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7.xml"/>
  <Override ContentType="application/vnd.openxmlformats-officedocument.spreadsheetml.comments+xml" PartName="/xl/comments8.xml"/>
  <Override ContentType="application/vnd.openxmlformats-officedocument.spreadsheetml.comments+xml" PartName="/xl/comments9.xml"/>
  <Override ContentType="application/binary" PartName="/xl/commentsmeta0"/>
  <Override ContentType="application/binary" PartName="/xl/commentsmeta1"/>
  <Override ContentType="application/binary" PartName="/xl/commentsmeta2"/>
  <Override ContentType="application/binary" PartName="/xl/commentsmeta3"/>
  <Override ContentType="application/binary" PartName="/xl/commentsmeta4"/>
  <Override ContentType="application/binary" PartName="/xl/commentsmeta5"/>
  <Override ContentType="application/binary" PartName="/xl/commentsmeta6"/>
  <Override ContentType="application/binary" PartName="/xl/commentsmeta7"/>
  <Override ContentType="application/binary" PartName="/xl/commentsmeta8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spreadsheetml.externalLink+xml" PartName="/xl/externalLinks/externalLink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?xml version="1.0" encoding="UTF-8" standalone="no"?><Relationships xmlns="http://schemas.openxmlformats.org/package/2006/relationships"><Relationship Id="rId1" Target="docProps/core.xml" Type="http://schemas.openxmlformats.org/package/2006/relationships/metadata/core-properties"/><Relationship Id="rId2" Target="docProps/custom.xml" Type="http://schemas.openxmlformats.org/officeDocument/2006/relationships/custom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 activeTab="0"/>
  </bookViews>
  <sheets>
    <sheet state="visible" name="Census100" sheetId="1" r:id="rId4"/>
    <sheet state="visible" name="PolicyData100" sheetId="2" r:id="rId5"/>
    <sheet state="visible" name="Test100" sheetId="3" r:id="rId6"/>
    <sheet state="visible" name="Data Generation" sheetId="4" r:id="rId7"/>
    <sheet state="visible" name="Lookups" sheetId="5" r:id="rId8"/>
    <sheet state="visible" name="Census" sheetId="6" r:id="rId9"/>
    <sheet state="visible" name="Zero Prem Tests" sheetId="7" r:id="rId10"/>
    <sheet state="visible" name="Data" sheetId="8" r:id="rId11"/>
    <sheet state="visible" name="Policy Test" sheetId="9" r:id="rId12"/>
    <sheet state="visible" name="Commission Data and Tests" sheetId="10" r:id="rId13"/>
    <sheet state="visible" name="CoverageRateCalculation" sheetId="11" r:id="rId14"/>
    <sheet state="visible" name="Census Calculation Tests" sheetId="12" r:id="rId15"/>
    <sheet state="visible" name="Census Validation Tests" sheetId="13" r:id="rId16"/>
    <sheet state="visible" name="Policy Validation Tests" sheetId="14" r:id="rId17"/>
    <sheet state="visible" name="Base Factors" sheetId="15" r:id="rId18"/>
    <sheet state="visible" name="Extract Rating Details" sheetId="16" r:id="rId19"/>
    <sheet state="visible" name="Test Helpers" sheetId="17" r:id="rId20"/>
    <sheet state="visible" name="CensusValidation Tests" sheetId="18" r:id="rId21"/>
    <sheet state="visible" name="CensusValidation Data" sheetId="19" r:id="rId22"/>
    <sheet state="visible" name="Coverage Override Test" sheetId="20" r:id="rId23"/>
    <sheet state="visible" name="Override Common Test Data" sheetId="21" r:id="rId24"/>
    <sheet state="visible" name="Class Override Tests" sheetId="22" r:id="rId25"/>
    <sheet state="visible" name="Class Calcuation Tests" sheetId="23" r:id="rId26"/>
    <sheet state="visible" name="Rounding" sheetId="24" r:id="rId27"/>
    <sheet state="visible" name="Override Common Tests" sheetId="25" r:id="rId28"/>
    <sheet state="visible" name="Validation Tests" sheetId="26" r:id="rId29"/>
    <sheet state="visible" name="Member Tests" sheetId="27" r:id="rId30"/>
    <sheet state="visible" name="Environment" sheetId="28" r:id="rId31"/>
  </sheets>
  <externalReferences>
    <externalReference r:id="rId32"/>
  </externalReferences>
  <definedNames>
    <definedName localSheetId="3" name="_ILF1">#REF!</definedName>
    <definedName name="State">#REF!</definedName>
    <definedName localSheetId="3" name="LimitOfLiability">#REF!</definedName>
    <definedName localSheetId="3" name="Deductible">#REF!</definedName>
    <definedName localSheetId="4" name="_ILF2">#REF!</definedName>
    <definedName localSheetId="5" name="_ILF1">#REF!</definedName>
    <definedName localSheetId="4" name="_ILF1">#REF!</definedName>
    <definedName localSheetId="4" name="Deductible">#REF!</definedName>
    <definedName name="_ILF1">#REF!</definedName>
    <definedName name="YearInClaims">#REF!</definedName>
    <definedName localSheetId="5" name="Deductible">#REF!</definedName>
    <definedName localSheetId="4" name="State">#REF!</definedName>
    <definedName localSheetId="3" name="RiskCredit">#REF!</definedName>
    <definedName localSheetId="3" name="YearInClaims">#REF!</definedName>
    <definedName localSheetId="4" name="YearInClaims">#REF!</definedName>
    <definedName localSheetId="5" name="LimitOfLiability">#REF!</definedName>
    <definedName localSheetId="3" name="State">#REF!</definedName>
    <definedName localSheetId="4" name="RiskCredit">#REF!</definedName>
    <definedName name="LimitOfLiability">#REF!</definedName>
    <definedName localSheetId="5" name="_ILF2">#REF!</definedName>
    <definedName localSheetId="4" name="LimitOfLiability">#REF!</definedName>
    <definedName name="_ILF2">#REF!</definedName>
    <definedName localSheetId="5" name="State">#REF!</definedName>
    <definedName name="Deductible">#REF!</definedName>
    <definedName localSheetId="5" name="RiskCredit">#REF!</definedName>
    <definedName name="RiskCredit">#REF!</definedName>
    <definedName localSheetId="5" name="YearInClaims">#REF!</definedName>
    <definedName localSheetId="3" name="_ILF2">#REF!</definedName>
    <definedName hidden="1" localSheetId="0" name="_xlnm._FilterDatabase">Census100!$B$3:$W$104</definedName>
  </definedNames>
  <calcPr/>
  <extLst>
    <ext uri="GoogleSheetsCustomDataVersion2">
      <go:sheetsCustomData xmlns:go="http://customooxmlschemas.google.com/" r:id="rId33" roundtripDataChecksum="MKeeeRw6f3ssfpwQdQW6lVtvmqs2rrxP7JL+zvVfFVE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7">
      <text>
        <t xml:space="preserve">======
ID#AAAA2W23Wv4
Marta Taranko    (2023-08-07 11:30:17)
used only when benefitType = TieredBenefits</t>
      </text>
    </comment>
    <comment authorId="0" ref="A183">
      <text>
        <t xml:space="preserve">======
ID#AAAA2W23WvU
Marta Taranko    (2023-08-07 11:30:17)
used only when benefitType = TieredBenefits</t>
      </text>
    </comment>
    <comment authorId="0" ref="C183">
      <text>
        <t xml:space="preserve">======
ID#AAAA2W23WvA
Marta Taranko    (2023-08-07 11:30:17)
used only when benefitType = TieredBenefits</t>
      </text>
    </comment>
    <comment authorId="0" ref="A37">
      <text>
        <t xml:space="preserve">======
ID#AAAA2W23WuM
Marta Taranko    (2023-08-07 11:30:17)
used only when benefitType = TieredBenefits</t>
      </text>
    </comment>
  </commentList>
  <extLst>
    <ext uri="GoogleSheetsCustomDataVersion2">
      <go:sheetsCustomData xmlns:go="http://customooxmlschemas.google.com/" r:id="rId1" roundtripDataSignature="AMtx7mgUlwkr5Rffnv3kUhzeNtwW28Eu/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35">
      <text>
        <t xml:space="preserve">======
ID#AAAA2W23Wwg
Marta Taranko    (2023-08-07 11:30:17)
used only when benefitType = TieredBenefits</t>
      </text>
    </comment>
    <comment authorId="0" ref="A181">
      <text>
        <t xml:space="preserve">======
ID#AAAA2W23WuQ
Marta Taranko    (2023-08-07 11:30:17)
used only when benefitType = TieredBenefits</t>
      </text>
    </comment>
  </commentList>
  <extLst>
    <ext uri="GoogleSheetsCustomDataVersion2">
      <go:sheetsCustomData xmlns:go="http://customooxmlschemas.google.com/" r:id="rId1" roundtripDataSignature="AMtx7mjWi5psl24cPfYus7U34mRbM5bKHQ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5">
      <text>
        <t xml:space="preserve">======
ID#AAAA2W23Wws
Татьяна Жирнова    (2023-08-07 11:30:17)
Is ised for  Rating Details UI</t>
      </text>
    </comment>
    <comment authorId="0" ref="I5">
      <text>
        <t xml:space="preserve">======
ID#AAAA2W23Wwk
Татьяна Жирнова    (2023-08-07 11:30:17)
Is ised for  Rating Details UI</t>
      </text>
    </comment>
    <comment authorId="0" ref="K5">
      <text>
        <t xml:space="preserve">======
ID#AAAA2W23WwA
Татьяна Жирнова    (2023-08-07 11:30:17)
Is ised for  Rating Details UI</t>
      </text>
    </comment>
    <comment authorId="0" ref="O5">
      <text>
        <t xml:space="preserve">======
ID#AAAA2W23WwE
Татьяна Жирнова    (2023-08-07 11:30:17)
Is ised for  Rating Details UI</t>
      </text>
    </comment>
    <comment authorId="0" ref="M5">
      <text>
        <t xml:space="preserve">======
ID#AAAA2W23Wv8
Татьяна Жирнова    (2023-08-07 11:30:17)
Is ised for  Rating Details UI</t>
      </text>
    </comment>
    <comment authorId="0" ref="J5">
      <text>
        <t xml:space="preserve">======
ID#AAAA2W23Wvs
Татьяна Жирнова    (2023-08-07 11:30:17)
Is ised for  Rating Details UI</t>
      </text>
    </comment>
    <comment authorId="0" ref="P5">
      <text>
        <t xml:space="preserve">======
ID#AAAA2W23WvY
Татьяна Жирнова    (2023-08-07 11:30:17)
Is ised for  Rating Details UI</t>
      </text>
    </comment>
    <comment authorId="0" ref="N5">
      <text>
        <t xml:space="preserve">======
ID#AAAA2W23WvE
Татьяна Жирнова    (2023-08-07 11:30:17)
Is ised for  Rating Details UI</t>
      </text>
    </comment>
    <comment authorId="0" ref="F5">
      <text>
        <t xml:space="preserve">======
ID#AAAA2W23Wu8
Татьяна Жирнова    (2023-08-07 11:30:17)
Is ised for  Rating Details UI</t>
      </text>
    </comment>
  </commentList>
  <extLst>
    <ext uri="GoogleSheetsCustomDataVersion2">
      <go:sheetsCustomData xmlns:go="http://customooxmlschemas.google.com/" r:id="rId1" roundtripDataSignature="AMtx7miEB7qrsg2hdRsQD+1/4pADjnE8mw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7">
      <text>
        <t xml:space="preserve">======
ID#AAAA2W23WwY
Tatiana Zhirnova    (2023-08-07 11:30:17)
With assumedParticipationPercent = 1 to see that almost equal to previous test</t>
      </text>
    </comment>
  </commentList>
  <extLst>
    <ext uri="GoogleSheetsCustomDataVersion2">
      <go:sheetsCustomData xmlns:go="http://customooxmlschemas.google.com/" r:id="rId1" roundtripDataSignature="AMtx7mimGZbG1P+v+QO9iBaFXy+7Cm0MKg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A82">
      <text>
        <t xml:space="preserve">======
ID#AAAA2W23Wvg
Tatiana Zhirnova    (2023-08-07 11:30:17)
numberOfLives (2) * assumedParticipationPercent = 1</t>
      </text>
    </comment>
    <comment authorId="0" ref="S80">
      <text>
        <t xml:space="preserve">======
ID#AAAA2W23Wvc
Tatiana Zhirnova    (2023-08-07 11:30:17)
NumberOfLifes * assumedParticipationPercent</t>
      </text>
    </comment>
  </commentList>
  <extLst>
    <ext uri="GoogleSheetsCustomDataVersion2">
      <go:sheetsCustomData xmlns:go="http://customooxmlschemas.google.com/" r:id="rId1" roundtripDataSignature="AMtx7mjwZSx3IAgw3Mx1bjU1lI0dfThzVA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13">
      <text>
        <t xml:space="preserve">======
ID#AAAA2W23Wv0
Tatiana Zhirnova    (2023-08-07 11:30:17)
added to the default value for fundingASOType , which affected the calculated values through the SizeFactor. The previous calculations contained an empty factor for the cover</t>
      </text>
    </comment>
    <comment authorId="0" ref="J13">
      <text>
        <t xml:space="preserve">======
ID#AAAA2W23Wus
Tatiana Zhirnova    (2023-08-07 11:30:17)
added to the default value for fundingASOType , which affected the calculated values through the SizeFactor. The previous calculations contained an empty factor for the cover</t>
      </text>
    </comment>
  </commentList>
  <extLst>
    <ext uri="GoogleSheetsCustomDataVersion2">
      <go:sheetsCustomData xmlns:go="http://customooxmlschemas.google.com/" r:id="rId1" roundtripDataSignature="AMtx7mhJ/0iS4hizrGI60Qj2vVRlFNvEGA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V49">
      <text>
        <t xml:space="preserve">======
ID#AAAA2W23Ww0
Татьяна Жирнова    (2023-08-07 11:30:17)
Was 0.75</t>
      </text>
    </comment>
    <comment authorId="0" ref="V86">
      <text>
        <t xml:space="preserve">======
ID#AAAA2W23Ww4
Татьяна Жирнова    (2023-08-07 11:30:17)
Was 0.75</t>
      </text>
    </comment>
    <comment authorId="0" ref="K29">
      <text>
        <t xml:space="preserve">======
ID#AAAA2W23Www
Татьяна Жирнова    (2023-08-07 11:30:17)
Was 0.75</t>
      </text>
    </comment>
    <comment authorId="0" ref="AH86">
      <text>
        <t xml:space="preserve">======
ID#AAAA2W23Wwo
Татьяна Жирнова    (2023-08-07 11:30:17)
Was 0.75</t>
      </text>
    </comment>
    <comment authorId="0" ref="AE65">
      <text>
        <t xml:space="preserve">======
ID#AAAA2W23Wwc
Татьяна Жирнова    (2023-08-07 11:30:17)
Was 0.58</t>
      </text>
    </comment>
    <comment authorId="0" ref="W49">
      <text>
        <t xml:space="preserve">======
ID#AAAA2W23WwQ
Татьяна Жирнова    (2023-08-07 11:30:17)
Was 0.75</t>
      </text>
    </comment>
    <comment authorId="0" ref="AJ60">
      <text>
        <t xml:space="preserve">======
ID#AAAA2W23WwI
Татьяна Жирнова    (2023-08-07 11:30:17)
Was 0.75</t>
      </text>
    </comment>
    <comment authorId="0" ref="W87">
      <text>
        <t xml:space="preserve">======
ID#AAAA2W23Wvw
Татьяна Жирнова    (2023-08-07 11:30:17)
Was 0.75</t>
      </text>
    </comment>
    <comment authorId="0" ref="AE43">
      <text>
        <t xml:space="preserve">======
ID#AAAA2W23Wvo
Татьяна Жирнова    (2023-08-07 11:30:17)
Was 0.58</t>
      </text>
    </comment>
    <comment authorId="0" ref="AJ86">
      <text>
        <t xml:space="preserve">======
ID#AAAA2W23Wvk
Татьяна Жирнова    (2023-08-07 11:30:17)
Was 0.75</t>
      </text>
    </comment>
    <comment authorId="0" ref="W60">
      <text>
        <t xml:space="preserve">======
ID#AAAA2W23WvM
Татьяна Жирнова    (2023-08-07 11:30:17)
Was 0.75</t>
      </text>
    </comment>
    <comment authorId="0" ref="V60">
      <text>
        <t xml:space="preserve">======
ID#AAAA2W23WvQ
Татьяна Жирнова    (2023-08-07 11:30:17)
Was 0.75</t>
      </text>
    </comment>
    <comment authorId="0" ref="AH59">
      <text>
        <t xml:space="preserve">======
ID#AAAA2W23WvI
Татьяна Жирнова    (2023-08-07 11:30:17)
Was 0.75</t>
      </text>
    </comment>
    <comment authorId="0" ref="L29">
      <text>
        <t xml:space="preserve">======
ID#AAAA2W23Wu4
Татьяна Жирнова    (2023-08-07 11:30:17)
Was 0.75</t>
      </text>
    </comment>
    <comment authorId="0" ref="K59">
      <text>
        <t xml:space="preserve">======
ID#AAAA2W23Wuw
Татьяна Жирнова    (2023-08-07 11:30:17)
Was 0.75</t>
      </text>
    </comment>
    <comment authorId="0" ref="W86">
      <text>
        <t xml:space="preserve">======
ID#AAAA2W23Wuk
Татьяна Жирнова    (2023-08-07 11:30:17)
Was 0.75</t>
      </text>
    </comment>
    <comment authorId="0" ref="AJ59">
      <text>
        <t xml:space="preserve">======
ID#AAAA2W23Wug
Татьяна Жирнова    (2023-08-07 11:30:17)
Was 0.75</t>
      </text>
    </comment>
    <comment authorId="0" ref="V87">
      <text>
        <t xml:space="preserve">======
ID#AAAA2W23Wuc
Татьяна Жирнова    (2023-08-07 11:30:17)
Was 0.75</t>
      </text>
    </comment>
    <comment authorId="0" ref="L59">
      <text>
        <t xml:space="preserve">======
ID#AAAA2W23WuU
Татьяна Жирнова    (2023-08-07 11:30:17)
Was 0.75</t>
      </text>
    </comment>
    <comment authorId="0" ref="AH60">
      <text>
        <t xml:space="preserve">======
ID#AAAA2W23WuY
Татьяна Жирнова    (2023-08-07 11:30:17)
Was 0.75</t>
      </text>
    </comment>
  </commentList>
  <extLst>
    <ext uri="GoogleSheetsCustomDataVersion2">
      <go:sheetsCustomData xmlns:go="http://customooxmlschemas.google.com/" r:id="rId1" roundtripDataSignature="AMtx7mjgxgvE258HRxdOjgK3AOe4CiMn1Q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0">
      <text>
        <t xml:space="preserve">======
ID#AAAA2W23WwU
Tatiana Zhirnova    (2023-08-07 11:30:17)
removed data under STD2_STDCore2 as a Composite rateFormat doesn't allow to aggregate the volume/numberOfLives from ageBands. Only provided data is to be taken instead. Added validation that for Composite rateFormat these parameters should be provided, otherwise an error occurs.</t>
      </text>
    </comment>
    <comment authorId="0" ref="E47">
      <text>
        <t xml:space="preserve">======
ID#AAAA2W23Wu0
Tatiana Zhirnova    (2023-08-07 11:30:17)
removed data under STD2_STDCore2 as a Composite rateFormat doesn't allow to aggregate the volume/numberOfLives from ageBands. Only provided data is to be taken instead. Added validation that for Composite rateFormat these parameters should be provided, otherwise an error occurs.</t>
      </text>
    </comment>
  </commentList>
  <extLst>
    <ext uri="GoogleSheetsCustomDataVersion2">
      <go:sheetsCustomData xmlns:go="http://customooxmlschemas.google.com/" r:id="rId1" roundtripDataSignature="AMtx7milZZK6W/fA9BnLLWWyG5CqGaAZyg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5">
      <text>
        <t xml:space="preserve">======
ID#AAAA2W23WwM
Tatiana Zhirnova    (2023-08-07 11:30:17)
removed data under STD2_STDCore2 as a Composite rateFormat doesn't allow to aggregate the volume/numberOfLives from ageBands. Only provided data is to be taken instead. Added validation that for Composite rateFormat these parameters should be provided, otherwise an error occurs.</t>
      </text>
    </comment>
    <comment authorId="0" ref="B15">
      <text>
        <t xml:space="preserve">======
ID#AAAA2W23Wuo
Tatiana Zhirnova    (2023-08-07 11:30:17)
removed data under STD2_STDCore2 as a Composite rateFormat doesn't allow to aggregate the volume/numberOfLives from ageBands. Only provided data is to be taken instead. Added validation that for Composite rateFormat these parameters should be provided, otherwise an error occurs.</t>
      </text>
    </comment>
  </commentList>
  <extLst>
    <ext uri="GoogleSheetsCustomDataVersion2">
      <go:sheetsCustomData xmlns:go="http://customooxmlschemas.google.com/" r:id="rId1" roundtripDataSignature="AMtx7mhThMrv78sJsGJ1X0Ulrn/h94ILlA=="/>
    </ext>
  </extLst>
</comments>
</file>

<file path=xl/sharedStrings.xml><?xml version="1.0" encoding="utf-8"?>
<sst xmlns="http://schemas.openxmlformats.org/spreadsheetml/2006/main" count="38513" uniqueCount="5233">
  <si>
    <t>Data CensusEmployee CensusData100</t>
  </si>
  <si>
    <t>employeeID</t>
  </si>
  <si>
    <t>dateOfBirth</t>
  </si>
  <si>
    <t>age</t>
  </si>
  <si>
    <t>gender</t>
  </si>
  <si>
    <t>salaryMode</t>
  </si>
  <si>
    <t>salary</t>
  </si>
  <si>
    <t>zip</t>
  </si>
  <si>
    <t>state</t>
  </si>
  <si>
    <t>employeeCoverages[0].coverageType</t>
  </si>
  <si>
    <t>employeeCoverages[0].className</t>
  </si>
  <si>
    <t>employeeCoverages[0].classNumber</t>
  </si>
  <si>
    <t>employeeCoverages[0].plan</t>
  </si>
  <si>
    <t>employeeCoverages[0].eligible</t>
  </si>
  <si>
    <t>employeeCoverages[0].elected</t>
  </si>
  <si>
    <t>employeeCoverages[0].enrolledRecordVolume</t>
  </si>
  <si>
    <t>employeeCoverages[1].coverageType</t>
  </si>
  <si>
    <t>employeeCoverages[1].className</t>
  </si>
  <si>
    <t>employeeCoverages[1].classNumber</t>
  </si>
  <si>
    <t>employeeCoverages[1].plan</t>
  </si>
  <si>
    <t>employeeCoverages[1].eligible</t>
  </si>
  <si>
    <t>employeeCoverages[1].elected</t>
  </si>
  <si>
    <t>employeeCoverages[1].enrolledRecordVolume</t>
  </si>
  <si>
    <t>Employee ID</t>
  </si>
  <si>
    <t>Age</t>
  </si>
  <si>
    <t>Gender</t>
  </si>
  <si>
    <t>Salary Mode</t>
  </si>
  <si>
    <t>Salary</t>
  </si>
  <si>
    <t>Zip Code</t>
  </si>
  <si>
    <t>State</t>
  </si>
  <si>
    <t>Coverage 1</t>
  </si>
  <si>
    <t>Class Name - Core</t>
  </si>
  <si>
    <t>Class Number - Core</t>
  </si>
  <si>
    <t>Plan Name - Core</t>
  </si>
  <si>
    <t>Eligible - Core</t>
  </si>
  <si>
    <t>Elected - Core</t>
  </si>
  <si>
    <t>Volume - Core</t>
  </si>
  <si>
    <t>EM000001</t>
  </si>
  <si>
    <t>Male</t>
  </si>
  <si>
    <t>Weekly</t>
  </si>
  <si>
    <t>10028</t>
  </si>
  <si>
    <t>VA</t>
  </si>
  <si>
    <t>STDCore</t>
  </si>
  <si>
    <t>Class1</t>
  </si>
  <si>
    <t>STD Plan 1</t>
  </si>
  <si>
    <t>STDBuyUp</t>
  </si>
  <si>
    <t>EM000002</t>
  </si>
  <si>
    <t>Female</t>
  </si>
  <si>
    <t>Monthly</t>
  </si>
  <si>
    <t>02115</t>
  </si>
  <si>
    <t>NE</t>
  </si>
  <si>
    <t>EM000003</t>
  </si>
  <si>
    <t>Annual</t>
  </si>
  <si>
    <t>50842</t>
  </si>
  <si>
    <t>DE</t>
  </si>
  <si>
    <t>EM000004</t>
  </si>
  <si>
    <t>IN</t>
  </si>
  <si>
    <t>EM000005</t>
  </si>
  <si>
    <t>AZ</t>
  </si>
  <si>
    <t>EM000006</t>
  </si>
  <si>
    <t>Bi-Weekly</t>
  </si>
  <si>
    <t>00653</t>
  </si>
  <si>
    <t>SD</t>
  </si>
  <si>
    <t>EM000007</t>
  </si>
  <si>
    <t>00603</t>
  </si>
  <si>
    <t>NC</t>
  </si>
  <si>
    <t>EM000008</t>
  </si>
  <si>
    <t>95945</t>
  </si>
  <si>
    <t>EM000009</t>
  </si>
  <si>
    <t>00780</t>
  </si>
  <si>
    <t>WY</t>
  </si>
  <si>
    <t>EM000010</t>
  </si>
  <si>
    <t>01505</t>
  </si>
  <si>
    <t>MA</t>
  </si>
  <si>
    <t>EM000011</t>
  </si>
  <si>
    <t>00783</t>
  </si>
  <si>
    <t>LA</t>
  </si>
  <si>
    <t>EM000012</t>
  </si>
  <si>
    <t>68785</t>
  </si>
  <si>
    <t>KS</t>
  </si>
  <si>
    <t>EM000013</t>
  </si>
  <si>
    <t>NY</t>
  </si>
  <si>
    <t>EM000014</t>
  </si>
  <si>
    <t>00784</t>
  </si>
  <si>
    <t>PA</t>
  </si>
  <si>
    <t>EM000015</t>
  </si>
  <si>
    <t>AK</t>
  </si>
  <si>
    <t>EM000016</t>
  </si>
  <si>
    <t>Semi-Monthly</t>
  </si>
  <si>
    <t>WI</t>
  </si>
  <si>
    <t>EM000017</t>
  </si>
  <si>
    <t>EM000018</t>
  </si>
  <si>
    <t>39897</t>
  </si>
  <si>
    <t>UT</t>
  </si>
  <si>
    <t>EM000019</t>
  </si>
  <si>
    <t>79993</t>
  </si>
  <si>
    <t>EM000020</t>
  </si>
  <si>
    <t>Hourly</t>
  </si>
  <si>
    <t>01784</t>
  </si>
  <si>
    <t>MD</t>
  </si>
  <si>
    <t>EM000021</t>
  </si>
  <si>
    <t>TN</t>
  </si>
  <si>
    <t>EM000022</t>
  </si>
  <si>
    <t>80642</t>
  </si>
  <si>
    <t>EM000023</t>
  </si>
  <si>
    <t>TX</t>
  </si>
  <si>
    <t>EM000024</t>
  </si>
  <si>
    <t>00652</t>
  </si>
  <si>
    <t>EM000025</t>
  </si>
  <si>
    <t>10940</t>
  </si>
  <si>
    <t>CO</t>
  </si>
  <si>
    <t>EM000026</t>
  </si>
  <si>
    <t>NM</t>
  </si>
  <si>
    <t>EM000027</t>
  </si>
  <si>
    <t>95943</t>
  </si>
  <si>
    <t>EM000028</t>
  </si>
  <si>
    <t>01801</t>
  </si>
  <si>
    <t>NH</t>
  </si>
  <si>
    <t>EM000029</t>
  </si>
  <si>
    <t>EM000030</t>
  </si>
  <si>
    <t>EM000031</t>
  </si>
  <si>
    <t>95942</t>
  </si>
  <si>
    <t>NJ</t>
  </si>
  <si>
    <t>STD Plan 2</t>
  </si>
  <si>
    <t>EM000032</t>
  </si>
  <si>
    <t>49930</t>
  </si>
  <si>
    <t>EM000033</t>
  </si>
  <si>
    <t>EM000034</t>
  </si>
  <si>
    <t>EM000035</t>
  </si>
  <si>
    <t>ME</t>
  </si>
  <si>
    <t>EM000036</t>
  </si>
  <si>
    <t>EM000037</t>
  </si>
  <si>
    <t>EM000038</t>
  </si>
  <si>
    <t>IA</t>
  </si>
  <si>
    <t>EM000039</t>
  </si>
  <si>
    <t>OK</t>
  </si>
  <si>
    <t>EM000040</t>
  </si>
  <si>
    <t>EM000041</t>
  </si>
  <si>
    <t>ID</t>
  </si>
  <si>
    <t>EM000042</t>
  </si>
  <si>
    <t>40003</t>
  </si>
  <si>
    <t>EM000043</t>
  </si>
  <si>
    <t>EM000044</t>
  </si>
  <si>
    <t>HI</t>
  </si>
  <si>
    <t>EM000045</t>
  </si>
  <si>
    <t>EM000046</t>
  </si>
  <si>
    <t>EM000047</t>
  </si>
  <si>
    <t>22209</t>
  </si>
  <si>
    <t>EM000048</t>
  </si>
  <si>
    <t>EM000049</t>
  </si>
  <si>
    <t>EM000050</t>
  </si>
  <si>
    <t>KY</t>
  </si>
  <si>
    <t>EM000051</t>
  </si>
  <si>
    <t>01562</t>
  </si>
  <si>
    <t>EM000052</t>
  </si>
  <si>
    <t>40004</t>
  </si>
  <si>
    <t>EM000053</t>
  </si>
  <si>
    <t>22210</t>
  </si>
  <si>
    <t>EM000054</t>
  </si>
  <si>
    <t>EM000055</t>
  </si>
  <si>
    <t>01506</t>
  </si>
  <si>
    <t>RI</t>
  </si>
  <si>
    <t>EM000056</t>
  </si>
  <si>
    <t>EM000057</t>
  </si>
  <si>
    <t>AR</t>
  </si>
  <si>
    <t>EM000058</t>
  </si>
  <si>
    <t>50841</t>
  </si>
  <si>
    <t>EM000059</t>
  </si>
  <si>
    <t>EM000060</t>
  </si>
  <si>
    <t>Class2</t>
  </si>
  <si>
    <t>EM000061</t>
  </si>
  <si>
    <t>EM000062</t>
  </si>
  <si>
    <t>SC</t>
  </si>
  <si>
    <t>EM000063</t>
  </si>
  <si>
    <t>EM000064</t>
  </si>
  <si>
    <t>EM000065</t>
  </si>
  <si>
    <t>OH</t>
  </si>
  <si>
    <t>EM000066</t>
  </si>
  <si>
    <t>EM000067</t>
  </si>
  <si>
    <t>EM000068</t>
  </si>
  <si>
    <t>EM000069</t>
  </si>
  <si>
    <t>MT</t>
  </si>
  <si>
    <t>EM000070</t>
  </si>
  <si>
    <t>95944</t>
  </si>
  <si>
    <t>EM000071</t>
  </si>
  <si>
    <t>EM000072</t>
  </si>
  <si>
    <t>EM000073</t>
  </si>
  <si>
    <t>EM000074</t>
  </si>
  <si>
    <t>02117</t>
  </si>
  <si>
    <t>EM000075</t>
  </si>
  <si>
    <t>EM000076</t>
  </si>
  <si>
    <t>EM000077</t>
  </si>
  <si>
    <t>EM000078</t>
  </si>
  <si>
    <t>EM000079</t>
  </si>
  <si>
    <t>EM000080</t>
  </si>
  <si>
    <t>WV</t>
  </si>
  <si>
    <t>EM000081</t>
  </si>
  <si>
    <t>EM000082</t>
  </si>
  <si>
    <t>EM000083</t>
  </si>
  <si>
    <t>EM000084</t>
  </si>
  <si>
    <t>EM000085</t>
  </si>
  <si>
    <t>EM000086</t>
  </si>
  <si>
    <t>EM000087</t>
  </si>
  <si>
    <t>EM000088</t>
  </si>
  <si>
    <t>EM000089</t>
  </si>
  <si>
    <t>WA</t>
  </si>
  <si>
    <t>EM000090</t>
  </si>
  <si>
    <t>80644</t>
  </si>
  <si>
    <t>EM000091</t>
  </si>
  <si>
    <t>EM000092</t>
  </si>
  <si>
    <t>49931</t>
  </si>
  <si>
    <t>EM000093</t>
  </si>
  <si>
    <t>EM000094</t>
  </si>
  <si>
    <t>MS</t>
  </si>
  <si>
    <t>EM000095</t>
  </si>
  <si>
    <t>EM000096</t>
  </si>
  <si>
    <t>EM000097</t>
  </si>
  <si>
    <t>EM000098</t>
  </si>
  <si>
    <t>EM000099</t>
  </si>
  <si>
    <t>EM000100</t>
  </si>
  <si>
    <t>39901</t>
  </si>
  <si>
    <r>
      <rPr>
        <rFont val="Franklin Gothic Book"/>
        <color rgb="FF7F7F7F"/>
        <sz val="10.0"/>
      </rPr>
      <t>Data Policy</t>
    </r>
    <r>
      <rPr>
        <rFont val="Franklin Gothic Book"/>
        <color theme="1"/>
        <sz val="10.0"/>
      </rPr>
      <t xml:space="preserve"> </t>
    </r>
    <r>
      <rPr>
        <rFont val="Franklin Gothic Book"/>
        <b/>
        <color theme="1"/>
        <sz val="10.0"/>
      </rPr>
      <t>PolicyData100</t>
    </r>
  </si>
  <si>
    <t>policyNumber</t>
  </si>
  <si>
    <t>MP000001</t>
  </si>
  <si>
    <t>MP000002</t>
  </si>
  <si>
    <t>MP000003</t>
  </si>
  <si>
    <t>MP000004</t>
  </si>
  <si>
    <t>MP000005</t>
  </si>
  <si>
    <t>MP000006</t>
  </si>
  <si>
    <t>MP000007</t>
  </si>
  <si>
    <t>MP000008</t>
  </si>
  <si>
    <t>MP000009</t>
  </si>
  <si>
    <t>MP000010</t>
  </si>
  <si>
    <t>MP000011</t>
  </si>
  <si>
    <t>MP000012</t>
  </si>
  <si>
    <t>MP000013</t>
  </si>
  <si>
    <t>MP000014</t>
  </si>
  <si>
    <t>MP000015</t>
  </si>
  <si>
    <t>MP000016</t>
  </si>
  <si>
    <t>MP000017</t>
  </si>
  <si>
    <t>MP000018</t>
  </si>
  <si>
    <t>MP000019</t>
  </si>
  <si>
    <t>MP000020</t>
  </si>
  <si>
    <t>MP000021</t>
  </si>
  <si>
    <t>MP000022</t>
  </si>
  <si>
    <t>MP000023</t>
  </si>
  <si>
    <t>MP000024</t>
  </si>
  <si>
    <t>MP000025</t>
  </si>
  <si>
    <t>MP000026</t>
  </si>
  <si>
    <t>MP000027</t>
  </si>
  <si>
    <t>MP000028</t>
  </si>
  <si>
    <t>MP000029</t>
  </si>
  <si>
    <t>MP000030</t>
  </si>
  <si>
    <t>MP000031</t>
  </si>
  <si>
    <t>MP000032</t>
  </si>
  <si>
    <t>MP000033</t>
  </si>
  <si>
    <t>MP000034</t>
  </si>
  <si>
    <t>MP000035</t>
  </si>
  <si>
    <t>MP000036</t>
  </si>
  <si>
    <t>MP000037</t>
  </si>
  <si>
    <t>MP000038</t>
  </si>
  <si>
    <t>MP000039</t>
  </si>
  <si>
    <t>MP000040</t>
  </si>
  <si>
    <t>MP000041</t>
  </si>
  <si>
    <t>MP000042</t>
  </si>
  <si>
    <t>MP000043</t>
  </si>
  <si>
    <t>MP000044</t>
  </si>
  <si>
    <t>MP000045</t>
  </si>
  <si>
    <t>MP000046</t>
  </si>
  <si>
    <t>MP000047</t>
  </si>
  <si>
    <t>MP000048</t>
  </si>
  <si>
    <t>MP000049</t>
  </si>
  <si>
    <t>MP000050</t>
  </si>
  <si>
    <t>MP000051</t>
  </si>
  <si>
    <t>MP000052</t>
  </si>
  <si>
    <t>MP000053</t>
  </si>
  <si>
    <t>MP000054</t>
  </si>
  <si>
    <t>MP000055</t>
  </si>
  <si>
    <t>MP000056</t>
  </si>
  <si>
    <t>MP000057</t>
  </si>
  <si>
    <t>MP000058</t>
  </si>
  <si>
    <t>MP000059</t>
  </si>
  <si>
    <t>MP000060</t>
  </si>
  <si>
    <t>MP000061</t>
  </si>
  <si>
    <t>MP000062</t>
  </si>
  <si>
    <t>MP000063</t>
  </si>
  <si>
    <t>MP000064</t>
  </si>
  <si>
    <t>MP000065</t>
  </si>
  <si>
    <t>MP000066</t>
  </si>
  <si>
    <t>MP000067</t>
  </si>
  <si>
    <t>MP000068</t>
  </si>
  <si>
    <t>MP000069</t>
  </si>
  <si>
    <t>MP000070</t>
  </si>
  <si>
    <t>MP000071</t>
  </si>
  <si>
    <t>MP000072</t>
  </si>
  <si>
    <t>MP000073</t>
  </si>
  <si>
    <t>MP000074</t>
  </si>
  <si>
    <t>MP000075</t>
  </si>
  <si>
    <t>MP000076</t>
  </si>
  <si>
    <t>MP000077</t>
  </si>
  <si>
    <t>MP000078</t>
  </si>
  <si>
    <t>MP000079</t>
  </si>
  <si>
    <t>MP000080</t>
  </si>
  <si>
    <t>MP000081</t>
  </si>
  <si>
    <t>MP000082</t>
  </si>
  <si>
    <t>MP000083</t>
  </si>
  <si>
    <t>MP000084</t>
  </si>
  <si>
    <t>MP000085</t>
  </si>
  <si>
    <t>MP000086</t>
  </si>
  <si>
    <t>MP000087</t>
  </si>
  <si>
    <t>MP000088</t>
  </si>
  <si>
    <t>MP000089</t>
  </si>
  <si>
    <t>MP000090</t>
  </si>
  <si>
    <t>MP000091</t>
  </si>
  <si>
    <t>MP000092</t>
  </si>
  <si>
    <t>MP000093</t>
  </si>
  <si>
    <t>MP000094</t>
  </si>
  <si>
    <t>MP000095</t>
  </si>
  <si>
    <t>MP000096</t>
  </si>
  <si>
    <t>MP000097</t>
  </si>
  <si>
    <t>MP000098</t>
  </si>
  <si>
    <t>MP000099</t>
  </si>
  <si>
    <t>MP000100</t>
  </si>
  <si>
    <t>situsState</t>
  </si>
  <si>
    <t>CA</t>
  </si>
  <si>
    <t>MI</t>
  </si>
  <si>
    <t>ND</t>
  </si>
  <si>
    <t>OR</t>
  </si>
  <si>
    <t>NV</t>
  </si>
  <si>
    <t>MO</t>
  </si>
  <si>
    <t>10941</t>
  </si>
  <si>
    <t>95946</t>
  </si>
  <si>
    <t>95721</t>
  </si>
  <si>
    <t>70563</t>
  </si>
  <si>
    <t>02116</t>
  </si>
  <si>
    <t>01564</t>
  </si>
  <si>
    <t>00602</t>
  </si>
  <si>
    <t>00785</t>
  </si>
  <si>
    <t>10029</t>
  </si>
  <si>
    <t>10943</t>
  </si>
  <si>
    <t>22211</t>
  </si>
  <si>
    <t>68784</t>
  </si>
  <si>
    <t>79992</t>
  </si>
  <si>
    <t>80643</t>
  </si>
  <si>
    <t>rateEffectiveDate</t>
  </si>
  <si>
    <t>SIC</t>
  </si>
  <si>
    <t>0116</t>
  </si>
  <si>
    <t>0182</t>
  </si>
  <si>
    <t>0253</t>
  </si>
  <si>
    <t>0762</t>
  </si>
  <si>
    <t>0254</t>
  </si>
  <si>
    <t>3647</t>
  </si>
  <si>
    <t>0751</t>
  </si>
  <si>
    <t>3648</t>
  </si>
  <si>
    <t>0722</t>
  </si>
  <si>
    <t>0112</t>
  </si>
  <si>
    <t>2131</t>
  </si>
  <si>
    <t>2097</t>
  </si>
  <si>
    <t>3399</t>
  </si>
  <si>
    <t>2099</t>
  </si>
  <si>
    <t>0273</t>
  </si>
  <si>
    <t>0119</t>
  </si>
  <si>
    <t>0251</t>
  </si>
  <si>
    <t>2121</t>
  </si>
  <si>
    <t>0175</t>
  </si>
  <si>
    <t>2098</t>
  </si>
  <si>
    <t>0781</t>
  </si>
  <si>
    <t>0291</t>
  </si>
  <si>
    <t>0279</t>
  </si>
  <si>
    <t>2141</t>
  </si>
  <si>
    <t>1311</t>
  </si>
  <si>
    <t>0724</t>
  </si>
  <si>
    <t>3411</t>
  </si>
  <si>
    <t>0272</t>
  </si>
  <si>
    <t>0259</t>
  </si>
  <si>
    <t>sellingWithAnotherProducts</t>
  </si>
  <si>
    <t/>
  </si>
  <si>
    <t>DENTAL</t>
  </si>
  <si>
    <t>LTD</t>
  </si>
  <si>
    <t>rateGuaranteeMonths</t>
  </si>
  <si>
    <t>requestDate</t>
  </si>
  <si>
    <t>overriddenFactors</t>
  </si>
  <si>
    <t>census</t>
  </si>
  <si>
    <t>&gt;CensusData100</t>
  </si>
  <si>
    <t>EM000050,EM000003,EM000081,EM000077,EM000072,EM000041,EM000052,EM000048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</si>
  <si>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</si>
  <si>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</si>
  <si>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</si>
  <si>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</si>
  <si>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</si>
  <si>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</si>
  <si>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</t>
  </si>
  <si>
    <t>EM000050,EM000003,EM000081,EM000077,EM000072,EM000041,EM000052,EM000048,EM000075</t>
  </si>
  <si>
    <t>EM000050,EM000003,EM000081,EM000077,EM000072,EM000041,EM000052,EM000048,EM000075,EM000080,EM000016,EM000067,EM000017,EM000076,EM000065,EM000084,EM000014,EM000025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</si>
  <si>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</si>
  <si>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,EM000021,EM000060,EM000043,EM000056,EM000082,EM000051,EM000079,EM000088,EM000090,EM000013,EM000009,EM000024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</si>
  <si>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</si>
  <si>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</t>
  </si>
  <si>
    <t>EM000050,EM000003,EM000081,EM000077,EM000072,EM000041,EM000052,EM000048,EM000075,EM000080,EM000016,EM000067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</si>
  <si>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,EM000021,EM000060,EM000043,EM000056,EM000082,EM000051,EM000079,EM000088,EM000090,EM000013</t>
  </si>
  <si>
    <t>EM000050,EM000003,EM000081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</si>
  <si>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</si>
  <si>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</si>
  <si>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</t>
  </si>
  <si>
    <t>EM000050,EM000003,EM000081,EM000077,EM000072,EM000041,EM000052,EM000048,EM000075,EM000080,EM000016,EM000067,EM000017,EM000076,EM000065,EM000084,EM000014,EM000025,EM000034,EM000092,EM000037,EM000007</t>
  </si>
  <si>
    <t>EM000050,EM000003,EM000081,EM000077,EM000072,EM000041,EM000052,EM000048,EM000075,EM000080,EM000016,EM000067,EM000017,EM000076,EM000065,EM000084,EM000014,EM000025,EM000034,EM000092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</si>
  <si>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</si>
  <si>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</si>
  <si>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,EM000021,EM000060,EM000043,EM000056,EM000082,EM000051,EM000079,EM000088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</si>
  <si>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</t>
  </si>
  <si>
    <t>EM000050,EM000003,EM000081,EM000077,EM000072,EM000041,EM000052,EM000048,EM000075,EM000080,EM000016,EM000067,EM000017,EM000076,EM000065,EM000084,EM000014,EM000025,EM000034</t>
  </si>
  <si>
    <t>EM000050,EM000003,EM000081,EM000077,EM000072,EM000041,EM000052,EM000048,EM000075,EM000080,EM000016,EM000067,EM000017,EM000076,EM000065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</si>
  <si>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,EM000021,EM000060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</si>
  <si>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</t>
  </si>
  <si>
    <t>EM000050,EM000003,EM000081,EM000077,EM000072,EM000041,EM000052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</si>
  <si>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</si>
  <si>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</si>
  <si>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</t>
  </si>
  <si>
    <t>EM000050,EM000003,EM000081,EM000077,EM000072,EM000041,EM000052,EM000048,EM000075,EM000080,EM000016,EM000067,EM000017,EM000076,EM000065,EM000084,EM000014,EM000025,EM000034,EM000092,EM000037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</si>
  <si>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</si>
  <si>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</si>
  <si>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</si>
  <si>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</si>
  <si>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</t>
  </si>
  <si>
    <t>EM000050,EM000003,EM000081,EM000077,EM000072,EM000041,EM000052,EM000048,EM000075,EM000080,EM000016,EM000067,EM000017,EM000076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</si>
  <si>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</si>
  <si>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</t>
  </si>
  <si>
    <t>EM000050,EM000003,EM000081,EM000077,EM000072,EM000041,EM000052,EM000048,EM000075,EM000080,EM000016,EM000067,EM000017,EM000076,EM000065,EM000084,EM000014,EM000025,EM000034,EM000092,EM000037,EM000007,EM000046,EM000040,EM000032,EM000070,EM000049</t>
  </si>
  <si>
    <t>EM000050,EM000003,EM000081,EM000077,EM000072,EM000041,EM000052,EM000048,EM000075,EM000080,EM000016</t>
  </si>
  <si>
    <t>EM000050,EM000003,EM000081,EM000077,EM000072,EM000041,EM000052,EM000048,EM000075,EM000080,EM000016,EM000067,EM000017,EM000076,EM000065,EM000084,EM000014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</si>
  <si>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</si>
  <si>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</t>
  </si>
  <si>
    <t>EM000050,EM000003,EM000081,EM000077,EM000072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</si>
  <si>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</si>
  <si>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</si>
  <si>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</si>
  <si>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</si>
  <si>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,EM000021,EM000060,EM000043</t>
  </si>
  <si>
    <t>EM000050,EM000003,EM000081,EM000077,EM000072,EM000041,EM000052,EM000048,EM000075,EM000080,EM000016,EM000067,EM000017,EM000076,EM000065,EM000084,EM000014,EM000025,EM000034,EM000092,EM000037,EM000007,EM000046,EM000040,EM000032,EM000070,EM000049,EM000015,EM000011,EM000087,EM000044,EM000062,EM000097,EM000073,EM000059,EM000086,EM000091,EM000035,EM000093,EM000036,EM000057,EM000006,EM000019,EM000012,EM000020,EM000096,EM000039,EM000004,EM000064,EM000074,EM000095,EM000002,EM000018,EM000069,EM000030,EM000054,EM000089,EM000100,EM000078,EM000053,EM000066,EM000071,EM000058,EM000094,EM000026,EM000001,EM000098,EM000068,EM000031,EM000028,EM000055,EM000061,EM000005,EM000042,EM000010,EM000099,EM000027,EM000033,EM000063,EM000047,EM000045,EM000085,EM000083,EM000029,EM000023,EM000038,EM000022,EM000008,EM000021</t>
  </si>
  <si>
    <t>commissions[0].processingType</t>
  </si>
  <si>
    <t>FlatPercent</t>
  </si>
  <si>
    <t>commissions[0].flatCommission.rate</t>
  </si>
  <si>
    <t>plans[0].planName</t>
  </si>
  <si>
    <t>plans[0].coverages[0].coverageType</t>
  </si>
  <si>
    <t>plans[0].coverages[0].rateBasis</t>
  </si>
  <si>
    <t>Per10TotalWeeklyBenefit</t>
  </si>
  <si>
    <t>Per100CoveredPayroll</t>
  </si>
  <si>
    <t>PerEmployeePerMonth</t>
  </si>
  <si>
    <t>plans[0].coverages[0].rateFormat</t>
  </si>
  <si>
    <t>Composite</t>
  </si>
  <si>
    <t>AgeBanded</t>
  </si>
  <si>
    <t>plans[0].coverages[0].fundingType</t>
  </si>
  <si>
    <t>ASO</t>
  </si>
  <si>
    <t>FullyInsured</t>
  </si>
  <si>
    <t>plans[0].coverages[0].fundingStructure.contributionType</t>
  </si>
  <si>
    <t>NonContributory</t>
  </si>
  <si>
    <t>Contributory</t>
  </si>
  <si>
    <t>Voluntary</t>
  </si>
  <si>
    <t>plans[0].coverages[0].fundingStructure.participantContributionPercent</t>
  </si>
  <si>
    <t>plans[0].coverages[0].fundingStructure.assumedParticipationPct</t>
  </si>
  <si>
    <t>plans[0].coverages[0].fundingStructure.contributionBasisType</t>
  </si>
  <si>
    <t>Percent</t>
  </si>
  <si>
    <t>Flat</t>
  </si>
  <si>
    <t>plans[0].coverages[0].fundingStructure.sponsorContributionAmount</t>
  </si>
  <si>
    <t>plans[0].coverages[0].fundingStructure.sponsorPaymentMode</t>
  </si>
  <si>
    <t>plans[0].coverages[0].fundingStructure.memberPaymentModes</t>
  </si>
  <si>
    <t>plans[0].coverages[0].benefitStructure.benefitType</t>
  </si>
  <si>
    <t>TieredBenefits</t>
  </si>
  <si>
    <t>PercentageWeeklySalarySingleValue</t>
  </si>
  <si>
    <t>SpecifiedWeeklyBenefitAmountSingleValue</t>
  </si>
  <si>
    <t>plans[0].coverages[0].benefitStructure.benefitPercent</t>
  </si>
  <si>
    <t>plans[0].coverages[0].benefitStructure.maxWeeklyBenefitAmount</t>
  </si>
  <si>
    <t>plans[0].coverages[0].benefitStructure.weeklyBenefitAmount</t>
  </si>
  <si>
    <t>plans[0].coverages[0].benefitStructure.maxWeeklyBenefitPercent</t>
  </si>
  <si>
    <t>plans[0].coverages[0].benefitStructure.accidentEliminationPeriod</t>
  </si>
  <si>
    <t>plans[0].coverages[0].benefitStructure.sicknessEliminationPeriod</t>
  </si>
  <si>
    <t>plans[0].coverages[0].benefitStructure.roundingMethod</t>
  </si>
  <si>
    <t>Nearest</t>
  </si>
  <si>
    <t>NextHigher</t>
  </si>
  <si>
    <t>NextLower</t>
  </si>
  <si>
    <t>plans[0].coverages[0].benefitStructure.roundingAmount</t>
  </si>
  <si>
    <t>plans[0].coverages[0].benefitStructure.benefitDuration</t>
  </si>
  <si>
    <t>plans[0].coverages[0].benefitStructure.tierType</t>
  </si>
  <si>
    <t>Percentage</t>
  </si>
  <si>
    <t>plans[0].coverages[0].benefitStructure.tierPercent</t>
  </si>
  <si>
    <t>plans[0].coverages[0].benefitStructure.maxTierWeeklyAmount</t>
  </si>
  <si>
    <t>plans[0].coverages[0].disabilityDefinition</t>
  </si>
  <si>
    <t>OwnJob</t>
  </si>
  <si>
    <t>OwnOccupation</t>
  </si>
  <si>
    <t>Specialty/Sub-specialty</t>
  </si>
  <si>
    <t>plans[0].coverages[0].coverageBasis</t>
  </si>
  <si>
    <t>NonOccupationalCoverage</t>
  </si>
  <si>
    <t>24HourCoverage</t>
  </si>
  <si>
    <t>plans[0].coverages[0].preExConditionsDetails.preExistingConditionsIncluded</t>
  </si>
  <si>
    <t>plans[0].coverages[0].preExConditionsDetails.lookBackPeriod</t>
  </si>
  <si>
    <t>3Months</t>
  </si>
  <si>
    <t>6Months</t>
  </si>
  <si>
    <t>12Months</t>
  </si>
  <si>
    <t>plans[0].coverages[0].preExConditionsDetails.treatmentFreePeriod</t>
  </si>
  <si>
    <t>NotApplicable</t>
  </si>
  <si>
    <t xml:space="preserve">plans[0].coverages[0].preExConditionsDetails.continuoslyInsuredPeriod </t>
  </si>
  <si>
    <t>24Months</t>
  </si>
  <si>
    <t>plans[0].coverages[0].matchFICA</t>
  </si>
  <si>
    <t xml:space="preserve">Included  </t>
  </si>
  <si>
    <t xml:space="preserve">NotIncluded   </t>
  </si>
  <si>
    <t>plans[0].coverages[0].workIncentiveIncluded</t>
  </si>
  <si>
    <t>plans[0].coverages[0].firstDayHospitalization</t>
  </si>
  <si>
    <t>plans[0].coverages[0].returnToWork</t>
  </si>
  <si>
    <t>Partial</t>
  </si>
  <si>
    <t>Total</t>
  </si>
  <si>
    <t>ZeroDay</t>
  </si>
  <si>
    <t>plans[0].coverages[0].portability</t>
  </si>
  <si>
    <t>plans[0].coverages[0].progressiveIllnessProtection</t>
  </si>
  <si>
    <t>plans[0].coverages[0].pricingAgeMethod</t>
  </si>
  <si>
    <t>Issue</t>
  </si>
  <si>
    <t>Attained</t>
  </si>
  <si>
    <t>plans[0].coverages[0].censusType</t>
  </si>
  <si>
    <t>ENROLLED</t>
  </si>
  <si>
    <t>ELIGIBLE</t>
  </si>
  <si>
    <t>plans[0].coverages[0].classes[0].className</t>
  </si>
  <si>
    <t>plans[0].coverages[0].classes[0].classNumber</t>
  </si>
  <si>
    <t>plans[0].coverages[0].classes[0].numberOfLives</t>
  </si>
  <si>
    <t>plans[0].coverages[0].classes[0].ageBands[0].ageBand</t>
  </si>
  <si>
    <t>&lt;25</t>
  </si>
  <si>
    <t>plans[0].coverages[0].classes[0].ageBands[0].numberOfLives</t>
  </si>
  <si>
    <t>plans[0].coverages[0].classes[0].ageBands[1].ageBand</t>
  </si>
  <si>
    <t>25 - 29</t>
  </si>
  <si>
    <t>plans[0].coverages[0].classes[0].ageBands[1].numberOfLives</t>
  </si>
  <si>
    <t>plans[0].coverages[0].classes[0].ageBands[2].ageBand</t>
  </si>
  <si>
    <t>30 - 34</t>
  </si>
  <si>
    <t>plans[0].coverages[0].classes[0].ageBands[2].numberOfLives</t>
  </si>
  <si>
    <t>plans[0].coverages[0].classes[0].ageBands[3].ageBand</t>
  </si>
  <si>
    <t>35 - 39</t>
  </si>
  <si>
    <t>plans[0].coverages[0].classes[0].ageBands[3].numberOfLives</t>
  </si>
  <si>
    <t>plans[0].coverages[0].classes[0].ageBands[4].ageBand</t>
  </si>
  <si>
    <t>40 - 44</t>
  </si>
  <si>
    <t>plans[0].coverages[0].classes[0].ageBands[4].numberOfLives</t>
  </si>
  <si>
    <t>plans[0].coverages[0].classes[0].ageBands[5].ageBand</t>
  </si>
  <si>
    <t>45 - 49</t>
  </si>
  <si>
    <t>plans[0].coverages[0].classes[0].ageBands[5].numberOfLives</t>
  </si>
  <si>
    <t>plans[0].coverages[0].classes[0].ageBands[6].ageBand</t>
  </si>
  <si>
    <t>50 - 54</t>
  </si>
  <si>
    <t>plans[0].coverages[0].classes[0].ageBands[6].numberOfLives</t>
  </si>
  <si>
    <t>plans[0].coverages[0].classes[0].ageBands[7].ageBand</t>
  </si>
  <si>
    <t>55 - 59</t>
  </si>
  <si>
    <t>plans[0].coverages[0].classes[0].ageBands[7].numberOfLives</t>
  </si>
  <si>
    <t>plans[0].coverages[0].classes[0].ageBands[8].ageBand</t>
  </si>
  <si>
    <t>60 - 64</t>
  </si>
  <si>
    <t>plans[0].coverages[0].classes[0].ageBands[8].numberOfLives</t>
  </si>
  <si>
    <t>plans[0].coverages[0].classes[0].ageBands[9].ageBand</t>
  </si>
  <si>
    <t>65+</t>
  </si>
  <si>
    <t>plans[0].coverages[0].classes[0].ageBands[9].numberOfLives</t>
  </si>
  <si>
    <t>plans[0].coverages[0].classes[1].className</t>
  </si>
  <si>
    <t>plans[0].coverages[0].classes[1].classNumber</t>
  </si>
  <si>
    <t>plans[0].coverages[0].classes[1].numberOfLives</t>
  </si>
  <si>
    <t>plans[0].coverages[0].classes[1].ageBands[0].ageBand</t>
  </si>
  <si>
    <t>plans[0].coverages[0].classes[1].ageBands[0].numberOfLives</t>
  </si>
  <si>
    <t>plans[0].coverages[0].classes[1].ageBands[1].ageBand</t>
  </si>
  <si>
    <t>plans[0].coverages[0].classes[1].ageBands[1].numberOfLives</t>
  </si>
  <si>
    <t>plans[0].coverages[0].classes[1].ageBands[2].ageBand</t>
  </si>
  <si>
    <t>plans[0].coverages[0].classes[1].ageBands[2].numberOfLives</t>
  </si>
  <si>
    <t>plans[0].coverages[0].classes[1].ageBands[3].ageBand</t>
  </si>
  <si>
    <t>plans[0].coverages[0].classes[1].ageBands[3].numberOfLives</t>
  </si>
  <si>
    <t>plans[0].coverages[0].classes[1].ageBands[4].ageBand</t>
  </si>
  <si>
    <t>plans[0].coverages[0].classes[1].ageBands[4].numberOfLives</t>
  </si>
  <si>
    <t>plans[0].coverages[0].classes[1].ageBands[5].ageBand</t>
  </si>
  <si>
    <t>plans[0].coverages[0].classes[1].ageBands[5].numberOfLives</t>
  </si>
  <si>
    <t>plans[0].coverages[0].classes[1].ageBands[6].ageBand</t>
  </si>
  <si>
    <t>plans[0].coverages[0].classes[1].ageBands[6].numberOfLives</t>
  </si>
  <si>
    <t>plans[0].coverages[0].classes[1].ageBands[7].ageBand</t>
  </si>
  <si>
    <t>plans[0].coverages[0].classes[1].ageBands[7].numberOfLives</t>
  </si>
  <si>
    <t>plans[0].coverages[0].classes[1].ageBands[8].ageBand</t>
  </si>
  <si>
    <t>plans[0].coverages[0].classes[1].ageBands[8].numberOfLives</t>
  </si>
  <si>
    <t>plans[0].coverages[0].classes[1].ageBands[9].ageBand</t>
  </si>
  <si>
    <t>plans[0].coverages[0].classes[1].ageBands[9].numberOfLives</t>
  </si>
  <si>
    <t>plans[0].coverages[1].coverageType</t>
  </si>
  <si>
    <t>plans[0].coverages[1].rateBasis</t>
  </si>
  <si>
    <t>plans[0].coverages[1].rateFormat</t>
  </si>
  <si>
    <t>plans[0].coverages[1].fundingType</t>
  </si>
  <si>
    <t>plans[0].coverages[1].fundingStructure.contributionType</t>
  </si>
  <si>
    <t>plans[0].coverages[1].fundingStructure.participantContributionPercent</t>
  </si>
  <si>
    <t>plans[0].coverages[1].fundingStructure.assumedParticipationPct</t>
  </si>
  <si>
    <t>plans[0].coverages[1].fundingStructure.contributionBasisType</t>
  </si>
  <si>
    <t>plans[0].coverages[1].fundingStructure.sponsorContributionAmount</t>
  </si>
  <si>
    <t>plans[0].coverages[1].fundingStructure.sponsorPaymentMode</t>
  </si>
  <si>
    <t>plans[0].coverages[1].fundingStructure.memberPaymentModes</t>
  </si>
  <si>
    <t>plans[0].coverages[1].benefitStructure.benefitType</t>
  </si>
  <si>
    <t>plans[0].coverages[1].benefitStructure.benefitPercent</t>
  </si>
  <si>
    <t>plans[0].coverages[1].benefitStructure.maxWeeklyBenefitAmount</t>
  </si>
  <si>
    <t>plans[0].coverages[1].benefitStructure.weeklyBenefitAmount</t>
  </si>
  <si>
    <t>plans[0].coverages[1].benefitStructure.maxWeeklyBenefitPercent</t>
  </si>
  <si>
    <t>plans[0].coverages[1].benefitStructure.accidentEliminationPeriod</t>
  </si>
  <si>
    <t>plans[0].coverages[1].benefitStructure.sicknessEliminationPeriod</t>
  </si>
  <si>
    <t>plans[0].coverages[1].benefitStructure.roundingMethod</t>
  </si>
  <si>
    <t>plans[0].coverages[1].benefitStructure.roundingAmount</t>
  </si>
  <si>
    <t>plans[0].coverages[1].benefitStructure.benefitDuration</t>
  </si>
  <si>
    <t>plans[0].coverages[1].benefitStructure.tierType</t>
  </si>
  <si>
    <t>plans[0].coverages[1].benefitStructure.tierPercent</t>
  </si>
  <si>
    <t>plans[0].coverages[1].benefitStructure.maxTierWeeklyAmount</t>
  </si>
  <si>
    <t>plans[0].coverages[1].disabilityDefinition</t>
  </si>
  <si>
    <t>plans[0].coverages[1].coverageBasis</t>
  </si>
  <si>
    <t>plans[0].coverages[1].preExConditionsDetails.preExistingConditionsIncluded</t>
  </si>
  <si>
    <t>plans[0].coverages[1].preExConditionsDetails.lookBackPeriod</t>
  </si>
  <si>
    <t>plans[0].coverages[1].preExConditionsDetails.treatmentFreePeriod</t>
  </si>
  <si>
    <t xml:space="preserve">plans[0].coverages[1].preExConditionsDetails.continuoslyInsuredPeriod </t>
  </si>
  <si>
    <t>plans[0].coverages[1].matchFICA</t>
  </si>
  <si>
    <t>plans[0].coverages[1].workIncentiveIncluded</t>
  </si>
  <si>
    <t>plans[0].coverages[1].firstDayHospitalization</t>
  </si>
  <si>
    <t>plans[0].coverages[1].returnToWork</t>
  </si>
  <si>
    <t>plans[0].coverages[1].portability</t>
  </si>
  <si>
    <t>plans[0].coverages[1].progressiveIllnessProtection</t>
  </si>
  <si>
    <t>plans[0].coverages[1].pricingAgeMethod</t>
  </si>
  <si>
    <t>plans[0].coverages[1].censusType</t>
  </si>
  <si>
    <t>plans[0].coverages[1].classes[0].className</t>
  </si>
  <si>
    <t>plans[0].coverages[1].classes[0].classNumber</t>
  </si>
  <si>
    <t>plans[0].coverages[1].classes[0].numberOfLives</t>
  </si>
  <si>
    <t>plans[0].coverages[1].classes[0].ageBands[0].ageBand</t>
  </si>
  <si>
    <t>plans[0].coverages[1].classes[0].ageBands[0].numberOfLives</t>
  </si>
  <si>
    <t>plans[0].coverages[1].classes[0].ageBands[1].ageBand</t>
  </si>
  <si>
    <t>plans[0].coverages[1].classes[0].ageBands[1].numberOfLives</t>
  </si>
  <si>
    <t>plans[0].coverages[1].classes[0].ageBands[2].ageBand</t>
  </si>
  <si>
    <t>plans[0].coverages[1].classes[0].ageBands[2].numberOfLives</t>
  </si>
  <si>
    <t>plans[0].coverages[1].classes[0].ageBands[3].ageBand</t>
  </si>
  <si>
    <t>plans[0].coverages[1].classes[0].ageBands[3].numberOfLives</t>
  </si>
  <si>
    <t>plans[0].coverages[1].classes[0].ageBands[4].ageBand</t>
  </si>
  <si>
    <t>plans[0].coverages[1].classes[0].ageBands[4].numberOfLives</t>
  </si>
  <si>
    <t>plans[0].coverages[1].classes[0].ageBands[5].ageBand</t>
  </si>
  <si>
    <t>plans[0].coverages[1].classes[0].ageBands[5].numberOfLives</t>
  </si>
  <si>
    <t>plans[0].coverages[1].classes[0].ageBands[6].ageBand</t>
  </si>
  <si>
    <t>plans[0].coverages[1].classes[0].ageBands[6].numberOfLives</t>
  </si>
  <si>
    <t>plans[0].coverages[1].classes[0].ageBands[7].ageBand</t>
  </si>
  <si>
    <t>plans[0].coverages[1].classes[0].ageBands[7].numberOfLives</t>
  </si>
  <si>
    <t>plans[0].coverages[1].classes[0].ageBands[8].ageBand</t>
  </si>
  <si>
    <t>plans[0].coverages[1].classes[0].ageBands[8].numberOfLives</t>
  </si>
  <si>
    <t>plans[0].coverages[1].classes[0].ageBands[9].ageBand</t>
  </si>
  <si>
    <t>plans[0].coverages[1].classes[0].ageBands[9].numberOfLives</t>
  </si>
  <si>
    <t>plans[1].planName</t>
  </si>
  <si>
    <t>plans[1].coverages[0].coverageType</t>
  </si>
  <si>
    <t>plans[1].coverages[0].rateBasis</t>
  </si>
  <si>
    <t>plans[1].coverages[0].rateFormat</t>
  </si>
  <si>
    <t>plans[1].coverages[0].fundingType</t>
  </si>
  <si>
    <t>plans[1].coverages[0].fundingStructure.contributionType</t>
  </si>
  <si>
    <t>plans[1].coverages[0].fundingStructure.participantContributionPercent</t>
  </si>
  <si>
    <t>plans[1].coverages[0].fundingStructure.assumedParticipationPct</t>
  </si>
  <si>
    <t>plans[1].coverages[0].fundingStructure.contributionBasisType</t>
  </si>
  <si>
    <t>plans[1].coverages[0].fundingStructure.sponsorContributionAmount</t>
  </si>
  <si>
    <t>plans[1].coverages[0].fundingStructure.sponsorPaymentMode</t>
  </si>
  <si>
    <t>plans[1].coverages[0].fundingStructure.memberPaymentModes</t>
  </si>
  <si>
    <t>plans[1].coverages[0].benefitStructure.benefitType</t>
  </si>
  <si>
    <t>plans[1].coverages[0].benefitStructure.benefitPercent</t>
  </si>
  <si>
    <t>plans[1].coverages[0].benefitStructure.maxWeeklyBenefitAmount</t>
  </si>
  <si>
    <t>plans[1].coverages[0].benefitStructure.weeklyBenefitAmount</t>
  </si>
  <si>
    <t>plans[1].coverages[0].benefitStructure.maxWeeklyBenefitPercent</t>
  </si>
  <si>
    <t>plans[1].coverages[0].benefitStructure.accidentEliminationPeriod</t>
  </si>
  <si>
    <t>plans[1].coverages[0].benefitStructure.sicknessEliminationPeriod</t>
  </si>
  <si>
    <t>plans[1].coverages[0].benefitStructure.roundingMethod</t>
  </si>
  <si>
    <t>plans[1].coverages[0].benefitStructure.roundingAmount</t>
  </si>
  <si>
    <t>plans[1].coverages[0].benefitStructure.benefitDuration</t>
  </si>
  <si>
    <t>plans[1].coverages[0].benefitStructure.tierType</t>
  </si>
  <si>
    <t>plans[1].coverages[0].benefitStructure.tierPercent</t>
  </si>
  <si>
    <t>plans[1].coverages[0].benefitStructure.maxTierWeeklyAmount</t>
  </si>
  <si>
    <t>plans[1].coverages[0].disabilityDefinition</t>
  </si>
  <si>
    <t>plans[1].coverages[0].coverageBasis</t>
  </si>
  <si>
    <t>plans[1].coverages[0].preExConditionsDetails.preExistingConditionsIncluded</t>
  </si>
  <si>
    <t>plans[1].coverages[0].preExConditionsDetails.lookBackPeriod</t>
  </si>
  <si>
    <t>plans[1].coverages[0].preExConditionsDetails.treatmentFreePeriod</t>
  </si>
  <si>
    <t xml:space="preserve">plans[1].coverages[0].preExConditionsDetails.continuoslyInsuredPeriod </t>
  </si>
  <si>
    <t>plans[1].coverages[0].matchFICA</t>
  </si>
  <si>
    <t>plans[1].coverages[0].workIncentiveIncluded</t>
  </si>
  <si>
    <t>plans[1].coverages[0].firstDayHospitalization</t>
  </si>
  <si>
    <t>plans[1].coverages[0].returnToWork</t>
  </si>
  <si>
    <t>plans[1].coverages[0].portability</t>
  </si>
  <si>
    <t>plans[1].coverages[0].progressiveIllnessProtection</t>
  </si>
  <si>
    <t>plans[1].coverages[0].pricingAgeMethod</t>
  </si>
  <si>
    <t>plans[1].coverages[0].censusType</t>
  </si>
  <si>
    <t>plans[1].coverages[0].classes[0].className</t>
  </si>
  <si>
    <t>plans[1].coverages[0].classes[0].classNumber</t>
  </si>
  <si>
    <t>plans[1].coverages[0].classes[0].numberOfLives</t>
  </si>
  <si>
    <t>plans[1].coverages[0].classes[0].ageBands[0].ageBand</t>
  </si>
  <si>
    <t>plans[1].coverages[0].classes[0].ageBands[0].numberOfLives</t>
  </si>
  <si>
    <t>plans[1].coverages[0].classes[0].ageBands[1].ageBand</t>
  </si>
  <si>
    <t>plans[1].coverages[0].classes[0].ageBands[1].numberOfLives</t>
  </si>
  <si>
    <t>plans[1].coverages[0].classes[0].ageBands[2].ageBand</t>
  </si>
  <si>
    <t>plans[1].coverages[0].classes[0].ageBands[2].numberOfLives</t>
  </si>
  <si>
    <t>plans[1].coverages[0].classes[0].ageBands[3].ageBand</t>
  </si>
  <si>
    <t>plans[1].coverages[0].classes[0].ageBands[3].numberOfLives</t>
  </si>
  <si>
    <t>plans[1].coverages[0].classes[0].ageBands[4].ageBand</t>
  </si>
  <si>
    <t>plans[1].coverages[0].classes[0].ageBands[4].numberOfLives</t>
  </si>
  <si>
    <t>plans[1].coverages[0].classes[0].ageBands[5].ageBand</t>
  </si>
  <si>
    <t>plans[1].coverages[0].classes[0].ageBands[5].numberOfLives</t>
  </si>
  <si>
    <t>plans[1].coverages[0].classes[0].ageBands[6].ageBand</t>
  </si>
  <si>
    <t>plans[1].coverages[0].classes[0].ageBands[6].numberOfLives</t>
  </si>
  <si>
    <t>plans[1].coverages[0].classes[0].ageBands[7].ageBand</t>
  </si>
  <si>
    <t>plans[1].coverages[0].classes[0].ageBands[7].numberOfLives</t>
  </si>
  <si>
    <t>plans[1].coverages[0].classes[0].ageBands[8].ageBand</t>
  </si>
  <si>
    <t>plans[1].coverages[0].classes[0].ageBands[8].numberOfLives</t>
  </si>
  <si>
    <t>plans[1].coverages[0].classes[0].ageBands[9].ageBand</t>
  </si>
  <si>
    <t>plans[1].coverages[0].classes[0].ageBands[9].numberOfLives</t>
  </si>
  <si>
    <t>plans[1].coverages[1].coverageType</t>
  </si>
  <si>
    <t>plans[1].coverages[1].rateBasis</t>
  </si>
  <si>
    <t>plans[1].coverages[1].rateFormat</t>
  </si>
  <si>
    <t>plans[1].coverages[1].fundingType</t>
  </si>
  <si>
    <t>plans[1].coverages[1].fundingStructure.contributionType</t>
  </si>
  <si>
    <t>plans[1].coverages[1].fundingStructure.participantContributionPercent</t>
  </si>
  <si>
    <t>plans[1].coverages[1].fundingStructure.assumedParticipationPct</t>
  </si>
  <si>
    <t>plans[1].coverages[1].fundingStructure.contributionBasisType</t>
  </si>
  <si>
    <t>plans[1].coverages[1].fundingStructure.sponsorContributionAmount</t>
  </si>
  <si>
    <t>plans[1].coverages[1].fundingStructure.sponsorPaymentMode</t>
  </si>
  <si>
    <t>plans[1].coverages[1].fundingStructure.memberPaymentModes</t>
  </si>
  <si>
    <t>plans[1].coverages[1].benefitStructure.benefitType</t>
  </si>
  <si>
    <t>plans[1].coverages[1].benefitStructure.benefitPercent</t>
  </si>
  <si>
    <t>plans[1].coverages[1].benefitStructure.maxWeeklyBenefitAmount</t>
  </si>
  <si>
    <t>plans[1].coverages[1].benefitStructure.weeklyBenefitAmount</t>
  </si>
  <si>
    <t>plans[1].coverages[1].benefitStructure.maxWeeklyBenefitPercent</t>
  </si>
  <si>
    <t>plans[1].coverages[1].benefitStructure.accidentEliminationPeriod</t>
  </si>
  <si>
    <t>plans[1].coverages[1].benefitStructure.sicknessEliminationPeriod</t>
  </si>
  <si>
    <t>plans[1].coverages[1].benefitStructure.roundingMethod</t>
  </si>
  <si>
    <t>plans[1].coverages[1].benefitStructure.roundingAmount</t>
  </si>
  <si>
    <t>plans[1].coverages[1].benefitStructure.benefitDuration</t>
  </si>
  <si>
    <t>plans[1].coverages[1].benefitStructure.tierType</t>
  </si>
  <si>
    <t>plans[1].coverages[1].benefitStructure.tierPercent</t>
  </si>
  <si>
    <t>plans[1].coverages[1].benefitStructure.maxTierWeeklyAmount</t>
  </si>
  <si>
    <t>plans[1].coverages[1].disabilityDefinition</t>
  </si>
  <si>
    <t>plans[1].coverages[1].coverageBasis</t>
  </si>
  <si>
    <t>plans[1].coverages[1].preExConditionsDetails.preExistingConditionsIncluded</t>
  </si>
  <si>
    <t>plans[1].coverages[1].preExConditionsDetails.lookBackPeriod</t>
  </si>
  <si>
    <t>plans[1].coverages[1].preExConditionsDetails.treatmentFreePeriod</t>
  </si>
  <si>
    <t xml:space="preserve">plans[1].coverages[1].preExConditionsDetails.continuoslyInsuredPeriod </t>
  </si>
  <si>
    <t>plans[1].coverages[1].matchFICA</t>
  </si>
  <si>
    <t>plans[1].coverages[1].workIncentiveIncluded</t>
  </si>
  <si>
    <t>plans[1].coverages[1].firstDayHospitalization</t>
  </si>
  <si>
    <t>plans[1].coverages[1].returnToWork</t>
  </si>
  <si>
    <t>plans[1].coverages[1].portability</t>
  </si>
  <si>
    <t>plans[1].coverages[1].progressiveIllnessProtection</t>
  </si>
  <si>
    <t>plans[1].coverages[1].pricingAgeMethod</t>
  </si>
  <si>
    <t>plans[1].coverages[1].censusType</t>
  </si>
  <si>
    <t>plans[1].coverages[1].classes[0].className</t>
  </si>
  <si>
    <t>plans[1].coverages[1].classes[0].classNumber</t>
  </si>
  <si>
    <t>plans[1].coverages[1].classes[0].numberOfLives</t>
  </si>
  <si>
    <t>plans[1].coverages[1].classes[0].ageBands[0].ageBand</t>
  </si>
  <si>
    <t>plans[1].coverages[1].classes[0].ageBands[0].numberOfLives</t>
  </si>
  <si>
    <t>plans[1].coverages[1].classes[0].ageBands[1].ageBand</t>
  </si>
  <si>
    <t>plans[1].coverages[1].classes[0].ageBands[1].numberOfLives</t>
  </si>
  <si>
    <t>plans[1].coverages[1].classes[0].ageBands[2].ageBand</t>
  </si>
  <si>
    <t>plans[1].coverages[1].classes[0].ageBands[2].numberOfLives</t>
  </si>
  <si>
    <t>plans[1].coverages[1].classes[0].ageBands[3].ageBand</t>
  </si>
  <si>
    <t>plans[1].coverages[1].classes[0].ageBands[3].numberOfLives</t>
  </si>
  <si>
    <t>plans[1].coverages[1].classes[0].ageBands[4].ageBand</t>
  </si>
  <si>
    <t>plans[1].coverages[1].classes[0].ageBands[4].numberOfLives</t>
  </si>
  <si>
    <t>plans[1].coverages[1].classes[0].ageBands[5].ageBand</t>
  </si>
  <si>
    <t>plans[1].coverages[1].classes[0].ageBands[5].numberOfLives</t>
  </si>
  <si>
    <t>plans[1].coverages[1].classes[0].ageBands[6].ageBand</t>
  </si>
  <si>
    <t>plans[1].coverages[1].classes[0].ageBands[6].numberOfLives</t>
  </si>
  <si>
    <t>plans[1].coverages[1].classes[0].ageBands[7].ageBand</t>
  </si>
  <si>
    <t>plans[1].coverages[1].classes[0].ageBands[7].numberOfLives</t>
  </si>
  <si>
    <t>plans[1].coverages[1].classes[0].ageBands[8].ageBand</t>
  </si>
  <si>
    <t>plans[1].coverages[1].classes[0].ageBands[8].numberOfLives</t>
  </si>
  <si>
    <t>plans[1].coverages[1].classes[0].ageBands[9].ageBand</t>
  </si>
  <si>
    <t>plans[1].coverages[1].classes[0].ageBands[9].numberOfLives</t>
  </si>
  <si>
    <r>
      <rPr>
        <rFont val="Libre Franklin"/>
        <color rgb="FF808080"/>
        <sz val="10.0"/>
      </rPr>
      <t xml:space="preserve">Test DeterminePolicyRatesAndPremiums </t>
    </r>
    <r>
      <rPr>
        <rFont val="Franklin Gothic Book"/>
        <b/>
        <color rgb="FF000000"/>
        <sz val="10.0"/>
      </rPr>
      <t>DeterminePolicyRatesAndPremiums100</t>
    </r>
  </si>
  <si>
    <t>policy</t>
  </si>
  <si>
    <t>_res_.$RateCardPremium.$MonthlyPremium</t>
  </si>
  <si>
    <t>_res_.$RateCardPremium.$AnnualPremium</t>
  </si>
  <si>
    <t>_res_.$Plans[0].$RateCardPremium.$MonthlyPremium</t>
  </si>
  <si>
    <t>_res_.$Plans[0].$Coverages[0].$RateCardPremium.$MonthlyPremium</t>
  </si>
  <si>
    <t>_res_.$Plans[0].$Coverages[0].$RateCard.$Rate</t>
  </si>
  <si>
    <t>_res_.$Plans[0].$Coverages[0].$RateCard.$TotalVolume</t>
  </si>
  <si>
    <t>_res_.$Plans[0].$Coverages[0].$RateCard.$NumberOfLives</t>
  </si>
  <si>
    <t>_res_.$Plans[0].$Coverages[0].$Classes[0].$RateCard.$Rate</t>
  </si>
  <si>
    <t>_res_.$Plans[0].$Coverages[0].$Classes[0].$RateCard.$TotalVolume</t>
  </si>
  <si>
    <t>_res_.$Plans[0].$Coverages[0].$Classes[0].$RateCard.$NumberOfLives</t>
  </si>
  <si>
    <t>_res_.$Plans[0].$Coverages[0].$Classes[0].$RateCardPremium.$MonthlyPremium</t>
  </si>
  <si>
    <t>_res_.$Plans[0].$Coverages[0].$Classes[0].$RateCardPremium.$AnnualPremium</t>
  </si>
  <si>
    <t>_res_.$Plans[0].$Coverages[0].$Classes[1].$RateCard.$Rate</t>
  </si>
  <si>
    <t>_res_.$Plans[0].$Coverages[0].$Classes[1].$RateCard.$TotalVolume</t>
  </si>
  <si>
    <t>_res_.$Plans[0].$Coverages[0].$Classes[1].$RateCard.$NumberOfLives</t>
  </si>
  <si>
    <t>_res_.$Plans[0].$Coverages[0].$Classes[1].$RateCardPremium.$MonthlyPremium</t>
  </si>
  <si>
    <t>_res_.$Plans[0].$Coverages[0].$Classes[1].$RateCardPremium.$AnnualPremium</t>
  </si>
  <si>
    <t>_res_.$Plans[0].$Coverages[1].$RateCardPremium.$MonthlyPremium</t>
  </si>
  <si>
    <t>_res_.$Plans[0].$Coverages[1].$RateCard.$Rate</t>
  </si>
  <si>
    <t>_res_.$Plans[0].$Coverages[1].$RateCard.$TotalVolume</t>
  </si>
  <si>
    <t>_res_.$Plans[0].$Coverages[1].$RateCard.$NumberOfLives</t>
  </si>
  <si>
    <t>_res_.$Plans[0].$Coverages[1].$Classes[0].$RateCard.$Rate</t>
  </si>
  <si>
    <t>_res_.$Plans[0].$Coverages[1].$Classes[0].$RateCard.$TotalVolume</t>
  </si>
  <si>
    <t>_res_.$Plans[0].$Coverages[1].$Classes[0].$RateCard.$NumberOfLives</t>
  </si>
  <si>
    <t>_res_.$Plans[0].$Coverages[1].$Classes[0].$RateCardPremium.$MonthlyPremium</t>
  </si>
  <si>
    <t>_res_.$Plans[0].$Coverages[1].$Classes[0].$RateCardPremium.$AnnualPremium</t>
  </si>
  <si>
    <t>_res_.$Plans[1].$Coverages[0].$RateCardPremium.$MonthlyPremium</t>
  </si>
  <si>
    <t>_res_.$Plans[1].$Coverages[0].$RateCard.$Rate</t>
  </si>
  <si>
    <t>_res_.$Plans[1].$Coverages[0].$RateCard.$TotalVolume</t>
  </si>
  <si>
    <t>_res_.$Plans[1].$Coverages[0].$RateCard.$NumberOfLives</t>
  </si>
  <si>
    <t>_res_.$Plans[1].$Coverages[0].$Classes[0].$RateCard.$Rate</t>
  </si>
  <si>
    <t>_res_.$Plans[1].$Coverages[0].$Classes[0].$RateCard.$TotalVolume</t>
  </si>
  <si>
    <t>_res_.$Plans[1].$Coverages[0].$Classes[0].$RateCard.$NumberOfLives</t>
  </si>
  <si>
    <t>_res_.$Plans[1].$Coverages[0].$Classes[0].$RateCardPremium.$MonthlyPremium</t>
  </si>
  <si>
    <t>_res_.$Plans[1].$Coverages[0].$Classes[0].$RateCardPremium.$AnnualPremium</t>
  </si>
  <si>
    <t>_res_.$Plans[1].$Coverages[1].$RateCardPremium.$MonthlyPremium</t>
  </si>
  <si>
    <t>_res_.$Plans[1].$Coverages[1].$RateCard.$Rate</t>
  </si>
  <si>
    <t>_res_.$Plans[1].$Coverages[1].$RateCard.$TotalVolume</t>
  </si>
  <si>
    <t>_res_.$Plans[1].$Coverages[1].$RateCard.$NumberOfLives</t>
  </si>
  <si>
    <t>_res_.$Plans[1].$Coverages[1].$Classes[0].$RateCard.$Rate</t>
  </si>
  <si>
    <t>_res_.$Plans[1].$Coverages[1].$Classes[0].$RateCard.$TotalVolume</t>
  </si>
  <si>
    <t>_res_.$Plans[1].$Coverages[1].$Classes[0].$RateCard.$NumberOfLives</t>
  </si>
  <si>
    <t>_res_.$Plans[1].$Coverages[1].$Classes[0].$RateCardPremium.$MonthlyPremium</t>
  </si>
  <si>
    <t>_res_.$Plans[1].$Coverages[1].$Classes[0].$RateCardPremium.$AnnualPremium</t>
  </si>
  <si>
    <t>&gt;PolicyData100</t>
  </si>
  <si>
    <t>Policy ID</t>
  </si>
  <si>
    <t>Policy Monthly Premium</t>
  </si>
  <si>
    <t>Policy Annual Premium</t>
  </si>
  <si>
    <t>Plan 1 Monthly premium</t>
  </si>
  <si>
    <t>Plan 1 Coverage 1 Monthly premium</t>
  </si>
  <si>
    <t>Plan 1 Coverage 1 Rate</t>
  </si>
  <si>
    <t>Plan 1 Coverage 1 Volume</t>
  </si>
  <si>
    <t>Plan 1 Coverage 1 NumberOfLives</t>
  </si>
  <si>
    <t>Plan 1 Coverage 1 Class 1 Rate</t>
  </si>
  <si>
    <t>Plan 1 Coverage 1 Class 1 Volume</t>
  </si>
  <si>
    <t>Plan 1 Coverage 1 Class 1 NumberOfLives</t>
  </si>
  <si>
    <t>Plan 1 Coverage 1 Class 1 Monthly Premium</t>
  </si>
  <si>
    <t>Plan 1 Coverage 1 Class 1 Annual Premium</t>
  </si>
  <si>
    <t>Plan 1 Coverage 1 Class 2 Rate</t>
  </si>
  <si>
    <t>Plan 1 Coverage 1 Class 2 Volume</t>
  </si>
  <si>
    <t>Plan 1 Coverage 1 Class 2 NumberOfLives</t>
  </si>
  <si>
    <t>Plan 1 Coverage 1 Class 2 Monthly Premium</t>
  </si>
  <si>
    <t>Plan 1 Coverage 1 Class 2 Annual Premium</t>
  </si>
  <si>
    <t>Plan 1 Coverage 2 Monthly premium</t>
  </si>
  <si>
    <t>Plan 1 Coverage 2 Rate</t>
  </si>
  <si>
    <t>Plan 1 Coverage 2 Volume</t>
  </si>
  <si>
    <t>Plan 1 Coverage 2 NumberOfLives</t>
  </si>
  <si>
    <t>Plan 1 Coverage 2 Class 1 Rate</t>
  </si>
  <si>
    <t>Plan 1 Coverage 2 Class 1 Volume</t>
  </si>
  <si>
    <t>Plan 1 Coverage 2 Class 1 NumberOfLives</t>
  </si>
  <si>
    <t>Plan 1 Coverage 2 Class 1 Monthly Premium</t>
  </si>
  <si>
    <t>Plan 1 Coverage 2 Class 1 Annual Premium</t>
  </si>
  <si>
    <t>Plan 2 Coverage 1 Monthly premium</t>
  </si>
  <si>
    <t>Plan 2 Coverage 1 Rate</t>
  </si>
  <si>
    <t>Plan 2 Coverage 1 Volume</t>
  </si>
  <si>
    <t>Plan 2 Coverage 1 NumberOfLives</t>
  </si>
  <si>
    <t>Plan 2 Coverage 1 Class 1 Rate</t>
  </si>
  <si>
    <t>Plan 2 Coverage 1 Class 1 Volume</t>
  </si>
  <si>
    <t>Plan 2 Coverage 1 Class 1 NumberOfLives</t>
  </si>
  <si>
    <t>Plan 2 Coverage 1 Class 1 Monthly Premium</t>
  </si>
  <si>
    <t>Plan 2 Coverage 1 Class 1 Annual Premium</t>
  </si>
  <si>
    <t>Plan 2 Coverage 2 Monthly premium</t>
  </si>
  <si>
    <t>Plan 2 Coverage 2 Rate</t>
  </si>
  <si>
    <t>Plan 2 Coverage 2 volume</t>
  </si>
  <si>
    <t>Plan 2 Coverage 2 numberOfLives</t>
  </si>
  <si>
    <t>Plan 2 Coverage 2 Class 1 Rate</t>
  </si>
  <si>
    <t>Plan 2 Coverage 2 Class 1 Volume</t>
  </si>
  <si>
    <t>Plan 2 Coverage 2 Class 1 NumberOfLives</t>
  </si>
  <si>
    <t>Plan 2 Coverage 2 Class 1 Monthly Premium</t>
  </si>
  <si>
    <t>Plan 2 Coverage 2 Class 1 Annual Premium</t>
  </si>
  <si>
    <t>442414.51</t>
  </si>
  <si>
    <t>5308974.12</t>
  </si>
  <si>
    <t>442253.22</t>
  </si>
  <si>
    <t>442084.5</t>
  </si>
  <si>
    <t>377.85</t>
  </si>
  <si>
    <t>11700</t>
  </si>
  <si>
    <t>3</t>
  </si>
  <si>
    <t>466.2</t>
  </si>
  <si>
    <t>4100</t>
  </si>
  <si>
    <t>1</t>
  </si>
  <si>
    <t>191142</t>
  </si>
  <si>
    <t>2293704</t>
  </si>
  <si>
    <t>330.18</t>
  </si>
  <si>
    <t>7600</t>
  </si>
  <si>
    <t>2</t>
  </si>
  <si>
    <t>250936.8</t>
  </si>
  <si>
    <t>3011241.6</t>
  </si>
  <si>
    <t>168.72</t>
  </si>
  <si>
    <t>42.18</t>
  </si>
  <si>
    <t>0</t>
  </si>
  <si>
    <t>4</t>
  </si>
  <si>
    <t>2024.64</t>
  </si>
  <si>
    <t>75</t>
  </si>
  <si>
    <t>0.5</t>
  </si>
  <si>
    <t>1500</t>
  </si>
  <si>
    <t>900</t>
  </si>
  <si>
    <t>86.29</t>
  </si>
  <si>
    <t>0.17</t>
  </si>
  <si>
    <t>5076</t>
  </si>
  <si>
    <t>1035.48</t>
  </si>
  <si>
    <t>2314168.2</t>
  </si>
  <si>
    <t>27770018.4</t>
  </si>
  <si>
    <t>13560.2</t>
  </si>
  <si>
    <t>8959.2</t>
  </si>
  <si>
    <t>1.2</t>
  </si>
  <si>
    <t>74660</t>
  </si>
  <si>
    <t>59</t>
  </si>
  <si>
    <t>1.11</t>
  </si>
  <si>
    <t>41660</t>
  </si>
  <si>
    <t>33</t>
  </si>
  <si>
    <t>4624.26</t>
  </si>
  <si>
    <t>55491.12</t>
  </si>
  <si>
    <t>1.32</t>
  </si>
  <si>
    <t>33000</t>
  </si>
  <si>
    <t>26</t>
  </si>
  <si>
    <t>4356</t>
  </si>
  <si>
    <t>52272</t>
  </si>
  <si>
    <t>4601</t>
  </si>
  <si>
    <t>0.86</t>
  </si>
  <si>
    <t>53500</t>
  </si>
  <si>
    <t>16</t>
  </si>
  <si>
    <t>55212</t>
  </si>
  <si>
    <t>2984</t>
  </si>
  <si>
    <t>0.8</t>
  </si>
  <si>
    <t>37300</t>
  </si>
  <si>
    <t>12</t>
  </si>
  <si>
    <t>35808</t>
  </si>
  <si>
    <t>2297624</t>
  </si>
  <si>
    <t>645.4</t>
  </si>
  <si>
    <t>35600</t>
  </si>
  <si>
    <t>27571488</t>
  </si>
  <si>
    <t>15849.56</t>
  </si>
  <si>
    <t>190194.72</t>
  </si>
  <si>
    <t>8571.65</t>
  </si>
  <si>
    <t>6439.93</t>
  </si>
  <si>
    <t>1.34</t>
  </si>
  <si>
    <t>48059.2</t>
  </si>
  <si>
    <t>35</t>
  </si>
  <si>
    <t>1.25</t>
  </si>
  <si>
    <t>25687.2</t>
  </si>
  <si>
    <t>19</t>
  </si>
  <si>
    <t>3210.9</t>
  </si>
  <si>
    <t>38530.8</t>
  </si>
  <si>
    <t>1.45</t>
  </si>
  <si>
    <t>22372</t>
  </si>
  <si>
    <t>3243.94</t>
  </si>
  <si>
    <t>38927.28</t>
  </si>
  <si>
    <t>2131.72</t>
  </si>
  <si>
    <t>7.78</t>
  </si>
  <si>
    <t>27400</t>
  </si>
  <si>
    <t>8</t>
  </si>
  <si>
    <t>25580.64</t>
  </si>
  <si>
    <t>6750.23</t>
  </si>
  <si>
    <t>132.91</t>
  </si>
  <si>
    <t>5078.8</t>
  </si>
  <si>
    <t>9</t>
  </si>
  <si>
    <t>81002.76</t>
  </si>
  <si>
    <t>527.68</t>
  </si>
  <si>
    <t>0.97</t>
  </si>
  <si>
    <t>5440</t>
  </si>
  <si>
    <t>14</t>
  </si>
  <si>
    <t>6332.16</t>
  </si>
  <si>
    <t>4723753.34</t>
  </si>
  <si>
    <t>56685040.08</t>
  </si>
  <si>
    <t>12360.29</t>
  </si>
  <si>
    <t>2858.49</t>
  </si>
  <si>
    <t>25752.2</t>
  </si>
  <si>
    <t>15</t>
  </si>
  <si>
    <t>1.02</t>
  </si>
  <si>
    <t>15570.2</t>
  </si>
  <si>
    <t>1588.16</t>
  </si>
  <si>
    <t>19057.92</t>
  </si>
  <si>
    <t>1.26</t>
  </si>
  <si>
    <t>10182</t>
  </si>
  <si>
    <t>7</t>
  </si>
  <si>
    <t>1282.93</t>
  </si>
  <si>
    <t>15395.16</t>
  </si>
  <si>
    <t>9501.8</t>
  </si>
  <si>
    <t>1.54</t>
  </si>
  <si>
    <t>61700</t>
  </si>
  <si>
    <t>114021.6</t>
  </si>
  <si>
    <t>1942.25</t>
  </si>
  <si>
    <t>4.57</t>
  </si>
  <si>
    <t>42500</t>
  </si>
  <si>
    <t>23307</t>
  </si>
  <si>
    <t>4709450.8</t>
  </si>
  <si>
    <t>1092.68</t>
  </si>
  <si>
    <t>43100</t>
  </si>
  <si>
    <t>56513409.6</t>
  </si>
  <si>
    <t>589780.8</t>
  </si>
  <si>
    <t>7077369.6</t>
  </si>
  <si>
    <t>57724.96</t>
  </si>
  <si>
    <t>719.26</t>
  </si>
  <si>
    <t>0.35</t>
  </si>
  <si>
    <t>20550.4</t>
  </si>
  <si>
    <t>13</t>
  </si>
  <si>
    <t>0.33</t>
  </si>
  <si>
    <t>12630.4</t>
  </si>
  <si>
    <t>416.8</t>
  </si>
  <si>
    <t>5001.6</t>
  </si>
  <si>
    <t>0.38</t>
  </si>
  <si>
    <t>7920</t>
  </si>
  <si>
    <t>5</t>
  </si>
  <si>
    <t>300.96</t>
  </si>
  <si>
    <t>3611.52</t>
  </si>
  <si>
    <t>57005.7</t>
  </si>
  <si>
    <t>208.05</t>
  </si>
  <si>
    <t>684068.4</t>
  </si>
  <si>
    <t>347.8</t>
  </si>
  <si>
    <t>0.37</t>
  </si>
  <si>
    <t>9400</t>
  </si>
  <si>
    <t>4173.6</t>
  </si>
  <si>
    <t>531708.04</t>
  </si>
  <si>
    <t>174.95</t>
  </si>
  <si>
    <t>30392</t>
  </si>
  <si>
    <t>11</t>
  </si>
  <si>
    <t>6380496.48</t>
  </si>
  <si>
    <t>39250.93</t>
  </si>
  <si>
    <t>471011.16</t>
  </si>
  <si>
    <t>35501.27</t>
  </si>
  <si>
    <t>19235.7</t>
  </si>
  <si>
    <t>2.01</t>
  </si>
  <si>
    <t>95700</t>
  </si>
  <si>
    <t>29</t>
  </si>
  <si>
    <t>1.99</t>
  </si>
  <si>
    <t>51400</t>
  </si>
  <si>
    <t>10228.6</t>
  </si>
  <si>
    <t>122743.2</t>
  </si>
  <si>
    <t>2.03</t>
  </si>
  <si>
    <t>44300</t>
  </si>
  <si>
    <t>8992.9</t>
  </si>
  <si>
    <t>107914.8</t>
  </si>
  <si>
    <t>16265.57</t>
  </si>
  <si>
    <t>9.6</t>
  </si>
  <si>
    <t>169433</t>
  </si>
  <si>
    <t>32</t>
  </si>
  <si>
    <t>195186.84</t>
  </si>
  <si>
    <t>60.26</t>
  </si>
  <si>
    <t>1.31</t>
  </si>
  <si>
    <t>460</t>
  </si>
  <si>
    <t>723.12</t>
  </si>
  <si>
    <t>3689.4</t>
  </si>
  <si>
    <t>1.29</t>
  </si>
  <si>
    <t>28600</t>
  </si>
  <si>
    <t>10</t>
  </si>
  <si>
    <t>44272.8</t>
  </si>
  <si>
    <t>32223.85</t>
  </si>
  <si>
    <t>386686.2</t>
  </si>
  <si>
    <t>25334.78</t>
  </si>
  <si>
    <t>17919.7</t>
  </si>
  <si>
    <t>1.27</t>
  </si>
  <si>
    <t>141100</t>
  </si>
  <si>
    <t>42</t>
  </si>
  <si>
    <t>1.19</t>
  </si>
  <si>
    <t>74000</t>
  </si>
  <si>
    <t>23</t>
  </si>
  <si>
    <t>8806</t>
  </si>
  <si>
    <t>105672</t>
  </si>
  <si>
    <t>1.35</t>
  </si>
  <si>
    <t>67100</t>
  </si>
  <si>
    <t>9058.5</t>
  </si>
  <si>
    <t>108702</t>
  </si>
  <si>
    <t>7415.08</t>
  </si>
  <si>
    <t>8.39</t>
  </si>
  <si>
    <t>88380</t>
  </si>
  <si>
    <t>47</t>
  </si>
  <si>
    <t>88980.96</t>
  </si>
  <si>
    <t>3309.22</t>
  </si>
  <si>
    <t>194.66</t>
  </si>
  <si>
    <t>54500</t>
  </si>
  <si>
    <t>17</t>
  </si>
  <si>
    <t>39710.64</t>
  </si>
  <si>
    <t>3579.85</t>
  </si>
  <si>
    <t>0.94</t>
  </si>
  <si>
    <t>38083.5</t>
  </si>
  <si>
    <t>31</t>
  </si>
  <si>
    <t>42958.2</t>
  </si>
  <si>
    <t>1277508.36</t>
  </si>
  <si>
    <t>15330100.32</t>
  </si>
  <si>
    <t>1220425.5</t>
  </si>
  <si>
    <t>24.73</t>
  </si>
  <si>
    <t>493500</t>
  </si>
  <si>
    <t>987</t>
  </si>
  <si>
    <t>24.9</t>
  </si>
  <si>
    <t>176500</t>
  </si>
  <si>
    <t>353</t>
  </si>
  <si>
    <t>439485</t>
  </si>
  <si>
    <t>5273820</t>
  </si>
  <si>
    <t>24.64</t>
  </si>
  <si>
    <t>317000</t>
  </si>
  <si>
    <t>634</t>
  </si>
  <si>
    <t>781088</t>
  </si>
  <si>
    <t>9373056</t>
  </si>
  <si>
    <t>989</t>
  </si>
  <si>
    <t>56775.45</t>
  </si>
  <si>
    <t>20.34</t>
  </si>
  <si>
    <t>279132</t>
  </si>
  <si>
    <t>488</t>
  </si>
  <si>
    <t>681305.4</t>
  </si>
  <si>
    <t>307.41</t>
  </si>
  <si>
    <t>22.39</t>
  </si>
  <si>
    <t>1373</t>
  </si>
  <si>
    <t>24</t>
  </si>
  <si>
    <t>3688.92</t>
  </si>
  <si>
    <t>23972.33</t>
  </si>
  <si>
    <t>287667.96</t>
  </si>
  <si>
    <t>17912.3</t>
  </si>
  <si>
    <t>11866.8</t>
  </si>
  <si>
    <t>1.24</t>
  </si>
  <si>
    <t>6373.6</t>
  </si>
  <si>
    <t>76483.2</t>
  </si>
  <si>
    <t>1.23</t>
  </si>
  <si>
    <t>5448.9</t>
  </si>
  <si>
    <t>65386.8</t>
  </si>
  <si>
    <t>6045.5</t>
  </si>
  <si>
    <t>1.13</t>
  </si>
  <si>
    <t>72546</t>
  </si>
  <si>
    <t>2098.89</t>
  </si>
  <si>
    <t>12.9</t>
  </si>
  <si>
    <t>16270.5</t>
  </si>
  <si>
    <t>25186.68</t>
  </si>
  <si>
    <t>3961.14</t>
  </si>
  <si>
    <t>9.88</t>
  </si>
  <si>
    <t>40092.5</t>
  </si>
  <si>
    <t>47533.68</t>
  </si>
  <si>
    <t>68129.15</t>
  </si>
  <si>
    <t>817549.8</t>
  </si>
  <si>
    <t>437.4</t>
  </si>
  <si>
    <t>0.54</t>
  </si>
  <si>
    <t>8100</t>
  </si>
  <si>
    <t>6</t>
  </si>
  <si>
    <t>4500</t>
  </si>
  <si>
    <t>225</t>
  </si>
  <si>
    <t>2700</t>
  </si>
  <si>
    <t>0.6</t>
  </si>
  <si>
    <t>3600</t>
  </si>
  <si>
    <t>216</t>
  </si>
  <si>
    <t>2592</t>
  </si>
  <si>
    <t>4800</t>
  </si>
  <si>
    <t>37.2</t>
  </si>
  <si>
    <t>2.48</t>
  </si>
  <si>
    <t>446.4</t>
  </si>
  <si>
    <t>67654.55</t>
  </si>
  <si>
    <t>110.9</t>
  </si>
  <si>
    <t>6100.5</t>
  </si>
  <si>
    <t>811854.6</t>
  </si>
  <si>
    <t>103024.1</t>
  </si>
  <si>
    <t>1236289.2</t>
  </si>
  <si>
    <t>84145.36</t>
  </si>
  <si>
    <t>2.29</t>
  </si>
  <si>
    <t>367447</t>
  </si>
  <si>
    <t>803</t>
  </si>
  <si>
    <t>276386</t>
  </si>
  <si>
    <t>604</t>
  </si>
  <si>
    <t>63292.39</t>
  </si>
  <si>
    <t>759508.68</t>
  </si>
  <si>
    <t>91061</t>
  </si>
  <si>
    <t>199</t>
  </si>
  <si>
    <t>20852.97</t>
  </si>
  <si>
    <t>250235.64</t>
  </si>
  <si>
    <t>673</t>
  </si>
  <si>
    <t>18878.74</t>
  </si>
  <si>
    <t>3.29</t>
  </si>
  <si>
    <t>57382.2</t>
  </si>
  <si>
    <t>209</t>
  </si>
  <si>
    <t>226544.88</t>
  </si>
  <si>
    <t>40955.2</t>
  </si>
  <si>
    <t>179</t>
  </si>
  <si>
    <t>3065.23</t>
  </si>
  <si>
    <t>36782.76</t>
  </si>
  <si>
    <t>904.75</t>
  </si>
  <si>
    <t>619.9</t>
  </si>
  <si>
    <t>0.93</t>
  </si>
  <si>
    <t>6665.6</t>
  </si>
  <si>
    <t>3275.2</t>
  </si>
  <si>
    <t>262.02</t>
  </si>
  <si>
    <t>3144.24</t>
  </si>
  <si>
    <t>1.05</t>
  </si>
  <si>
    <t>3390.4</t>
  </si>
  <si>
    <t>355.99</t>
  </si>
  <si>
    <t>4271.88</t>
  </si>
  <si>
    <t>284.85</t>
  </si>
  <si>
    <t>56.97</t>
  </si>
  <si>
    <t>18600</t>
  </si>
  <si>
    <t>3418.2</t>
  </si>
  <si>
    <t>1611.2</t>
  </si>
  <si>
    <t>0.95</t>
  </si>
  <si>
    <t>16960</t>
  </si>
  <si>
    <t>19334.4</t>
  </si>
  <si>
    <t>549.28</t>
  </si>
  <si>
    <t>1.08</t>
  </si>
  <si>
    <t>5085.9</t>
  </si>
  <si>
    <t>6591.36</t>
  </si>
  <si>
    <t>23759.36</t>
  </si>
  <si>
    <t>285112.32</t>
  </si>
  <si>
    <t>15718.59</t>
  </si>
  <si>
    <t>11.61</t>
  </si>
  <si>
    <t>135388.4</t>
  </si>
  <si>
    <t>37</t>
  </si>
  <si>
    <t>10.58</t>
  </si>
  <si>
    <t>77520.1</t>
  </si>
  <si>
    <t>21</t>
  </si>
  <si>
    <t>8201.63</t>
  </si>
  <si>
    <t>98419.56</t>
  </si>
  <si>
    <t>57868.3</t>
  </si>
  <si>
    <t>7522.88</t>
  </si>
  <si>
    <t>90274.56</t>
  </si>
  <si>
    <t>600</t>
  </si>
  <si>
    <t>5206.82</t>
  </si>
  <si>
    <t>1.44</t>
  </si>
  <si>
    <t>36158.5</t>
  </si>
  <si>
    <t>62481.84</t>
  </si>
  <si>
    <t>2833.95</t>
  </si>
  <si>
    <t>1.66</t>
  </si>
  <si>
    <t>17072</t>
  </si>
  <si>
    <t>34007.4</t>
  </si>
  <si>
    <t>63683.46</t>
  </si>
  <si>
    <t>764201.52</t>
  </si>
  <si>
    <t>43427.28</t>
  </si>
  <si>
    <t>22981.2</t>
  </si>
  <si>
    <t>174100</t>
  </si>
  <si>
    <t>51</t>
  </si>
  <si>
    <t>1.33</t>
  </si>
  <si>
    <t>99500</t>
  </si>
  <si>
    <t>30</t>
  </si>
  <si>
    <t>13233.5</t>
  </si>
  <si>
    <t>158802</t>
  </si>
  <si>
    <t>74600</t>
  </si>
  <si>
    <t>9772.6</t>
  </si>
  <si>
    <t>117271.2</t>
  </si>
  <si>
    <t>20446.08</t>
  </si>
  <si>
    <t>22.08</t>
  </si>
  <si>
    <t>92600</t>
  </si>
  <si>
    <t>245352.96</t>
  </si>
  <si>
    <t>8464.55</t>
  </si>
  <si>
    <t>13.33</t>
  </si>
  <si>
    <t>63500</t>
  </si>
  <si>
    <t>20</t>
  </si>
  <si>
    <t>101574.6</t>
  </si>
  <si>
    <t>11791.63</t>
  </si>
  <si>
    <t>1.97</t>
  </si>
  <si>
    <t>59856</t>
  </si>
  <si>
    <t>141499.56</t>
  </si>
  <si>
    <t>520483.09</t>
  </si>
  <si>
    <t>6245797.08</t>
  </si>
  <si>
    <t>23221.85</t>
  </si>
  <si>
    <t>12345.3</t>
  </si>
  <si>
    <t>6887.6</t>
  </si>
  <si>
    <t>82651.2</t>
  </si>
  <si>
    <t>5493.2</t>
  </si>
  <si>
    <t>65918.4</t>
  </si>
  <si>
    <t>10876.55</t>
  </si>
  <si>
    <t>20.33</t>
  </si>
  <si>
    <t>130518.6</t>
  </si>
  <si>
    <t>1403</t>
  </si>
  <si>
    <t>0.61</t>
  </si>
  <si>
    <t>23000</t>
  </si>
  <si>
    <t>16836</t>
  </si>
  <si>
    <t>495858.24</t>
  </si>
  <si>
    <t>309.37</t>
  </si>
  <si>
    <t>16028</t>
  </si>
  <si>
    <t>5950298.88</t>
  </si>
  <si>
    <t>4259146.84</t>
  </si>
  <si>
    <t>51109762.08</t>
  </si>
  <si>
    <t>4257440.3</t>
  </si>
  <si>
    <t>2992603.9</t>
  </si>
  <si>
    <t>461.11</t>
  </si>
  <si>
    <t>64900</t>
  </si>
  <si>
    <t>495.07</t>
  </si>
  <si>
    <t>31700</t>
  </si>
  <si>
    <t>1569371.9</t>
  </si>
  <si>
    <t>18832462.8</t>
  </si>
  <si>
    <t>428.68</t>
  </si>
  <si>
    <t>33200</t>
  </si>
  <si>
    <t>1423217.6</t>
  </si>
  <si>
    <t>17078611.2</t>
  </si>
  <si>
    <t>1264836.4</t>
  </si>
  <si>
    <t>418.82</t>
  </si>
  <si>
    <t>30200</t>
  </si>
  <si>
    <t>15178036.8</t>
  </si>
  <si>
    <t>1523.72</t>
  </si>
  <si>
    <t>0.87</t>
  </si>
  <si>
    <t>17514</t>
  </si>
  <si>
    <t>18284.64</t>
  </si>
  <si>
    <t>182.82</t>
  </si>
  <si>
    <t>91.41</t>
  </si>
  <si>
    <t>2193.84</t>
  </si>
  <si>
    <t>6216.13</t>
  </si>
  <si>
    <t>74593.56</t>
  </si>
  <si>
    <t>5950.41</t>
  </si>
  <si>
    <t>5112.03</t>
  </si>
  <si>
    <t>22.13</t>
  </si>
  <si>
    <t>23100</t>
  </si>
  <si>
    <t>23.23</t>
  </si>
  <si>
    <t>6100</t>
  </si>
  <si>
    <t>1417.03</t>
  </si>
  <si>
    <t>17004.36</t>
  </si>
  <si>
    <t>21.73</t>
  </si>
  <si>
    <t>17000</t>
  </si>
  <si>
    <t>3694.1</t>
  </si>
  <si>
    <t>44329.2</t>
  </si>
  <si>
    <t>838.38</t>
  </si>
  <si>
    <t>20.67</t>
  </si>
  <si>
    <t>4056</t>
  </si>
  <si>
    <t>10060.56</t>
  </si>
  <si>
    <t>177</t>
  </si>
  <si>
    <t>1.18</t>
  </si>
  <si>
    <t>2124</t>
  </si>
  <si>
    <t>88.72</t>
  </si>
  <si>
    <t>0.73</t>
  </si>
  <si>
    <t>1215.3</t>
  </si>
  <si>
    <t>1064.64</t>
  </si>
  <si>
    <t>943432.24</t>
  </si>
  <si>
    <t>11321186.88</t>
  </si>
  <si>
    <t>887675.04</t>
  </si>
  <si>
    <t>882266.12</t>
  </si>
  <si>
    <t>101.04</t>
  </si>
  <si>
    <t>87318.5</t>
  </si>
  <si>
    <t>50</t>
  </si>
  <si>
    <t>100.34</t>
  </si>
  <si>
    <t>54017</t>
  </si>
  <si>
    <t>542006.58</t>
  </si>
  <si>
    <t>6504078.96</t>
  </si>
  <si>
    <t>102.18</t>
  </si>
  <si>
    <t>33301.5</t>
  </si>
  <si>
    <t>340274.73</t>
  </si>
  <si>
    <t>4083296.76</t>
  </si>
  <si>
    <t>5408.92</t>
  </si>
  <si>
    <t>6.47</t>
  </si>
  <si>
    <t>83600</t>
  </si>
  <si>
    <t>28</t>
  </si>
  <si>
    <t>64907.04</t>
  </si>
  <si>
    <t>50952.4</t>
  </si>
  <si>
    <t>80.24</t>
  </si>
  <si>
    <t>611428.8</t>
  </si>
  <si>
    <t>4804.8</t>
  </si>
  <si>
    <t>0.78</t>
  </si>
  <si>
    <t>61600</t>
  </si>
  <si>
    <t>57657.6</t>
  </si>
  <si>
    <t>262.16</t>
  </si>
  <si>
    <t>3145.92</t>
  </si>
  <si>
    <t>170.19</t>
  </si>
  <si>
    <t>1.01</t>
  </si>
  <si>
    <t>1685</t>
  </si>
  <si>
    <t>1050</t>
  </si>
  <si>
    <t>97.65</t>
  </si>
  <si>
    <t>1171.8</t>
  </si>
  <si>
    <t>1.14</t>
  </si>
  <si>
    <t>635</t>
  </si>
  <si>
    <t>72.39</t>
  </si>
  <si>
    <t>868.68</t>
  </si>
  <si>
    <t>1320</t>
  </si>
  <si>
    <t>46.8</t>
  </si>
  <si>
    <t>3.12</t>
  </si>
  <si>
    <t>561.6</t>
  </si>
  <si>
    <t>45.17</t>
  </si>
  <si>
    <t>0.63</t>
  </si>
  <si>
    <t>717</t>
  </si>
  <si>
    <t>542.04</t>
  </si>
  <si>
    <t>16751.32</t>
  </si>
  <si>
    <t>201015.84</t>
  </si>
  <si>
    <t>13221.76</t>
  </si>
  <si>
    <t>10960.32</t>
  </si>
  <si>
    <t>18.64</t>
  </si>
  <si>
    <t>58800</t>
  </si>
  <si>
    <t>18.06</t>
  </si>
  <si>
    <t>27900</t>
  </si>
  <si>
    <t>5038.74</t>
  </si>
  <si>
    <t>60464.88</t>
  </si>
  <si>
    <t>19.16</t>
  </si>
  <si>
    <t>30900</t>
  </si>
  <si>
    <t>5920.44</t>
  </si>
  <si>
    <t>71045.28</t>
  </si>
  <si>
    <t>2261.44</t>
  </si>
  <si>
    <t>282.68</t>
  </si>
  <si>
    <t>27137.28</t>
  </si>
  <si>
    <t>1813.56</t>
  </si>
  <si>
    <t>14280</t>
  </si>
  <si>
    <t>21762.72</t>
  </si>
  <si>
    <t>1716</t>
  </si>
  <si>
    <t>14300</t>
  </si>
  <si>
    <t>20592</t>
  </si>
  <si>
    <t>247222.55</t>
  </si>
  <si>
    <t>2966670.6</t>
  </si>
  <si>
    <t>243479.27</t>
  </si>
  <si>
    <t>5853.35</t>
  </si>
  <si>
    <t>57385.8</t>
  </si>
  <si>
    <t>41</t>
  </si>
  <si>
    <t>0.96</t>
  </si>
  <si>
    <t>33293.7</t>
  </si>
  <si>
    <t>3196.2</t>
  </si>
  <si>
    <t>38354.4</t>
  </si>
  <si>
    <t>24092.1</t>
  </si>
  <si>
    <t>2674.22</t>
  </si>
  <si>
    <t>32090.64</t>
  </si>
  <si>
    <t>237625.92</t>
  </si>
  <si>
    <t>628.64</t>
  </si>
  <si>
    <t>37800</t>
  </si>
  <si>
    <t>2851511.04</t>
  </si>
  <si>
    <t>752.54</t>
  </si>
  <si>
    <t>0.67</t>
  </si>
  <si>
    <t>11232</t>
  </si>
  <si>
    <t>9030.48</t>
  </si>
  <si>
    <t>2990.74</t>
  </si>
  <si>
    <t>23184</t>
  </si>
  <si>
    <t>35888.88</t>
  </si>
  <si>
    <t>1307507.51</t>
  </si>
  <si>
    <t>15690090.12</t>
  </si>
  <si>
    <t>8262.21</t>
  </si>
  <si>
    <t>7576.8</t>
  </si>
  <si>
    <t>0.56</t>
  </si>
  <si>
    <t>135300</t>
  </si>
  <si>
    <t>40</t>
  </si>
  <si>
    <t>0.53</t>
  </si>
  <si>
    <t>70500</t>
  </si>
  <si>
    <t>22</t>
  </si>
  <si>
    <t>3736.5</t>
  </si>
  <si>
    <t>44838</t>
  </si>
  <si>
    <t>64800</t>
  </si>
  <si>
    <t>18</t>
  </si>
  <si>
    <t>3888</t>
  </si>
  <si>
    <t>46656</t>
  </si>
  <si>
    <t>685.41</t>
  </si>
  <si>
    <t>0.36</t>
  </si>
  <si>
    <t>19039.2</t>
  </si>
  <si>
    <t>8224.92</t>
  </si>
  <si>
    <t>2464.5</t>
  </si>
  <si>
    <t>46500</t>
  </si>
  <si>
    <t>29574</t>
  </si>
  <si>
    <t>1296780.8</t>
  </si>
  <si>
    <t>289.46</t>
  </si>
  <si>
    <t>44800</t>
  </si>
  <si>
    <t>15561369.6</t>
  </si>
  <si>
    <t>226780.1</t>
  </si>
  <si>
    <t>2721361.2</t>
  </si>
  <si>
    <t>3577.1</t>
  </si>
  <si>
    <t>2574.85</t>
  </si>
  <si>
    <t>1.15</t>
  </si>
  <si>
    <t>22390</t>
  </si>
  <si>
    <t>11990</t>
  </si>
  <si>
    <t>1354.87</t>
  </si>
  <si>
    <t>16258.44</t>
  </si>
  <si>
    <t>10400</t>
  </si>
  <si>
    <t>1227.2</t>
  </si>
  <si>
    <t>14726.4</t>
  </si>
  <si>
    <t>1002.25</t>
  </si>
  <si>
    <t>4.75</t>
  </si>
  <si>
    <t>21100</t>
  </si>
  <si>
    <t>12027</t>
  </si>
  <si>
    <t>799</t>
  </si>
  <si>
    <t>0.85</t>
  </si>
  <si>
    <t>9588</t>
  </si>
  <si>
    <t>222404</t>
  </si>
  <si>
    <t>244.4</t>
  </si>
  <si>
    <t>9100</t>
  </si>
  <si>
    <t>2668848</t>
  </si>
  <si>
    <t>13875.73</t>
  </si>
  <si>
    <t>166508.76</t>
  </si>
  <si>
    <t>10154.8</t>
  </si>
  <si>
    <t>8183.2</t>
  </si>
  <si>
    <t>1.93</t>
  </si>
  <si>
    <t>42400</t>
  </si>
  <si>
    <t>15900</t>
  </si>
  <si>
    <t>3132.3</t>
  </si>
  <si>
    <t>37587.6</t>
  </si>
  <si>
    <t>1.9</t>
  </si>
  <si>
    <t>26500</t>
  </si>
  <si>
    <t>5035</t>
  </si>
  <si>
    <t>60420</t>
  </si>
  <si>
    <t>1971.6</t>
  </si>
  <si>
    <t>1.06</t>
  </si>
  <si>
    <t>23659.2</t>
  </si>
  <si>
    <t>1632.48</t>
  </si>
  <si>
    <t>18.39</t>
  </si>
  <si>
    <t>8877</t>
  </si>
  <si>
    <t>19589.76</t>
  </si>
  <si>
    <t>2088.45</t>
  </si>
  <si>
    <t>22.95</t>
  </si>
  <si>
    <t>25061.4</t>
  </si>
  <si>
    <t>16050.24</t>
  </si>
  <si>
    <t>192602.88</t>
  </si>
  <si>
    <t>8874.64</t>
  </si>
  <si>
    <t>6721</t>
  </si>
  <si>
    <t>1.1</t>
  </si>
  <si>
    <t>61100</t>
  </si>
  <si>
    <t>3292.2</t>
  </si>
  <si>
    <t>39506.4</t>
  </si>
  <si>
    <t>1.04</t>
  </si>
  <si>
    <t>3452.8</t>
  </si>
  <si>
    <t>41433.6</t>
  </si>
  <si>
    <t>2153.64</t>
  </si>
  <si>
    <t>7.86</t>
  </si>
  <si>
    <t>25843.68</t>
  </si>
  <si>
    <t>5292.4</t>
  </si>
  <si>
    <t>2.02</t>
  </si>
  <si>
    <t>26200</t>
  </si>
  <si>
    <t>63508.8</t>
  </si>
  <si>
    <t>1883.2</t>
  </si>
  <si>
    <t>12987.6</t>
  </si>
  <si>
    <t>22598.4</t>
  </si>
  <si>
    <t>1202199.8</t>
  </si>
  <si>
    <t>14426397.6</t>
  </si>
  <si>
    <t>1201368.6</t>
  </si>
  <si>
    <t>1200396.6</t>
  </si>
  <si>
    <t>1025.98</t>
  </si>
  <si>
    <t>1293.55</t>
  </si>
  <si>
    <t>530355.5</t>
  </si>
  <si>
    <t>6364266</t>
  </si>
  <si>
    <t>881.63</t>
  </si>
  <si>
    <t>670038.8</t>
  </si>
  <si>
    <t>8040465.6</t>
  </si>
  <si>
    <t>972</t>
  </si>
  <si>
    <t>20.25</t>
  </si>
  <si>
    <t>11664</t>
  </si>
  <si>
    <t>192</t>
  </si>
  <si>
    <t>1.28</t>
  </si>
  <si>
    <t>2304</t>
  </si>
  <si>
    <t>639.2</t>
  </si>
  <si>
    <t>1.88</t>
  </si>
  <si>
    <t>3400</t>
  </si>
  <si>
    <t>7670.4</t>
  </si>
  <si>
    <t>453381.72</t>
  </si>
  <si>
    <t>5440580.64</t>
  </si>
  <si>
    <t>385889.28</t>
  </si>
  <si>
    <t>62.16</t>
  </si>
  <si>
    <t>62080</t>
  </si>
  <si>
    <t>388</t>
  </si>
  <si>
    <t>62.1</t>
  </si>
  <si>
    <t>46400</t>
  </si>
  <si>
    <t>290</t>
  </si>
  <si>
    <t>288144</t>
  </si>
  <si>
    <t>3457728</t>
  </si>
  <si>
    <t>62.35</t>
  </si>
  <si>
    <t>15680</t>
  </si>
  <si>
    <t>98</t>
  </si>
  <si>
    <t>97764.8</t>
  </si>
  <si>
    <t>1173177.6</t>
  </si>
  <si>
    <t>633</t>
  </si>
  <si>
    <t>64722.01</t>
  </si>
  <si>
    <t>2.27</t>
  </si>
  <si>
    <t>285119</t>
  </si>
  <si>
    <t>582</t>
  </si>
  <si>
    <t>776664.12</t>
  </si>
  <si>
    <t>2770.43</t>
  </si>
  <si>
    <t>4.35</t>
  </si>
  <si>
    <t>6368.8</t>
  </si>
  <si>
    <t>130</t>
  </si>
  <si>
    <t>33245.16</t>
  </si>
  <si>
    <t>1371549.77</t>
  </si>
  <si>
    <t>16458597.24</t>
  </si>
  <si>
    <t>1362871.22</t>
  </si>
  <si>
    <t>915006.07</t>
  </si>
  <si>
    <t>802.82</t>
  </si>
  <si>
    <t>113974</t>
  </si>
  <si>
    <t>785.21</t>
  </si>
  <si>
    <t>67262</t>
  </si>
  <si>
    <t>528147.95</t>
  </si>
  <si>
    <t>6337775.4</t>
  </si>
  <si>
    <t>828.17</t>
  </si>
  <si>
    <t>46712</t>
  </si>
  <si>
    <t>386854.77</t>
  </si>
  <si>
    <t>4642257.24</t>
  </si>
  <si>
    <t>447865.15</t>
  </si>
  <si>
    <t>1080.86</t>
  </si>
  <si>
    <t>41436</t>
  </si>
  <si>
    <t>5374381.8</t>
  </si>
  <si>
    <t>3325.53</t>
  </si>
  <si>
    <t>7.75</t>
  </si>
  <si>
    <t>42910</t>
  </si>
  <si>
    <t>39906.36</t>
  </si>
  <si>
    <t>5353.02</t>
  </si>
  <si>
    <t>12.42</t>
  </si>
  <si>
    <t>64236.24</t>
  </si>
  <si>
    <t>5435.47</t>
  </si>
  <si>
    <t>65225.64</t>
  </si>
  <si>
    <t>3001.68</t>
  </si>
  <si>
    <t>2090.75</t>
  </si>
  <si>
    <t>0.84</t>
  </si>
  <si>
    <t>24889.9</t>
  </si>
  <si>
    <t>0.77</t>
  </si>
  <si>
    <t>12149.9</t>
  </si>
  <si>
    <t>935.54</t>
  </si>
  <si>
    <t>11226.48</t>
  </si>
  <si>
    <t>0.9</t>
  </si>
  <si>
    <t>12740</t>
  </si>
  <si>
    <t>1146.6</t>
  </si>
  <si>
    <t>13759.2</t>
  </si>
  <si>
    <t>910.93</t>
  </si>
  <si>
    <t>11.41</t>
  </si>
  <si>
    <t>7983.6</t>
  </si>
  <si>
    <t>10931.16</t>
  </si>
  <si>
    <t>524.74</t>
  </si>
  <si>
    <t>0.3</t>
  </si>
  <si>
    <t>17491.2</t>
  </si>
  <si>
    <t>6296.88</t>
  </si>
  <si>
    <t>1909.05</t>
  </si>
  <si>
    <t>0.89</t>
  </si>
  <si>
    <t>21450</t>
  </si>
  <si>
    <t>22908.6</t>
  </si>
  <si>
    <t>25448.04</t>
  </si>
  <si>
    <t>305376.48</t>
  </si>
  <si>
    <t>493.79</t>
  </si>
  <si>
    <t>4.16</t>
  </si>
  <si>
    <t>11870</t>
  </si>
  <si>
    <t>147</t>
  </si>
  <si>
    <t>5570</t>
  </si>
  <si>
    <t>69</t>
  </si>
  <si>
    <t>231.71</t>
  </si>
  <si>
    <t>2780.52</t>
  </si>
  <si>
    <t>6300</t>
  </si>
  <si>
    <t>78</t>
  </si>
  <si>
    <t>262.08</t>
  </si>
  <si>
    <t>3144.96</t>
  </si>
  <si>
    <t>932</t>
  </si>
  <si>
    <t>1716.61</t>
  </si>
  <si>
    <t>12.53</t>
  </si>
  <si>
    <t>137</t>
  </si>
  <si>
    <t>20599.32</t>
  </si>
  <si>
    <t>23237.64</t>
  </si>
  <si>
    <t>2.04</t>
  </si>
  <si>
    <t>113910</t>
  </si>
  <si>
    <t>470</t>
  </si>
  <si>
    <t>278851.68</t>
  </si>
  <si>
    <t>194201.23</t>
  </si>
  <si>
    <t>2330414.76</t>
  </si>
  <si>
    <t>135415.34</t>
  </si>
  <si>
    <t>27.62</t>
  </si>
  <si>
    <t>490280</t>
  </si>
  <si>
    <t>857</t>
  </si>
  <si>
    <t>180800</t>
  </si>
  <si>
    <t>316</t>
  </si>
  <si>
    <t>49936.96</t>
  </si>
  <si>
    <t>599243.52</t>
  </si>
  <si>
    <t>309480</t>
  </si>
  <si>
    <t>541</t>
  </si>
  <si>
    <t>85478.38</t>
  </si>
  <si>
    <t>1025740.56</t>
  </si>
  <si>
    <t>386093</t>
  </si>
  <si>
    <t>675</t>
  </si>
  <si>
    <t>12356.92</t>
  </si>
  <si>
    <t>3.79</t>
  </si>
  <si>
    <t>32604</t>
  </si>
  <si>
    <t>190</t>
  </si>
  <si>
    <t>148283.04</t>
  </si>
  <si>
    <t>46428.97</t>
  </si>
  <si>
    <t>46.65</t>
  </si>
  <si>
    <t>99526.2</t>
  </si>
  <si>
    <t>557147.64</t>
  </si>
  <si>
    <t>1167325.94</t>
  </si>
  <si>
    <t>14007911.28</t>
  </si>
  <si>
    <t>1154697.1</t>
  </si>
  <si>
    <t>1145408.3</t>
  </si>
  <si>
    <t>206.62</t>
  </si>
  <si>
    <t>55435.5</t>
  </si>
  <si>
    <t>194.2</t>
  </si>
  <si>
    <t>33353.4</t>
  </si>
  <si>
    <t>647723.03</t>
  </si>
  <si>
    <t>7772676.36</t>
  </si>
  <si>
    <t>225.38</t>
  </si>
  <si>
    <t>22082.1</t>
  </si>
  <si>
    <t>497686.37</t>
  </si>
  <si>
    <t>5972236.44</t>
  </si>
  <si>
    <t>9288.8</t>
  </si>
  <si>
    <t>1.36</t>
  </si>
  <si>
    <t>68300</t>
  </si>
  <si>
    <t>111465.6</t>
  </si>
  <si>
    <t>2060.52</t>
  </si>
  <si>
    <t>73.59</t>
  </si>
  <si>
    <t>24726.24</t>
  </si>
  <si>
    <t>10568.32</t>
  </si>
  <si>
    <t>23.59</t>
  </si>
  <si>
    <t>126819.84</t>
  </si>
  <si>
    <t>83126.53</t>
  </si>
  <si>
    <t>997518.36</t>
  </si>
  <si>
    <t>72006.33</t>
  </si>
  <si>
    <t>63744.34</t>
  </si>
  <si>
    <t>26.09</t>
  </si>
  <si>
    <t>244324.8</t>
  </si>
  <si>
    <t>85</t>
  </si>
  <si>
    <t>24.18</t>
  </si>
  <si>
    <t>146880</t>
  </si>
  <si>
    <t>49</t>
  </si>
  <si>
    <t>35515.58</t>
  </si>
  <si>
    <t>426186.96</t>
  </si>
  <si>
    <t>28.96</t>
  </si>
  <si>
    <t>97444.8</t>
  </si>
  <si>
    <t>36</t>
  </si>
  <si>
    <t>28220.01</t>
  </si>
  <si>
    <t>338640.12</t>
  </si>
  <si>
    <t>8261.99</t>
  </si>
  <si>
    <t>2.07</t>
  </si>
  <si>
    <t>39913</t>
  </si>
  <si>
    <t>99143.88</t>
  </si>
  <si>
    <t>11120.2</t>
  </si>
  <si>
    <t>1.82</t>
  </si>
  <si>
    <t>133442.4</t>
  </si>
  <si>
    <t>59900</t>
  </si>
  <si>
    <t>5080.2</t>
  </si>
  <si>
    <t>60962.4</t>
  </si>
  <si>
    <t>4670.36</t>
  </si>
  <si>
    <t>8.9</t>
  </si>
  <si>
    <t>52476</t>
  </si>
  <si>
    <t>7.52</t>
  </si>
  <si>
    <t>25842</t>
  </si>
  <si>
    <t>1943.32</t>
  </si>
  <si>
    <t>23319.84</t>
  </si>
  <si>
    <t>10.23</t>
  </si>
  <si>
    <t>26634</t>
  </si>
  <si>
    <t>2724.66</t>
  </si>
  <si>
    <t>32695.92</t>
  </si>
  <si>
    <t>409.84</t>
  </si>
  <si>
    <t>4.36</t>
  </si>
  <si>
    <t>4918.08</t>
  </si>
  <si>
    <t>56572.71</t>
  </si>
  <si>
    <t>678872.52</t>
  </si>
  <si>
    <t>29824.11</t>
  </si>
  <si>
    <t>29208.17</t>
  </si>
  <si>
    <t>10.29</t>
  </si>
  <si>
    <t>283850</t>
  </si>
  <si>
    <t>63</t>
  </si>
  <si>
    <t>9.59</t>
  </si>
  <si>
    <t>177438.1</t>
  </si>
  <si>
    <t>17016.31</t>
  </si>
  <si>
    <t>204195.72</t>
  </si>
  <si>
    <t>11.46</t>
  </si>
  <si>
    <t>106411.9</t>
  </si>
  <si>
    <t>12194.8</t>
  </si>
  <si>
    <t>146337.6</t>
  </si>
  <si>
    <t>615.94</t>
  </si>
  <si>
    <t>23.69</t>
  </si>
  <si>
    <t>77400</t>
  </si>
  <si>
    <t>7391.28</t>
  </si>
  <si>
    <t>14099.4</t>
  </si>
  <si>
    <t>1.89</t>
  </si>
  <si>
    <t>169192.8</t>
  </si>
  <si>
    <t>12649.2</t>
  </si>
  <si>
    <t>2.49</t>
  </si>
  <si>
    <t>50800</t>
  </si>
  <si>
    <t>151790.4</t>
  </si>
  <si>
    <t>59915.18</t>
  </si>
  <si>
    <t>718982.16</t>
  </si>
  <si>
    <t>56050.56</t>
  </si>
  <si>
    <t>55470.76</t>
  </si>
  <si>
    <t>215.9</t>
  </si>
  <si>
    <t>25692.8</t>
  </si>
  <si>
    <t>204.46</t>
  </si>
  <si>
    <t>13236.8</t>
  </si>
  <si>
    <t>27063.96</t>
  </si>
  <si>
    <t>324767.52</t>
  </si>
  <si>
    <t>228.06</t>
  </si>
  <si>
    <t>12456</t>
  </si>
  <si>
    <t>28407.15</t>
  </si>
  <si>
    <t>340885.8</t>
  </si>
  <si>
    <t>579.8</t>
  </si>
  <si>
    <t>0.68</t>
  </si>
  <si>
    <t>8526.4</t>
  </si>
  <si>
    <t>6957.6</t>
  </si>
  <si>
    <t>3055.34</t>
  </si>
  <si>
    <t>77.2</t>
  </si>
  <si>
    <t>3957.7</t>
  </si>
  <si>
    <t>36664.08</t>
  </si>
  <si>
    <t>809.28</t>
  </si>
  <si>
    <t>11.24</t>
  </si>
  <si>
    <t>7200</t>
  </si>
  <si>
    <t>9711.36</t>
  </si>
  <si>
    <t>415865.6</t>
  </si>
  <si>
    <t>4990387.2</t>
  </si>
  <si>
    <t>939.6</t>
  </si>
  <si>
    <t>34800</t>
  </si>
  <si>
    <t>8300</t>
  </si>
  <si>
    <t>10800</t>
  </si>
  <si>
    <t>11275.2</t>
  </si>
  <si>
    <t>51126</t>
  </si>
  <si>
    <t>340.84</t>
  </si>
  <si>
    <t>613512</t>
  </si>
  <si>
    <t>363800</t>
  </si>
  <si>
    <t>267.5</t>
  </si>
  <si>
    <t>13600</t>
  </si>
  <si>
    <t>4365600</t>
  </si>
  <si>
    <t>53408.17</t>
  </si>
  <si>
    <t>640898.04</t>
  </si>
  <si>
    <t>38255.84</t>
  </si>
  <si>
    <t>26695.2</t>
  </si>
  <si>
    <t>1.68</t>
  </si>
  <si>
    <t>158900</t>
  </si>
  <si>
    <t>1.69</t>
  </si>
  <si>
    <t>88000</t>
  </si>
  <si>
    <t>27</t>
  </si>
  <si>
    <t>14872</t>
  </si>
  <si>
    <t>178464</t>
  </si>
  <si>
    <t>70900</t>
  </si>
  <si>
    <t>11769.4</t>
  </si>
  <si>
    <t>141232.8</t>
  </si>
  <si>
    <t>11560.64</t>
  </si>
  <si>
    <t>14.56</t>
  </si>
  <si>
    <t>79400</t>
  </si>
  <si>
    <t>138727.68</t>
  </si>
  <si>
    <t>11729.16</t>
  </si>
  <si>
    <t>11.18</t>
  </si>
  <si>
    <t>104912</t>
  </si>
  <si>
    <t>140749.92</t>
  </si>
  <si>
    <t>3423.17</t>
  </si>
  <si>
    <t>35658</t>
  </si>
  <si>
    <t>41078.04</t>
  </si>
  <si>
    <t>429753.81</t>
  </si>
  <si>
    <t>5157045.72</t>
  </si>
  <si>
    <t>268066.37</t>
  </si>
  <si>
    <t>256491.92</t>
  </si>
  <si>
    <t>29.97</t>
  </si>
  <si>
    <t>855828.9</t>
  </si>
  <si>
    <t>856</t>
  </si>
  <si>
    <t>695861.1</t>
  </si>
  <si>
    <t>696</t>
  </si>
  <si>
    <t>208549.57</t>
  </si>
  <si>
    <t>2502594.84</t>
  </si>
  <si>
    <t>159967.8</t>
  </si>
  <si>
    <t>160</t>
  </si>
  <si>
    <t>47942.35</t>
  </si>
  <si>
    <t>575308.2</t>
  </si>
  <si>
    <t>11574.45</t>
  </si>
  <si>
    <t>2.67</t>
  </si>
  <si>
    <t>43350</t>
  </si>
  <si>
    <t>138893.4</t>
  </si>
  <si>
    <t>161687.44</t>
  </si>
  <si>
    <t>36.26</t>
  </si>
  <si>
    <t>445911.3</t>
  </si>
  <si>
    <t>446</t>
  </si>
  <si>
    <t>1940249.28</t>
  </si>
  <si>
    <t>556</t>
  </si>
  <si>
    <t>250586.9</t>
  </si>
  <si>
    <t>3007042.8</t>
  </si>
  <si>
    <t>243132.48</t>
  </si>
  <si>
    <t>33.59</t>
  </si>
  <si>
    <t>723824</t>
  </si>
  <si>
    <t>896</t>
  </si>
  <si>
    <t>155105</t>
  </si>
  <si>
    <t>52099.77</t>
  </si>
  <si>
    <t>625197.24</t>
  </si>
  <si>
    <t>568719</t>
  </si>
  <si>
    <t>704</t>
  </si>
  <si>
    <t>191032.71</t>
  </si>
  <si>
    <t>2292392.52</t>
  </si>
  <si>
    <t>77</t>
  </si>
  <si>
    <t>2406.77</t>
  </si>
  <si>
    <t>3.04</t>
  </si>
  <si>
    <t>7917</t>
  </si>
  <si>
    <t>70</t>
  </si>
  <si>
    <t>28881.24</t>
  </si>
  <si>
    <t>5047.65</t>
  </si>
  <si>
    <t>2.84</t>
  </si>
  <si>
    <t>17773.4</t>
  </si>
  <si>
    <t>110</t>
  </si>
  <si>
    <t>60571.8</t>
  </si>
  <si>
    <t>320035.8</t>
  </si>
  <si>
    <t>3840429.6</t>
  </si>
  <si>
    <t>246490.63</t>
  </si>
  <si>
    <t>8845.2</t>
  </si>
  <si>
    <t>226.8</t>
  </si>
  <si>
    <t>131800</t>
  </si>
  <si>
    <t>39</t>
  </si>
  <si>
    <t>218.55</t>
  </si>
  <si>
    <t>67000</t>
  </si>
  <si>
    <t>4589.55</t>
  </si>
  <si>
    <t>55074.6</t>
  </si>
  <si>
    <t>236.43</t>
  </si>
  <si>
    <t>4255.74</t>
  </si>
  <si>
    <t>51068.88</t>
  </si>
  <si>
    <t>237645.43</t>
  </si>
  <si>
    <t>356.29</t>
  </si>
  <si>
    <t>66700</t>
  </si>
  <si>
    <t>2851745.16</t>
  </si>
  <si>
    <t>1521.96</t>
  </si>
  <si>
    <t>46.12</t>
  </si>
  <si>
    <t>18263.52</t>
  </si>
  <si>
    <t>72023.21</t>
  </si>
  <si>
    <t>335.89</t>
  </si>
  <si>
    <t>21442.5</t>
  </si>
  <si>
    <t>864278.52</t>
  </si>
  <si>
    <t>570.89</t>
  </si>
  <si>
    <t>6850.68</t>
  </si>
  <si>
    <t>244.43</t>
  </si>
  <si>
    <t>94.37</t>
  </si>
  <si>
    <t>7.93</t>
  </si>
  <si>
    <t>1190</t>
  </si>
  <si>
    <t>6.52</t>
  </si>
  <si>
    <t>680</t>
  </si>
  <si>
    <t>44.34</t>
  </si>
  <si>
    <t>532.08</t>
  </si>
  <si>
    <t>9.82</t>
  </si>
  <si>
    <t>510</t>
  </si>
  <si>
    <t>50.08</t>
  </si>
  <si>
    <t>600.96</t>
  </si>
  <si>
    <t>150.06</t>
  </si>
  <si>
    <t>75.03</t>
  </si>
  <si>
    <t>1800.72</t>
  </si>
  <si>
    <t>71.42</t>
  </si>
  <si>
    <t>0.75</t>
  </si>
  <si>
    <t>952.2</t>
  </si>
  <si>
    <t>857.04</t>
  </si>
  <si>
    <t>255.04</t>
  </si>
  <si>
    <t>3060.48</t>
  </si>
  <si>
    <t>8169272.11</t>
  </si>
  <si>
    <t>98031265.32</t>
  </si>
  <si>
    <t>8156240</t>
  </si>
  <si>
    <t>592.75</t>
  </si>
  <si>
    <t>137600</t>
  </si>
  <si>
    <t>536.71</t>
  </si>
  <si>
    <t>3783805.5</t>
  </si>
  <si>
    <t>45405666</t>
  </si>
  <si>
    <t>651.62</t>
  </si>
  <si>
    <t>4372370.2</t>
  </si>
  <si>
    <t>52468442.4</t>
  </si>
  <si>
    <t>1807.95</t>
  </si>
  <si>
    <t>2.55</t>
  </si>
  <si>
    <t>7090</t>
  </si>
  <si>
    <t>21695.4</t>
  </si>
  <si>
    <t>11224.16</t>
  </si>
  <si>
    <t>24.19</t>
  </si>
  <si>
    <t>134689.92</t>
  </si>
  <si>
    <t>54207.3</t>
  </si>
  <si>
    <t>650487.6</t>
  </si>
  <si>
    <t>44712.5</t>
  </si>
  <si>
    <t>12227.6</t>
  </si>
  <si>
    <t>1.6</t>
  </si>
  <si>
    <t>42800</t>
  </si>
  <si>
    <t>6848</t>
  </si>
  <si>
    <t>82176</t>
  </si>
  <si>
    <t>1.47</t>
  </si>
  <si>
    <t>36600</t>
  </si>
  <si>
    <t>5380.2</t>
  </si>
  <si>
    <t>64562.4</t>
  </si>
  <si>
    <t>32484.9</t>
  </si>
  <si>
    <t>130.43</t>
  </si>
  <si>
    <t>24906</t>
  </si>
  <si>
    <t>389818.8</t>
  </si>
  <si>
    <t>6486</t>
  </si>
  <si>
    <t>2.3</t>
  </si>
  <si>
    <t>28200</t>
  </si>
  <si>
    <t>77832</t>
  </si>
  <si>
    <t>3008.8</t>
  </si>
  <si>
    <t>25284</t>
  </si>
  <si>
    <t>36105.6</t>
  </si>
  <si>
    <t>742462.16</t>
  </si>
  <si>
    <t>8909545.92</t>
  </si>
  <si>
    <t>1762.76</t>
  </si>
  <si>
    <t>1209.6</t>
  </si>
  <si>
    <t>100.8</t>
  </si>
  <si>
    <t>97.37</t>
  </si>
  <si>
    <t>486.85</t>
  </si>
  <si>
    <t>5842.2</t>
  </si>
  <si>
    <t>103.25</t>
  </si>
  <si>
    <t>722.75</t>
  </si>
  <si>
    <t>8673</t>
  </si>
  <si>
    <t>553.16</t>
  </si>
  <si>
    <t>5476.8</t>
  </si>
  <si>
    <t>6637.92</t>
  </si>
  <si>
    <t>1579.2</t>
  </si>
  <si>
    <t>16.8</t>
  </si>
  <si>
    <t>18950.4</t>
  </si>
  <si>
    <t>739120.2</t>
  </si>
  <si>
    <t>812.22</t>
  </si>
  <si>
    <t>8869442.4</t>
  </si>
  <si>
    <t>584817.83</t>
  </si>
  <si>
    <t>7017813.96</t>
  </si>
  <si>
    <t>582553.08</t>
  </si>
  <si>
    <t>25.08</t>
  </si>
  <si>
    <t>321.6</t>
  </si>
  <si>
    <t>0.65</t>
  </si>
  <si>
    <t>215.8</t>
  </si>
  <si>
    <t>14.03</t>
  </si>
  <si>
    <t>168.36</t>
  </si>
  <si>
    <t>105.8</t>
  </si>
  <si>
    <t>11.21</t>
  </si>
  <si>
    <t>134.52</t>
  </si>
  <si>
    <t>582528</t>
  </si>
  <si>
    <t>1213.6</t>
  </si>
  <si>
    <t>6990336</t>
  </si>
  <si>
    <t>1421.55</t>
  </si>
  <si>
    <t>13.44</t>
  </si>
  <si>
    <t>10577</t>
  </si>
  <si>
    <t>17058.6</t>
  </si>
  <si>
    <t>843.2</t>
  </si>
  <si>
    <t>10118.4</t>
  </si>
  <si>
    <t>504719.65</t>
  </si>
  <si>
    <t>6056635.8</t>
  </si>
  <si>
    <t>479208.8</t>
  </si>
  <si>
    <t>4485.6</t>
  </si>
  <si>
    <t>99.68</t>
  </si>
  <si>
    <t>45</t>
  </si>
  <si>
    <t>92.55</t>
  </si>
  <si>
    <t>2498.85</t>
  </si>
  <si>
    <t>29986.2</t>
  </si>
  <si>
    <t>110.38</t>
  </si>
  <si>
    <t>1986.84</t>
  </si>
  <si>
    <t>23842.08</t>
  </si>
  <si>
    <t>474723.2</t>
  </si>
  <si>
    <t>1059.65</t>
  </si>
  <si>
    <t>5696678.4</t>
  </si>
  <si>
    <t>17060.66</t>
  </si>
  <si>
    <t>23.14</t>
  </si>
  <si>
    <t>73728</t>
  </si>
  <si>
    <t>204727.92</t>
  </si>
  <si>
    <t>8450.19</t>
  </si>
  <si>
    <t>32.13</t>
  </si>
  <si>
    <t>26300</t>
  </si>
  <si>
    <t>101402.28</t>
  </si>
  <si>
    <t>49807.15</t>
  </si>
  <si>
    <t>597685.8</t>
  </si>
  <si>
    <t>47038.71</t>
  </si>
  <si>
    <t>22421.3</t>
  </si>
  <si>
    <t>1.87</t>
  </si>
  <si>
    <t>119900</t>
  </si>
  <si>
    <t>60000</t>
  </si>
  <si>
    <t>11220</t>
  </si>
  <si>
    <t>134640</t>
  </si>
  <si>
    <t>11261.2</t>
  </si>
  <si>
    <t>135134.4</t>
  </si>
  <si>
    <t>24617.41</t>
  </si>
  <si>
    <t>12.81</t>
  </si>
  <si>
    <t>192173.4</t>
  </si>
  <si>
    <t>295408.92</t>
  </si>
  <si>
    <t>613.44</t>
  </si>
  <si>
    <t>34.08</t>
  </si>
  <si>
    <t>7361.28</t>
  </si>
  <si>
    <t>2155</t>
  </si>
  <si>
    <t>25860</t>
  </si>
  <si>
    <t>25362</t>
  </si>
  <si>
    <t>304344</t>
  </si>
  <si>
    <t>17262.79</t>
  </si>
  <si>
    <t>4429.68</t>
  </si>
  <si>
    <t>1.59</t>
  </si>
  <si>
    <t>27859.6</t>
  </si>
  <si>
    <t>16586.8</t>
  </si>
  <si>
    <t>2388.5</t>
  </si>
  <si>
    <t>28662</t>
  </si>
  <si>
    <t>11272.8</t>
  </si>
  <si>
    <t>2051.65</t>
  </si>
  <si>
    <t>24619.8</t>
  </si>
  <si>
    <t>12833.11</t>
  </si>
  <si>
    <t>18.89</t>
  </si>
  <si>
    <t>67936</t>
  </si>
  <si>
    <t>153997.32</t>
  </si>
  <si>
    <t>7325.7</t>
  </si>
  <si>
    <t>732.57</t>
  </si>
  <si>
    <t>31100</t>
  </si>
  <si>
    <t>87908.4</t>
  </si>
  <si>
    <t>773.51</t>
  </si>
  <si>
    <t>2.94</t>
  </si>
  <si>
    <t>2631</t>
  </si>
  <si>
    <t>9282.12</t>
  </si>
  <si>
    <t>537780.87</t>
  </si>
  <si>
    <t>6453370.44</t>
  </si>
  <si>
    <t>536804.6</t>
  </si>
  <si>
    <t>1738.4</t>
  </si>
  <si>
    <t>0.41</t>
  </si>
  <si>
    <t>0.43</t>
  </si>
  <si>
    <t>683.7</t>
  </si>
  <si>
    <t>8204.4</t>
  </si>
  <si>
    <t>0.4</t>
  </si>
  <si>
    <t>1060</t>
  </si>
  <si>
    <t>12720</t>
  </si>
  <si>
    <t>535066.2</t>
  </si>
  <si>
    <t>287.67</t>
  </si>
  <si>
    <t>6420794.4</t>
  </si>
  <si>
    <t>451.2</t>
  </si>
  <si>
    <t>0.48</t>
  </si>
  <si>
    <t>5414.4</t>
  </si>
  <si>
    <t>525.07</t>
  </si>
  <si>
    <t>5.77</t>
  </si>
  <si>
    <t>6300.84</t>
  </si>
  <si>
    <t>33363</t>
  </si>
  <si>
    <t>400356</t>
  </si>
  <si>
    <t>21416.84</t>
  </si>
  <si>
    <t>16294.34</t>
  </si>
  <si>
    <t>11.38</t>
  </si>
  <si>
    <t>143184</t>
  </si>
  <si>
    <t>66</t>
  </si>
  <si>
    <t>10.55</t>
  </si>
  <si>
    <t>83568</t>
  </si>
  <si>
    <t>38</t>
  </si>
  <si>
    <t>8816.42</t>
  </si>
  <si>
    <t>105797.04</t>
  </si>
  <si>
    <t>12.54</t>
  </si>
  <si>
    <t>59616</t>
  </si>
  <si>
    <t>7475.85</t>
  </si>
  <si>
    <t>89710.2</t>
  </si>
  <si>
    <t>5122.5</t>
  </si>
  <si>
    <t>61470</t>
  </si>
  <si>
    <t>9565.05</t>
  </si>
  <si>
    <t>20.57</t>
  </si>
  <si>
    <t>114780.6</t>
  </si>
  <si>
    <t>2381.11</t>
  </si>
  <si>
    <t>76.81</t>
  </si>
  <si>
    <t>28573.32</t>
  </si>
  <si>
    <t>67650.88</t>
  </si>
  <si>
    <t>811810.56</t>
  </si>
  <si>
    <t>13179.2</t>
  </si>
  <si>
    <t>10010</t>
  </si>
  <si>
    <t>1.4</t>
  </si>
  <si>
    <t>71500</t>
  </si>
  <si>
    <t>38300</t>
  </si>
  <si>
    <t>5553.5</t>
  </si>
  <si>
    <t>66642</t>
  </si>
  <si>
    <t>4448.8</t>
  </si>
  <si>
    <t>53385.6</t>
  </si>
  <si>
    <t>3169.2</t>
  </si>
  <si>
    <t>0.76</t>
  </si>
  <si>
    <t>41700</t>
  </si>
  <si>
    <t>38030.4</t>
  </si>
  <si>
    <t>50284.72</t>
  </si>
  <si>
    <t>256.45</t>
  </si>
  <si>
    <t>19608</t>
  </si>
  <si>
    <t>603416.64</t>
  </si>
  <si>
    <t>4186.96</t>
  </si>
  <si>
    <t>15.92</t>
  </si>
  <si>
    <t>50243.52</t>
  </si>
  <si>
    <t>44960.7</t>
  </si>
  <si>
    <t>539528.4</t>
  </si>
  <si>
    <t>30896.18</t>
  </si>
  <si>
    <t>11919.58</t>
  </si>
  <si>
    <t>17.74</t>
  </si>
  <si>
    <t>67190.4</t>
  </si>
  <si>
    <t>39350.4</t>
  </si>
  <si>
    <t>6610.87</t>
  </si>
  <si>
    <t>79330.44</t>
  </si>
  <si>
    <t>19.06</t>
  </si>
  <si>
    <t>27840</t>
  </si>
  <si>
    <t>5306.3</t>
  </si>
  <si>
    <t>63675.6</t>
  </si>
  <si>
    <t>18976.6</t>
  </si>
  <si>
    <t>2.39</t>
  </si>
  <si>
    <t>227719.2</t>
  </si>
  <si>
    <t>15565</t>
  </si>
  <si>
    <t>14064.52</t>
  </si>
  <si>
    <t>23.48</t>
  </si>
  <si>
    <t>168774.24</t>
  </si>
  <si>
    <t>31945.57</t>
  </si>
  <si>
    <t>383346.84</t>
  </si>
  <si>
    <t>25593.25</t>
  </si>
  <si>
    <t>24959.25</t>
  </si>
  <si>
    <t>12.12</t>
  </si>
  <si>
    <t>205934.4</t>
  </si>
  <si>
    <t>73</t>
  </si>
  <si>
    <t>10.87</t>
  </si>
  <si>
    <t>120137.4</t>
  </si>
  <si>
    <t>13058.94</t>
  </si>
  <si>
    <t>156707.28</t>
  </si>
  <si>
    <t>13.88</t>
  </si>
  <si>
    <t>85797</t>
  </si>
  <si>
    <t>11908.62</t>
  </si>
  <si>
    <t>142903.44</t>
  </si>
  <si>
    <t>126.8</t>
  </si>
  <si>
    <t>7608</t>
  </si>
  <si>
    <t>1767</t>
  </si>
  <si>
    <t>21204</t>
  </si>
  <si>
    <t>4585.32</t>
  </si>
  <si>
    <t>14.1</t>
  </si>
  <si>
    <t>32520</t>
  </si>
  <si>
    <t>55023.84</t>
  </si>
  <si>
    <t>1286.49</t>
  </si>
  <si>
    <t>15437.88</t>
  </si>
  <si>
    <t>697.03</t>
  </si>
  <si>
    <t>476.56</t>
  </si>
  <si>
    <t>4144</t>
  </si>
  <si>
    <t>2660</t>
  </si>
  <si>
    <t>271.32</t>
  </si>
  <si>
    <t>3255.84</t>
  </si>
  <si>
    <t>1.37</t>
  </si>
  <si>
    <t>1484</t>
  </si>
  <si>
    <t>203.31</t>
  </si>
  <si>
    <t>2439.72</t>
  </si>
  <si>
    <t>220.47</t>
  </si>
  <si>
    <t>1778</t>
  </si>
  <si>
    <t>2645.64</t>
  </si>
  <si>
    <t>166.5</t>
  </si>
  <si>
    <t>1998</t>
  </si>
  <si>
    <t>422.96</t>
  </si>
  <si>
    <t>12.44</t>
  </si>
  <si>
    <t>5075.52</t>
  </si>
  <si>
    <t>338169.89</t>
  </si>
  <si>
    <t>4058038.68</t>
  </si>
  <si>
    <t>10824.44</t>
  </si>
  <si>
    <t>1279.26</t>
  </si>
  <si>
    <t>1.03</t>
  </si>
  <si>
    <t>12420</t>
  </si>
  <si>
    <t>145</t>
  </si>
  <si>
    <t>8220</t>
  </si>
  <si>
    <t>96</t>
  </si>
  <si>
    <t>846.66</t>
  </si>
  <si>
    <t>10159.92</t>
  </si>
  <si>
    <t>4200</t>
  </si>
  <si>
    <t>432.6</t>
  </si>
  <si>
    <t>5191.2</t>
  </si>
  <si>
    <t>9545.18</t>
  </si>
  <si>
    <t>10.48</t>
  </si>
  <si>
    <t>91080</t>
  </si>
  <si>
    <t>398</t>
  </si>
  <si>
    <t>114542.16</t>
  </si>
  <si>
    <t>326808.6</t>
  </si>
  <si>
    <t>102.77</t>
  </si>
  <si>
    <t>318000</t>
  </si>
  <si>
    <t>3921703.2</t>
  </si>
  <si>
    <t>536.85</t>
  </si>
  <si>
    <t>11.93</t>
  </si>
  <si>
    <t>6442.2</t>
  </si>
  <si>
    <t>583461.74</t>
  </si>
  <si>
    <t>7001540.88</t>
  </si>
  <si>
    <t>1365.8</t>
  </si>
  <si>
    <t>1216.7</t>
  </si>
  <si>
    <t>6.91</t>
  </si>
  <si>
    <t>17607.8</t>
  </si>
  <si>
    <t>6.53</t>
  </si>
  <si>
    <t>8973.2</t>
  </si>
  <si>
    <t>585.95</t>
  </si>
  <si>
    <t>7031.4</t>
  </si>
  <si>
    <t>7.31</t>
  </si>
  <si>
    <t>8634.6</t>
  </si>
  <si>
    <t>631.19</t>
  </si>
  <si>
    <t>7574.28</t>
  </si>
  <si>
    <t>149.1</t>
  </si>
  <si>
    <t>29.82</t>
  </si>
  <si>
    <t>1789.2</t>
  </si>
  <si>
    <t>581155</t>
  </si>
  <si>
    <t>618.25</t>
  </si>
  <si>
    <t>6973860</t>
  </si>
  <si>
    <t>940.94</t>
  </si>
  <si>
    <t>10.34</t>
  </si>
  <si>
    <t>11291.28</t>
  </si>
  <si>
    <t>56072.93</t>
  </si>
  <si>
    <t>672875.16</t>
  </si>
  <si>
    <t>28832.2</t>
  </si>
  <si>
    <t>20812.8</t>
  </si>
  <si>
    <t>162600</t>
  </si>
  <si>
    <t>48</t>
  </si>
  <si>
    <t>11264</t>
  </si>
  <si>
    <t>135168</t>
  </si>
  <si>
    <t>9548.8</t>
  </si>
  <si>
    <t>114585.6</t>
  </si>
  <si>
    <t>8019.4</t>
  </si>
  <si>
    <t>96232.8</t>
  </si>
  <si>
    <t>2749.5</t>
  </si>
  <si>
    <t>0.45</t>
  </si>
  <si>
    <t>32994</t>
  </si>
  <si>
    <t>24491.23</t>
  </si>
  <si>
    <t>16.62</t>
  </si>
  <si>
    <t>147360</t>
  </si>
  <si>
    <t>293894.76</t>
  </si>
  <si>
    <t>290037.6</t>
  </si>
  <si>
    <t>3480451.2</t>
  </si>
  <si>
    <t>23370.56</t>
  </si>
  <si>
    <t>16104</t>
  </si>
  <si>
    <t>19.52</t>
  </si>
  <si>
    <t>82500</t>
  </si>
  <si>
    <t>25</t>
  </si>
  <si>
    <t>19.1</t>
  </si>
  <si>
    <t>8174.8</t>
  </si>
  <si>
    <t>98097.6</t>
  </si>
  <si>
    <t>19.97</t>
  </si>
  <si>
    <t>39700</t>
  </si>
  <si>
    <t>7928.09</t>
  </si>
  <si>
    <t>95137.08</t>
  </si>
  <si>
    <t>7266.56</t>
  </si>
  <si>
    <t>16.22</t>
  </si>
  <si>
    <t>87198.72</t>
  </si>
  <si>
    <t>259671.24</t>
  </si>
  <si>
    <t>920.82</t>
  </si>
  <si>
    <t>3116054.88</t>
  </si>
  <si>
    <t>6995.8</t>
  </si>
  <si>
    <t>2.66</t>
  </si>
  <si>
    <t>83949.6</t>
  </si>
  <si>
    <t>124789.94</t>
  </si>
  <si>
    <t>1497479.28</t>
  </si>
  <si>
    <t>7174.61</t>
  </si>
  <si>
    <t>6251.36</t>
  </si>
  <si>
    <t>12.47</t>
  </si>
  <si>
    <t>50131.2</t>
  </si>
  <si>
    <t>11.75</t>
  </si>
  <si>
    <t>27535.2</t>
  </si>
  <si>
    <t>3235.39</t>
  </si>
  <si>
    <t>38824.68</t>
  </si>
  <si>
    <t>13.35</t>
  </si>
  <si>
    <t>22596</t>
  </si>
  <si>
    <t>3016.57</t>
  </si>
  <si>
    <t>36198.84</t>
  </si>
  <si>
    <t>923.25</t>
  </si>
  <si>
    <t>8317.6</t>
  </si>
  <si>
    <t>11079</t>
  </si>
  <si>
    <t>114180.57</t>
  </si>
  <si>
    <t>604.13</t>
  </si>
  <si>
    <t>18900</t>
  </si>
  <si>
    <t>1370166.84</t>
  </si>
  <si>
    <t>3434.76</t>
  </si>
  <si>
    <t>19.74</t>
  </si>
  <si>
    <t>17400</t>
  </si>
  <si>
    <t>41217.12</t>
  </si>
  <si>
    <t>5162.84</t>
  </si>
  <si>
    <t>61954.08</t>
  </si>
  <si>
    <t>3883.66</t>
  </si>
  <si>
    <t>2352</t>
  </si>
  <si>
    <t>0.42</t>
  </si>
  <si>
    <t>56000</t>
  </si>
  <si>
    <t>0.44</t>
  </si>
  <si>
    <t>1227.6</t>
  </si>
  <si>
    <t>14731.2</t>
  </si>
  <si>
    <t>28100</t>
  </si>
  <si>
    <t>1124</t>
  </si>
  <si>
    <t>13488</t>
  </si>
  <si>
    <t>1531.66</t>
  </si>
  <si>
    <t>5.59</t>
  </si>
  <si>
    <t>18379.92</t>
  </si>
  <si>
    <t>532.98</t>
  </si>
  <si>
    <t>5.67</t>
  </si>
  <si>
    <t>6395.76</t>
  </si>
  <si>
    <t>746.2</t>
  </si>
  <si>
    <t>0.82</t>
  </si>
  <si>
    <t>8954.4</t>
  </si>
  <si>
    <t>8950628.93</t>
  </si>
  <si>
    <t>107407547.16</t>
  </si>
  <si>
    <t>8947870.1</t>
  </si>
  <si>
    <t>8940835.2</t>
  </si>
  <si>
    <t>649.77</t>
  </si>
  <si>
    <t>575.71</t>
  </si>
  <si>
    <t>4058755.5</t>
  </si>
  <si>
    <t>48705066</t>
  </si>
  <si>
    <t>727.58</t>
  </si>
  <si>
    <t>4882061.8</t>
  </si>
  <si>
    <t>58584741.6</t>
  </si>
  <si>
    <t>7034.9</t>
  </si>
  <si>
    <t>84418.8</t>
  </si>
  <si>
    <t>2261.13</t>
  </si>
  <si>
    <t>13.14</t>
  </si>
  <si>
    <t>17208</t>
  </si>
  <si>
    <t>27133.56</t>
  </si>
  <si>
    <t>497.7</t>
  </si>
  <si>
    <t>33.18</t>
  </si>
  <si>
    <t>5972.4</t>
  </si>
  <si>
    <t>32711.95</t>
  </si>
  <si>
    <t>392543.4</t>
  </si>
  <si>
    <t>10069.93</t>
  </si>
  <si>
    <t>8466.26</t>
  </si>
  <si>
    <t>291.94</t>
  </si>
  <si>
    <t>276.77</t>
  </si>
  <si>
    <t>4428.32</t>
  </si>
  <si>
    <t>53139.84</t>
  </si>
  <si>
    <t>310.62</t>
  </si>
  <si>
    <t>4038.06</t>
  </si>
  <si>
    <t>48456.72</t>
  </si>
  <si>
    <t>1603.67</t>
  </si>
  <si>
    <t>12149</t>
  </si>
  <si>
    <t>19244.04</t>
  </si>
  <si>
    <t>13041.69</t>
  </si>
  <si>
    <t>15.02</t>
  </si>
  <si>
    <t>86828.8</t>
  </si>
  <si>
    <t>156500.28</t>
  </si>
  <si>
    <t>9600.33</t>
  </si>
  <si>
    <t>22.93</t>
  </si>
  <si>
    <t>41868</t>
  </si>
  <si>
    <t>115203.96</t>
  </si>
  <si>
    <t>772981.69</t>
  </si>
  <si>
    <t>9275780.28</t>
  </si>
  <si>
    <t>5315.26</t>
  </si>
  <si>
    <t>2827.34</t>
  </si>
  <si>
    <t>0.69</t>
  </si>
  <si>
    <t>40976</t>
  </si>
  <si>
    <t>22976</t>
  </si>
  <si>
    <t>1493.44</t>
  </si>
  <si>
    <t>17921.28</t>
  </si>
  <si>
    <t>0.74</t>
  </si>
  <si>
    <t>18000</t>
  </si>
  <si>
    <t>1332</t>
  </si>
  <si>
    <t>15984</t>
  </si>
  <si>
    <t>2487.92</t>
  </si>
  <si>
    <t>9.08</t>
  </si>
  <si>
    <t>29855.04</t>
  </si>
  <si>
    <t>405.43</t>
  </si>
  <si>
    <t>7508</t>
  </si>
  <si>
    <t>4865.16</t>
  </si>
  <si>
    <t>767261</t>
  </si>
  <si>
    <t>317.05</t>
  </si>
  <si>
    <t>24200</t>
  </si>
  <si>
    <t>9207132</t>
  </si>
  <si>
    <t>42539.95</t>
  </si>
  <si>
    <t>510479.4</t>
  </si>
  <si>
    <t>31965.01</t>
  </si>
  <si>
    <t>15.93</t>
  </si>
  <si>
    <t>200659.2</t>
  </si>
  <si>
    <t>14.34</t>
  </si>
  <si>
    <t>120600</t>
  </si>
  <si>
    <t>17294.04</t>
  </si>
  <si>
    <t>207528.48</t>
  </si>
  <si>
    <t>18.32</t>
  </si>
  <si>
    <t>80059.2</t>
  </si>
  <si>
    <t>14666.85</t>
  </si>
  <si>
    <t>176002.2</t>
  </si>
  <si>
    <t>4907.1</t>
  </si>
  <si>
    <t>14.87</t>
  </si>
  <si>
    <t>58885.2</t>
  </si>
  <si>
    <t>5667.84</t>
  </si>
  <si>
    <t>39360</t>
  </si>
  <si>
    <t>68014.08</t>
  </si>
  <si>
    <t>3003698.43</t>
  </si>
  <si>
    <t>36044381.16</t>
  </si>
  <si>
    <t>3001629.4</t>
  </si>
  <si>
    <t>2999136</t>
  </si>
  <si>
    <t>535.56</t>
  </si>
  <si>
    <t>530.44</t>
  </si>
  <si>
    <t>1479927.6</t>
  </si>
  <si>
    <t>17759131.2</t>
  </si>
  <si>
    <t>540.65</t>
  </si>
  <si>
    <t>1519226.5</t>
  </si>
  <si>
    <t>18230718</t>
  </si>
  <si>
    <t>2493.4</t>
  </si>
  <si>
    <t>0.91</t>
  </si>
  <si>
    <t>29920.8</t>
  </si>
  <si>
    <t>874.2</t>
  </si>
  <si>
    <t>10490.4</t>
  </si>
  <si>
    <t>1194.83</t>
  </si>
  <si>
    <t>13.13</t>
  </si>
  <si>
    <t>14337.96</t>
  </si>
  <si>
    <t>2488.79</t>
  </si>
  <si>
    <t>29865.48</t>
  </si>
  <si>
    <t>1308.53</t>
  </si>
  <si>
    <t>791.03</t>
  </si>
  <si>
    <t>10689.6</t>
  </si>
  <si>
    <t>5028.8</t>
  </si>
  <si>
    <t>336.93</t>
  </si>
  <si>
    <t>4043.16</t>
  </si>
  <si>
    <t>0.81</t>
  </si>
  <si>
    <t>5660.8</t>
  </si>
  <si>
    <t>458.52</t>
  </si>
  <si>
    <t>5502.24</t>
  </si>
  <si>
    <t>517.5</t>
  </si>
  <si>
    <t>172.5</t>
  </si>
  <si>
    <t>6210</t>
  </si>
  <si>
    <t>830.06</t>
  </si>
  <si>
    <t>7.82</t>
  </si>
  <si>
    <t>10614.6</t>
  </si>
  <si>
    <t>9960.72</t>
  </si>
  <si>
    <t>350.2</t>
  </si>
  <si>
    <t>4202.4</t>
  </si>
  <si>
    <t>33580.36</t>
  </si>
  <si>
    <t>402964.32</t>
  </si>
  <si>
    <t>23445.28</t>
  </si>
  <si>
    <t>6907</t>
  </si>
  <si>
    <t>1.52</t>
  </si>
  <si>
    <t>45440.8</t>
  </si>
  <si>
    <t>27601.6</t>
  </si>
  <si>
    <t>3781.42</t>
  </si>
  <si>
    <t>45377.04</t>
  </si>
  <si>
    <t>1.75</t>
  </si>
  <si>
    <t>17839.2</t>
  </si>
  <si>
    <t>3121.86</t>
  </si>
  <si>
    <t>37462.32</t>
  </si>
  <si>
    <t>16538.28</t>
  </si>
  <si>
    <t>486.42</t>
  </si>
  <si>
    <t>34</t>
  </si>
  <si>
    <t>198459.36</t>
  </si>
  <si>
    <t>6602.1</t>
  </si>
  <si>
    <t>1.77</t>
  </si>
  <si>
    <t>79225.2</t>
  </si>
  <si>
    <t>3532.98</t>
  </si>
  <si>
    <t>321.18</t>
  </si>
  <si>
    <t>42395.76</t>
  </si>
  <si>
    <t>5372.84</t>
  </si>
  <si>
    <t>64474.08</t>
  </si>
  <si>
    <t>2113.76</t>
  </si>
  <si>
    <t>407.44</t>
  </si>
  <si>
    <t>7545.2</t>
  </si>
  <si>
    <t>4045.2</t>
  </si>
  <si>
    <t>226.53</t>
  </si>
  <si>
    <t>2718.36</t>
  </si>
  <si>
    <t>0.52</t>
  </si>
  <si>
    <t>3500</t>
  </si>
  <si>
    <t>182</t>
  </si>
  <si>
    <t>2184</t>
  </si>
  <si>
    <t>1706.32</t>
  </si>
  <si>
    <t>426.58</t>
  </si>
  <si>
    <t>20475.84</t>
  </si>
  <si>
    <t>1761.56</t>
  </si>
  <si>
    <t>18.74</t>
  </si>
  <si>
    <t>21138.72</t>
  </si>
  <si>
    <t>1497.52</t>
  </si>
  <si>
    <t>14.88</t>
  </si>
  <si>
    <t>10064</t>
  </si>
  <si>
    <t>17970.24</t>
  </si>
  <si>
    <t>434680.41</t>
  </si>
  <si>
    <t>5216164.92</t>
  </si>
  <si>
    <t>9564.14</t>
  </si>
  <si>
    <t>4796.3</t>
  </si>
  <si>
    <t>63950.6</t>
  </si>
  <si>
    <t>36178.8</t>
  </si>
  <si>
    <t>2423.98</t>
  </si>
  <si>
    <t>29087.76</t>
  </si>
  <si>
    <t>27771.8</t>
  </si>
  <si>
    <t>2388.37</t>
  </si>
  <si>
    <t>28660.44</t>
  </si>
  <si>
    <t>4767.84</t>
  </si>
  <si>
    <t>9.24</t>
  </si>
  <si>
    <t>51600</t>
  </si>
  <si>
    <t>57214.08</t>
  </si>
  <si>
    <t>407502.08</t>
  </si>
  <si>
    <t>845.44</t>
  </si>
  <si>
    <t>48200</t>
  </si>
  <si>
    <t>4890024.96</t>
  </si>
  <si>
    <t>17614.19</t>
  </si>
  <si>
    <t>30.97</t>
  </si>
  <si>
    <t>5687.5</t>
  </si>
  <si>
    <t>211370.28</t>
  </si>
  <si>
    <t>3073547.11</t>
  </si>
  <si>
    <t>36882565.32</t>
  </si>
  <si>
    <t>10482.22</t>
  </si>
  <si>
    <t>642.27</t>
  </si>
  <si>
    <t>0.99</t>
  </si>
  <si>
    <t>6487.6</t>
  </si>
  <si>
    <t>444.4</t>
  </si>
  <si>
    <t>44</t>
  </si>
  <si>
    <t>528</t>
  </si>
  <si>
    <t>6043.2</t>
  </si>
  <si>
    <t>68</t>
  </si>
  <si>
    <t>598.28</t>
  </si>
  <si>
    <t>7179.36</t>
  </si>
  <si>
    <t>9839.95</t>
  </si>
  <si>
    <t>114418</t>
  </si>
  <si>
    <t>515</t>
  </si>
  <si>
    <t>118079.4</t>
  </si>
  <si>
    <t>625.32</t>
  </si>
  <si>
    <t>5790</t>
  </si>
  <si>
    <t>170</t>
  </si>
  <si>
    <t>7503.84</t>
  </si>
  <si>
    <t>3062439.57</t>
  </si>
  <si>
    <t>78.51</t>
  </si>
  <si>
    <t>390070</t>
  </si>
  <si>
    <t>703</t>
  </si>
  <si>
    <t>36749274.84</t>
  </si>
  <si>
    <t>28858.18</t>
  </si>
  <si>
    <t>346298.16</t>
  </si>
  <si>
    <t>24637.38</t>
  </si>
  <si>
    <t>2157.4</t>
  </si>
  <si>
    <t>0.46</t>
  </si>
  <si>
    <t>46900</t>
  </si>
  <si>
    <t>20400</t>
  </si>
  <si>
    <t>918</t>
  </si>
  <si>
    <t>11016</t>
  </si>
  <si>
    <t>0.47</t>
  </si>
  <si>
    <t>1245.5</t>
  </si>
  <si>
    <t>14946</t>
  </si>
  <si>
    <t>22479.98</t>
  </si>
  <si>
    <t>142.73</t>
  </si>
  <si>
    <t>15750</t>
  </si>
  <si>
    <t>269759.76</t>
  </si>
  <si>
    <t>3421.8</t>
  </si>
  <si>
    <t>19.01</t>
  </si>
  <si>
    <t>1800</t>
  </si>
  <si>
    <t>41061.6</t>
  </si>
  <si>
    <t>252888.33</t>
  </si>
  <si>
    <t>3034659.96</t>
  </si>
  <si>
    <t>8577.31</t>
  </si>
  <si>
    <t>6935.5</t>
  </si>
  <si>
    <t>1.43</t>
  </si>
  <si>
    <t>48500</t>
  </si>
  <si>
    <t>1.22</t>
  </si>
  <si>
    <t>2488.8</t>
  </si>
  <si>
    <t>29865.6</t>
  </si>
  <si>
    <t>4467.9</t>
  </si>
  <si>
    <t>53614.8</t>
  </si>
  <si>
    <t>1641.81</t>
  </si>
  <si>
    <t>1.61</t>
  </si>
  <si>
    <t>10197.6</t>
  </si>
  <si>
    <t>19701.72</t>
  </si>
  <si>
    <t>174.82</t>
  </si>
  <si>
    <t>9.46</t>
  </si>
  <si>
    <t>1848</t>
  </si>
  <si>
    <t>2097.84</t>
  </si>
  <si>
    <t>244136.2</t>
  </si>
  <si>
    <t>210.1</t>
  </si>
  <si>
    <t>11620</t>
  </si>
  <si>
    <t>2929634.4</t>
  </si>
  <si>
    <t>50583.86</t>
  </si>
  <si>
    <t>607006.32</t>
  </si>
  <si>
    <t>50192.95</t>
  </si>
  <si>
    <t>48993.6</t>
  </si>
  <si>
    <t>348.57</t>
  </si>
  <si>
    <t>14055.6</t>
  </si>
  <si>
    <t>316.1</t>
  </si>
  <si>
    <t>7028.7</t>
  </si>
  <si>
    <t>22217.72</t>
  </si>
  <si>
    <t>266612.64</t>
  </si>
  <si>
    <t>381.05</t>
  </si>
  <si>
    <t>7026.9</t>
  </si>
  <si>
    <t>26776</t>
  </si>
  <si>
    <t>321312</t>
  </si>
  <si>
    <t>1199.35</t>
  </si>
  <si>
    <t>14.11</t>
  </si>
  <si>
    <t>8500</t>
  </si>
  <si>
    <t>14392.2</t>
  </si>
  <si>
    <t>279</t>
  </si>
  <si>
    <t>1.86</t>
  </si>
  <si>
    <t>3348</t>
  </si>
  <si>
    <t>111.91</t>
  </si>
  <si>
    <t>917.3</t>
  </si>
  <si>
    <t>1342.92</t>
  </si>
  <si>
    <t>127351.51</t>
  </si>
  <si>
    <t>1528218.12</t>
  </si>
  <si>
    <t>85161.12</t>
  </si>
  <si>
    <t>85133.25</t>
  </si>
  <si>
    <t>15.52</t>
  </si>
  <si>
    <t>548539</t>
  </si>
  <si>
    <t>959</t>
  </si>
  <si>
    <t>361498</t>
  </si>
  <si>
    <t>632</t>
  </si>
  <si>
    <t>56104.49</t>
  </si>
  <si>
    <t>673253.88</t>
  </si>
  <si>
    <t>187041</t>
  </si>
  <si>
    <t>327</t>
  </si>
  <si>
    <t>29028.76</t>
  </si>
  <si>
    <t>348345.12</t>
  </si>
  <si>
    <t>27.87</t>
  </si>
  <si>
    <t>19.91</t>
  </si>
  <si>
    <t>140</t>
  </si>
  <si>
    <t>402</t>
  </si>
  <si>
    <t>334.44</t>
  </si>
  <si>
    <t>20579.59</t>
  </si>
  <si>
    <t>102386</t>
  </si>
  <si>
    <t>246955.08</t>
  </si>
  <si>
    <t>21610.8</t>
  </si>
  <si>
    <t>17.4</t>
  </si>
  <si>
    <t>181</t>
  </si>
  <si>
    <t>259329.6</t>
  </si>
  <si>
    <t>1028370.19</t>
  </si>
  <si>
    <t>12340442.28</t>
  </si>
  <si>
    <t>13420.91</t>
  </si>
  <si>
    <t>11554.01</t>
  </si>
  <si>
    <t>18.91</t>
  </si>
  <si>
    <t>19.79</t>
  </si>
  <si>
    <t>5521.41</t>
  </si>
  <si>
    <t>66256.92</t>
  </si>
  <si>
    <t>18.17</t>
  </si>
  <si>
    <t>6032.44</t>
  </si>
  <si>
    <t>72389.28</t>
  </si>
  <si>
    <t>1866.9</t>
  </si>
  <si>
    <t>88.9</t>
  </si>
  <si>
    <t>22402.8</t>
  </si>
  <si>
    <t>1011355.99</t>
  </si>
  <si>
    <t>1278.98</t>
  </si>
  <si>
    <t>79075.2</t>
  </si>
  <si>
    <t>12136271.88</t>
  </si>
  <si>
    <t>3593.29</t>
  </si>
  <si>
    <t>32372</t>
  </si>
  <si>
    <t>43119.48</t>
  </si>
  <si>
    <t>617502.63</t>
  </si>
  <si>
    <t>7410031.56</t>
  </si>
  <si>
    <t>608216.52</t>
  </si>
  <si>
    <t>123133.52</t>
  </si>
  <si>
    <t>310.16</t>
  </si>
  <si>
    <t>279.2</t>
  </si>
  <si>
    <t>13200</t>
  </si>
  <si>
    <t>36854.4</t>
  </si>
  <si>
    <t>442252.8</t>
  </si>
  <si>
    <t>325.58</t>
  </si>
  <si>
    <t>86278.7</t>
  </si>
  <si>
    <t>1035344.4</t>
  </si>
  <si>
    <t>485083</t>
  </si>
  <si>
    <t>334.54</t>
  </si>
  <si>
    <t>14500</t>
  </si>
  <si>
    <t>5820996</t>
  </si>
  <si>
    <t>901.8</t>
  </si>
  <si>
    <t>0.7</t>
  </si>
  <si>
    <t>12882.8</t>
  </si>
  <si>
    <t>10821.6</t>
  </si>
  <si>
    <t>8384.31</t>
  </si>
  <si>
    <t>235.25</t>
  </si>
  <si>
    <t>3564</t>
  </si>
  <si>
    <t>100611.72</t>
  </si>
  <si>
    <t>194355.52</t>
  </si>
  <si>
    <t>2332266.24</t>
  </si>
  <si>
    <t>24018.5</t>
  </si>
  <si>
    <t>16912.5</t>
  </si>
  <si>
    <t>2.05</t>
  </si>
  <si>
    <t>2.09</t>
  </si>
  <si>
    <t>8945.2</t>
  </si>
  <si>
    <t>107342.4</t>
  </si>
  <si>
    <t>7979.7</t>
  </si>
  <si>
    <t>95756.4</t>
  </si>
  <si>
    <t>7106</t>
  </si>
  <si>
    <t>418</t>
  </si>
  <si>
    <t>85272</t>
  </si>
  <si>
    <t>5386.52</t>
  </si>
  <si>
    <t>17.32</t>
  </si>
  <si>
    <t>64638.24</t>
  </si>
  <si>
    <t>164950.5</t>
  </si>
  <si>
    <t>576.75</t>
  </si>
  <si>
    <t>1979406</t>
  </si>
  <si>
    <t>155512.76</t>
  </si>
  <si>
    <t>1866153.12</t>
  </si>
  <si>
    <t>29648.56</t>
  </si>
  <si>
    <t>3302.38</t>
  </si>
  <si>
    <t>1.48</t>
  </si>
  <si>
    <t>22313.4</t>
  </si>
  <si>
    <t>650</t>
  </si>
  <si>
    <t>8719.8</t>
  </si>
  <si>
    <t>254</t>
  </si>
  <si>
    <t>1290.53</t>
  </si>
  <si>
    <t>15486.36</t>
  </si>
  <si>
    <t>13593.6</t>
  </si>
  <si>
    <t>396</t>
  </si>
  <si>
    <t>2011.85</t>
  </si>
  <si>
    <t>24142.2</t>
  </si>
  <si>
    <t>26346.18</t>
  </si>
  <si>
    <t>28.86</t>
  </si>
  <si>
    <t>91289.6</t>
  </si>
  <si>
    <t>399</t>
  </si>
  <si>
    <t>316154.16</t>
  </si>
  <si>
    <t>125864.2</t>
  </si>
  <si>
    <t>275414</t>
  </si>
  <si>
    <t>963</t>
  </si>
  <si>
    <t>1510370.4</t>
  </si>
  <si>
    <t>273354.3</t>
  </si>
  <si>
    <t>531</t>
  </si>
  <si>
    <t>491154.38</t>
  </si>
  <si>
    <t>5893852.56</t>
  </si>
  <si>
    <t>6489.38</t>
  </si>
  <si>
    <t>1161.98</t>
  </si>
  <si>
    <t>11172.9</t>
  </si>
  <si>
    <t>6812.1</t>
  </si>
  <si>
    <t>647.15</t>
  </si>
  <si>
    <t>7765.8</t>
  </si>
  <si>
    <t>4360.8</t>
  </si>
  <si>
    <t>514.57</t>
  </si>
  <si>
    <t>6174.84</t>
  </si>
  <si>
    <t>5327.4</t>
  </si>
  <si>
    <t>63928.8</t>
  </si>
  <si>
    <t>4185</t>
  </si>
  <si>
    <t>50220</t>
  </si>
  <si>
    <t>480480</t>
  </si>
  <si>
    <t>107.25</t>
  </si>
  <si>
    <t>5765760</t>
  </si>
  <si>
    <t>391691.48</t>
  </si>
  <si>
    <t>4700297.76</t>
  </si>
  <si>
    <t>20593.72</t>
  </si>
  <si>
    <t>20183.72</t>
  </si>
  <si>
    <t>8.97</t>
  </si>
  <si>
    <t>225013.6</t>
  </si>
  <si>
    <t>8.21</t>
  </si>
  <si>
    <t>132649.3</t>
  </si>
  <si>
    <t>10890.51</t>
  </si>
  <si>
    <t>130686.12</t>
  </si>
  <si>
    <t>10.05</t>
  </si>
  <si>
    <t>92364.3</t>
  </si>
  <si>
    <t>9282.61</t>
  </si>
  <si>
    <t>111391.32</t>
  </si>
  <si>
    <t>410</t>
  </si>
  <si>
    <t>4920</t>
  </si>
  <si>
    <t>366586.72</t>
  </si>
  <si>
    <t>473.02</t>
  </si>
  <si>
    <t>77499.2</t>
  </si>
  <si>
    <t>4399040.64</t>
  </si>
  <si>
    <t>4511.04</t>
  </si>
  <si>
    <t>8.88</t>
  </si>
  <si>
    <t>54132.48</t>
  </si>
  <si>
    <t>10855.01</t>
  </si>
  <si>
    <t>130260.12</t>
  </si>
  <si>
    <t>4702.9</t>
  </si>
  <si>
    <t>476.4</t>
  </si>
  <si>
    <t>15.88</t>
  </si>
  <si>
    <t>99800</t>
  </si>
  <si>
    <t>15.14</t>
  </si>
  <si>
    <t>242.24</t>
  </si>
  <si>
    <t>2906.88</t>
  </si>
  <si>
    <t>16.73</t>
  </si>
  <si>
    <t>48400</t>
  </si>
  <si>
    <t>234.22</t>
  </si>
  <si>
    <t>2810.64</t>
  </si>
  <si>
    <t>4226.5</t>
  </si>
  <si>
    <t>7.9</t>
  </si>
  <si>
    <t>50718</t>
  </si>
  <si>
    <t>2627.71</t>
  </si>
  <si>
    <t>29524.8</t>
  </si>
  <si>
    <t>31532.52</t>
  </si>
  <si>
    <t>3524.4</t>
  </si>
  <si>
    <t>42292.8</t>
  </si>
  <si>
    <t>784100.18</t>
  </si>
  <si>
    <t>9409202.16</t>
  </si>
  <si>
    <t>276508.13</t>
  </si>
  <si>
    <t>173900.75</t>
  </si>
  <si>
    <t>3.96</t>
  </si>
  <si>
    <t>439143.3</t>
  </si>
  <si>
    <t>1328</t>
  </si>
  <si>
    <t>245695.5</t>
  </si>
  <si>
    <t>743</t>
  </si>
  <si>
    <t>97295.42</t>
  </si>
  <si>
    <t>1167545.04</t>
  </si>
  <si>
    <t>193447.8</t>
  </si>
  <si>
    <t>585</t>
  </si>
  <si>
    <t>76605.33</t>
  </si>
  <si>
    <t>919263.96</t>
  </si>
  <si>
    <t>102607.38</t>
  </si>
  <si>
    <t>4.21</t>
  </si>
  <si>
    <t>243723</t>
  </si>
  <si>
    <t>1231288.56</t>
  </si>
  <si>
    <t>456869.99</t>
  </si>
  <si>
    <t>104.49</t>
  </si>
  <si>
    <t>43723.8</t>
  </si>
  <si>
    <t>238</t>
  </si>
  <si>
    <t>5482439.88</t>
  </si>
  <si>
    <t>50722.06</t>
  </si>
  <si>
    <t>39.67</t>
  </si>
  <si>
    <t>127860</t>
  </si>
  <si>
    <t>348</t>
  </si>
  <si>
    <t>608664.72</t>
  </si>
  <si>
    <t>223180</t>
  </si>
  <si>
    <t>2678160</t>
  </si>
  <si>
    <t>25631.83</t>
  </si>
  <si>
    <t>17679.83</t>
  </si>
  <si>
    <t>11.84</t>
  </si>
  <si>
    <t>8761.6</t>
  </si>
  <si>
    <t>105139.2</t>
  </si>
  <si>
    <t>13.29</t>
  </si>
  <si>
    <t>8917.59</t>
  </si>
  <si>
    <t>107011.08</t>
  </si>
  <si>
    <t>7952</t>
  </si>
  <si>
    <t>1.12</t>
  </si>
  <si>
    <t>71000</t>
  </si>
  <si>
    <t>95424</t>
  </si>
  <si>
    <t>192373.36</t>
  </si>
  <si>
    <t>76.46</t>
  </si>
  <si>
    <t>25160</t>
  </si>
  <si>
    <t>2308480.32</t>
  </si>
  <si>
    <t>5174.81</t>
  </si>
  <si>
    <t>2.65</t>
  </si>
  <si>
    <t>19527.6</t>
  </si>
  <si>
    <t>62097.72</t>
  </si>
  <si>
    <t>166083.93</t>
  </si>
  <si>
    <t>1993007.16</t>
  </si>
  <si>
    <t>5996.49</t>
  </si>
  <si>
    <t>4742.28</t>
  </si>
  <si>
    <t>2.42</t>
  </si>
  <si>
    <t>19596.2</t>
  </si>
  <si>
    <t>294</t>
  </si>
  <si>
    <t>9198.2</t>
  </si>
  <si>
    <t>138</t>
  </si>
  <si>
    <t>2225.96</t>
  </si>
  <si>
    <t>26711.52</t>
  </si>
  <si>
    <t>10398</t>
  </si>
  <si>
    <t>156</t>
  </si>
  <si>
    <t>2516.32</t>
  </si>
  <si>
    <t>30195.84</t>
  </si>
  <si>
    <t>1254.21</t>
  </si>
  <si>
    <t>12930</t>
  </si>
  <si>
    <t>97</t>
  </si>
  <si>
    <t>15050.52</t>
  </si>
  <si>
    <t>160077.12</t>
  </si>
  <si>
    <t>23.24</t>
  </si>
  <si>
    <t>688800</t>
  </si>
  <si>
    <t>620</t>
  </si>
  <si>
    <t>1920925.44</t>
  </si>
  <si>
    <t>10.32</t>
  </si>
  <si>
    <t>27.16</t>
  </si>
  <si>
    <t>683</t>
  </si>
  <si>
    <t>123.84</t>
  </si>
  <si>
    <t>281363.63</t>
  </si>
  <si>
    <t>3376363.56</t>
  </si>
  <si>
    <t>272000.95</t>
  </si>
  <si>
    <t>29.28</t>
  </si>
  <si>
    <t>928965</t>
  </si>
  <si>
    <t>1517</t>
  </si>
  <si>
    <t>48.02</t>
  </si>
  <si>
    <t>566442</t>
  </si>
  <si>
    <t>925</t>
  </si>
  <si>
    <t>272005.45</t>
  </si>
  <si>
    <t>3264065.4</t>
  </si>
  <si>
    <t>362523</t>
  </si>
  <si>
    <t>592</t>
  </si>
  <si>
    <t>478</t>
  </si>
  <si>
    <t>9362.68</t>
  </si>
  <si>
    <t>3.72</t>
  </si>
  <si>
    <t>25168.5</t>
  </si>
  <si>
    <t>112352.16</t>
  </si>
  <si>
    <t>332</t>
  </si>
  <si>
    <t>30886.57</t>
  </si>
  <si>
    <t>370638.84</t>
  </si>
  <si>
    <t>1284.35</t>
  </si>
  <si>
    <t>820.71</t>
  </si>
  <si>
    <t>16.18</t>
  </si>
  <si>
    <t>5072.4</t>
  </si>
  <si>
    <t>13.31</t>
  </si>
  <si>
    <t>1899.9</t>
  </si>
  <si>
    <t>252.88</t>
  </si>
  <si>
    <t>3034.56</t>
  </si>
  <si>
    <t>17.9</t>
  </si>
  <si>
    <t>3172.5</t>
  </si>
  <si>
    <t>567.88</t>
  </si>
  <si>
    <t>6814.56</t>
  </si>
  <si>
    <t>463.64</t>
  </si>
  <si>
    <t>3460</t>
  </si>
  <si>
    <t>5563.68</t>
  </si>
  <si>
    <t>29359.5</t>
  </si>
  <si>
    <t>195.73</t>
  </si>
  <si>
    <t>352314</t>
  </si>
  <si>
    <t>242.72</t>
  </si>
  <si>
    <t>1.53</t>
  </si>
  <si>
    <t>1586.4</t>
  </si>
  <si>
    <t>2912.64</t>
  </si>
  <si>
    <t>393281.73</t>
  </si>
  <si>
    <t>4719380.76</t>
  </si>
  <si>
    <t>1702.54</t>
  </si>
  <si>
    <t>729.96</t>
  </si>
  <si>
    <t>34.06</t>
  </si>
  <si>
    <t>408.72</t>
  </si>
  <si>
    <t>4904.64</t>
  </si>
  <si>
    <t>32.12</t>
  </si>
  <si>
    <t>321.2</t>
  </si>
  <si>
    <t>3854.4</t>
  </si>
  <si>
    <t>972.58</t>
  </si>
  <si>
    <t>9535.1</t>
  </si>
  <si>
    <t>11670.96</t>
  </si>
  <si>
    <t>161165.65</t>
  </si>
  <si>
    <t>362.17</t>
  </si>
  <si>
    <t>44500</t>
  </si>
  <si>
    <t>1933987.8</t>
  </si>
  <si>
    <t>230413.54</t>
  </si>
  <si>
    <t>504.85</t>
  </si>
  <si>
    <t>45640</t>
  </si>
  <si>
    <t>2764962.48</t>
  </si>
  <si>
    <t>32947.22</t>
  </si>
  <si>
    <t>395366.64</t>
  </si>
  <si>
    <t>8938.9</t>
  </si>
  <si>
    <t>6471.14</t>
  </si>
  <si>
    <t>4.31</t>
  </si>
  <si>
    <t>150142.5</t>
  </si>
  <si>
    <t>4.07</t>
  </si>
  <si>
    <t>90322</t>
  </si>
  <si>
    <t>3676.11</t>
  </si>
  <si>
    <t>44113.32</t>
  </si>
  <si>
    <t>4.66</t>
  </si>
  <si>
    <t>59820.5</t>
  </si>
  <si>
    <t>2787.64</t>
  </si>
  <si>
    <t>33451.68</t>
  </si>
  <si>
    <t>2467.76</t>
  </si>
  <si>
    <t>23958.8</t>
  </si>
  <si>
    <t>29613.12</t>
  </si>
  <si>
    <t>22619.92</t>
  </si>
  <si>
    <t>17.28</t>
  </si>
  <si>
    <t>130902.3</t>
  </si>
  <si>
    <t>271439.04</t>
  </si>
  <si>
    <t>1388.4</t>
  </si>
  <si>
    <t>0.39</t>
  </si>
  <si>
    <t>16660.8</t>
  </si>
  <si>
    <t>618732.72</t>
  </si>
  <si>
    <t>7424792.64</t>
  </si>
  <si>
    <t>16447.22</t>
  </si>
  <si>
    <t>12677.58</t>
  </si>
  <si>
    <t>248.58</t>
  </si>
  <si>
    <t>225.25</t>
  </si>
  <si>
    <t>6757.5</t>
  </si>
  <si>
    <t>81090</t>
  </si>
  <si>
    <t>281.92</t>
  </si>
  <si>
    <t>5920.32</t>
  </si>
  <si>
    <t>71043.84</t>
  </si>
  <si>
    <t>3769.64</t>
  </si>
  <si>
    <t>8.17</t>
  </si>
  <si>
    <t>46140</t>
  </si>
  <si>
    <t>45235.68</t>
  </si>
  <si>
    <t>1399.5</t>
  </si>
  <si>
    <t>4.5</t>
  </si>
  <si>
    <t>16794</t>
  </si>
  <si>
    <t>600886</t>
  </si>
  <si>
    <t>7210632</t>
  </si>
  <si>
    <t>5554012.62</t>
  </si>
  <si>
    <t>66648151.44</t>
  </si>
  <si>
    <t>2613269.82</t>
  </si>
  <si>
    <t>994833.02</t>
  </si>
  <si>
    <t>390.1</t>
  </si>
  <si>
    <t>255020</t>
  </si>
  <si>
    <t>360.89</t>
  </si>
  <si>
    <t>149510</t>
  </si>
  <si>
    <t>539566.64</t>
  </si>
  <si>
    <t>6474799.68</t>
  </si>
  <si>
    <t>431.5</t>
  </si>
  <si>
    <t>105510</t>
  </si>
  <si>
    <t>455275.65</t>
  </si>
  <si>
    <t>5463307.8</t>
  </si>
  <si>
    <t>1618436.8</t>
  </si>
  <si>
    <t>236.96</t>
  </si>
  <si>
    <t>19421241.6</t>
  </si>
  <si>
    <t>3162</t>
  </si>
  <si>
    <t>37944</t>
  </si>
  <si>
    <t>2937580.8</t>
  </si>
  <si>
    <t>655.71</t>
  </si>
  <si>
    <t>35250969.6</t>
  </si>
  <si>
    <t>63384.09</t>
  </si>
  <si>
    <t>760609.08</t>
  </si>
  <si>
    <t>6145.02</t>
  </si>
  <si>
    <t>4197.6</t>
  </si>
  <si>
    <t>1637.7</t>
  </si>
  <si>
    <t>19652.4</t>
  </si>
  <si>
    <t>2544</t>
  </si>
  <si>
    <t>30528</t>
  </si>
  <si>
    <t>1947.42</t>
  </si>
  <si>
    <t>10.47</t>
  </si>
  <si>
    <t>23369.04</t>
  </si>
  <si>
    <t>1284.27</t>
  </si>
  <si>
    <t>10.1</t>
  </si>
  <si>
    <t>12715.5</t>
  </si>
  <si>
    <t>15411.24</t>
  </si>
  <si>
    <t>55954.8</t>
  </si>
  <si>
    <t>777.15</t>
  </si>
  <si>
    <t>671457.6</t>
  </si>
  <si>
    <t>35487.66</t>
  </si>
  <si>
    <t>425851.92</t>
  </si>
  <si>
    <t>27668.48</t>
  </si>
  <si>
    <t>20127.13</t>
  </si>
  <si>
    <t>21.38</t>
  </si>
  <si>
    <t>94140</t>
  </si>
  <si>
    <t>19.45</t>
  </si>
  <si>
    <t>55860</t>
  </si>
  <si>
    <t>10864.77</t>
  </si>
  <si>
    <t>130377.24</t>
  </si>
  <si>
    <t>38280</t>
  </si>
  <si>
    <t>9259.93</t>
  </si>
  <si>
    <t>111119.16</t>
  </si>
  <si>
    <t>7541.35</t>
  </si>
  <si>
    <t>6.01</t>
  </si>
  <si>
    <t>125480</t>
  </si>
  <si>
    <t>90496.2</t>
  </si>
  <si>
    <t>7310</t>
  </si>
  <si>
    <t>1.72</t>
  </si>
  <si>
    <t>87720</t>
  </si>
  <si>
    <t>509.18</t>
  </si>
  <si>
    <t>4506</t>
  </si>
  <si>
    <t>6110.16</t>
  </si>
  <si>
    <t>22273.96</t>
  </si>
  <si>
    <t>267287.52</t>
  </si>
  <si>
    <t>3351.94</t>
  </si>
  <si>
    <t>1430.94</t>
  </si>
  <si>
    <t>204.42</t>
  </si>
  <si>
    <t>186.11</t>
  </si>
  <si>
    <t>744.44</t>
  </si>
  <si>
    <t>8933.28</t>
  </si>
  <si>
    <t>228.84</t>
  </si>
  <si>
    <t>686.52</t>
  </si>
  <si>
    <t>8238.24</t>
  </si>
  <si>
    <t>1921</t>
  </si>
  <si>
    <t>2.26</t>
  </si>
  <si>
    <t>23052</t>
  </si>
  <si>
    <t>18758.48</t>
  </si>
  <si>
    <t>158.5</t>
  </si>
  <si>
    <t>1183.5</t>
  </si>
  <si>
    <t>225101.76</t>
  </si>
  <si>
    <t>163.54</t>
  </si>
  <si>
    <t>4.81</t>
  </si>
  <si>
    <t>1962.48</t>
  </si>
  <si>
    <t>530685.13</t>
  </si>
  <si>
    <t>6368221.56</t>
  </si>
  <si>
    <t>521542.67</t>
  </si>
  <si>
    <t>520719.56</t>
  </si>
  <si>
    <t>401.48</t>
  </si>
  <si>
    <t>129700</t>
  </si>
  <si>
    <t>355.27</t>
  </si>
  <si>
    <t>230570.23</t>
  </si>
  <si>
    <t>2766842.76</t>
  </si>
  <si>
    <t>447.77</t>
  </si>
  <si>
    <t>290154.96</t>
  </si>
  <si>
    <t>3481859.52</t>
  </si>
  <si>
    <t>823.11</t>
  </si>
  <si>
    <t>0.59</t>
  </si>
  <si>
    <t>13951</t>
  </si>
  <si>
    <t>9877.32</t>
  </si>
  <si>
    <t>5874.5</t>
  </si>
  <si>
    <t>10.35</t>
  </si>
  <si>
    <t>56758.5</t>
  </si>
  <si>
    <t>70494</t>
  </si>
  <si>
    <t>3267.96</t>
  </si>
  <si>
    <t>32679.6</t>
  </si>
  <si>
    <t>39215.52</t>
  </si>
  <si>
    <t>523911.32</t>
  </si>
  <si>
    <t>6286935.84</t>
  </si>
  <si>
    <t>518729.66</t>
  </si>
  <si>
    <t>518716.66</t>
  </si>
  <si>
    <t>110.61</t>
  </si>
  <si>
    <t>46896</t>
  </si>
  <si>
    <t>101.41</t>
  </si>
  <si>
    <t>27232</t>
  </si>
  <si>
    <t>276159.71</t>
  </si>
  <si>
    <t>3313916.52</t>
  </si>
  <si>
    <t>123.35</t>
  </si>
  <si>
    <t>19664</t>
  </si>
  <si>
    <t>242555.44</t>
  </si>
  <si>
    <t>2910665.28</t>
  </si>
  <si>
    <t>4878.6</t>
  </si>
  <si>
    <t>1.73</t>
  </si>
  <si>
    <t>58543.2</t>
  </si>
  <si>
    <t>303.06</t>
  </si>
  <si>
    <t>7215.6</t>
  </si>
  <si>
    <t>3636.72</t>
  </si>
  <si>
    <t>445786.19</t>
  </si>
  <si>
    <t>5349434.28</t>
  </si>
  <si>
    <t>439771.1</t>
  </si>
  <si>
    <t>22563.8</t>
  </si>
  <si>
    <t>1.42</t>
  </si>
  <si>
    <t>12320</t>
  </si>
  <si>
    <t>147840</t>
  </si>
  <si>
    <t>10209.6</t>
  </si>
  <si>
    <t>122515.2</t>
  </si>
  <si>
    <t>417207.3</t>
  </si>
  <si>
    <t>525.45</t>
  </si>
  <si>
    <t>5006487.6</t>
  </si>
  <si>
    <t>276.87</t>
  </si>
  <si>
    <t>1.67</t>
  </si>
  <si>
    <t>1657.9</t>
  </si>
  <si>
    <t>3322.44</t>
  </si>
  <si>
    <t>5738.22</t>
  </si>
  <si>
    <t>13.47</t>
  </si>
  <si>
    <t>42600</t>
  </si>
  <si>
    <t>68858.64</t>
  </si>
  <si>
    <t>33174.97</t>
  </si>
  <si>
    <t>398099.64</t>
  </si>
  <si>
    <t>16728.31</t>
  </si>
  <si>
    <t>13540.79</t>
  </si>
  <si>
    <t>20.23</t>
  </si>
  <si>
    <t>66934.2</t>
  </si>
  <si>
    <t>43</t>
  </si>
  <si>
    <t>18.3</t>
  </si>
  <si>
    <t>37372.2</t>
  </si>
  <si>
    <t>6839.11</t>
  </si>
  <si>
    <t>82069.32</t>
  </si>
  <si>
    <t>22.66</t>
  </si>
  <si>
    <t>29562</t>
  </si>
  <si>
    <t>6698.75</t>
  </si>
  <si>
    <t>80385</t>
  </si>
  <si>
    <t>3187.52</t>
  </si>
  <si>
    <t>8.19</t>
  </si>
  <si>
    <t>38919.6</t>
  </si>
  <si>
    <t>38250.24</t>
  </si>
  <si>
    <t>9180</t>
  </si>
  <si>
    <t>2.16</t>
  </si>
  <si>
    <t>110160</t>
  </si>
  <si>
    <t>7266.66</t>
  </si>
  <si>
    <t>16.86</t>
  </si>
  <si>
    <t>87199.92</t>
  </si>
  <si>
    <t>114902.47</t>
  </si>
  <si>
    <t>1378829.64</t>
  </si>
  <si>
    <t>14020.49</t>
  </si>
  <si>
    <t>8864.4</t>
  </si>
  <si>
    <t>16.6</t>
  </si>
  <si>
    <t>5340</t>
  </si>
  <si>
    <t>54</t>
  </si>
  <si>
    <t>16.19</t>
  </si>
  <si>
    <t>3180</t>
  </si>
  <si>
    <t>5148.42</t>
  </si>
  <si>
    <t>61781.04</t>
  </si>
  <si>
    <t>17.2</t>
  </si>
  <si>
    <t>2160</t>
  </si>
  <si>
    <t>3715.2</t>
  </si>
  <si>
    <t>44582.4</t>
  </si>
  <si>
    <t>5156.09</t>
  </si>
  <si>
    <t>15.03</t>
  </si>
  <si>
    <t>34305.3</t>
  </si>
  <si>
    <t>61873.08</t>
  </si>
  <si>
    <t>94481.18</t>
  </si>
  <si>
    <t>237.88</t>
  </si>
  <si>
    <t>39718</t>
  </si>
  <si>
    <t>1133774.16</t>
  </si>
  <si>
    <t>6400.8</t>
  </si>
  <si>
    <t>76809.6</t>
  </si>
  <si>
    <t>2628924.7</t>
  </si>
  <si>
    <t>31547096.4</t>
  </si>
  <si>
    <t>2626772.18</t>
  </si>
  <si>
    <t>2625111.2</t>
  </si>
  <si>
    <t>619.13</t>
  </si>
  <si>
    <t>577.87</t>
  </si>
  <si>
    <t>918813.3</t>
  </si>
  <si>
    <t>11025759.6</t>
  </si>
  <si>
    <t>643.89</t>
  </si>
  <si>
    <t>1706308.5</t>
  </si>
  <si>
    <t>20475702</t>
  </si>
  <si>
    <t>1660.98</t>
  </si>
  <si>
    <t>8.93</t>
  </si>
  <si>
    <t>19931.76</t>
  </si>
  <si>
    <t>1046.52</t>
  </si>
  <si>
    <t>5130</t>
  </si>
  <si>
    <t>12558.24</t>
  </si>
  <si>
    <t>1106</t>
  </si>
  <si>
    <t>110.6</t>
  </si>
  <si>
    <t>13272</t>
  </si>
  <si>
    <t>reportDate</t>
  </si>
  <si>
    <t>rateDateToUse</t>
  </si>
  <si>
    <t>plansInfo[0].planName</t>
  </si>
  <si>
    <t>plansInfo[0].coveragesInfo[0].coverageType</t>
  </si>
  <si>
    <t>plansInfo[0].coveragesInfo[0].rateBasis</t>
  </si>
  <si>
    <t>plansInfo[0].coveragesInfo[0].incurredClaims</t>
  </si>
  <si>
    <t>plansInfo[0].coveragesInfo[0].paidClaims</t>
  </si>
  <si>
    <t>plansInfo[0].coveragesInfo[0].classesInfo[0].className</t>
  </si>
  <si>
    <t>plansInfo[0].coveragesInfo[0].classesInfo[0].rateCard.numberOfLives</t>
  </si>
  <si>
    <t>plansInfo[0].coveragesInfo[0].classesInfo[0].rateCard.rate</t>
  </si>
  <si>
    <t>plansInfo[0].coveragesInfo[0].classesInfo[0].rateCard.totalVolume</t>
  </si>
  <si>
    <t>plansInfo[0].coveragesInfo[1].coverageType</t>
  </si>
  <si>
    <t>plansInfo[0].coveragesInfo[1].rateBasis</t>
  </si>
  <si>
    <t>plansInfo[0].coveragesInfo[1].incurredClaims</t>
  </si>
  <si>
    <t>plansInfo[0].coveragesInfo[1].paidClaims</t>
  </si>
  <si>
    <t>plansInfo[0].coveragesInfo[1].classesInfo[0].className</t>
  </si>
  <si>
    <t>plansInfo[0].coveragesInfo[1].classesInfo[0].rateCard.numberOfLives</t>
  </si>
  <si>
    <t>plansInfo[0].coveragesInfo[1].classesInfo[0].rateCard.rate</t>
  </si>
  <si>
    <t>plansInfo[0].coveragesInfo[1].classesInfo[0].rateCard.totalVolume</t>
  </si>
  <si>
    <t>1241</t>
  </si>
  <si>
    <t>0115</t>
  </si>
  <si>
    <t>CT</t>
  </si>
  <si>
    <t>00782</t>
  </si>
  <si>
    <t>0131</t>
  </si>
  <si>
    <t>FL</t>
  </si>
  <si>
    <t>0132</t>
  </si>
  <si>
    <t>GA</t>
  </si>
  <si>
    <t>2096</t>
  </si>
  <si>
    <t>IL</t>
  </si>
  <si>
    <t>01507</t>
  </si>
  <si>
    <t>2111</t>
  </si>
  <si>
    <t>0179</t>
  </si>
  <si>
    <t>0181</t>
  </si>
  <si>
    <t>MN</t>
  </si>
  <si>
    <t>3646</t>
  </si>
  <si>
    <t>0219</t>
  </si>
  <si>
    <t>0241</t>
  </si>
  <si>
    <t>0252</t>
  </si>
  <si>
    <t>0271</t>
  </si>
  <si>
    <t>0711</t>
  </si>
  <si>
    <t>0721</t>
  </si>
  <si>
    <t>0723</t>
  </si>
  <si>
    <t>0741</t>
  </si>
  <si>
    <t>VT</t>
  </si>
  <si>
    <t>0742</t>
  </si>
  <si>
    <t>0752</t>
  </si>
  <si>
    <t>0761</t>
  </si>
  <si>
    <t>random order of employees</t>
  </si>
  <si>
    <t>random set of employees</t>
  </si>
  <si>
    <r>
      <rPr>
        <rFont val="Arial"/>
        <color rgb="FF7F7F7F"/>
        <sz val="10.0"/>
      </rPr>
      <t>Data Policy</t>
    </r>
    <r>
      <rPr>
        <rFont val="Arial"/>
        <color rgb="FF000000"/>
        <sz val="10.0"/>
      </rPr>
      <t xml:space="preserve"> </t>
    </r>
    <r>
      <rPr>
        <rFont val="Arial"/>
        <b/>
        <color rgb="FF000000"/>
        <sz val="10.0"/>
      </rPr>
      <t>ZeroPremiumTestData</t>
    </r>
  </si>
  <si>
    <r>
      <rPr>
        <rFont val="Libre Franklin"/>
        <color rgb="FF808080"/>
        <sz val="10.0"/>
      </rPr>
      <t xml:space="preserve">Test DeterminePolicyRatesAndPremiums </t>
    </r>
    <r>
      <rPr>
        <rFont val="Franklin Gothic Book"/>
        <b/>
        <color rgb="FF000000"/>
        <sz val="10.0"/>
      </rPr>
      <t>ZeroPremiumTest</t>
    </r>
  </si>
  <si>
    <t>&gt;ZeroPremiumTestData</t>
  </si>
  <si>
    <t>133315.5</t>
  </si>
  <si>
    <t>1599786</t>
  </si>
  <si>
    <t>141</t>
  </si>
  <si>
    <t>_res_.$Plans[0].$Coverages[0].$Classes[0].$AgeBandedRateCards[0].$RateCard.$Rate</t>
  </si>
  <si>
    <t>Age Band Rate Card Rate</t>
  </si>
  <si>
    <t>_res_.$Plans[0].$Coverages[0].$Classes[0].$AgeBandedRateCards[0].$RateCard.$TotalVolume</t>
  </si>
  <si>
    <t>Age Band Rate Card TotalVolume</t>
  </si>
  <si>
    <t>9500</t>
  </si>
  <si>
    <t>_res_.$Plans[0].$Coverages[0].$Classes[0].$AgeBandedRateCards[0].$RateCard.$NumberOfLives</t>
  </si>
  <si>
    <t>Age Band Rate Card NumberOfLives</t>
  </si>
  <si>
    <t>_res_.$Plans[0].$Coverages[0].$Classes[0].$AgeBandedRateCards[0].$RateCardPremium.$MonthlyPremium</t>
  </si>
  <si>
    <t>Age Band Rate Card MonthlyPremium</t>
  </si>
  <si>
    <t>18059.5</t>
  </si>
  <si>
    <t>_res_.$Plans[0].$Coverages[0].$Classes[0].$AgeBandedRateCards[0].$RateCardPremium.$AnnualPremium</t>
  </si>
  <si>
    <t>Age Band Rate Card AnnualPremium</t>
  </si>
  <si>
    <t>216714</t>
  </si>
  <si>
    <t>_res_.$Plans[0].$Coverages[0].$Classes[0].$AgeBandedRateCards[1].$RateCard.$Rate</t>
  </si>
  <si>
    <t>_res_.$Plans[0].$Coverages[0].$Classes[0].$AgeBandedRateCards[1].$RateCard.$TotalVolume</t>
  </si>
  <si>
    <t>_res_.$Plans[0].$Coverages[0].$Classes[0].$AgeBandedRateCards[1].$RateCard.$NumberOfLives</t>
  </si>
  <si>
    <t>_res_.$Plans[0].$Coverages[0].$Classes[0].$AgeBandedRateCards[1].$RateCardPremium.$MonthlyPremium</t>
  </si>
  <si>
    <t>_res_.$Plans[0].$Coverages[0].$Classes[0].$AgeBandedRateCards[1].$RateCardPremium.$AnnualPremium</t>
  </si>
  <si>
    <t>_res_.$Plans[0].$Coverages[0].$Classes[0].$AgeBandedRateCards[2].$RateCard.$Rate</t>
  </si>
  <si>
    <t>_res_.$Plans[0].$Coverages[0].$Classes[0].$AgeBandedRateCards[2].$RateCard.$TotalVolume</t>
  </si>
  <si>
    <t>_res_.$Plans[0].$Coverages[0].$Classes[0].$AgeBandedRateCards[2].$RateCard.$NumberOfLives</t>
  </si>
  <si>
    <t>_res_.$Plans[0].$Coverages[0].$Classes[0].$AgeBandedRateCards[2].$RateCardPremium.$MonthlyPremium</t>
  </si>
  <si>
    <t>_res_.$Plans[0].$Coverages[0].$Classes[0].$AgeBandedRateCards[2].$RateCardPremium.$AnnualPremium</t>
  </si>
  <si>
    <t>_res_.$Plans[0].$Coverages[0].$Classes[0].$AgeBandedRateCards[3].$RateCard.$Rate</t>
  </si>
  <si>
    <t>_res_.$Plans[0].$Coverages[0].$Classes[0].$AgeBandedRateCards[3].$RateCard.$TotalVolume</t>
  </si>
  <si>
    <t>11500</t>
  </si>
  <si>
    <t>_res_.$Plans[0].$Coverages[0].$Classes[0].$AgeBandedRateCards[3].$RateCard.$NumberOfLives</t>
  </si>
  <si>
    <t>_res_.$Plans[0].$Coverages[0].$Classes[0].$AgeBandedRateCards[3].$RateCardPremium.$MonthlyPremium</t>
  </si>
  <si>
    <t>21861.5</t>
  </si>
  <si>
    <t>_res_.$Plans[0].$Coverages[0].$Classes[0].$AgeBandedRateCards[3].$RateCardPremium.$AnnualPremium</t>
  </si>
  <si>
    <t>262338</t>
  </si>
  <si>
    <t>_res_.$Plans[0].$Coverages[0].$Classes[0].$AgeBandedRateCards[4].$RateCard.$Rate</t>
  </si>
  <si>
    <t>_res_.$Plans[0].$Coverages[0].$Classes[0].$AgeBandedRateCards[4].$RateCard.$TotalVolume</t>
  </si>
  <si>
    <t>_res_.$Plans[0].$Coverages[0].$Classes[0].$AgeBandedRateCards[4].$RateCard.$NumberOfLives</t>
  </si>
  <si>
    <t>_res_.$Plans[0].$Coverages[0].$Classes[0].$AgeBandedRateCards[4].$RateCardPremium.$MonthlyPremium</t>
  </si>
  <si>
    <t>_res_.$Plans[0].$Coverages[0].$Classes[0].$AgeBandedRateCards[4].$RateCardPremium.$AnnualPremium</t>
  </si>
  <si>
    <t>_res_.$Plans[0].$Coverages[0].$Classes[0].$AgeBandedRateCards[5].$RateCard.$Rate</t>
  </si>
  <si>
    <t>_res_.$Plans[0].$Coverages[0].$Classes[0].$AgeBandedRateCards[5].$RateCard.$TotalVolume</t>
  </si>
  <si>
    <t>_res_.$Plans[0].$Coverages[0].$Classes[0].$AgeBandedRateCards[5].$RateCard.$NumberOfLives</t>
  </si>
  <si>
    <t>_res_.$Plans[0].$Coverages[0].$Classes[0].$AgeBandedRateCards[5].$RateCardPremium.$MonthlyPremium</t>
  </si>
  <si>
    <t>6653.5</t>
  </si>
  <si>
    <t>_res_.$Plans[0].$Coverages[0].$Classes[0].$AgeBandedRateCards[5].$RateCardPremium.$AnnualPremium</t>
  </si>
  <si>
    <t>79842</t>
  </si>
  <si>
    <t>_res_.$Plans[0].$Coverages[0].$Classes[0].$AgeBandedRateCards[6].$RateCard.$Rate</t>
  </si>
  <si>
    <t>_res_.$Plans[0].$Coverages[0].$Classes[0].$AgeBandedRateCards[6].$RateCard.$TotalVolume</t>
  </si>
  <si>
    <t>_res_.$Plans[0].$Coverages[0].$Classes[0].$AgeBandedRateCards[6].$RateCard.$NumberOfLives</t>
  </si>
  <si>
    <t>_res_.$Plans[0].$Coverages[0].$Classes[0].$AgeBandedRateCards[6].$RateCardPremium.$MonthlyPremium</t>
  </si>
  <si>
    <t>_res_.$Plans[0].$Coverages[0].$Classes[0].$AgeBandedRateCards[6].$RateCardPremium.$AnnualPremium</t>
  </si>
  <si>
    <t>_res_.$Plans[0].$Coverages[0].$Classes[0].$AgeBandedRateCards[7].$RateCard.$Rate</t>
  </si>
  <si>
    <t>_res_.$Plans[0].$Coverages[0].$Classes[0].$AgeBandedRateCards[7].$RateCard.$TotalVolume</t>
  </si>
  <si>
    <t>33500</t>
  </si>
  <si>
    <t>_res_.$Plans[0].$Coverages[0].$Classes[0].$AgeBandedRateCards[7].$RateCard.$NumberOfLives</t>
  </si>
  <si>
    <t>67</t>
  </si>
  <si>
    <t>_res_.$Plans[0].$Coverages[0].$Classes[0].$AgeBandedRateCards[7].$RateCardPremium.$MonthlyPremium</t>
  </si>
  <si>
    <t>63683.5</t>
  </si>
  <si>
    <t>_res_.$Plans[0].$Coverages[0].$Classes[0].$AgeBandedRateCards[7].$RateCardPremium.$AnnualPremium</t>
  </si>
  <si>
    <t>764202</t>
  </si>
  <si>
    <t>_res_.$Plans[0].$Coverages[0].$Classes[0].$AgeBandedRateCards[8].$RateCard.$Rate</t>
  </si>
  <si>
    <t>_res_.$Plans[0].$Coverages[0].$Classes[0].$AgeBandedRateCards[8].$RateCard.$TotalVolume</t>
  </si>
  <si>
    <t>_res_.$Plans[0].$Coverages[0].$Classes[0].$AgeBandedRateCards[8].$RateCard.$NumberOfLives</t>
  </si>
  <si>
    <t>_res_.$Plans[0].$Coverages[0].$Classes[0].$AgeBandedRateCards[8].$RateCardPremium.$MonthlyPremium</t>
  </si>
  <si>
    <t>_res_.$Plans[0].$Coverages[0].$Classes[0].$AgeBandedRateCards[8].$RateCardPremium.$AnnualPremium</t>
  </si>
  <si>
    <r>
      <rPr>
        <rFont val="Libre Franklin"/>
        <color rgb="FF7F7F7F"/>
        <sz val="10.0"/>
      </rPr>
      <t xml:space="preserve">Data Policy </t>
    </r>
    <r>
      <rPr>
        <rFont val="Franklin Gothic Book"/>
        <b/>
        <color rgb="FF7F7F7F"/>
        <sz val="10.0"/>
      </rPr>
      <t>policyData</t>
    </r>
  </si>
  <si>
    <t>policy1</t>
  </si>
  <si>
    <t>policy2</t>
  </si>
  <si>
    <t>policy3</t>
  </si>
  <si>
    <t>policy4</t>
  </si>
  <si>
    <t>policy5</t>
  </si>
  <si>
    <t>policy6</t>
  </si>
  <si>
    <t>policy7</t>
  </si>
  <si>
    <t>policy8</t>
  </si>
  <si>
    <t>policy9</t>
  </si>
  <si>
    <t>policy10</t>
  </si>
  <si>
    <t>policy11</t>
  </si>
  <si>
    <t>plans</t>
  </si>
  <si>
    <t>&gt;STD_planData</t>
  </si>
  <si>
    <t>1,2</t>
  </si>
  <si>
    <t>1,2,3</t>
  </si>
  <si>
    <t>98012</t>
  </si>
  <si>
    <t>2021-03-15T04:54:25.854Z</t>
  </si>
  <si>
    <t>&gt;STD_employeeData</t>
  </si>
  <si>
    <t>1,2,3,4,5,7,6,8,9,10</t>
  </si>
  <si>
    <t>commissions</t>
  </si>
  <si>
    <t>&gt; commissionData</t>
  </si>
  <si>
    <t>Graded1</t>
  </si>
  <si>
    <r>
      <rPr>
        <rFont val="Libre Franklin"/>
        <color rgb="FF7F7F7F"/>
        <sz val="10.0"/>
      </rPr>
      <t xml:space="preserve">Data Plan </t>
    </r>
    <r>
      <rPr>
        <rFont val="Franklin Gothic Book"/>
        <b/>
        <color rgb="FF7F7F7F"/>
        <sz val="10.0"/>
      </rPr>
      <t>STD_planData</t>
    </r>
  </si>
  <si>
    <t>_PK_</t>
  </si>
  <si>
    <t>id</t>
  </si>
  <si>
    <t>planName</t>
  </si>
  <si>
    <t>Gold</t>
  </si>
  <si>
    <t>Silver</t>
  </si>
  <si>
    <t>Bronze </t>
  </si>
  <si>
    <t>coverages</t>
  </si>
  <si>
    <t>&gt;STD_coverageData</t>
  </si>
  <si>
    <t xml:space="preserve">Core1,BuyUp1 </t>
  </si>
  <si>
    <t>Core1</t>
  </si>
  <si>
    <t>Core2, BuyUp2</t>
  </si>
  <si>
    <t>Core3, BuyUp3</t>
  </si>
  <si>
    <t>Core4, BuyUp4</t>
  </si>
  <si>
    <t>Core7</t>
  </si>
  <si>
    <t>Core8</t>
  </si>
  <si>
    <t>Core9</t>
  </si>
  <si>
    <t>Core10</t>
  </si>
  <si>
    <t>Core11</t>
  </si>
  <si>
    <t>BuyUp5, Core11</t>
  </si>
  <si>
    <t xml:space="preserve"> BuyUp6,  Core11</t>
  </si>
  <si>
    <r>
      <rPr>
        <rFont val="Franklin Gothic Book"/>
        <color rgb="FF7F7F7F"/>
        <sz val="10.0"/>
      </rPr>
      <t xml:space="preserve">Data Coverage </t>
    </r>
    <r>
      <rPr>
        <rFont val="Franklin Gothic Book"/>
        <b/>
        <color theme="1"/>
        <sz val="10.0"/>
      </rPr>
      <t>STD_coverageData</t>
    </r>
  </si>
  <si>
    <t>BuyUp1</t>
  </si>
  <si>
    <t>Core2</t>
  </si>
  <si>
    <t>BuyUp2</t>
  </si>
  <si>
    <t>Core3</t>
  </si>
  <si>
    <t>BuyUp3</t>
  </si>
  <si>
    <t>Core4</t>
  </si>
  <si>
    <t>BuyUp4</t>
  </si>
  <si>
    <t>Core5</t>
  </si>
  <si>
    <t>Core6</t>
  </si>
  <si>
    <t>Core12</t>
  </si>
  <si>
    <t>BuyUp5</t>
  </si>
  <si>
    <t>BuyUp6</t>
  </si>
  <si>
    <t>coverageType</t>
  </si>
  <si>
    <t>rateBasis</t>
  </si>
  <si>
    <t>rateFormat</t>
  </si>
  <si>
    <t>fundingType</t>
  </si>
  <si>
    <t>fundingAsoType</t>
  </si>
  <si>
    <t>ATP</t>
  </si>
  <si>
    <t>ATPWithCheck</t>
  </si>
  <si>
    <t>fundingStructure</t>
  </si>
  <si>
    <t>&gt;STD_fundingStructureData</t>
  </si>
  <si>
    <t>FS_NonContrbt1</t>
  </si>
  <si>
    <t>FS_Contrbt1</t>
  </si>
  <si>
    <t>FS_NonContrbt2</t>
  </si>
  <si>
    <t>benefitStructure</t>
  </si>
  <si>
    <t>&gt;STD_benefitStructureData</t>
  </si>
  <si>
    <t>BS_Prct_None</t>
  </si>
  <si>
    <t>BS_Flat_Greater</t>
  </si>
  <si>
    <t>disabilityDefinition</t>
  </si>
  <si>
    <t>coverageBasis</t>
  </si>
  <si>
    <t>preExConditionsDetails.preExistingConditionsIncluded</t>
  </si>
  <si>
    <t>preExistingConditions.preExistingConditionsIncluded</t>
  </si>
  <si>
    <t>false</t>
  </si>
  <si>
    <t>matchFICA</t>
  </si>
  <si>
    <t xml:space="preserve">NotIncluded    </t>
  </si>
  <si>
    <t>workIncentiveIncluded</t>
  </si>
  <si>
    <t>firstDayHospitalization</t>
  </si>
  <si>
    <t>classes</t>
  </si>
  <si>
    <t>&gt;STD_Classes</t>
  </si>
  <si>
    <t>Executives, Directors</t>
  </si>
  <si>
    <t>Executives_EmptyNumberOfLives, Directors</t>
  </si>
  <si>
    <t>Executives2, Directors2</t>
  </si>
  <si>
    <t>Executives3</t>
  </si>
  <si>
    <t>pricingAgeMethod</t>
  </si>
  <si>
    <t>censusType</t>
  </si>
  <si>
    <r>
      <rPr>
        <rFont val="Libre Franklin"/>
        <color rgb="FF7F7F7F"/>
        <sz val="10.0"/>
      </rPr>
      <t xml:space="preserve">Data CensusEmployee </t>
    </r>
    <r>
      <rPr>
        <rFont val="Franklin Gothic Book"/>
        <b/>
        <color rgb="FF7F7F7F"/>
        <sz val="10.0"/>
      </rPr>
      <t>STD_employeeData</t>
    </r>
  </si>
  <si>
    <t>employeeID </t>
  </si>
  <si>
    <t>Class</t>
  </si>
  <si>
    <t>AgeInp</t>
  </si>
  <si>
    <t>DOB</t>
  </si>
  <si>
    <t>SalUnits</t>
  </si>
  <si>
    <t>Zip3</t>
  </si>
  <si>
    <t>Coverage Type 1</t>
  </si>
  <si>
    <t>Plan Core</t>
  </si>
  <si>
    <t>Core Eligible</t>
  </si>
  <si>
    <t xml:space="preserve"> Core Elected</t>
  </si>
  <si>
    <t>Volume Core</t>
  </si>
  <si>
    <t>Coverage Type 2</t>
  </si>
  <si>
    <t>Plan Buy Up</t>
  </si>
  <si>
    <t>Eligible</t>
  </si>
  <si>
    <t>Buy Up Elected</t>
  </si>
  <si>
    <t>Volume BuyUp</t>
  </si>
  <si>
    <t>Executives</t>
  </si>
  <si>
    <t>true</t>
  </si>
  <si>
    <t>Golden</t>
  </si>
  <si>
    <t>Directors</t>
  </si>
  <si>
    <r>
      <rPr>
        <rFont val="Libre Franklin"/>
        <color rgb="FF7F7F7F"/>
        <sz val="10.0"/>
      </rPr>
      <t xml:space="preserve">Data RateBenefitStructure </t>
    </r>
    <r>
      <rPr>
        <rFont val="Franklin Gothic Book"/>
        <b/>
        <color rgb="FF7F7F7F"/>
        <sz val="10.0"/>
      </rPr>
      <t>STD_benefitStructureData</t>
    </r>
  </si>
  <si>
    <t>benefitStructureID</t>
  </si>
  <si>
    <t>BS_Tiered_Lesser</t>
  </si>
  <si>
    <t>BS_4</t>
  </si>
  <si>
    <t>BS_5</t>
  </si>
  <si>
    <t>BS_6</t>
  </si>
  <si>
    <t>BS_7</t>
  </si>
  <si>
    <t>BS_8</t>
  </si>
  <si>
    <t>BS_9</t>
  </si>
  <si>
    <t>BS_10</t>
  </si>
  <si>
    <t>benefitType</t>
  </si>
  <si>
    <t>tierType</t>
  </si>
  <si>
    <t>Tiered Benefit Type</t>
  </si>
  <si>
    <t>benefitPercent</t>
  </si>
  <si>
    <t>maxWeeklyBenefitAmount</t>
  </si>
  <si>
    <t>weeklyBenefitAmount</t>
  </si>
  <si>
    <t>accidentEliminationPeriod</t>
  </si>
  <si>
    <t>sicknessEliminationPeriod</t>
  </si>
  <si>
    <t>benefitDuration</t>
  </si>
  <si>
    <r>
      <rPr>
        <rFont val="Franklin Gothic Book"/>
        <color rgb="FF7F7F7F"/>
        <sz val="10.0"/>
      </rPr>
      <t>Data FundingStructure</t>
    </r>
    <r>
      <rPr>
        <rFont val="Franklin Gothic Book"/>
        <color rgb="FF000000"/>
        <sz val="10.0"/>
      </rPr>
      <t xml:space="preserve"> </t>
    </r>
    <r>
      <rPr>
        <rFont val="Franklin Gothic Book"/>
        <b/>
        <color rgb="FF000000"/>
        <sz val="10.0"/>
      </rPr>
      <t>STD_fundingStructureData</t>
    </r>
  </si>
  <si>
    <t>fundingStructureID</t>
  </si>
  <si>
    <t>FS_Voluntary1</t>
  </si>
  <si>
    <t>contributionType</t>
  </si>
  <si>
    <t>participantContributionPercent</t>
  </si>
  <si>
    <t>assumedParticipationPct</t>
  </si>
  <si>
    <t>contributionBasisType</t>
  </si>
  <si>
    <r>
      <rPr>
        <rFont val="Franklin Gothic Book"/>
        <color rgb="FF7F7F7F"/>
        <sz val="10.0"/>
      </rPr>
      <t>Data Commission</t>
    </r>
    <r>
      <rPr>
        <rFont val="Franklin Gothic Book"/>
        <b/>
        <color rgb="FF000000"/>
        <sz val="10.0"/>
      </rPr>
      <t xml:space="preserve"> STD_commissionData</t>
    </r>
  </si>
  <si>
    <t>commissionSchedules.lowerBound</t>
  </si>
  <si>
    <t>commissionSchedules.upperBound</t>
  </si>
  <si>
    <t>commissionSchedules.rate</t>
  </si>
  <si>
    <t>processingType</t>
  </si>
  <si>
    <t>flatCommission.rate</t>
  </si>
  <si>
    <t>key</t>
  </si>
  <si>
    <t>Start</t>
  </si>
  <si>
    <t>End</t>
  </si>
  <si>
    <t>Graded</t>
  </si>
  <si>
    <t>Commission Type</t>
  </si>
  <si>
    <t>Commission Amount</t>
  </si>
  <si>
    <t>Flat23</t>
  </si>
  <si>
    <t>Flat5</t>
  </si>
  <si>
    <t>Flat9</t>
  </si>
  <si>
    <r>
      <rPr>
        <rFont val="Libre Franklin"/>
        <color rgb="FF7F7F7F"/>
        <sz val="10.0"/>
      </rPr>
      <t>Data ClassInfo</t>
    </r>
    <r>
      <rPr>
        <rFont val="Franklin Gothic Book"/>
        <b/>
        <color theme="1"/>
        <sz val="10.0"/>
      </rPr>
      <t xml:space="preserve"> STD_Classes</t>
    </r>
  </si>
  <si>
    <t>classNumber</t>
  </si>
  <si>
    <t>className</t>
  </si>
  <si>
    <t>numberOfLives</t>
  </si>
  <si>
    <t>ageBands.ageBand</t>
  </si>
  <si>
    <t>ageBands.numberOfLives</t>
  </si>
  <si>
    <t>Class numberOfLives</t>
  </si>
  <si>
    <t>Age Band</t>
  </si>
  <si>
    <t>Age Band Number Of Lives</t>
  </si>
  <si>
    <t>Executives2</t>
  </si>
  <si>
    <t>Directors2</t>
  </si>
  <si>
    <t>Executives_EmptyNumberOfLives</t>
  </si>
  <si>
    <r>
      <rPr>
        <rFont val="Franklin Gothic Book"/>
        <b val="0"/>
        <color rgb="FF7F7F7F"/>
        <sz val="10.0"/>
      </rPr>
      <t>Test DeterminePolicyRatesAndPremiums</t>
    </r>
    <r>
      <rPr>
        <rFont val="Franklin Gothic Book"/>
        <b/>
        <color rgb="FF000000"/>
        <sz val="10.0"/>
      </rPr>
      <t xml:space="preserve"> DeterminePolicyRatesTest</t>
    </r>
  </si>
  <si>
    <t>_id_</t>
  </si>
  <si>
    <t>_description_</t>
  </si>
  <si>
    <t>&gt;policyData</t>
  </si>
  <si>
    <t>Test Case</t>
  </si>
  <si>
    <t>Test Description</t>
  </si>
  <si>
    <t>Policy</t>
  </si>
  <si>
    <t>Plan1 Coverage1 Rate</t>
  </si>
  <si>
    <t>Monthly Premium</t>
  </si>
  <si>
    <t>Annual Premium</t>
  </si>
  <si>
    <t>Core-PEPM-Composite-FullyInsured</t>
  </si>
  <si>
    <t>21.59</t>
  </si>
  <si>
    <t>431.8</t>
  </si>
  <si>
    <t>5181.6</t>
  </si>
  <si>
    <t>Core-PEPM-Composite-ASO-ATP</t>
  </si>
  <si>
    <t>5.37</t>
  </si>
  <si>
    <t>32.22</t>
  </si>
  <si>
    <t>386.64</t>
  </si>
  <si>
    <t>Core-PEPM-Composite-ASO-ATPWithCheck</t>
  </si>
  <si>
    <t>7.98</t>
  </si>
  <si>
    <t>47.88</t>
  </si>
  <si>
    <t>574.56</t>
  </si>
  <si>
    <t>6.79</t>
  </si>
  <si>
    <t>427.77</t>
  </si>
  <si>
    <t>5133.24</t>
  </si>
  <si>
    <t>338.31</t>
  </si>
  <si>
    <t>4059.72</t>
  </si>
  <si>
    <t>BuyUp-PEPM-Composite-FullyInsured</t>
  </si>
  <si>
    <t>BuyUp-PEPM-Composite-ASO-ATP</t>
  </si>
  <si>
    <r>
      <rPr>
        <rFont val="Franklin Gothic Book"/>
        <b val="0"/>
        <color rgb="FF7F7F7F"/>
        <sz val="10.0"/>
      </rPr>
      <t>//Test DeterminePolicyRates</t>
    </r>
    <r>
      <rPr>
        <rFont val="Franklin Gothic Book"/>
        <b/>
        <color rgb="FF000000"/>
        <sz val="10.0"/>
      </rPr>
      <t xml:space="preserve"> DeterminePolicyRatesTest</t>
    </r>
  </si>
  <si>
    <t>_res_.$Plans[0].coverages[0].rateCard.rate</t>
  </si>
  <si>
    <t>_res_.$RateCardPremium.monthlyPremium</t>
  </si>
  <si>
    <t>_res_.$RateCardPremium.annualPremium</t>
  </si>
  <si>
    <r>
      <rPr>
        <rFont val="Franklin Gothic Book"/>
        <color rgb="FF7F7F7F"/>
        <sz val="10.0"/>
      </rPr>
      <t>Data Commission</t>
    </r>
    <r>
      <rPr>
        <rFont val="Franklin Gothic Book"/>
        <b/>
        <color theme="1"/>
        <sz val="10.0"/>
      </rPr>
      <t xml:space="preserve"> commissionData</t>
    </r>
  </si>
  <si>
    <t>commissionSchedules.denomination</t>
  </si>
  <si>
    <t>flatCommission.denomination</t>
  </si>
  <si>
    <t>Heaped</t>
  </si>
  <si>
    <t>Commission Schedule Denomination</t>
  </si>
  <si>
    <t>Flat Rate</t>
  </si>
  <si>
    <t>Flat Denomination</t>
  </si>
  <si>
    <t>Heaped12</t>
  </si>
  <si>
    <t>GroupHeapedPercent</t>
  </si>
  <si>
    <t>PERCENTAGE</t>
  </si>
  <si>
    <t>Heaped13</t>
  </si>
  <si>
    <t>IndividualHeapedPercent</t>
  </si>
  <si>
    <t>Heaped05</t>
  </si>
  <si>
    <t>Heaped_Amount_12</t>
  </si>
  <si>
    <t>AMOUNT</t>
  </si>
  <si>
    <t>Flat_Amount_24</t>
  </si>
  <si>
    <t>Flat24</t>
  </si>
  <si>
    <t>Flat16</t>
  </si>
  <si>
    <t>GradedPercent</t>
  </si>
  <si>
    <r>
      <rPr>
        <rFont val="Franklin Gothic Book"/>
        <b val="0"/>
        <color rgb="FF7F7F7F"/>
        <sz val="10.0"/>
      </rPr>
      <t>Test</t>
    </r>
    <r>
      <rPr>
        <rFont val="Franklin Gothic Book"/>
        <b/>
        <color rgb="FF000000"/>
        <sz val="10.0"/>
      </rPr>
      <t xml:space="preserve"> CommissionPercentCalculation</t>
    </r>
  </si>
  <si>
    <t>commission</t>
  </si>
  <si>
    <t>Commission</t>
  </si>
  <si>
    <t>initialCommissionPercent</t>
  </si>
  <si>
    <t>0.1</t>
  </si>
  <si>
    <t>claimCost</t>
  </si>
  <si>
    <t>annualPremium</t>
  </si>
  <si>
    <t>tax</t>
  </si>
  <si>
    <t>profit</t>
  </si>
  <si>
    <t>0.05</t>
  </si>
  <si>
    <t>_res_</t>
  </si>
  <si>
    <t>TLR</t>
  </si>
  <si>
    <t>&gt;STD_commissionData</t>
  </si>
  <si>
    <r>
      <rPr>
        <rFont val="Franklin Gothic Book"/>
        <b val="0"/>
        <color rgb="FF7F7F7F"/>
        <sz val="10.0"/>
      </rPr>
      <t>Test</t>
    </r>
    <r>
      <rPr>
        <rFont val="Franklin Gothic Book"/>
        <b/>
        <color rgb="FF000000"/>
        <sz val="10.0"/>
      </rPr>
      <t xml:space="preserve"> CoverageRateCalculationTest</t>
    </r>
  </si>
  <si>
    <t>coverage</t>
  </si>
  <si>
    <t>coreBenefitStructure</t>
  </si>
  <si>
    <t>_res_.$CoverageCalculation.$Rate</t>
  </si>
  <si>
    <t>_res_.$CoverageCalculation.$NumberOfLives</t>
  </si>
  <si>
    <t>_res_.$CoverageCalculation.$TotalVolume</t>
  </si>
  <si>
    <t>_res_.$CoverageCalculation.$RateCardPremium.$MonthlyPremium</t>
  </si>
  <si>
    <t>_res_.$ClassCalculation[0].$Rate</t>
  </si>
  <si>
    <t>_res_.$ClassCalculation[0].$NumberOfLives</t>
  </si>
  <si>
    <t>_res_.$ClassCalculation[0].$TotalVolume</t>
  </si>
  <si>
    <t>_res_.$ClassCalculation[0].$RateCardPremium.$MonthlyPremium</t>
  </si>
  <si>
    <t>_res_.$AgeBandsNames0</t>
  </si>
  <si>
    <t>_res_.$AgeBandsRates0</t>
  </si>
  <si>
    <t>_res_.$AgeBandsNumberOfLives0</t>
  </si>
  <si>
    <t>_res_.$AgeBandsTotalVolume0</t>
  </si>
  <si>
    <t>_res_.$ClassCalculation[1].$Rate</t>
  </si>
  <si>
    <t>_res_.$ClassCalculation[1].$NumberOfLives</t>
  </si>
  <si>
    <t>_res_.$ClassCalculation[1].$TotalVolume</t>
  </si>
  <si>
    <t>_res_.$ClassCalculation[1].$RateCardPremium.$MonthlyPremium</t>
  </si>
  <si>
    <t>_res_.$AgeBandsNames1</t>
  </si>
  <si>
    <t>_res_.$AgeBandsRates1</t>
  </si>
  <si>
    <t>_res_.$AgeBandsNumberOfLives1</t>
  </si>
  <si>
    <t>_res_.$AgeBandsTotalVolume1</t>
  </si>
  <si>
    <t>Coverage</t>
  </si>
  <si>
    <t>Employees</t>
  </si>
  <si>
    <t>Core Benefit Structure</t>
  </si>
  <si>
    <t>Commissions</t>
  </si>
  <si>
    <t>Coverage Rate</t>
  </si>
  <si>
    <t>Coverage Number Of Lives</t>
  </si>
  <si>
    <t>Coverage Total Volume</t>
  </si>
  <si>
    <t>Coverage MonthlyPremium</t>
  </si>
  <si>
    <t>Class1 Rate</t>
  </si>
  <si>
    <t>Class1 Number of Lives</t>
  </si>
  <si>
    <t>Class1Total Volume</t>
  </si>
  <si>
    <t>Class1 MonthlyPremium</t>
  </si>
  <si>
    <t>Age Band Rate</t>
  </si>
  <si>
    <t>Age Band Number of Lives</t>
  </si>
  <si>
    <t>Age Band Total Volume</t>
  </si>
  <si>
    <t>Class2 Rate</t>
  </si>
  <si>
    <t>Class2 Number of Lives</t>
  </si>
  <si>
    <t>Class2Total Volume</t>
  </si>
  <si>
    <t>Class2T MonthlyPremium</t>
  </si>
  <si>
    <t>Core - Age Banded -  Eligible</t>
  </si>
  <si>
    <t>1,2,3,4,5,6,7,8,9,10</t>
  </si>
  <si>
    <t>198.76</t>
  </si>
  <si>
    <t>179.31</t>
  </si>
  <si>
    <t>19.5</t>
  </si>
  <si>
    <t>0.26</t>
  </si>
  <si>
    <t>0.29</t>
  </si>
  <si>
    <t>0.32</t>
  </si>
  <si>
    <t>0.88</t>
  </si>
  <si>
    <t>0.79</t>
  </si>
  <si>
    <t>1.17</t>
  </si>
  <si>
    <t>BuyUp - Age Banded -  Eligible</t>
  </si>
  <si>
    <t>2437.5</t>
  </si>
  <si>
    <t>85.31</t>
  </si>
  <si>
    <t>2062.5</t>
  </si>
  <si>
    <t>76.31</t>
  </si>
  <si>
    <t>8.25</t>
  </si>
  <si>
    <t>0.11</t>
  </si>
  <si>
    <t>0.12</t>
  </si>
  <si>
    <t>0.13</t>
  </si>
  <si>
    <t>0.14</t>
  </si>
  <si>
    <t>0.15</t>
  </si>
  <si>
    <t>0.16</t>
  </si>
  <si>
    <t>0.18</t>
  </si>
  <si>
    <t>0.19</t>
  </si>
  <si>
    <t>0.34</t>
  </si>
  <si>
    <t>0.21</t>
  </si>
  <si>
    <t>0.22</t>
  </si>
  <si>
    <t>Core - Composite -  Eligible</t>
  </si>
  <si>
    <t>BuyUp - Composite -  Eligible</t>
  </si>
  <si>
    <t>Core - Age Banded -  Enrolled</t>
  </si>
  <si>
    <t>504</t>
  </si>
  <si>
    <t>0.72</t>
  </si>
  <si>
    <t>BuyUp - Age Banded -  Enrolled</t>
  </si>
  <si>
    <t>288</t>
  </si>
  <si>
    <t>246</t>
  </si>
  <si>
    <t>0.92</t>
  </si>
  <si>
    <t>Core - Composite -  Enrolled</t>
  </si>
  <si>
    <t>577.5</t>
  </si>
  <si>
    <t>498</t>
  </si>
  <si>
    <t>BuyUp - Composite -  Enrolled</t>
  </si>
  <si>
    <t>Core - Composite -  Eligible - PEPM + census</t>
  </si>
  <si>
    <t>99.48</t>
  </si>
  <si>
    <t>795.84</t>
  </si>
  <si>
    <t>717.78</t>
  </si>
  <si>
    <t>78.09</t>
  </si>
  <si>
    <t>Core - Issue age Band - Age Banded -  Eligible</t>
  </si>
  <si>
    <t xml:space="preserve"> &lt;50</t>
  </si>
  <si>
    <t>50-59</t>
  </si>
  <si>
    <t>Core - PEPM- - Issue age Band - Age Banded -  Eligible</t>
  </si>
  <si>
    <t>12982</t>
  </si>
  <si>
    <r>
      <rPr>
        <rFont val="Franklin Gothic Book"/>
        <b val="0"/>
        <color rgb="FF7F7F7F"/>
        <sz val="10.0"/>
      </rPr>
      <t xml:space="preserve">Test CoverageRateCalculationTest </t>
    </r>
    <r>
      <rPr>
        <rFont val="Franklin Gothic Book"/>
        <b/>
        <color rgb="FF000000"/>
        <sz val="10.0"/>
      </rPr>
      <t>NoCensus</t>
    </r>
  </si>
  <si>
    <t>2089.5</t>
  </si>
  <si>
    <t>298.5</t>
  </si>
  <si>
    <t>1592</t>
  </si>
  <si>
    <t>2.28</t>
  </si>
  <si>
    <t>Census Calculation Tests</t>
  </si>
  <si>
    <r>
      <rPr>
        <rFont val="Franklin Gothic Book"/>
        <color rgb="FF7F7F7F"/>
        <sz val="10.0"/>
      </rPr>
      <t>Test CensusCalculation</t>
    </r>
    <r>
      <rPr>
        <rFont val="Franklin Gothic Book"/>
        <color rgb="FF000000"/>
        <sz val="10.0"/>
      </rPr>
      <t xml:space="preserve"> </t>
    </r>
    <r>
      <rPr>
        <rFont val="Franklin Gothic Book"/>
        <b/>
        <color rgb="FF000000"/>
        <sz val="10.0"/>
      </rPr>
      <t>CensusCalculation_Per10TotalWeeklyBenefit</t>
    </r>
  </si>
  <si>
    <t>employee</t>
  </si>
  <si>
    <t>coverage.rateBasis</t>
  </si>
  <si>
    <t>coverage.censusType</t>
  </si>
  <si>
    <t>coverage.benefitStructure.benefitType</t>
  </si>
  <si>
    <t>coverage.benefitStructure.tierType</t>
  </si>
  <si>
    <t>coverage.benefitStructure.benefitPercent</t>
  </si>
  <si>
    <t>coverage.benefitStructure.maxWeeklyBenefitAmount</t>
  </si>
  <si>
    <t>coverage.benefitStructure.weeklyBenefitAmount</t>
  </si>
  <si>
    <t>coverage.benefitStructure.accidentEliminationPeriod</t>
  </si>
  <si>
    <t>coverage.benefitStructure.sicknessEliminationPeriod</t>
  </si>
  <si>
    <t>coverage.benefitStructure.benefitDuration</t>
  </si>
  <si>
    <t>coverage.pricingAgeMethod</t>
  </si>
  <si>
    <t>coverage.fundingStructure.assumedParticipationPct</t>
  </si>
  <si>
    <t>assumedParticipationPercent</t>
  </si>
  <si>
    <t>coreCoverageBenefitStructure.benefitType</t>
  </si>
  <si>
    <t>coreCoverageBenefitStructure.tierType</t>
  </si>
  <si>
    <t>coreCoverageBenefitStructure.benefitPercent</t>
  </si>
  <si>
    <t>coreCoverageBenefitStructure.maxWeeklyBenefitAmount</t>
  </si>
  <si>
    <t>coreCoverageBenefitStructure.weeklyBenefitAmount</t>
  </si>
  <si>
    <t>_res_.$Volume</t>
  </si>
  <si>
    <t>Volume</t>
  </si>
  <si>
    <t>_res_.$BaseRate</t>
  </si>
  <si>
    <t>BaseRate</t>
  </si>
  <si>
    <t>_res_.$SalaryFactor</t>
  </si>
  <si>
    <t>SalaryFactor</t>
  </si>
  <si>
    <t>_res_.$ParticipantClaimCost</t>
  </si>
  <si>
    <t>ParticipantClaimCost</t>
  </si>
  <si>
    <r>
      <rPr>
        <rFont val="Libre Franklin"/>
        <color rgb="FF7F7F7F"/>
        <sz val="10.0"/>
      </rPr>
      <t xml:space="preserve">Data SpreadsheetResultCensusCalculation </t>
    </r>
    <r>
      <rPr>
        <rFont val="Franklin Gothic Book"/>
        <b/>
        <color rgb="FF7F7F7F"/>
        <sz val="10.0"/>
      </rPr>
      <t>CalculatedCensus_Per10TotalWeeklyBenefit</t>
    </r>
  </si>
  <si>
    <t>$ClassName</t>
  </si>
  <si>
    <t>$Gender</t>
  </si>
  <si>
    <t>$Age</t>
  </si>
  <si>
    <t>$Volume</t>
  </si>
  <si>
    <t>$BaseRate</t>
  </si>
  <si>
    <t>$SalaryFactor</t>
  </si>
  <si>
    <t>$ParticipantClaimCost</t>
  </si>
  <si>
    <t>Rate</t>
  </si>
  <si>
    <t>//Test CensusRecordValidation UNCOMMENT WHEN CUSTOM ERROR TESTING FUNCTIONALITY IS AVAILABLE</t>
  </si>
  <si>
    <t>coverageTypes[0]</t>
  </si>
  <si>
    <t>coverageTypes[1]</t>
  </si>
  <si>
    <t>censusRecord.employeeID</t>
  </si>
  <si>
    <t>censusRecord.employeeCoverages[0].coverageType</t>
  </si>
  <si>
    <t>censusRecord.employeeCoverages[1].coverageType</t>
  </si>
  <si>
    <t>censusRecord.employeeCoverages[1].plan</t>
  </si>
  <si>
    <t>censusRecord.employeeCoverages[0].plan</t>
  </si>
  <si>
    <t>censusRecord.employeeCoverages[0].classNumber</t>
  </si>
  <si>
    <t>censusRecord.employeeCoverages[1].classNumber</t>
  </si>
  <si>
    <t>censusRecord.gender</t>
  </si>
  <si>
    <t>censusRecord.age</t>
  </si>
  <si>
    <t>censusRecord.dateOfBirth</t>
  </si>
  <si>
    <t>censusRecord.salary</t>
  </si>
  <si>
    <t>censusRecord.salaryMode</t>
  </si>
  <si>
    <t>censusRecord.employeeCoverages[0].eligible</t>
  </si>
  <si>
    <t>censusRecord.employeeCoverages[0].elected</t>
  </si>
  <si>
    <t>censusRecord.employeeCoverages[0].enrolledRecordVolume</t>
  </si>
  <si>
    <t>censusRecord.employeeCoverages[1].eligible</t>
  </si>
  <si>
    <t>censusRecord.employeeCoverages[1].elected</t>
  </si>
  <si>
    <t>censusRecord.employeeCoverages[1].enrolledRecordVolume</t>
  </si>
  <si>
    <t>#</t>
  </si>
  <si>
    <t>Expected Error</t>
  </si>
  <si>
    <t>Rate Effective Date</t>
  </si>
  <si>
    <t>Census Type</t>
  </si>
  <si>
    <t>coverage Type 1</t>
  </si>
  <si>
    <t>coverage Type 2</t>
  </si>
  <si>
    <t>Cov Type</t>
  </si>
  <si>
    <t>Buy Up Plan</t>
  </si>
  <si>
    <t>Core Plan</t>
  </si>
  <si>
    <t>Class Core</t>
  </si>
  <si>
    <t>Class Buy Up</t>
  </si>
  <si>
    <t>Eligible for Core</t>
  </si>
  <si>
    <t>Elected for Core</t>
  </si>
  <si>
    <t>Eligible for BuyUp</t>
  </si>
  <si>
    <t>Elected for BuyUp</t>
  </si>
  <si>
    <t>Plan names are different</t>
  </si>
  <si>
    <t>Plan name for Buy Up coverage must be equal to plan name for Core coverage</t>
  </si>
  <si>
    <t>Eligibility for Core is missing</t>
  </si>
  <si>
    <t>Eligible attribute is missing for Core coverage</t>
  </si>
  <si>
    <t>Eligible for Buy Up but not for Core</t>
  </si>
  <si>
    <t>Eligible for Buy Up coverage must also be eligible for Core coverage</t>
  </si>
  <si>
    <t>Enrolled for Buy Up but not for Core</t>
  </si>
  <si>
    <t>Enrolled for Buy Up coverage must also be enrolled for Core coverage</t>
  </si>
  <si>
    <t>Enrolled Record volume for Core</t>
  </si>
  <si>
    <t>Volume is missing for Core coverage</t>
  </si>
  <si>
    <t>Enrolled Record volume for Buy Up</t>
  </si>
  <si>
    <t>Volume is missing for Buy Up coverage</t>
  </si>
  <si>
    <t>Eligible record: Class number under Buy Up is to be equal to Class number under Core</t>
  </si>
  <si>
    <t>Buy Up coverage class number must be equal to Core coverage class number</t>
  </si>
  <si>
    <t>Enrolled record: Class number under Buy Up is to be equal to Class number under Core</t>
  </si>
  <si>
    <t>Either Age or Date of Birth is to be filled</t>
  </si>
  <si>
    <t>Age or date of birth is missing</t>
  </si>
  <si>
    <t>Salary attributes validation</t>
  </si>
  <si>
    <t>Salary mode and/or corresponding salary amount is missing</t>
  </si>
  <si>
    <t>Gender attribute validation</t>
  </si>
  <si>
    <t>Gender is missing</t>
  </si>
  <si>
    <t>Invalid age</t>
  </si>
  <si>
    <t>Invalid age (greater than 100 or less than 16)</t>
  </si>
  <si>
    <t>Invalid DOB</t>
  </si>
  <si>
    <t>Invalid date of birth</t>
  </si>
  <si>
    <t>Enrolled record: No Plan name for Core</t>
  </si>
  <si>
    <t>Plan name for Core coverage is missing</t>
  </si>
  <si>
    <t>Enrolled record: No Class name for Core</t>
  </si>
  <si>
    <t>Core class number is missing</t>
  </si>
  <si>
    <t>!!!MUST BE UNCOMMENTED WHEN ERROR FUNCTION RETURNING OBJECT TESTS ARE AVAILABLE</t>
  </si>
  <si>
    <r>
      <rPr>
        <rFont val="Libre Franklin"/>
        <color rgb="FF7F7F7F"/>
        <sz val="10.0"/>
      </rPr>
      <t xml:space="preserve">//Test DeterminePolicyRatesAndPremiums </t>
    </r>
    <r>
      <rPr>
        <rFont val="Franklin Gothic Book"/>
        <b/>
        <color rgb="FF7F7F7F"/>
        <sz val="10.0"/>
      </rPr>
      <t>PolicyValidation</t>
    </r>
  </si>
  <si>
    <t>&gt; 0 : Number of lives is to be set for each class under the coverage</t>
  </si>
  <si>
    <t>&gt; 0 : Number Of Lives is to be set at least for one age band for each class</t>
  </si>
  <si>
    <t>Empty: Number of lives is to be set for each class under the coverage</t>
  </si>
  <si>
    <t>Empty: Number Of Lives is to be set at least for one age band for each class</t>
  </si>
  <si>
    <t>Positive: One age bands has number of lives</t>
  </si>
  <si>
    <t>AgeBands parameter is mandatory for the class as rateFormat is AgeBanded</t>
  </si>
  <si>
    <t>Census type is missing</t>
  </si>
  <si>
    <t>Class number of ppl</t>
  </si>
  <si>
    <t>BuyUp not found in Core</t>
  </si>
  <si>
    <t>_error_</t>
  </si>
  <si>
    <t>Number of lives on class(es) Class1 is missing for coverage STDCore</t>
  </si>
  <si>
    <t>Number of lives must be specified at least for one age band on class(es) Class1 for coverage STDCore</t>
  </si>
  <si>
    <t>AgeBands parameter on class(es) Class1 is missing for coverage STDCore
Number of lives must be specified at least for one age band on class(es) Class1 for coverage STDCore</t>
  </si>
  <si>
    <t>Census type is missing for coverage STDBuyUp</t>
  </si>
  <si>
    <t>There are no participants in class Class3 for coverage STDCore</t>
  </si>
  <si>
    <t>Selected class Employees for BuyUp coverage must be also selected for Core coverage for plan STD Plan 2</t>
  </si>
  <si>
    <t>policy.policyNumber</t>
  </si>
  <si>
    <t>Policy Number</t>
  </si>
  <si>
    <t>policy.situsState</t>
  </si>
  <si>
    <t>Situs State</t>
  </si>
  <si>
    <t>policy.zip</t>
  </si>
  <si>
    <t>policy.rateEffectiveDate</t>
  </si>
  <si>
    <t>policy.SIC</t>
  </si>
  <si>
    <t>SIC Code</t>
  </si>
  <si>
    <t>policy.sellingWithAnotherProducts</t>
  </si>
  <si>
    <t>Selling Products</t>
  </si>
  <si>
    <t>policy.rateGuaranteeMonths</t>
  </si>
  <si>
    <t>Rate Months</t>
  </si>
  <si>
    <t>policy.requestDate</t>
  </si>
  <si>
    <t>Request Date</t>
  </si>
  <si>
    <t>policy.overriddenFactors</t>
  </si>
  <si>
    <t>Overridden Factors</t>
  </si>
  <si>
    <t>policy.census[0].employeeID</t>
  </si>
  <si>
    <t>Employee1</t>
  </si>
  <si>
    <t>policy.census[0].dateOfBirth</t>
  </si>
  <si>
    <t>policy.census[0].age</t>
  </si>
  <si>
    <t>policy.census[0].gender</t>
  </si>
  <si>
    <t>policy.census[0].salaryMode</t>
  </si>
  <si>
    <t>policy.census[0].salary</t>
  </si>
  <si>
    <t>policy.plans[0].planName</t>
  </si>
  <si>
    <t>Plan Name</t>
  </si>
  <si>
    <t>policy.plans[0].coverages[0].coverageType</t>
  </si>
  <si>
    <t>Coverage Type</t>
  </si>
  <si>
    <t>policy.plans[0].coverages[0].rateBasis</t>
  </si>
  <si>
    <t>Rate Basis</t>
  </si>
  <si>
    <t>policy.plans[0].coverages[0].rateFormat</t>
  </si>
  <si>
    <t>Rate Format</t>
  </si>
  <si>
    <t>policy.plans[0].coverages[0].fundingType</t>
  </si>
  <si>
    <t>Funding Type</t>
  </si>
  <si>
    <t>policy.plans[0].coverages[0].fundingStructure.contributionType</t>
  </si>
  <si>
    <t>Contribution Type</t>
  </si>
  <si>
    <t>policy.plans[0].coverages[0].fundingStructure.participantContributionPercent</t>
  </si>
  <si>
    <t>Participant Contribution %</t>
  </si>
  <si>
    <t>policy.plans[0].coverages[0].fundingStructure.assumedParticipationPct</t>
  </si>
  <si>
    <t>Required Participation %</t>
  </si>
  <si>
    <t>policy.plans[0].coverages[0].fundingStructure.contributionBasisType</t>
  </si>
  <si>
    <t>Contribution Basis Type</t>
  </si>
  <si>
    <t>policy.plans[0].coverages[0].fundingStructure.sponsorContributionAmount</t>
  </si>
  <si>
    <t>Sponsor Contribution Amount</t>
  </si>
  <si>
    <t>policy.plans[0].coverages[0].fundingStructure.sponsorPaymentMode</t>
  </si>
  <si>
    <t>Sponsor Payment Mode</t>
  </si>
  <si>
    <t>policy.plans[0].coverages[0].fundingStructure.memberPaymentModes</t>
  </si>
  <si>
    <t>Member Payment Mode</t>
  </si>
  <si>
    <t>policy.plans[0].coverages[0].benefitStructure.benefitType</t>
  </si>
  <si>
    <t>Benefit Type</t>
  </si>
  <si>
    <t>policy.plans[0].coverages[0].benefitStructure.benefitPercent</t>
  </si>
  <si>
    <t>Benefit %</t>
  </si>
  <si>
    <t>policy.plans[0].coverages[0].benefitStructure.maxWeeklyBenefitAmount</t>
  </si>
  <si>
    <t>Max Weekly Benefit Amount</t>
  </si>
  <si>
    <t>policy.plans[0].coverages[0].benefitStructure.weeklyBenefitAmount</t>
  </si>
  <si>
    <t>Weekly Benefit Amount</t>
  </si>
  <si>
    <t>policy.plans[0].coverages[0].benefitStructure.maxWeeklyBenefitPercent</t>
  </si>
  <si>
    <t>Max Weekly Benefit %</t>
  </si>
  <si>
    <t>policy.plans[0].coverages[0].benefitStructure.accidentEliminationPeriod</t>
  </si>
  <si>
    <t>Accident EP</t>
  </si>
  <si>
    <t>policy.plans[0].coverages[0].benefitStructure.sicknessEliminationPeriod</t>
  </si>
  <si>
    <t>Sickness EP</t>
  </si>
  <si>
    <t>policy.plans[0].coverages[0].benefitStructure.roundingMethod</t>
  </si>
  <si>
    <t>Rounding Method</t>
  </si>
  <si>
    <t>policy.plans[0].coverages[0].benefitStructure.roundingAmount</t>
  </si>
  <si>
    <t>Rounding Amount</t>
  </si>
  <si>
    <t>policy.plans[0].coverages[0].benefitStructure.benefitDuration</t>
  </si>
  <si>
    <t>Benefit Duration</t>
  </si>
  <si>
    <t>policy.plans[0].coverages[0].benefitStructure.tierType</t>
  </si>
  <si>
    <t>Tier Type</t>
  </si>
  <si>
    <t>policy.plans[0].coverages[0].benefitStructure.tierPercent</t>
  </si>
  <si>
    <t>Tier %</t>
  </si>
  <si>
    <t>policy.plans[0].coverages[0].benefitStructure.maxTierWeeklyAmount</t>
  </si>
  <si>
    <t>Max Tier Weekly Amount</t>
  </si>
  <si>
    <t>policy.plans[0].coverages[0].disabilityDefinition</t>
  </si>
  <si>
    <t>Disability Definition</t>
  </si>
  <si>
    <t>policy.plans[0].coverages[0].coverageBasis</t>
  </si>
  <si>
    <t>Coverage Basis</t>
  </si>
  <si>
    <t>policy.plans[0].coverages[0].preExConditionsDetails.preExistingConditionsIncluded</t>
  </si>
  <si>
    <t>Pre Existing Conditions Included?</t>
  </si>
  <si>
    <t>policy.plans[0].coverages[0].preExConditionsDetails.lookBackPeriod</t>
  </si>
  <si>
    <t>Look Back Period</t>
  </si>
  <si>
    <t>policy.plans[0].coverages[0].preExConditionsDetails.treatmentFreePeriod</t>
  </si>
  <si>
    <t>Treatment Free Period</t>
  </si>
  <si>
    <t xml:space="preserve">policy.plans[0].coverages[0].preExConditionsDetails.continuoslyInsuredPeriod </t>
  </si>
  <si>
    <t>Continuously Insured Period</t>
  </si>
  <si>
    <t>policy.plans[0].coverages[0].matchFICA</t>
  </si>
  <si>
    <t>FICA Match</t>
  </si>
  <si>
    <t>policy.plans[0].coverages[0].workIncentiveIncluded</t>
  </si>
  <si>
    <t>Work Incentive Included</t>
  </si>
  <si>
    <t>policy.plans[0].coverages[0].firstDayHospitalization</t>
  </si>
  <si>
    <t>First Daty Hospitalization</t>
  </si>
  <si>
    <t>policy.plans[0].coverages[0].returnToWork</t>
  </si>
  <si>
    <t>Return To Work</t>
  </si>
  <si>
    <t>policy.plans[0].coverages[0].portability</t>
  </si>
  <si>
    <t>Portability</t>
  </si>
  <si>
    <t>policy.plans[0].coverages[0].progressiveIllnessProtection</t>
  </si>
  <si>
    <t>Progressive Illness Protection</t>
  </si>
  <si>
    <t>policy.plans[0].coverages[0].pricingAgeMethod</t>
  </si>
  <si>
    <t>Pricing Age Method</t>
  </si>
  <si>
    <t>policy.plans[0].coverages[0].censusType</t>
  </si>
  <si>
    <t>policy.plans[0].coverages[0].classes[0].className</t>
  </si>
  <si>
    <t>Class Name</t>
  </si>
  <si>
    <t>Class3</t>
  </si>
  <si>
    <t>policy.plans[0].coverages[0].classes[0].classNumber</t>
  </si>
  <si>
    <t>Class Number</t>
  </si>
  <si>
    <t>policy.plans[0].coverages[0].classes[0].numberOfLives</t>
  </si>
  <si>
    <t>Number Of Lives</t>
  </si>
  <si>
    <t>policy.plans[0].coverages[0].classes[0].ageBands[0].ageBand</t>
  </si>
  <si>
    <t>Age band1</t>
  </si>
  <si>
    <t>policy.plans[0].coverages[0].classes[0].ageBands[0].numberOfLives</t>
  </si>
  <si>
    <t>Age Bands</t>
  </si>
  <si>
    <t>policy.plans[0].coverages[0].classes[0].ageBands[1].ageBand</t>
  </si>
  <si>
    <t>Age band2</t>
  </si>
  <si>
    <t>policy.plans[0].coverages[0].classes[0].ageBands[1].numberOfLives</t>
  </si>
  <si>
    <t>policy.plans[0].coverages[0].classes[1].className</t>
  </si>
  <si>
    <t>policy.plans[0].coverages[0].classes[1].classNumber</t>
  </si>
  <si>
    <t>policy.plans[0].coverages[0].classes[1].numberOfLives</t>
  </si>
  <si>
    <t>policy.plans[0].coverages[0].classes[1].ageBands[0].ageBand</t>
  </si>
  <si>
    <t>policy.plans[0].coverages[0].classes[1].ageBands[0].numberOfLives</t>
  </si>
  <si>
    <t>policy.plans[0].coverages[1].coverageType</t>
  </si>
  <si>
    <t>policy.plans[0].coverages[1].rateBasis</t>
  </si>
  <si>
    <t>policy.plans[0].coverages[1].rateFormat</t>
  </si>
  <si>
    <t>policy.plans[0].coverages[1].fundingType</t>
  </si>
  <si>
    <t>policy.plans[0].coverages[1].fundingStructure.contributionType</t>
  </si>
  <si>
    <t>policy.plans[0].coverages[1].fundingStructure.participantContributionPercent</t>
  </si>
  <si>
    <t>policy.plans[0].coverages[1].fundingStructure.assumedParticipationPct</t>
  </si>
  <si>
    <t>policy.plans[0].coverages[1].fundingStructure.contributionBasisType</t>
  </si>
  <si>
    <t>policy.plans[0].coverages[1].fundingStructure.sponsorContributionAmount</t>
  </si>
  <si>
    <t>policy.plans[0].coverages[1].fundingStructure.sponsorPaymentMode</t>
  </si>
  <si>
    <t>policy.plans[0].coverages[1].fundingStructure.memberPaymentModes</t>
  </si>
  <si>
    <t>policy.plans[0].coverages[1].benefitStructure.benefitType</t>
  </si>
  <si>
    <t>policy.plans[0].coverages[1].benefitStructure.benefitPercent</t>
  </si>
  <si>
    <t>policy.plans[0].coverages[1].benefitStructure.maxWeeklyBenefitAmount</t>
  </si>
  <si>
    <t>policy.plans[0].coverages[1].benefitStructure.weeklyBenefitAmount</t>
  </si>
  <si>
    <t>policy.plans[0].coverages[1].benefitStructure.maxWeeklyBenefitPercent</t>
  </si>
  <si>
    <t>policy.plans[0].coverages[1].benefitStructure.accidentEliminationPeriod</t>
  </si>
  <si>
    <t>policy.plans[0].coverages[1].benefitStructure.sicknessEliminationPeriod</t>
  </si>
  <si>
    <t>policy.plans[0].coverages[1].benefitStructure.roundingMethod</t>
  </si>
  <si>
    <t>policy.plans[0].coverages[1].benefitStructure.roundingAmount</t>
  </si>
  <si>
    <t>policy.plans[0].coverages[1].benefitStructure.benefitDuration</t>
  </si>
  <si>
    <t>policy.plans[0].coverages[1].benefitStructure.tierType</t>
  </si>
  <si>
    <t>policy.plans[0].coverages[1].benefitStructure.tierPercent</t>
  </si>
  <si>
    <t>policy.plans[0].coverages[1].benefitStructure.maxTierWeeklyAmount</t>
  </si>
  <si>
    <t>policy.plans[0].coverages[1].disabilityDefinition</t>
  </si>
  <si>
    <t>policy.plans[0].coverages[1].coverageBasis</t>
  </si>
  <si>
    <t>policy.plans[0].coverages[1].preExConditionsDetails.preExistingConditionsIncluded</t>
  </si>
  <si>
    <t>policy.plans[0].coverages[1].preExConditionsDetails.lookBackPeriod</t>
  </si>
  <si>
    <t>policy.plans[0].coverages[1].preExConditionsDetails.treatmentFreePeriod</t>
  </si>
  <si>
    <t xml:space="preserve">policy.plans[0].coverages[1].preExConditionsDetails.continuoslyInsuredPeriod </t>
  </si>
  <si>
    <t>policy.plans[0].coverages[1].matchFICA</t>
  </si>
  <si>
    <t>policy.plans[0].coverages[1].workIncentiveIncluded</t>
  </si>
  <si>
    <t>policy.plans[0].coverages[1].firstDayHospitalization</t>
  </si>
  <si>
    <t>policy.plans[0].coverages[1].returnToWork</t>
  </si>
  <si>
    <t>policy.plans[0].coverages[1].portability</t>
  </si>
  <si>
    <t>policy.plans[0].coverages[1].progressiveIllnessProtection</t>
  </si>
  <si>
    <t>policy.plans[0].coverages[1].pricingAgeMethod</t>
  </si>
  <si>
    <t>policy.plans[0].coverages[1].censusType</t>
  </si>
  <si>
    <t>policy.plans[0].coverages[1].classes[0].className</t>
  </si>
  <si>
    <t>policy.plans[0].coverages[1].classes[0].classNumber</t>
  </si>
  <si>
    <t>policy.plans[0].coverages[1].classes[0].numberOfLives</t>
  </si>
  <si>
    <t>policy.plans[0].coverages[1].classes[0].ageBands</t>
  </si>
  <si>
    <r>
      <rPr>
        <rFont val="Libre Franklin"/>
        <color rgb="FF7F7F7F"/>
        <sz val="10.0"/>
      </rPr>
      <t xml:space="preserve">Test </t>
    </r>
    <r>
      <rPr>
        <rFont val="Franklin Gothic Book"/>
        <b/>
        <color rgb="FF7F7F7F"/>
        <sz val="10.0"/>
      </rPr>
      <t>CoverageFactors</t>
    </r>
  </si>
  <si>
    <t xml:space="preserve"> matchFICA</t>
  </si>
  <si>
    <t>FICAMatchingServices</t>
  </si>
  <si>
    <t xml:space="preserve"> disabilityDefinition</t>
  </si>
  <si>
    <t xml:space="preserve"> SIC</t>
  </si>
  <si>
    <t>benefitStructure.benefitType</t>
  </si>
  <si>
    <t>benefitStructure.benefitPercent</t>
  </si>
  <si>
    <t>benefitStructure.maxWeeklyBenefitAmount</t>
  </si>
  <si>
    <t>benefitStructure.weeklyBenefitAmount</t>
  </si>
  <si>
    <t>benefitStructure.accidentEliminationPeriod</t>
  </si>
  <si>
    <t>benefitStructure.sicknessEliminationPeriod</t>
  </si>
  <si>
    <t>benefitStructure.benefitDuration</t>
  </si>
  <si>
    <t>portability</t>
  </si>
  <si>
    <t>progressiveIllnessProtection</t>
  </si>
  <si>
    <t>returnToWork</t>
  </si>
  <si>
    <t>preExistingConditionsIncluded</t>
  </si>
  <si>
    <t>preExConditionsDetails.lookBackPeriod</t>
  </si>
  <si>
    <t>lookBackPeriod</t>
  </si>
  <si>
    <t>preExConditionsDetails.treatmentFreePeriod</t>
  </si>
  <si>
    <t>treatmentFreePeriod</t>
  </si>
  <si>
    <t xml:space="preserve">preExConditionsDetails.continuoslyInsuredPeriod </t>
  </si>
  <si>
    <t xml:space="preserve">continuoslyInsuredPeriod </t>
  </si>
  <si>
    <t>_res_.$NetClaimCostAggregatedFactor</t>
  </si>
  <si>
    <t>NetClaimCostAggregatedFactor</t>
  </si>
  <si>
    <t>_res_.$HospitalConfinementWaiverRate</t>
  </si>
  <si>
    <t>HospitalConfinementWaiverRate</t>
  </si>
  <si>
    <t>_res_.$PortabilityFactor</t>
  </si>
  <si>
    <t>PortabilityFactor</t>
  </si>
  <si>
    <t>_res_.$DisabilityDefinitionFactor</t>
  </si>
  <si>
    <t>DisabilityDefinitionFactor</t>
  </si>
  <si>
    <t>_res_.$FICAMatchingFactor</t>
  </si>
  <si>
    <t>FICAMatchingFactor</t>
  </si>
  <si>
    <t>_res_.$BenefitPercentFactor</t>
  </si>
  <si>
    <t>BenefitPercentFactor</t>
  </si>
  <si>
    <t>_res_.$ReturnToWorkFactor</t>
  </si>
  <si>
    <t>ReturnToWorkFactor</t>
  </si>
  <si>
    <t>_res_.$CoverageFactor</t>
  </si>
  <si>
    <t>CoverageFactor</t>
  </si>
  <si>
    <t>_res_.$ProgressiveIllnessProtection</t>
  </si>
  <si>
    <t>ProgressiveIllnessProtection</t>
  </si>
  <si>
    <t>_res_.$PreExistingFactor</t>
  </si>
  <si>
    <t>PreExistingFactor</t>
  </si>
  <si>
    <t>_res_.$WorkIncentiveFactor</t>
  </si>
  <si>
    <t>WorkIncentiveFactor</t>
  </si>
  <si>
    <r>
      <rPr>
        <rFont val="Libre Franklin"/>
        <color rgb="FF7F7F7F"/>
        <sz val="10.0"/>
      </rPr>
      <t xml:space="preserve">Spreadsheet SpreadsheetResult </t>
    </r>
    <r>
      <rPr>
        <rFont val="Franklin Gothic Book"/>
        <b/>
        <color rgb="FF7F7F7F"/>
        <sz val="10.0"/>
      </rPr>
      <t xml:space="preserve">ExtractRatingDetails </t>
    </r>
    <r>
      <rPr>
        <rFont val="Franklin Gothic Book"/>
        <color rgb="FF7F7F7F"/>
        <sz val="10.0"/>
      </rPr>
      <t>(String  policyDataID)</t>
    </r>
  </si>
  <si>
    <t>Step</t>
  </si>
  <si>
    <t>Formula</t>
  </si>
  <si>
    <t>Policy~</t>
  </si>
  <si>
    <t>= policyData[policyDataID]</t>
  </si>
  <si>
    <t>RatingDetails~</t>
  </si>
  <si>
    <t>= DeterminePolicyRatesAndPremiums ($Policy).$RatingDetails</t>
  </si>
  <si>
    <t>PolicyFactors</t>
  </si>
  <si>
    <t>= $RatingDetails.$PolicyFactors</t>
  </si>
  <si>
    <t>Plans</t>
  </si>
  <si>
    <t>= $RatingDetails.$Plans</t>
  </si>
  <si>
    <r>
      <rPr>
        <rFont val="Libre Franklin"/>
        <color rgb="FF7F7F7F"/>
        <sz val="10.0"/>
      </rPr>
      <t xml:space="preserve"> Spreadsheet SpreadsheetResult </t>
    </r>
    <r>
      <rPr>
        <rFont val="Franklin Gothic Book"/>
        <b/>
        <color theme="1"/>
        <sz val="10.0"/>
      </rPr>
      <t xml:space="preserve">CoverageRateCalculationTest </t>
    </r>
    <r>
      <rPr>
        <rFont val="Franklin Gothic Book"/>
        <color rgb="FF7F7F7F"/>
        <sz val="10.0"/>
      </rPr>
      <t>(Coverage coverage, CensusEmployee[] census, BenefitStructure coreBenefitStructure, Commission[] commissions)</t>
    </r>
  </si>
  <si>
    <t>NowDate</t>
  </si>
  <si>
    <t>= new Date()</t>
  </si>
  <si>
    <t>ClassNumbers</t>
  </si>
  <si>
    <t>= flatten(classes.classNumber)</t>
  </si>
  <si>
    <t>NoCensus</t>
  </si>
  <si>
    <t>= isEmpty(census)</t>
  </si>
  <si>
    <t>CoverageClaimCostCalculation</t>
  </si>
  <si>
    <t>= CoverageClaimCostCalculation ("Golden",  coverage, $NoCensus, $NowDate, "CA",  census,  coreBenefitStructure,  1, "0811", $ClassNumbers)</t>
  </si>
  <si>
    <t>TargetLossRatioInfo</t>
  </si>
  <si>
    <t>= TLRCalculation (sum ( $CoverageClaimCostCalculation.$TotalNetClaimCost), sum ( $CoverageClaimCostCalculation.$NumberOfLives), "CA", commissions)</t>
  </si>
  <si>
    <t>CoverageCalculation</t>
  </si>
  <si>
    <t>= CoverageRateCalculation ($CoverageClaimCostCalculation,$TargetLossRatioInfo )</t>
  </si>
  <si>
    <t>ClassCalculation</t>
  </si>
  <si>
    <t>= $CoverageCalculation.$Classes</t>
  </si>
  <si>
    <t>AgeBandsNames0</t>
  </si>
  <si>
    <t>= rateFormat == "AgeBanded" ? $ClassCalculation[0].$AgeBandedRateCards[transform to $AgeBand] : null</t>
  </si>
  <si>
    <t>AgeBandsRates0</t>
  </si>
  <si>
    <t>= rateFormat == "AgeBanded"  &amp;&amp; not isEmpty($ClassCalculation[0].$AgeBandedRateCards[select all having $RateCard.$Rate &gt; 0]) ? $ClassCalculation[0].$AgeBandedRateCards[transform to $RateCard.$Rate] : null</t>
  </si>
  <si>
    <t>AgeBandsMonthlyPremium0</t>
  </si>
  <si>
    <t>= rateFormat == "AgeBanded"  &amp;&amp; not isEmpty($ClassCalculation[0].$AgeBandedRateCards[select all having $RateCardPremium.$MonthlyPremium &gt; 0]) ? $ClassCalculation[0].$AgeBandedRateCards[transform to $RateCardPremium.$MonthlyPremium] : null</t>
  </si>
  <si>
    <t>AgeBandsNumberOfLives0</t>
  </si>
  <si>
    <t>= rateFormat == "AgeBanded"  &amp;&amp; not isEmpty($ClassCalculation[0].$AgeBandedRateCards[select all having $RateCard.$NumberOfLives &gt; 0]) ? $ClassCalculation[0].$AgeBandedRateCards[transform to $RateCard.$NumberOfLives] : null</t>
  </si>
  <si>
    <t>AgeBandsTotalVolume0</t>
  </si>
  <si>
    <t>= rateFormat == "AgeBanded"  &amp;&amp; not isEmpty($ClassCalculation[0].$AgeBandedRateCards[select all having $RateCard.$TotalVolume &gt; 0]) ? $ClassCalculation[0].$AgeBandedRateCards[transform to $RateCard.$TotalVolume] : null</t>
  </si>
  <si>
    <t>AgeBandsNames1</t>
  </si>
  <si>
    <t>= rateFormat == "AgeBanded" ? $ClassCalculation[1].$AgeBandedRateCards[transform to $AgeBand] : null</t>
  </si>
  <si>
    <t>AgeBandsRates1</t>
  </si>
  <si>
    <t>= rateFormat == "AgeBanded"  &amp;&amp; not isEmpty($ClassCalculation[1].$AgeBandedRateCards[select all having $RateCard.$Rate &gt; 0]) ? $ClassCalculation[1].$AgeBandedRateCards[transform to $RateCard.$Rate] : null</t>
  </si>
  <si>
    <t>AgeBandsMonthlyPremium1</t>
  </si>
  <si>
    <t>= rateFormat == "AgeBanded"  &amp;&amp; not isEmpty($ClassCalculation[1].$AgeBandedRateCards[select all having $RateCardPremium.$MonthlyPremium &gt; 0]) ? $ClassCalculation[1].$AgeBandedRateCards[transform to $RateCardPremium.$MonthlyPremium] : null</t>
  </si>
  <si>
    <t>AgeBandsNumberOfLives1</t>
  </si>
  <si>
    <t>= rateFormat == "AgeBanded"  &amp;&amp; not isEmpty($ClassCalculation[1].$AgeBandedRateCards[select all having $RateCard.$NumberOfLives &gt; 0]) ? $ClassCalculation[1].$AgeBandedRateCards[transform to $RateCard.$NumberOfLives] : null</t>
  </si>
  <si>
    <t>AgeBandsTotalVolume1</t>
  </si>
  <si>
    <t>= rateFormat == "AgeBanded"  &amp;&amp; not isEmpty($ClassCalculation[1].$AgeBandedRateCards[select all having $RateCard.$TotalVolume &gt; 0]) ? $ClassCalculation[1].$AgeBandedRateCards[transform to $RateCard.$TotalVolume] : null</t>
  </si>
  <si>
    <t>CORE</t>
  </si>
  <si>
    <t>BUYUP</t>
  </si>
  <si>
    <t>EMPTY</t>
  </si>
  <si>
    <r>
      <rPr>
        <rFont val="Libre Franklin"/>
        <color rgb="FF7F7F7F"/>
        <sz val="10.0"/>
      </rPr>
      <t xml:space="preserve">//Test DeterminePolicyRatesAndPremiums </t>
    </r>
    <r>
      <rPr>
        <rFont val="Franklin Gothic Book"/>
        <b/>
        <color rgb="FF7F7F7F"/>
        <sz val="10.0"/>
      </rPr>
      <t>DeterminePolicyRates_CensusValidation</t>
    </r>
  </si>
  <si>
    <t>STD Plan 1 - BuyUp Coverage  - empty total weekly benefit  causes and empty rate and  FemaleUnder40 = 0  in   Demographic Summary</t>
  </si>
  <si>
    <t>Rates and Premiums calculated as census validation passed for the records with empty settings for BuyUp coverage</t>
  </si>
  <si>
    <t xml:space="preserve">ELIGIBLE: Policy has no BuyUp  , Core excluded , BuyUp included
Result ; no error that eligibilityForBuyUp &gt; eligibilityForCore as policy without the BuyUp coverage  </t>
  </si>
  <si>
    <t>ELIGIBLE:  Policy has no BuyUp , Core included  , BuyUp included assumedParticipationPrct = 1 
Rresult: Core only included</t>
  </si>
  <si>
    <t>ELIGIBLE:  Core included  , BuyUp included assumedParticipationPrct = 1 
Rresult: all included</t>
  </si>
  <si>
    <t>ELIGIBLE: Core excluded , BuyUp included
Result ; all excluded</t>
  </si>
  <si>
    <t>ELIGIBLE:  Core included , BuyUp excluded
Result: only Core included</t>
  </si>
  <si>
    <t>ELIGIBLE:  Core excluded , EMPTY BuyUp excluded
Result: all excluded</t>
  </si>
  <si>
    <t>ELIGIBLE:  Core included , EMPTY BuyUp excluded
Result: all excluded</t>
  </si>
  <si>
    <t>ENROLLED:  Core included , BuyUp included
Result: all included</t>
  </si>
  <si>
    <t>ENROLLED:  Core excluded , BuyUp included
Result: all excluded</t>
  </si>
  <si>
    <r>
      <rPr>
        <rFont val="Libre Franklin"/>
        <color rgb="FF7F7F7F"/>
        <sz val="10.0"/>
      </rPr>
      <t>ENROLLED:  Core included ,</t>
    </r>
    <r>
      <rPr>
        <rFont val="Franklin Gothic Book"/>
        <b/>
        <color rgb="FF7F7F7F"/>
        <sz val="10.0"/>
      </rPr>
      <t xml:space="preserve"> </t>
    </r>
    <r>
      <rPr>
        <rFont val="Franklin Gothic Book"/>
        <color rgb="FF7F7F7F"/>
        <sz val="10.0"/>
      </rPr>
      <t>BuyUp excluded
Result: only Core included</t>
    </r>
  </si>
  <si>
    <r>
      <rPr>
        <rFont val="Libre Franklin"/>
        <color rgb="FF7F7F7F"/>
        <sz val="10.0"/>
      </rPr>
      <t>ENROLLED:  Core excluded ,</t>
    </r>
    <r>
      <rPr>
        <rFont val="Franklin Gothic Book"/>
        <b/>
        <color rgb="FF7F7F7F"/>
        <sz val="10.0"/>
      </rPr>
      <t xml:space="preserve"> </t>
    </r>
    <r>
      <rPr>
        <rFont val="Franklin Gothic Book"/>
        <color rgb="FF7F7F7F"/>
        <sz val="10.0"/>
      </rPr>
      <t>BuyUp excluded
Result: all excluded</t>
    </r>
  </si>
  <si>
    <r>
      <rPr>
        <rFont val="Libre Franklin"/>
        <color rgb="FF7F7F7F"/>
        <sz val="10.0"/>
      </rPr>
      <t>ENROLLED:  Core included ,</t>
    </r>
    <r>
      <rPr>
        <rFont val="Franklin Gothic Book"/>
        <b/>
        <color rgb="FF7F7F7F"/>
        <sz val="10.0"/>
      </rPr>
      <t xml:space="preserve"> </t>
    </r>
    <r>
      <rPr>
        <rFont val="Franklin Gothic Book"/>
        <color rgb="FF7F7F7F"/>
        <sz val="10.0"/>
      </rPr>
      <t xml:space="preserve">EMPTY BuyUp </t>
    </r>
    <r>
      <rPr>
        <rFont val="Franklin Gothic Book"/>
        <b/>
        <color rgb="FF7F7F7F"/>
        <sz val="10.0"/>
      </rPr>
      <t>excluded</t>
    </r>
    <r>
      <rPr>
        <rFont val="Franklin Gothic Book"/>
        <color rgb="FF7F7F7F"/>
        <sz val="10.0"/>
      </rPr>
      <t xml:space="preserve">
Result: only Core included</t>
    </r>
  </si>
  <si>
    <t>ERROR</t>
  </si>
  <si>
    <t>Census record CensusFilter_EM000036 has errors: The BuyUp eligible record should be eligible for the Core coverage also;</t>
  </si>
  <si>
    <t>Census record CensusFilter_EM000036 has errors: The BuyUp enrolled record should be enrolled for the Core coverage also;</t>
  </si>
  <si>
    <t>Core numberOfLives</t>
  </si>
  <si>
    <t>BuyUp numberOfLives</t>
  </si>
  <si>
    <t>BuyUp rate</t>
  </si>
  <si>
    <t>0.71</t>
  </si>
  <si>
    <t>_res_.$RatingDetails.$Plans[0].$Coverages[1].$DemographicSummary.$PercentFemaleUnder40</t>
  </si>
  <si>
    <t>BuyUp PercentFemale</t>
  </si>
  <si>
    <t>Rate Guarantee Months</t>
  </si>
  <si>
    <t>policy.census</t>
  </si>
  <si>
    <t>&gt;censusData_ForCensusValidation</t>
  </si>
  <si>
    <t>Census</t>
  </si>
  <si>
    <t>EM000011, EM000012, EM000013, EM000014, EM000015, EM000016, EM000017, EM000018, EM000019, EM000020</t>
  </si>
  <si>
    <t>EM000008,EM000030,EM000083,EM000013,EM000089,EM000042,EM000018,EM000065,EM000021,EM000077,EM000010,EM000082,EM000057,EM000055,EM000041,EM000100,EM000066,EM000040,EM000006,EM000079,EM000094,EM000001,EM000025,EM000045,EM000096,EM000012,EM000037,EM000016,EM000039,EM000038</t>
  </si>
  <si>
    <t>CensusFilter_EM000036, CensusFilter_EM000037, CensusFilter_EM000038, CensusFilter_EM000039, CensusFilter_EM000040</t>
  </si>
  <si>
    <t>CensusFilter_EM000001, CensusFilter_EM000002, CensusFilter_EM000003, CensusFilter_EM000004, CensusFilter_EM000005</t>
  </si>
  <si>
    <t>CensusFilter_EM000026, CensusFilter_EM000027, CensusFilter_EM000028, CensusFilter_EM000029, CensusFilter_EM000030</t>
  </si>
  <si>
    <t>CensusFilter_EM000021, CensusFilter_EM000022, CensusFilter_EM000023, CensusFilter_EM000024, CensusFilter_EM000025</t>
  </si>
  <si>
    <t>CensusFilter_EM000006, CensusFilter_EM000007, CensusFilter_EM000008, CensusFilter_EM000009, CensusFilter_EM000010</t>
  </si>
  <si>
    <t>CensusFilter_EM000031, CensusFilter_EM000032, CensusFilter_EM000033, CensusFilter_EM000034, CensusFilter_EM000035</t>
  </si>
  <si>
    <t>1 - Plan Name</t>
  </si>
  <si>
    <t>1 - Core - Coverage Type</t>
  </si>
  <si>
    <t>1 - Core - Rate Basis</t>
  </si>
  <si>
    <t>1 - Core - Rate Format</t>
  </si>
  <si>
    <t>1 - Core - Funding Type</t>
  </si>
  <si>
    <t>1 - Core - Contribution Type</t>
  </si>
  <si>
    <t>1 - Core - Participant Contribution %</t>
  </si>
  <si>
    <t>1 - Core - Required Participation %</t>
  </si>
  <si>
    <t>1 - Core - Contribution Basis Type</t>
  </si>
  <si>
    <t>1 - Core - Sponsor Contribution Amount</t>
  </si>
  <si>
    <t>1 - Core - Sponsor Payment Mode</t>
  </si>
  <si>
    <t>1 - Core - Member Payment Mode</t>
  </si>
  <si>
    <t>1 - Core - Benefit Type</t>
  </si>
  <si>
    <t>1 - Core - Benefit %</t>
  </si>
  <si>
    <t>1 - Core - Max Weekly Benefit Amount</t>
  </si>
  <si>
    <t>1 - Core - Weekly Benefit Amount</t>
  </si>
  <si>
    <t>1 - Core - Max Weekly Benefit %</t>
  </si>
  <si>
    <t>1 - Core - Accident EP</t>
  </si>
  <si>
    <t>1 - Core - Sickness EP</t>
  </si>
  <si>
    <t>1 - Core - Rounding Method</t>
  </si>
  <si>
    <t>1 - Core - Rounding Amount</t>
  </si>
  <si>
    <t>1 - Core - Benefit Duration</t>
  </si>
  <si>
    <t>1 - Core - Tier Type</t>
  </si>
  <si>
    <t>1 - Core - Tier %</t>
  </si>
  <si>
    <t>1 - Core - Max Tier Weekly Amount</t>
  </si>
  <si>
    <t>1 - Core - Disability Definition</t>
  </si>
  <si>
    <t>1 - Core - Coverage Basis</t>
  </si>
  <si>
    <t>1 - Core - Pre Existing Conditions Included?</t>
  </si>
  <si>
    <t>1 - Core - Look Back Period</t>
  </si>
  <si>
    <t>1 - Core - Treatment Free Period</t>
  </si>
  <si>
    <t>1 - Core - Continuously Insured Period</t>
  </si>
  <si>
    <t>1 - Core - FICA Match</t>
  </si>
  <si>
    <t>1 - Core - Work Incentive Included</t>
  </si>
  <si>
    <t>1 - Core - First Daty Hospitalization</t>
  </si>
  <si>
    <t>policy.plans[0].coverages[0].commission.commissionPercent</t>
  </si>
  <si>
    <t>1 - Core - Commission %</t>
  </si>
  <si>
    <t>1 - Core - Return To Work</t>
  </si>
  <si>
    <t>1 - Core - Portability</t>
  </si>
  <si>
    <t>1 - Core - Progressive Illness Protection</t>
  </si>
  <si>
    <t>1 - Core - Pricing Age Method</t>
  </si>
  <si>
    <t>1 - Core - Census Type</t>
  </si>
  <si>
    <t>1 - Core - Class Name</t>
  </si>
  <si>
    <t>1 - Core - Class Number</t>
  </si>
  <si>
    <t>1 - Core - Number Of Lives</t>
  </si>
  <si>
    <t>1 - Core - Age Band 1</t>
  </si>
  <si>
    <t>1 - Core - Number Of Lives 1</t>
  </si>
  <si>
    <t>1 - Core - Age Band 2</t>
  </si>
  <si>
    <t>1 - Core - Number Of Lives 2</t>
  </si>
  <si>
    <t>policy.plans[0].coverages[0].classes[0].ageBands[2].ageBand</t>
  </si>
  <si>
    <t>1 - Core - Age Band 3</t>
  </si>
  <si>
    <t>policy.plans[0].coverages[0].classes[0].ageBands[2].numberOfLives</t>
  </si>
  <si>
    <t>1 - Core - Number Of Lives 3</t>
  </si>
  <si>
    <t>policy.plans[0].coverages[0].classes[0].ageBands[3].ageBand</t>
  </si>
  <si>
    <t>1 - Core - Age Band 4</t>
  </si>
  <si>
    <t>policy.plans[0].coverages[0].classes[0].ageBands[3].numberOfLives</t>
  </si>
  <si>
    <t>1 - Core - Number Of Lives 4</t>
  </si>
  <si>
    <t>policy.plans[0].coverages[0].classes[0].ageBands[4].ageBand</t>
  </si>
  <si>
    <t>1 - Core - Age Band 5</t>
  </si>
  <si>
    <t>policy.plans[0].coverages[0].classes[0].ageBands[4].numberOfLives</t>
  </si>
  <si>
    <t>1 - Core - Number Of Lives 5</t>
  </si>
  <si>
    <t>policy.plans[0].coverages[0].classes[0].ageBands[5].ageBand</t>
  </si>
  <si>
    <t>1 - Core - Age Band 6</t>
  </si>
  <si>
    <t>policy.plans[0].coverages[0].classes[0].ageBands[5].numberOfLives</t>
  </si>
  <si>
    <t>1 - Core - Number Of Lives 6</t>
  </si>
  <si>
    <t>policy.plans[0].coverages[0].classes[0].ageBands[6].ageBand</t>
  </si>
  <si>
    <t>1 - Core - Age Band 7</t>
  </si>
  <si>
    <t>policy.plans[0].coverages[0].classes[0].ageBands[6].numberOfLives</t>
  </si>
  <si>
    <t>1 - Core - Number Of Lives 7</t>
  </si>
  <si>
    <t>policy.plans[0].coverages[0].classes[0].ageBands[7].ageBand</t>
  </si>
  <si>
    <t>1 - Core - Age Band 8</t>
  </si>
  <si>
    <t>policy.plans[0].coverages[0].classes[0].ageBands[7].numberOfLives</t>
  </si>
  <si>
    <t>1 - Core - Number Of Lives 8</t>
  </si>
  <si>
    <t>policy.plans[0].coverages[0].classes[0].ageBands[8].ageBand</t>
  </si>
  <si>
    <t>1 - Core - Age Band 9</t>
  </si>
  <si>
    <t>policy.plans[0].coverages[0].classes[0].ageBands[8].numberOfLives</t>
  </si>
  <si>
    <t>1 - Core - Number Of Lives 9</t>
  </si>
  <si>
    <t>policy.plans[0].coverages[0].classes[0].ageBands[9].ageBand</t>
  </si>
  <si>
    <t>1 - Core - Age Band 10</t>
  </si>
  <si>
    <t>policy.plans[0].coverages[0].classes[0].ageBands[9].numberOfLives</t>
  </si>
  <si>
    <t>1 - Core - Number Of Lives 10</t>
  </si>
  <si>
    <t>1 - BuyUp - Coverage Type</t>
  </si>
  <si>
    <t>1 - BuyUp - Rate Basis</t>
  </si>
  <si>
    <t>1 - BuyUp - Rate Format</t>
  </si>
  <si>
    <t>1 - BuyUp - Funding Type</t>
  </si>
  <si>
    <t>1 - BuyUp - Contribution Type</t>
  </si>
  <si>
    <t>1 - BuyUp - Participant Contribution %</t>
  </si>
  <si>
    <t>1 - BuyUp - Required Participation %</t>
  </si>
  <si>
    <t>1 - BuyUp - Contribution Basis Type</t>
  </si>
  <si>
    <t>1 - BuyUp - Sponsor Contribution Amount</t>
  </si>
  <si>
    <t>1 - BuyUp - Sponsor Payment Mode</t>
  </si>
  <si>
    <t>1 - BuyUp - Member Payment Mode</t>
  </si>
  <si>
    <t>1 - BuyUp - Benefit Type</t>
  </si>
  <si>
    <t>1 - BuyUp - Benefit %</t>
  </si>
  <si>
    <t>1 - BuyUp - Max Weekly Benefit Amount</t>
  </si>
  <si>
    <t>1 - BuyUp - Weekly Benefit Amount</t>
  </si>
  <si>
    <t>1 - BuyUp - Max Weekly Benefit %</t>
  </si>
  <si>
    <t>1 - BuyUp - Accident EP</t>
  </si>
  <si>
    <t>1 - BuyUp - Sickness EP</t>
  </si>
  <si>
    <t>1 - BuyUp - Rounding Method</t>
  </si>
  <si>
    <t>1 - BuyUp - Rounding Amount</t>
  </si>
  <si>
    <t>1 - BuyUp - Benefit Duration</t>
  </si>
  <si>
    <t>1 - BuyUp - Tier Type</t>
  </si>
  <si>
    <t>1 - BuyUp - Tier %</t>
  </si>
  <si>
    <t>1 - BuyUp - Max Tier Weekly Amount</t>
  </si>
  <si>
    <t>1 - BuyUp - Disability Definition</t>
  </si>
  <si>
    <t>1 - BuyUp - Coverage Basis</t>
  </si>
  <si>
    <t>1 - BuyUp - Pre Existing Conditions Included?</t>
  </si>
  <si>
    <t>1 - BuyUp - Look Back Period</t>
  </si>
  <si>
    <t>1 - BuyUp - Treatment Free Period</t>
  </si>
  <si>
    <t>1 - BuyUp - Continuously Insured Period</t>
  </si>
  <si>
    <t>1 - BuyUp - FICA Match</t>
  </si>
  <si>
    <t>1 - BuyUp - Work Incentive Included</t>
  </si>
  <si>
    <t>1 - BuyUp - First Daty Hospitalization</t>
  </si>
  <si>
    <t>policy.plans[0].coverages[1].commission.commissionPercent</t>
  </si>
  <si>
    <t>1 - BuyUp - Commission %</t>
  </si>
  <si>
    <t>1 - BuyUp - Return To Work</t>
  </si>
  <si>
    <t>1 - BuyUp - Portability</t>
  </si>
  <si>
    <t>1 - BuyUp - Progressive Illness Protection</t>
  </si>
  <si>
    <t>1 - BuyUp - Pricing Age Method</t>
  </si>
  <si>
    <t>1 - BuyUp - Census Type</t>
  </si>
  <si>
    <t>1 - BuyUp - Class Name</t>
  </si>
  <si>
    <t>1 - BuyUp - Class Number</t>
  </si>
  <si>
    <t>1 - BuyUp - Number Of Lives</t>
  </si>
  <si>
    <t>policy.plans[0].coverages[1].classes[0].ageBands[0].ageBand</t>
  </si>
  <si>
    <t>1 - BuyUp - Age Band 1</t>
  </si>
  <si>
    <t>policy.plans[0].coverages[1].classes[0].ageBands[0].numberOfLives</t>
  </si>
  <si>
    <t>1 - BuyUp - Number Of Lives 1</t>
  </si>
  <si>
    <t>policy.plans[0].coverages[1].classes[0].ageBands[1].ageBand</t>
  </si>
  <si>
    <t>1 - BuyUp - Age Band 2</t>
  </si>
  <si>
    <t>policy.plans[0].coverages[1].classes[0].ageBands[1].numberOfLives</t>
  </si>
  <si>
    <t>1 - BuyUp - Number Of Lives 2</t>
  </si>
  <si>
    <t>policy.plans[0].coverages[1].classes[0].ageBands[2].ageBand</t>
  </si>
  <si>
    <t>1 - BuyUp - Age Band 3</t>
  </si>
  <si>
    <t>policy.plans[0].coverages[1].classes[0].ageBands[2].numberOfLives</t>
  </si>
  <si>
    <t>1 - BuyUp - Number Of Lives 3</t>
  </si>
  <si>
    <t>policy.plans[0].coverages[1].classes[0].ageBands[3].ageBand</t>
  </si>
  <si>
    <t>1 - BuyUp - Age Band 4</t>
  </si>
  <si>
    <t>policy.plans[0].coverages[1].classes[0].ageBands[3].numberOfLives</t>
  </si>
  <si>
    <t>1 - BuyUp - Number Of Lives 4</t>
  </si>
  <si>
    <t>policy.plans[0].coverages[1].classes[0].ageBands[4].ageBand</t>
  </si>
  <si>
    <t>1 - BuyUp - Age Band 5</t>
  </si>
  <si>
    <t>policy.plans[0].coverages[1].classes[0].ageBands[4].numberOfLives</t>
  </si>
  <si>
    <t>1 - BuyUp - Number Of Lives 5</t>
  </si>
  <si>
    <t>policy.plans[0].coverages[1].classes[0].ageBands[5].ageBand</t>
  </si>
  <si>
    <t>1 - BuyUp - Age Band 6</t>
  </si>
  <si>
    <t>policy.plans[0].coverages[1].classes[0].ageBands[5].numberOfLives</t>
  </si>
  <si>
    <t>1 - BuyUp - Number Of Lives 6</t>
  </si>
  <si>
    <t>policy.plans[0].coverages[1].classes[0].ageBands[6].ageBand</t>
  </si>
  <si>
    <t>1 - BuyUp - Age Band 7</t>
  </si>
  <si>
    <t>policy.plans[0].coverages[1].classes[0].ageBands[6].numberOfLives</t>
  </si>
  <si>
    <t>1 - BuyUp - Number Of Lives 7</t>
  </si>
  <si>
    <t>policy.plans[0].coverages[1].classes[0].ageBands[7].ageBand</t>
  </si>
  <si>
    <t>1 - BuyUp - Age Band 8</t>
  </si>
  <si>
    <t>policy.plans[0].coverages[1].classes[0].ageBands[7].numberOfLives</t>
  </si>
  <si>
    <t>1 - BuyUp - Number Of Lives 8</t>
  </si>
  <si>
    <t>policy.plans[0].coverages[1].classes[0].ageBands[8].ageBand</t>
  </si>
  <si>
    <t>1 - BuyUp - Age Band 9</t>
  </si>
  <si>
    <t>policy.plans[0].coverages[1].classes[0].ageBands[8].numberOfLives</t>
  </si>
  <si>
    <t>1 - BuyUp - Number Of Lives 9</t>
  </si>
  <si>
    <t>policy.plans[0].coverages[1].classes[0].ageBands[9].ageBand</t>
  </si>
  <si>
    <t>1 - BuyUp - Age Band 10</t>
  </si>
  <si>
    <t>policy.plans[0].coverages[1].classes[0].ageBands[9].numberOfLives</t>
  </si>
  <si>
    <t>1 - BuyUp - Number Of Lives 10</t>
  </si>
  <si>
    <t>policy.plans[1].planName</t>
  </si>
  <si>
    <t>policy.plans[1].coverages[0].coverageType</t>
  </si>
  <si>
    <t>2 - Core - Coverage Type</t>
  </si>
  <si>
    <t>policy.plans[1].coverages[0].rateBasis</t>
  </si>
  <si>
    <t>2 - Core - Rate Basis</t>
  </si>
  <si>
    <t>policy.plans[1].coverages[0].rateFormat</t>
  </si>
  <si>
    <t>2 - Core - Rate Format</t>
  </si>
  <si>
    <t>policy.plans[1].coverages[0].fundingType</t>
  </si>
  <si>
    <t>2 - Core - Funding Type</t>
  </si>
  <si>
    <t>policy.plans[1].coverages[0].fundingStructure.contributionType</t>
  </si>
  <si>
    <t>2 - Core - Contribution Type</t>
  </si>
  <si>
    <t>policy.plans[1].coverages[0].fundingStructure.participantContributionPercent</t>
  </si>
  <si>
    <t>2 - Core - Participant Contribution %</t>
  </si>
  <si>
    <t>policy.plans[1].coverages[0].fundingStructure.assumedParticipationPct</t>
  </si>
  <si>
    <t>2 - Core - Required Participation %</t>
  </si>
  <si>
    <t>policy.plans[1].coverages[0].fundingStructure.contributionBasisType</t>
  </si>
  <si>
    <t>2 - Core - Contribution Basis Type</t>
  </si>
  <si>
    <t>policy.plans[1].coverages[0].fundingStructure.sponsorContributionAmount</t>
  </si>
  <si>
    <t>2 - Core - Sponsor Contribution Amount</t>
  </si>
  <si>
    <t>policy.plans[1].coverages[0].fundingStructure.sponsorPaymentMode</t>
  </si>
  <si>
    <t>2 - Core - Sponsor Payment Mode</t>
  </si>
  <si>
    <t>policy.plans[1].coverages[0].fundingStructure.memberPaymentModes</t>
  </si>
  <si>
    <t>2 - Core - Member Payment Mode</t>
  </si>
  <si>
    <t>policy.plans[1].coverages[0].benefitStructure.benefitType</t>
  </si>
  <si>
    <t>2 - Core - Benefit Type</t>
  </si>
  <si>
    <t>policy.plans[1].coverages[0].benefitStructure.benefitPercent</t>
  </si>
  <si>
    <t>2 - Core - Benefit %</t>
  </si>
  <si>
    <t>policy.plans[1].coverages[0].benefitStructure.maxWeeklyBenefitAmount</t>
  </si>
  <si>
    <t>2 - Core - Max Weekly Benefit Amount</t>
  </si>
  <si>
    <t>policy.plans[1].coverages[0].benefitStructure.weeklyBenefitAmount</t>
  </si>
  <si>
    <t>2 - Core - Weekly Benefit Amount</t>
  </si>
  <si>
    <t>policy.plans[1].coverages[0].benefitStructure.maxWeeklyBenefitPercent</t>
  </si>
  <si>
    <t>2 - Core - Max Weekly Benefit %</t>
  </si>
  <si>
    <t>policy.plans[1].coverages[0].benefitStructure.accidentEliminationPeriod</t>
  </si>
  <si>
    <t>2 - Core - Accident EP</t>
  </si>
  <si>
    <t>policy.plans[1].coverages[0].benefitStructure.sicknessEliminationPeriod</t>
  </si>
  <si>
    <t>2 - Core - Sickness EP</t>
  </si>
  <si>
    <t>policy.plans[1].coverages[0].benefitStructure.roundingMethod</t>
  </si>
  <si>
    <t>2 - Core - Rounding Method</t>
  </si>
  <si>
    <t>policy.plans[1].coverages[0].benefitStructure.roundingAmount</t>
  </si>
  <si>
    <t>2 - Core - Rounding Amount</t>
  </si>
  <si>
    <t>policy.plans[1].coverages[0].benefitStructure.benefitDuration</t>
  </si>
  <si>
    <t>2 - Core - Benefit Duration</t>
  </si>
  <si>
    <t>policy.plans[1].coverages[0].benefitStructure.tierType</t>
  </si>
  <si>
    <t>2 - Core - Tier Type</t>
  </si>
  <si>
    <t>policy.plans[1].coverages[0].benefitStructure.tierPercent</t>
  </si>
  <si>
    <t>2 - Core - Tier %</t>
  </si>
  <si>
    <t>policy.plans[1].coverages[0].benefitStructure.maxTierWeeklyAmount</t>
  </si>
  <si>
    <t>2 - Core - Max Tier Weekly Amount</t>
  </si>
  <si>
    <t>policy.plans[1].coverages[0].disabilityDefinition</t>
  </si>
  <si>
    <t>2 - Core - Disability Definition</t>
  </si>
  <si>
    <t>policy.plans[1].coverages[0].coverageBasis</t>
  </si>
  <si>
    <t>2 - Core - Coverage Basis</t>
  </si>
  <si>
    <t>policy.plans[1].coverages[0].preExConditionsDetails.preExistingConditionsIncluded</t>
  </si>
  <si>
    <t>2 - Core - Pre Existing Conditions Included?</t>
  </si>
  <si>
    <t>policy.plans[1].coverages[0].preExConditionsDetails.lookBackPeriod</t>
  </si>
  <si>
    <t>2 - Core - Look Back Period</t>
  </si>
  <si>
    <t>policy.plans[1].coverages[0].preExConditionsDetails.treatmentFreePeriod</t>
  </si>
  <si>
    <t>2 - Core - Treatment Free Period</t>
  </si>
  <si>
    <t xml:space="preserve">policy.plans[1].coverages[0].preExConditionsDetails.continuoslyInsuredPeriod </t>
  </si>
  <si>
    <t>2 - Core - Continuously Insured Period</t>
  </si>
  <si>
    <t>policy.plans[1].coverages[0].matchFICA</t>
  </si>
  <si>
    <t>2 - Core - FICA Match</t>
  </si>
  <si>
    <t>policy.plans[1].coverages[0].workIncentiveIncluded</t>
  </si>
  <si>
    <t>2 - Core - Work Incentive Included</t>
  </si>
  <si>
    <t>policy.plans[1].coverages[0].firstDayHospitalization</t>
  </si>
  <si>
    <t>2 - Core - First Daty Hospitalization</t>
  </si>
  <si>
    <t>policy.plans[1].coverages[0].commission.commissionPercent</t>
  </si>
  <si>
    <t>2 - Core - Commission %</t>
  </si>
  <si>
    <t>policy.plans[1].coverages[0].returnToWork</t>
  </si>
  <si>
    <t>2 - Core - Return To Work</t>
  </si>
  <si>
    <t>policy.plans[1].coverages[0].portability</t>
  </si>
  <si>
    <t>2 - Core - Portability</t>
  </si>
  <si>
    <t>policy.plans[1].coverages[0].progressiveIllnessProtection</t>
  </si>
  <si>
    <t>2 - Core - Progressive Illness Protection</t>
  </si>
  <si>
    <t>policy.plans[1].coverages[0].pricingAgeMethod</t>
  </si>
  <si>
    <t>2 - Core - Pricing Age Method</t>
  </si>
  <si>
    <t>policy.plans[1].coverages[0].censusType</t>
  </si>
  <si>
    <t>2 - Core - Census Type</t>
  </si>
  <si>
    <t>policy.plans[1].coverages[0].classes[0].className</t>
  </si>
  <si>
    <t>2 - Core - Class Name</t>
  </si>
  <si>
    <t>policy.plans[1].coverages[0].classes[0].classNumber</t>
  </si>
  <si>
    <t>2 - Core - Class Number</t>
  </si>
  <si>
    <t>policy.plans[1].coverages[0].classes[0].numberOfLives</t>
  </si>
  <si>
    <t>2 - Core - Number Of Lives</t>
  </si>
  <si>
    <t>policy.plans[1].coverages[0].classes[0].ageBands[0].ageBand</t>
  </si>
  <si>
    <t>2 - Core - Age Band 1</t>
  </si>
  <si>
    <t>policy.plans[1].coverages[0].classes[0].ageBands[0].numberOfLives</t>
  </si>
  <si>
    <t>2 - Core - Number Of Lives 1</t>
  </si>
  <si>
    <t>policy.plans[1].coverages[0].classes[0].ageBands[1].ageBand</t>
  </si>
  <si>
    <t>2 - Core - Age Band 2</t>
  </si>
  <si>
    <t>policy.plans[1].coverages[0].classes[0].ageBands[1].numberOfLives</t>
  </si>
  <si>
    <t>2 - Core - Number Of Lives 2</t>
  </si>
  <si>
    <t>policy.plans[1].coverages[0].classes[0].ageBands[2].ageBand</t>
  </si>
  <si>
    <t>2 - Core - Age Band 3</t>
  </si>
  <si>
    <t>policy.plans[1].coverages[0].classes[0].ageBands[2].numberOfLives</t>
  </si>
  <si>
    <t>2 - Core - Number Of Lives 3</t>
  </si>
  <si>
    <t>policy.plans[1].coverages[0].classes[0].ageBands[3].ageBand</t>
  </si>
  <si>
    <t>2 - Core - Age Band 4</t>
  </si>
  <si>
    <t>policy.plans[1].coverages[0].classes[0].ageBands[3].numberOfLives</t>
  </si>
  <si>
    <t>2 - Core - Number Of Lives 4</t>
  </si>
  <si>
    <t>policy.plans[1].coverages[0].classes[0].ageBands[4].ageBand</t>
  </si>
  <si>
    <t>2 - Core - Age Band 5</t>
  </si>
  <si>
    <t>policy.plans[1].coverages[0].classes[0].ageBands[4].numberOfLives</t>
  </si>
  <si>
    <t>2 - Core - Number Of Lives 5</t>
  </si>
  <si>
    <t>policy.plans[1].coverages[0].classes[0].ageBands[5].ageBand</t>
  </si>
  <si>
    <t>2 - Core - Age Band 6</t>
  </si>
  <si>
    <t>policy.plans[1].coverages[0].classes[0].ageBands[5].numberOfLives</t>
  </si>
  <si>
    <t>2 - Core - Number Of Lives 6</t>
  </si>
  <si>
    <t>policy.plans[1].coverages[0].classes[0].ageBands[6].ageBand</t>
  </si>
  <si>
    <t>2 - Core - Age Band 7</t>
  </si>
  <si>
    <t>policy.plans[1].coverages[0].classes[0].ageBands[6].numberOfLives</t>
  </si>
  <si>
    <t>2 - Core - Number Of Lives 7</t>
  </si>
  <si>
    <t>policy.plans[1].coverages[0].classes[0].ageBands[7].ageBand</t>
  </si>
  <si>
    <t>2 - Core - Age Band 8</t>
  </si>
  <si>
    <t>policy.plans[1].coverages[0].classes[0].ageBands[7].numberOfLives</t>
  </si>
  <si>
    <t>2 - Core - Number Of Lives 8</t>
  </si>
  <si>
    <t>policy.plans[1].coverages[0].classes[0].ageBands[8].ageBand</t>
  </si>
  <si>
    <t>2 - Core - Age Band 9</t>
  </si>
  <si>
    <t>policy.plans[1].coverages[0].classes[0].ageBands[8].numberOfLives</t>
  </si>
  <si>
    <t>2 - Core - Number Of Lives 9</t>
  </si>
  <si>
    <t>policy.plans[1].coverages[0].classes[0].ageBands[9].ageBand</t>
  </si>
  <si>
    <t>2 - Core - Age Band 10</t>
  </si>
  <si>
    <t>policy.plans[1].coverages[0].classes[0].ageBands[9].numberOfLives</t>
  </si>
  <si>
    <t>2 - Core - Number Of Lives 10</t>
  </si>
  <si>
    <t>policy.plans[1].coverages[1].coverageType</t>
  </si>
  <si>
    <t>2 - BuyUp - Coverage Type</t>
  </si>
  <si>
    <t>policy.plans[1].coverages[1].rateBasis</t>
  </si>
  <si>
    <t>2 - BuyUp - Rate Basis</t>
  </si>
  <si>
    <t>policy.plans[1].coverages[1].rateFormat</t>
  </si>
  <si>
    <t>2 - BuyUp - Rate Format</t>
  </si>
  <si>
    <t>policy.plans[1].coverages[1].fundingType</t>
  </si>
  <si>
    <t>2 - BuyUp - Funding Type</t>
  </si>
  <si>
    <t>policy.plans[1].coverages[1].fundingStructure.contributionType</t>
  </si>
  <si>
    <t>2 - BuyUp - Contribution Type</t>
  </si>
  <si>
    <t>policy.plans[1].coverages[1].fundingStructure.participantContributionPercent</t>
  </si>
  <si>
    <t>2 - BuyUp - Participant Contribution %</t>
  </si>
  <si>
    <t>policy.plans[1].coverages[1].fundingStructure.assumedParticipationPct</t>
  </si>
  <si>
    <t>2 - BuyUp - Required Participation %</t>
  </si>
  <si>
    <t>policy.plans[1].coverages[1].fundingStructure.contributionBasisType</t>
  </si>
  <si>
    <t>2 - BuyUp - Contribution Basis Type</t>
  </si>
  <si>
    <t>policy.plans[1].coverages[1].fundingStructure.sponsorContributionAmount</t>
  </si>
  <si>
    <t>2 - BuyUp - Sponsor Contribution Amount</t>
  </si>
  <si>
    <t>policy.plans[1].coverages[1].fundingStructure.sponsorPaymentMode</t>
  </si>
  <si>
    <t>2 - BuyUp - Sponsor Payment Mode</t>
  </si>
  <si>
    <t>policy.plans[1].coverages[1].fundingStructure.memberPaymentModes</t>
  </si>
  <si>
    <t>2 - BuyUp - Member Payment Mode</t>
  </si>
  <si>
    <t>policy.plans[1].coverages[1].benefitStructure.benefitType</t>
  </si>
  <si>
    <t>2 - BuyUp - Benefit Type</t>
  </si>
  <si>
    <t>policy.plans[1].coverages[1].benefitStructure.benefitPercent</t>
  </si>
  <si>
    <t>2 - BuyUp - Benefit %</t>
  </si>
  <si>
    <t>policy.plans[1].coverages[1].benefitStructure.maxWeeklyBenefitAmount</t>
  </si>
  <si>
    <t>2 - BuyUp - Max Weekly Benefit Amount</t>
  </si>
  <si>
    <t>policy.plans[1].coverages[1].benefitStructure.weeklyBenefitAmount</t>
  </si>
  <si>
    <t>2 - BuyUp - Weekly Benefit Amount</t>
  </si>
  <si>
    <t>policy.plans[1].coverages[1].benefitStructure.maxWeeklyBenefitPercent</t>
  </si>
  <si>
    <t>2 - BuyUp - Max Weekly Benefit %</t>
  </si>
  <si>
    <t>policy.plans[1].coverages[1].benefitStructure.accidentEliminationPeriod</t>
  </si>
  <si>
    <t>2 - BuyUp - Accident EP</t>
  </si>
  <si>
    <t>policy.plans[1].coverages[1].benefitStructure.sicknessEliminationPeriod</t>
  </si>
  <si>
    <t>2 - BuyUp - Sickness EP</t>
  </si>
  <si>
    <t>policy.plans[1].coverages[1].benefitStructure.roundingMethod</t>
  </si>
  <si>
    <t>2 - BuyUp - Rounding Method</t>
  </si>
  <si>
    <t>policy.plans[1].coverages[1].benefitStructure.roundingAmount</t>
  </si>
  <si>
    <t>2 - BuyUp - Rounding Amount</t>
  </si>
  <si>
    <t>policy.plans[1].coverages[1].benefitStructure.benefitDuration</t>
  </si>
  <si>
    <t>2 - BuyUp - Benefit Duration</t>
  </si>
  <si>
    <t>policy.plans[1].coverages[1].benefitStructure.tierType</t>
  </si>
  <si>
    <t>2 - BuyUp - Tier Type</t>
  </si>
  <si>
    <t>policy.plans[1].coverages[1].benefitStructure.tierPercent</t>
  </si>
  <si>
    <t>2 - BuyUp - Tier %</t>
  </si>
  <si>
    <t>policy.plans[1].coverages[1].benefitStructure.maxTierWeeklyAmount</t>
  </si>
  <si>
    <t>2 - BuyUp - Max Tier Weekly Amount</t>
  </si>
  <si>
    <t>policy.plans[1].coverages[1].disabilityDefinition</t>
  </si>
  <si>
    <t>2 - BuyUp - Disability Definition</t>
  </si>
  <si>
    <t>policy.plans[1].coverages[1].coverageBasis</t>
  </si>
  <si>
    <t>2 - BuyUp - Coverage Basis</t>
  </si>
  <si>
    <t>policy.plans[1].coverages[1].preExConditionsDetails.preExistingConditionsIncluded</t>
  </si>
  <si>
    <t>2 - BuyUp - Pre Existing Conditions Included?</t>
  </si>
  <si>
    <t>policy.plans[1].coverages[1].preExConditionsDetails.lookBackPeriod</t>
  </si>
  <si>
    <t>2 - BuyUp - Look Back Period</t>
  </si>
  <si>
    <t>policy.plans[1].coverages[1].preExConditionsDetails.treatmentFreePeriod</t>
  </si>
  <si>
    <t>2 - BuyUp - Treatment Free Period</t>
  </si>
  <si>
    <t xml:space="preserve">policy.plans[1].coverages[1].preExConditionsDetails.continuoslyInsuredPeriod </t>
  </si>
  <si>
    <t>2 - BuyUp - Continuously Insured Period</t>
  </si>
  <si>
    <t>policy.plans[1].coverages[1].matchFICA</t>
  </si>
  <si>
    <t>2 - BuyUp - FICA Match</t>
  </si>
  <si>
    <t>policy.plans[1].coverages[1].workIncentiveIncluded</t>
  </si>
  <si>
    <t>2 - BuyUp - Work Incentive Included</t>
  </si>
  <si>
    <t>policy.plans[1].coverages[1].firstDayHospitalization</t>
  </si>
  <si>
    <t>2 - BuyUp - First Daty Hospitalization</t>
  </si>
  <si>
    <t>policy.plans[1].coverages[1].commission.commissionPercent</t>
  </si>
  <si>
    <t>2 - BuyUp - Commission %</t>
  </si>
  <si>
    <t>policy.plans[1].coverages[1].returnToWork</t>
  </si>
  <si>
    <t>2 - BuyUp - Return To Work</t>
  </si>
  <si>
    <t>policy.plans[1].coverages[1].portability</t>
  </si>
  <si>
    <t>2 - BuyUp - Portability</t>
  </si>
  <si>
    <t>policy.plans[1].coverages[1].progressiveIllnessProtection</t>
  </si>
  <si>
    <t>2 - BuyUp - Progressive Illness Protection</t>
  </si>
  <si>
    <t>policy.plans[1].coverages[1].pricingAgeMethod</t>
  </si>
  <si>
    <t>2 - BuyUp - Pricing Age Method</t>
  </si>
  <si>
    <t>policy.plans[1].coverages[1].censusType</t>
  </si>
  <si>
    <t>2 - BuyUp - Census Type</t>
  </si>
  <si>
    <t>policy.plans[1].coverages[1].classes[0].className</t>
  </si>
  <si>
    <t>2 - BuyUp - Class Name</t>
  </si>
  <si>
    <t>policy.plans[1].coverages[1].classes[0].classNumber</t>
  </si>
  <si>
    <t>2 - BuyUp - Class Number</t>
  </si>
  <si>
    <t>policy.plans[1].coverages[1].classes[0].numberOfLives</t>
  </si>
  <si>
    <t>2 - BuyUp - Number Of Lives</t>
  </si>
  <si>
    <t>policy.plans[1].coverages[1].classes[0].ageBands[0].ageBand</t>
  </si>
  <si>
    <t>2 - BuyUp - Age Band 1</t>
  </si>
  <si>
    <t>policy.plans[1].coverages[1].classes[0].ageBands[0].numberOfLives</t>
  </si>
  <si>
    <t>2 - BuyUp - Number Of Lives 1</t>
  </si>
  <si>
    <t>policy.plans[1].coverages[1].classes[0].ageBands[1].ageBand</t>
  </si>
  <si>
    <t>2 - BuyUp - Age Band 2</t>
  </si>
  <si>
    <t>policy.plans[1].coverages[1].classes[0].ageBands[1].numberOfLives</t>
  </si>
  <si>
    <t>2 - BuyUp - Number Of Lives 2</t>
  </si>
  <si>
    <t>policy.plans[1].coverages[1].classes[0].ageBands[2].ageBand</t>
  </si>
  <si>
    <t>2 - BuyUp - Age Band 3</t>
  </si>
  <si>
    <t>policy.plans[1].coverages[1].classes[0].ageBands[2].numberOfLives</t>
  </si>
  <si>
    <t>2 - BuyUp - Number Of Lives 3</t>
  </si>
  <si>
    <t>policy.plans[1].coverages[1].classes[0].ageBands[3].ageBand</t>
  </si>
  <si>
    <t>2 - BuyUp - Age Band 4</t>
  </si>
  <si>
    <t>policy.plans[1].coverages[1].classes[0].ageBands[3].numberOfLives</t>
  </si>
  <si>
    <t>2 - BuyUp - Number Of Lives 4</t>
  </si>
  <si>
    <t>policy.plans[1].coverages[1].classes[0].ageBands[4].ageBand</t>
  </si>
  <si>
    <t>2 - BuyUp - Age Band 5</t>
  </si>
  <si>
    <t>policy.plans[1].coverages[1].classes[0].ageBands[4].numberOfLives</t>
  </si>
  <si>
    <t>2 - BuyUp - Number Of Lives 5</t>
  </si>
  <si>
    <t>policy.plans[1].coverages[1].classes[0].ageBands[5].ageBand</t>
  </si>
  <si>
    <t>2 - BuyUp - Age Band 6</t>
  </si>
  <si>
    <t>policy.plans[1].coverages[1].classes[0].ageBands[5].numberOfLives</t>
  </si>
  <si>
    <t>2 - BuyUp - Number Of Lives 6</t>
  </si>
  <si>
    <t>policy.plans[1].coverages[1].classes[0].ageBands[6].ageBand</t>
  </si>
  <si>
    <t>2 - BuyUp - Age Band 7</t>
  </si>
  <si>
    <t>policy.plans[1].coverages[1].classes[0].ageBands[6].numberOfLives</t>
  </si>
  <si>
    <t>2 - BuyUp - Number Of Lives 7</t>
  </si>
  <si>
    <t>policy.plans[1].coverages[1].classes[0].ageBands[7].ageBand</t>
  </si>
  <si>
    <t>2 - BuyUp - Age Band 8</t>
  </si>
  <si>
    <t>policy.plans[1].coverages[1].classes[0].ageBands[7].numberOfLives</t>
  </si>
  <si>
    <t>2 - BuyUp - Number Of Lives 8</t>
  </si>
  <si>
    <t>policy.plans[1].coverages[1].classes[0].ageBands[8].ageBand</t>
  </si>
  <si>
    <t>2 - BuyUp - Age Band 9</t>
  </si>
  <si>
    <t>policy.plans[1].coverages[1].classes[0].ageBands[8].numberOfLives</t>
  </si>
  <si>
    <t>2 - BuyUp - Number Of Lives 9</t>
  </si>
  <si>
    <t>policy.plans[1].coverages[1].classes[0].ageBands[9].ageBand</t>
  </si>
  <si>
    <t>2 - BuyUp - Age Band 10</t>
  </si>
  <si>
    <t>policy.plans[1].coverages[1].classes[0].ageBands[9].numberOfLives</t>
  </si>
  <si>
    <t>2 - BuyUp - Number Of Lives 10</t>
  </si>
  <si>
    <t>policy.plans[2].planName</t>
  </si>
  <si>
    <t>3 - Plan Name</t>
  </si>
  <si>
    <t>policy.plans[2].coverages[0].coverageType</t>
  </si>
  <si>
    <t>3 - Core - Coverage Type</t>
  </si>
  <si>
    <t>policy.plans[2].coverages[0].rateBasis</t>
  </si>
  <si>
    <t>3 - Core - Rate Basis</t>
  </si>
  <si>
    <t>policy.plans[2].coverages[0].rateFormat</t>
  </si>
  <si>
    <t>3 - Core - Rate Format</t>
  </si>
  <si>
    <t>policy.plans[2].coverages[0].fundingType</t>
  </si>
  <si>
    <t>3 - Core - Funding Type</t>
  </si>
  <si>
    <t>policy.plans[2].coverages[0].fundingStructure.contributionType</t>
  </si>
  <si>
    <t>3 - Core - Contribution Type</t>
  </si>
  <si>
    <t>policy.plans[2].coverages[0].fundingStructure.participantContributionPercent</t>
  </si>
  <si>
    <t>3 - Core - Participant Contribution %</t>
  </si>
  <si>
    <t>policy.plans[2].coverages[0].fundingStructure.assumedParticipationPct</t>
  </si>
  <si>
    <t>3 - Core - Required Participation %</t>
  </si>
  <si>
    <t>policy.plans[2].coverages[0].fundingStructure.contributionBasisType</t>
  </si>
  <si>
    <t>3 - Core - Contribution Basis Type</t>
  </si>
  <si>
    <t>policy.plans[2].coverages[0].fundingStructure.sponsorContributionAmount</t>
  </si>
  <si>
    <t>3 - Core - Sponsor Contribution Amount</t>
  </si>
  <si>
    <t>policy.plans[2].coverages[0].fundingStructure.sponsorPaymentMode</t>
  </si>
  <si>
    <t>3 - Core - Sponsor Payment Mode</t>
  </si>
  <si>
    <t>policy.plans[2].coverages[0].fundingStructure.memberPaymentModes</t>
  </si>
  <si>
    <t>3 - Core - Member Payment Mode</t>
  </si>
  <si>
    <t>policy.plans[2].coverages[0].benefitStructure.benefitType</t>
  </si>
  <si>
    <t>3 - Core - Benefit Type</t>
  </si>
  <si>
    <t>policy.plans[2].coverages[0].benefitStructure.benefitPercent</t>
  </si>
  <si>
    <t>3 - Core - Benefit %</t>
  </si>
  <si>
    <t>policy.plans[2].coverages[0].benefitStructure.maxWeeklyBenefitAmount</t>
  </si>
  <si>
    <t>3 - Core - Max Weekly Benefit Amount</t>
  </si>
  <si>
    <t>policy.plans[2].coverages[0].benefitStructure.weeklyBenefitAmount</t>
  </si>
  <si>
    <t>3 - Core - Weekly Benefit Amount</t>
  </si>
  <si>
    <t>policy.plans[2].coverages[0].benefitStructure.maxWeeklyBenefitPercent</t>
  </si>
  <si>
    <t>3 - Core - Max Weekly Benefit %</t>
  </si>
  <si>
    <t>policy.plans[2].coverages[0].benefitStructure.accidentEliminationPeriod</t>
  </si>
  <si>
    <t>3 - Core - Accident EP</t>
  </si>
  <si>
    <t>policy.plans[2].coverages[0].benefitStructure.sicknessEliminationPeriod</t>
  </si>
  <si>
    <t>3 - Core - Sickness EP</t>
  </si>
  <si>
    <t>policy.plans[2].coverages[0].benefitStructure.roundingMethod</t>
  </si>
  <si>
    <t>3 - Core - Rounding Method</t>
  </si>
  <si>
    <t>policy.plans[2].coverages[0].benefitStructure.roundingAmount</t>
  </si>
  <si>
    <t>3 - Core - Rounding Amount</t>
  </si>
  <si>
    <t>policy.plans[2].coverages[0].benefitStructure.benefitDuration</t>
  </si>
  <si>
    <t>3 - Core - Benefit Duration</t>
  </si>
  <si>
    <t>policy.plans[2].coverages[0].benefitStructure.tierType</t>
  </si>
  <si>
    <t>3 - Core - Tier Type</t>
  </si>
  <si>
    <t>policy.plans[2].coverages[0].benefitStructure.tierPercent</t>
  </si>
  <si>
    <t>3 - Core - Tier %</t>
  </si>
  <si>
    <t>policy.plans[2].coverages[0].benefitStructure.maxTierWeeklyAmount</t>
  </si>
  <si>
    <t>3 - Core - Max Tier Weekly Amount</t>
  </si>
  <si>
    <t>policy.plans[2].coverages[0].disabilityDefinition</t>
  </si>
  <si>
    <t>3 - Core - Disability Definition</t>
  </si>
  <si>
    <t>policy.plans[2].coverages[0].coverageBasis</t>
  </si>
  <si>
    <t>3 - Core - Coverage Basis</t>
  </si>
  <si>
    <t>policy.plans[2].coverages[0].preExConditionsDetails.preExistingConditionsIncluded</t>
  </si>
  <si>
    <t>3 - Core - Pre Existing Conditions Included?</t>
  </si>
  <si>
    <t>policy.plans[2].coverages[0].preExConditionsDetails.lookBackPeriod</t>
  </si>
  <si>
    <t>3 - Core - Look Back Period</t>
  </si>
  <si>
    <t>policy.plans[2].coverages[0].preExConditionsDetails.treatmentFreePeriod</t>
  </si>
  <si>
    <t>3 - Core - Treatment Free Period</t>
  </si>
  <si>
    <t xml:space="preserve">policy.plans[2].coverages[0].preExConditionsDetails.continuoslyInsuredPeriod </t>
  </si>
  <si>
    <t>3 - Core - Continuously Insured Period</t>
  </si>
  <si>
    <t>policy.plans[2].coverages[0].matchFICA</t>
  </si>
  <si>
    <t>3 - Core - FICA Match</t>
  </si>
  <si>
    <t>policy.plans[2].coverages[0].workIncentiveIncluded</t>
  </si>
  <si>
    <t>3 - Core - Work Incentive Included</t>
  </si>
  <si>
    <t>policy.plans[2].coverages[0].firstDayHospitalization</t>
  </si>
  <si>
    <t>3 - Core - First Daty Hospitalization</t>
  </si>
  <si>
    <t>policy.plans[2].coverages[0].commission.commissionPercent</t>
  </si>
  <si>
    <t>3 - Core - Commission %</t>
  </si>
  <si>
    <t>policy.plans[2].coverages[0].returnToWork</t>
  </si>
  <si>
    <t>3 - Core - Return To Work</t>
  </si>
  <si>
    <t>policy.plans[2].coverages[0].portability</t>
  </si>
  <si>
    <t>3 - Core - Portability</t>
  </si>
  <si>
    <t>policy.plans[2].coverages[0].progressiveIllnessProtection</t>
  </si>
  <si>
    <t>3 - Core - Progressive Illness Protection</t>
  </si>
  <si>
    <t>policy.plans[2].coverages[0].pricingAgeMethod</t>
  </si>
  <si>
    <t>3 - Core - Pricing Age Method</t>
  </si>
  <si>
    <t>policy.plans[2].coverages[0].censusType</t>
  </si>
  <si>
    <t>3 - Core - Census Type</t>
  </si>
  <si>
    <t>policy.plans[2].coverages[0].classes[0].className</t>
  </si>
  <si>
    <t>3 - Core - Class Name</t>
  </si>
  <si>
    <t>policy.plans[2].coverages[0].classes[0].classNumber</t>
  </si>
  <si>
    <t>3 - Core - Class Number</t>
  </si>
  <si>
    <t>policy.plans[2].coverages[0].classes[0].numberOfLives</t>
  </si>
  <si>
    <t>3 - Core - Number Of Lives</t>
  </si>
  <si>
    <t>policy.plans[2].coverages[0].classes[0].ageBands[0].ageBand</t>
  </si>
  <si>
    <t>3 - Core - Age Band 1</t>
  </si>
  <si>
    <t>policy.plans[2].coverages[0].classes[0].ageBands[0].numberOfLives</t>
  </si>
  <si>
    <t>3 - Core - Number Of Lives 1</t>
  </si>
  <si>
    <t>policy.plans[2].coverages[0].classes[0].ageBands[1].ageBand</t>
  </si>
  <si>
    <t>3 - Core - Age Band 2</t>
  </si>
  <si>
    <t>policy.plans[2].coverages[0].classes[0].ageBands[1].numberOfLives</t>
  </si>
  <si>
    <t>3 - Core - Number Of Lives 2</t>
  </si>
  <si>
    <t>policy.plans[2].coverages[0].classes[0].ageBands[2].ageBand</t>
  </si>
  <si>
    <t>3 - Core - Age Band 3</t>
  </si>
  <si>
    <t>policy.plans[2].coverages[0].classes[0].ageBands[2].numberOfLives</t>
  </si>
  <si>
    <t>3 - Core - Number Of Lives 3</t>
  </si>
  <si>
    <t>policy.plans[2].coverages[0].classes[0].ageBands[3].ageBand</t>
  </si>
  <si>
    <t>3 - Core - Age Band 4</t>
  </si>
  <si>
    <t>policy.plans[2].coverages[0].classes[0].ageBands[3].numberOfLives</t>
  </si>
  <si>
    <t>3 - Core - Number Of Lives 4</t>
  </si>
  <si>
    <t>policy.plans[2].coverages[0].classes[0].ageBands[4].ageBand</t>
  </si>
  <si>
    <t>3 - Core - Age Band 5</t>
  </si>
  <si>
    <t>policy.plans[2].coverages[0].classes[0].ageBands[4].numberOfLives</t>
  </si>
  <si>
    <t>3 - Core - Number Of Lives 5</t>
  </si>
  <si>
    <t>policy.plans[2].coverages[0].classes[0].ageBands[5].ageBand</t>
  </si>
  <si>
    <t>3 - Core - Age Band 6</t>
  </si>
  <si>
    <t>policy.plans[2].coverages[0].classes[0].ageBands[5].numberOfLives</t>
  </si>
  <si>
    <t>3 - Core - Number Of Lives 6</t>
  </si>
  <si>
    <t>policy.plans[2].coverages[0].classes[0].ageBands[6].ageBand</t>
  </si>
  <si>
    <t>3 - Core - Age Band 7</t>
  </si>
  <si>
    <t>policy.plans[2].coverages[0].classes[0].ageBands[6].numberOfLives</t>
  </si>
  <si>
    <t>3 - Core - Number Of Lives 7</t>
  </si>
  <si>
    <t>policy.plans[2].coverages[0].classes[0].ageBands[7].ageBand</t>
  </si>
  <si>
    <t>3 - Core - Age Band 8</t>
  </si>
  <si>
    <t>policy.plans[2].coverages[0].classes[0].ageBands[7].numberOfLives</t>
  </si>
  <si>
    <t>3 - Core - Number Of Lives 8</t>
  </si>
  <si>
    <t>policy.plans[2].coverages[0].classes[0].ageBands[8].ageBand</t>
  </si>
  <si>
    <t>3 - Core - Age Band 9</t>
  </si>
  <si>
    <t>policy.plans[2].coverages[0].classes[0].ageBands[8].numberOfLives</t>
  </si>
  <si>
    <t>3 - Core - Number Of Lives 9</t>
  </si>
  <si>
    <t>policy.plans[2].coverages[0].classes[0].ageBands[9].ageBand</t>
  </si>
  <si>
    <t>3 - Core - Age Band 10</t>
  </si>
  <si>
    <t>policy.plans[2].coverages[0].classes[0].ageBands[9].numberOfLives</t>
  </si>
  <si>
    <t>3 - Core - Number Of Lives 10</t>
  </si>
  <si>
    <t>policy.plans[2].coverages[1].coverageType</t>
  </si>
  <si>
    <t>3 - BuyUp - Coverage Type</t>
  </si>
  <si>
    <t>policy.plans[2].coverages[1].rateBasis</t>
  </si>
  <si>
    <t>3 - BuyUp - Rate Basis</t>
  </si>
  <si>
    <t>policy.plans[2].coverages[1].rateFormat</t>
  </si>
  <si>
    <t>3 - BuyUp - Rate Format</t>
  </si>
  <si>
    <t>policy.plans[2].coverages[1].fundingType</t>
  </si>
  <si>
    <t>3 - BuyUp - Funding Type</t>
  </si>
  <si>
    <t>policy.plans[2].coverages[1].fundingStructure.contributionType</t>
  </si>
  <si>
    <t>3 - BuyUp - Contribution Type</t>
  </si>
  <si>
    <t>policy.plans[2].coverages[1].fundingStructure.participantContributionPercent</t>
  </si>
  <si>
    <t>3 - BuyUp - Participant Contribution %</t>
  </si>
  <si>
    <t>policy.plans[2].coverages[1].fundingStructure.assumedParticipationPct</t>
  </si>
  <si>
    <t>3 - BuyUp - Required Participation %</t>
  </si>
  <si>
    <t>policy.plans[2].coverages[1].fundingStructure.contributionBasisType</t>
  </si>
  <si>
    <t>3 - BuyUp - Contribution Basis Type</t>
  </si>
  <si>
    <t>policy.plans[2].coverages[1].fundingStructure.sponsorContributionAmount</t>
  </si>
  <si>
    <t>3 - BuyUp - Sponsor Contribution Amount</t>
  </si>
  <si>
    <t>policy.plans[2].coverages[1].fundingStructure.sponsorPaymentMode</t>
  </si>
  <si>
    <t>3 - BuyUp - Sponsor Payment Mode</t>
  </si>
  <si>
    <t>policy.plans[2].coverages[1].fundingStructure.memberPaymentModes</t>
  </si>
  <si>
    <t>3 - BuyUp - Member Payment Mode</t>
  </si>
  <si>
    <t>policy.plans[2].coverages[1].benefitStructure.benefitType</t>
  </si>
  <si>
    <t>3 - BuyUp - Benefit Type</t>
  </si>
  <si>
    <t>policy.plans[2].coverages[1].benefitStructure.benefitPercent</t>
  </si>
  <si>
    <t>3 - BuyUp - Benefit %</t>
  </si>
  <si>
    <t>policy.plans[2].coverages[1].benefitStructure.maxWeeklyBenefitAmount</t>
  </si>
  <si>
    <t>3 - BuyUp - Max Weekly Benefit Amount</t>
  </si>
  <si>
    <t>policy.plans[2].coverages[1].benefitStructure.weeklyBenefitAmount</t>
  </si>
  <si>
    <t>3 - BuyUp - Weekly Benefit Amount</t>
  </si>
  <si>
    <t>policy.plans[2].coverages[1].benefitStructure.maxWeeklyBenefitPercent</t>
  </si>
  <si>
    <t>3 - BuyUp - Max Weekly Benefit %</t>
  </si>
  <si>
    <t>policy.plans[2].coverages[1].benefitStructure.accidentEliminationPeriod</t>
  </si>
  <si>
    <t>3 - BuyUp - Accident EP</t>
  </si>
  <si>
    <t>policy.plans[2].coverages[1].benefitStructure.sicknessEliminationPeriod</t>
  </si>
  <si>
    <t>3 - BuyUp - Sickness EP</t>
  </si>
  <si>
    <t>policy.plans[2].coverages[1].benefitStructure.roundingMethod</t>
  </si>
  <si>
    <t>3 - BuyUp - Rounding Method</t>
  </si>
  <si>
    <t>policy.plans[2].coverages[1].benefitStructure.roundingAmount</t>
  </si>
  <si>
    <t>3 - BuyUp - Rounding Amount</t>
  </si>
  <si>
    <t>policy.plans[2].coverages[1].benefitStructure.benefitDuration</t>
  </si>
  <si>
    <t>3 - BuyUp - Benefit Duration</t>
  </si>
  <si>
    <t>policy.plans[2].coverages[1].benefitStructure.tierType</t>
  </si>
  <si>
    <t>3 - BuyUp - Tier Type</t>
  </si>
  <si>
    <t>policy.plans[2].coverages[1].benefitStructure.tierPercent</t>
  </si>
  <si>
    <t>3 - BuyUp - Tier %</t>
  </si>
  <si>
    <t>policy.plans[2].coverages[1].benefitStructure.maxTierWeeklyAmount</t>
  </si>
  <si>
    <t>3 - BuyUp - Max Tier Weekly Amount</t>
  </si>
  <si>
    <t>policy.plans[2].coverages[1].disabilityDefinition</t>
  </si>
  <si>
    <t>3 - BuyUp - Disability Definition</t>
  </si>
  <si>
    <t>policy.plans[2].coverages[1].coverageBasis</t>
  </si>
  <si>
    <t>3 - BuyUp - Coverage Basis</t>
  </si>
  <si>
    <t>policy.plans[2].coverages[1].preExConditionsDetails.preExistingConditionsIncluded</t>
  </si>
  <si>
    <t>3 - BuyUp - Pre Existing Conditions Included?</t>
  </si>
  <si>
    <t>policy.plans[2].coverages[1].preExConditionsDetails.lookBackPeriod</t>
  </si>
  <si>
    <t>3 - BuyUp - Look Back Period</t>
  </si>
  <si>
    <t>policy.plans[2].coverages[1].preExConditionsDetails.treatmentFreePeriod</t>
  </si>
  <si>
    <t>3 - BuyUp - Treatment Free Period</t>
  </si>
  <si>
    <t xml:space="preserve">policy.plans[2].coverages[1].preExConditionsDetails.continuoslyInsuredPeriod </t>
  </si>
  <si>
    <t>3 - BuyUp - Continuously Insured Period</t>
  </si>
  <si>
    <t>policy.plans[2].coverages[1].matchFICA</t>
  </si>
  <si>
    <t>3 - BuyUp - FICA Match</t>
  </si>
  <si>
    <t>policy.plans[2].coverages[1].workIncentiveIncluded</t>
  </si>
  <si>
    <t>3 - BuyUp - Work Incentive Included</t>
  </si>
  <si>
    <t>policy.plans[2].coverages[1].firstDayHospitalization</t>
  </si>
  <si>
    <t>3 - BuyUp - First Daty Hospitalization</t>
  </si>
  <si>
    <t>policy.plans[2].coverages[1].commission.commissionPercent</t>
  </si>
  <si>
    <t>3 - BuyUp - Commission %</t>
  </si>
  <si>
    <t>policy.plans[2].coverages[1].returnToWork</t>
  </si>
  <si>
    <t>3 - BuyUp - Return To Work</t>
  </si>
  <si>
    <t>policy.plans[2].coverages[1].portability</t>
  </si>
  <si>
    <t>3 - BuyUp - Portability</t>
  </si>
  <si>
    <t>policy.plans[2].coverages[1].progressiveIllnessProtection</t>
  </si>
  <si>
    <t>3 - BuyUp - Progressive Illness Protection</t>
  </si>
  <si>
    <t>policy.plans[2].coverages[1].pricingAgeMethod</t>
  </si>
  <si>
    <t>3 - BuyUp - Pricing Age Method</t>
  </si>
  <si>
    <t>policy.plans[2].coverages[1].censusType</t>
  </si>
  <si>
    <t>3 - BuyUp - Census Type</t>
  </si>
  <si>
    <t>policy.plans[2].coverages[1].classes[0].className</t>
  </si>
  <si>
    <t>3 - BuyUp - Class Name</t>
  </si>
  <si>
    <t>policy.plans[2].coverages[1].classes[0].classNumber</t>
  </si>
  <si>
    <t>3 - BuyUp - Class Number</t>
  </si>
  <si>
    <t>policy.plans[2].coverages[1].classes[0].numberOfLives</t>
  </si>
  <si>
    <t>3 - BuyUp - Number Of Lives</t>
  </si>
  <si>
    <t>policy.plans[2].coverages[1].classes[0].ageBands[0].ageBand</t>
  </si>
  <si>
    <t>3 - BuyUp - Age Band 1</t>
  </si>
  <si>
    <t>policy.plans[2].coverages[1].classes[0].ageBands[0].numberOfLives</t>
  </si>
  <si>
    <t>3 - BuyUp - Number Of Lives 1</t>
  </si>
  <si>
    <t>policy.plans[2].coverages[1].classes[0].ageBands[1].ageBand</t>
  </si>
  <si>
    <t>3 - BuyUp - Age Band 2</t>
  </si>
  <si>
    <t>policy.plans[2].coverages[1].classes[0].ageBands[1].numberOfLives</t>
  </si>
  <si>
    <t>3 - BuyUp - Number Of Lives 2</t>
  </si>
  <si>
    <t>policy.plans[2].coverages[1].classes[0].ageBands[2].ageBand</t>
  </si>
  <si>
    <t>3 - BuyUp - Age Band 3</t>
  </si>
  <si>
    <t>policy.plans[2].coverages[1].classes[0].ageBands[2].numberOfLives</t>
  </si>
  <si>
    <t>3 - BuyUp - Number Of Lives 3</t>
  </si>
  <si>
    <t>policy.plans[2].coverages[1].classes[0].ageBands[3].ageBand</t>
  </si>
  <si>
    <t>3 - BuyUp - Age Band 4</t>
  </si>
  <si>
    <t>policy.plans[2].coverages[1].classes[0].ageBands[3].numberOfLives</t>
  </si>
  <si>
    <t>3 - BuyUp - Number Of Lives 4</t>
  </si>
  <si>
    <t>policy.plans[2].coverages[1].classes[0].ageBands[4].ageBand</t>
  </si>
  <si>
    <t>3 - BuyUp - Age Band 5</t>
  </si>
  <si>
    <t>policy.plans[2].coverages[1].classes[0].ageBands[4].numberOfLives</t>
  </si>
  <si>
    <t>3 - BuyUp - Number Of Lives 5</t>
  </si>
  <si>
    <t>policy.plans[2].coverages[1].classes[0].ageBands[5].ageBand</t>
  </si>
  <si>
    <t>3 - BuyUp - Age Band 6</t>
  </si>
  <si>
    <t>policy.plans[2].coverages[1].classes[0].ageBands[5].numberOfLives</t>
  </si>
  <si>
    <t>3 - BuyUp - Number Of Lives 6</t>
  </si>
  <si>
    <t>policy.plans[2].coverages[1].classes[0].ageBands[6].ageBand</t>
  </si>
  <si>
    <t>3 - BuyUp - Age Band 7</t>
  </si>
  <si>
    <t>policy.plans[2].coverages[1].classes[0].ageBands[6].numberOfLives</t>
  </si>
  <si>
    <t>3 - BuyUp - Number Of Lives 7</t>
  </si>
  <si>
    <t>policy.plans[2].coverages[1].classes[0].ageBands[7].ageBand</t>
  </si>
  <si>
    <t>3 - BuyUp - Age Band 8</t>
  </si>
  <si>
    <t>policy.plans[2].coverages[1].classes[0].ageBands[7].numberOfLives</t>
  </si>
  <si>
    <t>3 - BuyUp - Number Of Lives 8</t>
  </si>
  <si>
    <t>policy.plans[2].coverages[1].classes[0].ageBands[8].ageBand</t>
  </si>
  <si>
    <t>3 - BuyUp - Age Band 9</t>
  </si>
  <si>
    <t>policy.plans[2].coverages[1].classes[0].ageBands[8].numberOfLives</t>
  </si>
  <si>
    <t>3 - BuyUp - Number Of Lives 9</t>
  </si>
  <si>
    <t>policy.plans[2].coverages[1].classes[0].ageBands[9].ageBand</t>
  </si>
  <si>
    <t>3 - BuyUp - Age Band 10</t>
  </si>
  <si>
    <t>policy.plans[2].coverages[1].classes[0].ageBands[9].numberOfLives</t>
  </si>
  <si>
    <t>3 - BuyUp - Number Of Lives 10</t>
  </si>
  <si>
    <r>
      <rPr>
        <rFont val="Libre Franklin"/>
        <color rgb="FF7F7F7F"/>
        <sz val="10.0"/>
      </rPr>
      <t xml:space="preserve">Data CensusEmployee </t>
    </r>
    <r>
      <rPr>
        <rFont val="Franklin Gothic Book"/>
        <b/>
        <color rgb="FF7F7F7F"/>
        <sz val="10.0"/>
      </rPr>
      <t>censusData_ForCensusValidation</t>
    </r>
  </si>
  <si>
    <t>Class Name - BuyUp</t>
  </si>
  <si>
    <t>Class Number - BuyUp</t>
  </si>
  <si>
    <t>Plan Name - BuyUp</t>
  </si>
  <si>
    <t>Eligible - BuyUp</t>
  </si>
  <si>
    <t>Elected - BuyUp</t>
  </si>
  <si>
    <t>Volume - BuyUp</t>
  </si>
  <si>
    <t>EM000101</t>
  </si>
  <si>
    <t>EM000102</t>
  </si>
  <si>
    <t>EM000103</t>
  </si>
  <si>
    <t>EM000104</t>
  </si>
  <si>
    <t>EM000105</t>
  </si>
  <si>
    <t>EM000106</t>
  </si>
  <si>
    <t>EM000107</t>
  </si>
  <si>
    <t>EM000108</t>
  </si>
  <si>
    <t>EM000109</t>
  </si>
  <si>
    <t>EM000110</t>
  </si>
  <si>
    <t>EM000111</t>
  </si>
  <si>
    <t>EM000112</t>
  </si>
  <si>
    <t>EM000113</t>
  </si>
  <si>
    <t>EM000114</t>
  </si>
  <si>
    <t>EM000115</t>
  </si>
  <si>
    <t>EM000116</t>
  </si>
  <si>
    <t>EM000117</t>
  </si>
  <si>
    <t>EM000118</t>
  </si>
  <si>
    <t>EM000119</t>
  </si>
  <si>
    <t>EM000120</t>
  </si>
  <si>
    <t>EM000121</t>
  </si>
  <si>
    <t>EM000122</t>
  </si>
  <si>
    <t>EM000123</t>
  </si>
  <si>
    <t>EM000124</t>
  </si>
  <si>
    <t>EM000125</t>
  </si>
  <si>
    <t>EM000126</t>
  </si>
  <si>
    <t>EM000127</t>
  </si>
  <si>
    <t>EM000128</t>
  </si>
  <si>
    <t>EM000129</t>
  </si>
  <si>
    <t>EM000130</t>
  </si>
  <si>
    <t>EM000131</t>
  </si>
  <si>
    <t>EM000132</t>
  </si>
  <si>
    <t>EM000133</t>
  </si>
  <si>
    <t>EM000134</t>
  </si>
  <si>
    <t>EM000135</t>
  </si>
  <si>
    <t>EM000136</t>
  </si>
  <si>
    <t>EM000137</t>
  </si>
  <si>
    <t>EM000138</t>
  </si>
  <si>
    <t>EM000139</t>
  </si>
  <si>
    <t>EM000140</t>
  </si>
  <si>
    <t>EM000141</t>
  </si>
  <si>
    <t>EM000142</t>
  </si>
  <si>
    <t>EM000143</t>
  </si>
  <si>
    <t>EM000144</t>
  </si>
  <si>
    <t>EM000145</t>
  </si>
  <si>
    <t>EM000146</t>
  </si>
  <si>
    <t>EM000147</t>
  </si>
  <si>
    <t>EM000148</t>
  </si>
  <si>
    <t>EM000149</t>
  </si>
  <si>
    <t>EM000150</t>
  </si>
  <si>
    <t>EM000151</t>
  </si>
  <si>
    <t>EM000152</t>
  </si>
  <si>
    <t>EM000153</t>
  </si>
  <si>
    <t>EM000154</t>
  </si>
  <si>
    <t>EM000155</t>
  </si>
  <si>
    <t>EM000156</t>
  </si>
  <si>
    <t>EM000157</t>
  </si>
  <si>
    <t>EM000158</t>
  </si>
  <si>
    <t>EM000159</t>
  </si>
  <si>
    <t>EM000160</t>
  </si>
  <si>
    <t>EM000161</t>
  </si>
  <si>
    <t>EM000162</t>
  </si>
  <si>
    <t>EM000163</t>
  </si>
  <si>
    <t>EM000164</t>
  </si>
  <si>
    <t>EM000165</t>
  </si>
  <si>
    <t>EM000166</t>
  </si>
  <si>
    <t>EM000167</t>
  </si>
  <si>
    <t>EM000168</t>
  </si>
  <si>
    <t>EM000169</t>
  </si>
  <si>
    <t>EM000170</t>
  </si>
  <si>
    <t>EM000171</t>
  </si>
  <si>
    <t>EM000172</t>
  </si>
  <si>
    <t>EM000173</t>
  </si>
  <si>
    <t>EM000174</t>
  </si>
  <si>
    <t>EM000175</t>
  </si>
  <si>
    <t>EM000176</t>
  </si>
  <si>
    <t>EM000177</t>
  </si>
  <si>
    <t>EM000178</t>
  </si>
  <si>
    <t>EM000179</t>
  </si>
  <si>
    <t>EM000180</t>
  </si>
  <si>
    <t>EM000181</t>
  </si>
  <si>
    <t>EM000182</t>
  </si>
  <si>
    <t>EM000183</t>
  </si>
  <si>
    <t>EM000184</t>
  </si>
  <si>
    <t>EM000185</t>
  </si>
  <si>
    <t>EM000186</t>
  </si>
  <si>
    <t>EM000187</t>
  </si>
  <si>
    <t>EM000188</t>
  </si>
  <si>
    <t>EM000189</t>
  </si>
  <si>
    <t>EM000190</t>
  </si>
  <si>
    <t>EM000191</t>
  </si>
  <si>
    <t>EM000192</t>
  </si>
  <si>
    <t>EM000193</t>
  </si>
  <si>
    <t>EM000194</t>
  </si>
  <si>
    <t>EM000195</t>
  </si>
  <si>
    <t>EM000196</t>
  </si>
  <si>
    <t>EM000197</t>
  </si>
  <si>
    <t>EM000198</t>
  </si>
  <si>
    <t>EM000199</t>
  </si>
  <si>
    <t>EM000200</t>
  </si>
  <si>
    <t>ELIFIBLE &amp; ENROLLED all included</t>
  </si>
  <si>
    <t>CensusFilter_EM000001</t>
  </si>
  <si>
    <t>CensusFilter_EM000002</t>
  </si>
  <si>
    <t>CensusFilter_EM000003</t>
  </si>
  <si>
    <t>CensusFilter_EM000004</t>
  </si>
  <si>
    <t>CensusFilter_EM000005</t>
  </si>
  <si>
    <t>ELIGIBLE&amp; ENROLLED:  all excluded</t>
  </si>
  <si>
    <t>CensusFilter_EM000006</t>
  </si>
  <si>
    <t>CensusFilter_EM000007</t>
  </si>
  <si>
    <t>CensusFilter_EM000008</t>
  </si>
  <si>
    <t>CensusFilter_EM000009</t>
  </si>
  <si>
    <t>CensusFilter_EM000010</t>
  </si>
  <si>
    <t xml:space="preserve">ELIGIBLE &amp; ENROLLED Core Included , BuyUp excluded </t>
  </si>
  <si>
    <t>CensusFilter_EM000021</t>
  </si>
  <si>
    <t>CensusFilter_EM000022</t>
  </si>
  <si>
    <t>CensusFilter_EM000023</t>
  </si>
  <si>
    <t>CensusFilter_EM000024</t>
  </si>
  <si>
    <t>CensusFilter_EM000025</t>
  </si>
  <si>
    <t>ELIGIBLE - all included, 
ENROLLED - all excluded</t>
  </si>
  <si>
    <t>CensusFilter_EM000026</t>
  </si>
  <si>
    <t>CensusFilter_EM000027</t>
  </si>
  <si>
    <t>CensusFilter_EM000028</t>
  </si>
  <si>
    <t>CensusFilter_EM000029</t>
  </si>
  <si>
    <t>CensusFilter_EM000030</t>
  </si>
  <si>
    <t>ELIGIBLE&amp;ENROLLED - Core Included , BuyUp EMPTY  excluded</t>
  </si>
  <si>
    <t>CensusFilter_EM000031</t>
  </si>
  <si>
    <t>CensusFilter_EM000032</t>
  </si>
  <si>
    <t>CensusFilter_EM000033</t>
  </si>
  <si>
    <t>CensusFilter_EM000034</t>
  </si>
  <si>
    <t>CensusFilter_EM000035</t>
  </si>
  <si>
    <t xml:space="preserve"> ENROLLED: Core excluded , BuyUp included - 0 </t>
  </si>
  <si>
    <t>CensusFilter_EM000036</t>
  </si>
  <si>
    <t>CensusFilter_EM000037</t>
  </si>
  <si>
    <t>CensusFilter_EM000038</t>
  </si>
  <si>
    <t>CensusFilter_EM000039</t>
  </si>
  <si>
    <t>CensusFilter_EM000040</t>
  </si>
  <si>
    <r>
      <rPr>
        <rFont val="Franklin Gothic Book"/>
        <b val="0"/>
        <color rgb="FF7F7F7F"/>
        <sz val="10.0"/>
      </rPr>
      <t>Spreadsheet SpreadsheetResult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CoverageOverrideCalculationTests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 val="0"/>
        <color rgb="FF7F7F7F"/>
        <sz val="10.0"/>
      </rPr>
      <t>( PremiumAndRateCoverage originalCoverage, PremiumAndRateCoverage[] overriddenCoverages)</t>
    </r>
  </si>
  <si>
    <t>= CoverageOverrideCalculation (originalCoverage, overriddenCoverages)</t>
  </si>
  <si>
    <t>= $CoverageCalculation.$Classes[0]</t>
  </si>
  <si>
    <t>ClassRate</t>
  </si>
  <si>
    <t>= $CoverageCalculation.$Classes[0].$RateCard.$Rate</t>
  </si>
  <si>
    <t>ClassAnnualPremium</t>
  </si>
  <si>
    <t>= $CoverageCalculation.$Classes[0].$RateCardPremium.$AnnualPremium</t>
  </si>
  <si>
    <t>AgeBandsNames</t>
  </si>
  <si>
    <t>= originalCoverage.rateFormat == "AgeBanded" ? $ClassCalculation.$AgeBandedRateCards[transform to $AgeBand] : null</t>
  </si>
  <si>
    <t>AgeBandsRates</t>
  </si>
  <si>
    <t>= originalCoverage.rateFormat == "AgeBanded"  &amp;&amp; not isEmpty($ClassCalculation.$AgeBandedRateCards[select first having $RateCard.$Rate &gt; 0]) ? $ClassCalculation.$AgeBandedRateCards[transform to $RateCard.$Rate] : null</t>
  </si>
  <si>
    <t>AgeBandsAnnualPremium</t>
  </si>
  <si>
    <t>= originalCoverage.rateFormat == "AgeBanded" &amp;&amp; not isEmpty($ClassCalculation.$AgeBandedRateCards[select first having $RateCardPremium.$AnnualPremium &gt; 0])  ? $ClassCalculation.$AgeBandedRateCards[transform to $RateCardPremium.$AnnualPremium] : null</t>
  </si>
  <si>
    <t>AgeBandsMonthlyPremium</t>
  </si>
  <si>
    <t>= originalCoverage.rateFormat == "AgeBanded" &amp;&amp; not isEmpty($ClassCalculation.$AgeBandedRateCards[select first having $RateCardPremium.$MonthlyPremium &gt; 0])  ? $ClassCalculation.$AgeBandedRateCards[transform to $RateCardPremium.$MonthlyPremium] : null</t>
  </si>
  <si>
    <r>
      <rPr>
        <rFont val="Franklin Gothic Book"/>
        <b val="0"/>
        <color rgb="FF7F7F7F"/>
        <sz val="10.0"/>
      </rPr>
      <t>Test</t>
    </r>
    <r>
      <rPr>
        <rFont val="Franklin Gothic Book"/>
        <b/>
        <color rgb="FF000000"/>
        <sz val="10.0"/>
      </rPr>
      <t xml:space="preserve"> CoverageOverrideCalculationTests </t>
    </r>
  </si>
  <si>
    <t>originalCoverage.rateBasis</t>
  </si>
  <si>
    <t>overriddenCoverages[0].rateBasis</t>
  </si>
  <si>
    <t>originalCoverage.fundingStructure</t>
  </si>
  <si>
    <t>originalCoverage.rateFormat</t>
  </si>
  <si>
    <t>originalCoverage.coverageType</t>
  </si>
  <si>
    <t>originalCoverage.rateCard.numberOfLives</t>
  </si>
  <si>
    <t>originalCoverage.rateCard.totalVolume</t>
  </si>
  <si>
    <t>originalCoverage.rateCard.rate</t>
  </si>
  <si>
    <t>overriddenCoverages[0].rateCard.rate</t>
  </si>
  <si>
    <t>originalCoverage.rateCardPremium.annualPremium</t>
  </si>
  <si>
    <t>originalCoverage.rateCardPremium.monthlyPremium</t>
  </si>
  <si>
    <t>overriddenCoverages[0].rateCardPremium.annualPremium</t>
  </si>
  <si>
    <t>overriddenCoverages[0].rateCardPremium.monthlyPremium</t>
  </si>
  <si>
    <t>originalCoverage.classes[0].className</t>
  </si>
  <si>
    <t>originalCoverage.classes[0].classNumber</t>
  </si>
  <si>
    <t>overriddenCoverages[0].classes[0].classNumber</t>
  </si>
  <si>
    <t>originalCoverage.classes[0].rateCard.numberOfLives</t>
  </si>
  <si>
    <t>originalCoverage.classes[0].rateCard.totalVolume</t>
  </si>
  <si>
    <t>originalCoverage.classes[0].rateCard.rate</t>
  </si>
  <si>
    <t>overriddenCoverages[0].classes[0].rateCard.rate</t>
  </si>
  <si>
    <t>originalCoverage.classes[0].rateCardPremium.monthlyPremium</t>
  </si>
  <si>
    <t>overriddenCoverages[0].classes[0].rateCardPremium.monthlyPremium</t>
  </si>
  <si>
    <t>originalCoverage.classes[0].rateCardPremium.annualPremium</t>
  </si>
  <si>
    <t>originalCoverage.classes[0].ageBandedRateCards.ageBand</t>
  </si>
  <si>
    <t>overriddenCoverages[0].classes[0].ageBandedRateCards.ageBand</t>
  </si>
  <si>
    <t>originalCoverage.classes[0].ageBandedRateCards.rateCard.numberOfLives</t>
  </si>
  <si>
    <t>originalCoverage.classes[0].ageBandedRateCards.rateCard.totalVolume</t>
  </si>
  <si>
    <t>overriddenCoverages[0].classes[0].ageBandedRateCards.rateCard.rate</t>
  </si>
  <si>
    <t>originalCoverage.classes[0].ageBandedRateCards.rateCardPremium.monthlyPremium</t>
  </si>
  <si>
    <t>originalCoverage.classes[0].ageBandedRateCards.rateCardPremium.annualPremium</t>
  </si>
  <si>
    <t>_res_.$CoverageCalculation.$RateCard.$Rate</t>
  </si>
  <si>
    <t>_res_.$CoverageCalculation.$RateCardPremium.$AnnualPremium</t>
  </si>
  <si>
    <t>_res_.$ClassCalculation.$RateCard.$Rate</t>
  </si>
  <si>
    <t>_res_.$ClassCalculation.$RateCardPremium.$MonthlyPremium</t>
  </si>
  <si>
    <t>_res_.$ClassCalculation.$RateCardPremium.$AnnualPremium</t>
  </si>
  <si>
    <t>_res_.$AgeBandsNames</t>
  </si>
  <si>
    <t>_res_.$AgeBandsRates</t>
  </si>
  <si>
    <t>_res_.$AgeBandsMonthlyPremium</t>
  </si>
  <si>
    <t>_res_.$AgeBandsAnnualPremium</t>
  </si>
  <si>
    <t>&gt;FundingStructureData_Prem</t>
  </si>
  <si>
    <t>fundingStructure._PK_</t>
  </si>
  <si>
    <t>Coverage Annual Premium</t>
  </si>
  <si>
    <t>Coverage Monthly Premium</t>
  </si>
  <si>
    <t>Class name</t>
  </si>
  <si>
    <t>Class Number Of Lives</t>
  </si>
  <si>
    <t>Class Total Volume</t>
  </si>
  <si>
    <t>Class Rate</t>
  </si>
  <si>
    <t>Class Monthly Premium</t>
  </si>
  <si>
    <t>Class Annual Premium</t>
  </si>
  <si>
    <t>Age Band Monthly  Premium</t>
  </si>
  <si>
    <t>Age Band Annual Premium</t>
  </si>
  <si>
    <t xml:space="preserve">Coverage level - same rates </t>
  </si>
  <si>
    <t>Coverage level rate overridden</t>
  </si>
  <si>
    <t>Age Band level overriding</t>
  </si>
  <si>
    <t>Class level overriding</t>
  </si>
  <si>
    <t>Coverage level overriding for Composite rate format</t>
  </si>
  <si>
    <t>Class level overriding for Composite rate format</t>
  </si>
  <si>
    <t>Override ageBand rate on the same value - the same rate and premium are expected</t>
  </si>
  <si>
    <t>_NULL_</t>
  </si>
  <si>
    <t>Override class rate on the same value - the same rate and premium are expected</t>
  </si>
  <si>
    <t>Override coverage rate on the same value - the same rate and premium are expected</t>
  </si>
  <si>
    <t>//Return these test cases once error feature returning objects is available for testing</t>
  </si>
  <si>
    <t>Nothing changed</t>
  </si>
  <si>
    <t>Rates can be adjusted on one level only</t>
  </si>
  <si>
    <t>Multiple level override composite rate format</t>
  </si>
  <si>
    <t>Multiple level override age banded rate format</t>
  </si>
  <si>
    <r>
      <rPr>
        <rFont val="Franklin Gothic Book"/>
        <b val="0"/>
        <color rgb="FF7F7F7F"/>
        <sz val="10.0"/>
      </rPr>
      <t xml:space="preserve">Data PremiumPolicy </t>
    </r>
    <r>
      <rPr>
        <rFont val="Franklin Gothic Book"/>
        <b/>
        <color rgb="FF7F7F7F"/>
        <sz val="10.0"/>
      </rPr>
      <t>PolicyOverrideData</t>
    </r>
  </si>
  <si>
    <t>PolicyData_1</t>
  </si>
  <si>
    <t>PolicyData_Overridden</t>
  </si>
  <si>
    <t>PolicyData_2</t>
  </si>
  <si>
    <t>plans[0]</t>
  </si>
  <si>
    <t>&gt;PlanData1</t>
  </si>
  <si>
    <t>plan[0]</t>
  </si>
  <si>
    <t>plan_1</t>
  </si>
  <si>
    <t>plan_3</t>
  </si>
  <si>
    <t>plans[1]</t>
  </si>
  <si>
    <t>&gt;PlanData2</t>
  </si>
  <si>
    <t>plan[1]</t>
  </si>
  <si>
    <t>plan_2</t>
  </si>
  <si>
    <r>
      <rPr>
        <rFont val="Franklin Gothic Book"/>
        <b val="0"/>
        <color rgb="FF7F7F7F"/>
        <sz val="10.0"/>
      </rPr>
      <t>Data PremiumAndRatePlan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PlanData1</t>
    </r>
  </si>
  <si>
    <t>coverages[0]</t>
  </si>
  <si>
    <t>&gt;coverageData</t>
  </si>
  <si>
    <t>coverageID_1</t>
  </si>
  <si>
    <t>coverageID_4</t>
  </si>
  <si>
    <t>coverages[1]</t>
  </si>
  <si>
    <t>coverageID_2</t>
  </si>
  <si>
    <r>
      <rPr>
        <rFont val="Franklin Gothic Book"/>
        <b val="0"/>
        <color rgb="FF7F7F7F"/>
        <sz val="10.0"/>
      </rPr>
      <t>Data PremiumAndRatePlan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PlanData2</t>
    </r>
  </si>
  <si>
    <t>&gt;coverageClassOnly_STD3_STDCore</t>
  </si>
  <si>
    <t>STD3_STDCore</t>
  </si>
  <si>
    <t>&gt;coverageageBandsOnly_STD2_STDCore</t>
  </si>
  <si>
    <t>STD2_STDCore2_1</t>
  </si>
  <si>
    <r>
      <rPr>
        <rFont val="Franklin Gothic Book"/>
        <b val="0"/>
        <color rgb="FF7F7F7F"/>
        <sz val="10.0"/>
      </rPr>
      <t>Data PremiumAndRateCoverage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coverageClassOnly_STD3_STDCore</t>
    </r>
  </si>
  <si>
    <t>coverageID</t>
  </si>
  <si>
    <t>fundingStructure.contributionType</t>
  </si>
  <si>
    <t>fundingStructure.participantContributionPercent</t>
  </si>
  <si>
    <t>fundingStructure.assumedParticipationPct</t>
  </si>
  <si>
    <t>fundingStructure.sponsorPaymentMode</t>
  </si>
  <si>
    <t>sponsorPaymentMode</t>
  </si>
  <si>
    <t>fundingStructure.memberPaymentModes[0]</t>
  </si>
  <si>
    <t>memberPaymentModes</t>
  </si>
  <si>
    <t>fundingStructure.memberPaymentModes[1]</t>
  </si>
  <si>
    <t>fundingStructure.contributionBasisType</t>
  </si>
  <si>
    <t>fundingStructure.sponsorContributionAmount</t>
  </si>
  <si>
    <t>sponsorContributionAmount</t>
  </si>
  <si>
    <t>classes[0].className</t>
  </si>
  <si>
    <t>classificatioGroupDataID_NO_SUBGRPS</t>
  </si>
  <si>
    <t>classes[0].classNumber</t>
  </si>
  <si>
    <t>classes[0].rateCard.numberOfLives</t>
  </si>
  <si>
    <t>classes[0].rateCard.rate</t>
  </si>
  <si>
    <t>rate</t>
  </si>
  <si>
    <t>classes[0].rateCard.totalVolume</t>
  </si>
  <si>
    <t>totalVolume</t>
  </si>
  <si>
    <t>classes[0].ageBandedRateCards</t>
  </si>
  <si>
    <t>&gt;ageBandData</t>
  </si>
  <si>
    <t>rateCards</t>
  </si>
  <si>
    <t>ageBandID_NULL</t>
  </si>
  <si>
    <r>
      <rPr>
        <rFont val="Franklin Gothic Book"/>
        <b val="0"/>
        <color rgb="FF7F7F7F"/>
        <sz val="10.0"/>
      </rPr>
      <t>Data PremiumAndRateCoverage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coverageageBandsOnly_STD2_STDCore</t>
    </r>
  </si>
  <si>
    <t>STD2_STDCore</t>
  </si>
  <si>
    <t>STD2_STDCore2</t>
  </si>
  <si>
    <t>classificationGroupDataID_SUBGRPS</t>
  </si>
  <si>
    <t>volume</t>
  </si>
  <si>
    <t>classes[0].ageBandedRateCards[0].ageBand</t>
  </si>
  <si>
    <t>ageBand1</t>
  </si>
  <si>
    <t>classes[0].ageBandedRateCards[0].rateCard.numberOfLives</t>
  </si>
  <si>
    <t>numberOfLives1</t>
  </si>
  <si>
    <t>classes[0].ageBandedRateCards[0].rateCard.rate</t>
  </si>
  <si>
    <t>rate1</t>
  </si>
  <si>
    <t>classes[0].ageBandedRateCards[0].rateCard.totalVolume</t>
  </si>
  <si>
    <t>volume1</t>
  </si>
  <si>
    <t>classes[0].ageBandedRateCards[1].ageBand</t>
  </si>
  <si>
    <t>ageBand2</t>
  </si>
  <si>
    <t>classes[0].ageBandedRateCards[1].rateCard.numberOfLives</t>
  </si>
  <si>
    <t>numberOfLives2</t>
  </si>
  <si>
    <t>classes[0].ageBandedRateCards[1].rateCard.rate</t>
  </si>
  <si>
    <t>rate2</t>
  </si>
  <si>
    <t>classes[0].ageBandedRateCards[1].rateCard.totalVolume</t>
  </si>
  <si>
    <t>volume2</t>
  </si>
  <si>
    <r>
      <rPr>
        <rFont val="Franklin Gothic Book"/>
        <b val="0"/>
        <color rgb="FF7F7F7F"/>
        <sz val="10.0"/>
      </rPr>
      <t>Data PremiumAndRateCoverage</t>
    </r>
    <r>
      <rPr>
        <rFont val="Franklin Gothic Book"/>
        <b/>
        <color rgb="FF7F7F7F"/>
        <sz val="10.0"/>
      </rPr>
      <t xml:space="preserve"> coverageData</t>
    </r>
  </si>
  <si>
    <t>rateCard.rate</t>
  </si>
  <si>
    <t>&gt;fundingStructureData1</t>
  </si>
  <si>
    <t>&gt;classificationGroupData</t>
  </si>
  <si>
    <t>fundingStructureID_1</t>
  </si>
  <si>
    <t>coverageID_3</t>
  </si>
  <si>
    <t>fundingStructureID_2</t>
  </si>
  <si>
    <t>classificationGroupDataID_Both</t>
  </si>
  <si>
    <r>
      <rPr>
        <rFont val="Franklin Gothic Book"/>
        <b val="0"/>
        <color rgb="FF7F7F7F"/>
        <sz val="10.0"/>
      </rPr>
      <t>Data FundingStructure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fundingStructureData1</t>
    </r>
  </si>
  <si>
    <t>fundingStructureDataID</t>
  </si>
  <si>
    <r>
      <rPr>
        <rFont val="Libre Franklin"/>
        <color rgb="FF7F7F7F"/>
        <sz val="10.0"/>
      </rPr>
      <t xml:space="preserve">Data Class </t>
    </r>
    <r>
      <rPr>
        <rFont val="Franklin Gothic Book"/>
        <b/>
        <color rgb="FF7F7F7F"/>
        <sz val="10.0"/>
      </rPr>
      <t>classificationGroupData</t>
    </r>
  </si>
  <si>
    <t>classificatioGroupDataID_NULL_SUBGRPS</t>
  </si>
  <si>
    <t>ageBandedRateCards[0]</t>
  </si>
  <si>
    <t>ageBandID_1</t>
  </si>
  <si>
    <t>ageBandedRateCards[1]</t>
  </si>
  <si>
    <t>ageBandID_2</t>
  </si>
  <si>
    <t>rateCard.numberOfLives</t>
  </si>
  <si>
    <t>rateCard.totalVolume</t>
  </si>
  <si>
    <r>
      <rPr>
        <rFont val="Libre Franklin"/>
        <color rgb="FF7F7F7F"/>
        <sz val="10.0"/>
      </rPr>
      <t xml:space="preserve">Data AgeBandedRateCard </t>
    </r>
    <r>
      <rPr>
        <rFont val="Franklin Gothic Book"/>
        <b/>
        <color rgb="FF7F7F7F"/>
        <sz val="10.0"/>
      </rPr>
      <t>ageBandData</t>
    </r>
  </si>
  <si>
    <t>ageBandID</t>
  </si>
  <si>
    <t>ageBand</t>
  </si>
  <si>
    <r>
      <rPr>
        <rFont val="Franklin Gothic Book"/>
        <color rgb="FF7F7F7F"/>
        <sz val="10.0"/>
      </rPr>
      <t>Data MemberCoverageBenefitStructure</t>
    </r>
    <r>
      <rPr>
        <rFont val="Arial"/>
        <color rgb="FF000000"/>
        <sz val="10.0"/>
      </rPr>
      <t xml:space="preserve"> </t>
    </r>
    <r>
      <rPr>
        <rFont val="Franklin Gothic Book"/>
        <b/>
        <color theme="1"/>
        <sz val="10.0"/>
      </rPr>
      <t>MemberCoverageBenefitStructure</t>
    </r>
  </si>
  <si>
    <t>coverageBenefitStructureID</t>
  </si>
  <si>
    <t>approvedBenefitAmount</t>
  </si>
  <si>
    <r>
      <rPr>
        <rFont val="Franklin Gothic Book"/>
        <color rgb="FF7F7F7F"/>
        <sz val="10.0"/>
      </rPr>
      <t>Data MemberRecord</t>
    </r>
    <r>
      <rPr>
        <rFont val="Arial"/>
        <color rgb="FF000000"/>
        <sz val="10.0"/>
      </rPr>
      <t xml:space="preserve"> </t>
    </r>
    <r>
      <rPr>
        <rFont val="Franklin Gothic Book"/>
        <b/>
        <color theme="1"/>
        <sz val="10.0"/>
      </rPr>
      <t>MemberRecordData</t>
    </r>
  </si>
  <si>
    <r>
      <rPr>
        <rFont val="Franklin Gothic Book"/>
        <color rgb="FF7F7F7F"/>
        <sz val="10.0"/>
      </rPr>
      <t xml:space="preserve">Data PremiumPolicy </t>
    </r>
    <r>
      <rPr>
        <rFont val="Franklin Gothic Book"/>
        <b/>
        <color theme="1"/>
        <sz val="10.0"/>
      </rPr>
      <t>PremiumPolicyData</t>
    </r>
  </si>
  <si>
    <t>plans[0].coverages[0].classes[0].rateCard.rate</t>
  </si>
  <si>
    <t>class rate</t>
  </si>
  <si>
    <t>plans[0].coverages[0].classes[0].ageBandedRateCards[0].rateCard.rate</t>
  </si>
  <si>
    <t>ageBand rate</t>
  </si>
  <si>
    <t>plans[0].coverages[0].classes[0].ageBandedRateCards[0].ageBand</t>
  </si>
  <si>
    <t>plans[0].coverages[1].classes[0].rateCard.rate</t>
  </si>
  <si>
    <t>plans[0].coverages[1].classes[0].ageBandedRateCards[0].rateCard.rate</t>
  </si>
  <si>
    <t>plans[0].coverages[1].classes[0].ageBandedRateCards[0].ageBand</t>
  </si>
  <si>
    <r>
      <rPr>
        <rFont val="Franklin Gothic Book"/>
        <b val="0"/>
        <color rgb="FF7F7F7F"/>
        <sz val="10.0"/>
      </rPr>
      <t>//Test ClassOverrideCalculation</t>
    </r>
    <r>
      <rPr>
        <rFont val="Franklin Gothic Book"/>
        <b/>
        <color rgb="FF000000"/>
        <sz val="10.0"/>
      </rPr>
      <t xml:space="preserve"> ClassOverrideCalculationTest</t>
    </r>
  </si>
  <si>
    <t>originalClass.className</t>
  </si>
  <si>
    <t>originalClass.classNumber</t>
  </si>
  <si>
    <t>originalClass.rateCard.numberOfLives</t>
  </si>
  <si>
    <t>overriddenCoverage.classes[0].classNumber</t>
  </si>
  <si>
    <t>overriddenCoverage.classes[0].rateCard.rate</t>
  </si>
  <si>
    <t>originalClass.rateCard.totalVolume</t>
  </si>
  <si>
    <t>overriddenCoverageRateCalc.$Rate</t>
  </si>
  <si>
    <t>overriddenCoverageRateCalc.$PremiumRatio</t>
  </si>
  <si>
    <t>overriddenCoverageRateCalc.$OverridenMonthlyPremium</t>
  </si>
  <si>
    <t>_res_.$RateCard.$Rate</t>
  </si>
  <si>
    <t>overriddenCoverage.classes[0].ageBandedRateCards.ageBand</t>
  </si>
  <si>
    <t>originalClass.ageBandedRateCards.rateCard.numberOfLives</t>
  </si>
  <si>
    <t>overriddenCoverage.classes[0].ageBandedRateCards.rateCard.rate</t>
  </si>
  <si>
    <t>_res_.$AgeBandedRateCards[0].$RateCardPremium.$MonthlyPremium</t>
  </si>
  <si>
    <t>_res_.$AgeBandedRateCards.$RateCard.$Rates</t>
  </si>
  <si>
    <t>class.className</t>
  </si>
  <si>
    <t>class.rateCard.numberOfLives</t>
  </si>
  <si>
    <t>class.rate</t>
  </si>
  <si>
    <t>class.totalVolume</t>
  </si>
  <si>
    <t>class.monthlyPremium</t>
  </si>
  <si>
    <t>overriddenCoverage.$Rate</t>
  </si>
  <si>
    <t>overriddenCoverage.$PremiumRatio</t>
  </si>
  <si>
    <t>overriddenCoverage.$OverridenMonthlyPremium</t>
  </si>
  <si>
    <t>Result Class  Rate</t>
  </si>
  <si>
    <t>Result Class  Monthly Premium</t>
  </si>
  <si>
    <t>class.ageBandedRateCards.ageBand</t>
  </si>
  <si>
    <t>class.ageBandedRateCards.rateCard.numberOfLives</t>
  </si>
  <si>
    <t>class.ageBandedRateCards.rate</t>
  </si>
  <si>
    <t>class.ageBandedRateCards.totalVolume</t>
  </si>
  <si>
    <t>class.ageBandedRateCards.monthlyPremium</t>
  </si>
  <si>
    <t>class.ageBand</t>
  </si>
  <si>
    <t>class.rateCardsMonthlyPremium</t>
  </si>
  <si>
    <t>class.rateCardsRates</t>
  </si>
  <si>
    <t>60+</t>
  </si>
  <si>
    <t>AgeBanded_OverriddenFromCoverage</t>
  </si>
  <si>
    <t>AgeBanded_OverriddenFromAgeBand</t>
  </si>
  <si>
    <t>AgeBanded_OverriddenFromClass</t>
  </si>
  <si>
    <t>Composite_OverriddenFromCoverage</t>
  </si>
  <si>
    <t>Composite_OverriddenFromClass</t>
  </si>
  <si>
    <r>
      <rPr>
        <rFont val="Libre Franklin"/>
        <color rgb="FF7F7F7F"/>
        <sz val="10.0"/>
      </rPr>
      <t xml:space="preserve">Test </t>
    </r>
    <r>
      <rPr>
        <rFont val="Franklin Gothic Book"/>
        <b/>
        <color rgb="FF7F7F7F"/>
        <sz val="10.0"/>
      </rPr>
      <t>OverridenRate</t>
    </r>
  </si>
  <si>
    <t>originalRate</t>
  </si>
  <si>
    <t>_res_.$OverridenMonthlyPremium</t>
  </si>
  <si>
    <t>_res_.$Ratio</t>
  </si>
  <si>
    <t>1.471428571428572</t>
  </si>
  <si>
    <t>0.928571428571429</t>
  </si>
  <si>
    <r>
      <rPr>
        <rFont val="Libre Franklin"/>
        <color rgb="FF7F7F7F"/>
        <sz val="10.0"/>
      </rPr>
      <t xml:space="preserve">Data FundingStructure </t>
    </r>
    <r>
      <rPr>
        <rFont val="Franklin Gothic Book"/>
        <b/>
        <color rgb="FF7F7F7F"/>
        <sz val="10.0"/>
      </rPr>
      <t>FundingStructureData_Prem</t>
    </r>
  </si>
  <si>
    <t>memberPaymentModes[0]</t>
  </si>
  <si>
    <t>memberPaymentModes[1]</t>
  </si>
  <si>
    <r>
      <rPr>
        <rFont val="Libre Franklin"/>
        <color rgb="FF7F7F7F"/>
        <sz val="10.0"/>
      </rPr>
      <t xml:space="preserve">Data BenefitStructure </t>
    </r>
    <r>
      <rPr>
        <rFont val="Franklin Gothic Book"/>
        <b/>
        <color rgb="FF7F7F7F"/>
        <sz val="10.0"/>
      </rPr>
      <t>BenefitStructureData_Prem</t>
    </r>
  </si>
  <si>
    <t>BS_Prct</t>
  </si>
  <si>
    <t>BS_Flat</t>
  </si>
  <si>
    <t>BS_Tiered</t>
  </si>
  <si>
    <r>
      <rPr>
        <rFont val="Franklin Gothic Book"/>
        <b val="0"/>
        <color rgb="FF7F7F7F"/>
        <sz val="10.0"/>
      </rPr>
      <t>Spreadsheet SpreadsheetResult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ClassCalculation_ForTests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 val="0"/>
        <color rgb="FF7F7F7F"/>
        <sz val="10.0"/>
      </rPr>
      <t>(RateBasis rateBasis, RateFormat rateFormat, FundingStructure fundingStructure, Class originalClass, PremiumAndRateCoverage overriddenCoverage, SpreadsheetResultOverridenRate overriddenCoverageRateCalc)</t>
    </r>
  </si>
  <si>
    <t>= ClassOverrideCalculation (originalClass, overriddenCoverage, overriddenCoverageRateCalc, rateBasis, rateFormat, fundingStructure)</t>
  </si>
  <si>
    <t>= $ClassCalculation.$Rate</t>
  </si>
  <si>
    <t>MonthlyPremium</t>
  </si>
  <si>
    <t>= $ClassCalculation.$RateCardPremium.$MonthlyPremium</t>
  </si>
  <si>
    <t>= rateFormat == "AgeBanded" ? $ClassCalculation.$AgeBandedRateCards[transform to $AgeBand] : null</t>
  </si>
  <si>
    <t>= rateFormat == "AgeBanded"  &amp;&amp; not isEmpty($ClassCalculation.$AgeBandedRateCards[select all having $Rate &gt; 0]) ? $ClassCalculation.$AgeBandedRateCards[transform to $Rate] : null</t>
  </si>
  <si>
    <t>= rateFormat == "AgeBanded" &amp;&amp; not isEmpty($ClassCalculation.$AgeBandedRateCards[select all having $RateCardPremium.$MonthlyPremium &gt; 0])  ? $ClassCalculation.$AgeBandedRateCards[transform to $RateCardPremium.$MonthlyPremium] : null</t>
  </si>
  <si>
    <r>
      <rPr>
        <rFont val="Franklin Gothic Book"/>
        <b val="0"/>
        <color rgb="FF000000"/>
        <sz val="10.0"/>
      </rPr>
      <t>Test</t>
    </r>
    <r>
      <rPr>
        <rFont val="Franklin Gothic Book"/>
        <b/>
        <color rgb="FF000000"/>
        <sz val="10.0"/>
      </rPr>
      <t xml:space="preserve"> ClassCalculation_ForTests</t>
    </r>
  </si>
  <si>
    <t>overriddenCoverage.classes[0].className</t>
  </si>
  <si>
    <t>originalClass.rateCardPremium.monthlyPremium</t>
  </si>
  <si>
    <t>overriddenCoverageRateCalc.$Ratio</t>
  </si>
  <si>
    <t>_res_.$Rate</t>
  </si>
  <si>
    <t>_res_.$MonthlyPremium</t>
  </si>
  <si>
    <t>originalClass.ageBandedRateCards.ageBand</t>
  </si>
  <si>
    <t>originalClass.ageBandedRateCards.rateCard.totalVolume</t>
  </si>
  <si>
    <t>originalClass.ageBandedRateCards.rateCardPremium.monthlyPremium</t>
  </si>
  <si>
    <r>
      <rPr>
        <rFont val="Franklin Gothic Book"/>
        <color rgb="FF7F7F7F"/>
        <sz val="10.0"/>
      </rPr>
      <t>Test</t>
    </r>
    <r>
      <rPr>
        <rFont val="Arial"/>
        <color rgb="FF000000"/>
        <sz val="10.0"/>
      </rPr>
      <t xml:space="preserve"> </t>
    </r>
    <r>
      <rPr>
        <rFont val="Franklin Gothic Book"/>
        <b/>
        <color theme="1"/>
        <sz val="10.0"/>
      </rPr>
      <t>Rounding</t>
    </r>
  </si>
  <si>
    <t>roundingMethod</t>
  </si>
  <si>
    <t>roundingAmount</t>
  </si>
  <si>
    <t>value</t>
  </si>
  <si>
    <t>Rounded Value</t>
  </si>
  <si>
    <r>
      <rPr>
        <rFont val="Franklin Gothic Book"/>
        <b val="0"/>
        <color rgb="FF7F7F7F"/>
        <sz val="10.0"/>
      </rPr>
      <t>Test CoverageOverrideCalculation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DeterminePremiumCalculationClassOnly_STD3_STDCore</t>
    </r>
  </si>
  <si>
    <t>originalCoverage</t>
  </si>
  <si>
    <t>overriddenCoverages</t>
  </si>
  <si>
    <t>_res_.$Classes[0].$RateCardPremium.$AnnualPremium</t>
  </si>
  <si>
    <t>_res_.$Classes[0].$RateCardPremium.$MemberAnnualPremium</t>
  </si>
  <si>
    <t>_res_.$Classes[0].$RateCardPremium.$MemberModalPremium[0].memberModalPremium</t>
  </si>
  <si>
    <t>_res_.$Classes[0].$RateCardPremium.$MemberModalPremium[1].memberModalPremium</t>
  </si>
  <si>
    <t>_res_.$Classes[0].$RateCardPremium.$SponsorAnnualPremium</t>
  </si>
  <si>
    <t>_res_.$Classes[0].$RateCardPremium.$SponsorModalPremium</t>
  </si>
  <si>
    <t>memberAnnualPremium</t>
  </si>
  <si>
    <t>memberModalPremium[0]</t>
  </si>
  <si>
    <t>memberModalPremium[1]</t>
  </si>
  <si>
    <t>sponsorAnnualPremium</t>
  </si>
  <si>
    <t>sponsorModalPremium</t>
  </si>
  <si>
    <r>
      <rPr>
        <rFont val="Franklin Gothic Book"/>
        <b val="0"/>
        <color rgb="FF7F7F7F"/>
        <sz val="10.0"/>
      </rPr>
      <t>Test CoverageOverrideCalculation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DeterminePremiumCalculationageBandsOnly_STD2_STDCore</t>
    </r>
  </si>
  <si>
    <t>overriddenCoverages[0]</t>
  </si>
  <si>
    <t>_res_.$RateCardPremium.$MemberAnnualPremium</t>
  </si>
  <si>
    <t>_res_.$RateCardPremium.$SponsorAnnualPremium</t>
  </si>
  <si>
    <t>_res_.$Classes[0].$AgeBandedRateCards[0].$RateCardPremium.$AnnualPremium</t>
  </si>
  <si>
    <t>_res_.$Classes[0].$AgeBandedRateCards[0].$RateCardPremium.$MemberAnnualPremium</t>
  </si>
  <si>
    <t>_res_.$Classes[0].$AgeBandedRateCards[0].$RateCardPremium.$MemberModalPremium[0].memberModalPremium</t>
  </si>
  <si>
    <t>_res_.$Classes[0].$AgeBandedRateCards[0].$RateCardPremium.$MemberModalPremium[1].memberModalPremium</t>
  </si>
  <si>
    <t>_res_.$Classes[0].$AgeBandedRateCards[0].$RateCardPremium.$SponsorAnnualPremium</t>
  </si>
  <si>
    <t>_res_.$Classes[0].$AgeBandedRateCards[0].$RateCardPremium.$SponsorModalPremium</t>
  </si>
  <si>
    <t>_res_.$Classes[0].$AgeBandedRateCards[1].$RateCardPremium.$AnnualPremium</t>
  </si>
  <si>
    <t>_res_.$Classes[0].$AgeBandedRateCards[1].$RateCardPremium.$MemberAnnualPremium</t>
  </si>
  <si>
    <t>_res_.$Classes[0].$AgeBandedRateCards[1].$RateCardPremium.$MemberModalPremium[0].memberModalPremium</t>
  </si>
  <si>
    <t>_res_.$Classes[0].$AgeBandedRateCards[1].$RateCardPremium.$MemberModalPremium[1].memberModalPremium</t>
  </si>
  <si>
    <t>_res_.$Classes[0].$AgeBandedRateCards[1].$RateCardPremium.$SponsorAnnualPremium</t>
  </si>
  <si>
    <t>_res_.$Classes[0].$AgeBandedRateCards[1].$RateCardPremium.$SponsorModalPremium</t>
  </si>
  <si>
    <t>Coverage annualPremium</t>
  </si>
  <si>
    <t>Coverage memberAnnualPremium</t>
  </si>
  <si>
    <t>Coverage sponsorAnnualPremium</t>
  </si>
  <si>
    <t>Classification Group annualPremium</t>
  </si>
  <si>
    <t>Classification Group memberAnnualPremium</t>
  </si>
  <si>
    <t>Classification Group memberModalPremiumPaymentMode = 1</t>
  </si>
  <si>
    <t>Classification Group memberModalAnnualPremiu PaymentMode = 12</t>
  </si>
  <si>
    <t>Classification Group sponsorAnnualPremium</t>
  </si>
  <si>
    <t>Classification Group sponsorModalPremium</t>
  </si>
  <si>
    <t>ageBand[0].annualPremium</t>
  </si>
  <si>
    <t>ageBand[0].memberAnnualPremium</t>
  </si>
  <si>
    <t>ageBand[0].memberModalPremium PaymentMode = 1</t>
  </si>
  <si>
    <t>ageBand[0].memberModalPremium PaymentMode = 12</t>
  </si>
  <si>
    <t>ageBand[0].sponsorAnnualPremium</t>
  </si>
  <si>
    <t>ageBand[0].sponsorModalPremium</t>
  </si>
  <si>
    <t>ageBand[1].annualPremium</t>
  </si>
  <si>
    <t xml:space="preserve">ageBand[1].memberAnnualPremium </t>
  </si>
  <si>
    <t>ageBand[1].memberModalPremium[0] PaymentMode = 1</t>
  </si>
  <si>
    <t>ageBand[1].memberModalPremium[0] PaymentMode = 12</t>
  </si>
  <si>
    <t>ageBand[1].sponsorAnnualPremium</t>
  </si>
  <si>
    <t>ageBand[1].sponsorModalPremium</t>
  </si>
  <si>
    <t>851.4</t>
  </si>
  <si>
    <t>85.14</t>
  </si>
  <si>
    <t>766.26</t>
  </si>
  <si>
    <t>7.1</t>
  </si>
  <si>
    <r>
      <rPr>
        <rFont val="Franklin Gothic Book"/>
        <b val="0"/>
        <color rgb="FF7F7F7F"/>
        <sz val="10.0"/>
      </rPr>
      <t>Test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MonthlyPremiumCalculation</t>
    </r>
  </si>
  <si>
    <t>rateOrFee</t>
  </si>
  <si>
    <t>TotalVolume</t>
  </si>
  <si>
    <t>12345.67</t>
  </si>
  <si>
    <t>1234.57</t>
  </si>
  <si>
    <t>12.22</t>
  </si>
  <si>
    <r>
      <rPr>
        <rFont val="Franklin Gothic Book"/>
        <b val="0"/>
        <color rgb="FF7F7F7F"/>
        <sz val="10.0"/>
      </rPr>
      <t>Test PlanOverrideCalculation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PlanOverrideCalculationTest</t>
    </r>
  </si>
  <si>
    <t>originalPlan</t>
  </si>
  <si>
    <t>overriddenPlans[0]</t>
  </si>
  <si>
    <t>_res_.$Coverages[0].$RateCardPremium.$AnnualPremium</t>
  </si>
  <si>
    <t>plan</t>
  </si>
  <si>
    <t>Plan annualPremium</t>
  </si>
  <si>
    <t>plan memberAnnualPremium</t>
  </si>
  <si>
    <t>Plan sponsorAnnualPremium</t>
  </si>
  <si>
    <t>85991.4</t>
  </si>
  <si>
    <t>9345.4</t>
  </si>
  <si>
    <r>
      <rPr>
        <rFont val="Franklin Gothic Book"/>
        <b val="0"/>
        <color rgb="FF7F7F7F"/>
        <sz val="10.0"/>
      </rPr>
      <t>Test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 val="0"/>
        <color rgb="FF7F7F7F"/>
        <sz val="10.0"/>
      </rPr>
      <t>PolicyOverrideCalculation</t>
    </r>
    <r>
      <rPr>
        <rFont val="Franklin Gothic Book"/>
        <b/>
        <color rgb="FF7F7F7F"/>
        <sz val="10.0"/>
      </rPr>
      <t xml:space="preserve"> PolicyOverrideCalculationTest</t>
    </r>
  </si>
  <si>
    <t>originalRateStorage</t>
  </si>
  <si>
    <t>overriddenRateStorage</t>
  </si>
  <si>
    <t>_res_.$Plans[0].$RateCardPremium.$AnnualPremium</t>
  </si>
  <si>
    <t>_res_.$Plans[1].$RateCardPremium.$AnnualPremium</t>
  </si>
  <si>
    <t>&gt;PolicyOverrideData</t>
  </si>
  <si>
    <t>plan[0].annualPremium</t>
  </si>
  <si>
    <t>plan[1].annualPremium</t>
  </si>
  <si>
    <t>policy.annualPremium</t>
  </si>
  <si>
    <t>policy.memberAnnualPremium</t>
  </si>
  <si>
    <t>policy.sponsorAnnualPremium</t>
  </si>
  <si>
    <t>101494.8</t>
  </si>
  <si>
    <t>10895.74</t>
  </si>
  <si>
    <t>90599.06</t>
  </si>
  <si>
    <t>//Return this test case once error feature returning objects is available for testing</t>
  </si>
  <si>
    <r>
      <rPr>
        <rFont val="Franklin Gothic Book"/>
        <b val="0"/>
        <color rgb="FF7F7F7F"/>
        <sz val="10.0"/>
      </rPr>
      <t>Test PolicyOverrideCalculation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>ValidationTests</t>
    </r>
  </si>
  <si>
    <t>description</t>
  </si>
  <si>
    <t>Class level numberOfLives missed</t>
  </si>
  <si>
    <t>Class level totalVolume is missed</t>
  </si>
  <si>
    <t>Age Banded  totalVolume is missed</t>
  </si>
  <si>
    <t>Age Banded numberOfLives is missed</t>
  </si>
  <si>
    <t>overriddenRateStorage.policyNumber</t>
  </si>
  <si>
    <t>overriddenRateStorage.plans[0].coverages[0].coverageType</t>
  </si>
  <si>
    <t>overriddenRateStorage.plans[0].coverages[0].rateFormat</t>
  </si>
  <si>
    <t>overriddenRateStorage.plans[0].coverages[0].rateBasis</t>
  </si>
  <si>
    <t>overriddenRateStorage.plans[0].coverages[0].classes[0].className</t>
  </si>
  <si>
    <t>overriddenRateStorage.plans[0].coverages[0].classes[0].rateCard.numberOfLives</t>
  </si>
  <si>
    <t>overriddenRateStorage.plans[0].coverages[0].classes[0].rateCard.totalVolume</t>
  </si>
  <si>
    <t>overriddenRateStorage.plans[0].coverages[0].classes[0].ageBandedRateCards[0].ageBand</t>
  </si>
  <si>
    <t>overriddenRateStorage.plans[0].coverages[0].classes[0].ageBandedRateCards[0].rateCard.numberOfLives</t>
  </si>
  <si>
    <t>overriddenRateStorage.plans[0].coverages[0].classes[0].ageBandedRateCards[0].rateCard.totalVolume</t>
  </si>
  <si>
    <t>overriddenRateStorage.plans[0].coverages[0].classes[0].ageBandedRateCards[1].ageBand</t>
  </si>
  <si>
    <t>overriddenRateStorage.plans[0].coverages[0].classes[0].ageBandedRateCards[1].rateCard.numberOfLives</t>
  </si>
  <si>
    <t>overriddenRateStorage.plans[0].coverages[0].classes[0].ageBandedRateCards[1].rateCard.totalVolume</t>
  </si>
  <si>
    <t>numberofLives</t>
  </si>
  <si>
    <t>monthly premium</t>
  </si>
  <si>
    <r>
      <rPr>
        <rFont val="Libre Franklin"/>
        <color rgb="FF7F7F7F"/>
        <sz val="10.0"/>
      </rPr>
      <t xml:space="preserve">Test </t>
    </r>
    <r>
      <rPr>
        <rFont val="Franklin Gothic Book"/>
        <b/>
        <color rgb="FF7F7F7F"/>
        <sz val="10.0"/>
      </rPr>
      <t>MemberRecordCalculation</t>
    </r>
  </si>
  <si>
    <t xml:space="preserve">Based on Composite rate </t>
  </si>
  <si>
    <t>Based on AgeBanded rate</t>
  </si>
  <si>
    <t>Composite rate not provided</t>
  </si>
  <si>
    <t>memberRecord.planName</t>
  </si>
  <si>
    <t>memberRecord.classNumber</t>
  </si>
  <si>
    <t>memberRecord.age</t>
  </si>
  <si>
    <t>memberCoverageBenefitStructures[0].coverageType</t>
  </si>
  <si>
    <t>memberCoverageBenefitStructures[0].benefitType</t>
  </si>
  <si>
    <t>memberCoverageBenefitStructures[0].tierType</t>
  </si>
  <si>
    <t>memberCoverageBenefitStructures[0].benefitPercent</t>
  </si>
  <si>
    <t>memberCoverageBenefitStructures[0].approvedBenefitAmount</t>
  </si>
  <si>
    <t>policy.plans[0].coverages[0].classes[0].rateCard.rate</t>
  </si>
  <si>
    <t>policy.plans[0].coverages[0].classes[0].ageBandedRateCards[0].rateCard.rate</t>
  </si>
  <si>
    <t>policy.plans[0].coverages[0].classes[0].ageBandedRateCards[0].ageBand</t>
  </si>
  <si>
    <t>_res_.$Coverages[0].$AgeBand</t>
  </si>
  <si>
    <t>AgeBand</t>
  </si>
  <si>
    <t>35 - 39 </t>
  </si>
  <si>
    <t>_res_.$Coverages[0].$MonthlyPremium</t>
  </si>
  <si>
    <t>_res_.$Coverages[0].$Volume</t>
  </si>
  <si>
    <t>_res_.$Coverages[0].$Rate</t>
  </si>
  <si>
    <t>Rate not found for class Executives on coverage STDCore</t>
  </si>
  <si>
    <r>
      <rPr>
        <rFont val="Franklin Gothic Book"/>
        <b val="0"/>
        <color rgb="FF7F7F7F"/>
        <sz val="10.0"/>
      </rPr>
      <t>Spreadsheet SpreadsheetResultMemberRecordCalculation</t>
    </r>
    <r>
      <rPr>
        <rFont val="Franklin Gothic Book"/>
        <b/>
        <color rgb="FF7F7F7F"/>
        <sz val="10.0"/>
      </rPr>
      <t xml:space="preserve"> </t>
    </r>
    <r>
      <rPr>
        <rFont val="Franklin Gothic Book"/>
        <b/>
        <color rgb="FF7F7F7F"/>
        <sz val="10.0"/>
      </rPr>
      <t xml:space="preserve">MemberRecordByData </t>
    </r>
    <r>
      <rPr>
        <rFont val="Franklin Gothic Book"/>
        <b val="0"/>
        <color rgb="FF7F7F7F"/>
        <sz val="10.0"/>
      </rPr>
      <t>(String policyNumber, String employeeID)</t>
    </r>
  </si>
  <si>
    <t>PolicyData</t>
  </si>
  <si>
    <t>= PremiumPolicyData[policyNumber]</t>
  </si>
  <si>
    <t>CoverageBenefitStructures</t>
  </si>
  <si>
    <t>= MemberCoverageBenefitStructure</t>
  </si>
  <si>
    <t>Employee</t>
  </si>
  <si>
    <t>= MemberRecordData[employeeID]</t>
  </si>
  <si>
    <t>= MemberRecordCalculation( $PolicyData, $CoverageBenefitStructures, $Employee)</t>
  </si>
  <si>
    <t>Environment</t>
  </si>
  <si>
    <t>dependency</t>
  </si>
  <si>
    <t>STD Algorithm*</t>
  </si>
  <si>
    <t>STD Override Algorithm*</t>
  </si>
  <si>
    <t>STD Member Record Rating*</t>
  </si>
  <si>
    <t>Constants</t>
  </si>
  <si>
    <t>Double</t>
  </si>
  <si>
    <t>= null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</si>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</sst>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&quot;$&quot;#,##0"/>
    <numFmt numFmtId="165" formatCode="[$$-409]#,##0.00"/>
    <numFmt numFmtId="166" formatCode="&quot;$&quot;#,##0.00_);\(&quot;$&quot;#,##0.00\)"/>
    <numFmt numFmtId="167" formatCode="&quot;$&quot;#,##0.00"/>
    <numFmt numFmtId="168" formatCode="#,##0.000000"/>
  </numFmts>
  <fonts count="35">
    <font>
      <sz val="10.0"/>
      <color rgb="FF000000"/>
      <name val="Arial"/>
      <scheme val="minor"/>
    </font>
    <font>
      <sz val="10.0"/>
      <color rgb="FF000000"/>
      <name val="Arial"/>
    </font>
    <font>
      <color theme="1"/>
      <name val="Arial"/>
      <scheme val="minor"/>
    </font>
    <font>
      <sz val="11.0"/>
      <color rgb="FF7F7F7F"/>
      <name val="Libre Franklin"/>
    </font>
    <font>
      <b/>
      <sz val="11.0"/>
      <color theme="1"/>
      <name val="Libre Franklin"/>
    </font>
    <font>
      <sz val="10.0"/>
      <color theme="1" rgb="000000"/>
      <name val="Libre Franklin"/>
    </font>
    <font/>
    <font>
      <strike/>
      <sz val="10.0"/>
      <color theme="1"/>
      <name val="Libre Franklin"/>
    </font>
    <font>
      <sz val="10.0"/>
      <color rgb="FF808080"/>
      <name val="Libre Franklin"/>
    </font>
    <font>
      <sz val="10.0"/>
      <color rgb="FF000000"/>
      <name val="Libre Franklin"/>
    </font>
    <font>
      <b/>
      <sz val="10.0"/>
      <color theme="1" rgb="000000"/>
      <name val="Libre Franklin"/>
    </font>
    <font>
      <sz val="11.0"/>
      <color theme="1"/>
      <name val="Calibri"/>
    </font>
    <font>
      <sz val="10.0"/>
      <color rgb="FF7F7F7F"/>
      <name val="Libre Franklin"/>
    </font>
    <font>
      <b/>
      <sz val="10.0"/>
      <color rgb="FF000000"/>
      <name val="Libre Franklin"/>
    </font>
    <font>
      <b/>
      <sz val="10.0"/>
      <color rgb="FF7F7F7F"/>
      <name val="Libre Franklin"/>
    </font>
    <font>
      <b/>
      <i/>
      <sz val="10.0"/>
      <color theme="1"/>
      <name val="Libre Franklin"/>
    </font>
    <font>
      <i/>
      <sz val="10.0"/>
      <color theme="1"/>
      <name val="Libre Franklin"/>
    </font>
    <font>
      <sz val="10.0"/>
      <color rgb="FF7F7F7F"/>
      <name val="Arial"/>
    </font>
    <font>
      <sz val="10.0"/>
      <color rgb="FF974806"/>
      <name val="Libre Franklin"/>
    </font>
    <font>
      <color theme="1" rgb="000000"/>
      <name val="&quot;Libre Franklin&quot;"/>
    </font>
    <font>
      <sz val="9.0"/>
      <color rgb="FF1F1F1F"/>
      <name val="&quot;Google Sans&quot;"/>
    </font>
    <font>
      <b/>
      <sz val="10.0"/>
      <color rgb="FF000000"/>
      <name val="Arial"/>
    </font>
    <font>
      <sz val="10.0"/>
      <color theme="0"/>
      <name val="Libre Franklin"/>
    </font>
    <font>
      <sz val="11.0"/>
      <color rgb="FF000000"/>
      <name val="Arial"/>
    </font>
    <font>
      <u/>
      <sz val="10.0"/>
      <color theme="1"/>
      <name val="Libre Franklin"/>
    </font>
    <font>
      <sz val="11.0"/>
      <color theme="1"/>
      <name val="Libre Franklin"/>
    </font>
    <font>
      <sz val="10.0"/>
      <color rgb="FFFF0000"/>
      <name val="Arial"/>
    </font>
    <font>
      <sz val="10.0"/>
      <color theme="1"/>
      <name val="Arial"/>
    </font>
    <font>
      <sz val="10.0"/>
      <color rgb="FFFF0000"/>
      <name val="Libre Franklin"/>
    </font>
    <font>
      <sz val="11.0"/>
      <color rgb="FF222222"/>
      <name val="Verdana"/>
    </font>
    <font>
      <sz val="11.0"/>
      <color rgb="FF000000"/>
      <name val="Libre Franklin"/>
    </font>
    <font>
      <sz val="10.0"/>
      <color rgb="FF222222"/>
      <name val="Libre Franklin"/>
    </font>
    <font>
      <strike/>
      <sz val="10.0"/>
      <color rgb="FF7F7F7F"/>
      <name val="Libre Franklin"/>
    </font>
    <font>
      <i/>
      <sz val="10.0"/>
      <color rgb="FF7F7F7F"/>
      <name val="Libre Franklin"/>
    </font>
    <font>
      <sz val="10.0"/>
      <color rgb="FF632423"/>
      <name val="Libre Franklin"/>
    </font>
  </fonts>
  <fills count="23">
    <fill>
      <patternFill patternType="none"/>
    </fill>
    <fill>
      <patternFill patternType="lightGray"/>
    </fill>
    <fill>
      <patternFill patternType="solid">
        <fgColor theme="0" rgb="FFFFFF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DDEBF7"/>
        <bgColor rgb="FFDDEBF7"/>
      </patternFill>
    </fill>
    <fill>
      <patternFill patternType="solid">
        <fgColor rgb="FFDAEEF3"/>
        <bgColor rgb="FFDAEEF3"/>
      </patternFill>
    </fill>
    <fill>
      <patternFill patternType="solid">
        <fgColor rgb="FFDBE5F1"/>
        <bgColor rgb="FFDBE5F1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BD4B4"/>
        <bgColor rgb="FFFBD4B4"/>
      </patternFill>
    </fill>
    <fill>
      <patternFill patternType="solid">
        <fgColor rgb="FFFFFF00"/>
        <bgColor rgb="FFFFFF00"/>
      </patternFill>
    </fill>
    <fill>
      <patternFill patternType="solid">
        <fgColor rgb="FFFABF8F"/>
        <bgColor rgb="FFFABF8F"/>
      </patternFill>
    </fill>
    <fill>
      <patternFill patternType="solid">
        <fgColor rgb="FFB8CCE4"/>
        <bgColor rgb="FFB8CCE4"/>
      </patternFill>
    </fill>
    <fill>
      <patternFill patternType="solid">
        <fgColor rgb="FF366092"/>
        <bgColor rgb="FF366092"/>
      </patternFill>
    </fill>
    <fill>
      <patternFill patternType="solid">
        <fgColor rgb="FF95B3D7"/>
        <bgColor rgb="FF95B3D7"/>
      </patternFill>
    </fill>
    <fill>
      <patternFill patternType="solid">
        <fgColor rgb="FFEFEFEF"/>
        <bgColor rgb="FFEFEFEF"/>
      </patternFill>
    </fill>
    <fill>
      <patternFill patternType="solid">
        <fgColor rgb="FF92CDDC"/>
        <bgColor rgb="FF92CDDC"/>
      </patternFill>
    </fill>
    <fill>
      <patternFill patternType="solid">
        <fgColor rgb="FFD8D8D8"/>
        <bgColor rgb="FFD8D8D8"/>
      </patternFill>
    </fill>
    <fill>
      <patternFill patternType="solid">
        <fgColor rgb="FFEAF1DD"/>
        <bgColor rgb="FFEAF1DD"/>
      </patternFill>
    </fill>
    <fill>
      <patternFill patternType="solid">
        <fgColor rgb="FFA5A5A5"/>
        <bgColor rgb="FFA5A5A5"/>
      </patternFill>
    </fill>
    <fill>
      <patternFill patternType="solid">
        <fgColor rgb="FFF2DBDB"/>
        <bgColor rgb="FFF2DBDB"/>
      </patternFill>
    </fill>
  </fills>
  <borders count="43">
    <border/>
    <border>
      <left/>
      <right/>
      <top/>
      <bottom/>
    </border>
    <border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</border>
    <border>
      <left/>
      <right/>
    </border>
    <border>
      <left/>
      <right/>
      <bottom style="thin">
        <color rgb="FF000000"/>
      </bottom>
    </border>
    <border>
      <left/>
      <right/>
      <top style="thin">
        <color rgb="FF000000"/>
      </top>
    </border>
    <border>
      <left/>
      <right/>
      <bottom/>
    </border>
    <border>
      <left/>
      <right style="thin">
        <color rgb="FF000000"/>
      </right>
      <top style="thin">
        <color rgb="FF000000"/>
      </top>
      <bottom/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/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right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hair">
        <color rgb="FF000000"/>
      </left>
      <right/>
      <top/>
      <bottom style="thin">
        <color rgb="FF000000"/>
      </bottom>
    </border>
  </borders>
  <cellStyleXfs count="1">
    <xf borderId="0" fillId="0" fontId="0" numFmtId="0" applyAlignment="1" applyFont="1" xfId="0"/>
  </cellStyleXfs>
  <cellXfs count="5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1" numFmtId="0" xfId="0" applyFont="1"/>
    <xf borderId="1" fillId="2" fontId="3" numFmtId="0" xfId="0" applyBorder="1" applyFill="1" applyFont="1"/>
    <xf borderId="1" fillId="3" fontId="4" numFmtId="0" xfId="0" applyBorder="1" applyFill="1" applyFont="1"/>
    <xf borderId="0" fillId="0" fontId="5" numFmtId="14" xfId="0" applyFont="1" applyNumberFormat="1"/>
    <xf borderId="2" fillId="0" fontId="5" numFmtId="0" xfId="0" applyAlignment="1" applyBorder="1" applyFont="1">
      <alignment horizontal="center"/>
    </xf>
    <xf borderId="2" fillId="0" fontId="6" numFmtId="0" xfId="0" applyBorder="1" applyFont="1"/>
    <xf borderId="2" fillId="0" fontId="5" numFmtId="0" xfId="0" applyBorder="1" applyFont="1"/>
    <xf borderId="3" fillId="3" fontId="5" numFmtId="0" xfId="0" applyBorder="1" applyFont="1"/>
    <xf borderId="1" fillId="3" fontId="5" numFmtId="0" xfId="0" applyBorder="1" applyFont="1"/>
    <xf borderId="0" fillId="0" fontId="5" numFmtId="0" xfId="0" applyFont="1"/>
    <xf borderId="0" fillId="0" fontId="5" numFmtId="14" xfId="0" applyAlignment="1" applyFont="1" applyNumberFormat="1">
      <alignment horizontal="left"/>
    </xf>
    <xf borderId="0" fillId="0" fontId="5" numFmtId="0" xfId="0" applyAlignment="1" applyFont="1">
      <alignment horizontal="left"/>
    </xf>
    <xf borderId="0" fillId="0" fontId="1" numFmtId="14" xfId="0" applyFont="1" applyNumberFormat="1"/>
    <xf borderId="1" fillId="3" fontId="7" numFmtId="0" xfId="0" applyBorder="1" applyFont="1"/>
    <xf borderId="4" fillId="0" fontId="5" numFmtId="0" xfId="0" applyAlignment="1" applyBorder="1" applyFont="1">
      <alignment horizontal="left"/>
    </xf>
    <xf borderId="5" fillId="3" fontId="5" numFmtId="0" xfId="0" applyBorder="1" applyFont="1"/>
    <xf borderId="5" fillId="4" fontId="5" numFmtId="0" xfId="0" applyAlignment="1" applyBorder="1" applyFill="1" applyFont="1">
      <alignment horizontal="left"/>
    </xf>
    <xf borderId="5" fillId="4" fontId="5" numFmtId="0" xfId="0" applyBorder="1" applyFont="1"/>
    <xf borderId="1" fillId="5" fontId="5" numFmtId="0" xfId="0" applyAlignment="1" applyBorder="1" applyFill="1" applyFont="1">
      <alignment horizontal="left"/>
    </xf>
    <xf borderId="4" fillId="0" fontId="5" numFmtId="0" xfId="0" applyBorder="1" applyFont="1"/>
    <xf borderId="2" fillId="0" fontId="8" numFmtId="0" xfId="0" applyBorder="1" applyFont="1"/>
    <xf borderId="0" fillId="0" fontId="9" numFmtId="0" xfId="0" applyFont="1"/>
    <xf borderId="0" fillId="0" fontId="8" numFmtId="0" xfId="0" applyFont="1"/>
    <xf borderId="1" fillId="6" fontId="9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/>
    </xf>
    <xf borderId="1" fillId="7" fontId="5" numFmtId="0" xfId="0" applyAlignment="1" applyBorder="1" applyFont="1">
      <alignment horizontal="left"/>
    </xf>
    <xf borderId="3" fillId="7" fontId="5" numFmtId="0" xfId="0" applyAlignment="1" applyBorder="1" applyFont="1">
      <alignment horizontal="center"/>
    </xf>
    <xf borderId="6" fillId="3" fontId="5" numFmtId="0" xfId="0" applyBorder="1" applyFont="1"/>
    <xf borderId="5" fillId="3" fontId="10" numFmtId="0" xfId="0" applyBorder="1" applyFont="1"/>
    <xf borderId="0" fillId="0" fontId="11" numFmtId="0" xfId="0" applyFont="1"/>
    <xf borderId="0" fillId="0" fontId="5" numFmtId="15" xfId="0" applyFont="1" applyNumberFormat="1"/>
    <xf borderId="0" fillId="0" fontId="5" numFmtId="3" xfId="0" applyFont="1" applyNumberFormat="1"/>
    <xf borderId="0" fillId="0" fontId="11" numFmtId="3" xfId="0" applyFont="1" applyNumberFormat="1"/>
    <xf borderId="7" fillId="0" fontId="5" numFmtId="14" xfId="0" applyBorder="1" applyFont="1" applyNumberFormat="1"/>
    <xf borderId="0" fillId="0" fontId="5" numFmtId="0" xfId="0" applyAlignment="1" applyFont="1">
      <alignment horizontal="right"/>
    </xf>
    <xf borderId="4" fillId="0" fontId="5" numFmtId="0" xfId="0" applyAlignment="1" applyBorder="1" applyFont="1">
      <alignment horizontal="right"/>
    </xf>
    <xf borderId="1" fillId="8" fontId="5" numFmtId="0" xfId="0" applyBorder="1" applyFill="1" applyFont="1"/>
    <xf borderId="1" fillId="5" fontId="5" numFmtId="0" xfId="0" applyBorder="1" applyFont="1"/>
    <xf borderId="1" fillId="4" fontId="5" numFmtId="0" xfId="0" applyBorder="1" applyFont="1"/>
    <xf borderId="2" fillId="0" fontId="1" numFmtId="0" xfId="0" applyAlignment="1" applyBorder="1" applyFont="1">
      <alignment horizontal="left"/>
    </xf>
    <xf borderId="2" fillId="0" fontId="8" numFmtId="0" xfId="0" applyAlignment="1" applyBorder="1" applyFont="1">
      <alignment horizontal="center"/>
    </xf>
    <xf borderId="2" fillId="0" fontId="12" numFmtId="0" xfId="0" applyAlignment="1" applyBorder="1" applyFont="1">
      <alignment horizontal="left"/>
    </xf>
    <xf borderId="0" fillId="0" fontId="13" numFmtId="0" xfId="0" applyFont="1"/>
    <xf borderId="6" fillId="2" fontId="12" numFmtId="0" xfId="0" applyAlignment="1" applyBorder="1" applyFont="1">
      <alignment horizontal="left"/>
    </xf>
    <xf borderId="6" fillId="2" fontId="14" numFmtId="0" xfId="0" applyAlignment="1" applyBorder="1" applyFont="1">
      <alignment horizontal="left"/>
    </xf>
    <xf borderId="8" fillId="8" fontId="13" numFmtId="0" xfId="0" applyAlignment="1" applyBorder="1" applyFont="1">
      <alignment horizontal="left"/>
    </xf>
    <xf borderId="6" fillId="9" fontId="15" numFmtId="0" xfId="0" applyAlignment="1" applyBorder="1" applyFill="1" applyFont="1">
      <alignment horizontal="center"/>
    </xf>
    <xf borderId="1" fillId="2" fontId="12" numFmtId="0" xfId="0" applyAlignment="1" applyBorder="1" applyFont="1">
      <alignment horizontal="left"/>
    </xf>
    <xf borderId="9" fillId="8" fontId="13" numFmtId="0" xfId="0" applyAlignment="1" applyBorder="1" applyFont="1">
      <alignment horizontal="left"/>
    </xf>
    <xf borderId="1" fillId="9" fontId="5" numFmtId="0" xfId="0" applyAlignment="1" applyBorder="1" applyFont="1">
      <alignment horizontal="center"/>
    </xf>
    <xf borderId="3" fillId="2" fontId="12" numFmtId="0" xfId="0" applyAlignment="1" applyBorder="1" applyFont="1">
      <alignment horizontal="left"/>
    </xf>
    <xf borderId="10" fillId="8" fontId="13" numFmtId="0" xfId="0" applyAlignment="1" applyBorder="1" applyFont="1">
      <alignment horizontal="left"/>
    </xf>
    <xf borderId="3" fillId="9" fontId="5" numFmtId="0" xfId="0" applyAlignment="1" applyBorder="1" applyFont="1">
      <alignment horizontal="center"/>
    </xf>
    <xf borderId="0" fillId="0" fontId="9" numFmtId="0" xfId="0" applyAlignment="1" applyFont="1">
      <alignment horizontal="left"/>
    </xf>
    <xf borderId="1" fillId="2" fontId="9" numFmtId="0" xfId="0" applyAlignment="1" applyBorder="1" applyFont="1">
      <alignment horizontal="left"/>
    </xf>
    <xf borderId="3" fillId="2" fontId="9" numFmtId="0" xfId="0" applyAlignment="1" applyBorder="1" applyFont="1">
      <alignment horizontal="left"/>
    </xf>
    <xf borderId="3" fillId="9" fontId="10" numFmtId="0" xfId="0" applyAlignment="1" applyBorder="1" applyFont="1">
      <alignment horizontal="center"/>
    </xf>
    <xf borderId="2" fillId="0" fontId="9" numFmtId="0" xfId="0" applyAlignment="1" applyBorder="1" applyFont="1">
      <alignment horizontal="left"/>
    </xf>
    <xf borderId="1" fillId="2" fontId="14" numFmtId="0" xfId="0" applyAlignment="1" applyBorder="1" applyFont="1">
      <alignment horizontal="left"/>
    </xf>
    <xf borderId="1" fillId="10" fontId="10" numFmtId="0" xfId="0" applyAlignment="1" applyBorder="1" applyFill="1" applyFont="1">
      <alignment horizontal="left"/>
    </xf>
    <xf borderId="1" fillId="2" fontId="13" numFmtId="0" xfId="0" applyBorder="1" applyFont="1"/>
    <xf borderId="1" fillId="2" fontId="13" numFmtId="0" xfId="0" applyAlignment="1" applyBorder="1" applyFont="1">
      <alignment horizontal="left"/>
    </xf>
    <xf borderId="1" fillId="2" fontId="10" numFmtId="0" xfId="0" applyAlignment="1" applyBorder="1" applyFont="1">
      <alignment horizontal="left"/>
    </xf>
    <xf borderId="1" fillId="10" fontId="5" numFmtId="0" xfId="0" applyAlignment="1" applyBorder="1" applyFont="1">
      <alignment horizontal="left"/>
    </xf>
    <xf borderId="1" fillId="2" fontId="5" numFmtId="0" xfId="0" applyAlignment="1" applyBorder="1" applyFont="1">
      <alignment horizontal="left"/>
    </xf>
    <xf borderId="1" fillId="4" fontId="5" numFmtId="0" xfId="0" applyAlignment="1" applyBorder="1" applyFont="1">
      <alignment horizontal="left"/>
    </xf>
    <xf borderId="1" fillId="11" fontId="5" numFmtId="0" xfId="0" applyAlignment="1" applyBorder="1" applyFill="1" applyFont="1">
      <alignment horizontal="left"/>
    </xf>
    <xf borderId="1" fillId="12" fontId="9" numFmtId="0" xfId="0" applyAlignment="1" applyBorder="1" applyFill="1" applyFont="1">
      <alignment horizontal="left"/>
    </xf>
    <xf borderId="1" fillId="10" fontId="9" numFmtId="0" xfId="0" applyAlignment="1" applyBorder="1" applyFont="1">
      <alignment horizontal="left"/>
    </xf>
    <xf borderId="1" fillId="2" fontId="12" numFmtId="0" xfId="0" applyBorder="1" applyFont="1"/>
    <xf borderId="1" fillId="10" fontId="5" numFmtId="0" xfId="0" applyBorder="1" applyFont="1"/>
    <xf borderId="1" fillId="2" fontId="9" numFmtId="0" xfId="0" applyBorder="1" applyFont="1"/>
    <xf borderId="1" fillId="4" fontId="9" numFmtId="0" xfId="0" applyAlignment="1" applyBorder="1" applyFont="1">
      <alignment horizontal="left"/>
    </xf>
    <xf borderId="3" fillId="4" fontId="16" numFmtId="0" xfId="0" applyAlignment="1" applyBorder="1" applyFont="1">
      <alignment horizontal="left"/>
    </xf>
    <xf borderId="3" fillId="11" fontId="9" numFmtId="0" xfId="0" applyAlignment="1" applyBorder="1" applyFont="1">
      <alignment horizontal="left"/>
    </xf>
    <xf borderId="3" fillId="13" fontId="9" numFmtId="0" xfId="0" applyAlignment="1" applyBorder="1" applyFill="1" applyFont="1">
      <alignment horizontal="left"/>
    </xf>
    <xf borderId="0" fillId="0" fontId="12" numFmtId="0" xfId="0" applyAlignment="1" applyFont="1">
      <alignment horizontal="center"/>
    </xf>
    <xf borderId="1" fillId="2" fontId="12" numFmtId="0" xfId="0" applyAlignment="1" applyBorder="1" applyFont="1">
      <alignment horizontal="center"/>
    </xf>
    <xf borderId="0" fillId="0" fontId="17" numFmtId="0" xfId="0" applyFont="1"/>
    <xf borderId="1" fillId="14" fontId="10" numFmtId="0" xfId="0" applyAlignment="1" applyBorder="1" applyFill="1" applyFont="1">
      <alignment horizontal="center"/>
    </xf>
    <xf borderId="1" fillId="2" fontId="13" numFmtId="0" xfId="0" applyAlignment="1" applyBorder="1" applyFont="1">
      <alignment horizontal="center"/>
    </xf>
    <xf borderId="1" fillId="2" fontId="9" numFmtId="0" xfId="0" applyAlignment="1" applyBorder="1" applyFont="1">
      <alignment horizontal="center"/>
    </xf>
    <xf borderId="1" fillId="2" fontId="18" numFmtId="0" xfId="0" applyAlignment="1" applyBorder="1" applyFont="1">
      <alignment horizontal="center"/>
    </xf>
    <xf borderId="1" fillId="4" fontId="9" numFmtId="0" xfId="0" applyAlignment="1" applyBorder="1" applyFont="1">
      <alignment horizontal="center"/>
    </xf>
    <xf borderId="1" fillId="5" fontId="9" numFmtId="0" xfId="0" applyAlignment="1" applyBorder="1" applyFont="1">
      <alignment horizontal="center"/>
    </xf>
    <xf borderId="1" fillId="5" fontId="18" numFmtId="0" xfId="0" applyAlignment="1" applyBorder="1" applyFont="1">
      <alignment horizontal="center"/>
    </xf>
    <xf borderId="1" fillId="9" fontId="18" numFmtId="0" xfId="0" applyAlignment="1" applyBorder="1" applyFont="1">
      <alignment horizontal="center"/>
    </xf>
    <xf borderId="3" fillId="2" fontId="13" numFmtId="0" xfId="0" applyAlignment="1" applyBorder="1" applyFont="1">
      <alignment horizontal="center"/>
    </xf>
    <xf borderId="3" fillId="2" fontId="9" numFmtId="0" xfId="0" applyAlignment="1" applyBorder="1" applyFont="1">
      <alignment horizontal="center"/>
    </xf>
    <xf borderId="3" fillId="2" fontId="18" numFmtId="0" xfId="0" applyAlignment="1" applyBorder="1" applyFont="1">
      <alignment horizontal="center"/>
    </xf>
    <xf borderId="0" fillId="0" fontId="9" numFmtId="0" xfId="0" applyAlignment="1" applyFont="1">
      <alignment horizontal="right"/>
    </xf>
    <xf borderId="0" fillId="0" fontId="9" numFmtId="0" xfId="0" applyAlignment="1" applyFont="1">
      <alignment horizontal="right" shrinkToFit="0" wrapText="1"/>
    </xf>
    <xf borderId="11" fillId="2" fontId="12" numFmtId="0" xfId="0" applyAlignment="1" applyBorder="1" applyFont="1">
      <alignment horizontal="left"/>
    </xf>
    <xf borderId="12" fillId="0" fontId="6" numFmtId="0" xfId="0" applyBorder="1" applyFont="1"/>
    <xf borderId="1" fillId="8" fontId="13" numFmtId="0" xfId="0" applyAlignment="1" applyBorder="1" applyFont="1">
      <alignment horizontal="left"/>
    </xf>
    <xf borderId="1" fillId="2" fontId="13" numFmtId="0" xfId="0" applyAlignment="1" applyBorder="1" applyFont="1">
      <alignment horizontal="center" shrinkToFit="0" wrapText="1"/>
    </xf>
    <xf borderId="1" fillId="2" fontId="5" numFmtId="0" xfId="0" applyAlignment="1" applyBorder="1" applyFont="1">
      <alignment horizontal="center"/>
    </xf>
    <xf borderId="1" fillId="2" fontId="9" numFmtId="0" xfId="0" applyAlignment="1" applyBorder="1" applyFont="1">
      <alignment horizontal="center" shrinkToFit="0" wrapText="1"/>
    </xf>
    <xf borderId="3" fillId="8" fontId="13" numFmtId="0" xfId="0" applyAlignment="1" applyBorder="1" applyFont="1">
      <alignment horizontal="left"/>
    </xf>
    <xf borderId="3" fillId="2" fontId="9" numFmtId="0" xfId="0" applyAlignment="1" applyBorder="1" applyFont="1">
      <alignment horizontal="center" shrinkToFit="0" wrapText="1"/>
    </xf>
    <xf borderId="6" fillId="8" fontId="13" numFmtId="0" xfId="0" applyAlignment="1" applyBorder="1" applyFont="1">
      <alignment horizontal="left"/>
    </xf>
    <xf borderId="1" fillId="2" fontId="9" numFmtId="10" xfId="0" applyAlignment="1" applyBorder="1" applyFont="1" applyNumberFormat="1">
      <alignment horizontal="center" shrinkToFit="0" wrapText="1"/>
    </xf>
    <xf borderId="13" fillId="0" fontId="6" numFmtId="0" xfId="0" applyBorder="1" applyFont="1"/>
    <xf borderId="1" fillId="8" fontId="13" numFmtId="0" xfId="0" applyAlignment="1" applyBorder="1" applyFont="1">
      <alignment horizontal="center"/>
    </xf>
    <xf borderId="1" fillId="2" fontId="5" numFmtId="0" xfId="0" applyAlignment="1" applyBorder="1" applyFont="1">
      <alignment horizontal="center" vertical="center"/>
    </xf>
    <xf borderId="1" fillId="2" fontId="5" numFmtId="9" xfId="0" applyAlignment="1" applyBorder="1" applyFont="1" applyNumberFormat="1">
      <alignment horizontal="center"/>
    </xf>
    <xf borderId="3" fillId="2" fontId="5" numFmtId="0" xfId="0" applyAlignment="1" applyBorder="1" applyFont="1">
      <alignment horizontal="center"/>
    </xf>
    <xf borderId="3" fillId="2" fontId="5" numFmtId="9" xfId="0" applyAlignment="1" applyBorder="1" applyFont="1" applyNumberFormat="1">
      <alignment horizontal="center"/>
    </xf>
    <xf borderId="1" fillId="2" fontId="12" numFmtId="0" xfId="0" applyAlignment="1" applyBorder="1" applyFont="1">
      <alignment horizontal="center" shrinkToFit="0" vertical="center" wrapText="1"/>
    </xf>
    <xf borderId="14" fillId="2" fontId="9" numFmtId="0" xfId="0" applyAlignment="1" applyBorder="1" applyFont="1">
      <alignment horizontal="center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15" fillId="0" fontId="6" numFmtId="0" xfId="0" applyBorder="1" applyFont="1"/>
    <xf borderId="16" fillId="0" fontId="6" numFmtId="0" xfId="0" applyBorder="1" applyFont="1"/>
    <xf borderId="3" fillId="2" fontId="9" numFmtId="0" xfId="0" applyAlignment="1" applyBorder="1" applyFont="1">
      <alignment horizontal="center" shrinkToFit="0" vertical="center" wrapText="1"/>
    </xf>
    <xf borderId="17" fillId="2" fontId="9" numFmtId="0" xfId="0" applyAlignment="1" applyBorder="1" applyFont="1">
      <alignment horizontal="center" shrinkToFit="0" vertical="center" wrapText="1"/>
    </xf>
    <xf borderId="6" fillId="2" fontId="9" numFmtId="0" xfId="0" applyAlignment="1" applyBorder="1" applyFont="1">
      <alignment horizontal="center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left"/>
    </xf>
    <xf borderId="3" fillId="2" fontId="17" numFmtId="0" xfId="0" applyAlignment="1" applyBorder="1" applyFont="1">
      <alignment horizontal="center" vertical="center"/>
    </xf>
    <xf borderId="1" fillId="14" fontId="10" numFmtId="0" xfId="0" applyAlignment="1" applyBorder="1" applyFont="1">
      <alignment horizontal="center" shrinkToFit="0" vertical="center" wrapText="1"/>
    </xf>
    <xf borderId="1" fillId="2" fontId="12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3" fillId="2" fontId="12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shrinkToFit="0" vertical="center" wrapText="1"/>
    </xf>
    <xf borderId="2" fillId="0" fontId="13" numFmtId="0" xfId="0" applyAlignment="1" applyBorder="1" applyFont="1">
      <alignment horizontal="center"/>
    </xf>
    <xf borderId="11" fillId="2" fontId="5" numFmtId="0" xfId="0" applyAlignment="1" applyBorder="1" applyFont="1">
      <alignment horizontal="left"/>
    </xf>
    <xf borderId="1" fillId="8" fontId="13" numFmtId="0" xfId="0" applyAlignment="1" applyBorder="1" applyFont="1">
      <alignment horizontal="center" shrinkToFit="0" wrapText="1"/>
    </xf>
    <xf borderId="1" fillId="8" fontId="13" numFmtId="0" xfId="0" applyAlignment="1" applyBorder="1" applyFont="1">
      <alignment horizontal="center" readingOrder="0" shrinkToFit="0" wrapText="1"/>
    </xf>
    <xf borderId="14" fillId="2" fontId="5" numFmtId="0" xfId="0" applyAlignment="1" applyBorder="1" applyFont="1">
      <alignment horizontal="center" readingOrder="0" vertical="center"/>
    </xf>
    <xf borderId="14" fillId="2" fontId="5" numFmtId="0" xfId="0" applyAlignment="1" applyBorder="1" applyFont="1">
      <alignment horizontal="center" vertical="center"/>
    </xf>
    <xf borderId="1" fillId="2" fontId="5" numFmtId="10" xfId="0" applyAlignment="1" applyBorder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3" fillId="2" fontId="5" numFmtId="10" xfId="0" applyAlignment="1" applyBorder="1" applyFont="1" applyNumberFormat="1">
      <alignment horizontal="center" vertical="center"/>
    </xf>
    <xf borderId="4" fillId="0" fontId="6" numFmtId="0" xfId="0" applyBorder="1" applyFont="1"/>
    <xf borderId="3" fillId="2" fontId="5" numFmtId="0" xfId="0" applyAlignment="1" applyBorder="1" applyFont="1">
      <alignment horizontal="center" vertical="center"/>
    </xf>
    <xf borderId="17" fillId="2" fontId="5" numFmtId="0" xfId="0" applyAlignment="1" applyBorder="1" applyFont="1">
      <alignment horizontal="center" readingOrder="0" vertical="center"/>
    </xf>
    <xf borderId="18" fillId="2" fontId="9" numFmtId="0" xfId="0" applyAlignment="1" applyBorder="1" applyFont="1">
      <alignment horizontal="center"/>
    </xf>
    <xf borderId="17" fillId="2" fontId="5" numFmtId="0" xfId="0" applyAlignment="1" applyBorder="1" applyFont="1">
      <alignment horizontal="center" vertical="center"/>
    </xf>
    <xf borderId="6" fillId="2" fontId="5" numFmtId="10" xfId="0" applyAlignment="1" applyBorder="1" applyFont="1" applyNumberFormat="1">
      <alignment horizontal="center" vertical="center"/>
    </xf>
    <xf borderId="6" fillId="2" fontId="5" numFmtId="0" xfId="0" applyAlignment="1" applyBorder="1" applyFont="1">
      <alignment horizontal="center" vertical="center"/>
    </xf>
    <xf borderId="7" fillId="10" fontId="19" numFmtId="0" xfId="0" applyAlignment="1" applyBorder="1" applyFont="1">
      <alignment horizontal="center" vertical="bottom"/>
    </xf>
    <xf borderId="0" fillId="10" fontId="19" numFmtId="0" xfId="0" applyAlignment="1" applyFont="1">
      <alignment horizontal="center" vertical="bottom"/>
    </xf>
    <xf borderId="4" fillId="10" fontId="19" numFmtId="0" xfId="0" applyAlignment="1" applyBorder="1" applyFont="1">
      <alignment horizontal="center" vertical="bottom"/>
    </xf>
    <xf borderId="1" fillId="2" fontId="5" numFmtId="2" xfId="0" applyAlignment="1" applyBorder="1" applyFont="1" applyNumberFormat="1">
      <alignment horizontal="center" vertical="center"/>
    </xf>
    <xf borderId="3" fillId="2" fontId="5" numFmtId="2" xfId="0" applyAlignment="1" applyBorder="1" applyFont="1" applyNumberFormat="1">
      <alignment horizontal="center" vertical="center"/>
    </xf>
    <xf borderId="1" fillId="2" fontId="5" numFmtId="0" xfId="0" applyAlignment="1" applyBorder="1" applyFont="1">
      <alignment vertical="center"/>
    </xf>
    <xf borderId="1" fillId="2" fontId="5" numFmtId="9" xfId="0" applyAlignment="1" applyBorder="1" applyFont="1" applyNumberFormat="1">
      <alignment horizontal="center" vertical="center"/>
    </xf>
    <xf borderId="3" fillId="2" fontId="5" numFmtId="0" xfId="0" applyAlignment="1" applyBorder="1" applyFont="1">
      <alignment vertical="center"/>
    </xf>
    <xf borderId="3" fillId="10" fontId="5" numFmtId="0" xfId="0" applyBorder="1" applyFont="1"/>
    <xf borderId="3" fillId="2" fontId="5" numFmtId="9" xfId="0" applyAlignment="1" applyBorder="1" applyFont="1" applyNumberFormat="1">
      <alignment horizontal="center" vertical="center"/>
    </xf>
    <xf borderId="1" fillId="2" fontId="5" numFmtId="164" xfId="0" applyAlignment="1" applyBorder="1" applyFont="1" applyNumberFormat="1">
      <alignment horizontal="center" vertical="center"/>
    </xf>
    <xf borderId="3" fillId="2" fontId="5" numFmtId="164" xfId="0" applyAlignment="1" applyBorder="1" applyFont="1" applyNumberFormat="1">
      <alignment horizontal="center" vertical="center"/>
    </xf>
    <xf borderId="18" fillId="2" fontId="12" numFmtId="0" xfId="0" applyAlignment="1" applyBorder="1" applyFont="1">
      <alignment horizontal="left"/>
    </xf>
    <xf borderId="18" fillId="14" fontId="13" numFmtId="0" xfId="0" applyAlignment="1" applyBorder="1" applyFont="1">
      <alignment horizontal="left"/>
    </xf>
    <xf borderId="18" fillId="2" fontId="9" numFmtId="0" xfId="0" applyAlignment="1" applyBorder="1" applyFont="1">
      <alignment horizontal="center" readingOrder="0"/>
    </xf>
    <xf borderId="18" fillId="2" fontId="5" numFmtId="0" xfId="0" applyAlignment="1" applyBorder="1" applyFont="1">
      <alignment horizontal="center"/>
    </xf>
    <xf borderId="18" fillId="2" fontId="5" numFmtId="0" xfId="0" applyAlignment="1" applyBorder="1" applyFont="1">
      <alignment horizontal="center" readingOrder="0"/>
    </xf>
    <xf borderId="0" fillId="10" fontId="20" numFmtId="0" xfId="0" applyAlignment="1" applyFont="1">
      <alignment readingOrder="0"/>
    </xf>
    <xf borderId="1" fillId="14" fontId="13" numFmtId="0" xfId="0" applyAlignment="1" applyBorder="1" applyFont="1">
      <alignment horizontal="left"/>
    </xf>
    <xf borderId="3" fillId="14" fontId="13" numFmtId="0" xfId="0" applyAlignment="1" applyBorder="1" applyFont="1">
      <alignment horizontal="left"/>
    </xf>
    <xf borderId="0" fillId="0" fontId="1" numFmtId="0" xfId="0" applyAlignment="1" applyFont="1">
      <alignment horizontal="center"/>
    </xf>
    <xf borderId="2" fillId="0" fontId="21" numFmtId="0" xfId="0" applyAlignment="1" applyBorder="1" applyFont="1">
      <alignment horizontal="left"/>
    </xf>
    <xf borderId="0" fillId="0" fontId="12" numFmtId="0" xfId="0" applyAlignment="1" applyFont="1">
      <alignment horizontal="center" shrinkToFit="0" wrapText="1"/>
    </xf>
    <xf borderId="0" fillId="0" fontId="12" numFmtId="0" xfId="0" applyAlignment="1" applyFont="1">
      <alignment shrinkToFit="0" wrapText="1"/>
    </xf>
    <xf borderId="1" fillId="2" fontId="12" numFmtId="0" xfId="0" applyAlignment="1" applyBorder="1" applyFont="1">
      <alignment shrinkToFit="0" vertical="center" wrapText="1"/>
    </xf>
    <xf borderId="19" fillId="2" fontId="12" numFmtId="0" xfId="0" applyAlignment="1" applyBorder="1" applyFont="1">
      <alignment shrinkToFit="0" vertical="center" wrapText="1"/>
    </xf>
    <xf borderId="4" fillId="0" fontId="17" numFmtId="0" xfId="0" applyAlignment="1" applyBorder="1" applyFont="1">
      <alignment horizontal="center"/>
    </xf>
    <xf borderId="4" fillId="0" fontId="17" numFmtId="0" xfId="0" applyBorder="1" applyFont="1"/>
    <xf borderId="4" fillId="0" fontId="12" numFmtId="0" xfId="0" applyBorder="1" applyFont="1"/>
    <xf borderId="20" fillId="0" fontId="12" numFmtId="0" xfId="0" applyBorder="1" applyFont="1"/>
    <xf borderId="1" fillId="15" fontId="22" numFmtId="0" xfId="0" applyAlignment="1" applyBorder="1" applyFill="1" applyFont="1">
      <alignment horizontal="center" vertical="center"/>
    </xf>
    <xf borderId="21" fillId="3" fontId="9" numFmtId="0" xfId="0" applyAlignment="1" applyBorder="1" applyFont="1">
      <alignment horizontal="center" shrinkToFit="0" vertical="center" wrapText="1"/>
    </xf>
    <xf borderId="1" fillId="3" fontId="9" numFmtId="0" xfId="0" applyAlignment="1" applyBorder="1" applyFont="1">
      <alignment horizontal="center" shrinkToFit="0" vertical="center" wrapText="1"/>
    </xf>
    <xf borderId="1" fillId="16" fontId="9" numFmtId="0" xfId="0" applyAlignment="1" applyBorder="1" applyFill="1" applyFont="1">
      <alignment horizontal="center" shrinkToFit="0" vertical="center" wrapText="1"/>
    </xf>
    <xf borderId="22" fillId="16" fontId="9" numFmtId="0" xfId="0" applyAlignment="1" applyBorder="1" applyFont="1">
      <alignment horizontal="center" shrinkToFit="0" vertical="center" wrapText="1"/>
    </xf>
    <xf borderId="1" fillId="14" fontId="9" numFmtId="0" xfId="0" applyAlignment="1" applyBorder="1" applyFont="1">
      <alignment horizontal="center" shrinkToFit="0" vertical="center" wrapText="1"/>
    </xf>
    <xf borderId="23" fillId="8" fontId="9" numFmtId="0" xfId="0" applyAlignment="1" applyBorder="1" applyFont="1">
      <alignment horizontal="center" shrinkToFit="0" vertical="center" wrapText="1"/>
    </xf>
    <xf borderId="3" fillId="8" fontId="9" numFmtId="0" xfId="0" applyAlignment="1" applyBorder="1" applyFont="1">
      <alignment horizontal="center" shrinkToFit="0" vertical="center" wrapText="1"/>
    </xf>
    <xf borderId="24" fillId="8" fontId="9" numFmtId="0" xfId="0" applyAlignment="1" applyBorder="1" applyFont="1">
      <alignment horizontal="center" shrinkToFit="0" vertical="center" wrapText="1"/>
    </xf>
    <xf borderId="17" fillId="15" fontId="22" numFmtId="0" xfId="0" applyAlignment="1" applyBorder="1" applyFont="1">
      <alignment horizontal="center" shrinkToFit="0" vertical="center" wrapText="1"/>
    </xf>
    <xf borderId="17" fillId="7" fontId="5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right" shrinkToFit="0" vertical="center" wrapText="1"/>
    </xf>
    <xf borderId="25" fillId="0" fontId="9" numFmtId="0" xfId="0" applyAlignment="1" applyBorder="1" applyFont="1">
      <alignment horizontal="right" shrinkToFit="0" vertical="center" wrapText="1"/>
    </xf>
    <xf borderId="26" fillId="0" fontId="9" numFmtId="0" xfId="0" applyAlignment="1" applyBorder="1" applyFont="1">
      <alignment horizontal="right" shrinkToFit="0" vertical="center" wrapText="1"/>
    </xf>
    <xf borderId="27" fillId="0" fontId="9" numFmtId="0" xfId="0" applyAlignment="1" applyBorder="1" applyFont="1">
      <alignment horizontal="right" shrinkToFit="0" vertical="center" wrapText="1"/>
    </xf>
    <xf borderId="0" fillId="0" fontId="9" numFmtId="0" xfId="0" applyAlignment="1" applyFont="1">
      <alignment horizontal="right" shrinkToFit="0" vertical="center" wrapText="1"/>
    </xf>
    <xf borderId="28" fillId="0" fontId="1" numFmtId="0" xfId="0" applyBorder="1" applyFont="1"/>
    <xf borderId="28" fillId="0" fontId="6" numFmtId="0" xfId="0" applyBorder="1" applyFont="1"/>
    <xf borderId="29" fillId="0" fontId="6" numFmtId="0" xfId="0" applyBorder="1" applyFont="1"/>
    <xf borderId="30" fillId="0" fontId="6" numFmtId="0" xfId="0" applyBorder="1" applyFont="1"/>
    <xf borderId="0" fillId="0" fontId="9" numFmtId="0" xfId="0" applyAlignment="1" applyFont="1">
      <alignment shrinkToFit="0" vertical="center" wrapText="1"/>
    </xf>
    <xf borderId="28" fillId="0" fontId="9" numFmtId="0" xfId="0" applyAlignment="1" applyBorder="1" applyFont="1">
      <alignment shrinkToFit="0" vertical="center" wrapText="1"/>
    </xf>
    <xf borderId="20" fillId="0" fontId="6" numFmtId="0" xfId="0" applyBorder="1" applyFont="1"/>
    <xf borderId="31" fillId="0" fontId="6" numFmtId="0" xfId="0" applyBorder="1" applyFont="1"/>
    <xf borderId="32" fillId="0" fontId="6" numFmtId="0" xfId="0" applyBorder="1" applyFont="1"/>
    <xf borderId="4" fillId="0" fontId="9" numFmtId="0" xfId="0" applyAlignment="1" applyBorder="1" applyFont="1">
      <alignment horizontal="right" shrinkToFit="0" vertical="center" wrapText="1"/>
    </xf>
    <xf quotePrefix="1" borderId="4" fillId="0" fontId="1" numFmtId="17" xfId="0" applyBorder="1" applyFont="1" applyNumberFormat="1"/>
    <xf borderId="4" fillId="0" fontId="9" numFmtId="0" xfId="0" applyAlignment="1" applyBorder="1" applyFont="1">
      <alignment shrinkToFit="0" vertical="center" wrapText="1"/>
    </xf>
    <xf borderId="20" fillId="0" fontId="9" numFmtId="0" xfId="0" applyAlignment="1" applyBorder="1" applyFont="1">
      <alignment shrinkToFit="0" vertical="center" wrapText="1"/>
    </xf>
    <xf borderId="33" fillId="0" fontId="9" numFmtId="0" xfId="0" applyAlignment="1" applyBorder="1" applyFont="1">
      <alignment horizontal="right" shrinkToFit="0" vertical="center" wrapText="1"/>
    </xf>
    <xf borderId="34" fillId="0" fontId="6" numFmtId="0" xfId="0" applyBorder="1" applyFont="1"/>
    <xf borderId="18" fillId="0" fontId="6" numFmtId="0" xfId="0" applyBorder="1" applyFont="1"/>
    <xf borderId="35" fillId="0" fontId="6" numFmtId="0" xfId="0" applyBorder="1" applyFont="1"/>
    <xf borderId="36" fillId="0" fontId="6" numFmtId="0" xfId="0" applyBorder="1" applyFont="1"/>
    <xf borderId="5" fillId="15" fontId="22" numFmtId="0" xfId="0" applyAlignment="1" applyBorder="1" applyFont="1">
      <alignment horizontal="center" shrinkToFit="0" vertical="center" wrapText="1"/>
    </xf>
    <xf borderId="5" fillId="15" fontId="22" numFmtId="0" xfId="0" applyAlignment="1" applyBorder="1" applyFont="1">
      <alignment shrinkToFit="0" vertical="center" wrapText="1"/>
    </xf>
    <xf borderId="6" fillId="7" fontId="5" numFmtId="0" xfId="0" applyAlignment="1" applyBorder="1" applyFont="1">
      <alignment shrinkToFit="0" vertical="center" wrapText="1"/>
    </xf>
    <xf borderId="7" fillId="0" fontId="9" numFmtId="0" xfId="0" applyAlignment="1" applyBorder="1" applyFont="1">
      <alignment shrinkToFit="0" vertical="center" wrapText="1"/>
    </xf>
    <xf borderId="25" fillId="0" fontId="9" numFmtId="0" xfId="0" applyAlignment="1" applyBorder="1" applyFont="1">
      <alignment shrinkToFit="0" vertical="center" wrapText="1"/>
    </xf>
    <xf borderId="2" fillId="0" fontId="1" numFmtId="0" xfId="0" applyBorder="1" applyFont="1"/>
    <xf borderId="2" fillId="0" fontId="9" numFmtId="0" xfId="0" applyAlignment="1" applyBorder="1" applyFont="1">
      <alignment horizontal="right" shrinkToFit="0" vertical="center" wrapText="1"/>
    </xf>
    <xf borderId="13" fillId="0" fontId="1" numFmtId="0" xfId="0" applyBorder="1" applyFont="1"/>
    <xf borderId="37" fillId="0" fontId="9" numFmtId="0" xfId="0" applyAlignment="1" applyBorder="1" applyFont="1">
      <alignment horizontal="right" shrinkToFit="0" vertical="center" wrapText="1"/>
    </xf>
    <xf borderId="17" fillId="14" fontId="5" numFmtId="0" xfId="0" applyAlignment="1" applyBorder="1" applyFont="1">
      <alignment horizontal="center" shrinkToFit="0" vertical="center" wrapText="1"/>
    </xf>
    <xf borderId="0" fillId="0" fontId="23" numFmtId="0" xfId="0" applyFont="1"/>
    <xf borderId="4" fillId="0" fontId="1" numFmtId="0" xfId="0" applyBorder="1" applyFont="1"/>
    <xf borderId="14" fillId="15" fontId="22" numFmtId="0" xfId="0" applyAlignment="1" applyBorder="1" applyFont="1">
      <alignment horizontal="center" shrinkToFit="0" vertical="center" wrapText="1"/>
    </xf>
    <xf borderId="30" fillId="0" fontId="9" numFmtId="0" xfId="0" applyAlignment="1" applyBorder="1" applyFont="1">
      <alignment horizontal="right" shrinkToFit="0" vertical="center" wrapText="1"/>
    </xf>
    <xf borderId="28" fillId="0" fontId="9" numFmtId="0" xfId="0" applyAlignment="1" applyBorder="1" applyFont="1">
      <alignment horizontal="right" shrinkToFit="0" vertical="center" wrapText="1"/>
    </xf>
    <xf borderId="0" fillId="0" fontId="23" numFmtId="2" xfId="0" applyFont="1" applyNumberFormat="1"/>
    <xf borderId="7" fillId="0" fontId="1" numFmtId="0" xfId="0" applyBorder="1" applyFont="1"/>
    <xf borderId="6" fillId="14" fontId="5" numFmtId="0" xfId="0" applyAlignment="1" applyBorder="1" applyFont="1">
      <alignment shrinkToFit="0" vertical="center" wrapText="1"/>
    </xf>
    <xf borderId="2" fillId="0" fontId="9" numFmtId="0" xfId="0" applyAlignment="1" applyBorder="1" applyFont="1">
      <alignment shrinkToFit="0" vertical="center" wrapText="1"/>
    </xf>
    <xf borderId="13" fillId="0" fontId="9" numFmtId="0" xfId="0" applyAlignment="1" applyBorder="1" applyFont="1">
      <alignment shrinkToFit="0" vertical="center" wrapText="1"/>
    </xf>
    <xf borderId="37" fillId="0" fontId="9" numFmtId="0" xfId="0" applyAlignment="1" applyBorder="1" applyFont="1">
      <alignment shrinkToFit="0" vertical="center" wrapText="1"/>
    </xf>
    <xf borderId="13" fillId="0" fontId="1" numFmtId="0" xfId="0" applyAlignment="1" applyBorder="1" applyFont="1">
      <alignment horizontal="center" vertical="center"/>
    </xf>
    <xf borderId="1" fillId="10" fontId="24" numFmtId="0" xfId="0" applyAlignment="1" applyBorder="1" applyFont="1">
      <alignment horizontal="left"/>
    </xf>
    <xf borderId="0" fillId="0" fontId="9" numFmtId="0" xfId="0" applyAlignment="1" applyFont="1">
      <alignment horizontal="center" shrinkToFit="0" vertical="center" wrapText="1"/>
    </xf>
    <xf borderId="34" fillId="0" fontId="9" numFmtId="0" xfId="0" applyAlignment="1" applyBorder="1" applyFont="1">
      <alignment horizontal="right" shrinkToFit="0" vertical="center" wrapText="1"/>
    </xf>
    <xf borderId="0" fillId="0" fontId="25" numFmtId="49" xfId="0" applyAlignment="1" applyFont="1" applyNumberFormat="1">
      <alignment horizontal="center"/>
    </xf>
    <xf borderId="1" fillId="17" fontId="9" numFmtId="0" xfId="0" applyAlignment="1" applyBorder="1" applyFill="1" applyFont="1">
      <alignment horizontal="right" shrinkToFit="0" vertical="center" wrapText="1"/>
    </xf>
    <xf quotePrefix="1" borderId="0" fillId="0" fontId="25" numFmtId="49" xfId="0" applyAlignment="1" applyFont="1" applyNumberFormat="1">
      <alignment horizontal="center"/>
    </xf>
    <xf borderId="4" fillId="0" fontId="9" numFmtId="0" xfId="0" applyAlignment="1" applyBorder="1" applyFont="1">
      <alignment horizontal="center" shrinkToFit="0" vertical="center" wrapText="1"/>
    </xf>
    <xf borderId="3" fillId="17" fontId="9" numFmtId="0" xfId="0" applyAlignment="1" applyBorder="1" applyFont="1">
      <alignment horizontal="right" shrinkToFit="0" vertical="center" wrapText="1"/>
    </xf>
    <xf borderId="4" fillId="0" fontId="25" numFmtId="49" xfId="0" applyAlignment="1" applyBorder="1" applyFont="1" applyNumberFormat="1">
      <alignment horizontal="center"/>
    </xf>
    <xf borderId="1" fillId="2" fontId="12" numFmtId="0" xfId="0" applyAlignment="1" applyBorder="1" applyFont="1">
      <alignment horizontal="center" shrinkToFit="0" wrapText="1"/>
    </xf>
    <xf borderId="1" fillId="2" fontId="12" numFmtId="0" xfId="0" applyAlignment="1" applyBorder="1" applyFont="1">
      <alignment shrinkToFit="0" wrapText="1"/>
    </xf>
    <xf borderId="3" fillId="2" fontId="17" numFmtId="0" xfId="0" applyAlignment="1" applyBorder="1" applyFont="1">
      <alignment horizontal="center"/>
    </xf>
    <xf borderId="3" fillId="2" fontId="17" numFmtId="0" xfId="0" applyBorder="1" applyFont="1"/>
    <xf borderId="25" fillId="0" fontId="9" numFmtId="0" xfId="0" applyAlignment="1" applyBorder="1" applyFont="1">
      <alignment horizontal="center" shrinkToFit="0" vertical="center" wrapText="1"/>
    </xf>
    <xf borderId="25" fillId="0" fontId="9" numFmtId="2" xfId="0" applyAlignment="1" applyBorder="1" applyFont="1" applyNumberFormat="1">
      <alignment horizontal="center" shrinkToFit="0" vertical="center" wrapText="1"/>
    </xf>
    <xf borderId="7" fillId="0" fontId="9" numFmtId="2" xfId="0" applyAlignment="1" applyBorder="1" applyFont="1" applyNumberFormat="1">
      <alignment horizontal="center" shrinkToFit="0" vertical="center" wrapText="1"/>
    </xf>
    <xf quotePrefix="1" borderId="0" fillId="0" fontId="1" numFmtId="16" xfId="0" applyFont="1" applyNumberFormat="1"/>
    <xf quotePrefix="1" borderId="0" fillId="0" fontId="1" numFmtId="17" xfId="0" applyFont="1" applyNumberFormat="1"/>
    <xf borderId="20" fillId="0" fontId="1" numFmtId="0" xfId="0" applyBorder="1" applyFont="1"/>
    <xf quotePrefix="1" borderId="0" fillId="0" fontId="23" numFmtId="2" xfId="0" applyFont="1" applyNumberFormat="1"/>
    <xf borderId="6" fillId="2" fontId="12" numFmtId="0" xfId="0" applyBorder="1" applyFont="1"/>
    <xf borderId="7" fillId="0" fontId="9" numFmtId="0" xfId="0" applyAlignment="1" applyBorder="1" applyFont="1">
      <alignment horizontal="center" shrinkToFit="0" wrapText="1"/>
    </xf>
    <xf borderId="0" fillId="0" fontId="9" numFmtId="0" xfId="0" applyAlignment="1" applyFont="1">
      <alignment horizontal="center" shrinkToFit="0" wrapText="1"/>
    </xf>
    <xf borderId="0" fillId="0" fontId="9" numFmtId="0" xfId="0" applyAlignment="1" applyFont="1">
      <alignment horizontal="left" vertical="top"/>
    </xf>
    <xf borderId="1" fillId="2" fontId="12" numFmtId="0" xfId="0" applyAlignment="1" applyBorder="1" applyFont="1">
      <alignment vertical="top"/>
    </xf>
    <xf borderId="1" fillId="8" fontId="13" numFmtId="0" xfId="0" applyAlignment="1" applyBorder="1" applyFont="1">
      <alignment horizontal="left" vertical="top"/>
    </xf>
    <xf borderId="0" fillId="0" fontId="9" numFmtId="0" xfId="0" applyAlignment="1" applyFont="1">
      <alignment horizontal="center" shrinkToFit="0" vertical="top" wrapText="1"/>
    </xf>
    <xf borderId="1" fillId="2" fontId="17" numFmtId="0" xfId="0" applyBorder="1" applyFont="1"/>
    <xf borderId="3" fillId="2" fontId="12" numFmtId="0" xfId="0" applyBorder="1" applyFont="1"/>
    <xf borderId="4" fillId="0" fontId="9" numFmtId="0" xfId="0" applyAlignment="1" applyBorder="1" applyFont="1">
      <alignment horizontal="center" shrinkToFit="0" wrapText="1"/>
    </xf>
    <xf borderId="1" fillId="2" fontId="9" numFmtId="2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/>
    </xf>
    <xf borderId="3" fillId="2" fontId="9" numFmtId="2" xfId="0" applyAlignment="1" applyBorder="1" applyFont="1" applyNumberFormat="1">
      <alignment horizontal="center"/>
    </xf>
    <xf borderId="3" fillId="2" fontId="1" numFmtId="0" xfId="0" applyAlignment="1" applyBorder="1" applyFont="1">
      <alignment horizontal="center"/>
    </xf>
    <xf borderId="0" fillId="0" fontId="1" numFmtId="0" xfId="0" applyAlignment="1" applyFont="1">
      <alignment shrinkToFit="0" wrapText="1"/>
    </xf>
    <xf borderId="2" fillId="0" fontId="12" numFmtId="0" xfId="0" applyAlignment="1" applyBorder="1" applyFont="1">
      <alignment horizontal="left" shrinkToFit="0" wrapText="1"/>
    </xf>
    <xf borderId="1" fillId="3" fontId="10" numFmtId="0" xfId="0" applyAlignment="1" applyBorder="1" applyFont="1">
      <alignment horizontal="center" shrinkToFit="0" vertical="center" wrapText="1"/>
    </xf>
    <xf borderId="1" fillId="18" fontId="10" numFmtId="0" xfId="0" applyAlignment="1" applyBorder="1" applyFill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8" numFmtId="0" xfId="0" applyAlignment="1" applyFont="1">
      <alignment horizontal="center" shrinkToFit="0" vertical="center" wrapText="1"/>
    </xf>
    <xf borderId="0" fillId="0" fontId="1" numFmtId="14" xfId="0" applyAlignment="1" applyFont="1" applyNumberFormat="1">
      <alignment horizontal="center" shrinkToFit="0" vertical="center" wrapText="1"/>
    </xf>
    <xf borderId="0" fillId="0" fontId="9" numFmtId="14" xfId="0" applyAlignment="1" applyFont="1" applyNumberFormat="1">
      <alignment horizontal="center" shrinkToFit="0" vertical="center" wrapText="1"/>
    </xf>
    <xf borderId="0" fillId="0" fontId="26" numFmtId="0" xfId="0" applyFont="1"/>
    <xf borderId="6" fillId="2" fontId="12" numFmtId="0" xfId="0" applyAlignment="1" applyBorder="1" applyFont="1">
      <alignment horizontal="center"/>
    </xf>
    <xf borderId="3" fillId="2" fontId="12" numFmtId="0" xfId="0" applyAlignment="1" applyBorder="1" applyFont="1">
      <alignment horizontal="center" shrinkToFit="0" wrapText="1"/>
    </xf>
    <xf borderId="5" fillId="2" fontId="12" numFmtId="0" xfId="0" applyBorder="1" applyFont="1"/>
    <xf borderId="5" fillId="2" fontId="5" numFmtId="0" xfId="0" applyAlignment="1" applyBorder="1" applyFont="1">
      <alignment horizontal="center" shrinkToFit="0" wrapText="1"/>
    </xf>
    <xf borderId="3" fillId="2" fontId="5" numFmtId="0" xfId="0" applyAlignment="1" applyBorder="1" applyFont="1">
      <alignment horizontal="center" shrinkToFit="0" wrapText="1"/>
    </xf>
    <xf borderId="4" fillId="0" fontId="27" numFmtId="0" xfId="0" applyAlignment="1" applyBorder="1" applyFont="1">
      <alignment horizontal="center" shrinkToFit="0" wrapText="1"/>
    </xf>
    <xf borderId="1" fillId="3" fontId="10" numFmtId="0" xfId="0" applyBorder="1" applyFont="1"/>
    <xf borderId="1" fillId="2" fontId="5" numFmtId="14" xfId="0" applyAlignment="1" applyBorder="1" applyFont="1" applyNumberFormat="1">
      <alignment horizontal="center" vertical="center"/>
    </xf>
    <xf quotePrefix="1" borderId="1" fillId="2" fontId="5" numFmtId="0" xfId="0" applyAlignment="1" applyBorder="1" applyFont="1">
      <alignment horizontal="center" vertical="center"/>
    </xf>
    <xf borderId="1" fillId="2" fontId="28" numFmtId="0" xfId="0" applyBorder="1" applyFont="1"/>
    <xf borderId="3" fillId="2" fontId="28" numFmtId="0" xfId="0" applyBorder="1" applyFont="1"/>
    <xf borderId="3" fillId="2" fontId="5" numFmtId="14" xfId="0" applyAlignment="1" applyBorder="1" applyFont="1" applyNumberFormat="1">
      <alignment horizontal="center" vertical="center"/>
    </xf>
    <xf borderId="5" fillId="2" fontId="5" numFmtId="164" xfId="0" applyAlignment="1" applyBorder="1" applyFont="1" applyNumberFormat="1">
      <alignment horizontal="center" vertical="center"/>
    </xf>
    <xf borderId="1" fillId="12" fontId="5" numFmtId="0" xfId="0" applyAlignment="1" applyBorder="1" applyFont="1">
      <alignment horizontal="center" vertical="center"/>
    </xf>
    <xf borderId="1" fillId="19" fontId="5" numFmtId="0" xfId="0" applyAlignment="1" applyBorder="1" applyFill="1" applyFont="1">
      <alignment horizontal="center" vertical="center"/>
    </xf>
    <xf borderId="3" fillId="3" fontId="10" numFmtId="0" xfId="0" applyBorder="1" applyFont="1"/>
    <xf borderId="3" fillId="19" fontId="5" numFmtId="0" xfId="0" applyAlignment="1" applyBorder="1" applyFont="1">
      <alignment horizontal="center" vertical="center"/>
    </xf>
    <xf borderId="3" fillId="12" fontId="5" numFmtId="0" xfId="0" applyAlignment="1" applyBorder="1" applyFont="1">
      <alignment horizontal="center" vertical="center"/>
    </xf>
    <xf borderId="1" fillId="5" fontId="5" numFmtId="0" xfId="0" applyAlignment="1" applyBorder="1" applyFont="1">
      <alignment horizontal="center" vertical="center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horizontal="left" shrinkToFit="0" wrapText="1"/>
    </xf>
    <xf borderId="11" fillId="2" fontId="12" numFmtId="0" xfId="0" applyAlignment="1" applyBorder="1" applyFont="1">
      <alignment horizontal="left" shrinkToFit="0" wrapText="1"/>
    </xf>
    <xf borderId="1" fillId="8" fontId="13" numFmtId="0" xfId="0" applyAlignment="1" applyBorder="1" applyFont="1">
      <alignment horizontal="left" shrinkToFit="0" wrapText="1"/>
    </xf>
    <xf borderId="1" fillId="2" fontId="5" numFmtId="0" xfId="0" applyAlignment="1" applyBorder="1" applyFont="1">
      <alignment horizontal="center" shrinkToFit="0" wrapText="1"/>
    </xf>
    <xf borderId="1" fillId="2" fontId="9" numFmtId="1" xfId="0" applyAlignment="1" applyBorder="1" applyFont="1" applyNumberFormat="1">
      <alignment horizontal="center" shrinkToFit="0" wrapText="1"/>
    </xf>
    <xf borderId="1" fillId="2" fontId="9" numFmtId="165" xfId="0" applyAlignment="1" applyBorder="1" applyFont="1" applyNumberFormat="1">
      <alignment horizontal="center" shrinkToFit="0" wrapText="1"/>
    </xf>
    <xf borderId="1" fillId="2" fontId="5" numFmtId="0" xfId="0" applyAlignment="1" applyBorder="1" applyFont="1">
      <alignment horizontal="center" shrinkToFit="0" vertical="center" wrapText="1"/>
    </xf>
    <xf borderId="1" fillId="8" fontId="21" numFmtId="0" xfId="0" applyBorder="1" applyFont="1"/>
    <xf borderId="1" fillId="8" fontId="13" numFmtId="0" xfId="0" applyAlignment="1" applyBorder="1" applyFont="1">
      <alignment shrinkToFit="0" wrapText="1"/>
    </xf>
    <xf quotePrefix="1" borderId="0" fillId="0" fontId="29" numFmtId="17" xfId="0" applyFont="1" applyNumberFormat="1"/>
    <xf borderId="3" fillId="2" fontId="12" numFmtId="0" xfId="0" applyAlignment="1" applyBorder="1" applyFont="1">
      <alignment shrinkToFit="0" wrapText="1"/>
    </xf>
    <xf borderId="3" fillId="8" fontId="21" numFmtId="0" xfId="0" applyBorder="1" applyFont="1"/>
    <xf borderId="2" fillId="0" fontId="12" numFmtId="0" xfId="0" applyAlignment="1" applyBorder="1" applyFont="1">
      <alignment horizontal="center" shrinkToFit="0" wrapText="1"/>
    </xf>
    <xf borderId="1" fillId="3" fontId="10" numFmtId="0" xfId="0" applyAlignment="1" applyBorder="1" applyFont="1">
      <alignment horizontal="center" vertical="center"/>
    </xf>
    <xf borderId="1" fillId="2" fontId="5" numFmtId="0" xfId="0" applyAlignment="1" applyBorder="1" applyFont="1">
      <alignment horizontal="left" vertical="center"/>
    </xf>
    <xf quotePrefix="1" borderId="1" fillId="7" fontId="5" numFmtId="0" xfId="0" applyAlignment="1" applyBorder="1" applyFont="1">
      <alignment shrinkToFit="0" vertical="center" wrapText="1"/>
    </xf>
    <xf borderId="3" fillId="2" fontId="5" numFmtId="0" xfId="0" applyAlignment="1" applyBorder="1" applyFont="1">
      <alignment horizontal="left" vertical="center"/>
    </xf>
    <xf quotePrefix="1" borderId="3" fillId="7" fontId="5" numFmtId="0" xfId="0" applyAlignment="1" applyBorder="1" applyFont="1">
      <alignment shrinkToFit="0" vertical="center" wrapText="1"/>
    </xf>
    <xf borderId="0" fillId="0" fontId="30" numFmtId="0" xfId="0" applyFont="1"/>
    <xf quotePrefix="1" borderId="1" fillId="7" fontId="5" numFmtId="0" xfId="0" applyAlignment="1" applyBorder="1" applyFont="1">
      <alignment vertical="center"/>
    </xf>
    <xf borderId="1" fillId="2" fontId="5" numFmtId="0" xfId="0" applyBorder="1" applyFont="1"/>
    <xf quotePrefix="1" borderId="1" fillId="7" fontId="1" numFmtId="0" xfId="0" applyBorder="1" applyFont="1"/>
    <xf quotePrefix="1" borderId="3" fillId="7" fontId="5" numFmtId="0" xfId="0" applyAlignment="1" applyBorder="1" applyFont="1">
      <alignment vertical="center"/>
    </xf>
    <xf borderId="0" fillId="0" fontId="30" numFmtId="0" xfId="0" applyAlignment="1" applyFont="1">
      <alignment horizontal="center"/>
    </xf>
    <xf borderId="0" fillId="0" fontId="9" numFmtId="0" xfId="0" applyAlignment="1" applyFont="1">
      <alignment horizontal="center" vertical="center"/>
    </xf>
    <xf borderId="0" fillId="0" fontId="5" numFmtId="0" xfId="0" applyAlignment="1" applyFont="1">
      <alignment horizontal="left" vertical="center"/>
    </xf>
    <xf borderId="37" fillId="0" fontId="9" numFmtId="0" xfId="0" applyAlignment="1" applyBorder="1" applyFont="1">
      <alignment horizontal="center" vertical="center"/>
    </xf>
    <xf borderId="34" fillId="0" fontId="9" numFmtId="0" xfId="0" applyAlignment="1" applyBorder="1" applyFont="1">
      <alignment horizontal="center" vertical="center"/>
    </xf>
    <xf borderId="38" fillId="0" fontId="9" numFmtId="0" xfId="0" applyAlignment="1" applyBorder="1" applyFont="1">
      <alignment horizontal="center" vertical="center"/>
    </xf>
    <xf borderId="0" fillId="0" fontId="13" numFmtId="0" xfId="0" applyAlignment="1" applyFont="1">
      <alignment horizontal="center" vertical="center"/>
    </xf>
    <xf borderId="38" fillId="20" fontId="9" numFmtId="0" xfId="0" applyAlignment="1" applyBorder="1" applyFill="1" applyFont="1">
      <alignment horizontal="center" vertical="center"/>
    </xf>
    <xf borderId="39" fillId="7" fontId="9" numFmtId="0" xfId="0" applyAlignment="1" applyBorder="1" applyFont="1">
      <alignment horizontal="center" vertical="center"/>
    </xf>
    <xf borderId="38" fillId="7" fontId="9" numFmtId="0" xfId="0" applyAlignment="1" applyBorder="1" applyFont="1">
      <alignment horizontal="center" vertical="center"/>
    </xf>
    <xf borderId="28" fillId="0" fontId="9" numFmtId="0" xfId="0" applyAlignment="1" applyBorder="1" applyFont="1">
      <alignment horizontal="center" vertical="center"/>
    </xf>
    <xf borderId="34" fillId="0" fontId="5" numFmtId="0" xfId="0" applyAlignment="1" applyBorder="1" applyFont="1">
      <alignment horizontal="center" vertical="center"/>
    </xf>
    <xf borderId="28" fillId="0" fontId="5" numFmtId="0" xfId="0" applyAlignment="1" applyBorder="1" applyFont="1">
      <alignment horizontal="center" vertical="center"/>
    </xf>
    <xf borderId="11" fillId="2" fontId="12" numFmtId="0" xfId="0" applyAlignment="1" applyBorder="1" applyFont="1">
      <alignment horizontal="left" vertical="center"/>
    </xf>
    <xf borderId="1" fillId="2" fontId="12" numFmtId="0" xfId="0" applyAlignment="1" applyBorder="1" applyFont="1">
      <alignment horizontal="left" vertical="center"/>
    </xf>
    <xf borderId="1" fillId="2" fontId="12" numFmtId="0" xfId="0" applyAlignment="1" applyBorder="1" applyFont="1">
      <alignment horizontal="left" shrinkToFit="0" vertical="center" wrapText="1"/>
    </xf>
    <xf borderId="21" fillId="2" fontId="12" numFmtId="0" xfId="0" applyAlignment="1" applyBorder="1" applyFont="1">
      <alignment horizontal="center" shrinkToFit="0" vertical="center" wrapText="1"/>
    </xf>
    <xf borderId="22" fillId="2" fontId="12" numFmtId="0" xfId="0" applyAlignment="1" applyBorder="1" applyFont="1">
      <alignment horizontal="center" shrinkToFit="0" vertical="center" wrapText="1"/>
    </xf>
    <xf borderId="6" fillId="2" fontId="12" numFmtId="0" xfId="0" applyAlignment="1" applyBorder="1" applyFont="1">
      <alignment horizontal="left" shrinkToFit="0" vertical="center" wrapText="1"/>
    </xf>
    <xf borderId="6" fillId="2" fontId="12" numFmtId="0" xfId="0" applyAlignment="1" applyBorder="1" applyFont="1">
      <alignment horizontal="center" shrinkToFit="0" vertical="center" wrapText="1"/>
    </xf>
    <xf borderId="40" fillId="2" fontId="12" numFmtId="0" xfId="0" applyAlignment="1" applyBorder="1" applyFont="1">
      <alignment horizontal="center" shrinkToFit="0" vertical="center" wrapText="1"/>
    </xf>
    <xf borderId="7" fillId="0" fontId="31" numFmtId="0" xfId="0" applyAlignment="1" applyBorder="1" applyFont="1">
      <alignment horizontal="center" shrinkToFit="0" vertical="center" wrapText="1"/>
    </xf>
    <xf borderId="19" fillId="2" fontId="12" numFmtId="0" xfId="0" applyAlignment="1" applyBorder="1" applyFont="1">
      <alignment horizontal="center" shrinkToFit="0" vertical="center" wrapText="1"/>
    </xf>
    <xf borderId="21" fillId="20" fontId="14" numFmtId="0" xfId="0" applyAlignment="1" applyBorder="1" applyFont="1">
      <alignment horizontal="center" vertical="center"/>
    </xf>
    <xf borderId="1" fillId="20" fontId="14" numFmtId="0" xfId="0" applyAlignment="1" applyBorder="1" applyFont="1">
      <alignment horizontal="center" vertical="center"/>
    </xf>
    <xf borderId="22" fillId="20" fontId="14" numFmtId="0" xfId="0" applyAlignment="1" applyBorder="1" applyFont="1">
      <alignment horizontal="center" vertical="center"/>
    </xf>
    <xf borderId="1" fillId="7" fontId="14" numFmtId="0" xfId="0" applyAlignment="1" applyBorder="1" applyFont="1">
      <alignment horizontal="center" vertical="center"/>
    </xf>
    <xf borderId="22" fillId="7" fontId="14" numFmtId="0" xfId="0" applyAlignment="1" applyBorder="1" applyFont="1">
      <alignment horizontal="center" vertical="center"/>
    </xf>
    <xf borderId="21" fillId="2" fontId="12" numFmtId="0" xfId="0" applyAlignment="1" applyBorder="1" applyFont="1">
      <alignment horizontal="center" vertical="center"/>
    </xf>
    <xf borderId="22" fillId="2" fontId="12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vertical="center"/>
    </xf>
    <xf borderId="3" fillId="2" fontId="12" numFmtId="0" xfId="0" applyAlignment="1" applyBorder="1" applyFont="1">
      <alignment horizontal="left" vertical="center"/>
    </xf>
    <xf borderId="23" fillId="2" fontId="12" numFmtId="0" xfId="0" applyAlignment="1" applyBorder="1" applyFont="1">
      <alignment horizontal="center" vertical="center"/>
    </xf>
    <xf borderId="24" fillId="2" fontId="12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left" vertical="center"/>
    </xf>
    <xf borderId="21" fillId="2" fontId="5" numFmtId="164" xfId="0" applyAlignment="1" applyBorder="1" applyFont="1" applyNumberFormat="1">
      <alignment horizontal="center" vertical="center"/>
    </xf>
    <xf borderId="22" fillId="2" fontId="5" numFmtId="164" xfId="0" applyAlignment="1" applyBorder="1" applyFont="1" applyNumberFormat="1">
      <alignment horizontal="center" vertical="center"/>
    </xf>
    <xf borderId="21" fillId="2" fontId="5" numFmtId="0" xfId="0" applyAlignment="1" applyBorder="1" applyFont="1">
      <alignment horizontal="center" vertical="center"/>
    </xf>
    <xf borderId="22" fillId="2" fontId="5" numFmtId="0" xfId="0" applyAlignment="1" applyBorder="1" applyFont="1">
      <alignment horizontal="center" vertical="center"/>
    </xf>
    <xf borderId="21" fillId="2" fontId="5" numFmtId="14" xfId="0" applyAlignment="1" applyBorder="1" applyFont="1" applyNumberFormat="1">
      <alignment horizontal="center" vertical="center"/>
    </xf>
    <xf borderId="22" fillId="2" fontId="5" numFmtId="14" xfId="0" applyAlignment="1" applyBorder="1" applyFont="1" applyNumberFormat="1">
      <alignment horizontal="center" vertical="center"/>
    </xf>
    <xf quotePrefix="1" borderId="21" fillId="2" fontId="5" numFmtId="0" xfId="0" applyAlignment="1" applyBorder="1" applyFont="1">
      <alignment horizontal="center" vertical="center"/>
    </xf>
    <xf quotePrefix="1" borderId="22" fillId="2" fontId="5" numFmtId="0" xfId="0" applyAlignment="1" applyBorder="1" applyFont="1">
      <alignment horizontal="center" vertical="center"/>
    </xf>
    <xf borderId="1" fillId="2" fontId="32" numFmtId="0" xfId="0" applyAlignment="1" applyBorder="1" applyFont="1">
      <alignment horizontal="left" vertical="center"/>
    </xf>
    <xf borderId="3" fillId="3" fontId="10" numFmtId="0" xfId="0" applyAlignment="1" applyBorder="1" applyFont="1">
      <alignment horizontal="left" vertical="center"/>
    </xf>
    <xf borderId="1" fillId="2" fontId="9" numFmtId="0" xfId="0" applyAlignment="1" applyBorder="1" applyFont="1">
      <alignment horizontal="center" vertical="center"/>
    </xf>
    <xf borderId="21" fillId="2" fontId="9" numFmtId="0" xfId="0" applyAlignment="1" applyBorder="1" applyFont="1">
      <alignment horizontal="center" vertical="center"/>
    </xf>
    <xf borderId="22" fillId="2" fontId="9" numFmtId="0" xfId="0" applyAlignment="1" applyBorder="1" applyFont="1">
      <alignment horizontal="center" vertical="center"/>
    </xf>
    <xf borderId="5" fillId="2" fontId="12" numFmtId="0" xfId="0" applyAlignment="1" applyBorder="1" applyFont="1">
      <alignment horizontal="left" vertical="center"/>
    </xf>
    <xf borderId="5" fillId="3" fontId="10" numFmtId="0" xfId="0" applyAlignment="1" applyBorder="1" applyFont="1">
      <alignment horizontal="left" vertical="center"/>
    </xf>
    <xf borderId="41" fillId="2" fontId="5" numFmtId="164" xfId="0" applyAlignment="1" applyBorder="1" applyFont="1" applyNumberFormat="1">
      <alignment horizontal="center" vertical="center"/>
    </xf>
    <xf borderId="39" fillId="2" fontId="5" numFmtId="164" xfId="0" applyAlignment="1" applyBorder="1" applyFont="1" applyNumberFormat="1">
      <alignment horizontal="center" vertical="center"/>
    </xf>
    <xf borderId="21" fillId="20" fontId="10" numFmtId="0" xfId="0" applyAlignment="1" applyBorder="1" applyFont="1">
      <alignment horizontal="center" vertical="center"/>
    </xf>
    <xf borderId="1" fillId="20" fontId="10" numFmtId="0" xfId="0" applyAlignment="1" applyBorder="1" applyFont="1">
      <alignment horizontal="center" vertical="center"/>
    </xf>
    <xf borderId="22" fillId="20" fontId="10" numFmtId="0" xfId="0" applyAlignment="1" applyBorder="1" applyFont="1">
      <alignment horizontal="center" vertical="center"/>
    </xf>
    <xf borderId="1" fillId="7" fontId="10" numFmtId="0" xfId="0" applyAlignment="1" applyBorder="1" applyFont="1">
      <alignment horizontal="center" vertical="center"/>
    </xf>
    <xf borderId="22" fillId="7" fontId="10" numFmtId="0" xfId="0" applyAlignment="1" applyBorder="1" applyFont="1">
      <alignment horizontal="center" vertical="center"/>
    </xf>
    <xf borderId="23" fillId="2" fontId="5" numFmtId="0" xfId="0" applyAlignment="1" applyBorder="1" applyFont="1">
      <alignment horizontal="center" vertical="center"/>
    </xf>
    <xf borderId="24" fillId="2" fontId="5" numFmtId="0" xfId="0" applyAlignment="1" applyBorder="1" applyFont="1">
      <alignment horizontal="center" vertical="center"/>
    </xf>
    <xf borderId="21" fillId="4" fontId="5" numFmtId="0" xfId="0" applyAlignment="1" applyBorder="1" applyFont="1">
      <alignment horizontal="center" vertical="center"/>
    </xf>
    <xf borderId="1" fillId="4" fontId="5" numFmtId="0" xfId="0" applyAlignment="1" applyBorder="1" applyFont="1">
      <alignment horizontal="center" vertical="center"/>
    </xf>
    <xf borderId="22" fillId="4" fontId="5" numFmtId="0" xfId="0" applyAlignment="1" applyBorder="1" applyFont="1">
      <alignment horizontal="center" vertical="center"/>
    </xf>
    <xf borderId="5" fillId="5" fontId="5" numFmtId="164" xfId="0" applyAlignment="1" applyBorder="1" applyFont="1" applyNumberFormat="1">
      <alignment horizontal="center" vertical="center"/>
    </xf>
    <xf borderId="41" fillId="5" fontId="5" numFmtId="164" xfId="0" applyAlignment="1" applyBorder="1" applyFont="1" applyNumberFormat="1">
      <alignment horizontal="center" vertical="center"/>
    </xf>
    <xf borderId="39" fillId="5" fontId="5" numFmtId="164" xfId="0" applyAlignment="1" applyBorder="1" applyFont="1" applyNumberFormat="1">
      <alignment horizontal="center" vertical="center"/>
    </xf>
    <xf borderId="21" fillId="5" fontId="5" numFmtId="0" xfId="0" applyAlignment="1" applyBorder="1" applyFont="1">
      <alignment horizontal="center" vertical="center"/>
    </xf>
    <xf borderId="22" fillId="5" fontId="5" numFmtId="0" xfId="0" applyAlignment="1" applyBorder="1" applyFont="1">
      <alignment horizontal="center" vertical="center"/>
    </xf>
    <xf borderId="22" fillId="2" fontId="10" numFmtId="0" xfId="0" applyAlignment="1" applyBorder="1" applyFont="1">
      <alignment horizontal="center" vertical="center"/>
    </xf>
    <xf borderId="1" fillId="2" fontId="10" numFmtId="0" xfId="0" applyAlignment="1" applyBorder="1" applyFont="1">
      <alignment horizontal="center" vertical="center"/>
    </xf>
    <xf borderId="21" fillId="2" fontId="10" numFmtId="0" xfId="0" applyAlignment="1" applyBorder="1" applyFont="1">
      <alignment horizontal="center" vertical="center"/>
    </xf>
    <xf borderId="0" fillId="0" fontId="9" numFmtId="0" xfId="0" applyAlignment="1" applyFont="1">
      <alignment horizontal="left" vertical="center"/>
    </xf>
    <xf borderId="0" fillId="0" fontId="16" numFmtId="0" xfId="0" applyFont="1"/>
    <xf borderId="0" fillId="0" fontId="33" numFmtId="0" xfId="0" applyFont="1"/>
    <xf borderId="1" fillId="3" fontId="10" numFmtId="0" xfId="0" applyAlignment="1" applyBorder="1" applyFont="1">
      <alignment horizontal="center"/>
    </xf>
    <xf borderId="0" fillId="0" fontId="16" numFmtId="14" xfId="0" applyFont="1" applyNumberFormat="1"/>
    <xf borderId="1" fillId="2" fontId="5" numFmtId="14" xfId="0" applyAlignment="1" applyBorder="1" applyFont="1" applyNumberFormat="1">
      <alignment horizontal="center"/>
    </xf>
    <xf borderId="1" fillId="5" fontId="5" numFmtId="0" xfId="0" applyAlignment="1" applyBorder="1" applyFont="1">
      <alignment horizontal="center"/>
    </xf>
    <xf borderId="1" fillId="4" fontId="5" numFmtId="0" xfId="0" applyAlignment="1" applyBorder="1" applyFont="1">
      <alignment horizontal="center"/>
    </xf>
    <xf borderId="3" fillId="2" fontId="5" numFmtId="14" xfId="0" applyAlignment="1" applyBorder="1" applyFont="1" applyNumberFormat="1">
      <alignment horizontal="center"/>
    </xf>
    <xf borderId="3" fillId="5" fontId="5" numFmtId="0" xfId="0" applyAlignment="1" applyBorder="1" applyFont="1">
      <alignment horizontal="center"/>
    </xf>
    <xf borderId="3" fillId="4" fontId="5" numFmtId="0" xfId="0" applyAlignment="1" applyBorder="1" applyFont="1">
      <alignment horizontal="center"/>
    </xf>
    <xf borderId="6" fillId="2" fontId="5" numFmtId="0" xfId="0" applyAlignment="1" applyBorder="1" applyFont="1">
      <alignment horizontal="center"/>
    </xf>
    <xf borderId="6" fillId="2" fontId="28" numFmtId="0" xfId="0" applyAlignment="1" applyBorder="1" applyFont="1">
      <alignment horizontal="center"/>
    </xf>
    <xf borderId="1" fillId="2" fontId="28" numFmtId="0" xfId="0" applyAlignment="1" applyBorder="1" applyFont="1">
      <alignment horizontal="center"/>
    </xf>
    <xf borderId="3" fillId="2" fontId="28" numFmtId="0" xfId="0" applyAlignment="1" applyBorder="1" applyFont="1">
      <alignment horizontal="center"/>
    </xf>
    <xf borderId="0" fillId="0" fontId="16" numFmtId="0" xfId="0" applyAlignment="1" applyFont="1">
      <alignment horizontal="center" shrinkToFit="0" wrapText="1"/>
    </xf>
    <xf borderId="14" fillId="9" fontId="16" numFmtId="0" xfId="0" applyAlignment="1" applyBorder="1" applyFont="1">
      <alignment horizontal="center" shrinkToFit="0" wrapText="1"/>
    </xf>
    <xf borderId="1" fillId="9" fontId="16" numFmtId="0" xfId="0" applyBorder="1" applyFont="1"/>
    <xf borderId="1" fillId="9" fontId="5" numFmtId="14" xfId="0" applyAlignment="1" applyBorder="1" applyFont="1" applyNumberFormat="1">
      <alignment horizontal="center"/>
    </xf>
    <xf borderId="1" fillId="9" fontId="5" numFmtId="0" xfId="0" applyBorder="1" applyFont="1"/>
    <xf borderId="1" fillId="9" fontId="33" numFmtId="0" xfId="0" applyBorder="1" applyFont="1"/>
    <xf borderId="14" fillId="19" fontId="16" numFmtId="0" xfId="0" applyAlignment="1" applyBorder="1" applyFont="1">
      <alignment horizontal="center" shrinkToFit="0" wrapText="1"/>
    </xf>
    <xf borderId="1" fillId="19" fontId="16" numFmtId="0" xfId="0" applyBorder="1" applyFont="1"/>
    <xf borderId="1" fillId="19" fontId="5" numFmtId="0" xfId="0" applyAlignment="1" applyBorder="1" applyFont="1">
      <alignment horizontal="center"/>
    </xf>
    <xf borderId="1" fillId="19" fontId="5" numFmtId="14" xfId="0" applyAlignment="1" applyBorder="1" applyFont="1" applyNumberFormat="1">
      <alignment horizontal="center"/>
    </xf>
    <xf borderId="1" fillId="19" fontId="5" numFmtId="0" xfId="0" applyBorder="1" applyFont="1"/>
    <xf borderId="14" fillId="3" fontId="16" numFmtId="0" xfId="0" applyAlignment="1" applyBorder="1" applyFont="1">
      <alignment horizontal="center" shrinkToFit="0" wrapText="1"/>
    </xf>
    <xf borderId="1" fillId="3" fontId="16" numFmtId="0" xfId="0" applyBorder="1" applyFont="1"/>
    <xf borderId="1" fillId="3" fontId="5" numFmtId="0" xfId="0" applyAlignment="1" applyBorder="1" applyFont="1">
      <alignment horizontal="center"/>
    </xf>
    <xf borderId="1" fillId="3" fontId="5" numFmtId="14" xfId="0" applyAlignment="1" applyBorder="1" applyFont="1" applyNumberFormat="1">
      <alignment horizontal="center"/>
    </xf>
    <xf borderId="3" fillId="3" fontId="5" numFmtId="0" xfId="0" applyAlignment="1" applyBorder="1" applyFont="1">
      <alignment horizontal="center"/>
    </xf>
    <xf borderId="1" fillId="10" fontId="5" numFmtId="0" xfId="0" applyAlignment="1" applyBorder="1" applyFont="1">
      <alignment horizontal="center"/>
    </xf>
    <xf borderId="14" fillId="21" fontId="16" numFmtId="0" xfId="0" applyAlignment="1" applyBorder="1" applyFill="1" applyFont="1">
      <alignment horizontal="center" shrinkToFit="0" wrapText="1"/>
    </xf>
    <xf borderId="1" fillId="21" fontId="16" numFmtId="0" xfId="0" applyBorder="1" applyFont="1"/>
    <xf borderId="1" fillId="21" fontId="5" numFmtId="0" xfId="0" applyAlignment="1" applyBorder="1" applyFont="1">
      <alignment horizontal="center"/>
    </xf>
    <xf borderId="1" fillId="21" fontId="5" numFmtId="14" xfId="0" applyAlignment="1" applyBorder="1" applyFont="1" applyNumberFormat="1">
      <alignment horizontal="center"/>
    </xf>
    <xf borderId="1" fillId="21" fontId="5" numFmtId="0" xfId="0" applyBorder="1" applyFont="1"/>
    <xf borderId="1" fillId="21" fontId="33" numFmtId="0" xfId="0" applyBorder="1" applyFont="1"/>
    <xf borderId="3" fillId="21" fontId="5" numFmtId="14" xfId="0" applyAlignment="1" applyBorder="1" applyFont="1" applyNumberFormat="1">
      <alignment horizontal="center"/>
    </xf>
    <xf borderId="3" fillId="21" fontId="5" numFmtId="0" xfId="0" applyAlignment="1" applyBorder="1" applyFont="1">
      <alignment horizontal="center"/>
    </xf>
    <xf borderId="11" fillId="2" fontId="14" numFmtId="0" xfId="0" applyAlignment="1" applyBorder="1" applyFont="1">
      <alignment horizontal="left" vertical="center"/>
    </xf>
    <xf borderId="2" fillId="0" fontId="13" numFmtId="0" xfId="0" applyAlignment="1" applyBorder="1" applyFont="1">
      <alignment horizontal="left" vertical="center"/>
    </xf>
    <xf borderId="0" fillId="0" fontId="12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vertical="center"/>
    </xf>
    <xf borderId="1" fillId="16" fontId="13" numFmtId="0" xfId="0" applyAlignment="1" applyBorder="1" applyFont="1">
      <alignment horizontal="center" shrinkToFit="0" vertical="center" wrapText="1"/>
    </xf>
    <xf borderId="1" fillId="14" fontId="13" numFmtId="0" xfId="0" applyAlignment="1" applyBorder="1" applyFont="1">
      <alignment horizontal="center" shrinkToFit="0" vertical="center" wrapText="1"/>
    </xf>
    <xf borderId="1" fillId="8" fontId="13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quotePrefix="1" borderId="0" fillId="0" fontId="5" numFmtId="16" xfId="0" applyAlignment="1" applyFont="1" applyNumberFormat="1">
      <alignment horizontal="center" vertical="center"/>
    </xf>
    <xf borderId="30" fillId="0" fontId="5" numFmtId="0" xfId="0" applyAlignment="1" applyBorder="1" applyFont="1">
      <alignment horizontal="center" shrinkToFit="0" vertical="center" wrapText="1"/>
    </xf>
    <xf borderId="14" fillId="9" fontId="5" numFmtId="0" xfId="0" applyAlignment="1" applyBorder="1" applyFont="1">
      <alignment horizontal="center" shrinkToFit="0" vertical="center" wrapText="1"/>
    </xf>
    <xf borderId="1" fillId="9" fontId="5" numFmtId="0" xfId="0" applyAlignment="1" applyBorder="1" applyFont="1">
      <alignment horizontal="center" vertical="center"/>
    </xf>
    <xf borderId="0" fillId="0" fontId="29" numFmtId="0" xfId="0" applyAlignment="1" applyFont="1">
      <alignment shrinkToFit="0" vertical="center" wrapText="1"/>
    </xf>
    <xf quotePrefix="1" borderId="0" fillId="0" fontId="5" numFmtId="0" xfId="0" applyAlignment="1" applyFont="1">
      <alignment horizontal="center" shrinkToFit="0" vertical="center" wrapText="1"/>
    </xf>
    <xf borderId="14" fillId="4" fontId="5" numFmtId="0" xfId="0" applyAlignment="1" applyBorder="1" applyFont="1">
      <alignment horizontal="center" shrinkToFit="0" vertical="center" wrapText="1"/>
    </xf>
    <xf borderId="30" fillId="0" fontId="9" numFmtId="0" xfId="0" applyAlignment="1" applyBorder="1" applyFont="1">
      <alignment horizontal="center" shrinkToFit="0" vertical="center" wrapText="1"/>
    </xf>
    <xf borderId="14" fillId="4" fontId="9" numFmtId="0" xfId="0" applyAlignment="1" applyBorder="1" applyFont="1">
      <alignment horizontal="center" shrinkToFit="0" vertical="center" wrapText="1"/>
    </xf>
    <xf borderId="1" fillId="4" fontId="9" numFmtId="0" xfId="0" applyAlignment="1" applyBorder="1" applyFont="1">
      <alignment horizontal="center" shrinkToFit="0" vertical="center" wrapText="1"/>
    </xf>
    <xf borderId="1" fillId="4" fontId="5" numFmtId="0" xfId="0" applyAlignment="1" applyBorder="1" applyFont="1">
      <alignment horizontal="center" shrinkToFit="0" vertical="center" wrapText="1"/>
    </xf>
    <xf borderId="14" fillId="9" fontId="9" numFmtId="0" xfId="0" applyAlignment="1" applyBorder="1" applyFont="1">
      <alignment horizontal="center" shrinkToFit="0" vertical="center" wrapText="1"/>
    </xf>
    <xf borderId="1" fillId="9" fontId="5" numFmtId="0" xfId="0" applyAlignment="1" applyBorder="1" applyFont="1">
      <alignment horizontal="center" shrinkToFit="0" vertical="center" wrapText="1"/>
    </xf>
    <xf borderId="14" fillId="2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shrinkToFit="0" vertical="center" wrapText="1"/>
    </xf>
    <xf borderId="4" fillId="0" fontId="5" numFmtId="0" xfId="0" applyAlignment="1" applyBorder="1" applyFont="1">
      <alignment horizontal="center" vertical="center"/>
    </xf>
    <xf borderId="1" fillId="12" fontId="28" numFmtId="0" xfId="0" applyAlignment="1" applyBorder="1" applyFont="1">
      <alignment horizontal="left" vertical="center"/>
    </xf>
    <xf borderId="0" fillId="0" fontId="29" numFmtId="0" xfId="0" applyAlignment="1" applyFont="1">
      <alignment horizontal="center" shrinkToFit="0" vertical="center" wrapText="1"/>
    </xf>
    <xf borderId="3" fillId="4" fontId="5" numFmtId="0" xfId="0" applyAlignment="1" applyBorder="1" applyFont="1">
      <alignment horizontal="center" shrinkToFit="0" vertical="center" wrapText="1"/>
    </xf>
    <xf borderId="3" fillId="9" fontId="5" numFmtId="0" xfId="0" applyAlignment="1" applyBorder="1" applyFont="1">
      <alignment horizontal="center" vertical="center"/>
    </xf>
    <xf borderId="3" fillId="9" fontId="5" numFmtId="0" xfId="0" applyAlignment="1" applyBorder="1" applyFont="1">
      <alignment horizontal="center" shrinkToFit="0" vertical="center" wrapText="1"/>
    </xf>
    <xf borderId="3" fillId="9" fontId="9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shrinkToFit="0" wrapText="1"/>
    </xf>
    <xf borderId="11" fillId="2" fontId="14" numFmtId="0" xfId="0" applyAlignment="1" applyBorder="1" applyFont="1">
      <alignment horizontal="center" shrinkToFit="0" wrapText="1"/>
    </xf>
    <xf borderId="6" fillId="14" fontId="10" numFmtId="0" xfId="0" applyAlignment="1" applyBorder="1" applyFont="1">
      <alignment horizontal="left"/>
    </xf>
    <xf borderId="6" fillId="2" fontId="5" numFmtId="0" xfId="0" applyAlignment="1" applyBorder="1" applyFont="1">
      <alignment shrinkToFit="0" wrapText="1"/>
    </xf>
    <xf borderId="1" fillId="14" fontId="10" numFmtId="0" xfId="0" applyAlignment="1" applyBorder="1" applyFont="1">
      <alignment horizontal="left"/>
    </xf>
    <xf borderId="1" fillId="2" fontId="5" numFmtId="0" xfId="0" applyAlignment="1" applyBorder="1" applyFont="1">
      <alignment shrinkToFit="0" wrapText="1"/>
    </xf>
    <xf borderId="3" fillId="14" fontId="10" numFmtId="0" xfId="0" applyAlignment="1" applyBorder="1" applyFont="1">
      <alignment horizontal="left"/>
    </xf>
    <xf borderId="3" fillId="2" fontId="5" numFmtId="0" xfId="0" applyAlignment="1" applyBorder="1" applyFont="1">
      <alignment shrinkToFit="0" wrapText="1"/>
    </xf>
    <xf borderId="1" fillId="2" fontId="5" numFmtId="0" xfId="0" applyAlignment="1" applyBorder="1" applyFont="1">
      <alignment horizontal="left" shrinkToFit="0" wrapText="1"/>
    </xf>
    <xf borderId="0" fillId="0" fontId="5" numFmtId="0" xfId="0" applyAlignment="1" applyFont="1">
      <alignment horizontal="center"/>
    </xf>
    <xf borderId="3" fillId="2" fontId="5" numFmtId="0" xfId="0" applyAlignment="1" applyBorder="1" applyFont="1">
      <alignment horizontal="left" shrinkToFit="0" wrapText="1"/>
    </xf>
    <xf borderId="11" fillId="2" fontId="14" numFmtId="0" xfId="0" applyAlignment="1" applyBorder="1" applyFont="1">
      <alignment horizontal="center"/>
    </xf>
    <xf borderId="2" fillId="0" fontId="12" numFmtId="0" xfId="0" applyAlignment="1" applyBorder="1" applyFont="1">
      <alignment horizontal="center"/>
    </xf>
    <xf borderId="6" fillId="2" fontId="5" numFmtId="0" xfId="0" applyAlignment="1" applyBorder="1" applyFont="1">
      <alignment horizontal="left"/>
    </xf>
    <xf borderId="3" fillId="2" fontId="5" numFmtId="0" xfId="0" applyAlignment="1" applyBorder="1" applyFont="1">
      <alignment horizontal="left"/>
    </xf>
    <xf borderId="2" fillId="0" fontId="5" numFmtId="0" xfId="0" applyAlignment="1" applyBorder="1" applyFont="1">
      <alignment horizontal="center" shrinkToFit="0" wrapText="1"/>
    </xf>
    <xf borderId="2" fillId="0" fontId="13" numFmtId="0" xfId="0" applyBorder="1" applyFont="1"/>
    <xf borderId="0" fillId="0" fontId="12" numFmtId="0" xfId="0" applyFont="1"/>
    <xf borderId="3" fillId="2" fontId="12" numFmtId="0" xfId="0" applyAlignment="1" applyBorder="1" applyFont="1">
      <alignment horizontal="center"/>
    </xf>
    <xf borderId="27" fillId="0" fontId="9" numFmtId="0" xfId="0" applyAlignment="1" applyBorder="1" applyFont="1">
      <alignment shrinkToFit="0" vertical="center" wrapText="1"/>
    </xf>
    <xf borderId="7" fillId="0" fontId="5" numFmtId="0" xfId="0" applyAlignment="1" applyBorder="1" applyFont="1">
      <alignment horizontal="right"/>
    </xf>
    <xf borderId="0" fillId="0" fontId="9" numFmtId="0" xfId="0" applyAlignment="1" applyFont="1">
      <alignment horizontal="left" shrinkToFit="0" vertical="center" wrapText="1"/>
    </xf>
    <xf borderId="17" fillId="22" fontId="9" numFmtId="0" xfId="0" applyAlignment="1" applyBorder="1" applyFill="1" applyFont="1">
      <alignment horizontal="center" vertical="center"/>
    </xf>
    <xf borderId="7" fillId="0" fontId="9" numFmtId="0" xfId="0" applyAlignment="1" applyBorder="1" applyFont="1">
      <alignment horizontal="center" vertical="center"/>
    </xf>
    <xf borderId="1" fillId="22" fontId="9" numFmtId="0" xfId="0" applyAlignment="1" applyBorder="1" applyFont="1">
      <alignment shrinkToFit="0" vertical="center" wrapText="1"/>
    </xf>
    <xf borderId="17" fillId="22" fontId="9" numFmtId="0" xfId="0" applyAlignment="1" applyBorder="1" applyFont="1">
      <alignment shrinkToFit="0" vertical="center" wrapText="1"/>
    </xf>
    <xf borderId="4" fillId="0" fontId="9" numFmtId="0" xfId="0" applyAlignment="1" applyBorder="1" applyFont="1">
      <alignment horizontal="right"/>
    </xf>
    <xf borderId="5" fillId="22" fontId="9" numFmtId="0" xfId="0" applyAlignment="1" applyBorder="1" applyFont="1">
      <alignment horizontal="center" vertical="center"/>
    </xf>
    <xf borderId="2" fillId="0" fontId="9" numFmtId="0" xfId="0" applyAlignment="1" applyBorder="1" applyFont="1">
      <alignment horizontal="center" vertical="center"/>
    </xf>
    <xf borderId="2" fillId="0" fontId="9" numFmtId="0" xfId="0" applyAlignment="1" applyBorder="1" applyFont="1">
      <alignment horizontal="right"/>
    </xf>
    <xf borderId="1" fillId="2" fontId="5" numFmtId="2" xfId="0" applyAlignment="1" applyBorder="1" applyFont="1" applyNumberFormat="1">
      <alignment horizontal="center"/>
    </xf>
    <xf borderId="0" fillId="0" fontId="5" numFmtId="2" xfId="0" applyFont="1" applyNumberFormat="1"/>
    <xf borderId="3" fillId="2" fontId="5" numFmtId="0" xfId="0" applyBorder="1" applyFont="1"/>
    <xf borderId="3" fillId="8" fontId="5" numFmtId="0" xfId="0" applyBorder="1" applyFont="1"/>
    <xf borderId="3" fillId="2" fontId="5" numFmtId="49" xfId="0" applyAlignment="1" applyBorder="1" applyFont="1" applyNumberFormat="1">
      <alignment horizontal="center"/>
    </xf>
    <xf borderId="0" fillId="0" fontId="5" numFmtId="49" xfId="0" applyAlignment="1" applyFont="1" applyNumberFormat="1">
      <alignment horizontal="right"/>
    </xf>
    <xf borderId="6" fillId="8" fontId="10" numFmtId="0" xfId="0" applyBorder="1" applyFont="1"/>
    <xf borderId="6" fillId="2" fontId="9" numFmtId="0" xfId="0" applyAlignment="1" applyBorder="1" applyFont="1">
      <alignment horizontal="center" vertical="center"/>
    </xf>
    <xf borderId="1" fillId="8" fontId="10" numFmtId="0" xfId="0" applyBorder="1" applyFont="1"/>
    <xf borderId="3" fillId="8" fontId="10" numFmtId="0" xfId="0" applyBorder="1" applyFont="1"/>
    <xf borderId="1" fillId="2" fontId="12" numFmtId="0" xfId="0" applyAlignment="1" applyBorder="1" applyFont="1">
      <alignment horizontal="left" shrinkToFit="0" wrapText="1"/>
    </xf>
    <xf borderId="37" fillId="2" fontId="14" numFmtId="0" xfId="0" applyAlignment="1" applyBorder="1" applyFont="1">
      <alignment horizontal="left"/>
    </xf>
    <xf borderId="3" fillId="14" fontId="5" numFmtId="0" xfId="0" applyBorder="1" applyFont="1"/>
    <xf borderId="6" fillId="2" fontId="5" numFmtId="0" xfId="0" applyBorder="1" applyFont="1"/>
    <xf quotePrefix="1" borderId="6" fillId="7" fontId="5" numFmtId="0" xfId="0" applyBorder="1" applyFont="1"/>
    <xf quotePrefix="1" borderId="1" fillId="7" fontId="5" numFmtId="0" xfId="0" applyBorder="1" applyFont="1"/>
    <xf quotePrefix="1" borderId="3" fillId="7" fontId="5" numFmtId="0" xfId="0" applyBorder="1" applyFont="1"/>
    <xf borderId="0" fillId="0" fontId="17" numFmtId="0" xfId="0" applyAlignment="1" applyFont="1">
      <alignment vertical="center"/>
    </xf>
    <xf borderId="6" fillId="8" fontId="13" numFmtId="0" xfId="0" applyAlignment="1" applyBorder="1" applyFont="1">
      <alignment horizontal="center" shrinkToFit="0" vertical="center" wrapText="1"/>
    </xf>
    <xf borderId="6" fillId="8" fontId="10" numFmtId="0" xfId="0" applyAlignment="1" applyBorder="1" applyFont="1">
      <alignment horizontal="center" shrinkToFit="0" vertical="center" wrapText="1"/>
    </xf>
    <xf borderId="1" fillId="8" fontId="10" numFmtId="0" xfId="0" applyAlignment="1" applyBorder="1" applyFont="1">
      <alignment horizontal="center" shrinkToFit="0" vertical="center" wrapText="1"/>
    </xf>
    <xf borderId="30" fillId="0" fontId="9" numFmtId="0" xfId="0" applyAlignment="1" applyBorder="1" applyFont="1">
      <alignment shrinkToFit="0" vertical="center" wrapText="1"/>
    </xf>
    <xf borderId="0" fillId="0" fontId="1" numFmtId="0" xfId="0" applyAlignment="1" applyFont="1">
      <alignment horizontal="right"/>
    </xf>
    <xf borderId="14" fillId="22" fontId="9" numFmtId="0" xfId="0" applyAlignment="1" applyBorder="1" applyFont="1">
      <alignment horizontal="center" vertical="center"/>
    </xf>
    <xf borderId="14" fillId="22" fontId="9" numFmtId="0" xfId="0" applyAlignment="1" applyBorder="1" applyFont="1">
      <alignment shrinkToFit="0" vertical="center" wrapText="1"/>
    </xf>
    <xf borderId="1" fillId="22" fontId="9" numFmtId="0" xfId="0" applyAlignment="1" applyBorder="1" applyFont="1">
      <alignment horizontal="center" vertical="center"/>
    </xf>
    <xf borderId="1" fillId="2" fontId="5" numFmtId="49" xfId="0" applyAlignment="1" applyBorder="1" applyFont="1" applyNumberFormat="1">
      <alignment horizontal="center"/>
    </xf>
    <xf borderId="1" fillId="2" fontId="5" numFmtId="165" xfId="0" applyAlignment="1" applyBorder="1" applyFont="1" applyNumberFormat="1">
      <alignment horizontal="center"/>
    </xf>
    <xf borderId="3" fillId="2" fontId="5" numFmtId="165" xfId="0" applyAlignment="1" applyBorder="1" applyFont="1" applyNumberFormat="1">
      <alignment horizontal="center"/>
    </xf>
    <xf borderId="11" fillId="2" fontId="14" numFmtId="0" xfId="0" applyAlignment="1" applyBorder="1" applyFont="1">
      <alignment horizontal="left"/>
    </xf>
    <xf borderId="4" fillId="0" fontId="5" numFmtId="0" xfId="0" applyAlignment="1" applyBorder="1" applyFont="1">
      <alignment shrinkToFit="0" wrapText="1"/>
    </xf>
    <xf borderId="4" fillId="0" fontId="5" numFmtId="166" xfId="0" applyAlignment="1" applyBorder="1" applyFont="1" applyNumberFormat="1">
      <alignment shrinkToFit="0" wrapText="1"/>
    </xf>
    <xf borderId="4" fillId="0" fontId="5" numFmtId="167" xfId="0" applyAlignment="1" applyBorder="1" applyFont="1" applyNumberFormat="1">
      <alignment shrinkToFit="0" wrapText="1"/>
    </xf>
    <xf borderId="0" fillId="0" fontId="5" numFmtId="166" xfId="0" applyAlignment="1" applyFont="1" applyNumberFormat="1">
      <alignment shrinkToFit="0" wrapText="1"/>
    </xf>
    <xf borderId="0" fillId="0" fontId="5" numFmtId="167" xfId="0" applyAlignment="1" applyFont="1" applyNumberFormat="1">
      <alignment shrinkToFit="0" wrapText="1"/>
    </xf>
    <xf borderId="11" fillId="2" fontId="14" numFmtId="0" xfId="0" applyAlignment="1" applyBorder="1" applyFont="1">
      <alignment horizontal="left" shrinkToFit="0" wrapText="1"/>
    </xf>
    <xf borderId="1" fillId="4" fontId="12" numFmtId="0" xfId="0" applyAlignment="1" applyBorder="1" applyFont="1">
      <alignment horizontal="center" shrinkToFit="0" vertical="center" wrapText="1"/>
    </xf>
    <xf borderId="1" fillId="7" fontId="12" numFmtId="0" xfId="0" applyAlignment="1" applyBorder="1" applyFont="1">
      <alignment horizontal="center" shrinkToFit="0" vertical="center" wrapText="1"/>
    </xf>
    <xf borderId="3" fillId="2" fontId="5" numFmtId="0" xfId="0" applyAlignment="1" applyBorder="1" applyFont="1">
      <alignment horizontal="center" shrinkToFit="0" vertical="center" wrapText="1"/>
    </xf>
    <xf borderId="1" fillId="4" fontId="5" numFmtId="166" xfId="0" applyAlignment="1" applyBorder="1" applyFont="1" applyNumberFormat="1">
      <alignment shrinkToFit="0" wrapText="1"/>
    </xf>
    <xf borderId="1" fillId="7" fontId="5" numFmtId="166" xfId="0" applyAlignment="1" applyBorder="1" applyFont="1" applyNumberFormat="1">
      <alignment shrinkToFit="0" wrapText="1"/>
    </xf>
    <xf borderId="42" fillId="2" fontId="5" numFmtId="0" xfId="0" applyAlignment="1" applyBorder="1" applyFont="1">
      <alignment horizontal="center" vertical="center"/>
    </xf>
    <xf borderId="3" fillId="4" fontId="5" numFmtId="166" xfId="0" applyAlignment="1" applyBorder="1" applyFont="1" applyNumberFormat="1">
      <alignment shrinkToFit="0" wrapText="1"/>
    </xf>
    <xf borderId="3" fillId="7" fontId="5" numFmtId="166" xfId="0" applyAlignment="1" applyBorder="1" applyFont="1" applyNumberFormat="1">
      <alignment shrinkToFit="0" wrapText="1"/>
    </xf>
    <xf borderId="1" fillId="2" fontId="5" numFmtId="167" xfId="0" applyAlignment="1" applyBorder="1" applyFont="1" applyNumberFormat="1">
      <alignment horizontal="center" shrinkToFit="0" wrapText="1"/>
    </xf>
    <xf borderId="1" fillId="2" fontId="5" numFmtId="168" xfId="0" applyAlignment="1" applyBorder="1" applyFont="1" applyNumberFormat="1">
      <alignment horizontal="center" shrinkToFit="0" wrapText="1"/>
    </xf>
    <xf borderId="3" fillId="2" fontId="5" numFmtId="167" xfId="0" applyAlignment="1" applyBorder="1" applyFont="1" applyNumberFormat="1">
      <alignment horizontal="center" shrinkToFit="0" wrapText="1"/>
    </xf>
    <xf borderId="3" fillId="2" fontId="5" numFmtId="168" xfId="0" applyAlignment="1" applyBorder="1" applyFont="1" applyNumberFormat="1">
      <alignment horizontal="center" shrinkToFit="0" wrapText="1"/>
    </xf>
    <xf borderId="4" fillId="0" fontId="31" numFmtId="0" xfId="0" applyBorder="1" applyFont="1"/>
    <xf borderId="0" fillId="0" fontId="31" numFmtId="0" xfId="0" applyFont="1"/>
    <xf borderId="0" fillId="0" fontId="10" numFmtId="0" xfId="0" applyAlignment="1" applyFont="1">
      <alignment horizontal="left"/>
    </xf>
    <xf borderId="1" fillId="22" fontId="5" numFmtId="0" xfId="0" applyAlignment="1" applyBorder="1" applyFont="1">
      <alignment horizontal="left"/>
    </xf>
    <xf borderId="1" fillId="2" fontId="34" numFmtId="0" xfId="0" applyAlignment="1" applyBorder="1" applyFont="1">
      <alignment horizontal="left"/>
    </xf>
    <xf borderId="2" fillId="0" fontId="12" numFmtId="0" xfId="0" applyBorder="1" applyFont="1"/>
    <xf borderId="1" fillId="22" fontId="5" numFmtId="0" xfId="0" applyAlignment="1" applyBorder="1" applyFont="1">
      <alignment horizontal="center"/>
    </xf>
    <xf borderId="1" fillId="18" fontId="10" numFmtId="0" xfId="0" applyBorder="1" applyFont="1"/>
    <xf quotePrefix="1" borderId="3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vertical="top"/>
    </xf>
    <xf borderId="6" fillId="3" fontId="10" numFmtId="0" xfId="0" applyAlignment="1" applyBorder="1" applyFont="1">
      <alignment horizontal="center"/>
    </xf>
    <xf quotePrefix="1" borderId="1" fillId="7" fontId="5" numFmtId="0" xfId="0" applyAlignment="1" applyBorder="1" applyFont="1">
      <alignment horizontal="left"/>
    </xf>
    <xf quotePrefix="1" borderId="3" fillId="7" fontId="5" numFmtId="0" xfId="0" applyAlignment="1" applyBorder="1" applyFont="1">
      <alignment horizontal="left"/>
    </xf>
    <xf borderId="37" fillId="9" fontId="10" numFmtId="0" xfId="0" applyAlignment="1" applyBorder="1" applyFont="1">
      <alignment horizontal="center"/>
    </xf>
    <xf borderId="26" fillId="0" fontId="5" numFmtId="0" xfId="0" applyAlignment="1" applyBorder="1" applyFont="1">
      <alignment horizontal="center" vertical="center"/>
    </xf>
    <xf borderId="38" fillId="0" fontId="5" numFmtId="0" xfId="0" applyBorder="1" applyFont="1"/>
    <xf borderId="38" fillId="0" fontId="1" numFmtId="0" xfId="0" applyBorder="1" applyFont="1"/>
    <xf borderId="37" fillId="0" fontId="5" numFmtId="0" xfId="0" applyAlignment="1" applyBorder="1" applyFont="1">
      <alignment horizontal="center" vertical="center"/>
    </xf>
    <xf borderId="38" fillId="0" fontId="5" numFmtId="0" xfId="0" applyAlignment="1" applyBorder="1" applyFont="1">
      <alignment horizontal="center" vertical="center"/>
    </xf>
    <xf quotePrefix="1" borderId="38" fillId="0" fontId="5" numFmtId="0" xfId="0" applyAlignment="1" applyBorder="1" applyFont="1">
      <alignment horizontal="center" vertical="center"/>
    </xf>
  </cellXfs>
  <cellStyles count="1">
    <cellStyle xfId="0" name="Normal" builtinId="0"/>
  </cellStyles>
  <dxfs count="3">
    <dxf>
      <font/>
      <fill>
        <patternFill patternType="solid">
          <fgColor rgb="FFF2F2F2"/>
          <bgColor rgb="FFF2F2F2"/>
        </patternFill>
      </fill>
      <border/>
    </dxf>
    <dxf>
      <font/>
      <fill>
        <patternFill patternType="solid">
          <fgColor rgb="FFFDE9D9"/>
          <bgColor rgb="FFFDE9D9"/>
        </patternFill>
      </fill>
      <border/>
    </dxf>
    <dxf>
      <font>
        <color rgb="FFFF0000"/>
      </font>
      <fill>
        <patternFill patternType="none"/>
      </fill>
      <border/>
    </dxf>
  </dxfs>
</styleSheet>
</file>

<file path=xl/_rels/comments1.xml.rels><?xml version="1.0" encoding="UTF-8" standalone="no"?><Relationships xmlns="http://schemas.openxmlformats.org/package/2006/relationships"><Relationship Id="rId1" Target="commentsmeta0" Type="http://customschemas.google.com/relationships/workbookmetadata"/></Relationships>
</file>

<file path=xl/_rels/comments2.xml.rels><?xml version="1.0" encoding="UTF-8" standalone="no"?><Relationships xmlns="http://schemas.openxmlformats.org/package/2006/relationships"><Relationship Id="rId1" Target="commentsmeta1" Type="http://customschemas.google.com/relationships/workbookmetadata"/></Relationships>
</file>

<file path=xl/_rels/comments3.xml.rels><?xml version="1.0" encoding="UTF-8" standalone="no"?><Relationships xmlns="http://schemas.openxmlformats.org/package/2006/relationships"><Relationship Id="rId1" Target="commentsmeta2" Type="http://customschemas.google.com/relationships/workbookmetadata"/></Relationships>
</file>

<file path=xl/_rels/comments4.xml.rels><?xml version="1.0" encoding="UTF-8" standalone="no"?><Relationships xmlns="http://schemas.openxmlformats.org/package/2006/relationships"><Relationship Id="rId1" Target="commentsmeta3" Type="http://customschemas.google.com/relationships/workbookmetadata"/></Relationships>
</file>

<file path=xl/_rels/comments5.xml.rels><?xml version="1.0" encoding="UTF-8" standalone="no"?><Relationships xmlns="http://schemas.openxmlformats.org/package/2006/relationships"><Relationship Id="rId1" Target="commentsmeta4" Type="http://customschemas.google.com/relationships/workbookmetadata"/></Relationships>
</file>

<file path=xl/_rels/comments6.xml.rels><?xml version="1.0" encoding="UTF-8" standalone="no"?><Relationships xmlns="http://schemas.openxmlformats.org/package/2006/relationships"><Relationship Id="rId1" Target="commentsmeta5" Type="http://customschemas.google.com/relationships/workbookmetadata"/></Relationships>
</file>

<file path=xl/_rels/comments7.xml.rels><?xml version="1.0" encoding="UTF-8" standalone="no"?><Relationships xmlns="http://schemas.openxmlformats.org/package/2006/relationships"><Relationship Id="rId1" Target="commentsmeta6" Type="http://customschemas.google.com/relationships/workbookmetadata"/></Relationships>
</file>

<file path=xl/_rels/comments8.xml.rels><?xml version="1.0" encoding="UTF-8" standalone="no"?><Relationships xmlns="http://schemas.openxmlformats.org/package/2006/relationships"><Relationship Id="rId1" Target="commentsmeta7" Type="http://customschemas.google.com/relationships/workbookmetadata"/></Relationships>
</file>

<file path=xl/_rels/comments9.xml.rels><?xml version="1.0" encoding="UTF-8" standalone="no"?><Relationships xmlns="http://schemas.openxmlformats.org/package/2006/relationships"><Relationship Id="rId1" Target="commentsmeta8" Type="http://customschemas.google.com/relationships/workbookmetadata"/></Relationships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" Target="styles.xml" Type="http://schemas.openxmlformats.org/officeDocument/2006/relationships/styles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sharedStrings.xml" Type="http://schemas.openxmlformats.org/officeDocument/2006/relationships/sharedStrings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externalLinks/externalLink1.xml" Type="http://schemas.openxmlformats.org/officeDocument/2006/relationships/externalLink"/><Relationship Id="rId33" Target="metadata" Type="http://customschemas.google.com/relationships/workbookmetadata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no"?><Relationships xmlns="http://schemas.openxmlformats.org/package/2006/relationships"><Relationship Id="rId1" Target="file:///C:/Users/tatiana/Downloads/STD%20Tests(3)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ookup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comments1.xml" Type="http://schemas.openxmlformats.org/officeDocument/2006/relationships/comments"/><Relationship Id="rId2" Target="../drawings/drawing2.xml" Type="http://schemas.openxmlformats.org/officeDocument/2006/relationships/drawing"/><Relationship Id="rId3" Target="../drawings/vmlDrawing1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comments2.xml" Type="http://schemas.openxmlformats.org/officeDocument/2006/relationships/comments"/><Relationship Id="rId2" Target="../drawings/drawing4.xml" Type="http://schemas.openxmlformats.org/officeDocument/2006/relationships/drawing"/><Relationship Id="rId3" Target="../drawings/vmlDrawing2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comments3.xml" Type="http://schemas.openxmlformats.org/officeDocument/2006/relationships/comments"/><Relationship Id="rId2" Target="../drawings/drawing8.xml" Type="http://schemas.openxmlformats.org/officeDocument/2006/relationships/drawing"/><Relationship Id="rId3" Target="../drawings/vmlDrawing3.vml" Type="http://schemas.openxmlformats.org/officeDocument/2006/relationships/vmlDrawing"/></Relationships>
</file>

<file path=xl/worksheets/_rels/sheet9.xml.rels><?xml version="1.0" encoding="UTF-8" standalone="no"?><Relationships xmlns="http://schemas.openxmlformats.org/package/2006/relationships"><Relationship Id="rId1" Target="../comments4.xml" Type="http://schemas.openxmlformats.org/officeDocument/2006/relationships/comments"/><Relationship Id="rId2" Target="../drawings/drawing9.xml" Type="http://schemas.openxmlformats.org/officeDocument/2006/relationships/drawing"/><Relationship Id="rId3" Target="../drawings/vmlDrawing4.vml" Type="http://schemas.openxmlformats.org/officeDocument/2006/relationships/vml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comments5.xml" Type="http://schemas.openxmlformats.org/officeDocument/2006/relationships/comments"/><Relationship Id="rId2" Target="../drawings/drawing11.xml" Type="http://schemas.openxmlformats.org/officeDocument/2006/relationships/drawing"/><Relationship Id="rId3" Target="../drawings/vmlDrawing5.vml" Type="http://schemas.openxmlformats.org/officeDocument/2006/relationships/vml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comments6.xml" Type="http://schemas.openxmlformats.org/officeDocument/2006/relationships/comments"/><Relationship Id="rId2" Target="../drawings/drawing18.xml" Type="http://schemas.openxmlformats.org/officeDocument/2006/relationships/drawing"/><Relationship Id="rId3" Target="../drawings/vmlDrawing6.vml" Type="http://schemas.openxmlformats.org/officeDocument/2006/relationships/vml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comments7.xml" Type="http://schemas.openxmlformats.org/officeDocument/2006/relationships/comments"/><Relationship Id="rId2" Target="../drawings/drawing20.xml" Type="http://schemas.openxmlformats.org/officeDocument/2006/relationships/drawing"/><Relationship Id="rId3" Target="../drawings/vmlDrawing7.vml" Type="http://schemas.openxmlformats.org/officeDocument/2006/relationships/vmlDrawing"/></Relationships>
</file>

<file path=xl/worksheets/_rels/sheet21.xml.rels><?xml version="1.0" encoding="UTF-8" standalone="no"?><Relationships xmlns="http://schemas.openxmlformats.org/package/2006/relationships"><Relationship Id="rId1" Target="../comments8.xml" Type="http://schemas.openxmlformats.org/officeDocument/2006/relationships/comments"/><Relationship Id="rId2" Target="../drawings/drawing21.xml" Type="http://schemas.openxmlformats.org/officeDocument/2006/relationships/drawing"/><Relationship Id="rId3" Target="../drawings/vmlDrawing8.vml" Type="http://schemas.openxmlformats.org/officeDocument/2006/relationships/vmlDrawing"/></Relationships>
</file>

<file path=xl/worksheets/_rels/sheet22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comments9.xml" Type="http://schemas.openxmlformats.org/officeDocument/2006/relationships/comments"/><Relationship Id="rId2" Target="../drawings/drawing25.xml" Type="http://schemas.openxmlformats.org/officeDocument/2006/relationships/drawing"/><Relationship Id="rId3" Target="../drawings/vmlDrawing9.vml" Type="http://schemas.openxmlformats.org/officeDocument/2006/relationships/vmlDrawing"/></Relationships>
</file>

<file path=xl/worksheets/_rels/sheet26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B1:Y1000"/>
  <sheetViews>
    <sheetView workbookViewId="0"/>
  </sheetViews>
  <sheetFormatPr customHeight="1" defaultColWidth="12.63" defaultRowHeight="15.0"/>
  <cols>
    <col min="1" max="2" customWidth="true" width="11.5"/>
    <col min="3" max="3" customWidth="true" width="11.63"/>
    <col min="4" max="9" customWidth="true" width="11.5"/>
    <col min="10" max="10" customWidth="true" width="10.88"/>
    <col min="11" max="16" customWidth="true" width="11.5"/>
    <col min="17" max="17" customWidth="true" width="10.88"/>
    <col min="18" max="26" customWidth="true" width="11.5"/>
  </cols>
  <sheetData>
    <row r="1" ht="12.75" customHeight="1"/>
    <row r="2" ht="12.75" customHeight="1">
      <c r="B2" s="1" t="s">
        <v>0</v>
      </c>
    </row>
    <row r="3" ht="12.75" customHeight="1">
      <c r="B3" s="2" t="s">
        <v>1</v>
      </c>
      <c r="C3" s="3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4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4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</row>
    <row r="4" ht="12.75" customHeight="1">
      <c r="B4" s="5" t="s">
        <v>23</v>
      </c>
      <c r="C4" s="5" t="s">
        <v>2</v>
      </c>
      <c r="D4" s="5" t="s">
        <v>24</v>
      </c>
      <c r="E4" s="5" t="s">
        <v>25</v>
      </c>
      <c r="F4" s="5" t="s">
        <v>26</v>
      </c>
      <c r="G4" s="5" t="s">
        <v>27</v>
      </c>
      <c r="H4" s="5" t="s">
        <v>28</v>
      </c>
      <c r="I4" s="5" t="s">
        <v>29</v>
      </c>
      <c r="J4" s="5" t="s">
        <v>30</v>
      </c>
      <c r="K4" s="5" t="s">
        <v>31</v>
      </c>
      <c r="L4" s="5" t="s">
        <v>32</v>
      </c>
      <c r="M4" s="5" t="s">
        <v>33</v>
      </c>
      <c r="N4" s="5" t="s">
        <v>34</v>
      </c>
      <c r="O4" s="5" t="s">
        <v>35</v>
      </c>
      <c r="P4" s="5" t="s">
        <v>36</v>
      </c>
      <c r="Q4" s="5" t="s">
        <v>30</v>
      </c>
      <c r="R4" s="5" t="s">
        <v>31</v>
      </c>
      <c r="S4" s="5" t="s">
        <v>32</v>
      </c>
      <c r="T4" s="5" t="s">
        <v>33</v>
      </c>
      <c r="U4" s="5" t="s">
        <v>34</v>
      </c>
      <c r="V4" s="5" t="s">
        <v>35</v>
      </c>
      <c r="W4" s="5" t="s">
        <v>36</v>
      </c>
    </row>
    <row r="5" ht="12.75" customHeight="1">
      <c r="B5" s="2" t="s">
        <v>37</v>
      </c>
      <c r="C5" s="6">
        <v>24233.0</v>
      </c>
      <c r="E5" s="2" t="s">
        <v>38</v>
      </c>
      <c r="F5" s="2" t="s">
        <v>39</v>
      </c>
      <c r="G5" s="2">
        <v>2115.3846153846152</v>
      </c>
      <c r="H5" s="2" t="s">
        <v>40</v>
      </c>
      <c r="I5" s="2" t="s">
        <v>41</v>
      </c>
      <c r="J5" s="3" t="s">
        <v>42</v>
      </c>
      <c r="K5" s="2" t="s">
        <v>43</v>
      </c>
      <c r="L5" s="2">
        <v>1.0</v>
      </c>
      <c r="M5" s="2" t="s">
        <v>44</v>
      </c>
      <c r="N5" s="2" t="b">
        <v>1</v>
      </c>
      <c r="O5" s="2" t="b">
        <v>1</v>
      </c>
      <c r="P5" s="2">
        <v>3300.0</v>
      </c>
      <c r="Q5" s="3" t="s">
        <v>45</v>
      </c>
      <c r="R5" s="2" t="s">
        <v>43</v>
      </c>
      <c r="S5" s="2">
        <v>1.0</v>
      </c>
      <c r="T5" s="2" t="s">
        <v>44</v>
      </c>
      <c r="U5" s="2" t="b">
        <v>1</v>
      </c>
      <c r="V5" s="2" t="b">
        <v>1</v>
      </c>
      <c r="W5" s="2">
        <v>1500.0</v>
      </c>
    </row>
    <row r="6" ht="12.75" customHeight="1">
      <c r="B6" s="2" t="s">
        <v>46</v>
      </c>
      <c r="C6" s="6">
        <v>37809.0</v>
      </c>
      <c r="E6" s="2" t="s">
        <v>47</v>
      </c>
      <c r="F6" s="2" t="s">
        <v>48</v>
      </c>
      <c r="G6" s="2">
        <v>17333.333333333332</v>
      </c>
      <c r="H6" s="2" t="s">
        <v>49</v>
      </c>
      <c r="I6" s="2" t="s">
        <v>50</v>
      </c>
      <c r="J6" s="3" t="s">
        <v>42</v>
      </c>
      <c r="K6" s="2" t="s">
        <v>43</v>
      </c>
      <c r="L6" s="2">
        <v>1.0</v>
      </c>
      <c r="M6" s="2" t="s">
        <v>44</v>
      </c>
      <c r="N6" s="2" t="b">
        <v>1</v>
      </c>
      <c r="O6" s="2" t="b">
        <v>1</v>
      </c>
      <c r="P6" s="2">
        <v>1700.0</v>
      </c>
      <c r="Q6" s="3" t="s">
        <v>45</v>
      </c>
      <c r="R6" s="2" t="s">
        <v>43</v>
      </c>
      <c r="S6" s="2">
        <v>1.0</v>
      </c>
      <c r="T6" s="2" t="s">
        <v>44</v>
      </c>
      <c r="U6" s="2" t="b">
        <v>1</v>
      </c>
      <c r="V6" s="2" t="b">
        <v>1</v>
      </c>
      <c r="W6" s="2">
        <v>3100.0</v>
      </c>
    </row>
    <row r="7" ht="12.75" customHeight="1">
      <c r="B7" s="2" t="s">
        <v>51</v>
      </c>
      <c r="C7" s="6">
        <v>19781.0</v>
      </c>
      <c r="E7" s="2" t="s">
        <v>47</v>
      </c>
      <c r="F7" s="2" t="s">
        <v>52</v>
      </c>
      <c r="G7" s="2">
        <v>104000.0</v>
      </c>
      <c r="H7" s="2" t="s">
        <v>53</v>
      </c>
      <c r="I7" s="2" t="s">
        <v>54</v>
      </c>
      <c r="J7" s="3" t="s">
        <v>42</v>
      </c>
      <c r="K7" s="2" t="s">
        <v>43</v>
      </c>
      <c r="L7" s="2">
        <v>1.0</v>
      </c>
      <c r="M7" s="2" t="s">
        <v>44</v>
      </c>
      <c r="N7" s="2" t="b">
        <v>1</v>
      </c>
      <c r="O7" s="2" t="b">
        <v>1</v>
      </c>
      <c r="P7" s="2">
        <v>4100.0</v>
      </c>
      <c r="Q7" s="3" t="s">
        <v>45</v>
      </c>
      <c r="R7" s="2" t="s">
        <v>43</v>
      </c>
      <c r="S7" s="2">
        <v>1.0</v>
      </c>
      <c r="T7" s="2" t="s">
        <v>44</v>
      </c>
      <c r="U7" s="2" t="b">
        <v>1</v>
      </c>
      <c r="V7" s="2" t="b">
        <v>1</v>
      </c>
      <c r="W7" s="2">
        <v>4800.0</v>
      </c>
      <c r="Y7" s="3" t="s">
        <v>43</v>
      </c>
    </row>
    <row r="8" ht="12.75" customHeight="1">
      <c r="B8" s="2" t="s">
        <v>55</v>
      </c>
      <c r="C8" s="6">
        <v>21499.0</v>
      </c>
      <c r="E8" s="2" t="s">
        <v>38</v>
      </c>
      <c r="F8" s="2" t="s">
        <v>52</v>
      </c>
      <c r="G8" s="2">
        <v>208000.0</v>
      </c>
      <c r="H8" s="2" t="s">
        <v>40</v>
      </c>
      <c r="I8" s="2" t="s">
        <v>56</v>
      </c>
      <c r="J8" s="3" t="s">
        <v>42</v>
      </c>
      <c r="K8" s="2" t="s">
        <v>43</v>
      </c>
      <c r="L8" s="2">
        <v>1.0</v>
      </c>
      <c r="M8" s="2" t="s">
        <v>44</v>
      </c>
      <c r="N8" s="2" t="b">
        <v>1</v>
      </c>
      <c r="O8" s="2" t="b">
        <v>1</v>
      </c>
      <c r="P8" s="2">
        <v>4500.0</v>
      </c>
      <c r="Q8" s="3" t="s">
        <v>45</v>
      </c>
      <c r="R8" s="2" t="s">
        <v>43</v>
      </c>
      <c r="S8" s="2">
        <v>1.0</v>
      </c>
      <c r="T8" s="2" t="s">
        <v>44</v>
      </c>
      <c r="U8" s="2" t="b">
        <v>1</v>
      </c>
      <c r="V8" s="2" t="b">
        <v>1</v>
      </c>
      <c r="W8" s="2">
        <v>3100.0</v>
      </c>
    </row>
    <row r="9" ht="12.75" customHeight="1">
      <c r="B9" s="2" t="s">
        <v>57</v>
      </c>
      <c r="C9" s="6">
        <v>36249.0</v>
      </c>
      <c r="E9" s="2" t="s">
        <v>38</v>
      </c>
      <c r="F9" s="2" t="s">
        <v>52</v>
      </c>
      <c r="G9" s="2">
        <v>260000.0</v>
      </c>
      <c r="H9" s="2" t="s">
        <v>40</v>
      </c>
      <c r="I9" s="2" t="s">
        <v>58</v>
      </c>
      <c r="J9" s="3" t="s">
        <v>42</v>
      </c>
      <c r="K9" s="2" t="s">
        <v>43</v>
      </c>
      <c r="L9" s="2">
        <v>1.0</v>
      </c>
      <c r="M9" s="2" t="s">
        <v>44</v>
      </c>
      <c r="N9" s="2" t="b">
        <v>1</v>
      </c>
      <c r="O9" s="2" t="b">
        <v>1</v>
      </c>
      <c r="P9" s="2">
        <v>4900.0</v>
      </c>
      <c r="Q9" s="3" t="s">
        <v>45</v>
      </c>
      <c r="R9" s="2" t="s">
        <v>43</v>
      </c>
      <c r="S9" s="2">
        <v>1.0</v>
      </c>
      <c r="T9" s="2" t="s">
        <v>44</v>
      </c>
      <c r="U9" s="2" t="b">
        <v>1</v>
      </c>
      <c r="V9" s="2" t="b">
        <v>1</v>
      </c>
      <c r="W9" s="2">
        <v>2400.0</v>
      </c>
    </row>
    <row r="10" ht="12.75" customHeight="1">
      <c r="B10" s="2" t="s">
        <v>59</v>
      </c>
      <c r="C10" s="6">
        <v>24395.0</v>
      </c>
      <c r="E10" s="2" t="s">
        <v>47</v>
      </c>
      <c r="F10" s="2" t="s">
        <v>60</v>
      </c>
      <c r="G10" s="2">
        <v>52000.0</v>
      </c>
      <c r="H10" s="2" t="s">
        <v>61</v>
      </c>
      <c r="I10" s="2" t="s">
        <v>62</v>
      </c>
      <c r="J10" s="3" t="s">
        <v>42</v>
      </c>
      <c r="K10" s="2" t="s">
        <v>43</v>
      </c>
      <c r="L10" s="2">
        <v>1.0</v>
      </c>
      <c r="M10" s="2" t="s">
        <v>44</v>
      </c>
      <c r="N10" s="2" t="b">
        <v>1</v>
      </c>
      <c r="O10" s="2" t="b">
        <v>1</v>
      </c>
      <c r="P10" s="2">
        <v>3800.0</v>
      </c>
      <c r="Q10" s="3" t="s">
        <v>45</v>
      </c>
      <c r="R10" s="2" t="s">
        <v>43</v>
      </c>
      <c r="S10" s="2">
        <v>1.0</v>
      </c>
      <c r="T10" s="2" t="s">
        <v>44</v>
      </c>
      <c r="U10" s="2" t="b">
        <v>1</v>
      </c>
      <c r="V10" s="2" t="b">
        <v>1</v>
      </c>
      <c r="W10" s="2">
        <v>2800.0</v>
      </c>
    </row>
    <row r="11" ht="12.75" customHeight="1">
      <c r="B11" s="2" t="s">
        <v>63</v>
      </c>
      <c r="C11" s="6">
        <v>26984.0</v>
      </c>
      <c r="E11" s="2" t="s">
        <v>38</v>
      </c>
      <c r="F11" s="2" t="s">
        <v>39</v>
      </c>
      <c r="G11" s="2">
        <v>4230.7692307692305</v>
      </c>
      <c r="H11" s="2" t="s">
        <v>64</v>
      </c>
      <c r="I11" s="2" t="s">
        <v>65</v>
      </c>
      <c r="J11" s="3" t="s">
        <v>42</v>
      </c>
      <c r="K11" s="2" t="s">
        <v>43</v>
      </c>
      <c r="L11" s="2">
        <v>1.0</v>
      </c>
      <c r="M11" s="2" t="s">
        <v>44</v>
      </c>
      <c r="N11" s="2" t="b">
        <v>1</v>
      </c>
      <c r="O11" s="2" t="b">
        <v>1</v>
      </c>
      <c r="P11" s="2">
        <v>4500.0</v>
      </c>
      <c r="Q11" s="3" t="s">
        <v>45</v>
      </c>
      <c r="R11" s="2" t="s">
        <v>43</v>
      </c>
      <c r="S11" s="2">
        <v>1.0</v>
      </c>
      <c r="T11" s="2" t="s">
        <v>44</v>
      </c>
      <c r="U11" s="2" t="b">
        <v>1</v>
      </c>
      <c r="V11" s="2" t="b">
        <v>1</v>
      </c>
      <c r="W11" s="2">
        <v>2500.0</v>
      </c>
    </row>
    <row r="12" ht="12.75" customHeight="1">
      <c r="B12" s="2" t="s">
        <v>66</v>
      </c>
      <c r="C12" s="6">
        <v>20551.0</v>
      </c>
      <c r="E12" s="2" t="s">
        <v>38</v>
      </c>
      <c r="F12" s="2" t="s">
        <v>52</v>
      </c>
      <c r="G12" s="2">
        <v>260000.0</v>
      </c>
      <c r="H12" s="2" t="s">
        <v>67</v>
      </c>
      <c r="I12" s="2" t="s">
        <v>56</v>
      </c>
      <c r="J12" s="3" t="s">
        <v>42</v>
      </c>
      <c r="K12" s="2" t="s">
        <v>43</v>
      </c>
      <c r="L12" s="2">
        <v>1.0</v>
      </c>
      <c r="M12" s="2" t="s">
        <v>44</v>
      </c>
      <c r="N12" s="2" t="b">
        <v>1</v>
      </c>
      <c r="O12" s="2" t="b">
        <v>1</v>
      </c>
      <c r="P12" s="2">
        <v>1900.0</v>
      </c>
      <c r="Q12" s="3" t="s">
        <v>45</v>
      </c>
      <c r="R12" s="2" t="s">
        <v>43</v>
      </c>
      <c r="S12" s="2">
        <v>1.0</v>
      </c>
      <c r="T12" s="2" t="s">
        <v>44</v>
      </c>
      <c r="U12" s="2" t="b">
        <v>1</v>
      </c>
      <c r="V12" s="2" t="b">
        <v>1</v>
      </c>
      <c r="W12" s="2">
        <v>2700.0</v>
      </c>
    </row>
    <row r="13" ht="12.75" customHeight="1">
      <c r="B13" s="2" t="s">
        <v>68</v>
      </c>
      <c r="C13" s="6">
        <v>28875.0</v>
      </c>
      <c r="E13" s="2" t="s">
        <v>38</v>
      </c>
      <c r="F13" s="2" t="s">
        <v>48</v>
      </c>
      <c r="G13" s="2">
        <v>8666.666666666666</v>
      </c>
      <c r="H13" s="2" t="s">
        <v>69</v>
      </c>
      <c r="I13" s="2" t="s">
        <v>70</v>
      </c>
      <c r="J13" s="3" t="s">
        <v>42</v>
      </c>
      <c r="K13" s="2" t="s">
        <v>43</v>
      </c>
      <c r="L13" s="2">
        <v>1.0</v>
      </c>
      <c r="M13" s="2" t="s">
        <v>44</v>
      </c>
      <c r="N13" s="2" t="b">
        <v>1</v>
      </c>
      <c r="O13" s="2" t="b">
        <v>1</v>
      </c>
      <c r="P13" s="2">
        <v>4800.0</v>
      </c>
      <c r="Q13" s="3" t="s">
        <v>45</v>
      </c>
      <c r="R13" s="2" t="s">
        <v>43</v>
      </c>
      <c r="S13" s="2">
        <v>1.0</v>
      </c>
      <c r="T13" s="2" t="s">
        <v>44</v>
      </c>
      <c r="U13" s="2" t="b">
        <v>1</v>
      </c>
      <c r="V13" s="2" t="b">
        <v>1</v>
      </c>
      <c r="W13" s="2">
        <v>4700.0</v>
      </c>
    </row>
    <row r="14" ht="12.75" customHeight="1">
      <c r="B14" s="2" t="s">
        <v>71</v>
      </c>
      <c r="C14" s="6">
        <v>25195.0</v>
      </c>
      <c r="E14" s="2" t="s">
        <v>38</v>
      </c>
      <c r="F14" s="2" t="s">
        <v>52</v>
      </c>
      <c r="G14" s="2">
        <v>104000.0</v>
      </c>
      <c r="H14" s="2" t="s">
        <v>72</v>
      </c>
      <c r="I14" s="2" t="s">
        <v>73</v>
      </c>
      <c r="J14" s="3" t="s">
        <v>42</v>
      </c>
      <c r="K14" s="2" t="s">
        <v>43</v>
      </c>
      <c r="L14" s="2">
        <v>1.0</v>
      </c>
      <c r="M14" s="2" t="s">
        <v>44</v>
      </c>
      <c r="N14" s="2" t="b">
        <v>1</v>
      </c>
      <c r="O14" s="2" t="b">
        <v>1</v>
      </c>
      <c r="P14" s="2">
        <v>2100.0</v>
      </c>
      <c r="Q14" s="3" t="s">
        <v>45</v>
      </c>
      <c r="R14" s="2" t="s">
        <v>43</v>
      </c>
      <c r="S14" s="2">
        <v>1.0</v>
      </c>
      <c r="T14" s="2" t="s">
        <v>44</v>
      </c>
      <c r="U14" s="2" t="b">
        <v>1</v>
      </c>
      <c r="V14" s="2" t="b">
        <v>1</v>
      </c>
      <c r="W14" s="2">
        <v>2600.0</v>
      </c>
    </row>
    <row r="15" ht="12.75" customHeight="1">
      <c r="B15" s="2" t="s">
        <v>74</v>
      </c>
      <c r="C15" s="6">
        <v>20651.0</v>
      </c>
      <c r="E15" s="2" t="s">
        <v>38</v>
      </c>
      <c r="F15" s="2" t="s">
        <v>52</v>
      </c>
      <c r="G15" s="2">
        <v>260000.0</v>
      </c>
      <c r="H15" s="2" t="s">
        <v>75</v>
      </c>
      <c r="I15" s="2" t="s">
        <v>76</v>
      </c>
      <c r="J15" s="3" t="s">
        <v>42</v>
      </c>
      <c r="K15" s="2" t="s">
        <v>43</v>
      </c>
      <c r="L15" s="2">
        <v>1.0</v>
      </c>
      <c r="M15" s="2" t="s">
        <v>44</v>
      </c>
      <c r="N15" s="2" t="b">
        <v>1</v>
      </c>
      <c r="O15" s="2" t="b">
        <v>1</v>
      </c>
      <c r="P15" s="2">
        <v>3000.0</v>
      </c>
      <c r="Q15" s="3" t="s">
        <v>45</v>
      </c>
      <c r="R15" s="2" t="s">
        <v>43</v>
      </c>
      <c r="S15" s="2">
        <v>1.0</v>
      </c>
      <c r="T15" s="2" t="s">
        <v>44</v>
      </c>
      <c r="U15" s="2" t="b">
        <v>1</v>
      </c>
      <c r="V15" s="2" t="b">
        <v>1</v>
      </c>
      <c r="W15" s="2">
        <v>2600.0</v>
      </c>
    </row>
    <row r="16" ht="12.75" customHeight="1">
      <c r="B16" s="2" t="s">
        <v>77</v>
      </c>
      <c r="C16" s="6">
        <v>24184.0</v>
      </c>
      <c r="E16" s="2" t="s">
        <v>47</v>
      </c>
      <c r="F16" s="2" t="s">
        <v>52</v>
      </c>
      <c r="G16" s="2">
        <v>208000.0</v>
      </c>
      <c r="H16" s="2" t="s">
        <v>78</v>
      </c>
      <c r="I16" s="2" t="s">
        <v>79</v>
      </c>
      <c r="J16" s="3" t="s">
        <v>42</v>
      </c>
      <c r="K16" s="2" t="s">
        <v>43</v>
      </c>
      <c r="L16" s="2">
        <v>1.0</v>
      </c>
      <c r="M16" s="2" t="s">
        <v>44</v>
      </c>
      <c r="N16" s="2" t="b">
        <v>1</v>
      </c>
      <c r="O16" s="2" t="b">
        <v>1</v>
      </c>
      <c r="P16" s="2">
        <v>1900.0</v>
      </c>
      <c r="Q16" s="3" t="s">
        <v>45</v>
      </c>
      <c r="R16" s="2" t="s">
        <v>43</v>
      </c>
      <c r="S16" s="2">
        <v>1.0</v>
      </c>
      <c r="T16" s="2" t="s">
        <v>44</v>
      </c>
      <c r="U16" s="2" t="b">
        <v>1</v>
      </c>
      <c r="V16" s="2" t="b">
        <v>1</v>
      </c>
      <c r="W16" s="2">
        <v>2900.0</v>
      </c>
    </row>
    <row r="17" ht="12.75" customHeight="1">
      <c r="B17" s="2" t="s">
        <v>80</v>
      </c>
      <c r="C17" s="6">
        <v>25545.0</v>
      </c>
      <c r="E17" s="2" t="s">
        <v>38</v>
      </c>
      <c r="F17" s="2" t="s">
        <v>39</v>
      </c>
      <c r="G17" s="2">
        <v>10576.923076923076</v>
      </c>
      <c r="H17" s="2" t="s">
        <v>40</v>
      </c>
      <c r="I17" s="2" t="s">
        <v>81</v>
      </c>
      <c r="J17" s="3" t="s">
        <v>42</v>
      </c>
      <c r="K17" s="2" t="s">
        <v>43</v>
      </c>
      <c r="L17" s="2">
        <v>1.0</v>
      </c>
      <c r="M17" s="2" t="s">
        <v>44</v>
      </c>
      <c r="N17" s="2" t="b">
        <v>1</v>
      </c>
      <c r="O17" s="2" t="b">
        <v>1</v>
      </c>
      <c r="P17" s="2">
        <v>2400.0</v>
      </c>
      <c r="Q17" s="3" t="s">
        <v>45</v>
      </c>
      <c r="R17" s="2" t="s">
        <v>43</v>
      </c>
      <c r="S17" s="2">
        <v>1.0</v>
      </c>
      <c r="T17" s="2" t="s">
        <v>44</v>
      </c>
      <c r="U17" s="2" t="b">
        <v>1</v>
      </c>
      <c r="V17" s="2" t="b">
        <v>1</v>
      </c>
      <c r="W17" s="2">
        <v>4200.0</v>
      </c>
    </row>
    <row r="18" ht="12.75" customHeight="1">
      <c r="B18" s="2" t="s">
        <v>82</v>
      </c>
      <c r="C18" s="6">
        <v>37764.0</v>
      </c>
      <c r="E18" s="2" t="s">
        <v>38</v>
      </c>
      <c r="F18" s="2" t="s">
        <v>39</v>
      </c>
      <c r="G18" s="2">
        <v>8461.538461538461</v>
      </c>
      <c r="H18" s="2" t="s">
        <v>83</v>
      </c>
      <c r="I18" s="2" t="s">
        <v>84</v>
      </c>
      <c r="J18" s="3" t="s">
        <v>42</v>
      </c>
      <c r="K18" s="2" t="s">
        <v>43</v>
      </c>
      <c r="L18" s="2">
        <v>1.0</v>
      </c>
      <c r="M18" s="2" t="s">
        <v>44</v>
      </c>
      <c r="N18" s="2" t="b">
        <v>1</v>
      </c>
      <c r="O18" s="2" t="b">
        <v>1</v>
      </c>
      <c r="P18" s="2">
        <v>4900.0</v>
      </c>
      <c r="Q18" s="3" t="s">
        <v>45</v>
      </c>
      <c r="R18" s="2" t="s">
        <v>43</v>
      </c>
      <c r="S18" s="2">
        <v>1.0</v>
      </c>
      <c r="T18" s="2" t="s">
        <v>44</v>
      </c>
      <c r="U18" s="2" t="b">
        <v>1</v>
      </c>
      <c r="V18" s="2" t="b">
        <v>1</v>
      </c>
      <c r="W18" s="2">
        <v>3700.0</v>
      </c>
    </row>
    <row r="19" ht="12.75" customHeight="1">
      <c r="B19" s="2" t="s">
        <v>85</v>
      </c>
      <c r="C19" s="6">
        <v>21074.0</v>
      </c>
      <c r="E19" s="2" t="s">
        <v>38</v>
      </c>
      <c r="F19" s="2" t="s">
        <v>39</v>
      </c>
      <c r="G19" s="2">
        <v>10576.923076923076</v>
      </c>
      <c r="H19" s="2" t="s">
        <v>53</v>
      </c>
      <c r="I19" s="2" t="s">
        <v>86</v>
      </c>
      <c r="J19" s="3" t="s">
        <v>42</v>
      </c>
      <c r="K19" s="2" t="s">
        <v>43</v>
      </c>
      <c r="L19" s="2">
        <v>1.0</v>
      </c>
      <c r="M19" s="2" t="s">
        <v>44</v>
      </c>
      <c r="N19" s="2" t="b">
        <v>1</v>
      </c>
      <c r="O19" s="2" t="b">
        <v>1</v>
      </c>
      <c r="P19" s="2">
        <v>4500.0</v>
      </c>
      <c r="Q19" s="3" t="s">
        <v>45</v>
      </c>
      <c r="R19" s="2" t="s">
        <v>43</v>
      </c>
      <c r="S19" s="2">
        <v>1.0</v>
      </c>
      <c r="T19" s="2" t="s">
        <v>44</v>
      </c>
      <c r="U19" s="2" t="b">
        <v>1</v>
      </c>
      <c r="V19" s="2" t="b">
        <v>1</v>
      </c>
      <c r="W19" s="2">
        <v>3700.0</v>
      </c>
    </row>
    <row r="20" ht="12.75" customHeight="1">
      <c r="B20" s="2" t="s">
        <v>87</v>
      </c>
      <c r="C20" s="6">
        <v>26356.0</v>
      </c>
      <c r="E20" s="2" t="s">
        <v>38</v>
      </c>
      <c r="F20" s="2" t="s">
        <v>88</v>
      </c>
      <c r="G20" s="2">
        <v>6346.153846153847</v>
      </c>
      <c r="H20" s="2" t="s">
        <v>49</v>
      </c>
      <c r="I20" s="2" t="s">
        <v>89</v>
      </c>
      <c r="J20" s="3" t="s">
        <v>42</v>
      </c>
      <c r="K20" s="2" t="s">
        <v>43</v>
      </c>
      <c r="L20" s="2">
        <v>1.0</v>
      </c>
      <c r="M20" s="2" t="s">
        <v>44</v>
      </c>
      <c r="N20" s="2" t="b">
        <v>1</v>
      </c>
      <c r="O20" s="2" t="b">
        <v>1</v>
      </c>
      <c r="P20" s="2">
        <v>2000.0</v>
      </c>
      <c r="Q20" s="3" t="s">
        <v>45</v>
      </c>
      <c r="R20" s="2" t="s">
        <v>43</v>
      </c>
      <c r="S20" s="2">
        <v>1.0</v>
      </c>
      <c r="T20" s="2" t="s">
        <v>44</v>
      </c>
      <c r="U20" s="2" t="b">
        <v>1</v>
      </c>
      <c r="V20" s="2" t="b">
        <v>1</v>
      </c>
      <c r="W20" s="2">
        <v>3700.0</v>
      </c>
    </row>
    <row r="21" ht="12.75" customHeight="1">
      <c r="B21" s="2" t="s">
        <v>90</v>
      </c>
      <c r="C21" s="6">
        <v>34141.0</v>
      </c>
      <c r="E21" s="2" t="s">
        <v>38</v>
      </c>
      <c r="F21" s="2" t="s">
        <v>52</v>
      </c>
      <c r="G21" s="2">
        <v>208000.0</v>
      </c>
      <c r="H21" s="2" t="s">
        <v>72</v>
      </c>
      <c r="I21" s="2" t="s">
        <v>79</v>
      </c>
      <c r="J21" s="3" t="s">
        <v>42</v>
      </c>
      <c r="K21" s="2" t="s">
        <v>43</v>
      </c>
      <c r="L21" s="2">
        <v>1.0</v>
      </c>
      <c r="M21" s="2" t="s">
        <v>44</v>
      </c>
      <c r="N21" s="2" t="b">
        <v>1</v>
      </c>
      <c r="O21" s="2" t="b">
        <v>1</v>
      </c>
      <c r="P21" s="2">
        <v>2200.0</v>
      </c>
      <c r="Q21" s="3" t="s">
        <v>45</v>
      </c>
      <c r="R21" s="2" t="s">
        <v>43</v>
      </c>
      <c r="S21" s="2">
        <v>1.0</v>
      </c>
      <c r="T21" s="2" t="s">
        <v>44</v>
      </c>
      <c r="U21" s="2" t="b">
        <v>1</v>
      </c>
      <c r="V21" s="2" t="b">
        <v>1</v>
      </c>
      <c r="W21" s="2">
        <v>2300.0</v>
      </c>
    </row>
    <row r="22" ht="12.75" customHeight="1">
      <c r="B22" s="2" t="s">
        <v>91</v>
      </c>
      <c r="C22" s="6">
        <v>28198.0</v>
      </c>
      <c r="E22" s="2" t="s">
        <v>38</v>
      </c>
      <c r="F22" s="2" t="s">
        <v>39</v>
      </c>
      <c r="G22" s="2">
        <v>2115.3846153846152</v>
      </c>
      <c r="H22" s="2" t="s">
        <v>92</v>
      </c>
      <c r="I22" s="2" t="s">
        <v>93</v>
      </c>
      <c r="J22" s="3" t="s">
        <v>42</v>
      </c>
      <c r="K22" s="2" t="s">
        <v>43</v>
      </c>
      <c r="L22" s="2">
        <v>1.0</v>
      </c>
      <c r="M22" s="2" t="s">
        <v>44</v>
      </c>
      <c r="N22" s="2" t="b">
        <v>1</v>
      </c>
      <c r="O22" s="2" t="b">
        <v>1</v>
      </c>
      <c r="P22" s="2">
        <v>3900.0</v>
      </c>
      <c r="Q22" s="3" t="s">
        <v>45</v>
      </c>
      <c r="R22" s="2" t="s">
        <v>43</v>
      </c>
      <c r="S22" s="2">
        <v>1.0</v>
      </c>
      <c r="T22" s="2" t="s">
        <v>44</v>
      </c>
      <c r="U22" s="2" t="b">
        <v>1</v>
      </c>
      <c r="V22" s="2" t="b">
        <v>1</v>
      </c>
      <c r="W22" s="2">
        <v>3700.0</v>
      </c>
    </row>
    <row r="23" ht="12.75" customHeight="1">
      <c r="B23" s="2" t="s">
        <v>94</v>
      </c>
      <c r="C23" s="6">
        <v>28458.0</v>
      </c>
      <c r="E23" s="2" t="s">
        <v>47</v>
      </c>
      <c r="F23" s="2" t="s">
        <v>39</v>
      </c>
      <c r="G23" s="2">
        <v>8461.538461538461</v>
      </c>
      <c r="H23" s="2" t="s">
        <v>95</v>
      </c>
      <c r="I23" s="2" t="s">
        <v>86</v>
      </c>
      <c r="J23" s="3" t="s">
        <v>42</v>
      </c>
      <c r="K23" s="2" t="s">
        <v>43</v>
      </c>
      <c r="L23" s="2">
        <v>1.0</v>
      </c>
      <c r="M23" s="2" t="s">
        <v>44</v>
      </c>
      <c r="N23" s="2" t="b">
        <v>1</v>
      </c>
      <c r="O23" s="2" t="b">
        <v>1</v>
      </c>
      <c r="P23" s="2">
        <v>2800.0</v>
      </c>
      <c r="Q23" s="3" t="s">
        <v>45</v>
      </c>
      <c r="R23" s="2" t="s">
        <v>43</v>
      </c>
      <c r="S23" s="2">
        <v>1.0</v>
      </c>
      <c r="T23" s="2" t="s">
        <v>44</v>
      </c>
      <c r="U23" s="2" t="b">
        <v>1</v>
      </c>
      <c r="V23" s="2" t="b">
        <v>1</v>
      </c>
      <c r="W23" s="2">
        <v>4700.0</v>
      </c>
    </row>
    <row r="24" ht="12.75" customHeight="1">
      <c r="B24" s="2" t="s">
        <v>96</v>
      </c>
      <c r="C24" s="6">
        <v>33169.0</v>
      </c>
      <c r="E24" s="2" t="s">
        <v>38</v>
      </c>
      <c r="F24" s="2" t="s">
        <v>97</v>
      </c>
      <c r="G24" s="2">
        <v>50.0</v>
      </c>
      <c r="H24" s="2" t="s">
        <v>98</v>
      </c>
      <c r="I24" s="2" t="s">
        <v>99</v>
      </c>
      <c r="J24" s="3" t="s">
        <v>42</v>
      </c>
      <c r="K24" s="2" t="s">
        <v>43</v>
      </c>
      <c r="L24" s="2">
        <v>1.0</v>
      </c>
      <c r="M24" s="2" t="s">
        <v>44</v>
      </c>
      <c r="N24" s="2" t="b">
        <v>1</v>
      </c>
      <c r="O24" s="2" t="b">
        <v>1</v>
      </c>
      <c r="P24" s="2">
        <v>1900.0</v>
      </c>
      <c r="Q24" s="3" t="s">
        <v>45</v>
      </c>
      <c r="R24" s="2" t="s">
        <v>43</v>
      </c>
      <c r="S24" s="2">
        <v>1.0</v>
      </c>
      <c r="T24" s="2" t="s">
        <v>44</v>
      </c>
      <c r="U24" s="2" t="b">
        <v>1</v>
      </c>
      <c r="V24" s="2" t="b">
        <v>1</v>
      </c>
      <c r="W24" s="2">
        <v>3900.0</v>
      </c>
    </row>
    <row r="25" ht="12.75" customHeight="1">
      <c r="B25" s="2" t="s">
        <v>100</v>
      </c>
      <c r="C25" s="6">
        <v>23049.0</v>
      </c>
      <c r="E25" s="2" t="s">
        <v>38</v>
      </c>
      <c r="F25" s="2" t="s">
        <v>39</v>
      </c>
      <c r="G25" s="2">
        <v>8461.538461538461</v>
      </c>
      <c r="H25" s="2" t="s">
        <v>95</v>
      </c>
      <c r="I25" s="2" t="s">
        <v>101</v>
      </c>
      <c r="J25" s="3" t="s">
        <v>42</v>
      </c>
      <c r="K25" s="2" t="s">
        <v>43</v>
      </c>
      <c r="L25" s="2">
        <v>1.0</v>
      </c>
      <c r="M25" s="2" t="s">
        <v>44</v>
      </c>
      <c r="N25" s="2" t="b">
        <v>1</v>
      </c>
      <c r="O25" s="2" t="b">
        <v>1</v>
      </c>
      <c r="P25" s="2">
        <v>4300.0</v>
      </c>
      <c r="Q25" s="3" t="s">
        <v>45</v>
      </c>
      <c r="R25" s="2" t="s">
        <v>43</v>
      </c>
      <c r="S25" s="2">
        <v>1.0</v>
      </c>
      <c r="T25" s="2" t="s">
        <v>44</v>
      </c>
      <c r="U25" s="2" t="b">
        <v>1</v>
      </c>
      <c r="V25" s="2" t="b">
        <v>1</v>
      </c>
      <c r="W25" s="2">
        <v>2000.0</v>
      </c>
    </row>
    <row r="26" ht="12.75" customHeight="1">
      <c r="B26" s="2" t="s">
        <v>102</v>
      </c>
      <c r="C26" s="6">
        <v>14715.0</v>
      </c>
      <c r="E26" s="2" t="s">
        <v>47</v>
      </c>
      <c r="F26" s="2" t="s">
        <v>52</v>
      </c>
      <c r="G26" s="2">
        <v>104000.0</v>
      </c>
      <c r="H26" s="2" t="s">
        <v>103</v>
      </c>
      <c r="I26" s="2" t="s">
        <v>41</v>
      </c>
      <c r="J26" s="3" t="s">
        <v>42</v>
      </c>
      <c r="K26" s="2" t="s">
        <v>43</v>
      </c>
      <c r="L26" s="2">
        <v>1.0</v>
      </c>
      <c r="M26" s="2" t="s">
        <v>44</v>
      </c>
      <c r="N26" s="2" t="b">
        <v>1</v>
      </c>
      <c r="O26" s="2" t="b">
        <v>1</v>
      </c>
      <c r="P26" s="2">
        <v>3400.0</v>
      </c>
      <c r="Q26" s="3" t="s">
        <v>45</v>
      </c>
      <c r="R26" s="2" t="s">
        <v>43</v>
      </c>
      <c r="S26" s="2">
        <v>1.0</v>
      </c>
      <c r="T26" s="2" t="s">
        <v>44</v>
      </c>
      <c r="U26" s="2" t="b">
        <v>1</v>
      </c>
      <c r="V26" s="2" t="b">
        <v>1</v>
      </c>
      <c r="W26" s="2">
        <v>1900.0</v>
      </c>
    </row>
    <row r="27" ht="12.75" customHeight="1">
      <c r="B27" s="2" t="s">
        <v>104</v>
      </c>
      <c r="C27" s="6">
        <v>23464.0</v>
      </c>
      <c r="E27" s="2" t="s">
        <v>38</v>
      </c>
      <c r="F27" s="2" t="s">
        <v>52</v>
      </c>
      <c r="G27" s="2">
        <v>52000.0</v>
      </c>
      <c r="H27" s="2" t="s">
        <v>98</v>
      </c>
      <c r="I27" s="2" t="s">
        <v>105</v>
      </c>
      <c r="J27" s="3" t="s">
        <v>42</v>
      </c>
      <c r="K27" s="2" t="s">
        <v>43</v>
      </c>
      <c r="L27" s="2">
        <v>1.0</v>
      </c>
      <c r="M27" s="2" t="s">
        <v>44</v>
      </c>
      <c r="N27" s="2" t="b">
        <v>1</v>
      </c>
      <c r="O27" s="2" t="b">
        <v>1</v>
      </c>
      <c r="P27" s="2">
        <v>4400.0</v>
      </c>
      <c r="Q27" s="3" t="s">
        <v>45</v>
      </c>
      <c r="R27" s="2" t="s">
        <v>43</v>
      </c>
      <c r="S27" s="2">
        <v>1.0</v>
      </c>
      <c r="T27" s="2" t="s">
        <v>44</v>
      </c>
      <c r="U27" s="2" t="b">
        <v>1</v>
      </c>
      <c r="V27" s="2" t="b">
        <v>1</v>
      </c>
      <c r="W27" s="2">
        <v>1800.0</v>
      </c>
    </row>
    <row r="28" ht="12.75" customHeight="1">
      <c r="B28" s="2" t="s">
        <v>106</v>
      </c>
      <c r="C28" s="6">
        <v>16593.0</v>
      </c>
      <c r="E28" s="2" t="s">
        <v>38</v>
      </c>
      <c r="F28" s="2" t="s">
        <v>52</v>
      </c>
      <c r="G28" s="2">
        <v>104000.0</v>
      </c>
      <c r="H28" s="2" t="s">
        <v>107</v>
      </c>
      <c r="I28" s="2" t="s">
        <v>41</v>
      </c>
      <c r="J28" s="3" t="s">
        <v>42</v>
      </c>
      <c r="K28" s="2" t="s">
        <v>43</v>
      </c>
      <c r="L28" s="2">
        <v>1.0</v>
      </c>
      <c r="M28" s="2" t="s">
        <v>44</v>
      </c>
      <c r="N28" s="2" t="b">
        <v>1</v>
      </c>
      <c r="O28" s="2" t="b">
        <v>1</v>
      </c>
      <c r="P28" s="2">
        <v>4300.0</v>
      </c>
      <c r="Q28" s="3" t="s">
        <v>45</v>
      </c>
      <c r="R28" s="2" t="s">
        <v>43</v>
      </c>
      <c r="S28" s="2">
        <v>1.0</v>
      </c>
      <c r="T28" s="2" t="s">
        <v>44</v>
      </c>
      <c r="U28" s="2" t="b">
        <v>1</v>
      </c>
      <c r="V28" s="2" t="b">
        <v>1</v>
      </c>
      <c r="W28" s="2">
        <v>4300.0</v>
      </c>
    </row>
    <row r="29" ht="12.75" customHeight="1">
      <c r="B29" s="2" t="s">
        <v>108</v>
      </c>
      <c r="C29" s="6">
        <v>32993.0</v>
      </c>
      <c r="E29" s="2" t="s">
        <v>38</v>
      </c>
      <c r="F29" s="2" t="s">
        <v>88</v>
      </c>
      <c r="G29" s="2">
        <v>2115.3846153846152</v>
      </c>
      <c r="H29" s="2" t="s">
        <v>109</v>
      </c>
      <c r="I29" s="2" t="s">
        <v>110</v>
      </c>
      <c r="J29" s="3" t="s">
        <v>42</v>
      </c>
      <c r="K29" s="2" t="s">
        <v>43</v>
      </c>
      <c r="L29" s="2">
        <v>1.0</v>
      </c>
      <c r="M29" s="2" t="s">
        <v>44</v>
      </c>
      <c r="N29" s="2" t="b">
        <v>1</v>
      </c>
      <c r="O29" s="2" t="b">
        <v>1</v>
      </c>
      <c r="P29" s="2">
        <v>2700.0</v>
      </c>
      <c r="Q29" s="3" t="s">
        <v>45</v>
      </c>
      <c r="R29" s="2" t="s">
        <v>43</v>
      </c>
      <c r="S29" s="2">
        <v>1.0</v>
      </c>
      <c r="T29" s="2" t="s">
        <v>44</v>
      </c>
      <c r="U29" s="2" t="b">
        <v>1</v>
      </c>
      <c r="V29" s="2" t="b">
        <v>1</v>
      </c>
      <c r="W29" s="2">
        <v>4100.0</v>
      </c>
    </row>
    <row r="30" ht="12.75" customHeight="1">
      <c r="B30" s="2" t="s">
        <v>111</v>
      </c>
      <c r="C30" s="6">
        <v>35277.0</v>
      </c>
      <c r="E30" s="2" t="s">
        <v>38</v>
      </c>
      <c r="F30" s="2" t="s">
        <v>39</v>
      </c>
      <c r="G30" s="2">
        <v>4230.7692307692305</v>
      </c>
      <c r="H30" s="2" t="s">
        <v>109</v>
      </c>
      <c r="I30" s="2" t="s">
        <v>112</v>
      </c>
      <c r="J30" s="3" t="s">
        <v>42</v>
      </c>
      <c r="K30" s="2" t="s">
        <v>43</v>
      </c>
      <c r="L30" s="2">
        <v>1.0</v>
      </c>
      <c r="M30" s="2" t="s">
        <v>44</v>
      </c>
      <c r="N30" s="2" t="b">
        <v>1</v>
      </c>
      <c r="O30" s="2" t="b">
        <v>1</v>
      </c>
      <c r="P30" s="2">
        <v>2900.0</v>
      </c>
      <c r="Q30" s="3" t="s">
        <v>45</v>
      </c>
      <c r="R30" s="2" t="s">
        <v>43</v>
      </c>
      <c r="S30" s="2">
        <v>1.0</v>
      </c>
      <c r="T30" s="2" t="s">
        <v>44</v>
      </c>
      <c r="U30" s="2" t="b">
        <v>1</v>
      </c>
      <c r="V30" s="2" t="b">
        <v>1</v>
      </c>
      <c r="W30" s="2">
        <v>4500.0</v>
      </c>
    </row>
    <row r="31" ht="12.75" customHeight="1">
      <c r="B31" s="2" t="s">
        <v>113</v>
      </c>
      <c r="C31" s="6">
        <v>35426.0</v>
      </c>
      <c r="E31" s="2" t="s">
        <v>38</v>
      </c>
      <c r="F31" s="2" t="s">
        <v>39</v>
      </c>
      <c r="G31" s="2">
        <v>4230.7692307692305</v>
      </c>
      <c r="H31" s="2" t="s">
        <v>114</v>
      </c>
      <c r="I31" s="2" t="s">
        <v>73</v>
      </c>
      <c r="J31" s="3" t="s">
        <v>42</v>
      </c>
      <c r="K31" s="2" t="s">
        <v>43</v>
      </c>
      <c r="L31" s="2">
        <v>1.0</v>
      </c>
      <c r="M31" s="2" t="s">
        <v>44</v>
      </c>
      <c r="N31" s="2" t="b">
        <v>1</v>
      </c>
      <c r="O31" s="2" t="b">
        <v>1</v>
      </c>
      <c r="P31" s="2">
        <v>3500.0</v>
      </c>
      <c r="Q31" s="3" t="s">
        <v>45</v>
      </c>
      <c r="R31" s="2" t="s">
        <v>43</v>
      </c>
      <c r="S31" s="2">
        <v>1.0</v>
      </c>
      <c r="T31" s="2" t="s">
        <v>44</v>
      </c>
      <c r="U31" s="2" t="b">
        <v>1</v>
      </c>
      <c r="V31" s="2" t="b">
        <v>1</v>
      </c>
      <c r="W31" s="2">
        <v>1600.0</v>
      </c>
    </row>
    <row r="32" ht="12.75" customHeight="1">
      <c r="B32" s="2" t="s">
        <v>115</v>
      </c>
      <c r="C32" s="6">
        <v>30321.0</v>
      </c>
      <c r="E32" s="2" t="s">
        <v>38</v>
      </c>
      <c r="F32" s="2" t="s">
        <v>52</v>
      </c>
      <c r="G32" s="2">
        <v>104000.0</v>
      </c>
      <c r="H32" s="2" t="s">
        <v>116</v>
      </c>
      <c r="I32" s="2" t="s">
        <v>117</v>
      </c>
      <c r="J32" s="3" t="s">
        <v>42</v>
      </c>
      <c r="K32" s="2" t="s">
        <v>43</v>
      </c>
      <c r="L32" s="2">
        <v>1.0</v>
      </c>
      <c r="M32" s="2" t="s">
        <v>44</v>
      </c>
      <c r="N32" s="2" t="b">
        <v>1</v>
      </c>
      <c r="O32" s="2" t="b">
        <v>1</v>
      </c>
      <c r="P32" s="2">
        <v>2400.0</v>
      </c>
      <c r="Q32" s="3" t="s">
        <v>45</v>
      </c>
      <c r="R32" s="2" t="s">
        <v>43</v>
      </c>
      <c r="S32" s="2">
        <v>1.0</v>
      </c>
      <c r="T32" s="2" t="s">
        <v>44</v>
      </c>
      <c r="U32" s="2" t="b">
        <v>1</v>
      </c>
      <c r="V32" s="2" t="b">
        <v>1</v>
      </c>
      <c r="W32" s="2">
        <v>2200.0</v>
      </c>
    </row>
    <row r="33" ht="12.75" customHeight="1">
      <c r="B33" s="2" t="s">
        <v>118</v>
      </c>
      <c r="C33" s="6">
        <v>35575.0</v>
      </c>
      <c r="E33" s="2" t="s">
        <v>38</v>
      </c>
      <c r="F33" s="2" t="s">
        <v>39</v>
      </c>
      <c r="G33" s="2">
        <v>8461.538461538461</v>
      </c>
      <c r="H33" s="2" t="s">
        <v>53</v>
      </c>
      <c r="I33" s="2" t="s">
        <v>41</v>
      </c>
      <c r="J33" s="3" t="s">
        <v>42</v>
      </c>
      <c r="K33" s="2" t="s">
        <v>43</v>
      </c>
      <c r="L33" s="2">
        <v>1.0</v>
      </c>
      <c r="M33" s="2" t="s">
        <v>44</v>
      </c>
      <c r="N33" s="2" t="b">
        <v>1</v>
      </c>
      <c r="O33" s="2" t="b">
        <v>1</v>
      </c>
      <c r="P33" s="2">
        <v>3500.0</v>
      </c>
      <c r="Q33" s="3" t="s">
        <v>45</v>
      </c>
      <c r="R33" s="2" t="s">
        <v>43</v>
      </c>
      <c r="S33" s="2">
        <v>1.0</v>
      </c>
      <c r="T33" s="2" t="s">
        <v>44</v>
      </c>
      <c r="U33" s="2" t="b">
        <v>1</v>
      </c>
      <c r="V33" s="2" t="b">
        <v>1</v>
      </c>
      <c r="W33" s="2">
        <v>2700.0</v>
      </c>
    </row>
    <row r="34" ht="12.75" customHeight="1">
      <c r="B34" s="2" t="s">
        <v>119</v>
      </c>
      <c r="C34" s="6">
        <v>15487.0</v>
      </c>
      <c r="E34" s="2" t="s">
        <v>47</v>
      </c>
      <c r="F34" s="2" t="s">
        <v>39</v>
      </c>
      <c r="G34" s="2">
        <v>10576.923076923076</v>
      </c>
      <c r="H34" s="2" t="s">
        <v>40</v>
      </c>
      <c r="I34" s="2" t="s">
        <v>101</v>
      </c>
      <c r="J34" s="3" t="s">
        <v>42</v>
      </c>
      <c r="K34" s="2" t="s">
        <v>43</v>
      </c>
      <c r="L34" s="2">
        <v>1.0</v>
      </c>
      <c r="M34" s="2" t="s">
        <v>44</v>
      </c>
      <c r="N34" s="2" t="b">
        <v>1</v>
      </c>
      <c r="O34" s="2" t="b">
        <v>1</v>
      </c>
      <c r="P34" s="2">
        <v>3000.0</v>
      </c>
      <c r="Q34" s="3" t="s">
        <v>45</v>
      </c>
      <c r="R34" s="2" t="s">
        <v>43</v>
      </c>
      <c r="S34" s="2">
        <v>1.0</v>
      </c>
      <c r="T34" s="2" t="s">
        <v>44</v>
      </c>
      <c r="U34" s="2" t="b">
        <v>1</v>
      </c>
      <c r="V34" s="2" t="b">
        <v>1</v>
      </c>
      <c r="W34" s="2">
        <v>1900.0</v>
      </c>
    </row>
    <row r="35" ht="12.75" customHeight="1">
      <c r="B35" s="2" t="s">
        <v>120</v>
      </c>
      <c r="C35" s="6">
        <v>24615.0</v>
      </c>
      <c r="E35" s="2" t="s">
        <v>47</v>
      </c>
      <c r="F35" s="2" t="s">
        <v>39</v>
      </c>
      <c r="G35" s="2">
        <v>8461.538461538461</v>
      </c>
      <c r="H35" s="2" t="s">
        <v>121</v>
      </c>
      <c r="I35" s="2" t="s">
        <v>122</v>
      </c>
      <c r="J35" s="3" t="s">
        <v>42</v>
      </c>
      <c r="K35" s="2" t="s">
        <v>43</v>
      </c>
      <c r="L35" s="2">
        <v>1.0</v>
      </c>
      <c r="M35" s="3" t="s">
        <v>123</v>
      </c>
      <c r="N35" s="2" t="b">
        <v>1</v>
      </c>
      <c r="O35" s="2" t="b">
        <v>1</v>
      </c>
      <c r="P35" s="2">
        <v>2800.0</v>
      </c>
      <c r="Q35" s="3" t="s">
        <v>45</v>
      </c>
      <c r="R35" s="2" t="s">
        <v>43</v>
      </c>
      <c r="S35" s="2">
        <v>1.0</v>
      </c>
      <c r="T35" s="3" t="s">
        <v>123</v>
      </c>
      <c r="U35" s="2" t="b">
        <v>1</v>
      </c>
      <c r="V35" s="2" t="b">
        <v>1</v>
      </c>
      <c r="W35" s="2">
        <v>4500.0</v>
      </c>
    </row>
    <row r="36" ht="12.75" customHeight="1">
      <c r="B36" s="2" t="s">
        <v>124</v>
      </c>
      <c r="C36" s="6">
        <v>35033.0</v>
      </c>
      <c r="E36" s="2" t="s">
        <v>38</v>
      </c>
      <c r="F36" s="2" t="s">
        <v>39</v>
      </c>
      <c r="G36" s="2">
        <v>8461.538461538461</v>
      </c>
      <c r="H36" s="2" t="s">
        <v>125</v>
      </c>
      <c r="I36" s="2" t="s">
        <v>79</v>
      </c>
      <c r="J36" s="3" t="s">
        <v>42</v>
      </c>
      <c r="K36" s="2" t="s">
        <v>43</v>
      </c>
      <c r="L36" s="2">
        <v>1.0</v>
      </c>
      <c r="M36" s="3" t="s">
        <v>123</v>
      </c>
      <c r="N36" s="2" t="b">
        <v>1</v>
      </c>
      <c r="O36" s="2" t="b">
        <v>1</v>
      </c>
      <c r="P36" s="2">
        <v>3900.0</v>
      </c>
      <c r="Q36" s="3" t="s">
        <v>45</v>
      </c>
      <c r="R36" s="2" t="s">
        <v>43</v>
      </c>
      <c r="S36" s="2">
        <v>1.0</v>
      </c>
      <c r="T36" s="3" t="s">
        <v>123</v>
      </c>
      <c r="U36" s="2" t="b">
        <v>1</v>
      </c>
      <c r="V36" s="2" t="b">
        <v>1</v>
      </c>
      <c r="W36" s="2">
        <v>2100.0</v>
      </c>
    </row>
    <row r="37" ht="12.75" customHeight="1">
      <c r="B37" s="2" t="s">
        <v>126</v>
      </c>
      <c r="C37" s="6">
        <v>17383.0</v>
      </c>
      <c r="E37" s="2" t="s">
        <v>47</v>
      </c>
      <c r="F37" s="2" t="s">
        <v>52</v>
      </c>
      <c r="G37" s="2">
        <v>208000.0</v>
      </c>
      <c r="H37" s="2" t="s">
        <v>69</v>
      </c>
      <c r="I37" s="2" t="s">
        <v>99</v>
      </c>
      <c r="J37" s="3" t="s">
        <v>42</v>
      </c>
      <c r="K37" s="2" t="s">
        <v>43</v>
      </c>
      <c r="L37" s="2">
        <v>1.0</v>
      </c>
      <c r="M37" s="3" t="s">
        <v>123</v>
      </c>
      <c r="N37" s="2" t="b">
        <v>1</v>
      </c>
      <c r="O37" s="2" t="b">
        <v>1</v>
      </c>
      <c r="P37" s="2">
        <v>2500.0</v>
      </c>
      <c r="Q37" s="3" t="s">
        <v>45</v>
      </c>
      <c r="R37" s="2" t="s">
        <v>43</v>
      </c>
      <c r="S37" s="2">
        <v>1.0</v>
      </c>
      <c r="T37" s="3" t="s">
        <v>123</v>
      </c>
      <c r="U37" s="2" t="b">
        <v>1</v>
      </c>
      <c r="V37" s="2" t="b">
        <v>1</v>
      </c>
      <c r="W37" s="2">
        <v>1800.0</v>
      </c>
    </row>
    <row r="38" ht="12.75" customHeight="1">
      <c r="B38" s="2" t="s">
        <v>127</v>
      </c>
      <c r="C38" s="6">
        <v>32806.0</v>
      </c>
      <c r="E38" s="2" t="s">
        <v>38</v>
      </c>
      <c r="F38" s="2" t="s">
        <v>39</v>
      </c>
      <c r="G38" s="2">
        <v>2115.3846153846152</v>
      </c>
      <c r="H38" s="2" t="s">
        <v>40</v>
      </c>
      <c r="I38" s="2" t="s">
        <v>79</v>
      </c>
      <c r="J38" s="3" t="s">
        <v>42</v>
      </c>
      <c r="K38" s="2" t="s">
        <v>43</v>
      </c>
      <c r="L38" s="2">
        <v>1.0</v>
      </c>
      <c r="M38" s="3" t="s">
        <v>123</v>
      </c>
      <c r="N38" s="2" t="b">
        <v>1</v>
      </c>
      <c r="O38" s="2" t="b">
        <v>1</v>
      </c>
      <c r="P38" s="2">
        <v>4200.0</v>
      </c>
      <c r="Q38" s="3" t="s">
        <v>45</v>
      </c>
      <c r="R38" s="2" t="s">
        <v>43</v>
      </c>
      <c r="S38" s="2">
        <v>1.0</v>
      </c>
      <c r="T38" s="3" t="s">
        <v>123</v>
      </c>
      <c r="U38" s="2" t="b">
        <v>1</v>
      </c>
      <c r="V38" s="2" t="b">
        <v>1</v>
      </c>
      <c r="W38" s="2">
        <v>4700.0</v>
      </c>
    </row>
    <row r="39" ht="12.75" customHeight="1">
      <c r="B39" s="2" t="s">
        <v>128</v>
      </c>
      <c r="C39" s="6">
        <v>37901.0</v>
      </c>
      <c r="E39" s="2" t="s">
        <v>38</v>
      </c>
      <c r="F39" s="2" t="s">
        <v>39</v>
      </c>
      <c r="G39" s="2">
        <v>2115.3846153846152</v>
      </c>
      <c r="H39" s="2" t="s">
        <v>121</v>
      </c>
      <c r="I39" s="2" t="s">
        <v>129</v>
      </c>
      <c r="J39" s="3" t="s">
        <v>42</v>
      </c>
      <c r="K39" s="2" t="s">
        <v>43</v>
      </c>
      <c r="L39" s="2">
        <v>1.0</v>
      </c>
      <c r="M39" s="3" t="s">
        <v>123</v>
      </c>
      <c r="N39" s="2" t="b">
        <v>1</v>
      </c>
      <c r="O39" s="2" t="b">
        <v>1</v>
      </c>
      <c r="P39" s="2">
        <v>3900.0</v>
      </c>
      <c r="Q39" s="3" t="s">
        <v>45</v>
      </c>
      <c r="R39" s="2" t="s">
        <v>43</v>
      </c>
      <c r="S39" s="2">
        <v>1.0</v>
      </c>
      <c r="T39" s="3" t="s">
        <v>123</v>
      </c>
      <c r="U39" s="2" t="b">
        <v>1</v>
      </c>
      <c r="V39" s="2" t="b">
        <v>1</v>
      </c>
      <c r="W39" s="2">
        <v>2300.0</v>
      </c>
    </row>
    <row r="40" ht="12.75" customHeight="1">
      <c r="B40" s="2" t="s">
        <v>130</v>
      </c>
      <c r="C40" s="6">
        <v>15319.0</v>
      </c>
      <c r="E40" s="2" t="s">
        <v>47</v>
      </c>
      <c r="F40" s="2" t="s">
        <v>52</v>
      </c>
      <c r="G40" s="2">
        <v>52000.0</v>
      </c>
      <c r="H40" s="2" t="s">
        <v>69</v>
      </c>
      <c r="I40" s="2" t="s">
        <v>41</v>
      </c>
      <c r="J40" s="3" t="s">
        <v>42</v>
      </c>
      <c r="K40" s="2" t="s">
        <v>43</v>
      </c>
      <c r="L40" s="2">
        <v>1.0</v>
      </c>
      <c r="M40" s="3" t="s">
        <v>123</v>
      </c>
      <c r="N40" s="2" t="b">
        <v>1</v>
      </c>
      <c r="O40" s="2" t="b">
        <v>1</v>
      </c>
      <c r="P40" s="2">
        <v>4700.0</v>
      </c>
      <c r="Q40" s="3" t="s">
        <v>45</v>
      </c>
      <c r="R40" s="2" t="s">
        <v>43</v>
      </c>
      <c r="S40" s="2">
        <v>1.0</v>
      </c>
      <c r="T40" s="3" t="s">
        <v>123</v>
      </c>
      <c r="U40" s="2" t="b">
        <v>1</v>
      </c>
      <c r="V40" s="2" t="b">
        <v>1</v>
      </c>
      <c r="W40" s="2">
        <v>1500.0</v>
      </c>
    </row>
    <row r="41" ht="12.75" customHeight="1">
      <c r="B41" s="2" t="s">
        <v>131</v>
      </c>
      <c r="C41" s="6">
        <v>15627.0</v>
      </c>
      <c r="E41" s="2" t="s">
        <v>38</v>
      </c>
      <c r="F41" s="2" t="s">
        <v>39</v>
      </c>
      <c r="G41" s="2">
        <v>6346.153846153847</v>
      </c>
      <c r="H41" s="2" t="s">
        <v>67</v>
      </c>
      <c r="I41" s="2" t="s">
        <v>79</v>
      </c>
      <c r="J41" s="3" t="s">
        <v>42</v>
      </c>
      <c r="K41" s="2" t="s">
        <v>43</v>
      </c>
      <c r="L41" s="2">
        <v>1.0</v>
      </c>
      <c r="M41" s="3" t="s">
        <v>123</v>
      </c>
      <c r="N41" s="2" t="b">
        <v>1</v>
      </c>
      <c r="O41" s="2" t="b">
        <v>1</v>
      </c>
      <c r="P41" s="2">
        <v>2800.0</v>
      </c>
      <c r="Q41" s="3" t="s">
        <v>45</v>
      </c>
      <c r="R41" s="2" t="s">
        <v>43</v>
      </c>
      <c r="S41" s="2">
        <v>1.0</v>
      </c>
      <c r="T41" s="3" t="s">
        <v>123</v>
      </c>
      <c r="U41" s="2" t="b">
        <v>1</v>
      </c>
      <c r="V41" s="2" t="b">
        <v>1</v>
      </c>
      <c r="W41" s="2">
        <v>4300.0</v>
      </c>
    </row>
    <row r="42" ht="12.75" customHeight="1">
      <c r="B42" s="2" t="s">
        <v>132</v>
      </c>
      <c r="C42" s="6">
        <v>25245.0</v>
      </c>
      <c r="E42" s="2" t="s">
        <v>38</v>
      </c>
      <c r="F42" s="2" t="s">
        <v>39</v>
      </c>
      <c r="G42" s="2">
        <v>10576.923076923076</v>
      </c>
      <c r="H42" s="2" t="s">
        <v>121</v>
      </c>
      <c r="I42" s="2" t="s">
        <v>133</v>
      </c>
      <c r="J42" s="3" t="s">
        <v>42</v>
      </c>
      <c r="K42" s="2" t="s">
        <v>43</v>
      </c>
      <c r="L42" s="2">
        <v>1.0</v>
      </c>
      <c r="M42" s="3" t="s">
        <v>123</v>
      </c>
      <c r="N42" s="2" t="b">
        <v>1</v>
      </c>
      <c r="O42" s="2" t="b">
        <v>1</v>
      </c>
      <c r="P42" s="2">
        <v>1600.0</v>
      </c>
      <c r="Q42" s="3" t="s">
        <v>45</v>
      </c>
      <c r="R42" s="2" t="s">
        <v>43</v>
      </c>
      <c r="S42" s="2">
        <v>1.0</v>
      </c>
      <c r="T42" s="3" t="s">
        <v>123</v>
      </c>
      <c r="U42" s="2" t="b">
        <v>1</v>
      </c>
      <c r="V42" s="2" t="b">
        <v>1</v>
      </c>
      <c r="W42" s="2">
        <v>2900.0</v>
      </c>
    </row>
    <row r="43" ht="12.75" customHeight="1">
      <c r="B43" s="2" t="s">
        <v>134</v>
      </c>
      <c r="C43" s="6">
        <v>26955.0</v>
      </c>
      <c r="E43" s="2" t="s">
        <v>47</v>
      </c>
      <c r="F43" s="2" t="s">
        <v>52</v>
      </c>
      <c r="G43" s="2">
        <v>208000.0</v>
      </c>
      <c r="H43" s="2" t="s">
        <v>103</v>
      </c>
      <c r="I43" s="2" t="s">
        <v>135</v>
      </c>
      <c r="J43" s="3" t="s">
        <v>42</v>
      </c>
      <c r="K43" s="2" t="s">
        <v>43</v>
      </c>
      <c r="L43" s="2">
        <v>1.0</v>
      </c>
      <c r="M43" s="3" t="s">
        <v>123</v>
      </c>
      <c r="N43" s="2" t="b">
        <v>1</v>
      </c>
      <c r="O43" s="2" t="b">
        <v>1</v>
      </c>
      <c r="P43" s="2">
        <v>2300.0</v>
      </c>
      <c r="Q43" s="3" t="s">
        <v>45</v>
      </c>
      <c r="R43" s="2" t="s">
        <v>43</v>
      </c>
      <c r="S43" s="2">
        <v>1.0</v>
      </c>
      <c r="T43" s="3" t="s">
        <v>123</v>
      </c>
      <c r="U43" s="2" t="b">
        <v>1</v>
      </c>
      <c r="V43" s="2" t="b">
        <v>1</v>
      </c>
      <c r="W43" s="2">
        <v>3200.0</v>
      </c>
    </row>
    <row r="44" ht="12.75" customHeight="1">
      <c r="B44" s="2" t="s">
        <v>136</v>
      </c>
      <c r="C44" s="6">
        <v>27671.0</v>
      </c>
      <c r="E44" s="2" t="s">
        <v>38</v>
      </c>
      <c r="F44" s="2" t="s">
        <v>52</v>
      </c>
      <c r="G44" s="2">
        <v>156000.0</v>
      </c>
      <c r="H44" s="2" t="s">
        <v>92</v>
      </c>
      <c r="I44" s="2" t="s">
        <v>133</v>
      </c>
      <c r="J44" s="3" t="s">
        <v>42</v>
      </c>
      <c r="K44" s="2" t="s">
        <v>43</v>
      </c>
      <c r="L44" s="2">
        <v>1.0</v>
      </c>
      <c r="M44" s="3" t="s">
        <v>123</v>
      </c>
      <c r="N44" s="2" t="b">
        <v>1</v>
      </c>
      <c r="O44" s="2" t="b">
        <v>1</v>
      </c>
      <c r="P44" s="2">
        <v>2300.0</v>
      </c>
      <c r="Q44" s="3" t="s">
        <v>45</v>
      </c>
      <c r="R44" s="2" t="s">
        <v>43</v>
      </c>
      <c r="S44" s="2">
        <v>1.0</v>
      </c>
      <c r="T44" s="3" t="s">
        <v>123</v>
      </c>
      <c r="U44" s="2" t="b">
        <v>1</v>
      </c>
      <c r="V44" s="2" t="b">
        <v>1</v>
      </c>
      <c r="W44" s="2">
        <v>4500.0</v>
      </c>
    </row>
    <row r="45" ht="12.75" customHeight="1">
      <c r="B45" s="2" t="s">
        <v>137</v>
      </c>
      <c r="C45" s="6">
        <v>31662.0</v>
      </c>
      <c r="E45" s="2" t="s">
        <v>38</v>
      </c>
      <c r="F45" s="2" t="s">
        <v>97</v>
      </c>
      <c r="G45" s="2">
        <v>100.0</v>
      </c>
      <c r="H45" s="2" t="s">
        <v>69</v>
      </c>
      <c r="I45" s="2" t="s">
        <v>138</v>
      </c>
      <c r="J45" s="3" t="s">
        <v>42</v>
      </c>
      <c r="K45" s="2" t="s">
        <v>43</v>
      </c>
      <c r="L45" s="2">
        <v>1.0</v>
      </c>
      <c r="M45" s="3" t="s">
        <v>123</v>
      </c>
      <c r="N45" s="2" t="b">
        <v>1</v>
      </c>
      <c r="O45" s="2" t="b">
        <v>1</v>
      </c>
      <c r="P45" s="2">
        <v>4700.0</v>
      </c>
      <c r="Q45" s="3" t="s">
        <v>45</v>
      </c>
      <c r="R45" s="2" t="s">
        <v>43</v>
      </c>
      <c r="S45" s="2">
        <v>1.0</v>
      </c>
      <c r="T45" s="3" t="s">
        <v>123</v>
      </c>
      <c r="U45" s="2" t="b">
        <v>1</v>
      </c>
      <c r="V45" s="2" t="b">
        <v>1</v>
      </c>
      <c r="W45" s="2">
        <v>2600.0</v>
      </c>
    </row>
    <row r="46" ht="12.75" customHeight="1">
      <c r="B46" s="2" t="s">
        <v>139</v>
      </c>
      <c r="C46" s="6">
        <v>15057.0</v>
      </c>
      <c r="E46" s="2" t="s">
        <v>38</v>
      </c>
      <c r="F46" s="2" t="s">
        <v>39</v>
      </c>
      <c r="G46" s="2">
        <v>6346.153846153847</v>
      </c>
      <c r="H46" s="2" t="s">
        <v>140</v>
      </c>
      <c r="I46" s="2" t="s">
        <v>89</v>
      </c>
      <c r="J46" s="3" t="s">
        <v>42</v>
      </c>
      <c r="K46" s="2" t="s">
        <v>43</v>
      </c>
      <c r="L46" s="2">
        <v>1.0</v>
      </c>
      <c r="M46" s="3" t="s">
        <v>123</v>
      </c>
      <c r="N46" s="2" t="b">
        <v>1</v>
      </c>
      <c r="O46" s="2" t="b">
        <v>1</v>
      </c>
      <c r="P46" s="2">
        <v>4000.0</v>
      </c>
      <c r="Q46" s="3" t="s">
        <v>45</v>
      </c>
      <c r="R46" s="2" t="s">
        <v>43</v>
      </c>
      <c r="S46" s="2">
        <v>1.0</v>
      </c>
      <c r="T46" s="3" t="s">
        <v>123</v>
      </c>
      <c r="U46" s="2" t="b">
        <v>1</v>
      </c>
      <c r="V46" s="2" t="b">
        <v>1</v>
      </c>
      <c r="W46" s="2">
        <v>3200.0</v>
      </c>
    </row>
    <row r="47" ht="12.75" customHeight="1">
      <c r="B47" s="2" t="s">
        <v>141</v>
      </c>
      <c r="C47" s="6">
        <v>30350.0</v>
      </c>
      <c r="E47" s="2" t="s">
        <v>38</v>
      </c>
      <c r="F47" s="2" t="s">
        <v>52</v>
      </c>
      <c r="G47" s="2">
        <v>208000.0</v>
      </c>
      <c r="H47" s="2" t="s">
        <v>67</v>
      </c>
      <c r="I47" s="2" t="s">
        <v>79</v>
      </c>
      <c r="J47" s="3" t="s">
        <v>42</v>
      </c>
      <c r="K47" s="2" t="s">
        <v>43</v>
      </c>
      <c r="L47" s="2">
        <v>1.0</v>
      </c>
      <c r="M47" s="3" t="s">
        <v>123</v>
      </c>
      <c r="N47" s="2" t="b">
        <v>1</v>
      </c>
      <c r="O47" s="2" t="b">
        <v>1</v>
      </c>
      <c r="P47" s="2">
        <v>1600.0</v>
      </c>
      <c r="Q47" s="3" t="s">
        <v>45</v>
      </c>
      <c r="R47" s="2" t="s">
        <v>43</v>
      </c>
      <c r="S47" s="2">
        <v>1.0</v>
      </c>
      <c r="T47" s="3" t="s">
        <v>123</v>
      </c>
      <c r="U47" s="2" t="b">
        <v>1</v>
      </c>
      <c r="V47" s="2" t="b">
        <v>1</v>
      </c>
      <c r="W47" s="2">
        <v>3300.0</v>
      </c>
    </row>
    <row r="48" ht="12.75" customHeight="1">
      <c r="B48" s="2" t="s">
        <v>142</v>
      </c>
      <c r="C48" s="6">
        <v>23184.0</v>
      </c>
      <c r="E48" s="2" t="s">
        <v>38</v>
      </c>
      <c r="F48" s="2" t="s">
        <v>39</v>
      </c>
      <c r="G48" s="2">
        <v>2115.3846153846152</v>
      </c>
      <c r="H48" s="2" t="s">
        <v>53</v>
      </c>
      <c r="I48" s="2" t="s">
        <v>143</v>
      </c>
      <c r="J48" s="3" t="s">
        <v>42</v>
      </c>
      <c r="K48" s="2" t="s">
        <v>43</v>
      </c>
      <c r="L48" s="2">
        <v>1.0</v>
      </c>
      <c r="M48" s="3" t="s">
        <v>123</v>
      </c>
      <c r="N48" s="2" t="b">
        <v>1</v>
      </c>
      <c r="O48" s="2" t="b">
        <v>1</v>
      </c>
      <c r="P48" s="2">
        <v>2600.0</v>
      </c>
      <c r="Q48" s="3" t="s">
        <v>45</v>
      </c>
      <c r="R48" s="2" t="s">
        <v>43</v>
      </c>
      <c r="S48" s="2">
        <v>1.0</v>
      </c>
      <c r="T48" s="3" t="s">
        <v>123</v>
      </c>
      <c r="U48" s="2" t="b">
        <v>1</v>
      </c>
      <c r="V48" s="2" t="b">
        <v>1</v>
      </c>
      <c r="W48" s="2">
        <v>3200.0</v>
      </c>
    </row>
    <row r="49" ht="12.75" customHeight="1">
      <c r="B49" s="2" t="s">
        <v>144</v>
      </c>
      <c r="C49" s="6">
        <v>15226.0</v>
      </c>
      <c r="E49" s="2" t="s">
        <v>38</v>
      </c>
      <c r="F49" s="2" t="s">
        <v>39</v>
      </c>
      <c r="G49" s="2">
        <v>6346.153846153847</v>
      </c>
      <c r="H49" s="2" t="s">
        <v>114</v>
      </c>
      <c r="I49" s="2" t="s">
        <v>65</v>
      </c>
      <c r="J49" s="3" t="s">
        <v>42</v>
      </c>
      <c r="K49" s="2" t="s">
        <v>43</v>
      </c>
      <c r="L49" s="2">
        <v>1.0</v>
      </c>
      <c r="M49" s="3" t="s">
        <v>123</v>
      </c>
      <c r="N49" s="2" t="b">
        <v>1</v>
      </c>
      <c r="O49" s="2" t="b">
        <v>1</v>
      </c>
      <c r="P49" s="2">
        <v>3800.0</v>
      </c>
      <c r="Q49" s="3" t="s">
        <v>45</v>
      </c>
      <c r="R49" s="2" t="s">
        <v>43</v>
      </c>
      <c r="S49" s="2">
        <v>1.0</v>
      </c>
      <c r="T49" s="3" t="s">
        <v>123</v>
      </c>
      <c r="U49" s="2" t="b">
        <v>1</v>
      </c>
      <c r="V49" s="2" t="b">
        <v>1</v>
      </c>
      <c r="W49" s="2">
        <v>3400.0</v>
      </c>
    </row>
    <row r="50" ht="12.75" customHeight="1">
      <c r="B50" s="2" t="s">
        <v>145</v>
      </c>
      <c r="C50" s="6">
        <v>35815.0</v>
      </c>
      <c r="E50" s="2" t="s">
        <v>38</v>
      </c>
      <c r="F50" s="2" t="s">
        <v>39</v>
      </c>
      <c r="G50" s="2">
        <v>6346.153846153847</v>
      </c>
      <c r="H50" s="2" t="s">
        <v>107</v>
      </c>
      <c r="I50" s="2" t="s">
        <v>143</v>
      </c>
      <c r="J50" s="3" t="s">
        <v>42</v>
      </c>
      <c r="K50" s="2" t="s">
        <v>43</v>
      </c>
      <c r="L50" s="2">
        <v>1.0</v>
      </c>
      <c r="M50" s="3" t="s">
        <v>123</v>
      </c>
      <c r="N50" s="2" t="b">
        <v>1</v>
      </c>
      <c r="O50" s="2" t="b">
        <v>1</v>
      </c>
      <c r="P50" s="2">
        <v>2300.0</v>
      </c>
      <c r="Q50" s="3" t="s">
        <v>45</v>
      </c>
      <c r="R50" s="2" t="s">
        <v>43</v>
      </c>
      <c r="S50" s="2">
        <v>1.0</v>
      </c>
      <c r="T50" s="3" t="s">
        <v>123</v>
      </c>
      <c r="U50" s="2" t="b">
        <v>1</v>
      </c>
      <c r="V50" s="2" t="b">
        <v>1</v>
      </c>
      <c r="W50" s="2">
        <v>3100.0</v>
      </c>
    </row>
    <row r="51" ht="12.75" customHeight="1">
      <c r="B51" s="2" t="s">
        <v>146</v>
      </c>
      <c r="C51" s="6">
        <v>28681.0</v>
      </c>
      <c r="E51" s="2" t="s">
        <v>47</v>
      </c>
      <c r="F51" s="2" t="s">
        <v>39</v>
      </c>
      <c r="G51" s="2">
        <v>8461.538461538461</v>
      </c>
      <c r="H51" s="2" t="s">
        <v>147</v>
      </c>
      <c r="I51" s="2" t="s">
        <v>89</v>
      </c>
      <c r="J51" s="3" t="s">
        <v>42</v>
      </c>
      <c r="K51" s="2" t="s">
        <v>43</v>
      </c>
      <c r="L51" s="2">
        <v>1.0</v>
      </c>
      <c r="M51" s="3" t="s">
        <v>123</v>
      </c>
      <c r="N51" s="2" t="b">
        <v>1</v>
      </c>
      <c r="O51" s="2" t="b">
        <v>1</v>
      </c>
      <c r="P51" s="2">
        <v>2700.0</v>
      </c>
      <c r="Q51" s="3" t="s">
        <v>45</v>
      </c>
      <c r="R51" s="2" t="s">
        <v>43</v>
      </c>
      <c r="S51" s="2">
        <v>1.0</v>
      </c>
      <c r="T51" s="3" t="s">
        <v>123</v>
      </c>
      <c r="U51" s="2" t="b">
        <v>1</v>
      </c>
      <c r="V51" s="2" t="b">
        <v>1</v>
      </c>
      <c r="W51" s="2">
        <v>2600.0</v>
      </c>
    </row>
    <row r="52" ht="12.75" customHeight="1">
      <c r="B52" s="2" t="s">
        <v>148</v>
      </c>
      <c r="C52" s="6">
        <v>18521.0</v>
      </c>
      <c r="E52" s="2" t="s">
        <v>38</v>
      </c>
      <c r="F52" s="2" t="s">
        <v>52</v>
      </c>
      <c r="G52" s="2">
        <v>156000.0</v>
      </c>
      <c r="H52" s="2" t="s">
        <v>98</v>
      </c>
      <c r="I52" s="2" t="s">
        <v>79</v>
      </c>
      <c r="J52" s="3" t="s">
        <v>42</v>
      </c>
      <c r="K52" s="2" t="s">
        <v>43</v>
      </c>
      <c r="L52" s="2">
        <v>1.0</v>
      </c>
      <c r="M52" s="3" t="s">
        <v>123</v>
      </c>
      <c r="N52" s="2" t="b">
        <v>1</v>
      </c>
      <c r="O52" s="2" t="b">
        <v>1</v>
      </c>
      <c r="P52" s="2">
        <v>4500.0</v>
      </c>
      <c r="Q52" s="3" t="s">
        <v>45</v>
      </c>
      <c r="R52" s="2" t="s">
        <v>43</v>
      </c>
      <c r="S52" s="2">
        <v>1.0</v>
      </c>
      <c r="T52" s="3" t="s">
        <v>123</v>
      </c>
      <c r="U52" s="2" t="b">
        <v>1</v>
      </c>
      <c r="V52" s="2" t="b">
        <v>1</v>
      </c>
      <c r="W52" s="2">
        <v>2100.0</v>
      </c>
    </row>
    <row r="53" ht="12.75" customHeight="1">
      <c r="B53" s="2" t="s">
        <v>149</v>
      </c>
      <c r="C53" s="6">
        <v>27245.0</v>
      </c>
      <c r="E53" s="2" t="s">
        <v>47</v>
      </c>
      <c r="F53" s="2" t="s">
        <v>39</v>
      </c>
      <c r="G53" s="2">
        <v>4230.7692307692305</v>
      </c>
      <c r="H53" s="2" t="s">
        <v>67</v>
      </c>
      <c r="I53" s="2" t="s">
        <v>138</v>
      </c>
      <c r="J53" s="3" t="s">
        <v>42</v>
      </c>
      <c r="K53" s="2" t="s">
        <v>43</v>
      </c>
      <c r="L53" s="2">
        <v>1.0</v>
      </c>
      <c r="M53" s="3" t="s">
        <v>123</v>
      </c>
      <c r="N53" s="2" t="b">
        <v>1</v>
      </c>
      <c r="O53" s="2" t="b">
        <v>1</v>
      </c>
      <c r="P53" s="2">
        <v>3200.0</v>
      </c>
      <c r="Q53" s="3" t="s">
        <v>45</v>
      </c>
      <c r="R53" s="2" t="s">
        <v>43</v>
      </c>
      <c r="S53" s="2">
        <v>1.0</v>
      </c>
      <c r="T53" s="3" t="s">
        <v>123</v>
      </c>
      <c r="U53" s="2" t="b">
        <v>1</v>
      </c>
      <c r="V53" s="2" t="b">
        <v>1</v>
      </c>
      <c r="W53" s="2">
        <v>1900.0</v>
      </c>
    </row>
    <row r="54" ht="12.75" customHeight="1">
      <c r="B54" s="2" t="s">
        <v>150</v>
      </c>
      <c r="C54" s="6">
        <v>27004.0</v>
      </c>
      <c r="E54" s="2" t="s">
        <v>47</v>
      </c>
      <c r="F54" s="2" t="s">
        <v>39</v>
      </c>
      <c r="G54" s="2">
        <v>10576.923076923076</v>
      </c>
      <c r="H54" s="2" t="s">
        <v>53</v>
      </c>
      <c r="I54" s="2" t="s">
        <v>151</v>
      </c>
      <c r="J54" s="3" t="s">
        <v>42</v>
      </c>
      <c r="K54" s="2" t="s">
        <v>43</v>
      </c>
      <c r="L54" s="2">
        <v>1.0</v>
      </c>
      <c r="M54" s="3" t="s">
        <v>123</v>
      </c>
      <c r="N54" s="2" t="b">
        <v>1</v>
      </c>
      <c r="O54" s="2" t="b">
        <v>1</v>
      </c>
      <c r="P54" s="2">
        <v>2300.0</v>
      </c>
      <c r="Q54" s="3" t="s">
        <v>45</v>
      </c>
      <c r="R54" s="2" t="s">
        <v>43</v>
      </c>
      <c r="S54" s="2">
        <v>1.0</v>
      </c>
      <c r="T54" s="3" t="s">
        <v>123</v>
      </c>
      <c r="U54" s="2" t="b">
        <v>1</v>
      </c>
      <c r="V54" s="2" t="b">
        <v>1</v>
      </c>
      <c r="W54" s="2">
        <v>2700.0</v>
      </c>
    </row>
    <row r="55" ht="12.75" customHeight="1">
      <c r="B55" s="2" t="s">
        <v>152</v>
      </c>
      <c r="C55" s="6">
        <v>22203.0</v>
      </c>
      <c r="E55" s="2" t="s">
        <v>38</v>
      </c>
      <c r="F55" s="2" t="s">
        <v>52</v>
      </c>
      <c r="G55" s="2">
        <v>208000.0</v>
      </c>
      <c r="H55" s="2" t="s">
        <v>153</v>
      </c>
      <c r="I55" s="2" t="s">
        <v>138</v>
      </c>
      <c r="J55" s="3" t="s">
        <v>42</v>
      </c>
      <c r="K55" s="2" t="s">
        <v>43</v>
      </c>
      <c r="L55" s="2">
        <v>1.0</v>
      </c>
      <c r="M55" s="3" t="s">
        <v>123</v>
      </c>
      <c r="N55" s="2" t="b">
        <v>1</v>
      </c>
      <c r="O55" s="2" t="b">
        <v>1</v>
      </c>
      <c r="P55" s="2">
        <v>4200.0</v>
      </c>
      <c r="Q55" s="3" t="s">
        <v>45</v>
      </c>
      <c r="R55" s="2" t="s">
        <v>43</v>
      </c>
      <c r="S55" s="2">
        <v>1.0</v>
      </c>
      <c r="T55" s="3" t="s">
        <v>123</v>
      </c>
      <c r="U55" s="2" t="b">
        <v>1</v>
      </c>
      <c r="V55" s="2" t="b">
        <v>1</v>
      </c>
      <c r="W55" s="2">
        <v>4200.0</v>
      </c>
    </row>
    <row r="56" ht="12.75" customHeight="1">
      <c r="B56" s="2" t="s">
        <v>154</v>
      </c>
      <c r="C56" s="6">
        <v>29302.0</v>
      </c>
      <c r="E56" s="2" t="s">
        <v>38</v>
      </c>
      <c r="F56" s="2" t="s">
        <v>52</v>
      </c>
      <c r="G56" s="2">
        <v>260000.0</v>
      </c>
      <c r="H56" s="2" t="s">
        <v>155</v>
      </c>
      <c r="I56" s="2" t="s">
        <v>79</v>
      </c>
      <c r="J56" s="3" t="s">
        <v>42</v>
      </c>
      <c r="K56" s="2" t="s">
        <v>43</v>
      </c>
      <c r="L56" s="2">
        <v>1.0</v>
      </c>
      <c r="M56" s="3" t="s">
        <v>123</v>
      </c>
      <c r="N56" s="2" t="b">
        <v>1</v>
      </c>
      <c r="O56" s="2" t="b">
        <v>1</v>
      </c>
      <c r="P56" s="2">
        <v>4800.0</v>
      </c>
      <c r="Q56" s="3" t="s">
        <v>45</v>
      </c>
      <c r="R56" s="2" t="s">
        <v>43</v>
      </c>
      <c r="S56" s="2">
        <v>1.0</v>
      </c>
      <c r="T56" s="3" t="s">
        <v>123</v>
      </c>
      <c r="U56" s="2" t="b">
        <v>1</v>
      </c>
      <c r="V56" s="2" t="b">
        <v>1</v>
      </c>
      <c r="W56" s="2">
        <v>3000.0</v>
      </c>
    </row>
    <row r="57" ht="12.75" customHeight="1">
      <c r="B57" s="2" t="s">
        <v>156</v>
      </c>
      <c r="C57" s="6">
        <v>20564.0</v>
      </c>
      <c r="E57" s="2" t="s">
        <v>47</v>
      </c>
      <c r="F57" s="2" t="s">
        <v>52</v>
      </c>
      <c r="G57" s="2">
        <v>260000.0</v>
      </c>
      <c r="H57" s="2" t="s">
        <v>157</v>
      </c>
      <c r="I57" s="2" t="s">
        <v>129</v>
      </c>
      <c r="J57" s="3" t="s">
        <v>42</v>
      </c>
      <c r="K57" s="2" t="s">
        <v>43</v>
      </c>
      <c r="L57" s="2">
        <v>1.0</v>
      </c>
      <c r="M57" s="3" t="s">
        <v>123</v>
      </c>
      <c r="N57" s="2" t="b">
        <v>1</v>
      </c>
      <c r="O57" s="2" t="b">
        <v>1</v>
      </c>
      <c r="P57" s="2">
        <v>2100.0</v>
      </c>
      <c r="Q57" s="3" t="s">
        <v>45</v>
      </c>
      <c r="R57" s="2" t="s">
        <v>43</v>
      </c>
      <c r="S57" s="2">
        <v>1.0</v>
      </c>
      <c r="T57" s="3" t="s">
        <v>123</v>
      </c>
      <c r="U57" s="2" t="b">
        <v>1</v>
      </c>
      <c r="V57" s="2" t="b">
        <v>1</v>
      </c>
      <c r="W57" s="2">
        <v>4100.0</v>
      </c>
    </row>
    <row r="58" ht="12.75" customHeight="1">
      <c r="B58" s="2" t="s">
        <v>158</v>
      </c>
      <c r="C58" s="6">
        <v>31009.0</v>
      </c>
      <c r="E58" s="2" t="s">
        <v>47</v>
      </c>
      <c r="F58" s="2" t="s">
        <v>97</v>
      </c>
      <c r="G58" s="2">
        <v>100.0</v>
      </c>
      <c r="H58" s="2" t="s">
        <v>53</v>
      </c>
      <c r="I58" s="2" t="s">
        <v>62</v>
      </c>
      <c r="J58" s="3" t="s">
        <v>42</v>
      </c>
      <c r="K58" s="2" t="s">
        <v>43</v>
      </c>
      <c r="L58" s="2">
        <v>1.0</v>
      </c>
      <c r="M58" s="3" t="s">
        <v>123</v>
      </c>
      <c r="N58" s="2" t="b">
        <v>1</v>
      </c>
      <c r="O58" s="2" t="b">
        <v>1</v>
      </c>
      <c r="P58" s="2">
        <v>4600.0</v>
      </c>
      <c r="Q58" s="3" t="s">
        <v>45</v>
      </c>
      <c r="R58" s="2" t="s">
        <v>43</v>
      </c>
      <c r="S58" s="2">
        <v>1.0</v>
      </c>
      <c r="T58" s="3" t="s">
        <v>123</v>
      </c>
      <c r="U58" s="2" t="b">
        <v>1</v>
      </c>
      <c r="V58" s="2" t="b">
        <v>1</v>
      </c>
      <c r="W58" s="2">
        <v>1500.0</v>
      </c>
    </row>
    <row r="59" ht="12.75" customHeight="1">
      <c r="B59" s="2" t="s">
        <v>159</v>
      </c>
      <c r="C59" s="6">
        <v>17628.0</v>
      </c>
      <c r="E59" s="2" t="s">
        <v>38</v>
      </c>
      <c r="F59" s="2" t="s">
        <v>39</v>
      </c>
      <c r="G59" s="2">
        <v>6346.153846153847</v>
      </c>
      <c r="H59" s="2" t="s">
        <v>160</v>
      </c>
      <c r="I59" s="2" t="s">
        <v>161</v>
      </c>
      <c r="J59" s="3" t="s">
        <v>42</v>
      </c>
      <c r="K59" s="2" t="s">
        <v>43</v>
      </c>
      <c r="L59" s="2">
        <v>1.0</v>
      </c>
      <c r="M59" s="3" t="s">
        <v>123</v>
      </c>
      <c r="N59" s="2" t="b">
        <v>1</v>
      </c>
      <c r="O59" s="2" t="b">
        <v>1</v>
      </c>
      <c r="P59" s="2">
        <v>2700.0</v>
      </c>
      <c r="Q59" s="3" t="s">
        <v>45</v>
      </c>
      <c r="R59" s="2" t="s">
        <v>43</v>
      </c>
      <c r="S59" s="2">
        <v>1.0</v>
      </c>
      <c r="T59" s="3" t="s">
        <v>123</v>
      </c>
      <c r="U59" s="2" t="b">
        <v>1</v>
      </c>
      <c r="V59" s="2" t="b">
        <v>1</v>
      </c>
      <c r="W59" s="2">
        <v>3700.0</v>
      </c>
    </row>
    <row r="60" ht="12.75" customHeight="1">
      <c r="B60" s="2" t="s">
        <v>162</v>
      </c>
      <c r="C60" s="6">
        <v>31512.0</v>
      </c>
      <c r="E60" s="2" t="s">
        <v>38</v>
      </c>
      <c r="F60" s="2" t="s">
        <v>88</v>
      </c>
      <c r="G60" s="2">
        <v>10576.923076923076</v>
      </c>
      <c r="H60" s="2" t="s">
        <v>140</v>
      </c>
      <c r="I60" s="2" t="s">
        <v>89</v>
      </c>
      <c r="J60" s="3" t="s">
        <v>42</v>
      </c>
      <c r="K60" s="2" t="s">
        <v>43</v>
      </c>
      <c r="L60" s="2">
        <v>1.0</v>
      </c>
      <c r="M60" s="3" t="s">
        <v>123</v>
      </c>
      <c r="N60" s="2" t="b">
        <v>1</v>
      </c>
      <c r="O60" s="2" t="b">
        <v>1</v>
      </c>
      <c r="P60" s="2">
        <v>4700.0</v>
      </c>
      <c r="Q60" s="3" t="s">
        <v>45</v>
      </c>
      <c r="R60" s="2" t="s">
        <v>43</v>
      </c>
      <c r="S60" s="2">
        <v>1.0</v>
      </c>
      <c r="T60" s="3" t="s">
        <v>123</v>
      </c>
      <c r="U60" s="2" t="b">
        <v>1</v>
      </c>
      <c r="V60" s="2" t="b">
        <v>1</v>
      </c>
      <c r="W60" s="2">
        <v>1900.0</v>
      </c>
    </row>
    <row r="61" ht="12.75" customHeight="1">
      <c r="B61" s="2" t="s">
        <v>163</v>
      </c>
      <c r="C61" s="6">
        <v>33846.0</v>
      </c>
      <c r="E61" s="2" t="s">
        <v>38</v>
      </c>
      <c r="F61" s="2" t="s">
        <v>39</v>
      </c>
      <c r="G61" s="2">
        <v>4230.7692307692305</v>
      </c>
      <c r="H61" s="2" t="s">
        <v>72</v>
      </c>
      <c r="I61" s="2" t="s">
        <v>164</v>
      </c>
      <c r="J61" s="3" t="s">
        <v>42</v>
      </c>
      <c r="K61" s="2" t="s">
        <v>43</v>
      </c>
      <c r="L61" s="2">
        <v>1.0</v>
      </c>
      <c r="M61" s="3" t="s">
        <v>123</v>
      </c>
      <c r="N61" s="2" t="b">
        <v>1</v>
      </c>
      <c r="O61" s="2" t="b">
        <v>1</v>
      </c>
      <c r="P61" s="2">
        <v>1700.0</v>
      </c>
      <c r="Q61" s="3" t="s">
        <v>45</v>
      </c>
      <c r="R61" s="2" t="s">
        <v>43</v>
      </c>
      <c r="S61" s="2">
        <v>1.0</v>
      </c>
      <c r="T61" s="3" t="s">
        <v>123</v>
      </c>
      <c r="U61" s="2" t="b">
        <v>1</v>
      </c>
      <c r="V61" s="2" t="b">
        <v>1</v>
      </c>
      <c r="W61" s="2">
        <v>3900.0</v>
      </c>
    </row>
    <row r="62" ht="12.75" customHeight="1">
      <c r="B62" s="2" t="s">
        <v>165</v>
      </c>
      <c r="C62" s="6">
        <v>36076.0</v>
      </c>
      <c r="E62" s="2" t="s">
        <v>38</v>
      </c>
      <c r="F62" s="2" t="s">
        <v>39</v>
      </c>
      <c r="G62" s="2">
        <v>6346.153846153847</v>
      </c>
      <c r="H62" s="2" t="s">
        <v>166</v>
      </c>
      <c r="I62" s="2" t="s">
        <v>79</v>
      </c>
      <c r="J62" s="3" t="s">
        <v>42</v>
      </c>
      <c r="K62" s="2" t="s">
        <v>43</v>
      </c>
      <c r="L62" s="2">
        <v>1.0</v>
      </c>
      <c r="M62" s="3" t="s">
        <v>123</v>
      </c>
      <c r="N62" s="2" t="b">
        <v>1</v>
      </c>
      <c r="O62" s="2" t="b">
        <v>1</v>
      </c>
      <c r="P62" s="2">
        <v>4000.0</v>
      </c>
      <c r="Q62" s="3" t="s">
        <v>45</v>
      </c>
      <c r="R62" s="2" t="s">
        <v>43</v>
      </c>
      <c r="S62" s="2">
        <v>1.0</v>
      </c>
      <c r="T62" s="3" t="s">
        <v>123</v>
      </c>
      <c r="U62" s="2" t="b">
        <v>1</v>
      </c>
      <c r="V62" s="2" t="b">
        <v>1</v>
      </c>
      <c r="W62" s="2">
        <v>4000.0</v>
      </c>
    </row>
    <row r="63" ht="12.75" customHeight="1">
      <c r="B63" s="2" t="s">
        <v>167</v>
      </c>
      <c r="C63" s="6">
        <v>25067.0</v>
      </c>
      <c r="E63" s="2" t="s">
        <v>47</v>
      </c>
      <c r="F63" s="2" t="s">
        <v>39</v>
      </c>
      <c r="G63" s="2">
        <v>10576.923076923076</v>
      </c>
      <c r="H63" s="2" t="s">
        <v>67</v>
      </c>
      <c r="I63" s="2" t="s">
        <v>143</v>
      </c>
      <c r="J63" s="3" t="s">
        <v>42</v>
      </c>
      <c r="K63" s="2" t="s">
        <v>43</v>
      </c>
      <c r="L63" s="2">
        <v>1.0</v>
      </c>
      <c r="M63" s="3" t="s">
        <v>123</v>
      </c>
      <c r="N63" s="2" t="b">
        <v>1</v>
      </c>
      <c r="O63" s="2" t="b">
        <v>1</v>
      </c>
      <c r="P63" s="2">
        <v>3600.0</v>
      </c>
      <c r="Q63" s="3" t="s">
        <v>45</v>
      </c>
      <c r="R63" s="2" t="s">
        <v>43</v>
      </c>
      <c r="S63" s="2">
        <v>1.0</v>
      </c>
      <c r="T63" s="3" t="s">
        <v>123</v>
      </c>
      <c r="U63" s="2" t="b">
        <v>1</v>
      </c>
      <c r="V63" s="2" t="b">
        <v>1</v>
      </c>
      <c r="W63" s="2">
        <v>3700.0</v>
      </c>
    </row>
    <row r="64" ht="12.75" customHeight="1">
      <c r="B64" s="2" t="s">
        <v>168</v>
      </c>
      <c r="C64" s="6">
        <v>36502.0</v>
      </c>
      <c r="E64" s="2" t="s">
        <v>38</v>
      </c>
      <c r="F64" s="2" t="s">
        <v>52</v>
      </c>
      <c r="G64" s="2">
        <v>52000.0</v>
      </c>
      <c r="H64" s="2" t="s">
        <v>64</v>
      </c>
      <c r="I64" s="2" t="s">
        <v>143</v>
      </c>
      <c r="J64" s="3" t="s">
        <v>42</v>
      </c>
      <c r="K64" s="3" t="s">
        <v>169</v>
      </c>
      <c r="L64" s="2">
        <v>2.0</v>
      </c>
      <c r="M64" s="2" t="s">
        <v>44</v>
      </c>
      <c r="N64" s="2" t="b">
        <v>1</v>
      </c>
      <c r="O64" s="2" t="b">
        <v>1</v>
      </c>
      <c r="P64" s="2">
        <v>3800.0</v>
      </c>
      <c r="Q64" s="3" t="s">
        <v>45</v>
      </c>
      <c r="R64" s="3" t="s">
        <v>169</v>
      </c>
      <c r="S64" s="2">
        <v>2.0</v>
      </c>
      <c r="T64" s="2" t="s">
        <v>44</v>
      </c>
      <c r="U64" s="2" t="b">
        <v>1</v>
      </c>
      <c r="V64" s="2" t="b">
        <v>1</v>
      </c>
      <c r="W64" s="2">
        <v>1700.0</v>
      </c>
    </row>
    <row r="65" ht="12.75" customHeight="1">
      <c r="B65" s="2" t="s">
        <v>170</v>
      </c>
      <c r="C65" s="6">
        <v>21706.0</v>
      </c>
      <c r="E65" s="2" t="s">
        <v>38</v>
      </c>
      <c r="F65" s="2" t="s">
        <v>39</v>
      </c>
      <c r="G65" s="2">
        <v>10576.923076923076</v>
      </c>
      <c r="H65" s="2" t="s">
        <v>121</v>
      </c>
      <c r="I65" s="2" t="s">
        <v>135</v>
      </c>
      <c r="J65" s="3" t="s">
        <v>42</v>
      </c>
      <c r="K65" s="3" t="s">
        <v>169</v>
      </c>
      <c r="L65" s="2">
        <v>2.0</v>
      </c>
      <c r="M65" s="2" t="s">
        <v>44</v>
      </c>
      <c r="N65" s="2" t="b">
        <v>1</v>
      </c>
      <c r="O65" s="2" t="b">
        <v>1</v>
      </c>
      <c r="P65" s="2">
        <v>4900.0</v>
      </c>
      <c r="Q65" s="3" t="s">
        <v>45</v>
      </c>
      <c r="R65" s="3" t="s">
        <v>169</v>
      </c>
      <c r="S65" s="2">
        <v>2.0</v>
      </c>
      <c r="T65" s="2" t="s">
        <v>44</v>
      </c>
      <c r="U65" s="2" t="b">
        <v>1</v>
      </c>
      <c r="V65" s="2" t="b">
        <v>1</v>
      </c>
      <c r="W65" s="2">
        <v>4500.0</v>
      </c>
    </row>
    <row r="66" ht="12.75" customHeight="1">
      <c r="B66" s="2" t="s">
        <v>171</v>
      </c>
      <c r="C66" s="6">
        <v>24075.0</v>
      </c>
      <c r="E66" s="2" t="s">
        <v>38</v>
      </c>
      <c r="F66" s="2" t="s">
        <v>39</v>
      </c>
      <c r="G66" s="2">
        <v>6346.153846153847</v>
      </c>
      <c r="H66" s="2" t="s">
        <v>40</v>
      </c>
      <c r="I66" s="2" t="s">
        <v>172</v>
      </c>
      <c r="J66" s="3" t="s">
        <v>42</v>
      </c>
      <c r="K66" s="3" t="s">
        <v>169</v>
      </c>
      <c r="L66" s="2">
        <v>2.0</v>
      </c>
      <c r="M66" s="2" t="s">
        <v>44</v>
      </c>
      <c r="N66" s="2" t="b">
        <v>1</v>
      </c>
      <c r="O66" s="2" t="b">
        <v>1</v>
      </c>
      <c r="P66" s="2">
        <v>2800.0</v>
      </c>
      <c r="Q66" s="3" t="s">
        <v>45</v>
      </c>
      <c r="R66" s="3" t="s">
        <v>169</v>
      </c>
      <c r="S66" s="2">
        <v>2.0</v>
      </c>
      <c r="T66" s="2" t="s">
        <v>44</v>
      </c>
      <c r="U66" s="2" t="b">
        <v>1</v>
      </c>
      <c r="V66" s="2" t="b">
        <v>1</v>
      </c>
      <c r="W66" s="2">
        <v>3900.0</v>
      </c>
    </row>
    <row r="67" ht="12.75" customHeight="1">
      <c r="B67" s="2" t="s">
        <v>173</v>
      </c>
      <c r="C67" s="6">
        <v>22504.0</v>
      </c>
      <c r="E67" s="2" t="s">
        <v>38</v>
      </c>
      <c r="F67" s="2" t="s">
        <v>39</v>
      </c>
      <c r="G67" s="2">
        <v>6346.153846153847</v>
      </c>
      <c r="H67" s="2" t="s">
        <v>53</v>
      </c>
      <c r="I67" s="2" t="s">
        <v>62</v>
      </c>
      <c r="J67" s="3" t="s">
        <v>42</v>
      </c>
      <c r="K67" s="3" t="s">
        <v>169</v>
      </c>
      <c r="L67" s="2">
        <v>2.0</v>
      </c>
      <c r="M67" s="2" t="s">
        <v>44</v>
      </c>
      <c r="N67" s="2" t="b">
        <v>1</v>
      </c>
      <c r="O67" s="2" t="b">
        <v>1</v>
      </c>
      <c r="P67" s="2">
        <v>2300.0</v>
      </c>
      <c r="Q67" s="3" t="s">
        <v>45</v>
      </c>
      <c r="R67" s="3" t="s">
        <v>169</v>
      </c>
      <c r="S67" s="2">
        <v>2.0</v>
      </c>
      <c r="T67" s="2" t="s">
        <v>44</v>
      </c>
      <c r="U67" s="2" t="b">
        <v>1</v>
      </c>
      <c r="V67" s="2" t="b">
        <v>1</v>
      </c>
      <c r="W67" s="2">
        <v>4900.0</v>
      </c>
    </row>
    <row r="68" ht="12.75" customHeight="1">
      <c r="B68" s="2" t="s">
        <v>174</v>
      </c>
      <c r="C68" s="6">
        <v>18379.0</v>
      </c>
      <c r="E68" s="2" t="s">
        <v>38</v>
      </c>
      <c r="F68" s="2" t="s">
        <v>52</v>
      </c>
      <c r="G68" s="2">
        <v>208000.0</v>
      </c>
      <c r="H68" s="2" t="s">
        <v>95</v>
      </c>
      <c r="I68" s="2" t="s">
        <v>54</v>
      </c>
      <c r="J68" s="3" t="s">
        <v>42</v>
      </c>
      <c r="K68" s="3" t="s">
        <v>169</v>
      </c>
      <c r="L68" s="2">
        <v>2.0</v>
      </c>
      <c r="M68" s="2" t="s">
        <v>44</v>
      </c>
      <c r="N68" s="2" t="b">
        <v>1</v>
      </c>
      <c r="O68" s="2" t="b">
        <v>1</v>
      </c>
      <c r="P68" s="2">
        <v>3400.0</v>
      </c>
      <c r="Q68" s="3" t="s">
        <v>45</v>
      </c>
      <c r="R68" s="3" t="s">
        <v>169</v>
      </c>
      <c r="S68" s="2">
        <v>2.0</v>
      </c>
      <c r="T68" s="2" t="s">
        <v>44</v>
      </c>
      <c r="U68" s="2" t="b">
        <v>1</v>
      </c>
      <c r="V68" s="2" t="b">
        <v>1</v>
      </c>
      <c r="W68" s="2">
        <v>4000.0</v>
      </c>
    </row>
    <row r="69" ht="12.75" customHeight="1">
      <c r="B69" s="2" t="s">
        <v>175</v>
      </c>
      <c r="C69" s="6">
        <v>29959.0</v>
      </c>
      <c r="E69" s="2" t="s">
        <v>38</v>
      </c>
      <c r="F69" s="2" t="s">
        <v>52</v>
      </c>
      <c r="G69" s="2">
        <v>104000.0</v>
      </c>
      <c r="H69" s="2" t="s">
        <v>95</v>
      </c>
      <c r="I69" s="2" t="s">
        <v>176</v>
      </c>
      <c r="J69" s="3" t="s">
        <v>42</v>
      </c>
      <c r="K69" s="3" t="s">
        <v>169</v>
      </c>
      <c r="L69" s="2">
        <v>2.0</v>
      </c>
      <c r="M69" s="2" t="s">
        <v>44</v>
      </c>
      <c r="N69" s="2" t="b">
        <v>1</v>
      </c>
      <c r="O69" s="2" t="b">
        <v>1</v>
      </c>
      <c r="P69" s="2">
        <v>4900.0</v>
      </c>
      <c r="Q69" s="3" t="s">
        <v>45</v>
      </c>
      <c r="R69" s="3" t="s">
        <v>169</v>
      </c>
      <c r="S69" s="2">
        <v>2.0</v>
      </c>
      <c r="T69" s="2" t="s">
        <v>44</v>
      </c>
      <c r="U69" s="2" t="b">
        <v>1</v>
      </c>
      <c r="V69" s="2" t="b">
        <v>1</v>
      </c>
      <c r="W69" s="2">
        <v>2700.0</v>
      </c>
    </row>
    <row r="70" ht="12.75" customHeight="1">
      <c r="B70" s="2" t="s">
        <v>177</v>
      </c>
      <c r="C70" s="6">
        <v>27282.0</v>
      </c>
      <c r="E70" s="2" t="s">
        <v>38</v>
      </c>
      <c r="F70" s="2" t="s">
        <v>52</v>
      </c>
      <c r="G70" s="2">
        <v>52000.0</v>
      </c>
      <c r="H70" s="2" t="s">
        <v>72</v>
      </c>
      <c r="I70" s="2" t="s">
        <v>135</v>
      </c>
      <c r="J70" s="3" t="s">
        <v>42</v>
      </c>
      <c r="K70" s="3" t="s">
        <v>169</v>
      </c>
      <c r="L70" s="2">
        <v>2.0</v>
      </c>
      <c r="M70" s="2" t="s">
        <v>44</v>
      </c>
      <c r="N70" s="2" t="b">
        <v>1</v>
      </c>
      <c r="O70" s="2" t="b">
        <v>1</v>
      </c>
      <c r="P70" s="2">
        <v>5000.0</v>
      </c>
      <c r="Q70" s="3" t="s">
        <v>45</v>
      </c>
      <c r="R70" s="3" t="s">
        <v>169</v>
      </c>
      <c r="S70" s="2">
        <v>2.0</v>
      </c>
      <c r="T70" s="2" t="s">
        <v>44</v>
      </c>
      <c r="U70" s="2" t="b">
        <v>1</v>
      </c>
      <c r="V70" s="2" t="b">
        <v>1</v>
      </c>
      <c r="W70" s="2">
        <v>4900.0</v>
      </c>
    </row>
    <row r="71" ht="12.75" customHeight="1">
      <c r="B71" s="2" t="s">
        <v>178</v>
      </c>
      <c r="C71" s="6">
        <v>29005.0</v>
      </c>
      <c r="E71" s="2" t="s">
        <v>38</v>
      </c>
      <c r="F71" s="2" t="s">
        <v>52</v>
      </c>
      <c r="G71" s="2">
        <v>260000.0</v>
      </c>
      <c r="H71" s="2" t="s">
        <v>109</v>
      </c>
      <c r="I71" s="2" t="s">
        <v>62</v>
      </c>
      <c r="J71" s="3" t="s">
        <v>42</v>
      </c>
      <c r="K71" s="3" t="s">
        <v>169</v>
      </c>
      <c r="L71" s="2">
        <v>2.0</v>
      </c>
      <c r="M71" s="2" t="s">
        <v>44</v>
      </c>
      <c r="N71" s="2" t="b">
        <v>1</v>
      </c>
      <c r="O71" s="2" t="b">
        <v>1</v>
      </c>
      <c r="P71" s="2">
        <v>4100.0</v>
      </c>
      <c r="Q71" s="3" t="s">
        <v>45</v>
      </c>
      <c r="R71" s="3" t="s">
        <v>169</v>
      </c>
      <c r="S71" s="2">
        <v>2.0</v>
      </c>
      <c r="T71" s="2" t="s">
        <v>44</v>
      </c>
      <c r="U71" s="2" t="b">
        <v>1</v>
      </c>
      <c r="V71" s="2" t="b">
        <v>1</v>
      </c>
      <c r="W71" s="2">
        <v>1500.0</v>
      </c>
    </row>
    <row r="72" ht="12.75" customHeight="1">
      <c r="B72" s="2" t="s">
        <v>179</v>
      </c>
      <c r="C72" s="6">
        <v>31754.0</v>
      </c>
      <c r="E72" s="2" t="s">
        <v>38</v>
      </c>
      <c r="F72" s="2" t="s">
        <v>39</v>
      </c>
      <c r="G72" s="2">
        <v>2115.3846153846152</v>
      </c>
      <c r="H72" s="2" t="s">
        <v>53</v>
      </c>
      <c r="I72" s="2" t="s">
        <v>89</v>
      </c>
      <c r="J72" s="3" t="s">
        <v>42</v>
      </c>
      <c r="K72" s="3" t="s">
        <v>169</v>
      </c>
      <c r="L72" s="2">
        <v>2.0</v>
      </c>
      <c r="M72" s="2" t="s">
        <v>44</v>
      </c>
      <c r="N72" s="2" t="b">
        <v>1</v>
      </c>
      <c r="O72" s="2" t="b">
        <v>1</v>
      </c>
      <c r="P72" s="2">
        <v>4200.0</v>
      </c>
      <c r="Q72" s="3" t="s">
        <v>45</v>
      </c>
      <c r="R72" s="3" t="s">
        <v>169</v>
      </c>
      <c r="S72" s="2">
        <v>2.0</v>
      </c>
      <c r="T72" s="2" t="s">
        <v>44</v>
      </c>
      <c r="U72" s="2" t="b">
        <v>1</v>
      </c>
      <c r="V72" s="2" t="b">
        <v>1</v>
      </c>
      <c r="W72" s="2">
        <v>2900.0</v>
      </c>
    </row>
    <row r="73" ht="12.75" customHeight="1">
      <c r="B73" s="2" t="s">
        <v>180</v>
      </c>
      <c r="C73" s="6">
        <v>20735.0</v>
      </c>
      <c r="E73" s="2" t="s">
        <v>47</v>
      </c>
      <c r="F73" s="2" t="s">
        <v>39</v>
      </c>
      <c r="G73" s="2">
        <v>4230.7692307692305</v>
      </c>
      <c r="H73" s="2" t="s">
        <v>67</v>
      </c>
      <c r="I73" s="2" t="s">
        <v>181</v>
      </c>
      <c r="J73" s="3" t="s">
        <v>42</v>
      </c>
      <c r="K73" s="3" t="s">
        <v>169</v>
      </c>
      <c r="L73" s="2">
        <v>2.0</v>
      </c>
      <c r="M73" s="2" t="s">
        <v>44</v>
      </c>
      <c r="N73" s="2" t="b">
        <v>1</v>
      </c>
      <c r="O73" s="2" t="b">
        <v>1</v>
      </c>
      <c r="P73" s="2">
        <v>4600.0</v>
      </c>
      <c r="Q73" s="3" t="s">
        <v>45</v>
      </c>
      <c r="R73" s="3" t="s">
        <v>169</v>
      </c>
      <c r="S73" s="2">
        <v>2.0</v>
      </c>
      <c r="T73" s="2" t="s">
        <v>44</v>
      </c>
      <c r="U73" s="2" t="b">
        <v>1</v>
      </c>
      <c r="V73" s="2" t="b">
        <v>1</v>
      </c>
      <c r="W73" s="2">
        <v>3800.0</v>
      </c>
    </row>
    <row r="74" ht="12.75" customHeight="1">
      <c r="B74" s="2" t="s">
        <v>182</v>
      </c>
      <c r="C74" s="6">
        <v>18216.0</v>
      </c>
      <c r="E74" s="2" t="s">
        <v>38</v>
      </c>
      <c r="F74" s="2" t="s">
        <v>52</v>
      </c>
      <c r="G74" s="2">
        <v>156000.0</v>
      </c>
      <c r="H74" s="2" t="s">
        <v>183</v>
      </c>
      <c r="I74" s="2" t="s">
        <v>62</v>
      </c>
      <c r="J74" s="3" t="s">
        <v>42</v>
      </c>
      <c r="K74" s="3" t="s">
        <v>169</v>
      </c>
      <c r="L74" s="2">
        <v>2.0</v>
      </c>
      <c r="M74" s="2" t="s">
        <v>44</v>
      </c>
      <c r="N74" s="2" t="b">
        <v>1</v>
      </c>
      <c r="O74" s="2" t="b">
        <v>1</v>
      </c>
      <c r="P74" s="2">
        <v>1600.0</v>
      </c>
      <c r="Q74" s="3" t="s">
        <v>45</v>
      </c>
      <c r="R74" s="3" t="s">
        <v>169</v>
      </c>
      <c r="S74" s="2">
        <v>2.0</v>
      </c>
      <c r="T74" s="2" t="s">
        <v>44</v>
      </c>
      <c r="U74" s="2" t="b">
        <v>1</v>
      </c>
      <c r="V74" s="2" t="b">
        <v>1</v>
      </c>
      <c r="W74" s="2">
        <v>3100.0</v>
      </c>
    </row>
    <row r="75" ht="12.75" customHeight="1">
      <c r="B75" s="2" t="s">
        <v>184</v>
      </c>
      <c r="C75" s="6">
        <v>23489.0</v>
      </c>
      <c r="E75" s="2" t="s">
        <v>47</v>
      </c>
      <c r="F75" s="2" t="s">
        <v>52</v>
      </c>
      <c r="G75" s="2">
        <v>104000.0</v>
      </c>
      <c r="H75" s="2" t="s">
        <v>67</v>
      </c>
      <c r="I75" s="2" t="s">
        <v>89</v>
      </c>
      <c r="J75" s="3" t="s">
        <v>42</v>
      </c>
      <c r="K75" s="3" t="s">
        <v>169</v>
      </c>
      <c r="L75" s="2">
        <v>2.0</v>
      </c>
      <c r="M75" s="2" t="s">
        <v>44</v>
      </c>
      <c r="N75" s="2" t="b">
        <v>1</v>
      </c>
      <c r="O75" s="2" t="b">
        <v>1</v>
      </c>
      <c r="P75" s="2">
        <v>2300.0</v>
      </c>
      <c r="Q75" s="3" t="s">
        <v>45</v>
      </c>
      <c r="R75" s="3" t="s">
        <v>169</v>
      </c>
      <c r="S75" s="2">
        <v>2.0</v>
      </c>
      <c r="T75" s="2" t="s">
        <v>44</v>
      </c>
      <c r="U75" s="2" t="b">
        <v>1</v>
      </c>
      <c r="V75" s="2" t="b">
        <v>1</v>
      </c>
      <c r="W75" s="2">
        <v>4300.0</v>
      </c>
    </row>
    <row r="76" ht="12.75" customHeight="1">
      <c r="B76" s="2" t="s">
        <v>185</v>
      </c>
      <c r="C76" s="6">
        <v>36409.0</v>
      </c>
      <c r="E76" s="2" t="s">
        <v>38</v>
      </c>
      <c r="F76" s="2" t="s">
        <v>39</v>
      </c>
      <c r="G76" s="2">
        <v>2115.3846153846152</v>
      </c>
      <c r="H76" s="2" t="s">
        <v>40</v>
      </c>
      <c r="I76" s="2" t="s">
        <v>62</v>
      </c>
      <c r="J76" s="3" t="s">
        <v>42</v>
      </c>
      <c r="K76" s="3" t="s">
        <v>169</v>
      </c>
      <c r="L76" s="2">
        <v>2.0</v>
      </c>
      <c r="M76" s="2" t="s">
        <v>44</v>
      </c>
      <c r="N76" s="2" t="b">
        <v>1</v>
      </c>
      <c r="O76" s="2" t="b">
        <v>1</v>
      </c>
      <c r="P76" s="2">
        <v>3900.0</v>
      </c>
      <c r="Q76" s="3" t="s">
        <v>45</v>
      </c>
      <c r="R76" s="3" t="s">
        <v>169</v>
      </c>
      <c r="S76" s="2">
        <v>2.0</v>
      </c>
      <c r="T76" s="2" t="s">
        <v>44</v>
      </c>
      <c r="U76" s="2" t="b">
        <v>1</v>
      </c>
      <c r="V76" s="2" t="b">
        <v>1</v>
      </c>
      <c r="W76" s="2">
        <v>2700.0</v>
      </c>
    </row>
    <row r="77" ht="12.75" customHeight="1">
      <c r="B77" s="2" t="s">
        <v>186</v>
      </c>
      <c r="C77" s="6">
        <v>37954.0</v>
      </c>
      <c r="E77" s="2" t="s">
        <v>38</v>
      </c>
      <c r="F77" s="2" t="s">
        <v>88</v>
      </c>
      <c r="G77" s="2">
        <v>10576.923076923076</v>
      </c>
      <c r="H77" s="2" t="s">
        <v>40</v>
      </c>
      <c r="I77" s="2" t="s">
        <v>65</v>
      </c>
      <c r="J77" s="3" t="s">
        <v>42</v>
      </c>
      <c r="K77" s="3" t="s">
        <v>169</v>
      </c>
      <c r="L77" s="2">
        <v>2.0</v>
      </c>
      <c r="M77" s="2" t="s">
        <v>44</v>
      </c>
      <c r="N77" s="2" t="b">
        <v>1</v>
      </c>
      <c r="O77" s="2" t="b">
        <v>1</v>
      </c>
      <c r="P77" s="2">
        <v>2300.0</v>
      </c>
      <c r="Q77" s="3" t="s">
        <v>45</v>
      </c>
      <c r="R77" s="3" t="s">
        <v>169</v>
      </c>
      <c r="S77" s="2">
        <v>2.0</v>
      </c>
      <c r="T77" s="2" t="s">
        <v>44</v>
      </c>
      <c r="U77" s="2" t="b">
        <v>1</v>
      </c>
      <c r="V77" s="2" t="b">
        <v>1</v>
      </c>
      <c r="W77" s="2">
        <v>5000.0</v>
      </c>
    </row>
    <row r="78" ht="12.75" customHeight="1">
      <c r="B78" s="2" t="s">
        <v>187</v>
      </c>
      <c r="C78" s="6">
        <v>23682.0</v>
      </c>
      <c r="E78" s="2" t="s">
        <v>38</v>
      </c>
      <c r="F78" s="2" t="s">
        <v>39</v>
      </c>
      <c r="G78" s="2">
        <v>2115.3846153846152</v>
      </c>
      <c r="H78" s="2" t="s">
        <v>188</v>
      </c>
      <c r="I78" s="2" t="s">
        <v>143</v>
      </c>
      <c r="J78" s="3" t="s">
        <v>42</v>
      </c>
      <c r="K78" s="3" t="s">
        <v>169</v>
      </c>
      <c r="L78" s="2">
        <v>2.0</v>
      </c>
      <c r="M78" s="2" t="s">
        <v>44</v>
      </c>
      <c r="N78" s="2" t="b">
        <v>1</v>
      </c>
      <c r="O78" s="2" t="b">
        <v>1</v>
      </c>
      <c r="P78" s="2">
        <v>3100.0</v>
      </c>
      <c r="Q78" s="3" t="s">
        <v>45</v>
      </c>
      <c r="R78" s="3" t="s">
        <v>169</v>
      </c>
      <c r="S78" s="2">
        <v>2.0</v>
      </c>
      <c r="T78" s="2" t="s">
        <v>44</v>
      </c>
      <c r="U78" s="2" t="b">
        <v>1</v>
      </c>
      <c r="V78" s="2" t="b">
        <v>1</v>
      </c>
      <c r="W78" s="2">
        <v>4900.0</v>
      </c>
    </row>
    <row r="79" ht="12.75" customHeight="1">
      <c r="B79" s="2" t="s">
        <v>189</v>
      </c>
      <c r="C79" s="6">
        <v>16104.0</v>
      </c>
      <c r="E79" s="2" t="s">
        <v>38</v>
      </c>
      <c r="F79" s="2" t="s">
        <v>39</v>
      </c>
      <c r="G79" s="2">
        <v>6346.153846153847</v>
      </c>
      <c r="H79" s="2" t="s">
        <v>69</v>
      </c>
      <c r="I79" s="2" t="s">
        <v>143</v>
      </c>
      <c r="J79" s="3" t="s">
        <v>42</v>
      </c>
      <c r="K79" s="3" t="s">
        <v>169</v>
      </c>
      <c r="L79" s="2">
        <v>2.0</v>
      </c>
      <c r="M79" s="2" t="s">
        <v>44</v>
      </c>
      <c r="N79" s="2" t="b">
        <v>1</v>
      </c>
      <c r="O79" s="2" t="b">
        <v>1</v>
      </c>
      <c r="P79" s="2">
        <v>3700.0</v>
      </c>
      <c r="Q79" s="3" t="s">
        <v>45</v>
      </c>
      <c r="R79" s="3" t="s">
        <v>169</v>
      </c>
      <c r="S79" s="2">
        <v>2.0</v>
      </c>
      <c r="T79" s="2" t="s">
        <v>44</v>
      </c>
      <c r="U79" s="2" t="b">
        <v>1</v>
      </c>
      <c r="V79" s="2" t="b">
        <v>1</v>
      </c>
      <c r="W79" s="2">
        <v>2700.0</v>
      </c>
    </row>
    <row r="80" ht="12.75" customHeight="1">
      <c r="B80" s="2" t="s">
        <v>190</v>
      </c>
      <c r="C80" s="6">
        <v>25812.0</v>
      </c>
      <c r="E80" s="2" t="s">
        <v>38</v>
      </c>
      <c r="F80" s="2" t="s">
        <v>52</v>
      </c>
      <c r="G80" s="2">
        <v>260000.0</v>
      </c>
      <c r="H80" s="2" t="s">
        <v>53</v>
      </c>
      <c r="I80" s="2" t="s">
        <v>89</v>
      </c>
      <c r="J80" s="3" t="s">
        <v>42</v>
      </c>
      <c r="K80" s="3" t="s">
        <v>169</v>
      </c>
      <c r="L80" s="2">
        <v>2.0</v>
      </c>
      <c r="M80" s="2" t="s">
        <v>44</v>
      </c>
      <c r="N80" s="2" t="b">
        <v>1</v>
      </c>
      <c r="O80" s="2" t="b">
        <v>1</v>
      </c>
      <c r="P80" s="2">
        <v>4600.0</v>
      </c>
      <c r="Q80" s="3" t="s">
        <v>45</v>
      </c>
      <c r="R80" s="3" t="s">
        <v>169</v>
      </c>
      <c r="S80" s="2">
        <v>2.0</v>
      </c>
      <c r="T80" s="2" t="s">
        <v>44</v>
      </c>
      <c r="U80" s="2" t="b">
        <v>1</v>
      </c>
      <c r="V80" s="2" t="b">
        <v>1</v>
      </c>
      <c r="W80" s="2">
        <v>3400.0</v>
      </c>
    </row>
    <row r="81" ht="12.75" customHeight="1">
      <c r="B81" s="2" t="s">
        <v>191</v>
      </c>
      <c r="C81" s="6">
        <v>17663.0</v>
      </c>
      <c r="E81" s="2" t="s">
        <v>38</v>
      </c>
      <c r="F81" s="2" t="s">
        <v>39</v>
      </c>
      <c r="G81" s="2">
        <v>4230.7692307692305</v>
      </c>
      <c r="H81" s="2" t="s">
        <v>69</v>
      </c>
      <c r="I81" s="2" t="s">
        <v>89</v>
      </c>
      <c r="J81" s="3" t="s">
        <v>42</v>
      </c>
      <c r="K81" s="3" t="s">
        <v>169</v>
      </c>
      <c r="L81" s="2">
        <v>2.0</v>
      </c>
      <c r="M81" s="2" t="s">
        <v>44</v>
      </c>
      <c r="N81" s="2" t="b">
        <v>1</v>
      </c>
      <c r="O81" s="2" t="b">
        <v>1</v>
      </c>
      <c r="P81" s="2">
        <v>3700.0</v>
      </c>
      <c r="Q81" s="3" t="s">
        <v>45</v>
      </c>
      <c r="R81" s="3" t="s">
        <v>169</v>
      </c>
      <c r="S81" s="2">
        <v>2.0</v>
      </c>
      <c r="T81" s="2" t="s">
        <v>44</v>
      </c>
      <c r="U81" s="2" t="b">
        <v>1</v>
      </c>
      <c r="V81" s="2" t="b">
        <v>1</v>
      </c>
      <c r="W81" s="2">
        <v>4200.0</v>
      </c>
    </row>
    <row r="82" ht="12.75" customHeight="1">
      <c r="B82" s="2" t="s">
        <v>192</v>
      </c>
      <c r="C82" s="6">
        <v>18887.0</v>
      </c>
      <c r="E82" s="2" t="s">
        <v>47</v>
      </c>
      <c r="F82" s="2" t="s">
        <v>88</v>
      </c>
      <c r="G82" s="2">
        <v>8461.538461538461</v>
      </c>
      <c r="H82" s="2" t="s">
        <v>53</v>
      </c>
      <c r="I82" s="2" t="s">
        <v>41</v>
      </c>
      <c r="J82" s="3" t="s">
        <v>42</v>
      </c>
      <c r="K82" s="3" t="s">
        <v>169</v>
      </c>
      <c r="L82" s="2">
        <v>2.0</v>
      </c>
      <c r="M82" s="2" t="s">
        <v>44</v>
      </c>
      <c r="N82" s="2" t="b">
        <v>1</v>
      </c>
      <c r="O82" s="2" t="b">
        <v>1</v>
      </c>
      <c r="P82" s="2">
        <v>4100.0</v>
      </c>
      <c r="Q82" s="3" t="s">
        <v>45</v>
      </c>
      <c r="R82" s="3" t="s">
        <v>169</v>
      </c>
      <c r="S82" s="2">
        <v>2.0</v>
      </c>
      <c r="T82" s="2" t="s">
        <v>44</v>
      </c>
      <c r="U82" s="2" t="b">
        <v>1</v>
      </c>
      <c r="V82" s="2" t="b">
        <v>1</v>
      </c>
      <c r="W82" s="2">
        <v>1800.0</v>
      </c>
    </row>
    <row r="83" ht="12.75" customHeight="1">
      <c r="B83" s="2" t="s">
        <v>193</v>
      </c>
      <c r="C83" s="6">
        <v>20519.0</v>
      </c>
      <c r="E83" s="2" t="s">
        <v>47</v>
      </c>
      <c r="F83" s="2" t="s">
        <v>39</v>
      </c>
      <c r="G83" s="2">
        <v>2115.3846153846152</v>
      </c>
      <c r="H83" s="2" t="s">
        <v>147</v>
      </c>
      <c r="I83" s="2" t="s">
        <v>62</v>
      </c>
      <c r="J83" s="3" t="s">
        <v>42</v>
      </c>
      <c r="K83" s="3" t="s">
        <v>169</v>
      </c>
      <c r="L83" s="2">
        <v>2.0</v>
      </c>
      <c r="M83" s="2" t="s">
        <v>44</v>
      </c>
      <c r="N83" s="2" t="b">
        <v>1</v>
      </c>
      <c r="O83" s="2" t="b">
        <v>1</v>
      </c>
      <c r="P83" s="2">
        <v>3700.0</v>
      </c>
      <c r="Q83" s="3" t="s">
        <v>45</v>
      </c>
      <c r="R83" s="3" t="s">
        <v>169</v>
      </c>
      <c r="S83" s="2">
        <v>2.0</v>
      </c>
      <c r="T83" s="2" t="s">
        <v>44</v>
      </c>
      <c r="U83" s="2" t="b">
        <v>1</v>
      </c>
      <c r="V83" s="2" t="b">
        <v>1</v>
      </c>
      <c r="W83" s="2">
        <v>1800.0</v>
      </c>
    </row>
    <row r="84" ht="12.75" customHeight="1">
      <c r="B84" s="2" t="s">
        <v>194</v>
      </c>
      <c r="C84" s="6">
        <v>32487.0</v>
      </c>
      <c r="E84" s="2" t="s">
        <v>38</v>
      </c>
      <c r="F84" s="2" t="s">
        <v>39</v>
      </c>
      <c r="G84" s="2">
        <v>8461.538461538461</v>
      </c>
      <c r="H84" s="2" t="s">
        <v>147</v>
      </c>
      <c r="I84" s="2" t="s">
        <v>195</v>
      </c>
      <c r="J84" s="3" t="s">
        <v>42</v>
      </c>
      <c r="K84" s="3" t="s">
        <v>169</v>
      </c>
      <c r="L84" s="2">
        <v>2.0</v>
      </c>
      <c r="M84" s="2" t="s">
        <v>44</v>
      </c>
      <c r="N84" s="2" t="b">
        <v>1</v>
      </c>
      <c r="O84" s="2" t="b">
        <v>1</v>
      </c>
      <c r="P84" s="2">
        <v>1600.0</v>
      </c>
      <c r="Q84" s="3" t="s">
        <v>45</v>
      </c>
      <c r="R84" s="3" t="s">
        <v>169</v>
      </c>
      <c r="S84" s="2">
        <v>2.0</v>
      </c>
      <c r="T84" s="2" t="s">
        <v>44</v>
      </c>
      <c r="U84" s="2" t="b">
        <v>1</v>
      </c>
      <c r="V84" s="2" t="b">
        <v>1</v>
      </c>
      <c r="W84" s="2">
        <v>3900.0</v>
      </c>
    </row>
    <row r="85" ht="12.75" customHeight="1">
      <c r="B85" s="2" t="s">
        <v>196</v>
      </c>
      <c r="C85" s="6">
        <v>23499.0</v>
      </c>
      <c r="E85" s="2" t="s">
        <v>38</v>
      </c>
      <c r="F85" s="2" t="s">
        <v>39</v>
      </c>
      <c r="G85" s="2">
        <v>4230.7692307692305</v>
      </c>
      <c r="H85" s="2" t="s">
        <v>98</v>
      </c>
      <c r="I85" s="2" t="s">
        <v>135</v>
      </c>
      <c r="J85" s="3" t="s">
        <v>42</v>
      </c>
      <c r="K85" s="3" t="s">
        <v>169</v>
      </c>
      <c r="L85" s="2">
        <v>2.0</v>
      </c>
      <c r="M85" s="3" t="s">
        <v>123</v>
      </c>
      <c r="N85" s="2" t="b">
        <v>1</v>
      </c>
      <c r="O85" s="2" t="b">
        <v>1</v>
      </c>
      <c r="P85" s="2">
        <v>1500.0</v>
      </c>
      <c r="Q85" s="3" t="s">
        <v>45</v>
      </c>
      <c r="R85" s="3" t="s">
        <v>169</v>
      </c>
      <c r="S85" s="2">
        <v>2.0</v>
      </c>
      <c r="T85" s="3" t="s">
        <v>123</v>
      </c>
      <c r="U85" s="2" t="b">
        <v>1</v>
      </c>
      <c r="V85" s="2" t="b">
        <v>1</v>
      </c>
      <c r="W85" s="2">
        <v>3400.0</v>
      </c>
    </row>
    <row r="86" ht="12.75" customHeight="1">
      <c r="B86" s="2" t="s">
        <v>197</v>
      </c>
      <c r="C86" s="6">
        <v>37845.0</v>
      </c>
      <c r="E86" s="2" t="s">
        <v>47</v>
      </c>
      <c r="F86" s="2" t="s">
        <v>39</v>
      </c>
      <c r="G86" s="2">
        <v>10576.923076923076</v>
      </c>
      <c r="H86" s="2" t="s">
        <v>183</v>
      </c>
      <c r="I86" s="2" t="s">
        <v>112</v>
      </c>
      <c r="J86" s="3" t="s">
        <v>42</v>
      </c>
      <c r="K86" s="3" t="s">
        <v>169</v>
      </c>
      <c r="L86" s="2">
        <v>2.0</v>
      </c>
      <c r="M86" s="3" t="s">
        <v>123</v>
      </c>
      <c r="N86" s="2" t="b">
        <v>1</v>
      </c>
      <c r="O86" s="2" t="b">
        <v>1</v>
      </c>
      <c r="P86" s="2">
        <v>4700.0</v>
      </c>
      <c r="Q86" s="3" t="s">
        <v>45</v>
      </c>
      <c r="R86" s="3" t="s">
        <v>169</v>
      </c>
      <c r="S86" s="2">
        <v>2.0</v>
      </c>
      <c r="T86" s="3" t="s">
        <v>123</v>
      </c>
      <c r="U86" s="2" t="b">
        <v>1</v>
      </c>
      <c r="V86" s="2" t="b">
        <v>1</v>
      </c>
      <c r="W86" s="2">
        <v>4800.0</v>
      </c>
    </row>
    <row r="87" ht="12.75" customHeight="1">
      <c r="B87" s="2" t="s">
        <v>198</v>
      </c>
      <c r="C87" s="6">
        <v>19164.0</v>
      </c>
      <c r="E87" s="2" t="s">
        <v>47</v>
      </c>
      <c r="F87" s="2" t="s">
        <v>39</v>
      </c>
      <c r="G87" s="2">
        <v>10576.923076923076</v>
      </c>
      <c r="H87" s="2" t="s">
        <v>95</v>
      </c>
      <c r="I87" s="2" t="s">
        <v>62</v>
      </c>
      <c r="J87" s="3" t="s">
        <v>42</v>
      </c>
      <c r="K87" s="3" t="s">
        <v>169</v>
      </c>
      <c r="L87" s="2">
        <v>2.0</v>
      </c>
      <c r="M87" s="3" t="s">
        <v>123</v>
      </c>
      <c r="N87" s="2" t="b">
        <v>1</v>
      </c>
      <c r="O87" s="2" t="b">
        <v>1</v>
      </c>
      <c r="P87" s="2">
        <v>3400.0</v>
      </c>
      <c r="Q87" s="3" t="s">
        <v>45</v>
      </c>
      <c r="R87" s="3" t="s">
        <v>169</v>
      </c>
      <c r="S87" s="2">
        <v>2.0</v>
      </c>
      <c r="T87" s="3" t="s">
        <v>123</v>
      </c>
      <c r="U87" s="2" t="b">
        <v>1</v>
      </c>
      <c r="V87" s="2" t="b">
        <v>1</v>
      </c>
      <c r="W87" s="2">
        <v>4400.0</v>
      </c>
    </row>
    <row r="88" ht="12.75" customHeight="1">
      <c r="B88" s="2" t="s">
        <v>199</v>
      </c>
      <c r="C88" s="6">
        <v>25510.0</v>
      </c>
      <c r="E88" s="2" t="s">
        <v>38</v>
      </c>
      <c r="F88" s="2" t="s">
        <v>52</v>
      </c>
      <c r="G88" s="2">
        <v>260000.0</v>
      </c>
      <c r="H88" s="2" t="s">
        <v>69</v>
      </c>
      <c r="I88" s="2" t="s">
        <v>135</v>
      </c>
      <c r="J88" s="3" t="s">
        <v>42</v>
      </c>
      <c r="K88" s="3" t="s">
        <v>169</v>
      </c>
      <c r="L88" s="2">
        <v>2.0</v>
      </c>
      <c r="M88" s="3" t="s">
        <v>123</v>
      </c>
      <c r="N88" s="2" t="b">
        <v>1</v>
      </c>
      <c r="O88" s="2" t="b">
        <v>1</v>
      </c>
      <c r="P88" s="2">
        <v>4300.0</v>
      </c>
      <c r="Q88" s="3" t="s">
        <v>45</v>
      </c>
      <c r="R88" s="3" t="s">
        <v>169</v>
      </c>
      <c r="S88" s="2">
        <v>2.0</v>
      </c>
      <c r="T88" s="3" t="s">
        <v>123</v>
      </c>
      <c r="U88" s="2" t="b">
        <v>1</v>
      </c>
      <c r="V88" s="2" t="b">
        <v>1</v>
      </c>
      <c r="W88" s="2">
        <v>3800.0</v>
      </c>
    </row>
    <row r="89" ht="12.75" customHeight="1">
      <c r="B89" s="2" t="s">
        <v>200</v>
      </c>
      <c r="C89" s="6">
        <v>31496.0</v>
      </c>
      <c r="E89" s="2" t="s">
        <v>38</v>
      </c>
      <c r="F89" s="2" t="s">
        <v>52</v>
      </c>
      <c r="G89" s="2">
        <v>104000.0</v>
      </c>
      <c r="H89" s="2" t="s">
        <v>121</v>
      </c>
      <c r="I89" s="2" t="s">
        <v>58</v>
      </c>
      <c r="J89" s="3" t="s">
        <v>42</v>
      </c>
      <c r="K89" s="3" t="s">
        <v>169</v>
      </c>
      <c r="L89" s="2">
        <v>2.0</v>
      </c>
      <c r="M89" s="3" t="s">
        <v>123</v>
      </c>
      <c r="N89" s="2" t="b">
        <v>1</v>
      </c>
      <c r="O89" s="2" t="b">
        <v>1</v>
      </c>
      <c r="P89" s="2">
        <v>4600.0</v>
      </c>
      <c r="Q89" s="3" t="s">
        <v>45</v>
      </c>
      <c r="R89" s="3" t="s">
        <v>169</v>
      </c>
      <c r="S89" s="2">
        <v>2.0</v>
      </c>
      <c r="T89" s="3" t="s">
        <v>123</v>
      </c>
      <c r="U89" s="2" t="b">
        <v>1</v>
      </c>
      <c r="V89" s="2" t="b">
        <v>1</v>
      </c>
      <c r="W89" s="2">
        <v>1600.0</v>
      </c>
    </row>
    <row r="90" ht="12.75" customHeight="1">
      <c r="B90" s="2" t="s">
        <v>201</v>
      </c>
      <c r="C90" s="6">
        <v>18436.0</v>
      </c>
      <c r="E90" s="2" t="s">
        <v>38</v>
      </c>
      <c r="F90" s="2" t="s">
        <v>52</v>
      </c>
      <c r="G90" s="2">
        <v>156000.0</v>
      </c>
      <c r="H90" s="2" t="s">
        <v>107</v>
      </c>
      <c r="I90" s="2" t="s">
        <v>99</v>
      </c>
      <c r="J90" s="3" t="s">
        <v>42</v>
      </c>
      <c r="K90" s="3" t="s">
        <v>169</v>
      </c>
      <c r="L90" s="2">
        <v>2.0</v>
      </c>
      <c r="M90" s="3" t="s">
        <v>123</v>
      </c>
      <c r="N90" s="2" t="b">
        <v>1</v>
      </c>
      <c r="O90" s="2" t="b">
        <v>1</v>
      </c>
      <c r="P90" s="2">
        <v>2100.0</v>
      </c>
      <c r="Q90" s="3" t="s">
        <v>45</v>
      </c>
      <c r="R90" s="3" t="s">
        <v>169</v>
      </c>
      <c r="S90" s="2">
        <v>2.0</v>
      </c>
      <c r="T90" s="3" t="s">
        <v>123</v>
      </c>
      <c r="U90" s="2" t="b">
        <v>1</v>
      </c>
      <c r="V90" s="2" t="b">
        <v>1</v>
      </c>
      <c r="W90" s="2">
        <v>3100.0</v>
      </c>
    </row>
    <row r="91" ht="12.75" customHeight="1">
      <c r="B91" s="2" t="s">
        <v>202</v>
      </c>
      <c r="C91" s="6">
        <v>27355.0</v>
      </c>
      <c r="E91" s="2" t="s">
        <v>38</v>
      </c>
      <c r="F91" s="2" t="s">
        <v>39</v>
      </c>
      <c r="G91" s="2">
        <v>4230.7692307692305</v>
      </c>
      <c r="H91" s="2" t="s">
        <v>116</v>
      </c>
      <c r="I91" s="2" t="s">
        <v>135</v>
      </c>
      <c r="J91" s="3" t="s">
        <v>42</v>
      </c>
      <c r="K91" s="3" t="s">
        <v>169</v>
      </c>
      <c r="L91" s="2">
        <v>2.0</v>
      </c>
      <c r="M91" s="3" t="s">
        <v>123</v>
      </c>
      <c r="N91" s="2" t="b">
        <v>1</v>
      </c>
      <c r="O91" s="2" t="b">
        <v>1</v>
      </c>
      <c r="P91" s="2">
        <v>4300.0</v>
      </c>
      <c r="Q91" s="3" t="s">
        <v>45</v>
      </c>
      <c r="R91" s="3" t="s">
        <v>169</v>
      </c>
      <c r="S91" s="2">
        <v>2.0</v>
      </c>
      <c r="T91" s="3" t="s">
        <v>123</v>
      </c>
      <c r="U91" s="2" t="b">
        <v>1</v>
      </c>
      <c r="V91" s="2" t="b">
        <v>1</v>
      </c>
      <c r="W91" s="2">
        <v>1800.0</v>
      </c>
    </row>
    <row r="92" ht="12.75" customHeight="1">
      <c r="B92" s="2" t="s">
        <v>203</v>
      </c>
      <c r="C92" s="6">
        <v>22995.0</v>
      </c>
      <c r="E92" s="2" t="s">
        <v>38</v>
      </c>
      <c r="F92" s="2" t="s">
        <v>39</v>
      </c>
      <c r="G92" s="2">
        <v>6346.153846153847</v>
      </c>
      <c r="H92" s="2" t="s">
        <v>114</v>
      </c>
      <c r="I92" s="2" t="s">
        <v>138</v>
      </c>
      <c r="J92" s="3" t="s">
        <v>42</v>
      </c>
      <c r="K92" s="3" t="s">
        <v>169</v>
      </c>
      <c r="L92" s="2">
        <v>2.0</v>
      </c>
      <c r="M92" s="3" t="s">
        <v>123</v>
      </c>
      <c r="N92" s="2" t="b">
        <v>1</v>
      </c>
      <c r="O92" s="2" t="b">
        <v>1</v>
      </c>
      <c r="P92" s="2">
        <v>1900.0</v>
      </c>
      <c r="Q92" s="3" t="s">
        <v>45</v>
      </c>
      <c r="R92" s="3" t="s">
        <v>169</v>
      </c>
      <c r="S92" s="2">
        <v>2.0</v>
      </c>
      <c r="T92" s="3" t="s">
        <v>123</v>
      </c>
      <c r="U92" s="2" t="b">
        <v>1</v>
      </c>
      <c r="V92" s="2" t="b">
        <v>1</v>
      </c>
      <c r="W92" s="2">
        <v>4300.0</v>
      </c>
    </row>
    <row r="93" ht="12.75" customHeight="1">
      <c r="B93" s="2" t="s">
        <v>204</v>
      </c>
      <c r="C93" s="6">
        <v>16718.0</v>
      </c>
      <c r="E93" s="2" t="s">
        <v>38</v>
      </c>
      <c r="F93" s="2" t="s">
        <v>52</v>
      </c>
      <c r="G93" s="2">
        <v>156000.0</v>
      </c>
      <c r="H93" s="2" t="s">
        <v>121</v>
      </c>
      <c r="I93" s="2" t="s">
        <v>205</v>
      </c>
      <c r="J93" s="3" t="s">
        <v>42</v>
      </c>
      <c r="K93" s="3" t="s">
        <v>169</v>
      </c>
      <c r="L93" s="2">
        <v>2.0</v>
      </c>
      <c r="M93" s="3" t="s">
        <v>123</v>
      </c>
      <c r="N93" s="2" t="b">
        <v>1</v>
      </c>
      <c r="O93" s="2" t="b">
        <v>1</v>
      </c>
      <c r="P93" s="2">
        <v>1900.0</v>
      </c>
      <c r="Q93" s="3" t="s">
        <v>45</v>
      </c>
      <c r="R93" s="3" t="s">
        <v>169</v>
      </c>
      <c r="S93" s="2">
        <v>2.0</v>
      </c>
      <c r="T93" s="3" t="s">
        <v>123</v>
      </c>
      <c r="U93" s="2" t="b">
        <v>1</v>
      </c>
      <c r="V93" s="2" t="b">
        <v>1</v>
      </c>
      <c r="W93" s="2">
        <v>3800.0</v>
      </c>
    </row>
    <row r="94" ht="12.75" customHeight="1">
      <c r="B94" s="2" t="s">
        <v>206</v>
      </c>
      <c r="C94" s="6">
        <v>34414.0</v>
      </c>
      <c r="E94" s="2" t="s">
        <v>47</v>
      </c>
      <c r="F94" s="2" t="s">
        <v>52</v>
      </c>
      <c r="G94" s="2">
        <v>156000.0</v>
      </c>
      <c r="H94" s="2" t="s">
        <v>207</v>
      </c>
      <c r="I94" s="2" t="s">
        <v>73</v>
      </c>
      <c r="J94" s="3" t="s">
        <v>42</v>
      </c>
      <c r="K94" s="3" t="s">
        <v>169</v>
      </c>
      <c r="L94" s="2">
        <v>2.0</v>
      </c>
      <c r="M94" s="3" t="s">
        <v>123</v>
      </c>
      <c r="N94" s="2" t="b">
        <v>1</v>
      </c>
      <c r="O94" s="2" t="b">
        <v>1</v>
      </c>
      <c r="P94" s="2">
        <v>2400.0</v>
      </c>
      <c r="Q94" s="3" t="s">
        <v>45</v>
      </c>
      <c r="R94" s="3" t="s">
        <v>169</v>
      </c>
      <c r="S94" s="2">
        <v>2.0</v>
      </c>
      <c r="T94" s="3" t="s">
        <v>123</v>
      </c>
      <c r="U94" s="2" t="b">
        <v>1</v>
      </c>
      <c r="V94" s="2" t="b">
        <v>1</v>
      </c>
      <c r="W94" s="2">
        <v>1700.0</v>
      </c>
    </row>
    <row r="95" ht="12.75" customHeight="1">
      <c r="B95" s="2" t="s">
        <v>208</v>
      </c>
      <c r="C95" s="6">
        <v>34752.0</v>
      </c>
      <c r="E95" s="2" t="s">
        <v>47</v>
      </c>
      <c r="F95" s="2" t="s">
        <v>52</v>
      </c>
      <c r="G95" s="2">
        <v>156000.0</v>
      </c>
      <c r="H95" s="2" t="s">
        <v>72</v>
      </c>
      <c r="I95" s="2" t="s">
        <v>135</v>
      </c>
      <c r="J95" s="3" t="s">
        <v>42</v>
      </c>
      <c r="K95" s="3" t="s">
        <v>169</v>
      </c>
      <c r="L95" s="2">
        <v>2.0</v>
      </c>
      <c r="M95" s="3" t="s">
        <v>123</v>
      </c>
      <c r="N95" s="2" t="b">
        <v>1</v>
      </c>
      <c r="O95" s="2" t="b">
        <v>1</v>
      </c>
      <c r="P95" s="2">
        <v>3500.0</v>
      </c>
      <c r="Q95" s="3" t="s">
        <v>45</v>
      </c>
      <c r="R95" s="3" t="s">
        <v>169</v>
      </c>
      <c r="S95" s="2">
        <v>2.0</v>
      </c>
      <c r="T95" s="3" t="s">
        <v>123</v>
      </c>
      <c r="U95" s="2" t="b">
        <v>1</v>
      </c>
      <c r="V95" s="2" t="b">
        <v>1</v>
      </c>
      <c r="W95" s="2">
        <v>4300.0</v>
      </c>
    </row>
    <row r="96" ht="12.75" customHeight="1">
      <c r="B96" s="2" t="s">
        <v>209</v>
      </c>
      <c r="C96" s="6">
        <v>30312.0</v>
      </c>
      <c r="E96" s="2" t="s">
        <v>38</v>
      </c>
      <c r="F96" s="2" t="s">
        <v>52</v>
      </c>
      <c r="G96" s="2">
        <v>104000.0</v>
      </c>
      <c r="H96" s="2" t="s">
        <v>210</v>
      </c>
      <c r="I96" s="2" t="s">
        <v>135</v>
      </c>
      <c r="J96" s="3" t="s">
        <v>42</v>
      </c>
      <c r="K96" s="3" t="s">
        <v>169</v>
      </c>
      <c r="L96" s="2">
        <v>2.0</v>
      </c>
      <c r="M96" s="3" t="s">
        <v>123</v>
      </c>
      <c r="N96" s="2" t="b">
        <v>1</v>
      </c>
      <c r="O96" s="2" t="b">
        <v>1</v>
      </c>
      <c r="P96" s="2">
        <v>3600.0</v>
      </c>
      <c r="Q96" s="3" t="s">
        <v>45</v>
      </c>
      <c r="R96" s="3" t="s">
        <v>169</v>
      </c>
      <c r="S96" s="2">
        <v>2.0</v>
      </c>
      <c r="T96" s="3" t="s">
        <v>123</v>
      </c>
      <c r="U96" s="2" t="b">
        <v>1</v>
      </c>
      <c r="V96" s="2" t="b">
        <v>1</v>
      </c>
      <c r="W96" s="2">
        <v>1900.0</v>
      </c>
    </row>
    <row r="97" ht="12.75" customHeight="1">
      <c r="B97" s="2" t="s">
        <v>211</v>
      </c>
      <c r="C97" s="6">
        <v>16121.0</v>
      </c>
      <c r="E97" s="2" t="s">
        <v>38</v>
      </c>
      <c r="F97" s="2" t="s">
        <v>60</v>
      </c>
      <c r="G97" s="2">
        <v>208000.0</v>
      </c>
      <c r="H97" s="2" t="s">
        <v>116</v>
      </c>
      <c r="I97" s="2" t="s">
        <v>129</v>
      </c>
      <c r="J97" s="3" t="s">
        <v>42</v>
      </c>
      <c r="K97" s="3" t="s">
        <v>169</v>
      </c>
      <c r="L97" s="2">
        <v>2.0</v>
      </c>
      <c r="M97" s="3" t="s">
        <v>123</v>
      </c>
      <c r="N97" s="2" t="b">
        <v>1</v>
      </c>
      <c r="O97" s="2" t="b">
        <v>1</v>
      </c>
      <c r="P97" s="2">
        <v>3800.0</v>
      </c>
      <c r="Q97" s="3" t="s">
        <v>45</v>
      </c>
      <c r="R97" s="3" t="s">
        <v>169</v>
      </c>
      <c r="S97" s="2">
        <v>2.0</v>
      </c>
      <c r="T97" s="3" t="s">
        <v>123</v>
      </c>
      <c r="U97" s="2" t="b">
        <v>1</v>
      </c>
      <c r="V97" s="2" t="b">
        <v>1</v>
      </c>
      <c r="W97" s="2">
        <v>2500.0</v>
      </c>
    </row>
    <row r="98" ht="12.75" customHeight="1">
      <c r="B98" s="2" t="s">
        <v>212</v>
      </c>
      <c r="C98" s="6">
        <v>22597.0</v>
      </c>
      <c r="E98" s="2" t="s">
        <v>38</v>
      </c>
      <c r="F98" s="2" t="s">
        <v>39</v>
      </c>
      <c r="G98" s="2">
        <v>2115.3846153846152</v>
      </c>
      <c r="H98" s="2" t="s">
        <v>67</v>
      </c>
      <c r="I98" s="2" t="s">
        <v>213</v>
      </c>
      <c r="J98" s="3" t="s">
        <v>42</v>
      </c>
      <c r="K98" s="3" t="s">
        <v>169</v>
      </c>
      <c r="L98" s="2">
        <v>2.0</v>
      </c>
      <c r="M98" s="3" t="s">
        <v>123</v>
      </c>
      <c r="N98" s="2" t="b">
        <v>1</v>
      </c>
      <c r="O98" s="2" t="b">
        <v>1</v>
      </c>
      <c r="P98" s="2">
        <v>3500.0</v>
      </c>
      <c r="Q98" s="3" t="s">
        <v>45</v>
      </c>
      <c r="R98" s="3" t="s">
        <v>169</v>
      </c>
      <c r="S98" s="2">
        <v>2.0</v>
      </c>
      <c r="T98" s="3" t="s">
        <v>123</v>
      </c>
      <c r="U98" s="2" t="b">
        <v>1</v>
      </c>
      <c r="V98" s="2" t="b">
        <v>1</v>
      </c>
      <c r="W98" s="2">
        <v>4200.0</v>
      </c>
    </row>
    <row r="99" ht="12.75" customHeight="1">
      <c r="B99" s="2" t="s">
        <v>214</v>
      </c>
      <c r="C99" s="6">
        <v>29548.0</v>
      </c>
      <c r="E99" s="2" t="s">
        <v>38</v>
      </c>
      <c r="F99" s="2" t="s">
        <v>39</v>
      </c>
      <c r="G99" s="2">
        <v>2115.3846153846152</v>
      </c>
      <c r="H99" s="2" t="s">
        <v>125</v>
      </c>
      <c r="I99" s="2" t="s">
        <v>135</v>
      </c>
      <c r="J99" s="3" t="s">
        <v>42</v>
      </c>
      <c r="K99" s="3" t="s">
        <v>169</v>
      </c>
      <c r="L99" s="2">
        <v>2.0</v>
      </c>
      <c r="M99" s="3" t="s">
        <v>123</v>
      </c>
      <c r="N99" s="2" t="b">
        <v>1</v>
      </c>
      <c r="O99" s="2" t="b">
        <v>1</v>
      </c>
      <c r="P99" s="2">
        <v>2900.0</v>
      </c>
      <c r="Q99" s="3" t="s">
        <v>45</v>
      </c>
      <c r="R99" s="3" t="s">
        <v>169</v>
      </c>
      <c r="S99" s="2">
        <v>2.0</v>
      </c>
      <c r="T99" s="3" t="s">
        <v>123</v>
      </c>
      <c r="U99" s="2" t="b">
        <v>1</v>
      </c>
      <c r="V99" s="2" t="b">
        <v>1</v>
      </c>
      <c r="W99" s="2">
        <v>2300.0</v>
      </c>
    </row>
    <row r="100" ht="12.75" customHeight="1">
      <c r="B100" s="2" t="s">
        <v>215</v>
      </c>
      <c r="C100" s="6">
        <v>24924.0</v>
      </c>
      <c r="E100" s="2" t="s">
        <v>47</v>
      </c>
      <c r="F100" s="2" t="s">
        <v>39</v>
      </c>
      <c r="G100" s="2">
        <v>4230.7692307692305</v>
      </c>
      <c r="H100" s="2" t="s">
        <v>98</v>
      </c>
      <c r="I100" s="2" t="s">
        <v>81</v>
      </c>
      <c r="J100" s="3" t="s">
        <v>42</v>
      </c>
      <c r="K100" s="3" t="s">
        <v>169</v>
      </c>
      <c r="L100" s="2">
        <v>2.0</v>
      </c>
      <c r="M100" s="3" t="s">
        <v>123</v>
      </c>
      <c r="N100" s="2" t="b">
        <v>1</v>
      </c>
      <c r="O100" s="2" t="b">
        <v>1</v>
      </c>
      <c r="P100" s="2">
        <v>2000.0</v>
      </c>
      <c r="Q100" s="3" t="s">
        <v>45</v>
      </c>
      <c r="R100" s="3" t="s">
        <v>169</v>
      </c>
      <c r="S100" s="2">
        <v>2.0</v>
      </c>
      <c r="T100" s="3" t="s">
        <v>123</v>
      </c>
      <c r="U100" s="2" t="b">
        <v>1</v>
      </c>
      <c r="V100" s="2" t="b">
        <v>1</v>
      </c>
      <c r="W100" s="2">
        <v>2100.0</v>
      </c>
    </row>
    <row r="101" ht="12.75" customHeight="1">
      <c r="B101" s="2" t="s">
        <v>216</v>
      </c>
      <c r="C101" s="6">
        <v>15655.0</v>
      </c>
      <c r="E101" s="2" t="s">
        <v>38</v>
      </c>
      <c r="F101" s="2" t="s">
        <v>52</v>
      </c>
      <c r="G101" s="2">
        <v>208000.0</v>
      </c>
      <c r="H101" s="2" t="s">
        <v>69</v>
      </c>
      <c r="I101" s="2" t="s">
        <v>181</v>
      </c>
      <c r="J101" s="3" t="s">
        <v>42</v>
      </c>
      <c r="K101" s="3" t="s">
        <v>169</v>
      </c>
      <c r="L101" s="2">
        <v>2.0</v>
      </c>
      <c r="M101" s="3" t="s">
        <v>123</v>
      </c>
      <c r="N101" s="2" t="b">
        <v>1</v>
      </c>
      <c r="O101" s="2" t="b">
        <v>1</v>
      </c>
      <c r="P101" s="2">
        <v>3100.0</v>
      </c>
      <c r="Q101" s="3" t="s">
        <v>45</v>
      </c>
      <c r="R101" s="3" t="s">
        <v>169</v>
      </c>
      <c r="S101" s="2">
        <v>2.0</v>
      </c>
      <c r="T101" s="3" t="s">
        <v>123</v>
      </c>
      <c r="U101" s="2" t="b">
        <v>1</v>
      </c>
      <c r="V101" s="2" t="b">
        <v>1</v>
      </c>
      <c r="W101" s="2">
        <v>3400.0</v>
      </c>
    </row>
    <row r="102" ht="12.75" customHeight="1">
      <c r="B102" s="2" t="s">
        <v>217</v>
      </c>
      <c r="C102" s="6">
        <v>27474.0</v>
      </c>
      <c r="E102" s="2" t="s">
        <v>38</v>
      </c>
      <c r="F102" s="2" t="s">
        <v>39</v>
      </c>
      <c r="G102" s="2">
        <v>10576.923076923076</v>
      </c>
      <c r="H102" s="2" t="s">
        <v>98</v>
      </c>
      <c r="I102" s="2" t="s">
        <v>89</v>
      </c>
      <c r="J102" s="3" t="s">
        <v>42</v>
      </c>
      <c r="K102" s="3" t="s">
        <v>169</v>
      </c>
      <c r="L102" s="2">
        <v>2.0</v>
      </c>
      <c r="M102" s="3" t="s">
        <v>123</v>
      </c>
      <c r="N102" s="2" t="b">
        <v>1</v>
      </c>
      <c r="O102" s="2" t="b">
        <v>1</v>
      </c>
      <c r="P102" s="2">
        <v>1700.0</v>
      </c>
      <c r="Q102" s="3" t="s">
        <v>45</v>
      </c>
      <c r="R102" s="3" t="s">
        <v>169</v>
      </c>
      <c r="S102" s="2">
        <v>2.0</v>
      </c>
      <c r="T102" s="3" t="s">
        <v>123</v>
      </c>
      <c r="U102" s="2" t="b">
        <v>1</v>
      </c>
      <c r="V102" s="2" t="b">
        <v>1</v>
      </c>
      <c r="W102" s="2">
        <v>3300.0</v>
      </c>
    </row>
    <row r="103" ht="12.75" customHeight="1">
      <c r="B103" s="2" t="s">
        <v>218</v>
      </c>
      <c r="C103" s="6">
        <v>30087.0</v>
      </c>
      <c r="E103" s="2" t="s">
        <v>38</v>
      </c>
      <c r="F103" s="2" t="s">
        <v>97</v>
      </c>
      <c r="G103" s="2">
        <v>75.0</v>
      </c>
      <c r="H103" s="2" t="s">
        <v>53</v>
      </c>
      <c r="I103" s="2" t="s">
        <v>99</v>
      </c>
      <c r="J103" s="3" t="s">
        <v>42</v>
      </c>
      <c r="K103" s="3" t="s">
        <v>169</v>
      </c>
      <c r="L103" s="2">
        <v>2.0</v>
      </c>
      <c r="M103" s="3" t="s">
        <v>123</v>
      </c>
      <c r="N103" s="2" t="b">
        <v>1</v>
      </c>
      <c r="O103" s="2" t="b">
        <v>1</v>
      </c>
      <c r="P103" s="2">
        <v>4000.0</v>
      </c>
      <c r="Q103" s="3" t="s">
        <v>45</v>
      </c>
      <c r="R103" s="3" t="s">
        <v>169</v>
      </c>
      <c r="S103" s="2">
        <v>2.0</v>
      </c>
      <c r="T103" s="3" t="s">
        <v>123</v>
      </c>
      <c r="U103" s="2" t="b">
        <v>1</v>
      </c>
      <c r="V103" s="2" t="b">
        <v>1</v>
      </c>
      <c r="W103" s="2">
        <v>1700.0</v>
      </c>
    </row>
    <row r="104" ht="12.75" customHeight="1">
      <c r="B104" s="2" t="s">
        <v>219</v>
      </c>
      <c r="C104" s="6">
        <v>35950.0</v>
      </c>
      <c r="E104" s="2" t="s">
        <v>38</v>
      </c>
      <c r="F104" s="2" t="s">
        <v>52</v>
      </c>
      <c r="G104" s="2">
        <v>52000.0</v>
      </c>
      <c r="H104" s="2" t="s">
        <v>220</v>
      </c>
      <c r="I104" s="2" t="s">
        <v>161</v>
      </c>
      <c r="J104" s="3" t="s">
        <v>42</v>
      </c>
      <c r="K104" s="3" t="s">
        <v>169</v>
      </c>
      <c r="L104" s="2">
        <v>2.0</v>
      </c>
      <c r="M104" s="3" t="s">
        <v>123</v>
      </c>
      <c r="N104" s="2" t="b">
        <v>1</v>
      </c>
      <c r="O104" s="2" t="b">
        <v>1</v>
      </c>
      <c r="P104" s="2">
        <v>4300.0</v>
      </c>
      <c r="Q104" s="3" t="s">
        <v>45</v>
      </c>
      <c r="R104" s="3" t="s">
        <v>169</v>
      </c>
      <c r="S104" s="2">
        <v>2.0</v>
      </c>
      <c r="T104" s="3" t="s">
        <v>123</v>
      </c>
      <c r="U104" s="2" t="b">
        <v>1</v>
      </c>
      <c r="V104" s="2" t="b">
        <v>1</v>
      </c>
      <c r="W104" s="2">
        <v>3200.0</v>
      </c>
    </row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B$3:$W$104"/>
  <mergeCells count="1">
    <mergeCell ref="B2:H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2F2F2"/>
    <pageSetUpPr/>
  </sheetPr>
  <dimension ref="A1:CY283"/>
  <sheetViews>
    <sheetView workbookViewId="0"/>
  </sheetViews>
  <sheetFormatPr customHeight="1" defaultColWidth="12.63" defaultRowHeight="15.0" outlineLevelRow="1"/>
  <cols>
    <col min="1" max="1" customWidth="true" width="41.63"/>
    <col min="2" max="3" customWidth="true" width="13.38"/>
    <col min="4" max="103" customWidth="true" width="11.5"/>
  </cols>
  <sheetData>
    <row r="1" ht="12.75" customHeight="1"/>
    <row r="2" ht="12.75" customHeight="1">
      <c r="A2" s="7" t="s">
        <v>221</v>
      </c>
      <c r="B2" s="8"/>
      <c r="C2" s="8"/>
      <c r="D2" s="8"/>
      <c r="E2" s="8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</row>
    <row r="3" ht="12.75" customHeight="1">
      <c r="A3" s="10" t="s">
        <v>222</v>
      </c>
      <c r="B3" s="10"/>
      <c r="C3" s="10" t="s">
        <v>222</v>
      </c>
      <c r="D3" s="10" t="s">
        <v>223</v>
      </c>
      <c r="E3" s="10" t="s">
        <v>224</v>
      </c>
      <c r="F3" s="10" t="s">
        <v>225</v>
      </c>
      <c r="G3" s="10" t="s">
        <v>226</v>
      </c>
      <c r="H3" s="10" t="s">
        <v>227</v>
      </c>
      <c r="I3" s="10" t="s">
        <v>228</v>
      </c>
      <c r="J3" s="10" t="s">
        <v>229</v>
      </c>
      <c r="K3" s="10" t="s">
        <v>230</v>
      </c>
      <c r="L3" s="10" t="s">
        <v>231</v>
      </c>
      <c r="M3" s="10" t="s">
        <v>232</v>
      </c>
      <c r="N3" s="10" t="s">
        <v>233</v>
      </c>
      <c r="O3" s="10" t="s">
        <v>234</v>
      </c>
      <c r="P3" s="10" t="s">
        <v>235</v>
      </c>
      <c r="Q3" s="10" t="s">
        <v>236</v>
      </c>
      <c r="R3" s="10" t="s">
        <v>237</v>
      </c>
      <c r="S3" s="10" t="s">
        <v>238</v>
      </c>
      <c r="T3" s="10" t="s">
        <v>239</v>
      </c>
      <c r="U3" s="10" t="s">
        <v>240</v>
      </c>
      <c r="V3" s="10" t="s">
        <v>241</v>
      </c>
      <c r="W3" s="10" t="s">
        <v>242</v>
      </c>
      <c r="X3" s="10" t="s">
        <v>243</v>
      </c>
      <c r="Y3" s="10" t="s">
        <v>244</v>
      </c>
      <c r="Z3" s="10" t="s">
        <v>245</v>
      </c>
      <c r="AA3" s="10" t="s">
        <v>246</v>
      </c>
      <c r="AB3" s="10" t="s">
        <v>247</v>
      </c>
      <c r="AC3" s="10" t="s">
        <v>248</v>
      </c>
      <c r="AD3" s="10" t="s">
        <v>249</v>
      </c>
      <c r="AE3" s="10" t="s">
        <v>250</v>
      </c>
      <c r="AF3" s="10" t="s">
        <v>251</v>
      </c>
      <c r="AG3" s="10" t="s">
        <v>252</v>
      </c>
      <c r="AH3" s="10" t="s">
        <v>253</v>
      </c>
      <c r="AI3" s="10" t="s">
        <v>254</v>
      </c>
      <c r="AJ3" s="10" t="s">
        <v>255</v>
      </c>
      <c r="AK3" s="10" t="s">
        <v>256</v>
      </c>
      <c r="AL3" s="10" t="s">
        <v>257</v>
      </c>
      <c r="AM3" s="10" t="s">
        <v>258</v>
      </c>
      <c r="AN3" s="10" t="s">
        <v>259</v>
      </c>
      <c r="AO3" s="10" t="s">
        <v>260</v>
      </c>
      <c r="AP3" s="10" t="s">
        <v>261</v>
      </c>
      <c r="AQ3" s="10" t="s">
        <v>262</v>
      </c>
      <c r="AR3" s="10" t="s">
        <v>263</v>
      </c>
      <c r="AS3" s="10" t="s">
        <v>264</v>
      </c>
      <c r="AT3" s="10" t="s">
        <v>265</v>
      </c>
      <c r="AU3" s="10" t="s">
        <v>266</v>
      </c>
      <c r="AV3" s="10" t="s">
        <v>267</v>
      </c>
      <c r="AW3" s="10" t="s">
        <v>268</v>
      </c>
      <c r="AX3" s="10" t="s">
        <v>269</v>
      </c>
      <c r="AY3" s="10" t="s">
        <v>270</v>
      </c>
      <c r="AZ3" s="10" t="s">
        <v>271</v>
      </c>
      <c r="BA3" s="10" t="s">
        <v>272</v>
      </c>
      <c r="BB3" s="10" t="s">
        <v>273</v>
      </c>
      <c r="BC3" s="10" t="s">
        <v>274</v>
      </c>
      <c r="BD3" s="10" t="s">
        <v>275</v>
      </c>
      <c r="BE3" s="10" t="s">
        <v>276</v>
      </c>
      <c r="BF3" s="10" t="s">
        <v>277</v>
      </c>
      <c r="BG3" s="10" t="s">
        <v>278</v>
      </c>
      <c r="BH3" s="10" t="s">
        <v>279</v>
      </c>
      <c r="BI3" s="10" t="s">
        <v>280</v>
      </c>
      <c r="BJ3" s="10" t="s">
        <v>281</v>
      </c>
      <c r="BK3" s="10" t="s">
        <v>282</v>
      </c>
      <c r="BL3" s="10" t="s">
        <v>283</v>
      </c>
      <c r="BM3" s="10" t="s">
        <v>284</v>
      </c>
      <c r="BN3" s="10" t="s">
        <v>285</v>
      </c>
      <c r="BO3" s="10" t="s">
        <v>286</v>
      </c>
      <c r="BP3" s="10" t="s">
        <v>287</v>
      </c>
      <c r="BQ3" s="10" t="s">
        <v>288</v>
      </c>
      <c r="BR3" s="10" t="s">
        <v>289</v>
      </c>
      <c r="BS3" s="10" t="s">
        <v>290</v>
      </c>
      <c r="BT3" s="10" t="s">
        <v>291</v>
      </c>
      <c r="BU3" s="10" t="s">
        <v>292</v>
      </c>
      <c r="BV3" s="10" t="s">
        <v>293</v>
      </c>
      <c r="BW3" s="10" t="s">
        <v>294</v>
      </c>
      <c r="BX3" s="10" t="s">
        <v>295</v>
      </c>
      <c r="BY3" s="10" t="s">
        <v>296</v>
      </c>
      <c r="BZ3" s="10" t="s">
        <v>297</v>
      </c>
      <c r="CA3" s="10" t="s">
        <v>298</v>
      </c>
      <c r="CB3" s="10" t="s">
        <v>299</v>
      </c>
      <c r="CC3" s="10" t="s">
        <v>300</v>
      </c>
      <c r="CD3" s="10" t="s">
        <v>301</v>
      </c>
      <c r="CE3" s="10" t="s">
        <v>302</v>
      </c>
      <c r="CF3" s="10" t="s">
        <v>303</v>
      </c>
      <c r="CG3" s="10" t="s">
        <v>304</v>
      </c>
      <c r="CH3" s="10" t="s">
        <v>305</v>
      </c>
      <c r="CI3" s="10" t="s">
        <v>306</v>
      </c>
      <c r="CJ3" s="10" t="s">
        <v>307</v>
      </c>
      <c r="CK3" s="10" t="s">
        <v>308</v>
      </c>
      <c r="CL3" s="10" t="s">
        <v>309</v>
      </c>
      <c r="CM3" s="10" t="s">
        <v>310</v>
      </c>
      <c r="CN3" s="10" t="s">
        <v>311</v>
      </c>
      <c r="CO3" s="10" t="s">
        <v>312</v>
      </c>
      <c r="CP3" s="10" t="s">
        <v>313</v>
      </c>
      <c r="CQ3" s="10" t="s">
        <v>314</v>
      </c>
      <c r="CR3" s="10" t="s">
        <v>315</v>
      </c>
      <c r="CS3" s="10" t="s">
        <v>316</v>
      </c>
      <c r="CT3" s="10" t="s">
        <v>317</v>
      </c>
      <c r="CU3" s="10" t="s">
        <v>318</v>
      </c>
      <c r="CV3" s="10" t="s">
        <v>319</v>
      </c>
      <c r="CW3" s="2" t="s">
        <v>320</v>
      </c>
      <c r="CX3" s="2" t="s">
        <v>321</v>
      </c>
      <c r="CY3" s="2" t="s">
        <v>322</v>
      </c>
    </row>
    <row r="4" ht="12.75" customHeight="1">
      <c r="A4" s="11" t="s">
        <v>323</v>
      </c>
      <c r="B4" s="11"/>
      <c r="C4" s="11" t="s">
        <v>323</v>
      </c>
      <c r="D4" s="12" t="s">
        <v>73</v>
      </c>
      <c r="E4" s="12" t="s">
        <v>135</v>
      </c>
      <c r="F4" s="12" t="s">
        <v>324</v>
      </c>
      <c r="G4" s="12" t="s">
        <v>62</v>
      </c>
      <c r="H4" s="12" t="s">
        <v>325</v>
      </c>
      <c r="I4" s="12" t="s">
        <v>110</v>
      </c>
      <c r="J4" s="12" t="s">
        <v>62</v>
      </c>
      <c r="K4" s="12" t="s">
        <v>73</v>
      </c>
      <c r="L4" s="12" t="s">
        <v>112</v>
      </c>
      <c r="M4" s="12" t="s">
        <v>129</v>
      </c>
      <c r="N4" s="12" t="s">
        <v>73</v>
      </c>
      <c r="O4" s="12" t="s">
        <v>62</v>
      </c>
      <c r="P4" s="12" t="s">
        <v>181</v>
      </c>
      <c r="Q4" s="12" t="s">
        <v>50</v>
      </c>
      <c r="R4" s="12" t="s">
        <v>213</v>
      </c>
      <c r="S4" s="12" t="s">
        <v>56</v>
      </c>
      <c r="T4" s="12" t="s">
        <v>54</v>
      </c>
      <c r="U4" s="12" t="s">
        <v>117</v>
      </c>
      <c r="V4" s="12" t="s">
        <v>89</v>
      </c>
      <c r="W4" s="12" t="s">
        <v>135</v>
      </c>
      <c r="X4" s="12" t="s">
        <v>41</v>
      </c>
      <c r="Y4" s="12" t="s">
        <v>112</v>
      </c>
      <c r="Z4" s="12" t="s">
        <v>79</v>
      </c>
      <c r="AA4" s="12" t="s">
        <v>110</v>
      </c>
      <c r="AB4" s="12" t="s">
        <v>112</v>
      </c>
      <c r="AC4" s="12" t="s">
        <v>89</v>
      </c>
      <c r="AD4" s="12" t="s">
        <v>138</v>
      </c>
      <c r="AE4" s="12" t="s">
        <v>79</v>
      </c>
      <c r="AF4" s="12" t="s">
        <v>135</v>
      </c>
      <c r="AG4" s="12" t="s">
        <v>50</v>
      </c>
      <c r="AH4" s="12" t="s">
        <v>110</v>
      </c>
      <c r="AI4" s="12" t="s">
        <v>89</v>
      </c>
      <c r="AJ4" s="12" t="s">
        <v>62</v>
      </c>
      <c r="AK4" s="12" t="s">
        <v>73</v>
      </c>
      <c r="AL4" s="12" t="s">
        <v>105</v>
      </c>
      <c r="AM4" s="12" t="s">
        <v>110</v>
      </c>
      <c r="AN4" s="12" t="s">
        <v>41</v>
      </c>
      <c r="AO4" s="12" t="s">
        <v>181</v>
      </c>
      <c r="AP4" s="12" t="s">
        <v>324</v>
      </c>
      <c r="AQ4" s="12" t="s">
        <v>89</v>
      </c>
      <c r="AR4" s="12" t="s">
        <v>135</v>
      </c>
      <c r="AS4" s="12" t="s">
        <v>112</v>
      </c>
      <c r="AT4" s="12" t="s">
        <v>129</v>
      </c>
      <c r="AU4" s="12" t="s">
        <v>89</v>
      </c>
      <c r="AV4" s="12" t="s">
        <v>181</v>
      </c>
      <c r="AW4" s="12" t="s">
        <v>112</v>
      </c>
      <c r="AX4" s="12" t="s">
        <v>89</v>
      </c>
      <c r="AY4" s="12" t="s">
        <v>79</v>
      </c>
      <c r="AZ4" s="12" t="s">
        <v>79</v>
      </c>
      <c r="BA4" s="12" t="s">
        <v>56</v>
      </c>
      <c r="BB4" s="12" t="s">
        <v>122</v>
      </c>
      <c r="BC4" s="12" t="s">
        <v>58</v>
      </c>
      <c r="BD4" s="12" t="s">
        <v>54</v>
      </c>
      <c r="BE4" s="12" t="s">
        <v>110</v>
      </c>
      <c r="BF4" s="12" t="s">
        <v>112</v>
      </c>
      <c r="BG4" s="12" t="s">
        <v>89</v>
      </c>
      <c r="BH4" s="12" t="s">
        <v>89</v>
      </c>
      <c r="BI4" s="12" t="s">
        <v>151</v>
      </c>
      <c r="BJ4" s="12" t="s">
        <v>105</v>
      </c>
      <c r="BK4" s="12" t="s">
        <v>73</v>
      </c>
      <c r="BL4" s="12" t="s">
        <v>62</v>
      </c>
      <c r="BM4" s="12" t="s">
        <v>41</v>
      </c>
      <c r="BN4" s="12" t="s">
        <v>181</v>
      </c>
      <c r="BO4" s="12" t="s">
        <v>181</v>
      </c>
      <c r="BP4" s="12" t="s">
        <v>62</v>
      </c>
      <c r="BQ4" s="12" t="s">
        <v>135</v>
      </c>
      <c r="BR4" s="12" t="s">
        <v>62</v>
      </c>
      <c r="BS4" s="12" t="s">
        <v>41</v>
      </c>
      <c r="BT4" s="12" t="s">
        <v>181</v>
      </c>
      <c r="BU4" s="12" t="s">
        <v>176</v>
      </c>
      <c r="BV4" s="12" t="s">
        <v>326</v>
      </c>
      <c r="BW4" s="12" t="s">
        <v>101</v>
      </c>
      <c r="BX4" s="12" t="s">
        <v>195</v>
      </c>
      <c r="BY4" s="12" t="s">
        <v>326</v>
      </c>
      <c r="BZ4" s="12" t="s">
        <v>172</v>
      </c>
      <c r="CA4" s="12" t="s">
        <v>327</v>
      </c>
      <c r="CB4" s="12" t="s">
        <v>56</v>
      </c>
      <c r="CC4" s="12" t="s">
        <v>41</v>
      </c>
      <c r="CD4" s="12" t="s">
        <v>181</v>
      </c>
      <c r="CE4" s="12" t="s">
        <v>101</v>
      </c>
      <c r="CF4" s="12" t="s">
        <v>84</v>
      </c>
      <c r="CG4" s="12" t="s">
        <v>112</v>
      </c>
      <c r="CH4" s="12" t="s">
        <v>172</v>
      </c>
      <c r="CI4" s="12" t="s">
        <v>105</v>
      </c>
      <c r="CJ4" s="12" t="s">
        <v>112</v>
      </c>
      <c r="CK4" s="12" t="s">
        <v>62</v>
      </c>
      <c r="CL4" s="12" t="s">
        <v>73</v>
      </c>
      <c r="CM4" s="12" t="s">
        <v>328</v>
      </c>
      <c r="CN4" s="12" t="s">
        <v>73</v>
      </c>
      <c r="CO4" s="12" t="s">
        <v>329</v>
      </c>
      <c r="CP4" s="12" t="s">
        <v>112</v>
      </c>
      <c r="CQ4" s="12" t="s">
        <v>41</v>
      </c>
      <c r="CR4" s="12" t="s">
        <v>56</v>
      </c>
      <c r="CS4" s="12" t="s">
        <v>161</v>
      </c>
      <c r="CT4" s="12" t="s">
        <v>41</v>
      </c>
      <c r="CU4" s="12" t="s">
        <v>65</v>
      </c>
      <c r="CV4" s="12" t="s">
        <v>62</v>
      </c>
      <c r="CW4" s="2" t="s">
        <v>41</v>
      </c>
      <c r="CX4" s="2" t="s">
        <v>135</v>
      </c>
      <c r="CY4" s="2" t="s">
        <v>41</v>
      </c>
    </row>
    <row r="5" ht="12.75" customHeight="1">
      <c r="A5" s="11" t="s">
        <v>7</v>
      </c>
      <c r="B5" s="11"/>
      <c r="C5" s="11" t="s">
        <v>7</v>
      </c>
      <c r="D5" s="12" t="s">
        <v>153</v>
      </c>
      <c r="E5" s="12" t="s">
        <v>121</v>
      </c>
      <c r="F5" s="12" t="s">
        <v>147</v>
      </c>
      <c r="G5" s="12" t="s">
        <v>330</v>
      </c>
      <c r="H5" s="12" t="s">
        <v>67</v>
      </c>
      <c r="I5" s="12" t="s">
        <v>331</v>
      </c>
      <c r="J5" s="12" t="s">
        <v>160</v>
      </c>
      <c r="K5" s="12" t="s">
        <v>210</v>
      </c>
      <c r="L5" s="12" t="s">
        <v>332</v>
      </c>
      <c r="M5" s="12" t="s">
        <v>95</v>
      </c>
      <c r="N5" s="12" t="s">
        <v>40</v>
      </c>
      <c r="O5" s="12" t="s">
        <v>147</v>
      </c>
      <c r="P5" s="12" t="s">
        <v>155</v>
      </c>
      <c r="Q5" s="12" t="s">
        <v>333</v>
      </c>
      <c r="R5" s="12" t="s">
        <v>140</v>
      </c>
      <c r="S5" s="12" t="s">
        <v>40</v>
      </c>
      <c r="T5" s="12" t="s">
        <v>98</v>
      </c>
      <c r="U5" s="12" t="s">
        <v>75</v>
      </c>
      <c r="V5" s="12" t="s">
        <v>183</v>
      </c>
      <c r="W5" s="12" t="s">
        <v>334</v>
      </c>
      <c r="X5" s="12" t="s">
        <v>335</v>
      </c>
      <c r="Y5" s="12" t="s">
        <v>40</v>
      </c>
      <c r="Z5" s="12" t="s">
        <v>336</v>
      </c>
      <c r="AA5" s="12" t="s">
        <v>98</v>
      </c>
      <c r="AB5" s="12" t="s">
        <v>220</v>
      </c>
      <c r="AC5" s="12" t="s">
        <v>337</v>
      </c>
      <c r="AD5" s="12" t="s">
        <v>337</v>
      </c>
      <c r="AE5" s="12" t="s">
        <v>114</v>
      </c>
      <c r="AF5" s="12" t="s">
        <v>67</v>
      </c>
      <c r="AG5" s="12" t="s">
        <v>338</v>
      </c>
      <c r="AH5" s="12" t="s">
        <v>78</v>
      </c>
      <c r="AI5" s="12" t="s">
        <v>147</v>
      </c>
      <c r="AJ5" s="12" t="s">
        <v>160</v>
      </c>
      <c r="AK5" s="12" t="s">
        <v>78</v>
      </c>
      <c r="AL5" s="12" t="s">
        <v>72</v>
      </c>
      <c r="AM5" s="12" t="s">
        <v>339</v>
      </c>
      <c r="AN5" s="12" t="s">
        <v>340</v>
      </c>
      <c r="AO5" s="12" t="s">
        <v>331</v>
      </c>
      <c r="AP5" s="12" t="s">
        <v>69</v>
      </c>
      <c r="AQ5" s="12" t="s">
        <v>95</v>
      </c>
      <c r="AR5" s="12" t="s">
        <v>95</v>
      </c>
      <c r="AS5" s="12" t="s">
        <v>53</v>
      </c>
      <c r="AT5" s="12" t="s">
        <v>336</v>
      </c>
      <c r="AU5" s="12" t="s">
        <v>338</v>
      </c>
      <c r="AV5" s="12" t="s">
        <v>69</v>
      </c>
      <c r="AW5" s="12" t="s">
        <v>98</v>
      </c>
      <c r="AX5" s="12" t="s">
        <v>336</v>
      </c>
      <c r="AY5" s="12" t="s">
        <v>140</v>
      </c>
      <c r="AZ5" s="12" t="s">
        <v>69</v>
      </c>
      <c r="BA5" s="12" t="s">
        <v>53</v>
      </c>
      <c r="BB5" s="12" t="s">
        <v>49</v>
      </c>
      <c r="BC5" s="12" t="s">
        <v>72</v>
      </c>
      <c r="BD5" s="12" t="s">
        <v>147</v>
      </c>
      <c r="BE5" s="12" t="s">
        <v>114</v>
      </c>
      <c r="BF5" s="12" t="s">
        <v>53</v>
      </c>
      <c r="BG5" s="12" t="s">
        <v>339</v>
      </c>
      <c r="BH5" s="12" t="s">
        <v>40</v>
      </c>
      <c r="BI5" s="12" t="s">
        <v>332</v>
      </c>
      <c r="BJ5" s="12" t="s">
        <v>72</v>
      </c>
      <c r="BK5" s="12" t="s">
        <v>40</v>
      </c>
      <c r="BL5" s="12" t="s">
        <v>121</v>
      </c>
      <c r="BM5" s="12" t="s">
        <v>98</v>
      </c>
      <c r="BN5" s="12" t="s">
        <v>341</v>
      </c>
      <c r="BO5" s="12" t="s">
        <v>338</v>
      </c>
      <c r="BP5" s="12" t="s">
        <v>121</v>
      </c>
      <c r="BQ5" s="12" t="s">
        <v>166</v>
      </c>
      <c r="BR5" s="12" t="s">
        <v>342</v>
      </c>
      <c r="BS5" s="12" t="s">
        <v>140</v>
      </c>
      <c r="BT5" s="12" t="s">
        <v>140</v>
      </c>
      <c r="BU5" s="12" t="s">
        <v>95</v>
      </c>
      <c r="BV5" s="12" t="s">
        <v>67</v>
      </c>
      <c r="BW5" s="12" t="s">
        <v>341</v>
      </c>
      <c r="BX5" s="12" t="s">
        <v>342</v>
      </c>
      <c r="BY5" s="12" t="s">
        <v>342</v>
      </c>
      <c r="BZ5" s="12" t="s">
        <v>95</v>
      </c>
      <c r="CA5" s="12" t="s">
        <v>332</v>
      </c>
      <c r="CB5" s="12" t="s">
        <v>109</v>
      </c>
      <c r="CC5" s="12" t="s">
        <v>75</v>
      </c>
      <c r="CD5" s="12" t="s">
        <v>49</v>
      </c>
      <c r="CE5" s="12" t="s">
        <v>75</v>
      </c>
      <c r="CF5" s="12" t="s">
        <v>207</v>
      </c>
      <c r="CG5" s="12" t="s">
        <v>341</v>
      </c>
      <c r="CH5" s="12" t="s">
        <v>157</v>
      </c>
      <c r="CI5" s="12" t="s">
        <v>121</v>
      </c>
      <c r="CJ5" s="12" t="s">
        <v>220</v>
      </c>
      <c r="CK5" s="12" t="s">
        <v>40</v>
      </c>
      <c r="CL5" s="12" t="s">
        <v>69</v>
      </c>
      <c r="CM5" s="12" t="s">
        <v>334</v>
      </c>
      <c r="CN5" s="12" t="s">
        <v>64</v>
      </c>
      <c r="CO5" s="12" t="s">
        <v>147</v>
      </c>
      <c r="CP5" s="12" t="s">
        <v>78</v>
      </c>
      <c r="CQ5" s="12" t="s">
        <v>121</v>
      </c>
      <c r="CR5" s="12" t="s">
        <v>147</v>
      </c>
      <c r="CS5" s="12" t="s">
        <v>72</v>
      </c>
      <c r="CT5" s="12" t="s">
        <v>72</v>
      </c>
      <c r="CU5" s="12" t="s">
        <v>69</v>
      </c>
      <c r="CV5" s="12" t="s">
        <v>78</v>
      </c>
      <c r="CW5" s="2" t="s">
        <v>343</v>
      </c>
      <c r="CX5" s="2" t="s">
        <v>67</v>
      </c>
      <c r="CY5" s="2" t="s">
        <v>53</v>
      </c>
    </row>
    <row r="6" ht="12.75" customHeight="1">
      <c r="A6" s="11" t="s">
        <v>344</v>
      </c>
      <c r="B6" s="11"/>
      <c r="C6" s="11" t="s">
        <v>344</v>
      </c>
      <c r="D6" s="13">
        <v>43835.0</v>
      </c>
      <c r="E6" s="13">
        <v>43928.0</v>
      </c>
      <c r="F6" s="13">
        <v>44149.0</v>
      </c>
      <c r="G6" s="13">
        <v>43879.0</v>
      </c>
      <c r="H6" s="13">
        <v>43833.0</v>
      </c>
      <c r="I6" s="13">
        <v>43981.0</v>
      </c>
      <c r="J6" s="13">
        <v>43900.0</v>
      </c>
      <c r="K6" s="13">
        <v>44188.0</v>
      </c>
      <c r="L6" s="13">
        <v>44036.0</v>
      </c>
      <c r="M6" s="13">
        <v>44196.0</v>
      </c>
      <c r="N6" s="13">
        <v>44065.0</v>
      </c>
      <c r="O6" s="13">
        <v>44060.0</v>
      </c>
      <c r="P6" s="13">
        <v>43972.0</v>
      </c>
      <c r="Q6" s="13">
        <v>44143.0</v>
      </c>
      <c r="R6" s="13">
        <v>44034.0</v>
      </c>
      <c r="S6" s="13">
        <v>43893.0</v>
      </c>
      <c r="T6" s="13">
        <v>44191.0</v>
      </c>
      <c r="U6" s="13">
        <v>43945.0</v>
      </c>
      <c r="V6" s="13">
        <v>43965.0</v>
      </c>
      <c r="W6" s="13">
        <v>44164.0</v>
      </c>
      <c r="X6" s="13">
        <v>43887.0</v>
      </c>
      <c r="Y6" s="13">
        <v>44191.0</v>
      </c>
      <c r="Z6" s="13">
        <v>43879.0</v>
      </c>
      <c r="AA6" s="13">
        <v>44058.0</v>
      </c>
      <c r="AB6" s="13">
        <v>44060.0</v>
      </c>
      <c r="AC6" s="13">
        <v>44051.0</v>
      </c>
      <c r="AD6" s="13">
        <v>44138.0</v>
      </c>
      <c r="AE6" s="13">
        <v>44114.0</v>
      </c>
      <c r="AF6" s="13">
        <v>44160.0</v>
      </c>
      <c r="AG6" s="13">
        <v>43995.0</v>
      </c>
      <c r="AH6" s="13">
        <v>44185.0</v>
      </c>
      <c r="AI6" s="13">
        <v>44166.0</v>
      </c>
      <c r="AJ6" s="13">
        <v>43895.0</v>
      </c>
      <c r="AK6" s="13">
        <v>43979.0</v>
      </c>
      <c r="AL6" s="13">
        <v>43918.0</v>
      </c>
      <c r="AM6" s="13">
        <v>43835.0</v>
      </c>
      <c r="AN6" s="13">
        <v>43881.0</v>
      </c>
      <c r="AO6" s="13">
        <v>43879.0</v>
      </c>
      <c r="AP6" s="13">
        <v>43893.0</v>
      </c>
      <c r="AQ6" s="13">
        <v>44078.0</v>
      </c>
      <c r="AR6" s="13">
        <v>43980.0</v>
      </c>
      <c r="AS6" s="13">
        <v>44139.0</v>
      </c>
      <c r="AT6" s="13">
        <v>44182.0</v>
      </c>
      <c r="AU6" s="13">
        <v>44029.0</v>
      </c>
      <c r="AV6" s="13">
        <v>43846.0</v>
      </c>
      <c r="AW6" s="13">
        <v>44000.0</v>
      </c>
      <c r="AX6" s="13">
        <v>43892.0</v>
      </c>
      <c r="AY6" s="13">
        <v>44067.0</v>
      </c>
      <c r="AZ6" s="13">
        <v>44154.0</v>
      </c>
      <c r="BA6" s="13">
        <v>43845.0</v>
      </c>
      <c r="BB6" s="13">
        <v>44125.0</v>
      </c>
      <c r="BC6" s="13">
        <v>43975.0</v>
      </c>
      <c r="BD6" s="13">
        <v>44108.0</v>
      </c>
      <c r="BE6" s="13">
        <v>44058.0</v>
      </c>
      <c r="BF6" s="13">
        <v>44109.0</v>
      </c>
      <c r="BG6" s="13">
        <v>43943.0</v>
      </c>
      <c r="BH6" s="13">
        <v>43930.0</v>
      </c>
      <c r="BI6" s="13">
        <v>44004.0</v>
      </c>
      <c r="BJ6" s="13">
        <v>44182.0</v>
      </c>
      <c r="BK6" s="13">
        <v>44149.0</v>
      </c>
      <c r="BL6" s="13">
        <v>44008.0</v>
      </c>
      <c r="BM6" s="13">
        <v>44077.0</v>
      </c>
      <c r="BN6" s="13">
        <v>43912.0</v>
      </c>
      <c r="BO6" s="13">
        <v>43978.0</v>
      </c>
      <c r="BP6" s="13">
        <v>43956.0</v>
      </c>
      <c r="BQ6" s="13">
        <v>44144.0</v>
      </c>
      <c r="BR6" s="13">
        <v>43859.0</v>
      </c>
      <c r="BS6" s="13">
        <v>43858.0</v>
      </c>
      <c r="BT6" s="13">
        <v>44137.0</v>
      </c>
      <c r="BU6" s="13">
        <v>44030.0</v>
      </c>
      <c r="BV6" s="13">
        <v>43998.0</v>
      </c>
      <c r="BW6" s="13">
        <v>43948.0</v>
      </c>
      <c r="BX6" s="13">
        <v>44185.0</v>
      </c>
      <c r="BY6" s="13">
        <v>44092.0</v>
      </c>
      <c r="BZ6" s="13">
        <v>44142.0</v>
      </c>
      <c r="CA6" s="13">
        <v>43889.0</v>
      </c>
      <c r="CB6" s="13">
        <v>44019.0</v>
      </c>
      <c r="CC6" s="13">
        <v>43993.0</v>
      </c>
      <c r="CD6" s="13">
        <v>44108.0</v>
      </c>
      <c r="CE6" s="13">
        <v>43906.0</v>
      </c>
      <c r="CF6" s="13">
        <v>44098.0</v>
      </c>
      <c r="CG6" s="13">
        <v>44155.0</v>
      </c>
      <c r="CH6" s="13">
        <v>44167.0</v>
      </c>
      <c r="CI6" s="13">
        <v>44043.0</v>
      </c>
      <c r="CJ6" s="13">
        <v>44108.0</v>
      </c>
      <c r="CK6" s="13">
        <v>43993.0</v>
      </c>
      <c r="CL6" s="13">
        <v>44190.0</v>
      </c>
      <c r="CM6" s="13">
        <v>44134.0</v>
      </c>
      <c r="CN6" s="13">
        <v>44098.0</v>
      </c>
      <c r="CO6" s="13">
        <v>43952.0</v>
      </c>
      <c r="CP6" s="13">
        <v>43963.0</v>
      </c>
      <c r="CQ6" s="13">
        <v>43987.0</v>
      </c>
      <c r="CR6" s="13">
        <v>43971.0</v>
      </c>
      <c r="CS6" s="13">
        <v>44025.0</v>
      </c>
      <c r="CT6" s="13">
        <v>44123.0</v>
      </c>
      <c r="CU6" s="13">
        <v>43903.0</v>
      </c>
      <c r="CV6" s="13">
        <v>44093.0</v>
      </c>
      <c r="CW6" s="13">
        <v>43912.0</v>
      </c>
      <c r="CX6" s="13">
        <v>43895.0</v>
      </c>
      <c r="CY6" s="13">
        <v>44004.0</v>
      </c>
    </row>
    <row r="7" ht="12.75" customHeight="1">
      <c r="A7" s="11" t="s">
        <v>345</v>
      </c>
      <c r="B7" s="11"/>
      <c r="C7" s="11" t="s">
        <v>345</v>
      </c>
      <c r="D7" s="14" t="s">
        <v>346</v>
      </c>
      <c r="E7" s="14" t="s">
        <v>347</v>
      </c>
      <c r="F7" s="14" t="s">
        <v>348</v>
      </c>
      <c r="G7" s="14" t="s">
        <v>349</v>
      </c>
      <c r="H7" s="14" t="s">
        <v>350</v>
      </c>
      <c r="I7" s="14" t="s">
        <v>351</v>
      </c>
      <c r="J7" s="14" t="s">
        <v>352</v>
      </c>
      <c r="K7" s="14" t="s">
        <v>347</v>
      </c>
      <c r="L7" s="14" t="s">
        <v>353</v>
      </c>
      <c r="M7" s="14" t="s">
        <v>354</v>
      </c>
      <c r="N7" s="14" t="s">
        <v>355</v>
      </c>
      <c r="O7" s="14" t="s">
        <v>356</v>
      </c>
      <c r="P7" s="14" t="s">
        <v>348</v>
      </c>
      <c r="Q7" s="14" t="s">
        <v>347</v>
      </c>
      <c r="R7" s="14" t="s">
        <v>354</v>
      </c>
      <c r="S7" s="14" t="s">
        <v>357</v>
      </c>
      <c r="T7" s="14" t="s">
        <v>346</v>
      </c>
      <c r="U7" s="14" t="s">
        <v>358</v>
      </c>
      <c r="V7" s="14" t="s">
        <v>359</v>
      </c>
      <c r="W7" s="14" t="s">
        <v>353</v>
      </c>
      <c r="X7" s="14" t="s">
        <v>349</v>
      </c>
      <c r="Y7" s="14" t="s">
        <v>354</v>
      </c>
      <c r="Z7" s="14" t="s">
        <v>348</v>
      </c>
      <c r="AA7" s="14" t="s">
        <v>349</v>
      </c>
      <c r="AB7" s="14" t="s">
        <v>356</v>
      </c>
      <c r="AC7" s="14" t="s">
        <v>348</v>
      </c>
      <c r="AD7" s="14" t="s">
        <v>354</v>
      </c>
      <c r="AE7" s="14" t="s">
        <v>360</v>
      </c>
      <c r="AF7" s="14" t="s">
        <v>355</v>
      </c>
      <c r="AG7" s="14" t="s">
        <v>357</v>
      </c>
      <c r="AH7" s="14" t="s">
        <v>348</v>
      </c>
      <c r="AI7" s="14" t="s">
        <v>353</v>
      </c>
      <c r="AJ7" s="14" t="s">
        <v>357</v>
      </c>
      <c r="AK7" s="14" t="s">
        <v>361</v>
      </c>
      <c r="AL7" s="14" t="s">
        <v>357</v>
      </c>
      <c r="AM7" s="14" t="s">
        <v>350</v>
      </c>
      <c r="AN7" s="14" t="s">
        <v>352</v>
      </c>
      <c r="AO7" s="14" t="s">
        <v>362</v>
      </c>
      <c r="AP7" s="14" t="s">
        <v>363</v>
      </c>
      <c r="AQ7" s="14" t="s">
        <v>357</v>
      </c>
      <c r="AR7" s="14" t="s">
        <v>354</v>
      </c>
      <c r="AS7" s="14" t="s">
        <v>353</v>
      </c>
      <c r="AT7" s="14" t="s">
        <v>360</v>
      </c>
      <c r="AU7" s="14" t="s">
        <v>348</v>
      </c>
      <c r="AV7" s="14" t="s">
        <v>351</v>
      </c>
      <c r="AW7" s="14" t="s">
        <v>348</v>
      </c>
      <c r="AX7" s="14" t="s">
        <v>355</v>
      </c>
      <c r="AY7" s="14" t="s">
        <v>353</v>
      </c>
      <c r="AZ7" s="14" t="s">
        <v>348</v>
      </c>
      <c r="BA7" s="14" t="s">
        <v>354</v>
      </c>
      <c r="BB7" s="14" t="s">
        <v>364</v>
      </c>
      <c r="BC7" s="14" t="s">
        <v>365</v>
      </c>
      <c r="BD7" s="14" t="s">
        <v>356</v>
      </c>
      <c r="BE7" s="14" t="s">
        <v>354</v>
      </c>
      <c r="BF7" s="14" t="s">
        <v>346</v>
      </c>
      <c r="BG7" s="14" t="s">
        <v>360</v>
      </c>
      <c r="BH7" s="14" t="s">
        <v>347</v>
      </c>
      <c r="BI7" s="14" t="s">
        <v>353</v>
      </c>
      <c r="BJ7" s="14" t="s">
        <v>366</v>
      </c>
      <c r="BK7" s="14" t="s">
        <v>346</v>
      </c>
      <c r="BL7" s="14" t="s">
        <v>357</v>
      </c>
      <c r="BM7" s="14" t="s">
        <v>360</v>
      </c>
      <c r="BN7" s="14" t="s">
        <v>354</v>
      </c>
      <c r="BO7" s="14" t="s">
        <v>367</v>
      </c>
      <c r="BP7" s="14" t="s">
        <v>352</v>
      </c>
      <c r="BQ7" s="14" t="s">
        <v>368</v>
      </c>
      <c r="BR7" s="14" t="s">
        <v>346</v>
      </c>
      <c r="BS7" s="14" t="s">
        <v>347</v>
      </c>
      <c r="BT7" s="14" t="s">
        <v>354</v>
      </c>
      <c r="BU7" s="14" t="s">
        <v>346</v>
      </c>
      <c r="BV7" s="14" t="s">
        <v>369</v>
      </c>
      <c r="BW7" s="14" t="s">
        <v>349</v>
      </c>
      <c r="BX7" s="14" t="s">
        <v>348</v>
      </c>
      <c r="BY7" s="14" t="s">
        <v>349</v>
      </c>
      <c r="BZ7" s="14" t="s">
        <v>346</v>
      </c>
      <c r="CA7" s="14" t="s">
        <v>352</v>
      </c>
      <c r="CB7" s="14" t="s">
        <v>365</v>
      </c>
      <c r="CC7" s="14" t="s">
        <v>368</v>
      </c>
      <c r="CD7" s="14" t="s">
        <v>346</v>
      </c>
      <c r="CE7" s="14" t="s">
        <v>370</v>
      </c>
      <c r="CF7" s="14" t="s">
        <v>348</v>
      </c>
      <c r="CG7" s="14" t="s">
        <v>356</v>
      </c>
      <c r="CH7" s="14" t="s">
        <v>371</v>
      </c>
      <c r="CI7" s="14" t="s">
        <v>349</v>
      </c>
      <c r="CJ7" s="14" t="s">
        <v>356</v>
      </c>
      <c r="CK7" s="14" t="s">
        <v>349</v>
      </c>
      <c r="CL7" s="14" t="s">
        <v>346</v>
      </c>
      <c r="CM7" s="14" t="s">
        <v>372</v>
      </c>
      <c r="CN7" s="14" t="s">
        <v>367</v>
      </c>
      <c r="CO7" s="14" t="s">
        <v>346</v>
      </c>
      <c r="CP7" s="14" t="s">
        <v>356</v>
      </c>
      <c r="CQ7" s="14" t="s">
        <v>349</v>
      </c>
      <c r="CR7" s="14" t="s">
        <v>356</v>
      </c>
      <c r="CS7" s="14" t="s">
        <v>347</v>
      </c>
      <c r="CT7" s="14" t="s">
        <v>357</v>
      </c>
      <c r="CU7" s="14" t="s">
        <v>346</v>
      </c>
      <c r="CV7" s="14" t="s">
        <v>373</v>
      </c>
      <c r="CW7" s="2" t="s">
        <v>374</v>
      </c>
      <c r="CX7" s="2" t="s">
        <v>359</v>
      </c>
      <c r="CY7" s="2" t="s">
        <v>352</v>
      </c>
    </row>
    <row r="8" ht="12.75" customHeight="1">
      <c r="A8" s="11" t="s">
        <v>375</v>
      </c>
      <c r="B8" s="11"/>
      <c r="C8" s="11" t="s">
        <v>375</v>
      </c>
      <c r="D8" s="14" t="s">
        <v>376</v>
      </c>
      <c r="E8" s="14" t="s">
        <v>377</v>
      </c>
      <c r="F8" s="14" t="s">
        <v>377</v>
      </c>
      <c r="G8" s="14" t="s">
        <v>376</v>
      </c>
      <c r="H8" s="14" t="s">
        <v>377</v>
      </c>
      <c r="I8" s="14" t="s">
        <v>377</v>
      </c>
      <c r="J8" s="14" t="s">
        <v>377</v>
      </c>
      <c r="K8" s="14" t="s">
        <v>377</v>
      </c>
      <c r="L8" s="14" t="s">
        <v>376</v>
      </c>
      <c r="M8" s="14" t="s">
        <v>377</v>
      </c>
      <c r="N8" s="14" t="s">
        <v>377</v>
      </c>
      <c r="O8" s="14" t="s">
        <v>376</v>
      </c>
      <c r="P8" s="14" t="s">
        <v>376</v>
      </c>
      <c r="Q8" s="14" t="s">
        <v>376</v>
      </c>
      <c r="R8" s="14" t="s">
        <v>377</v>
      </c>
      <c r="S8" s="14" t="s">
        <v>376</v>
      </c>
      <c r="T8" s="14" t="s">
        <v>377</v>
      </c>
      <c r="U8" s="14" t="s">
        <v>377</v>
      </c>
      <c r="V8" s="14" t="s">
        <v>377</v>
      </c>
      <c r="W8" s="14" t="s">
        <v>377</v>
      </c>
      <c r="X8" s="14" t="s">
        <v>377</v>
      </c>
      <c r="Y8" s="14" t="s">
        <v>376</v>
      </c>
      <c r="Z8" s="14" t="s">
        <v>377</v>
      </c>
      <c r="AA8" s="14" t="s">
        <v>378</v>
      </c>
      <c r="AB8" s="14" t="s">
        <v>378</v>
      </c>
      <c r="AC8" s="14" t="s">
        <v>378</v>
      </c>
      <c r="AD8" s="14" t="s">
        <v>377</v>
      </c>
      <c r="AE8" s="14" t="s">
        <v>377</v>
      </c>
      <c r="AF8" s="14" t="s">
        <v>377</v>
      </c>
      <c r="AG8" s="14" t="s">
        <v>376</v>
      </c>
      <c r="AH8" s="14" t="s">
        <v>378</v>
      </c>
      <c r="AI8" s="14" t="s">
        <v>378</v>
      </c>
      <c r="AJ8" s="14" t="s">
        <v>377</v>
      </c>
      <c r="AK8" s="14" t="s">
        <v>378</v>
      </c>
      <c r="AL8" s="14" t="s">
        <v>376</v>
      </c>
      <c r="AM8" s="14" t="s">
        <v>376</v>
      </c>
      <c r="AN8" s="14" t="s">
        <v>377</v>
      </c>
      <c r="AO8" s="14" t="s">
        <v>377</v>
      </c>
      <c r="AP8" s="14" t="s">
        <v>377</v>
      </c>
      <c r="AQ8" s="14" t="s">
        <v>377</v>
      </c>
      <c r="AR8" s="14" t="s">
        <v>378</v>
      </c>
      <c r="AS8" s="14" t="s">
        <v>376</v>
      </c>
      <c r="AT8" s="14" t="s">
        <v>376</v>
      </c>
      <c r="AU8" s="14" t="s">
        <v>378</v>
      </c>
      <c r="AV8" s="14" t="s">
        <v>377</v>
      </c>
      <c r="AW8" s="14" t="s">
        <v>378</v>
      </c>
      <c r="AX8" s="14" t="s">
        <v>376</v>
      </c>
      <c r="AY8" s="14" t="s">
        <v>377</v>
      </c>
      <c r="AZ8" s="14" t="s">
        <v>377</v>
      </c>
      <c r="BA8" s="14" t="s">
        <v>377</v>
      </c>
      <c r="BB8" s="14" t="s">
        <v>377</v>
      </c>
      <c r="BC8" s="14" t="s">
        <v>376</v>
      </c>
      <c r="BD8" s="14" t="s">
        <v>377</v>
      </c>
      <c r="BE8" s="14" t="s">
        <v>377</v>
      </c>
      <c r="BF8" s="14" t="s">
        <v>376</v>
      </c>
      <c r="BG8" s="14" t="s">
        <v>377</v>
      </c>
      <c r="BH8" s="14" t="s">
        <v>377</v>
      </c>
      <c r="BI8" s="14" t="s">
        <v>377</v>
      </c>
      <c r="BJ8" s="14" t="s">
        <v>377</v>
      </c>
      <c r="BK8" s="14" t="s">
        <v>377</v>
      </c>
      <c r="BL8" s="14" t="s">
        <v>377</v>
      </c>
      <c r="BM8" s="14" t="s">
        <v>377</v>
      </c>
      <c r="BN8" s="14" t="s">
        <v>378</v>
      </c>
      <c r="BO8" s="14" t="s">
        <v>378</v>
      </c>
      <c r="BP8" s="14" t="s">
        <v>377</v>
      </c>
      <c r="BQ8" s="14" t="s">
        <v>376</v>
      </c>
      <c r="BR8" s="14" t="s">
        <v>376</v>
      </c>
      <c r="BS8" s="14" t="s">
        <v>378</v>
      </c>
      <c r="BT8" s="14" t="s">
        <v>377</v>
      </c>
      <c r="BU8" s="14" t="s">
        <v>377</v>
      </c>
      <c r="BV8" s="14" t="s">
        <v>376</v>
      </c>
      <c r="BW8" s="14" t="s">
        <v>377</v>
      </c>
      <c r="BX8" s="14" t="s">
        <v>377</v>
      </c>
      <c r="BY8" s="14" t="s">
        <v>377</v>
      </c>
      <c r="BZ8" s="14" t="s">
        <v>377</v>
      </c>
      <c r="CA8" s="14" t="s">
        <v>376</v>
      </c>
      <c r="CB8" s="14" t="s">
        <v>377</v>
      </c>
      <c r="CC8" s="14" t="s">
        <v>377</v>
      </c>
      <c r="CD8" s="14" t="s">
        <v>377</v>
      </c>
      <c r="CE8" s="14" t="s">
        <v>377</v>
      </c>
      <c r="CF8" s="14" t="s">
        <v>377</v>
      </c>
      <c r="CG8" s="14" t="s">
        <v>377</v>
      </c>
      <c r="CH8" s="14" t="s">
        <v>377</v>
      </c>
      <c r="CI8" s="14" t="s">
        <v>377</v>
      </c>
      <c r="CJ8" s="14" t="s">
        <v>378</v>
      </c>
      <c r="CK8" s="14" t="s">
        <v>377</v>
      </c>
      <c r="CL8" s="14" t="s">
        <v>378</v>
      </c>
      <c r="CM8" s="14" t="s">
        <v>377</v>
      </c>
      <c r="CN8" s="14" t="s">
        <v>378</v>
      </c>
      <c r="CO8" s="14" t="s">
        <v>376</v>
      </c>
      <c r="CP8" s="14" t="s">
        <v>377</v>
      </c>
      <c r="CQ8" s="14" t="s">
        <v>377</v>
      </c>
      <c r="CR8" s="14" t="s">
        <v>376</v>
      </c>
      <c r="CS8" s="14" t="s">
        <v>377</v>
      </c>
      <c r="CT8" s="14" t="s">
        <v>377</v>
      </c>
      <c r="CU8" s="14" t="s">
        <v>377</v>
      </c>
      <c r="CV8" s="14" t="s">
        <v>377</v>
      </c>
      <c r="CW8" s="2" t="s">
        <v>376</v>
      </c>
      <c r="CX8" s="2" t="s">
        <v>377</v>
      </c>
      <c r="CY8" s="2" t="s">
        <v>378</v>
      </c>
    </row>
    <row r="9" ht="12.75" customHeight="1">
      <c r="A9" s="11" t="s">
        <v>379</v>
      </c>
      <c r="B9" s="11"/>
      <c r="C9" s="11" t="s">
        <v>379</v>
      </c>
      <c r="D9" s="14">
        <v>12.0</v>
      </c>
      <c r="E9" s="14">
        <v>6.0</v>
      </c>
      <c r="F9" s="14">
        <v>18.0</v>
      </c>
      <c r="G9" s="14">
        <v>18.0</v>
      </c>
      <c r="H9" s="14">
        <v>24.0</v>
      </c>
      <c r="I9" s="14">
        <v>32.0</v>
      </c>
      <c r="J9" s="14">
        <v>6.0</v>
      </c>
      <c r="K9" s="14">
        <v>18.0</v>
      </c>
      <c r="L9" s="14">
        <v>24.0</v>
      </c>
      <c r="M9" s="14">
        <v>12.0</v>
      </c>
      <c r="N9" s="14">
        <v>12.0</v>
      </c>
      <c r="O9" s="14">
        <v>18.0</v>
      </c>
      <c r="P9" s="14">
        <v>18.0</v>
      </c>
      <c r="Q9" s="14">
        <v>12.0</v>
      </c>
      <c r="R9" s="14">
        <v>6.0</v>
      </c>
      <c r="S9" s="14">
        <v>6.0</v>
      </c>
      <c r="T9" s="14">
        <v>12.0</v>
      </c>
      <c r="U9" s="14">
        <v>18.0</v>
      </c>
      <c r="V9" s="14">
        <v>12.0</v>
      </c>
      <c r="W9" s="14">
        <v>32.0</v>
      </c>
      <c r="X9" s="14">
        <v>18.0</v>
      </c>
      <c r="Y9" s="14">
        <v>6.0</v>
      </c>
      <c r="Z9" s="14">
        <v>6.0</v>
      </c>
      <c r="AA9" s="14">
        <v>24.0</v>
      </c>
      <c r="AB9" s="14">
        <v>24.0</v>
      </c>
      <c r="AC9" s="14">
        <v>6.0</v>
      </c>
      <c r="AD9" s="14">
        <v>12.0</v>
      </c>
      <c r="AE9" s="14">
        <v>12.0</v>
      </c>
      <c r="AF9" s="14">
        <v>6.0</v>
      </c>
      <c r="AG9" s="14">
        <v>32.0</v>
      </c>
      <c r="AH9" s="14">
        <v>6.0</v>
      </c>
      <c r="AI9" s="14">
        <v>12.0</v>
      </c>
      <c r="AJ9" s="14">
        <v>6.0</v>
      </c>
      <c r="AK9" s="14">
        <v>12.0</v>
      </c>
      <c r="AL9" s="14">
        <v>6.0</v>
      </c>
      <c r="AM9" s="14">
        <v>18.0</v>
      </c>
      <c r="AN9" s="14">
        <v>24.0</v>
      </c>
      <c r="AO9" s="14">
        <v>6.0</v>
      </c>
      <c r="AP9" s="14">
        <v>6.0</v>
      </c>
      <c r="AQ9" s="14">
        <v>18.0</v>
      </c>
      <c r="AR9" s="14">
        <v>6.0</v>
      </c>
      <c r="AS9" s="14">
        <v>6.0</v>
      </c>
      <c r="AT9" s="14">
        <v>24.0</v>
      </c>
      <c r="AU9" s="14">
        <v>6.0</v>
      </c>
      <c r="AV9" s="14">
        <v>6.0</v>
      </c>
      <c r="AW9" s="14">
        <v>24.0</v>
      </c>
      <c r="AX9" s="14">
        <v>6.0</v>
      </c>
      <c r="AY9" s="14">
        <v>6.0</v>
      </c>
      <c r="AZ9" s="14">
        <v>12.0</v>
      </c>
      <c r="BA9" s="14">
        <v>12.0</v>
      </c>
      <c r="BB9" s="14">
        <v>6.0</v>
      </c>
      <c r="BC9" s="14">
        <v>6.0</v>
      </c>
      <c r="BD9" s="14">
        <v>12.0</v>
      </c>
      <c r="BE9" s="14">
        <v>6.0</v>
      </c>
      <c r="BF9" s="14">
        <v>18.0</v>
      </c>
      <c r="BG9" s="14">
        <v>24.0</v>
      </c>
      <c r="BH9" s="14">
        <v>24.0</v>
      </c>
      <c r="BI9" s="14">
        <v>32.0</v>
      </c>
      <c r="BJ9" s="14">
        <v>12.0</v>
      </c>
      <c r="BK9" s="14">
        <v>6.0</v>
      </c>
      <c r="BL9" s="14">
        <v>6.0</v>
      </c>
      <c r="BM9" s="14">
        <v>6.0</v>
      </c>
      <c r="BN9" s="14">
        <v>6.0</v>
      </c>
      <c r="BO9" s="14">
        <v>12.0</v>
      </c>
      <c r="BP9" s="14">
        <v>6.0</v>
      </c>
      <c r="BQ9" s="14">
        <v>18.0</v>
      </c>
      <c r="BR9" s="14">
        <v>6.0</v>
      </c>
      <c r="BS9" s="14">
        <v>6.0</v>
      </c>
      <c r="BT9" s="14">
        <v>18.0</v>
      </c>
      <c r="BU9" s="14">
        <v>18.0</v>
      </c>
      <c r="BV9" s="14">
        <v>12.0</v>
      </c>
      <c r="BW9" s="14">
        <v>24.0</v>
      </c>
      <c r="BX9" s="14">
        <v>6.0</v>
      </c>
      <c r="BY9" s="14">
        <v>18.0</v>
      </c>
      <c r="BZ9" s="14">
        <v>24.0</v>
      </c>
      <c r="CA9" s="14">
        <v>12.0</v>
      </c>
      <c r="CB9" s="14">
        <v>12.0</v>
      </c>
      <c r="CC9" s="14">
        <v>18.0</v>
      </c>
      <c r="CD9" s="14">
        <v>6.0</v>
      </c>
      <c r="CE9" s="14">
        <v>6.0</v>
      </c>
      <c r="CF9" s="14">
        <v>18.0</v>
      </c>
      <c r="CG9" s="14">
        <v>12.0</v>
      </c>
      <c r="CH9" s="14">
        <v>6.0</v>
      </c>
      <c r="CI9" s="14">
        <v>18.0</v>
      </c>
      <c r="CJ9" s="14">
        <v>12.0</v>
      </c>
      <c r="CK9" s="14">
        <v>12.0</v>
      </c>
      <c r="CL9" s="14">
        <v>6.0</v>
      </c>
      <c r="CM9" s="14">
        <v>32.0</v>
      </c>
      <c r="CN9" s="14">
        <v>18.0</v>
      </c>
      <c r="CO9" s="14">
        <v>12.0</v>
      </c>
      <c r="CP9" s="14">
        <v>6.0</v>
      </c>
      <c r="CQ9" s="14">
        <v>6.0</v>
      </c>
      <c r="CR9" s="14">
        <v>12.0</v>
      </c>
      <c r="CS9" s="14">
        <v>6.0</v>
      </c>
      <c r="CT9" s="14">
        <v>18.0</v>
      </c>
      <c r="CU9" s="14">
        <v>18.0</v>
      </c>
      <c r="CV9" s="14">
        <v>24.0</v>
      </c>
      <c r="CW9" s="2">
        <v>6.0</v>
      </c>
      <c r="CX9" s="2">
        <v>12.0</v>
      </c>
      <c r="CY9" s="2">
        <v>24.0</v>
      </c>
    </row>
    <row r="10" ht="12.75" customHeight="1">
      <c r="A10" s="11" t="s">
        <v>380</v>
      </c>
      <c r="B10" s="11"/>
      <c r="C10" s="11" t="s">
        <v>380</v>
      </c>
      <c r="D10" s="13">
        <v>43835.0</v>
      </c>
      <c r="E10" s="13">
        <v>43928.0</v>
      </c>
      <c r="F10" s="13">
        <v>44149.0</v>
      </c>
      <c r="G10" s="13">
        <v>43879.0</v>
      </c>
      <c r="H10" s="13">
        <v>43833.0</v>
      </c>
      <c r="I10" s="13">
        <v>43981.0</v>
      </c>
      <c r="J10" s="13">
        <v>43900.0</v>
      </c>
      <c r="K10" s="13">
        <v>44188.0</v>
      </c>
      <c r="L10" s="13">
        <v>44036.0</v>
      </c>
      <c r="M10" s="13">
        <v>44196.0</v>
      </c>
      <c r="N10" s="13">
        <v>44065.0</v>
      </c>
      <c r="O10" s="13">
        <v>44060.0</v>
      </c>
      <c r="P10" s="13">
        <v>43972.0</v>
      </c>
      <c r="Q10" s="13">
        <v>44143.0</v>
      </c>
      <c r="R10" s="13">
        <v>44034.0</v>
      </c>
      <c r="S10" s="13">
        <v>43893.0</v>
      </c>
      <c r="T10" s="13">
        <v>44191.0</v>
      </c>
      <c r="U10" s="13">
        <v>43945.0</v>
      </c>
      <c r="V10" s="13">
        <v>43965.0</v>
      </c>
      <c r="W10" s="13">
        <v>44164.0</v>
      </c>
      <c r="X10" s="13">
        <v>43887.0</v>
      </c>
      <c r="Y10" s="13">
        <v>44191.0</v>
      </c>
      <c r="Z10" s="13">
        <v>43879.0</v>
      </c>
      <c r="AA10" s="13">
        <v>44058.0</v>
      </c>
      <c r="AB10" s="13">
        <v>44060.0</v>
      </c>
      <c r="AC10" s="13">
        <v>44051.0</v>
      </c>
      <c r="AD10" s="13">
        <v>44138.0</v>
      </c>
      <c r="AE10" s="13">
        <v>44114.0</v>
      </c>
      <c r="AF10" s="13">
        <v>44160.0</v>
      </c>
      <c r="AG10" s="13">
        <v>43995.0</v>
      </c>
      <c r="AH10" s="13">
        <v>44185.0</v>
      </c>
      <c r="AI10" s="13">
        <v>44166.0</v>
      </c>
      <c r="AJ10" s="13">
        <v>43895.0</v>
      </c>
      <c r="AK10" s="13">
        <v>43979.0</v>
      </c>
      <c r="AL10" s="13">
        <v>43918.0</v>
      </c>
      <c r="AM10" s="13">
        <v>43835.0</v>
      </c>
      <c r="AN10" s="13">
        <v>43881.0</v>
      </c>
      <c r="AO10" s="13">
        <v>43879.0</v>
      </c>
      <c r="AP10" s="13">
        <v>43893.0</v>
      </c>
      <c r="AQ10" s="13">
        <v>44078.0</v>
      </c>
      <c r="AR10" s="13">
        <v>43980.0</v>
      </c>
      <c r="AS10" s="13">
        <v>44139.0</v>
      </c>
      <c r="AT10" s="13">
        <v>44182.0</v>
      </c>
      <c r="AU10" s="13">
        <v>44029.0</v>
      </c>
      <c r="AV10" s="13">
        <v>43846.0</v>
      </c>
      <c r="AW10" s="13">
        <v>44000.0</v>
      </c>
      <c r="AX10" s="13">
        <v>43892.0</v>
      </c>
      <c r="AY10" s="13">
        <v>44067.0</v>
      </c>
      <c r="AZ10" s="13">
        <v>44154.0</v>
      </c>
      <c r="BA10" s="13">
        <v>43845.0</v>
      </c>
      <c r="BB10" s="13">
        <v>44125.0</v>
      </c>
      <c r="BC10" s="13">
        <v>43975.0</v>
      </c>
      <c r="BD10" s="13">
        <v>44108.0</v>
      </c>
      <c r="BE10" s="13">
        <v>44058.0</v>
      </c>
      <c r="BF10" s="13">
        <v>44109.0</v>
      </c>
      <c r="BG10" s="13">
        <v>43943.0</v>
      </c>
      <c r="BH10" s="13">
        <v>43930.0</v>
      </c>
      <c r="BI10" s="13">
        <v>44004.0</v>
      </c>
      <c r="BJ10" s="13">
        <v>44182.0</v>
      </c>
      <c r="BK10" s="13">
        <v>44149.0</v>
      </c>
      <c r="BL10" s="13">
        <v>44008.0</v>
      </c>
      <c r="BM10" s="13">
        <v>44077.0</v>
      </c>
      <c r="BN10" s="13">
        <v>43912.0</v>
      </c>
      <c r="BO10" s="13">
        <v>43978.0</v>
      </c>
      <c r="BP10" s="13">
        <v>43956.0</v>
      </c>
      <c r="BQ10" s="13">
        <v>44144.0</v>
      </c>
      <c r="BR10" s="13">
        <v>43859.0</v>
      </c>
      <c r="BS10" s="13">
        <v>43858.0</v>
      </c>
      <c r="BT10" s="13">
        <v>44137.0</v>
      </c>
      <c r="BU10" s="13">
        <v>44030.0</v>
      </c>
      <c r="BV10" s="13">
        <v>43998.0</v>
      </c>
      <c r="BW10" s="13">
        <v>43948.0</v>
      </c>
      <c r="BX10" s="13">
        <v>44185.0</v>
      </c>
      <c r="BY10" s="13">
        <v>44092.0</v>
      </c>
      <c r="BZ10" s="13">
        <v>44142.0</v>
      </c>
      <c r="CA10" s="13">
        <v>43889.0</v>
      </c>
      <c r="CB10" s="13">
        <v>44019.0</v>
      </c>
      <c r="CC10" s="13">
        <v>43993.0</v>
      </c>
      <c r="CD10" s="13">
        <v>44108.0</v>
      </c>
      <c r="CE10" s="13">
        <v>43906.0</v>
      </c>
      <c r="CF10" s="13">
        <v>44098.0</v>
      </c>
      <c r="CG10" s="13">
        <v>44155.0</v>
      </c>
      <c r="CH10" s="13">
        <v>44167.0</v>
      </c>
      <c r="CI10" s="13">
        <v>44043.0</v>
      </c>
      <c r="CJ10" s="13">
        <v>44108.0</v>
      </c>
      <c r="CK10" s="13">
        <v>43993.0</v>
      </c>
      <c r="CL10" s="13">
        <v>44190.0</v>
      </c>
      <c r="CM10" s="13">
        <v>44134.0</v>
      </c>
      <c r="CN10" s="13">
        <v>44098.0</v>
      </c>
      <c r="CO10" s="13">
        <v>43952.0</v>
      </c>
      <c r="CP10" s="13">
        <v>43963.0</v>
      </c>
      <c r="CQ10" s="13">
        <v>43987.0</v>
      </c>
      <c r="CR10" s="13">
        <v>43971.0</v>
      </c>
      <c r="CS10" s="13">
        <v>44025.0</v>
      </c>
      <c r="CT10" s="13">
        <v>44123.0</v>
      </c>
      <c r="CU10" s="13">
        <v>43903.0</v>
      </c>
      <c r="CV10" s="13">
        <v>44093.0</v>
      </c>
      <c r="CW10" s="15">
        <v>43912.0</v>
      </c>
      <c r="CX10" s="15">
        <v>43895.0</v>
      </c>
      <c r="CY10" s="15">
        <v>44004.0</v>
      </c>
    </row>
    <row r="11" ht="12.75" customHeight="1">
      <c r="A11" s="16" t="s">
        <v>381</v>
      </c>
      <c r="B11" s="16"/>
      <c r="C11" s="16" t="s">
        <v>381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</row>
    <row r="12" ht="12.75" customHeight="1">
      <c r="A12" s="10" t="s">
        <v>382</v>
      </c>
      <c r="B12" s="10" t="s">
        <v>383</v>
      </c>
      <c r="C12" s="10" t="s">
        <v>382</v>
      </c>
      <c r="D12" s="17" t="s">
        <v>384</v>
      </c>
      <c r="E12" s="17" t="s">
        <v>385</v>
      </c>
      <c r="F12" s="17" t="s">
        <v>386</v>
      </c>
      <c r="G12" s="17" t="s">
        <v>387</v>
      </c>
      <c r="H12" s="17" t="s">
        <v>388</v>
      </c>
      <c r="I12" s="17" t="s">
        <v>389</v>
      </c>
      <c r="J12" s="17" t="s">
        <v>390</v>
      </c>
      <c r="K12" s="17" t="s">
        <v>376</v>
      </c>
      <c r="L12" s="17" t="s">
        <v>391</v>
      </c>
      <c r="M12" s="17" t="s">
        <v>392</v>
      </c>
      <c r="N12" s="17" t="s">
        <v>376</v>
      </c>
      <c r="O12" s="17" t="s">
        <v>393</v>
      </c>
      <c r="P12" s="17" t="s">
        <v>394</v>
      </c>
      <c r="Q12" s="17" t="s">
        <v>395</v>
      </c>
      <c r="R12" s="17" t="s">
        <v>396</v>
      </c>
      <c r="S12" s="17" t="s">
        <v>397</v>
      </c>
      <c r="T12" s="17" t="s">
        <v>398</v>
      </c>
      <c r="U12" s="17" t="s">
        <v>399</v>
      </c>
      <c r="V12" s="17" t="s">
        <v>400</v>
      </c>
      <c r="W12" s="17" t="s">
        <v>401</v>
      </c>
      <c r="X12" s="17" t="s">
        <v>402</v>
      </c>
      <c r="Y12" s="17" t="s">
        <v>403</v>
      </c>
      <c r="Z12" s="17" t="s">
        <v>404</v>
      </c>
      <c r="AA12" s="17" t="s">
        <v>405</v>
      </c>
      <c r="AB12" s="17" t="s">
        <v>406</v>
      </c>
      <c r="AC12" s="17" t="s">
        <v>384</v>
      </c>
      <c r="AD12" s="17" t="s">
        <v>376</v>
      </c>
      <c r="AE12" s="17" t="s">
        <v>387</v>
      </c>
      <c r="AF12" s="17" t="s">
        <v>405</v>
      </c>
      <c r="AG12" s="17" t="s">
        <v>376</v>
      </c>
      <c r="AH12" s="17" t="s">
        <v>376</v>
      </c>
      <c r="AI12" s="17" t="s">
        <v>407</v>
      </c>
      <c r="AJ12" s="17" t="s">
        <v>408</v>
      </c>
      <c r="AK12" s="17" t="s">
        <v>405</v>
      </c>
      <c r="AL12" s="17" t="s">
        <v>409</v>
      </c>
      <c r="AM12" s="17" t="s">
        <v>410</v>
      </c>
      <c r="AN12" s="17" t="s">
        <v>411</v>
      </c>
      <c r="AO12" s="17" t="s">
        <v>412</v>
      </c>
      <c r="AP12" s="17" t="s">
        <v>376</v>
      </c>
      <c r="AQ12" s="17" t="s">
        <v>376</v>
      </c>
      <c r="AR12" s="17" t="s">
        <v>413</v>
      </c>
      <c r="AS12" s="17" t="s">
        <v>414</v>
      </c>
      <c r="AT12" s="17" t="s">
        <v>415</v>
      </c>
      <c r="AU12" s="17" t="s">
        <v>416</v>
      </c>
      <c r="AV12" s="17" t="s">
        <v>405</v>
      </c>
      <c r="AW12" s="17" t="s">
        <v>414</v>
      </c>
      <c r="AX12" s="17" t="s">
        <v>416</v>
      </c>
      <c r="AY12" s="17" t="s">
        <v>417</v>
      </c>
      <c r="AZ12" s="17" t="s">
        <v>396</v>
      </c>
      <c r="BA12" s="17" t="s">
        <v>418</v>
      </c>
      <c r="BB12" s="17" t="s">
        <v>407</v>
      </c>
      <c r="BC12" s="17" t="s">
        <v>419</v>
      </c>
      <c r="BD12" s="17" t="s">
        <v>408</v>
      </c>
      <c r="BE12" s="17" t="s">
        <v>420</v>
      </c>
      <c r="BF12" s="17" t="s">
        <v>400</v>
      </c>
      <c r="BG12" s="17" t="s">
        <v>376</v>
      </c>
      <c r="BH12" s="17" t="s">
        <v>418</v>
      </c>
      <c r="BI12" s="17" t="s">
        <v>408</v>
      </c>
      <c r="BJ12" s="17" t="s">
        <v>421</v>
      </c>
      <c r="BK12" s="17" t="s">
        <v>422</v>
      </c>
      <c r="BL12" s="17" t="s">
        <v>388</v>
      </c>
      <c r="BM12" s="17" t="s">
        <v>420</v>
      </c>
      <c r="BN12" s="17" t="s">
        <v>391</v>
      </c>
      <c r="BO12" s="17" t="s">
        <v>423</v>
      </c>
      <c r="BP12" s="17" t="s">
        <v>391</v>
      </c>
      <c r="BQ12" s="17" t="s">
        <v>388</v>
      </c>
      <c r="BR12" s="17" t="s">
        <v>424</v>
      </c>
      <c r="BS12" s="17" t="s">
        <v>425</v>
      </c>
      <c r="BT12" s="17" t="s">
        <v>404</v>
      </c>
      <c r="BU12" s="17" t="s">
        <v>426</v>
      </c>
      <c r="BV12" s="17" t="s">
        <v>376</v>
      </c>
      <c r="BW12" s="17" t="s">
        <v>404</v>
      </c>
      <c r="BX12" s="17" t="s">
        <v>427</v>
      </c>
      <c r="BY12" s="17" t="s">
        <v>428</v>
      </c>
      <c r="BZ12" s="17" t="s">
        <v>376</v>
      </c>
      <c r="CA12" s="17" t="s">
        <v>406</v>
      </c>
      <c r="CB12" s="17" t="s">
        <v>429</v>
      </c>
      <c r="CC12" s="17" t="s">
        <v>430</v>
      </c>
      <c r="CD12" s="17" t="s">
        <v>376</v>
      </c>
      <c r="CE12" s="17" t="s">
        <v>403</v>
      </c>
      <c r="CF12" s="17" t="s">
        <v>431</v>
      </c>
      <c r="CG12" s="17" t="s">
        <v>385</v>
      </c>
      <c r="CH12" s="17" t="s">
        <v>376</v>
      </c>
      <c r="CI12" s="17" t="s">
        <v>390</v>
      </c>
      <c r="CJ12" s="17" t="s">
        <v>376</v>
      </c>
      <c r="CK12" s="17" t="s">
        <v>376</v>
      </c>
      <c r="CL12" s="17" t="s">
        <v>432</v>
      </c>
      <c r="CM12" s="17" t="s">
        <v>433</v>
      </c>
      <c r="CN12" s="17" t="s">
        <v>425</v>
      </c>
      <c r="CO12" s="17" t="s">
        <v>396</v>
      </c>
      <c r="CP12" s="17" t="s">
        <v>434</v>
      </c>
      <c r="CQ12" s="17" t="s">
        <v>393</v>
      </c>
      <c r="CR12" s="17" t="s">
        <v>435</v>
      </c>
      <c r="CS12" s="17" t="s">
        <v>428</v>
      </c>
      <c r="CT12" s="17" t="s">
        <v>436</v>
      </c>
      <c r="CU12" s="17" t="s">
        <v>416</v>
      </c>
      <c r="CV12" s="17" t="s">
        <v>437</v>
      </c>
      <c r="CW12" s="2" t="s">
        <v>387</v>
      </c>
      <c r="CX12" s="2" t="s">
        <v>438</v>
      </c>
      <c r="CY12" s="2" t="s">
        <v>418</v>
      </c>
    </row>
    <row r="13" ht="12.75" customHeight="1">
      <c r="A13" s="11" t="s">
        <v>439</v>
      </c>
      <c r="B13" s="11"/>
      <c r="C13" s="11" t="s">
        <v>439</v>
      </c>
      <c r="D13" s="17" t="s">
        <v>440</v>
      </c>
      <c r="E13" s="17" t="s">
        <v>440</v>
      </c>
      <c r="F13" s="17" t="s">
        <v>440</v>
      </c>
      <c r="G13" s="17" t="s">
        <v>440</v>
      </c>
      <c r="H13" s="17" t="s">
        <v>440</v>
      </c>
      <c r="I13" s="17" t="s">
        <v>440</v>
      </c>
      <c r="J13" s="17" t="s">
        <v>440</v>
      </c>
      <c r="K13" s="17" t="s">
        <v>440</v>
      </c>
      <c r="L13" s="17" t="s">
        <v>440</v>
      </c>
      <c r="M13" s="17" t="s">
        <v>440</v>
      </c>
      <c r="N13" s="17" t="s">
        <v>440</v>
      </c>
      <c r="O13" s="17" t="s">
        <v>440</v>
      </c>
      <c r="P13" s="17" t="s">
        <v>440</v>
      </c>
      <c r="Q13" s="17" t="s">
        <v>440</v>
      </c>
      <c r="R13" s="17" t="s">
        <v>440</v>
      </c>
      <c r="S13" s="17" t="s">
        <v>440</v>
      </c>
      <c r="T13" s="17" t="s">
        <v>440</v>
      </c>
      <c r="U13" s="17" t="s">
        <v>440</v>
      </c>
      <c r="V13" s="17" t="s">
        <v>440</v>
      </c>
      <c r="W13" s="17" t="s">
        <v>440</v>
      </c>
      <c r="X13" s="17" t="s">
        <v>440</v>
      </c>
      <c r="Y13" s="17" t="s">
        <v>440</v>
      </c>
      <c r="Z13" s="17" t="s">
        <v>440</v>
      </c>
      <c r="AA13" s="17" t="s">
        <v>440</v>
      </c>
      <c r="AB13" s="17" t="s">
        <v>440</v>
      </c>
      <c r="AC13" s="17" t="s">
        <v>440</v>
      </c>
      <c r="AD13" s="17" t="s">
        <v>440</v>
      </c>
      <c r="AE13" s="17" t="s">
        <v>440</v>
      </c>
      <c r="AF13" s="17" t="s">
        <v>440</v>
      </c>
      <c r="AG13" s="17" t="s">
        <v>440</v>
      </c>
      <c r="AH13" s="17" t="s">
        <v>440</v>
      </c>
      <c r="AI13" s="17" t="s">
        <v>440</v>
      </c>
      <c r="AJ13" s="17" t="s">
        <v>440</v>
      </c>
      <c r="AK13" s="17" t="s">
        <v>440</v>
      </c>
      <c r="AL13" s="17" t="s">
        <v>440</v>
      </c>
      <c r="AM13" s="17" t="s">
        <v>440</v>
      </c>
      <c r="AN13" s="17" t="s">
        <v>440</v>
      </c>
      <c r="AO13" s="17" t="s">
        <v>440</v>
      </c>
      <c r="AP13" s="17" t="s">
        <v>440</v>
      </c>
      <c r="AQ13" s="17" t="s">
        <v>440</v>
      </c>
      <c r="AR13" s="17" t="s">
        <v>440</v>
      </c>
      <c r="AS13" s="17" t="s">
        <v>440</v>
      </c>
      <c r="AT13" s="17" t="s">
        <v>440</v>
      </c>
      <c r="AU13" s="17" t="s">
        <v>440</v>
      </c>
      <c r="AV13" s="17" t="s">
        <v>440</v>
      </c>
      <c r="AW13" s="17" t="s">
        <v>440</v>
      </c>
      <c r="AX13" s="17" t="s">
        <v>440</v>
      </c>
      <c r="AY13" s="17" t="s">
        <v>440</v>
      </c>
      <c r="AZ13" s="17" t="s">
        <v>440</v>
      </c>
      <c r="BA13" s="17" t="s">
        <v>440</v>
      </c>
      <c r="BB13" s="17" t="s">
        <v>440</v>
      </c>
      <c r="BC13" s="17" t="s">
        <v>440</v>
      </c>
      <c r="BD13" s="17" t="s">
        <v>440</v>
      </c>
      <c r="BE13" s="17" t="s">
        <v>440</v>
      </c>
      <c r="BF13" s="17" t="s">
        <v>440</v>
      </c>
      <c r="BG13" s="17" t="s">
        <v>440</v>
      </c>
      <c r="BH13" s="17" t="s">
        <v>440</v>
      </c>
      <c r="BI13" s="17" t="s">
        <v>440</v>
      </c>
      <c r="BJ13" s="17" t="s">
        <v>440</v>
      </c>
      <c r="BK13" s="17" t="s">
        <v>440</v>
      </c>
      <c r="BL13" s="17" t="s">
        <v>440</v>
      </c>
      <c r="BM13" s="17" t="s">
        <v>440</v>
      </c>
      <c r="BN13" s="17" t="s">
        <v>440</v>
      </c>
      <c r="BO13" s="17" t="s">
        <v>440</v>
      </c>
      <c r="BP13" s="17" t="s">
        <v>440</v>
      </c>
      <c r="BQ13" s="17" t="s">
        <v>440</v>
      </c>
      <c r="BR13" s="17" t="s">
        <v>440</v>
      </c>
      <c r="BS13" s="17" t="s">
        <v>440</v>
      </c>
      <c r="BT13" s="17" t="s">
        <v>440</v>
      </c>
      <c r="BU13" s="17" t="s">
        <v>440</v>
      </c>
      <c r="BV13" s="17" t="s">
        <v>440</v>
      </c>
      <c r="BW13" s="17" t="s">
        <v>440</v>
      </c>
      <c r="BX13" s="17" t="s">
        <v>440</v>
      </c>
      <c r="BY13" s="17" t="s">
        <v>440</v>
      </c>
      <c r="BZ13" s="17" t="s">
        <v>440</v>
      </c>
      <c r="CA13" s="17" t="s">
        <v>440</v>
      </c>
      <c r="CB13" s="17" t="s">
        <v>440</v>
      </c>
      <c r="CC13" s="17" t="s">
        <v>440</v>
      </c>
      <c r="CD13" s="17" t="s">
        <v>440</v>
      </c>
      <c r="CE13" s="17" t="s">
        <v>440</v>
      </c>
      <c r="CF13" s="17" t="s">
        <v>440</v>
      </c>
      <c r="CG13" s="17" t="s">
        <v>440</v>
      </c>
      <c r="CH13" s="17" t="s">
        <v>440</v>
      </c>
      <c r="CI13" s="17" t="s">
        <v>440</v>
      </c>
      <c r="CJ13" s="17" t="s">
        <v>440</v>
      </c>
      <c r="CK13" s="17" t="s">
        <v>440</v>
      </c>
      <c r="CL13" s="17" t="s">
        <v>440</v>
      </c>
      <c r="CM13" s="17" t="s">
        <v>440</v>
      </c>
      <c r="CN13" s="17" t="s">
        <v>440</v>
      </c>
      <c r="CO13" s="17" t="s">
        <v>440</v>
      </c>
      <c r="CP13" s="17" t="s">
        <v>440</v>
      </c>
      <c r="CQ13" s="17" t="s">
        <v>440</v>
      </c>
      <c r="CR13" s="17" t="s">
        <v>440</v>
      </c>
      <c r="CS13" s="17" t="s">
        <v>440</v>
      </c>
      <c r="CT13" s="17" t="s">
        <v>440</v>
      </c>
      <c r="CU13" s="17" t="s">
        <v>440</v>
      </c>
      <c r="CV13" s="17" t="s">
        <v>440</v>
      </c>
      <c r="CW13" s="2" t="s">
        <v>440</v>
      </c>
      <c r="CX13" s="2" t="s">
        <v>440</v>
      </c>
      <c r="CY13" s="2" t="s">
        <v>440</v>
      </c>
    </row>
    <row r="14" ht="12.75" customHeight="1">
      <c r="A14" s="11" t="s">
        <v>441</v>
      </c>
      <c r="B14" s="11"/>
      <c r="C14" s="11" t="s">
        <v>441</v>
      </c>
      <c r="D14" s="17">
        <v>0.0</v>
      </c>
      <c r="E14" s="17">
        <v>0.7</v>
      </c>
      <c r="F14" s="17">
        <v>0.6</v>
      </c>
      <c r="G14" s="17">
        <v>0.9</v>
      </c>
      <c r="H14" s="17">
        <v>0.2</v>
      </c>
      <c r="I14" s="17">
        <v>0.6</v>
      </c>
      <c r="J14" s="17">
        <v>0.2</v>
      </c>
      <c r="K14" s="17">
        <v>0.2</v>
      </c>
      <c r="L14" s="17">
        <v>0.6</v>
      </c>
      <c r="M14" s="17">
        <v>0.2</v>
      </c>
      <c r="N14" s="17">
        <v>0.8</v>
      </c>
      <c r="O14" s="17">
        <v>0.7</v>
      </c>
      <c r="P14" s="17">
        <v>0.6</v>
      </c>
      <c r="Q14" s="17">
        <v>1.0</v>
      </c>
      <c r="R14" s="17">
        <v>0.6</v>
      </c>
      <c r="S14" s="17">
        <v>0.4</v>
      </c>
      <c r="T14" s="17">
        <v>1.0</v>
      </c>
      <c r="U14" s="17">
        <v>0.1</v>
      </c>
      <c r="V14" s="17">
        <v>0.2</v>
      </c>
      <c r="W14" s="17">
        <v>0.9</v>
      </c>
      <c r="X14" s="17">
        <v>0.5</v>
      </c>
      <c r="Y14" s="17">
        <v>0.1</v>
      </c>
      <c r="Z14" s="17">
        <v>0.2</v>
      </c>
      <c r="AA14" s="17">
        <v>0.6</v>
      </c>
      <c r="AB14" s="17">
        <v>0.6</v>
      </c>
      <c r="AC14" s="17">
        <v>0.6</v>
      </c>
      <c r="AD14" s="17">
        <v>0.5</v>
      </c>
      <c r="AE14" s="17">
        <v>0.5</v>
      </c>
      <c r="AF14" s="17">
        <v>0.6</v>
      </c>
      <c r="AG14" s="17">
        <v>0.2</v>
      </c>
      <c r="AH14" s="17">
        <v>0.6</v>
      </c>
      <c r="AI14" s="17">
        <v>0.5</v>
      </c>
      <c r="AJ14" s="17">
        <v>1.0</v>
      </c>
      <c r="AK14" s="17">
        <v>0.7</v>
      </c>
      <c r="AL14" s="17">
        <v>0.6</v>
      </c>
      <c r="AM14" s="17">
        <v>0.6</v>
      </c>
      <c r="AN14" s="17">
        <v>0.4</v>
      </c>
      <c r="AO14" s="17">
        <v>0.5</v>
      </c>
      <c r="AP14" s="17">
        <v>0.8</v>
      </c>
      <c r="AQ14" s="17">
        <v>0.7</v>
      </c>
      <c r="AR14" s="17">
        <v>0.6</v>
      </c>
      <c r="AS14" s="17">
        <v>0.2</v>
      </c>
      <c r="AT14" s="17">
        <v>0.5</v>
      </c>
      <c r="AU14" s="17">
        <v>0.9</v>
      </c>
      <c r="AV14" s="17">
        <v>1.0</v>
      </c>
      <c r="AW14" s="17">
        <v>0.8</v>
      </c>
      <c r="AX14" s="17">
        <v>1.0</v>
      </c>
      <c r="AY14" s="17">
        <v>0.8</v>
      </c>
      <c r="AZ14" s="17">
        <v>1.0</v>
      </c>
      <c r="BA14" s="17">
        <v>0.2</v>
      </c>
      <c r="BB14" s="17">
        <v>0.8</v>
      </c>
      <c r="BC14" s="17">
        <v>0.7</v>
      </c>
      <c r="BD14" s="17">
        <v>0.6</v>
      </c>
      <c r="BE14" s="17">
        <v>0.3</v>
      </c>
      <c r="BF14" s="17">
        <v>0.3</v>
      </c>
      <c r="BG14" s="17">
        <v>0.2</v>
      </c>
      <c r="BH14" s="17">
        <v>0.9</v>
      </c>
      <c r="BI14" s="17">
        <v>1.0</v>
      </c>
      <c r="BJ14" s="17">
        <v>0.8</v>
      </c>
      <c r="BK14" s="17">
        <v>0.9</v>
      </c>
      <c r="BL14" s="17">
        <v>0.2</v>
      </c>
      <c r="BM14" s="17">
        <v>0.5</v>
      </c>
      <c r="BN14" s="17">
        <v>0.7</v>
      </c>
      <c r="BO14" s="17">
        <v>0.2</v>
      </c>
      <c r="BP14" s="17">
        <v>0.7</v>
      </c>
      <c r="BQ14" s="17">
        <v>0.9</v>
      </c>
      <c r="BR14" s="17">
        <v>0.9</v>
      </c>
      <c r="BS14" s="17">
        <v>1.0</v>
      </c>
      <c r="BT14" s="17">
        <v>0.5</v>
      </c>
      <c r="BU14" s="17">
        <v>1.0</v>
      </c>
      <c r="BV14" s="17">
        <v>0.2</v>
      </c>
      <c r="BW14" s="17">
        <v>0.3</v>
      </c>
      <c r="BX14" s="17">
        <v>0.9</v>
      </c>
      <c r="BY14" s="17">
        <v>0.7</v>
      </c>
      <c r="BZ14" s="17">
        <v>0.7</v>
      </c>
      <c r="CA14" s="17">
        <v>1.0</v>
      </c>
      <c r="CB14" s="17">
        <v>1.0</v>
      </c>
      <c r="CC14" s="17">
        <v>0.5</v>
      </c>
      <c r="CD14" s="17">
        <v>1.0</v>
      </c>
      <c r="CE14" s="17">
        <v>0.2</v>
      </c>
      <c r="CF14" s="17">
        <v>0.3</v>
      </c>
      <c r="CG14" s="17">
        <v>0.1</v>
      </c>
      <c r="CH14" s="17">
        <v>0.5</v>
      </c>
      <c r="CI14" s="17">
        <v>0.5</v>
      </c>
      <c r="CJ14" s="17">
        <v>0.3</v>
      </c>
      <c r="CK14" s="17">
        <v>0.7</v>
      </c>
      <c r="CL14" s="17">
        <v>0.4</v>
      </c>
      <c r="CM14" s="17">
        <v>0.3</v>
      </c>
      <c r="CN14" s="17">
        <v>0.2</v>
      </c>
      <c r="CO14" s="17">
        <v>0.1</v>
      </c>
      <c r="CP14" s="17">
        <v>0.6</v>
      </c>
      <c r="CQ14" s="17">
        <v>0.7</v>
      </c>
      <c r="CR14" s="17">
        <v>1.0</v>
      </c>
      <c r="CS14" s="17">
        <v>0.5</v>
      </c>
      <c r="CT14" s="17">
        <v>0.3</v>
      </c>
      <c r="CU14" s="17">
        <v>0.5</v>
      </c>
      <c r="CV14" s="17">
        <v>0.6</v>
      </c>
      <c r="CW14" s="2">
        <v>0.7</v>
      </c>
      <c r="CX14" s="2">
        <v>0.7</v>
      </c>
      <c r="CY14" s="2">
        <v>0.9</v>
      </c>
    </row>
    <row r="15" ht="12.75" customHeight="1">
      <c r="A15" s="18" t="s">
        <v>442</v>
      </c>
      <c r="B15" s="18"/>
      <c r="C15" s="18" t="s">
        <v>442</v>
      </c>
      <c r="D15" s="19" t="s">
        <v>44</v>
      </c>
      <c r="E15" s="19" t="s">
        <v>44</v>
      </c>
      <c r="F15" s="19" t="s">
        <v>44</v>
      </c>
      <c r="G15" s="19" t="s">
        <v>44</v>
      </c>
      <c r="H15" s="19" t="s">
        <v>44</v>
      </c>
      <c r="I15" s="19" t="s">
        <v>44</v>
      </c>
      <c r="J15" s="19" t="s">
        <v>44</v>
      </c>
      <c r="K15" s="19" t="s">
        <v>44</v>
      </c>
      <c r="L15" s="19" t="s">
        <v>44</v>
      </c>
      <c r="M15" s="19" t="s">
        <v>44</v>
      </c>
      <c r="N15" s="19" t="s">
        <v>44</v>
      </c>
      <c r="O15" s="19" t="s">
        <v>44</v>
      </c>
      <c r="P15" s="19" t="s">
        <v>44</v>
      </c>
      <c r="Q15" s="19" t="s">
        <v>44</v>
      </c>
      <c r="R15" s="19" t="s">
        <v>44</v>
      </c>
      <c r="S15" s="19" t="s">
        <v>44</v>
      </c>
      <c r="T15" s="19" t="s">
        <v>44</v>
      </c>
      <c r="U15" s="19" t="s">
        <v>44</v>
      </c>
      <c r="V15" s="19" t="s">
        <v>44</v>
      </c>
      <c r="W15" s="19" t="s">
        <v>44</v>
      </c>
      <c r="X15" s="19" t="s">
        <v>44</v>
      </c>
      <c r="Y15" s="19" t="s">
        <v>44</v>
      </c>
      <c r="Z15" s="19" t="s">
        <v>44</v>
      </c>
      <c r="AA15" s="19" t="s">
        <v>44</v>
      </c>
      <c r="AB15" s="19" t="s">
        <v>44</v>
      </c>
      <c r="AC15" s="19" t="s">
        <v>44</v>
      </c>
      <c r="AD15" s="19" t="s">
        <v>44</v>
      </c>
      <c r="AE15" s="19" t="s">
        <v>44</v>
      </c>
      <c r="AF15" s="19" t="s">
        <v>44</v>
      </c>
      <c r="AG15" s="19" t="s">
        <v>44</v>
      </c>
      <c r="AH15" s="19" t="s">
        <v>44</v>
      </c>
      <c r="AI15" s="19" t="s">
        <v>44</v>
      </c>
      <c r="AJ15" s="19" t="s">
        <v>44</v>
      </c>
      <c r="AK15" s="19" t="s">
        <v>44</v>
      </c>
      <c r="AL15" s="19" t="s">
        <v>44</v>
      </c>
      <c r="AM15" s="19" t="s">
        <v>44</v>
      </c>
      <c r="AN15" s="19" t="s">
        <v>44</v>
      </c>
      <c r="AO15" s="19" t="s">
        <v>44</v>
      </c>
      <c r="AP15" s="19" t="s">
        <v>44</v>
      </c>
      <c r="AQ15" s="19" t="s">
        <v>44</v>
      </c>
      <c r="AR15" s="19" t="s">
        <v>44</v>
      </c>
      <c r="AS15" s="19" t="s">
        <v>44</v>
      </c>
      <c r="AT15" s="19" t="s">
        <v>44</v>
      </c>
      <c r="AU15" s="19" t="s">
        <v>44</v>
      </c>
      <c r="AV15" s="19" t="s">
        <v>44</v>
      </c>
      <c r="AW15" s="19" t="s">
        <v>44</v>
      </c>
      <c r="AX15" s="19" t="s">
        <v>44</v>
      </c>
      <c r="AY15" s="19" t="s">
        <v>44</v>
      </c>
      <c r="AZ15" s="19" t="s">
        <v>44</v>
      </c>
      <c r="BA15" s="19" t="s">
        <v>44</v>
      </c>
      <c r="BB15" s="19" t="s">
        <v>44</v>
      </c>
      <c r="BC15" s="19" t="s">
        <v>44</v>
      </c>
      <c r="BD15" s="19" t="s">
        <v>44</v>
      </c>
      <c r="BE15" s="19" t="s">
        <v>44</v>
      </c>
      <c r="BF15" s="19" t="s">
        <v>44</v>
      </c>
      <c r="BG15" s="19" t="s">
        <v>44</v>
      </c>
      <c r="BH15" s="19" t="s">
        <v>44</v>
      </c>
      <c r="BI15" s="19" t="s">
        <v>44</v>
      </c>
      <c r="BJ15" s="19" t="s">
        <v>44</v>
      </c>
      <c r="BK15" s="19" t="s">
        <v>44</v>
      </c>
      <c r="BL15" s="19" t="s">
        <v>44</v>
      </c>
      <c r="BM15" s="19" t="s">
        <v>44</v>
      </c>
      <c r="BN15" s="19" t="s">
        <v>44</v>
      </c>
      <c r="BO15" s="19" t="s">
        <v>44</v>
      </c>
      <c r="BP15" s="19" t="s">
        <v>44</v>
      </c>
      <c r="BQ15" s="19" t="s">
        <v>44</v>
      </c>
      <c r="BR15" s="19" t="s">
        <v>44</v>
      </c>
      <c r="BS15" s="19" t="s">
        <v>44</v>
      </c>
      <c r="BT15" s="19" t="s">
        <v>44</v>
      </c>
      <c r="BU15" s="19" t="s">
        <v>44</v>
      </c>
      <c r="BV15" s="19" t="s">
        <v>44</v>
      </c>
      <c r="BW15" s="19" t="s">
        <v>44</v>
      </c>
      <c r="BX15" s="19" t="s">
        <v>44</v>
      </c>
      <c r="BY15" s="19" t="s">
        <v>44</v>
      </c>
      <c r="BZ15" s="19" t="s">
        <v>44</v>
      </c>
      <c r="CA15" s="19" t="s">
        <v>44</v>
      </c>
      <c r="CB15" s="19" t="s">
        <v>44</v>
      </c>
      <c r="CC15" s="19" t="s">
        <v>44</v>
      </c>
      <c r="CD15" s="19" t="s">
        <v>44</v>
      </c>
      <c r="CE15" s="19" t="s">
        <v>44</v>
      </c>
      <c r="CF15" s="19" t="s">
        <v>44</v>
      </c>
      <c r="CG15" s="19" t="s">
        <v>44</v>
      </c>
      <c r="CH15" s="19" t="s">
        <v>44</v>
      </c>
      <c r="CI15" s="19" t="s">
        <v>44</v>
      </c>
      <c r="CJ15" s="19" t="s">
        <v>44</v>
      </c>
      <c r="CK15" s="19" t="s">
        <v>44</v>
      </c>
      <c r="CL15" s="19" t="s">
        <v>44</v>
      </c>
      <c r="CM15" s="19" t="s">
        <v>44</v>
      </c>
      <c r="CN15" s="19" t="s">
        <v>44</v>
      </c>
      <c r="CO15" s="19" t="s">
        <v>44</v>
      </c>
      <c r="CP15" s="19" t="s">
        <v>44</v>
      </c>
      <c r="CQ15" s="19" t="s">
        <v>44</v>
      </c>
      <c r="CR15" s="19" t="s">
        <v>44</v>
      </c>
      <c r="CS15" s="19" t="s">
        <v>44</v>
      </c>
      <c r="CT15" s="19" t="s">
        <v>44</v>
      </c>
      <c r="CU15" s="19" t="s">
        <v>44</v>
      </c>
      <c r="CV15" s="19" t="s">
        <v>44</v>
      </c>
      <c r="CW15" s="2" t="s">
        <v>44</v>
      </c>
      <c r="CX15" s="2" t="s">
        <v>44</v>
      </c>
      <c r="CY15" s="2" t="s">
        <v>44</v>
      </c>
    </row>
    <row r="16" ht="12.75" customHeight="1">
      <c r="A16" s="18" t="s">
        <v>443</v>
      </c>
      <c r="B16" s="18"/>
      <c r="C16" s="18" t="s">
        <v>443</v>
      </c>
      <c r="D16" s="20" t="s">
        <v>42</v>
      </c>
      <c r="E16" s="20" t="s">
        <v>42</v>
      </c>
      <c r="F16" s="20" t="s">
        <v>42</v>
      </c>
      <c r="G16" s="20" t="s">
        <v>42</v>
      </c>
      <c r="H16" s="20" t="s">
        <v>42</v>
      </c>
      <c r="I16" s="20" t="s">
        <v>42</v>
      </c>
      <c r="J16" s="20" t="s">
        <v>42</v>
      </c>
      <c r="K16" s="20" t="s">
        <v>42</v>
      </c>
      <c r="L16" s="20" t="s">
        <v>42</v>
      </c>
      <c r="M16" s="20" t="s">
        <v>42</v>
      </c>
      <c r="N16" s="20" t="s">
        <v>42</v>
      </c>
      <c r="O16" s="20" t="s">
        <v>42</v>
      </c>
      <c r="P16" s="20" t="s">
        <v>42</v>
      </c>
      <c r="Q16" s="20" t="s">
        <v>42</v>
      </c>
      <c r="R16" s="20" t="s">
        <v>42</v>
      </c>
      <c r="S16" s="20" t="s">
        <v>42</v>
      </c>
      <c r="T16" s="20" t="s">
        <v>42</v>
      </c>
      <c r="U16" s="20" t="s">
        <v>42</v>
      </c>
      <c r="V16" s="20" t="s">
        <v>42</v>
      </c>
      <c r="W16" s="20" t="s">
        <v>42</v>
      </c>
      <c r="X16" s="20" t="s">
        <v>42</v>
      </c>
      <c r="Y16" s="20" t="s">
        <v>42</v>
      </c>
      <c r="Z16" s="20" t="s">
        <v>42</v>
      </c>
      <c r="AA16" s="20" t="s">
        <v>42</v>
      </c>
      <c r="AB16" s="20" t="s">
        <v>42</v>
      </c>
      <c r="AC16" s="20" t="s">
        <v>42</v>
      </c>
      <c r="AD16" s="20" t="s">
        <v>42</v>
      </c>
      <c r="AE16" s="20" t="s">
        <v>42</v>
      </c>
      <c r="AF16" s="20" t="s">
        <v>42</v>
      </c>
      <c r="AG16" s="20" t="s">
        <v>42</v>
      </c>
      <c r="AH16" s="20" t="s">
        <v>42</v>
      </c>
      <c r="AI16" s="20" t="s">
        <v>42</v>
      </c>
      <c r="AJ16" s="20" t="s">
        <v>42</v>
      </c>
      <c r="AK16" s="20" t="s">
        <v>42</v>
      </c>
      <c r="AL16" s="20" t="s">
        <v>42</v>
      </c>
      <c r="AM16" s="20" t="s">
        <v>42</v>
      </c>
      <c r="AN16" s="20" t="s">
        <v>42</v>
      </c>
      <c r="AO16" s="20" t="s">
        <v>42</v>
      </c>
      <c r="AP16" s="20" t="s">
        <v>42</v>
      </c>
      <c r="AQ16" s="20" t="s">
        <v>42</v>
      </c>
      <c r="AR16" s="20" t="s">
        <v>42</v>
      </c>
      <c r="AS16" s="20" t="s">
        <v>42</v>
      </c>
      <c r="AT16" s="20" t="s">
        <v>42</v>
      </c>
      <c r="AU16" s="20" t="s">
        <v>42</v>
      </c>
      <c r="AV16" s="20" t="s">
        <v>42</v>
      </c>
      <c r="AW16" s="20" t="s">
        <v>42</v>
      </c>
      <c r="AX16" s="20" t="s">
        <v>42</v>
      </c>
      <c r="AY16" s="20" t="s">
        <v>42</v>
      </c>
      <c r="AZ16" s="20" t="s">
        <v>42</v>
      </c>
      <c r="BA16" s="20" t="s">
        <v>42</v>
      </c>
      <c r="BB16" s="20" t="s">
        <v>42</v>
      </c>
      <c r="BC16" s="20" t="s">
        <v>42</v>
      </c>
      <c r="BD16" s="20" t="s">
        <v>42</v>
      </c>
      <c r="BE16" s="20" t="s">
        <v>42</v>
      </c>
      <c r="BF16" s="20" t="s">
        <v>42</v>
      </c>
      <c r="BG16" s="20" t="s">
        <v>42</v>
      </c>
      <c r="BH16" s="20" t="s">
        <v>42</v>
      </c>
      <c r="BI16" s="20" t="s">
        <v>42</v>
      </c>
      <c r="BJ16" s="20" t="s">
        <v>42</v>
      </c>
      <c r="BK16" s="20" t="s">
        <v>42</v>
      </c>
      <c r="BL16" s="20" t="s">
        <v>42</v>
      </c>
      <c r="BM16" s="20" t="s">
        <v>42</v>
      </c>
      <c r="BN16" s="20" t="s">
        <v>42</v>
      </c>
      <c r="BO16" s="20" t="s">
        <v>42</v>
      </c>
      <c r="BP16" s="20" t="s">
        <v>42</v>
      </c>
      <c r="BQ16" s="20" t="s">
        <v>42</v>
      </c>
      <c r="BR16" s="20" t="s">
        <v>42</v>
      </c>
      <c r="BS16" s="20" t="s">
        <v>42</v>
      </c>
      <c r="BT16" s="20" t="s">
        <v>42</v>
      </c>
      <c r="BU16" s="20" t="s">
        <v>42</v>
      </c>
      <c r="BV16" s="20" t="s">
        <v>42</v>
      </c>
      <c r="BW16" s="20" t="s">
        <v>42</v>
      </c>
      <c r="BX16" s="20" t="s">
        <v>42</v>
      </c>
      <c r="BY16" s="20" t="s">
        <v>42</v>
      </c>
      <c r="BZ16" s="20" t="s">
        <v>42</v>
      </c>
      <c r="CA16" s="20" t="s">
        <v>42</v>
      </c>
      <c r="CB16" s="20" t="s">
        <v>42</v>
      </c>
      <c r="CC16" s="20" t="s">
        <v>42</v>
      </c>
      <c r="CD16" s="20" t="s">
        <v>42</v>
      </c>
      <c r="CE16" s="20" t="s">
        <v>42</v>
      </c>
      <c r="CF16" s="20" t="s">
        <v>42</v>
      </c>
      <c r="CG16" s="20" t="s">
        <v>42</v>
      </c>
      <c r="CH16" s="20" t="s">
        <v>42</v>
      </c>
      <c r="CI16" s="20" t="s">
        <v>42</v>
      </c>
      <c r="CJ16" s="20" t="s">
        <v>42</v>
      </c>
      <c r="CK16" s="20" t="s">
        <v>42</v>
      </c>
      <c r="CL16" s="20" t="s">
        <v>42</v>
      </c>
      <c r="CM16" s="20" t="s">
        <v>42</v>
      </c>
      <c r="CN16" s="20" t="s">
        <v>42</v>
      </c>
      <c r="CO16" s="20" t="s">
        <v>42</v>
      </c>
      <c r="CP16" s="20" t="s">
        <v>42</v>
      </c>
      <c r="CQ16" s="20" t="s">
        <v>42</v>
      </c>
      <c r="CR16" s="20" t="s">
        <v>42</v>
      </c>
      <c r="CS16" s="20" t="s">
        <v>42</v>
      </c>
      <c r="CT16" s="20" t="s">
        <v>42</v>
      </c>
      <c r="CU16" s="20" t="s">
        <v>42</v>
      </c>
      <c r="CV16" s="20" t="s">
        <v>42</v>
      </c>
      <c r="CW16" s="2" t="s">
        <v>42</v>
      </c>
      <c r="CX16" s="2" t="s">
        <v>42</v>
      </c>
      <c r="CY16" s="2" t="s">
        <v>42</v>
      </c>
    </row>
    <row r="17" ht="12.75" customHeight="1">
      <c r="A17" s="11" t="s">
        <v>444</v>
      </c>
      <c r="B17" s="11"/>
      <c r="C17" s="11" t="s">
        <v>444</v>
      </c>
      <c r="D17" s="14" t="s">
        <v>445</v>
      </c>
      <c r="E17" s="14" t="s">
        <v>445</v>
      </c>
      <c r="F17" s="14" t="s">
        <v>445</v>
      </c>
      <c r="G17" s="14" t="s">
        <v>445</v>
      </c>
      <c r="H17" s="14" t="s">
        <v>445</v>
      </c>
      <c r="I17" s="14" t="s">
        <v>445</v>
      </c>
      <c r="J17" s="14" t="s">
        <v>445</v>
      </c>
      <c r="K17" s="14" t="s">
        <v>445</v>
      </c>
      <c r="L17" s="14" t="s">
        <v>445</v>
      </c>
      <c r="M17" s="14" t="s">
        <v>445</v>
      </c>
      <c r="N17" s="14" t="s">
        <v>445</v>
      </c>
      <c r="O17" s="14" t="s">
        <v>445</v>
      </c>
      <c r="P17" s="14" t="s">
        <v>446</v>
      </c>
      <c r="Q17" s="14" t="s">
        <v>445</v>
      </c>
      <c r="R17" s="14" t="s">
        <v>445</v>
      </c>
      <c r="S17" s="14" t="s">
        <v>445</v>
      </c>
      <c r="T17" s="14" t="s">
        <v>446</v>
      </c>
      <c r="U17" s="14" t="s">
        <v>445</v>
      </c>
      <c r="V17" s="14" t="s">
        <v>445</v>
      </c>
      <c r="W17" s="14" t="s">
        <v>446</v>
      </c>
      <c r="X17" s="14" t="s">
        <v>445</v>
      </c>
      <c r="Y17" s="14" t="s">
        <v>445</v>
      </c>
      <c r="Z17" s="14" t="s">
        <v>445</v>
      </c>
      <c r="AA17" s="14" t="s">
        <v>445</v>
      </c>
      <c r="AB17" s="14" t="s">
        <v>445</v>
      </c>
      <c r="AC17" s="14" t="s">
        <v>445</v>
      </c>
      <c r="AD17" s="14" t="s">
        <v>445</v>
      </c>
      <c r="AE17" s="14" t="s">
        <v>446</v>
      </c>
      <c r="AF17" s="14" t="s">
        <v>445</v>
      </c>
      <c r="AG17" s="14" t="s">
        <v>446</v>
      </c>
      <c r="AH17" s="14" t="s">
        <v>446</v>
      </c>
      <c r="AI17" s="14" t="s">
        <v>445</v>
      </c>
      <c r="AJ17" s="14" t="s">
        <v>446</v>
      </c>
      <c r="AK17" s="14" t="s">
        <v>446</v>
      </c>
      <c r="AL17" s="14" t="s">
        <v>446</v>
      </c>
      <c r="AM17" s="14" t="s">
        <v>446</v>
      </c>
      <c r="AN17" s="14" t="s">
        <v>445</v>
      </c>
      <c r="AO17" s="14" t="s">
        <v>445</v>
      </c>
      <c r="AP17" s="14" t="s">
        <v>446</v>
      </c>
      <c r="AQ17" s="14" t="s">
        <v>446</v>
      </c>
      <c r="AR17" s="14" t="s">
        <v>447</v>
      </c>
      <c r="AS17" s="14" t="s">
        <v>446</v>
      </c>
      <c r="AT17" s="14" t="s">
        <v>445</v>
      </c>
      <c r="AU17" s="14" t="s">
        <v>445</v>
      </c>
      <c r="AV17" s="14" t="s">
        <v>447</v>
      </c>
      <c r="AW17" s="14" t="s">
        <v>445</v>
      </c>
      <c r="AX17" s="14" t="s">
        <v>447</v>
      </c>
      <c r="AY17" s="14" t="s">
        <v>445</v>
      </c>
      <c r="AZ17" s="14" t="s">
        <v>445</v>
      </c>
      <c r="BA17" s="14" t="s">
        <v>445</v>
      </c>
      <c r="BB17" s="14" t="s">
        <v>446</v>
      </c>
      <c r="BC17" s="14" t="s">
        <v>445</v>
      </c>
      <c r="BD17" s="14" t="s">
        <v>446</v>
      </c>
      <c r="BE17" s="14" t="s">
        <v>446</v>
      </c>
      <c r="BF17" s="14" t="s">
        <v>445</v>
      </c>
      <c r="BG17" s="14" t="s">
        <v>445</v>
      </c>
      <c r="BH17" s="14" t="s">
        <v>446</v>
      </c>
      <c r="BI17" s="14" t="s">
        <v>445</v>
      </c>
      <c r="BJ17" s="14" t="s">
        <v>446</v>
      </c>
      <c r="BK17" s="14" t="s">
        <v>446</v>
      </c>
      <c r="BL17" s="14" t="s">
        <v>445</v>
      </c>
      <c r="BM17" s="14" t="s">
        <v>445</v>
      </c>
      <c r="BN17" s="14" t="s">
        <v>447</v>
      </c>
      <c r="BO17" s="14" t="s">
        <v>445</v>
      </c>
      <c r="BP17" s="14" t="s">
        <v>446</v>
      </c>
      <c r="BQ17" s="14" t="s">
        <v>445</v>
      </c>
      <c r="BR17" s="14" t="s">
        <v>445</v>
      </c>
      <c r="BS17" s="14" t="s">
        <v>445</v>
      </c>
      <c r="BT17" s="14" t="s">
        <v>445</v>
      </c>
      <c r="BU17" s="14" t="s">
        <v>445</v>
      </c>
      <c r="BV17" s="14" t="s">
        <v>445</v>
      </c>
      <c r="BW17" s="14" t="s">
        <v>445</v>
      </c>
      <c r="BX17" s="14" t="s">
        <v>445</v>
      </c>
      <c r="BY17" s="14" t="s">
        <v>446</v>
      </c>
      <c r="BZ17" s="14" t="s">
        <v>446</v>
      </c>
      <c r="CA17" s="14" t="s">
        <v>446</v>
      </c>
      <c r="CB17" s="14" t="s">
        <v>446</v>
      </c>
      <c r="CC17" s="14" t="s">
        <v>445</v>
      </c>
      <c r="CD17" s="14" t="s">
        <v>445</v>
      </c>
      <c r="CE17" s="14" t="s">
        <v>445</v>
      </c>
      <c r="CF17" s="14" t="s">
        <v>446</v>
      </c>
      <c r="CG17" s="14" t="s">
        <v>447</v>
      </c>
      <c r="CH17" s="14" t="s">
        <v>445</v>
      </c>
      <c r="CI17" s="14" t="s">
        <v>446</v>
      </c>
      <c r="CJ17" s="14" t="s">
        <v>445</v>
      </c>
      <c r="CK17" s="14" t="s">
        <v>446</v>
      </c>
      <c r="CL17" s="14" t="s">
        <v>446</v>
      </c>
      <c r="CM17" s="14" t="s">
        <v>447</v>
      </c>
      <c r="CN17" s="14" t="s">
        <v>446</v>
      </c>
      <c r="CO17" s="14" t="s">
        <v>447</v>
      </c>
      <c r="CP17" s="14" t="s">
        <v>446</v>
      </c>
      <c r="CQ17" s="14" t="s">
        <v>445</v>
      </c>
      <c r="CR17" s="14" t="s">
        <v>446</v>
      </c>
      <c r="CS17" s="14" t="s">
        <v>447</v>
      </c>
      <c r="CT17" s="14" t="s">
        <v>446</v>
      </c>
      <c r="CU17" s="14" t="s">
        <v>445</v>
      </c>
      <c r="CV17" s="14" t="s">
        <v>445</v>
      </c>
      <c r="CW17" s="2" t="s">
        <v>446</v>
      </c>
      <c r="CX17" s="2" t="s">
        <v>445</v>
      </c>
      <c r="CY17" s="2" t="s">
        <v>445</v>
      </c>
    </row>
    <row r="18" ht="12.75" customHeight="1">
      <c r="A18" s="11" t="s">
        <v>448</v>
      </c>
      <c r="B18" s="11"/>
      <c r="C18" s="11" t="s">
        <v>448</v>
      </c>
      <c r="D18" s="14" t="s">
        <v>449</v>
      </c>
      <c r="E18" s="14" t="s">
        <v>449</v>
      </c>
      <c r="F18" s="14" t="s">
        <v>450</v>
      </c>
      <c r="G18" s="14" t="s">
        <v>449</v>
      </c>
      <c r="H18" s="14" t="s">
        <v>449</v>
      </c>
      <c r="I18" s="14" t="s">
        <v>449</v>
      </c>
      <c r="J18" s="14" t="s">
        <v>449</v>
      </c>
      <c r="K18" s="14" t="s">
        <v>450</v>
      </c>
      <c r="L18" s="14" t="s">
        <v>450</v>
      </c>
      <c r="M18" s="14" t="s">
        <v>449</v>
      </c>
      <c r="N18" s="14" t="s">
        <v>449</v>
      </c>
      <c r="O18" s="14" t="s">
        <v>450</v>
      </c>
      <c r="P18" s="14" t="s">
        <v>449</v>
      </c>
      <c r="Q18" s="14" t="s">
        <v>449</v>
      </c>
      <c r="R18" s="14" t="s">
        <v>449</v>
      </c>
      <c r="S18" s="14" t="s">
        <v>449</v>
      </c>
      <c r="T18" s="14" t="s">
        <v>449</v>
      </c>
      <c r="U18" s="14" t="s">
        <v>449</v>
      </c>
      <c r="V18" s="14" t="s">
        <v>449</v>
      </c>
      <c r="W18" s="14" t="s">
        <v>449</v>
      </c>
      <c r="X18" s="14" t="s">
        <v>449</v>
      </c>
      <c r="Y18" s="14" t="s">
        <v>449</v>
      </c>
      <c r="Z18" s="14" t="s">
        <v>450</v>
      </c>
      <c r="AA18" s="14" t="s">
        <v>450</v>
      </c>
      <c r="AB18" s="14" t="s">
        <v>449</v>
      </c>
      <c r="AC18" s="14" t="s">
        <v>449</v>
      </c>
      <c r="AD18" s="14" t="s">
        <v>449</v>
      </c>
      <c r="AE18" s="14" t="s">
        <v>449</v>
      </c>
      <c r="AF18" s="14" t="s">
        <v>449</v>
      </c>
      <c r="AG18" s="14" t="s">
        <v>449</v>
      </c>
      <c r="AH18" s="14" t="s">
        <v>450</v>
      </c>
      <c r="AI18" s="14" t="s">
        <v>450</v>
      </c>
      <c r="AJ18" s="14" t="s">
        <v>450</v>
      </c>
      <c r="AK18" s="14" t="s">
        <v>449</v>
      </c>
      <c r="AL18" s="14" t="s">
        <v>449</v>
      </c>
      <c r="AM18" s="14" t="s">
        <v>449</v>
      </c>
      <c r="AN18" s="14" t="s">
        <v>449</v>
      </c>
      <c r="AO18" s="14" t="s">
        <v>450</v>
      </c>
      <c r="AP18" s="14" t="s">
        <v>449</v>
      </c>
      <c r="AQ18" s="14" t="s">
        <v>449</v>
      </c>
      <c r="AR18" s="14" t="s">
        <v>449</v>
      </c>
      <c r="AS18" s="14" t="s">
        <v>449</v>
      </c>
      <c r="AT18" s="14" t="s">
        <v>449</v>
      </c>
      <c r="AU18" s="14" t="s">
        <v>449</v>
      </c>
      <c r="AV18" s="14" t="s">
        <v>450</v>
      </c>
      <c r="AW18" s="14" t="s">
        <v>449</v>
      </c>
      <c r="AX18" s="14" t="s">
        <v>449</v>
      </c>
      <c r="AY18" s="14" t="s">
        <v>449</v>
      </c>
      <c r="AZ18" s="14" t="s">
        <v>449</v>
      </c>
      <c r="BA18" s="14" t="s">
        <v>449</v>
      </c>
      <c r="BB18" s="14" t="s">
        <v>449</v>
      </c>
      <c r="BC18" s="14" t="s">
        <v>449</v>
      </c>
      <c r="BD18" s="14" t="s">
        <v>450</v>
      </c>
      <c r="BE18" s="14" t="s">
        <v>449</v>
      </c>
      <c r="BF18" s="14" t="s">
        <v>450</v>
      </c>
      <c r="BG18" s="14" t="s">
        <v>449</v>
      </c>
      <c r="BH18" s="14" t="s">
        <v>449</v>
      </c>
      <c r="BI18" s="14" t="s">
        <v>450</v>
      </c>
      <c r="BJ18" s="14" t="s">
        <v>449</v>
      </c>
      <c r="BK18" s="14" t="s">
        <v>449</v>
      </c>
      <c r="BL18" s="14" t="s">
        <v>449</v>
      </c>
      <c r="BM18" s="14" t="s">
        <v>449</v>
      </c>
      <c r="BN18" s="14" t="s">
        <v>449</v>
      </c>
      <c r="BO18" s="14" t="s">
        <v>449</v>
      </c>
      <c r="BP18" s="14" t="s">
        <v>449</v>
      </c>
      <c r="BQ18" s="14" t="s">
        <v>449</v>
      </c>
      <c r="BR18" s="14" t="s">
        <v>450</v>
      </c>
      <c r="BS18" s="14" t="s">
        <v>449</v>
      </c>
      <c r="BT18" s="14" t="s">
        <v>449</v>
      </c>
      <c r="BU18" s="14" t="s">
        <v>449</v>
      </c>
      <c r="BV18" s="14" t="s">
        <v>449</v>
      </c>
      <c r="BW18" s="14" t="s">
        <v>449</v>
      </c>
      <c r="BX18" s="14" t="s">
        <v>449</v>
      </c>
      <c r="BY18" s="14" t="s">
        <v>449</v>
      </c>
      <c r="BZ18" s="14" t="s">
        <v>449</v>
      </c>
      <c r="CA18" s="14" t="s">
        <v>449</v>
      </c>
      <c r="CB18" s="14" t="s">
        <v>449</v>
      </c>
      <c r="CC18" s="14" t="s">
        <v>450</v>
      </c>
      <c r="CD18" s="14" t="s">
        <v>450</v>
      </c>
      <c r="CE18" s="14" t="s">
        <v>449</v>
      </c>
      <c r="CF18" s="14" t="s">
        <v>449</v>
      </c>
      <c r="CG18" s="14" t="s">
        <v>449</v>
      </c>
      <c r="CH18" s="14" t="s">
        <v>449</v>
      </c>
      <c r="CI18" s="14" t="s">
        <v>449</v>
      </c>
      <c r="CJ18" s="14" t="s">
        <v>449</v>
      </c>
      <c r="CK18" s="14" t="s">
        <v>449</v>
      </c>
      <c r="CL18" s="14" t="s">
        <v>450</v>
      </c>
      <c r="CM18" s="14" t="s">
        <v>449</v>
      </c>
      <c r="CN18" s="14" t="s">
        <v>449</v>
      </c>
      <c r="CO18" s="14" t="s">
        <v>449</v>
      </c>
      <c r="CP18" s="14" t="s">
        <v>449</v>
      </c>
      <c r="CQ18" s="14" t="s">
        <v>449</v>
      </c>
      <c r="CR18" s="14" t="s">
        <v>449</v>
      </c>
      <c r="CS18" s="14" t="s">
        <v>449</v>
      </c>
      <c r="CT18" s="14" t="s">
        <v>449</v>
      </c>
      <c r="CU18" s="14" t="s">
        <v>449</v>
      </c>
      <c r="CV18" s="14" t="s">
        <v>449</v>
      </c>
      <c r="CW18" s="2" t="s">
        <v>449</v>
      </c>
      <c r="CX18" s="2" t="s">
        <v>449</v>
      </c>
      <c r="CY18" s="2" t="s">
        <v>449</v>
      </c>
    </row>
    <row r="19" ht="12.75" customHeight="1">
      <c r="A19" s="10" t="s">
        <v>451</v>
      </c>
      <c r="B19" s="10"/>
      <c r="C19" s="10" t="s">
        <v>451</v>
      </c>
      <c r="D19" s="17" t="s">
        <v>452</v>
      </c>
      <c r="E19" s="17" t="s">
        <v>453</v>
      </c>
      <c r="F19" s="17" t="s">
        <v>453</v>
      </c>
      <c r="G19" s="17" t="s">
        <v>453</v>
      </c>
      <c r="H19" s="17" t="s">
        <v>453</v>
      </c>
      <c r="I19" s="17" t="s">
        <v>453</v>
      </c>
      <c r="J19" s="17" t="s">
        <v>453</v>
      </c>
      <c r="K19" s="17" t="s">
        <v>452</v>
      </c>
      <c r="L19" s="17" t="s">
        <v>453</v>
      </c>
      <c r="M19" s="17" t="s">
        <v>453</v>
      </c>
      <c r="N19" s="17" t="s">
        <v>453</v>
      </c>
      <c r="O19" s="17" t="s">
        <v>453</v>
      </c>
      <c r="P19" s="17" t="s">
        <v>453</v>
      </c>
      <c r="Q19" s="17" t="s">
        <v>453</v>
      </c>
      <c r="R19" s="17" t="s">
        <v>453</v>
      </c>
      <c r="S19" s="17" t="s">
        <v>452</v>
      </c>
      <c r="T19" s="17" t="s">
        <v>453</v>
      </c>
      <c r="U19" s="17" t="s">
        <v>452</v>
      </c>
      <c r="V19" s="17" t="s">
        <v>453</v>
      </c>
      <c r="W19" s="17" t="s">
        <v>453</v>
      </c>
      <c r="X19" s="17" t="s">
        <v>453</v>
      </c>
      <c r="Y19" s="17" t="s">
        <v>453</v>
      </c>
      <c r="Z19" s="17" t="s">
        <v>453</v>
      </c>
      <c r="AA19" s="17" t="s">
        <v>453</v>
      </c>
      <c r="AB19" s="17" t="s">
        <v>453</v>
      </c>
      <c r="AC19" s="17" t="s">
        <v>452</v>
      </c>
      <c r="AD19" s="17" t="s">
        <v>452</v>
      </c>
      <c r="AE19" s="17" t="s">
        <v>452</v>
      </c>
      <c r="AF19" s="17" t="s">
        <v>453</v>
      </c>
      <c r="AG19" s="17" t="s">
        <v>452</v>
      </c>
      <c r="AH19" s="17" t="s">
        <v>453</v>
      </c>
      <c r="AI19" s="17" t="s">
        <v>452</v>
      </c>
      <c r="AJ19" s="17" t="s">
        <v>453</v>
      </c>
      <c r="AK19" s="17" t="s">
        <v>453</v>
      </c>
      <c r="AL19" s="17" t="s">
        <v>453</v>
      </c>
      <c r="AM19" s="17" t="s">
        <v>452</v>
      </c>
      <c r="AN19" s="17" t="s">
        <v>453</v>
      </c>
      <c r="AO19" s="17" t="s">
        <v>453</v>
      </c>
      <c r="AP19" s="17" t="s">
        <v>453</v>
      </c>
      <c r="AQ19" s="17" t="s">
        <v>453</v>
      </c>
      <c r="AR19" s="17" t="s">
        <v>452</v>
      </c>
      <c r="AS19" s="17" t="s">
        <v>453</v>
      </c>
      <c r="AT19" s="17" t="s">
        <v>452</v>
      </c>
      <c r="AU19" s="17" t="s">
        <v>453</v>
      </c>
      <c r="AV19" s="17" t="s">
        <v>453</v>
      </c>
      <c r="AW19" s="17" t="s">
        <v>453</v>
      </c>
      <c r="AX19" s="17" t="s">
        <v>452</v>
      </c>
      <c r="AY19" s="17" t="s">
        <v>453</v>
      </c>
      <c r="AZ19" s="17" t="s">
        <v>453</v>
      </c>
      <c r="BA19" s="17" t="s">
        <v>453</v>
      </c>
      <c r="BB19" s="17" t="s">
        <v>453</v>
      </c>
      <c r="BC19" s="17" t="s">
        <v>453</v>
      </c>
      <c r="BD19" s="17" t="s">
        <v>453</v>
      </c>
      <c r="BE19" s="17" t="s">
        <v>453</v>
      </c>
      <c r="BF19" s="17" t="s">
        <v>453</v>
      </c>
      <c r="BG19" s="17" t="s">
        <v>453</v>
      </c>
      <c r="BH19" s="17" t="s">
        <v>453</v>
      </c>
      <c r="BI19" s="17" t="s">
        <v>453</v>
      </c>
      <c r="BJ19" s="17" t="s">
        <v>453</v>
      </c>
      <c r="BK19" s="17" t="s">
        <v>453</v>
      </c>
      <c r="BL19" s="17" t="s">
        <v>453</v>
      </c>
      <c r="BM19" s="17" t="s">
        <v>452</v>
      </c>
      <c r="BN19" s="17" t="s">
        <v>452</v>
      </c>
      <c r="BO19" s="17" t="s">
        <v>453</v>
      </c>
      <c r="BP19" s="17" t="s">
        <v>453</v>
      </c>
      <c r="BQ19" s="17" t="s">
        <v>452</v>
      </c>
      <c r="BR19" s="17" t="s">
        <v>453</v>
      </c>
      <c r="BS19" s="17" t="s">
        <v>453</v>
      </c>
      <c r="BT19" s="17" t="s">
        <v>453</v>
      </c>
      <c r="BU19" s="17" t="s">
        <v>453</v>
      </c>
      <c r="BV19" s="17" t="s">
        <v>453</v>
      </c>
      <c r="BW19" s="17" t="s">
        <v>453</v>
      </c>
      <c r="BX19" s="17" t="s">
        <v>453</v>
      </c>
      <c r="BY19" s="17" t="s">
        <v>452</v>
      </c>
      <c r="BZ19" s="17" t="s">
        <v>453</v>
      </c>
      <c r="CA19" s="17" t="s">
        <v>453</v>
      </c>
      <c r="CB19" s="17" t="s">
        <v>452</v>
      </c>
      <c r="CC19" s="17" t="s">
        <v>453</v>
      </c>
      <c r="CD19" s="17" t="s">
        <v>453</v>
      </c>
      <c r="CE19" s="17" t="s">
        <v>453</v>
      </c>
      <c r="CF19" s="17" t="s">
        <v>453</v>
      </c>
      <c r="CG19" s="17" t="s">
        <v>453</v>
      </c>
      <c r="CH19" s="17" t="s">
        <v>453</v>
      </c>
      <c r="CI19" s="17" t="s">
        <v>453</v>
      </c>
      <c r="CJ19" s="17" t="s">
        <v>453</v>
      </c>
      <c r="CK19" s="17" t="s">
        <v>453</v>
      </c>
      <c r="CL19" s="17" t="s">
        <v>453</v>
      </c>
      <c r="CM19" s="17" t="s">
        <v>453</v>
      </c>
      <c r="CN19" s="17" t="s">
        <v>453</v>
      </c>
      <c r="CO19" s="17" t="s">
        <v>453</v>
      </c>
      <c r="CP19" s="17" t="s">
        <v>452</v>
      </c>
      <c r="CQ19" s="17" t="s">
        <v>453</v>
      </c>
      <c r="CR19" s="17" t="s">
        <v>453</v>
      </c>
      <c r="CS19" s="17" t="s">
        <v>453</v>
      </c>
      <c r="CT19" s="17" t="s">
        <v>452</v>
      </c>
      <c r="CU19" s="17" t="s">
        <v>452</v>
      </c>
      <c r="CV19" s="17" t="s">
        <v>453</v>
      </c>
      <c r="CW19" s="2" t="s">
        <v>453</v>
      </c>
      <c r="CX19" s="2" t="s">
        <v>452</v>
      </c>
      <c r="CY19" s="2" t="s">
        <v>452</v>
      </c>
    </row>
    <row r="20" ht="12.75" customHeight="1">
      <c r="A20" s="11" t="s">
        <v>454</v>
      </c>
      <c r="B20" s="11"/>
      <c r="C20" s="11" t="s">
        <v>454</v>
      </c>
      <c r="D20" s="14" t="s">
        <v>455</v>
      </c>
      <c r="E20" s="14" t="s">
        <v>455</v>
      </c>
      <c r="F20" s="14" t="s">
        <v>456</v>
      </c>
      <c r="G20" s="14" t="s">
        <v>456</v>
      </c>
      <c r="H20" s="14" t="s">
        <v>457</v>
      </c>
      <c r="I20" s="14" t="s">
        <v>456</v>
      </c>
      <c r="J20" s="14" t="s">
        <v>456</v>
      </c>
      <c r="K20" s="14" t="s">
        <v>455</v>
      </c>
      <c r="L20" s="14" t="s">
        <v>456</v>
      </c>
      <c r="M20" s="14" t="s">
        <v>455</v>
      </c>
      <c r="N20" s="14" t="s">
        <v>455</v>
      </c>
      <c r="O20" s="14" t="s">
        <v>455</v>
      </c>
      <c r="P20" s="14" t="s">
        <v>456</v>
      </c>
      <c r="Q20" s="14" t="s">
        <v>456</v>
      </c>
      <c r="R20" s="14" t="s">
        <v>456</v>
      </c>
      <c r="S20" s="14" t="s">
        <v>457</v>
      </c>
      <c r="T20" s="14" t="s">
        <v>456</v>
      </c>
      <c r="U20" s="14" t="s">
        <v>456</v>
      </c>
      <c r="V20" s="14" t="s">
        <v>457</v>
      </c>
      <c r="W20" s="14" t="s">
        <v>456</v>
      </c>
      <c r="X20" s="14" t="s">
        <v>456</v>
      </c>
      <c r="Y20" s="14" t="s">
        <v>455</v>
      </c>
      <c r="Z20" s="14" t="s">
        <v>456</v>
      </c>
      <c r="AA20" s="14" t="s">
        <v>457</v>
      </c>
      <c r="AB20" s="14" t="s">
        <v>455</v>
      </c>
      <c r="AC20" s="14" t="s">
        <v>455</v>
      </c>
      <c r="AD20" s="14" t="s">
        <v>455</v>
      </c>
      <c r="AE20" s="14" t="s">
        <v>457</v>
      </c>
      <c r="AF20" s="14" t="s">
        <v>456</v>
      </c>
      <c r="AG20" s="14" t="s">
        <v>455</v>
      </c>
      <c r="AH20" s="14" t="s">
        <v>456</v>
      </c>
      <c r="AI20" s="14" t="s">
        <v>455</v>
      </c>
      <c r="AJ20" s="14" t="s">
        <v>457</v>
      </c>
      <c r="AK20" s="14" t="s">
        <v>456</v>
      </c>
      <c r="AL20" s="14" t="s">
        <v>456</v>
      </c>
      <c r="AM20" s="14" t="s">
        <v>456</v>
      </c>
      <c r="AN20" s="14" t="s">
        <v>456</v>
      </c>
      <c r="AO20" s="14" t="s">
        <v>456</v>
      </c>
      <c r="AP20" s="14" t="s">
        <v>456</v>
      </c>
      <c r="AQ20" s="14" t="s">
        <v>455</v>
      </c>
      <c r="AR20" s="14" t="s">
        <v>455</v>
      </c>
      <c r="AS20" s="14" t="s">
        <v>456</v>
      </c>
      <c r="AT20" s="14" t="s">
        <v>456</v>
      </c>
      <c r="AU20" s="14" t="s">
        <v>455</v>
      </c>
      <c r="AV20" s="14" t="s">
        <v>457</v>
      </c>
      <c r="AW20" s="14" t="s">
        <v>456</v>
      </c>
      <c r="AX20" s="14" t="s">
        <v>456</v>
      </c>
      <c r="AY20" s="14" t="s">
        <v>455</v>
      </c>
      <c r="AZ20" s="14" t="s">
        <v>456</v>
      </c>
      <c r="BA20" s="14" t="s">
        <v>455</v>
      </c>
      <c r="BB20" s="14" t="s">
        <v>456</v>
      </c>
      <c r="BC20" s="14" t="s">
        <v>455</v>
      </c>
      <c r="BD20" s="14" t="s">
        <v>457</v>
      </c>
      <c r="BE20" s="14" t="s">
        <v>457</v>
      </c>
      <c r="BF20" s="14" t="s">
        <v>457</v>
      </c>
      <c r="BG20" s="14" t="s">
        <v>456</v>
      </c>
      <c r="BH20" s="14" t="s">
        <v>456</v>
      </c>
      <c r="BI20" s="14" t="s">
        <v>456</v>
      </c>
      <c r="BJ20" s="14" t="s">
        <v>456</v>
      </c>
      <c r="BK20" s="14" t="s">
        <v>456</v>
      </c>
      <c r="BL20" s="14" t="s">
        <v>456</v>
      </c>
      <c r="BM20" s="14" t="s">
        <v>455</v>
      </c>
      <c r="BN20" s="14" t="s">
        <v>456</v>
      </c>
      <c r="BO20" s="14" t="s">
        <v>456</v>
      </c>
      <c r="BP20" s="14" t="s">
        <v>457</v>
      </c>
      <c r="BQ20" s="14" t="s">
        <v>456</v>
      </c>
      <c r="BR20" s="14" t="s">
        <v>456</v>
      </c>
      <c r="BS20" s="14" t="s">
        <v>456</v>
      </c>
      <c r="BT20" s="14" t="s">
        <v>455</v>
      </c>
      <c r="BU20" s="14" t="s">
        <v>456</v>
      </c>
      <c r="BV20" s="14" t="s">
        <v>456</v>
      </c>
      <c r="BW20" s="14" t="s">
        <v>455</v>
      </c>
      <c r="BX20" s="14" t="s">
        <v>457</v>
      </c>
      <c r="BY20" s="14" t="s">
        <v>455</v>
      </c>
      <c r="BZ20" s="14" t="s">
        <v>455</v>
      </c>
      <c r="CA20" s="14" t="s">
        <v>457</v>
      </c>
      <c r="CB20" s="14" t="s">
        <v>456</v>
      </c>
      <c r="CC20" s="14" t="s">
        <v>455</v>
      </c>
      <c r="CD20" s="14" t="s">
        <v>455</v>
      </c>
      <c r="CE20" s="14" t="s">
        <v>455</v>
      </c>
      <c r="CF20" s="14" t="s">
        <v>456</v>
      </c>
      <c r="CG20" s="14" t="s">
        <v>456</v>
      </c>
      <c r="CH20" s="14" t="s">
        <v>455</v>
      </c>
      <c r="CI20" s="14" t="s">
        <v>455</v>
      </c>
      <c r="CJ20" s="14" t="s">
        <v>456</v>
      </c>
      <c r="CK20" s="14" t="s">
        <v>456</v>
      </c>
      <c r="CL20" s="14" t="s">
        <v>456</v>
      </c>
      <c r="CM20" s="14" t="s">
        <v>456</v>
      </c>
      <c r="CN20" s="14" t="s">
        <v>456</v>
      </c>
      <c r="CO20" s="14" t="s">
        <v>456</v>
      </c>
      <c r="CP20" s="14" t="s">
        <v>456</v>
      </c>
      <c r="CQ20" s="14" t="s">
        <v>455</v>
      </c>
      <c r="CR20" s="14" t="s">
        <v>457</v>
      </c>
      <c r="CS20" s="14" t="s">
        <v>455</v>
      </c>
      <c r="CT20" s="14" t="s">
        <v>455</v>
      </c>
      <c r="CU20" s="14" t="s">
        <v>455</v>
      </c>
      <c r="CV20" s="14" t="s">
        <v>456</v>
      </c>
      <c r="CW20" s="2" t="s">
        <v>456</v>
      </c>
      <c r="CX20" s="2" t="s">
        <v>455</v>
      </c>
      <c r="CY20" s="2" t="s">
        <v>455</v>
      </c>
    </row>
    <row r="21" ht="12.75" customHeight="1">
      <c r="A21" s="11" t="s">
        <v>458</v>
      </c>
      <c r="B21" s="11"/>
      <c r="C21" s="11" t="s">
        <v>458</v>
      </c>
      <c r="D21" s="14">
        <v>0.0</v>
      </c>
      <c r="E21" s="14">
        <v>0.0</v>
      </c>
      <c r="F21" s="14">
        <v>0.21881081226179644</v>
      </c>
      <c r="G21" s="14">
        <v>0.6494613414505305</v>
      </c>
      <c r="H21" s="14">
        <v>1.0</v>
      </c>
      <c r="I21" s="14">
        <v>0.300983827386197</v>
      </c>
      <c r="J21" s="14">
        <v>0.24640094240226895</v>
      </c>
      <c r="K21" s="14">
        <v>0.0</v>
      </c>
      <c r="L21" s="14">
        <v>0.3655291603539095</v>
      </c>
      <c r="M21" s="14">
        <v>0.0</v>
      </c>
      <c r="N21" s="14">
        <v>0.0</v>
      </c>
      <c r="O21" s="14">
        <v>0.0</v>
      </c>
      <c r="P21" s="14">
        <v>0.6575447284940942</v>
      </c>
      <c r="Q21" s="14">
        <v>0.5120572428709722</v>
      </c>
      <c r="R21" s="14">
        <v>0.5058666032933398</v>
      </c>
      <c r="S21" s="14">
        <v>1.0</v>
      </c>
      <c r="T21" s="14">
        <v>0.29956814663868614</v>
      </c>
      <c r="U21" s="14">
        <v>0.06119194992388932</v>
      </c>
      <c r="V21" s="14">
        <v>1.0</v>
      </c>
      <c r="W21" s="14">
        <v>0.7709772900724459</v>
      </c>
      <c r="X21" s="14">
        <v>0.19656025949601608</v>
      </c>
      <c r="Y21" s="14">
        <v>0.0</v>
      </c>
      <c r="Z21" s="14">
        <v>0.9815247923388463</v>
      </c>
      <c r="AA21" s="14">
        <v>1.0</v>
      </c>
      <c r="AB21" s="14">
        <v>0.0</v>
      </c>
      <c r="AC21" s="14">
        <v>0.0</v>
      </c>
      <c r="AD21" s="14">
        <v>0.0</v>
      </c>
      <c r="AE21" s="14">
        <v>1.0</v>
      </c>
      <c r="AF21" s="14">
        <v>0.2871679003889944</v>
      </c>
      <c r="AG21" s="14">
        <v>0.0</v>
      </c>
      <c r="AH21" s="14">
        <v>0.9648542528464426</v>
      </c>
      <c r="AI21" s="14">
        <v>0.0</v>
      </c>
      <c r="AJ21" s="14">
        <v>1.0</v>
      </c>
      <c r="AK21" s="14">
        <v>0.8872480588063928</v>
      </c>
      <c r="AL21" s="14">
        <v>0.20488389957651443</v>
      </c>
      <c r="AM21" s="14">
        <v>0.6278089932606025</v>
      </c>
      <c r="AN21" s="14">
        <v>0.9036403523752724</v>
      </c>
      <c r="AO21" s="14">
        <v>0.7140296539062158</v>
      </c>
      <c r="AP21" s="14">
        <v>0.9309482941991009</v>
      </c>
      <c r="AQ21" s="14">
        <v>0.0</v>
      </c>
      <c r="AR21" s="14">
        <v>0.0</v>
      </c>
      <c r="AS21" s="14">
        <v>0.990900987219717</v>
      </c>
      <c r="AT21" s="14">
        <v>0.21034644966545024</v>
      </c>
      <c r="AU21" s="14">
        <v>0.0</v>
      </c>
      <c r="AV21" s="14">
        <v>1.0</v>
      </c>
      <c r="AW21" s="14">
        <v>0.8047895886169919</v>
      </c>
      <c r="AX21" s="14">
        <v>0.07725585313362238</v>
      </c>
      <c r="AY21" s="14">
        <v>0.0</v>
      </c>
      <c r="AZ21" s="14">
        <v>0.1239757579433789</v>
      </c>
      <c r="BA21" s="14">
        <v>0.0</v>
      </c>
      <c r="BB21" s="14">
        <v>0.4126540723509009</v>
      </c>
      <c r="BC21" s="14">
        <v>0.0</v>
      </c>
      <c r="BD21" s="14">
        <v>1.0</v>
      </c>
      <c r="BE21" s="14">
        <v>1.0</v>
      </c>
      <c r="BF21" s="14">
        <v>1.0</v>
      </c>
      <c r="BG21" s="14">
        <v>0.6290077967069052</v>
      </c>
      <c r="BH21" s="14">
        <v>0.2058563051454141</v>
      </c>
      <c r="BI21" s="14">
        <v>0.5778922392533928</v>
      </c>
      <c r="BJ21" s="14">
        <v>0.7987221542901507</v>
      </c>
      <c r="BK21" s="14">
        <v>0.8485111867847471</v>
      </c>
      <c r="BL21" s="14">
        <v>0.2908717724762685</v>
      </c>
      <c r="BM21" s="14">
        <v>0.0</v>
      </c>
      <c r="BN21" s="14">
        <v>0.15583216703589242</v>
      </c>
      <c r="BO21" s="14">
        <v>0.7492154698680086</v>
      </c>
      <c r="BP21" s="14">
        <v>1.0</v>
      </c>
      <c r="BQ21" s="14">
        <v>0.6232919488827491</v>
      </c>
      <c r="BR21" s="14">
        <v>0.3356369175592776</v>
      </c>
      <c r="BS21" s="14">
        <v>0.096899006841211</v>
      </c>
      <c r="BT21" s="14">
        <v>0.0</v>
      </c>
      <c r="BU21" s="14">
        <v>0.7793222227860847</v>
      </c>
      <c r="BV21" s="14">
        <v>0.7770058859209502</v>
      </c>
      <c r="BW21" s="14">
        <v>0.0</v>
      </c>
      <c r="BX21" s="14">
        <v>1.0</v>
      </c>
      <c r="BY21" s="14">
        <v>0.0</v>
      </c>
      <c r="BZ21" s="14">
        <v>0.0</v>
      </c>
      <c r="CA21" s="14">
        <v>1.0</v>
      </c>
      <c r="CB21" s="14">
        <v>0.5284907292337265</v>
      </c>
      <c r="CC21" s="14">
        <v>0.0</v>
      </c>
      <c r="CD21" s="14">
        <v>0.0</v>
      </c>
      <c r="CE21" s="14">
        <v>0.0</v>
      </c>
      <c r="CF21" s="14">
        <v>0.3857380561350696</v>
      </c>
      <c r="CG21" s="14">
        <v>0.7651115873506612</v>
      </c>
      <c r="CH21" s="14">
        <v>0.0</v>
      </c>
      <c r="CI21" s="14">
        <v>0.0</v>
      </c>
      <c r="CJ21" s="14">
        <v>0.10878450989397581</v>
      </c>
      <c r="CK21" s="14">
        <v>0.5113970625430209</v>
      </c>
      <c r="CL21" s="14">
        <v>0.33229165306816044</v>
      </c>
      <c r="CM21" s="14">
        <v>0.43799223596314274</v>
      </c>
      <c r="CN21" s="14">
        <v>0.8231270839028694</v>
      </c>
      <c r="CO21" s="14">
        <v>0.8253492725968241</v>
      </c>
      <c r="CP21" s="14">
        <v>0.4613432662414678</v>
      </c>
      <c r="CQ21" s="14">
        <v>0.0</v>
      </c>
      <c r="CR21" s="14">
        <v>1.0</v>
      </c>
      <c r="CS21" s="14">
        <v>0.0</v>
      </c>
      <c r="CT21" s="14">
        <v>0.0</v>
      </c>
      <c r="CU21" s="14">
        <v>0.0</v>
      </c>
      <c r="CV21" s="14">
        <v>0.02341199451246767</v>
      </c>
      <c r="CW21" s="2">
        <v>0.7395739723536309</v>
      </c>
      <c r="CX21" s="2">
        <v>0.0</v>
      </c>
      <c r="CY21" s="2">
        <v>0.0</v>
      </c>
    </row>
    <row r="22" ht="12.75" customHeight="1">
      <c r="A22" s="11" t="s">
        <v>459</v>
      </c>
      <c r="B22" s="11"/>
      <c r="C22" s="11" t="s">
        <v>459</v>
      </c>
      <c r="D22" s="14">
        <v>0.1</v>
      </c>
      <c r="E22" s="14">
        <v>1.0</v>
      </c>
      <c r="F22" s="14">
        <v>0.7</v>
      </c>
      <c r="G22" s="14">
        <v>0.2</v>
      </c>
      <c r="H22" s="14">
        <v>0.4</v>
      </c>
      <c r="I22" s="14">
        <v>1.0</v>
      </c>
      <c r="J22" s="14">
        <v>0.4</v>
      </c>
      <c r="K22" s="14">
        <v>1.0</v>
      </c>
      <c r="L22" s="14">
        <v>0.4</v>
      </c>
      <c r="M22" s="14">
        <v>0.6</v>
      </c>
      <c r="N22" s="14">
        <v>0.3</v>
      </c>
      <c r="O22" s="14">
        <v>0.4</v>
      </c>
      <c r="P22" s="14">
        <v>0.7</v>
      </c>
      <c r="Q22" s="14">
        <v>0.8</v>
      </c>
      <c r="R22" s="14">
        <v>1.0</v>
      </c>
      <c r="S22" s="14">
        <v>1.0</v>
      </c>
      <c r="T22" s="14">
        <v>0.8</v>
      </c>
      <c r="U22" s="14">
        <v>0.5</v>
      </c>
      <c r="V22" s="14">
        <v>0.5</v>
      </c>
      <c r="W22" s="14">
        <v>0.2</v>
      </c>
      <c r="X22" s="14">
        <v>0.9</v>
      </c>
      <c r="Y22" s="14">
        <v>0.6</v>
      </c>
      <c r="Z22" s="14">
        <v>0.5</v>
      </c>
      <c r="AA22" s="14">
        <v>0.9</v>
      </c>
      <c r="AB22" s="14">
        <v>0.4</v>
      </c>
      <c r="AC22" s="14">
        <v>0.6</v>
      </c>
      <c r="AD22" s="14">
        <v>0.4</v>
      </c>
      <c r="AE22" s="14">
        <v>0.4</v>
      </c>
      <c r="AF22" s="14">
        <v>0.7</v>
      </c>
      <c r="AG22" s="14">
        <v>0.1</v>
      </c>
      <c r="AH22" s="14">
        <v>0.8</v>
      </c>
      <c r="AI22" s="14">
        <v>0.3</v>
      </c>
      <c r="AJ22" s="14">
        <v>0.8</v>
      </c>
      <c r="AK22" s="14">
        <v>0.6</v>
      </c>
      <c r="AL22" s="14">
        <v>0.7</v>
      </c>
      <c r="AM22" s="14">
        <v>0.8</v>
      </c>
      <c r="AN22" s="14">
        <v>1.0</v>
      </c>
      <c r="AO22" s="14">
        <v>0.7</v>
      </c>
      <c r="AP22" s="14">
        <v>0.9</v>
      </c>
      <c r="AQ22" s="14">
        <v>0.3</v>
      </c>
      <c r="AR22" s="14">
        <v>0.3</v>
      </c>
      <c r="AS22" s="14">
        <v>0.1</v>
      </c>
      <c r="AT22" s="14">
        <v>0.8</v>
      </c>
      <c r="AU22" s="14">
        <v>0.7</v>
      </c>
      <c r="AV22" s="14">
        <v>0.1</v>
      </c>
      <c r="AW22" s="14">
        <v>0.1</v>
      </c>
      <c r="AX22" s="14">
        <v>0.9</v>
      </c>
      <c r="AY22" s="14">
        <v>0.8</v>
      </c>
      <c r="AZ22" s="14">
        <v>0.4</v>
      </c>
      <c r="BA22" s="14">
        <v>1.0</v>
      </c>
      <c r="BB22" s="14">
        <v>0.8</v>
      </c>
      <c r="BC22" s="14">
        <v>0.6</v>
      </c>
      <c r="BD22" s="14">
        <v>0.4</v>
      </c>
      <c r="BE22" s="14">
        <v>0.9</v>
      </c>
      <c r="BF22" s="14">
        <v>0.7</v>
      </c>
      <c r="BG22" s="14">
        <v>0.3</v>
      </c>
      <c r="BH22" s="14">
        <v>0.2</v>
      </c>
      <c r="BI22" s="14">
        <v>0.9</v>
      </c>
      <c r="BJ22" s="14">
        <v>0.6</v>
      </c>
      <c r="BK22" s="14">
        <v>0.7</v>
      </c>
      <c r="BL22" s="14">
        <v>1.0</v>
      </c>
      <c r="BM22" s="14">
        <v>0.4</v>
      </c>
      <c r="BN22" s="14">
        <v>0.6</v>
      </c>
      <c r="BO22" s="14">
        <v>1.0</v>
      </c>
      <c r="BP22" s="14">
        <v>0.8</v>
      </c>
      <c r="BQ22" s="14">
        <v>0.7</v>
      </c>
      <c r="BR22" s="14">
        <v>0.8</v>
      </c>
      <c r="BS22" s="14">
        <v>0.8</v>
      </c>
      <c r="BT22" s="14">
        <v>0.2</v>
      </c>
      <c r="BU22" s="14">
        <v>0.7</v>
      </c>
      <c r="BV22" s="14">
        <v>0.1</v>
      </c>
      <c r="BW22" s="14">
        <v>0.9</v>
      </c>
      <c r="BX22" s="14">
        <v>0.1</v>
      </c>
      <c r="BY22" s="14">
        <v>0.3</v>
      </c>
      <c r="BZ22" s="14">
        <v>1.0</v>
      </c>
      <c r="CA22" s="14">
        <v>0.5</v>
      </c>
      <c r="CB22" s="14">
        <v>0.7</v>
      </c>
      <c r="CC22" s="14">
        <v>0.9</v>
      </c>
      <c r="CD22" s="14">
        <v>0.6</v>
      </c>
      <c r="CE22" s="14">
        <v>0.3</v>
      </c>
      <c r="CF22" s="14">
        <v>0.7</v>
      </c>
      <c r="CG22" s="14">
        <v>0.4</v>
      </c>
      <c r="CH22" s="14">
        <v>0.9</v>
      </c>
      <c r="CI22" s="14">
        <v>1.0</v>
      </c>
      <c r="CJ22" s="14">
        <v>0.2</v>
      </c>
      <c r="CK22" s="14">
        <v>0.7</v>
      </c>
      <c r="CL22" s="14">
        <v>0.3</v>
      </c>
      <c r="CM22" s="14">
        <v>0.6</v>
      </c>
      <c r="CN22" s="14">
        <v>0.5</v>
      </c>
      <c r="CO22" s="14">
        <v>0.9</v>
      </c>
      <c r="CP22" s="14">
        <v>1.0</v>
      </c>
      <c r="CQ22" s="14">
        <v>0.2</v>
      </c>
      <c r="CR22" s="14">
        <v>0.3</v>
      </c>
      <c r="CS22" s="14">
        <v>0.6</v>
      </c>
      <c r="CT22" s="14">
        <v>0.6</v>
      </c>
      <c r="CU22" s="14">
        <v>0.4</v>
      </c>
      <c r="CV22" s="14">
        <v>0.3</v>
      </c>
      <c r="CW22" s="2">
        <v>0.6</v>
      </c>
      <c r="CX22" s="2">
        <v>0.6</v>
      </c>
      <c r="CY22" s="2">
        <v>1.0</v>
      </c>
    </row>
    <row r="23" ht="12.75" customHeight="1">
      <c r="A23" s="11" t="s">
        <v>460</v>
      </c>
      <c r="B23" s="11"/>
      <c r="C23" s="11" t="s">
        <v>460</v>
      </c>
      <c r="D23" s="14" t="s">
        <v>461</v>
      </c>
      <c r="E23" s="14" t="s">
        <v>462</v>
      </c>
      <c r="F23" s="14" t="s">
        <v>462</v>
      </c>
      <c r="G23" s="14" t="s">
        <v>461</v>
      </c>
      <c r="H23" s="14" t="s">
        <v>462</v>
      </c>
      <c r="I23" s="14" t="s">
        <v>462</v>
      </c>
      <c r="J23" s="14" t="s">
        <v>462</v>
      </c>
      <c r="K23" s="14" t="s">
        <v>461</v>
      </c>
      <c r="L23" s="14" t="s">
        <v>461</v>
      </c>
      <c r="M23" s="14" t="s">
        <v>462</v>
      </c>
      <c r="N23" s="14" t="s">
        <v>461</v>
      </c>
      <c r="O23" s="14" t="s">
        <v>462</v>
      </c>
      <c r="P23" s="14" t="s">
        <v>462</v>
      </c>
      <c r="Q23" s="14" t="s">
        <v>462</v>
      </c>
      <c r="R23" s="14" t="s">
        <v>462</v>
      </c>
      <c r="S23" s="14" t="s">
        <v>462</v>
      </c>
      <c r="T23" s="14" t="s">
        <v>462</v>
      </c>
      <c r="U23" s="14" t="s">
        <v>462</v>
      </c>
      <c r="V23" s="14" t="s">
        <v>461</v>
      </c>
      <c r="W23" s="14" t="s">
        <v>462</v>
      </c>
      <c r="X23" s="14" t="s">
        <v>462</v>
      </c>
      <c r="Y23" s="14" t="s">
        <v>462</v>
      </c>
      <c r="Z23" s="14" t="s">
        <v>462</v>
      </c>
      <c r="AA23" s="14" t="s">
        <v>462</v>
      </c>
      <c r="AB23" s="14" t="s">
        <v>461</v>
      </c>
      <c r="AC23" s="14" t="s">
        <v>462</v>
      </c>
      <c r="AD23" s="14" t="s">
        <v>462</v>
      </c>
      <c r="AE23" s="14" t="s">
        <v>461</v>
      </c>
      <c r="AF23" s="14" t="s">
        <v>462</v>
      </c>
      <c r="AG23" s="14" t="s">
        <v>462</v>
      </c>
      <c r="AH23" s="14" t="s">
        <v>462</v>
      </c>
      <c r="AI23" s="14" t="s">
        <v>462</v>
      </c>
      <c r="AJ23" s="14" t="s">
        <v>462</v>
      </c>
      <c r="AK23" s="14" t="s">
        <v>462</v>
      </c>
      <c r="AL23" s="14" t="s">
        <v>462</v>
      </c>
      <c r="AM23" s="14" t="s">
        <v>462</v>
      </c>
      <c r="AN23" s="14" t="s">
        <v>461</v>
      </c>
      <c r="AO23" s="14" t="s">
        <v>461</v>
      </c>
      <c r="AP23" s="14" t="s">
        <v>461</v>
      </c>
      <c r="AQ23" s="14" t="s">
        <v>461</v>
      </c>
      <c r="AR23" s="14" t="s">
        <v>462</v>
      </c>
      <c r="AS23" s="14" t="s">
        <v>462</v>
      </c>
      <c r="AT23" s="14" t="s">
        <v>462</v>
      </c>
      <c r="AU23" s="14" t="s">
        <v>461</v>
      </c>
      <c r="AV23" s="14" t="s">
        <v>462</v>
      </c>
      <c r="AW23" s="14" t="s">
        <v>462</v>
      </c>
      <c r="AX23" s="14" t="s">
        <v>461</v>
      </c>
      <c r="AY23" s="14" t="s">
        <v>462</v>
      </c>
      <c r="AZ23" s="14" t="s">
        <v>461</v>
      </c>
      <c r="BA23" s="14" t="s">
        <v>461</v>
      </c>
      <c r="BB23" s="14" t="s">
        <v>462</v>
      </c>
      <c r="BC23" s="14" t="s">
        <v>461</v>
      </c>
      <c r="BD23" s="14" t="s">
        <v>461</v>
      </c>
      <c r="BE23" s="14" t="s">
        <v>462</v>
      </c>
      <c r="BF23" s="14" t="s">
        <v>462</v>
      </c>
      <c r="BG23" s="14" t="s">
        <v>462</v>
      </c>
      <c r="BH23" s="14" t="s">
        <v>462</v>
      </c>
      <c r="BI23" s="14" t="s">
        <v>462</v>
      </c>
      <c r="BJ23" s="14" t="s">
        <v>461</v>
      </c>
      <c r="BK23" s="14" t="s">
        <v>462</v>
      </c>
      <c r="BL23" s="14" t="s">
        <v>462</v>
      </c>
      <c r="BM23" s="14" t="s">
        <v>462</v>
      </c>
      <c r="BN23" s="14" t="s">
        <v>462</v>
      </c>
      <c r="BO23" s="14" t="s">
        <v>462</v>
      </c>
      <c r="BP23" s="14" t="s">
        <v>462</v>
      </c>
      <c r="BQ23" s="14" t="s">
        <v>461</v>
      </c>
      <c r="BR23" s="14" t="s">
        <v>462</v>
      </c>
      <c r="BS23" s="14" t="s">
        <v>462</v>
      </c>
      <c r="BT23" s="14" t="s">
        <v>462</v>
      </c>
      <c r="BU23" s="14" t="s">
        <v>462</v>
      </c>
      <c r="BV23" s="14" t="s">
        <v>462</v>
      </c>
      <c r="BW23" s="14" t="s">
        <v>462</v>
      </c>
      <c r="BX23" s="14" t="s">
        <v>462</v>
      </c>
      <c r="BY23" s="14" t="s">
        <v>462</v>
      </c>
      <c r="BZ23" s="14" t="s">
        <v>462</v>
      </c>
      <c r="CA23" s="14" t="s">
        <v>462</v>
      </c>
      <c r="CB23" s="14" t="s">
        <v>462</v>
      </c>
      <c r="CC23" s="14" t="s">
        <v>462</v>
      </c>
      <c r="CD23" s="14" t="s">
        <v>462</v>
      </c>
      <c r="CE23" s="14" t="s">
        <v>462</v>
      </c>
      <c r="CF23" s="14" t="s">
        <v>462</v>
      </c>
      <c r="CG23" s="14" t="s">
        <v>461</v>
      </c>
      <c r="CH23" s="14" t="s">
        <v>461</v>
      </c>
      <c r="CI23" s="14" t="s">
        <v>461</v>
      </c>
      <c r="CJ23" s="14" t="s">
        <v>462</v>
      </c>
      <c r="CK23" s="14" t="s">
        <v>462</v>
      </c>
      <c r="CL23" s="14" t="s">
        <v>462</v>
      </c>
      <c r="CM23" s="14" t="s">
        <v>462</v>
      </c>
      <c r="CN23" s="14" t="s">
        <v>462</v>
      </c>
      <c r="CO23" s="14" t="s">
        <v>462</v>
      </c>
      <c r="CP23" s="14" t="s">
        <v>462</v>
      </c>
      <c r="CQ23" s="14" t="s">
        <v>462</v>
      </c>
      <c r="CR23" s="14" t="s">
        <v>461</v>
      </c>
      <c r="CS23" s="14" t="s">
        <v>462</v>
      </c>
      <c r="CT23" s="14" t="s">
        <v>462</v>
      </c>
      <c r="CU23" s="14" t="s">
        <v>462</v>
      </c>
      <c r="CV23" s="14" t="s">
        <v>462</v>
      </c>
      <c r="CW23" s="2" t="s">
        <v>461</v>
      </c>
      <c r="CX23" s="2" t="s">
        <v>461</v>
      </c>
      <c r="CY23" s="2" t="s">
        <v>461</v>
      </c>
    </row>
    <row r="24" ht="12.75" customHeight="1">
      <c r="A24" s="11" t="s">
        <v>463</v>
      </c>
      <c r="B24" s="11"/>
      <c r="C24" s="11" t="s">
        <v>463</v>
      </c>
      <c r="D24" s="14">
        <v>2000.0</v>
      </c>
      <c r="E24" s="14">
        <v>2000.0</v>
      </c>
      <c r="F24" s="14">
        <v>8000.0</v>
      </c>
      <c r="G24" s="14">
        <v>1000.0</v>
      </c>
      <c r="H24" s="14">
        <v>2000.0</v>
      </c>
      <c r="I24" s="14">
        <v>3000.0</v>
      </c>
      <c r="J24" s="14">
        <v>7000.0</v>
      </c>
      <c r="K24" s="14">
        <v>7000.0</v>
      </c>
      <c r="L24" s="14">
        <v>8000.0</v>
      </c>
      <c r="M24" s="14">
        <v>1000.0</v>
      </c>
      <c r="N24" s="14">
        <v>3000.0</v>
      </c>
      <c r="O24" s="14">
        <v>1000.0</v>
      </c>
      <c r="P24" s="14">
        <v>3000.0</v>
      </c>
      <c r="Q24" s="14">
        <v>1000.0</v>
      </c>
      <c r="R24" s="14">
        <v>8000.0</v>
      </c>
      <c r="S24" s="14">
        <v>9000.0</v>
      </c>
      <c r="T24" s="14">
        <v>1000.0</v>
      </c>
      <c r="U24" s="14">
        <v>10000.0</v>
      </c>
      <c r="V24" s="14">
        <v>9000.0</v>
      </c>
      <c r="W24" s="14">
        <v>7000.0</v>
      </c>
      <c r="X24" s="14">
        <v>8000.0</v>
      </c>
      <c r="Y24" s="14">
        <v>1000.0</v>
      </c>
      <c r="Z24" s="14">
        <v>8000.0</v>
      </c>
      <c r="AA24" s="14">
        <v>1000.0</v>
      </c>
      <c r="AB24" s="14">
        <v>9000.0</v>
      </c>
      <c r="AC24" s="14">
        <v>4000.0</v>
      </c>
      <c r="AD24" s="14">
        <v>7000.0</v>
      </c>
      <c r="AE24" s="14">
        <v>6000.0</v>
      </c>
      <c r="AF24" s="14">
        <v>5000.0</v>
      </c>
      <c r="AG24" s="14">
        <v>5000.0</v>
      </c>
      <c r="AH24" s="14">
        <v>7000.0</v>
      </c>
      <c r="AI24" s="14">
        <v>8000.0</v>
      </c>
      <c r="AJ24" s="14">
        <v>8000.0</v>
      </c>
      <c r="AK24" s="14">
        <v>3000.0</v>
      </c>
      <c r="AL24" s="14">
        <v>5000.0</v>
      </c>
      <c r="AM24" s="14">
        <v>8000.0</v>
      </c>
      <c r="AN24" s="14">
        <v>5000.0</v>
      </c>
      <c r="AO24" s="14">
        <v>4000.0</v>
      </c>
      <c r="AP24" s="14">
        <v>9000.0</v>
      </c>
      <c r="AQ24" s="14">
        <v>9000.0</v>
      </c>
      <c r="AR24" s="14">
        <v>1000.0</v>
      </c>
      <c r="AS24" s="14">
        <v>2000.0</v>
      </c>
      <c r="AT24" s="14">
        <v>5000.0</v>
      </c>
      <c r="AU24" s="14">
        <v>2000.0</v>
      </c>
      <c r="AV24" s="14">
        <v>1000.0</v>
      </c>
      <c r="AW24" s="14">
        <v>10000.0</v>
      </c>
      <c r="AX24" s="14">
        <v>9000.0</v>
      </c>
      <c r="AY24" s="14">
        <v>2000.0</v>
      </c>
      <c r="AZ24" s="14">
        <v>2000.0</v>
      </c>
      <c r="BA24" s="14">
        <v>3000.0</v>
      </c>
      <c r="BB24" s="14">
        <v>4000.0</v>
      </c>
      <c r="BC24" s="14">
        <v>8000.0</v>
      </c>
      <c r="BD24" s="14">
        <v>2000.0</v>
      </c>
      <c r="BE24" s="14">
        <v>6000.0</v>
      </c>
      <c r="BF24" s="14">
        <v>10000.0</v>
      </c>
      <c r="BG24" s="14">
        <v>8000.0</v>
      </c>
      <c r="BH24" s="14">
        <v>8000.0</v>
      </c>
      <c r="BI24" s="14">
        <v>9000.0</v>
      </c>
      <c r="BJ24" s="14">
        <v>6000.0</v>
      </c>
      <c r="BK24" s="14">
        <v>4000.0</v>
      </c>
      <c r="BL24" s="14">
        <v>3000.0</v>
      </c>
      <c r="BM24" s="14">
        <v>10000.0</v>
      </c>
      <c r="BN24" s="14">
        <v>5000.0</v>
      </c>
      <c r="BO24" s="14">
        <v>5000.0</v>
      </c>
      <c r="BP24" s="14">
        <v>3000.0</v>
      </c>
      <c r="BQ24" s="14">
        <v>1000.0</v>
      </c>
      <c r="BR24" s="14">
        <v>4000.0</v>
      </c>
      <c r="BS24" s="14">
        <v>2000.0</v>
      </c>
      <c r="BT24" s="14">
        <v>7000.0</v>
      </c>
      <c r="BU24" s="14">
        <v>4000.0</v>
      </c>
      <c r="BV24" s="14">
        <v>10000.0</v>
      </c>
      <c r="BW24" s="14">
        <v>1000.0</v>
      </c>
      <c r="BX24" s="14">
        <v>2000.0</v>
      </c>
      <c r="BY24" s="14">
        <v>5000.0</v>
      </c>
      <c r="BZ24" s="14">
        <v>10000.0</v>
      </c>
      <c r="CA24" s="14">
        <v>5000.0</v>
      </c>
      <c r="CB24" s="14">
        <v>6000.0</v>
      </c>
      <c r="CC24" s="14">
        <v>4000.0</v>
      </c>
      <c r="CD24" s="14">
        <v>3000.0</v>
      </c>
      <c r="CE24" s="14">
        <v>9000.0</v>
      </c>
      <c r="CF24" s="14">
        <v>9000.0</v>
      </c>
      <c r="CG24" s="14">
        <v>1000.0</v>
      </c>
      <c r="CH24" s="14">
        <v>7000.0</v>
      </c>
      <c r="CI24" s="14">
        <v>8000.0</v>
      </c>
      <c r="CJ24" s="14">
        <v>2000.0</v>
      </c>
      <c r="CK24" s="14">
        <v>8000.0</v>
      </c>
      <c r="CL24" s="14">
        <v>2000.0</v>
      </c>
      <c r="CM24" s="14">
        <v>1000.0</v>
      </c>
      <c r="CN24" s="14">
        <v>8000.0</v>
      </c>
      <c r="CO24" s="14">
        <v>4000.0</v>
      </c>
      <c r="CP24" s="14">
        <v>2000.0</v>
      </c>
      <c r="CQ24" s="14">
        <v>6000.0</v>
      </c>
      <c r="CR24" s="14">
        <v>3000.0</v>
      </c>
      <c r="CS24" s="14">
        <v>1000.0</v>
      </c>
      <c r="CT24" s="14">
        <v>5000.0</v>
      </c>
      <c r="CU24" s="14">
        <v>8000.0</v>
      </c>
      <c r="CV24" s="14">
        <v>2000.0</v>
      </c>
      <c r="CW24" s="2">
        <v>10000.0</v>
      </c>
      <c r="CX24" s="2">
        <v>9000.0</v>
      </c>
      <c r="CY24" s="2">
        <v>6000.0</v>
      </c>
    </row>
    <row r="25" ht="12.75" customHeight="1">
      <c r="A25" s="11" t="s">
        <v>464</v>
      </c>
      <c r="B25" s="11"/>
      <c r="C25" s="11" t="s">
        <v>464</v>
      </c>
      <c r="D25" s="14">
        <v>12.0</v>
      </c>
      <c r="E25" s="14">
        <v>12.0</v>
      </c>
      <c r="F25" s="14">
        <v>12.0</v>
      </c>
      <c r="G25" s="14">
        <v>12.0</v>
      </c>
      <c r="H25" s="14">
        <v>12.0</v>
      </c>
      <c r="I25" s="14">
        <v>12.0</v>
      </c>
      <c r="J25" s="14">
        <v>12.0</v>
      </c>
      <c r="K25" s="14">
        <v>12.0</v>
      </c>
      <c r="L25" s="14">
        <v>12.0</v>
      </c>
      <c r="M25" s="14">
        <v>12.0</v>
      </c>
      <c r="N25" s="14">
        <v>12.0</v>
      </c>
      <c r="O25" s="14">
        <v>12.0</v>
      </c>
      <c r="P25" s="14">
        <v>12.0</v>
      </c>
      <c r="Q25" s="14">
        <v>12.0</v>
      </c>
      <c r="R25" s="14">
        <v>12.0</v>
      </c>
      <c r="S25" s="14">
        <v>12.0</v>
      </c>
      <c r="T25" s="14">
        <v>12.0</v>
      </c>
      <c r="U25" s="14">
        <v>12.0</v>
      </c>
      <c r="V25" s="14">
        <v>12.0</v>
      </c>
      <c r="W25" s="14">
        <v>12.0</v>
      </c>
      <c r="X25" s="14">
        <v>12.0</v>
      </c>
      <c r="Y25" s="14">
        <v>12.0</v>
      </c>
      <c r="Z25" s="14">
        <v>12.0</v>
      </c>
      <c r="AA25" s="14">
        <v>12.0</v>
      </c>
      <c r="AB25" s="14">
        <v>12.0</v>
      </c>
      <c r="AC25" s="14">
        <v>12.0</v>
      </c>
      <c r="AD25" s="14">
        <v>12.0</v>
      </c>
      <c r="AE25" s="14">
        <v>12.0</v>
      </c>
      <c r="AF25" s="14">
        <v>12.0</v>
      </c>
      <c r="AG25" s="14">
        <v>12.0</v>
      </c>
      <c r="AH25" s="14">
        <v>12.0</v>
      </c>
      <c r="AI25" s="14">
        <v>12.0</v>
      </c>
      <c r="AJ25" s="14">
        <v>12.0</v>
      </c>
      <c r="AK25" s="14">
        <v>12.0</v>
      </c>
      <c r="AL25" s="14">
        <v>12.0</v>
      </c>
      <c r="AM25" s="14">
        <v>12.0</v>
      </c>
      <c r="AN25" s="14">
        <v>12.0</v>
      </c>
      <c r="AO25" s="14">
        <v>12.0</v>
      </c>
      <c r="AP25" s="14">
        <v>12.0</v>
      </c>
      <c r="AQ25" s="14">
        <v>12.0</v>
      </c>
      <c r="AR25" s="14">
        <v>12.0</v>
      </c>
      <c r="AS25" s="14">
        <v>12.0</v>
      </c>
      <c r="AT25" s="14">
        <v>12.0</v>
      </c>
      <c r="AU25" s="14">
        <v>12.0</v>
      </c>
      <c r="AV25" s="14">
        <v>12.0</v>
      </c>
      <c r="AW25" s="14">
        <v>12.0</v>
      </c>
      <c r="AX25" s="14">
        <v>12.0</v>
      </c>
      <c r="AY25" s="14">
        <v>12.0</v>
      </c>
      <c r="AZ25" s="14">
        <v>12.0</v>
      </c>
      <c r="BA25" s="14">
        <v>12.0</v>
      </c>
      <c r="BB25" s="14">
        <v>12.0</v>
      </c>
      <c r="BC25" s="14">
        <v>12.0</v>
      </c>
      <c r="BD25" s="14">
        <v>12.0</v>
      </c>
      <c r="BE25" s="14">
        <v>12.0</v>
      </c>
      <c r="BF25" s="14">
        <v>12.0</v>
      </c>
      <c r="BG25" s="14">
        <v>12.0</v>
      </c>
      <c r="BH25" s="14">
        <v>12.0</v>
      </c>
      <c r="BI25" s="14">
        <v>12.0</v>
      </c>
      <c r="BJ25" s="14">
        <v>12.0</v>
      </c>
      <c r="BK25" s="14">
        <v>12.0</v>
      </c>
      <c r="BL25" s="14">
        <v>12.0</v>
      </c>
      <c r="BM25" s="14">
        <v>12.0</v>
      </c>
      <c r="BN25" s="14">
        <v>12.0</v>
      </c>
      <c r="BO25" s="14">
        <v>12.0</v>
      </c>
      <c r="BP25" s="14">
        <v>12.0</v>
      </c>
      <c r="BQ25" s="14">
        <v>12.0</v>
      </c>
      <c r="BR25" s="14">
        <v>12.0</v>
      </c>
      <c r="BS25" s="14">
        <v>12.0</v>
      </c>
      <c r="BT25" s="14">
        <v>12.0</v>
      </c>
      <c r="BU25" s="14">
        <v>12.0</v>
      </c>
      <c r="BV25" s="14">
        <v>12.0</v>
      </c>
      <c r="BW25" s="14">
        <v>12.0</v>
      </c>
      <c r="BX25" s="14">
        <v>12.0</v>
      </c>
      <c r="BY25" s="14">
        <v>12.0</v>
      </c>
      <c r="BZ25" s="14">
        <v>12.0</v>
      </c>
      <c r="CA25" s="14">
        <v>12.0</v>
      </c>
      <c r="CB25" s="14">
        <v>12.0</v>
      </c>
      <c r="CC25" s="14">
        <v>12.0</v>
      </c>
      <c r="CD25" s="14">
        <v>12.0</v>
      </c>
      <c r="CE25" s="14">
        <v>12.0</v>
      </c>
      <c r="CF25" s="14">
        <v>12.0</v>
      </c>
      <c r="CG25" s="14">
        <v>12.0</v>
      </c>
      <c r="CH25" s="14">
        <v>12.0</v>
      </c>
      <c r="CI25" s="14">
        <v>12.0</v>
      </c>
      <c r="CJ25" s="14">
        <v>12.0</v>
      </c>
      <c r="CK25" s="14">
        <v>12.0</v>
      </c>
      <c r="CL25" s="14">
        <v>12.0</v>
      </c>
      <c r="CM25" s="14">
        <v>12.0</v>
      </c>
      <c r="CN25" s="14">
        <v>12.0</v>
      </c>
      <c r="CO25" s="14">
        <v>12.0</v>
      </c>
      <c r="CP25" s="14">
        <v>12.0</v>
      </c>
      <c r="CQ25" s="14">
        <v>12.0</v>
      </c>
      <c r="CR25" s="14">
        <v>12.0</v>
      </c>
      <c r="CS25" s="14">
        <v>12.0</v>
      </c>
      <c r="CT25" s="14">
        <v>12.0</v>
      </c>
      <c r="CU25" s="14">
        <v>12.0</v>
      </c>
      <c r="CV25" s="14">
        <v>12.0</v>
      </c>
      <c r="CW25" s="2">
        <v>12.0</v>
      </c>
      <c r="CX25" s="2">
        <v>12.0</v>
      </c>
      <c r="CY25" s="2">
        <v>12.0</v>
      </c>
    </row>
    <row r="26" ht="12.75" customHeight="1">
      <c r="A26" s="10" t="s">
        <v>465</v>
      </c>
      <c r="B26" s="10"/>
      <c r="C26" s="10" t="s">
        <v>465</v>
      </c>
      <c r="D26" s="17">
        <v>12.0</v>
      </c>
      <c r="E26" s="17">
        <v>12.0</v>
      </c>
      <c r="F26" s="17">
        <v>12.0</v>
      </c>
      <c r="G26" s="17">
        <v>12.0</v>
      </c>
      <c r="H26" s="17">
        <v>12.0</v>
      </c>
      <c r="I26" s="17">
        <v>12.0</v>
      </c>
      <c r="J26" s="17">
        <v>12.0</v>
      </c>
      <c r="K26" s="17">
        <v>12.0</v>
      </c>
      <c r="L26" s="17">
        <v>12.0</v>
      </c>
      <c r="M26" s="17">
        <v>12.0</v>
      </c>
      <c r="N26" s="17">
        <v>12.0</v>
      </c>
      <c r="O26" s="17">
        <v>12.0</v>
      </c>
      <c r="P26" s="17">
        <v>12.0</v>
      </c>
      <c r="Q26" s="17">
        <v>12.0</v>
      </c>
      <c r="R26" s="17">
        <v>12.0</v>
      </c>
      <c r="S26" s="17">
        <v>12.0</v>
      </c>
      <c r="T26" s="17">
        <v>12.0</v>
      </c>
      <c r="U26" s="17">
        <v>12.0</v>
      </c>
      <c r="V26" s="17">
        <v>12.0</v>
      </c>
      <c r="W26" s="17">
        <v>12.0</v>
      </c>
      <c r="X26" s="17">
        <v>12.0</v>
      </c>
      <c r="Y26" s="17">
        <v>12.0</v>
      </c>
      <c r="Z26" s="17">
        <v>12.0</v>
      </c>
      <c r="AA26" s="17">
        <v>12.0</v>
      </c>
      <c r="AB26" s="17">
        <v>12.0</v>
      </c>
      <c r="AC26" s="17">
        <v>12.0</v>
      </c>
      <c r="AD26" s="17">
        <v>12.0</v>
      </c>
      <c r="AE26" s="17">
        <v>12.0</v>
      </c>
      <c r="AF26" s="17">
        <v>12.0</v>
      </c>
      <c r="AG26" s="17">
        <v>12.0</v>
      </c>
      <c r="AH26" s="17">
        <v>12.0</v>
      </c>
      <c r="AI26" s="17">
        <v>12.0</v>
      </c>
      <c r="AJ26" s="17">
        <v>12.0</v>
      </c>
      <c r="AK26" s="17">
        <v>12.0</v>
      </c>
      <c r="AL26" s="17">
        <v>12.0</v>
      </c>
      <c r="AM26" s="17">
        <v>12.0</v>
      </c>
      <c r="AN26" s="17">
        <v>12.0</v>
      </c>
      <c r="AO26" s="17">
        <v>12.0</v>
      </c>
      <c r="AP26" s="17">
        <v>12.0</v>
      </c>
      <c r="AQ26" s="17">
        <v>12.0</v>
      </c>
      <c r="AR26" s="17">
        <v>12.0</v>
      </c>
      <c r="AS26" s="17">
        <v>12.0</v>
      </c>
      <c r="AT26" s="17">
        <v>12.0</v>
      </c>
      <c r="AU26" s="17">
        <v>12.0</v>
      </c>
      <c r="AV26" s="17">
        <v>12.0</v>
      </c>
      <c r="AW26" s="17">
        <v>12.0</v>
      </c>
      <c r="AX26" s="17">
        <v>12.0</v>
      </c>
      <c r="AY26" s="17">
        <v>12.0</v>
      </c>
      <c r="AZ26" s="17">
        <v>12.0</v>
      </c>
      <c r="BA26" s="17">
        <v>12.0</v>
      </c>
      <c r="BB26" s="17">
        <v>12.0</v>
      </c>
      <c r="BC26" s="17">
        <v>12.0</v>
      </c>
      <c r="BD26" s="17">
        <v>12.0</v>
      </c>
      <c r="BE26" s="17">
        <v>12.0</v>
      </c>
      <c r="BF26" s="17">
        <v>12.0</v>
      </c>
      <c r="BG26" s="17">
        <v>12.0</v>
      </c>
      <c r="BH26" s="17">
        <v>12.0</v>
      </c>
      <c r="BI26" s="17">
        <v>12.0</v>
      </c>
      <c r="BJ26" s="17">
        <v>12.0</v>
      </c>
      <c r="BK26" s="17">
        <v>12.0</v>
      </c>
      <c r="BL26" s="17">
        <v>12.0</v>
      </c>
      <c r="BM26" s="17">
        <v>12.0</v>
      </c>
      <c r="BN26" s="17">
        <v>12.0</v>
      </c>
      <c r="BO26" s="17">
        <v>12.0</v>
      </c>
      <c r="BP26" s="17">
        <v>12.0</v>
      </c>
      <c r="BQ26" s="17">
        <v>12.0</v>
      </c>
      <c r="BR26" s="17">
        <v>12.0</v>
      </c>
      <c r="BS26" s="17">
        <v>12.0</v>
      </c>
      <c r="BT26" s="17">
        <v>12.0</v>
      </c>
      <c r="BU26" s="17">
        <v>12.0</v>
      </c>
      <c r="BV26" s="17">
        <v>12.0</v>
      </c>
      <c r="BW26" s="17">
        <v>12.0</v>
      </c>
      <c r="BX26" s="17">
        <v>12.0</v>
      </c>
      <c r="BY26" s="17">
        <v>12.0</v>
      </c>
      <c r="BZ26" s="17">
        <v>12.0</v>
      </c>
      <c r="CA26" s="17">
        <v>12.0</v>
      </c>
      <c r="CB26" s="17">
        <v>12.0</v>
      </c>
      <c r="CC26" s="17">
        <v>12.0</v>
      </c>
      <c r="CD26" s="17">
        <v>12.0</v>
      </c>
      <c r="CE26" s="17">
        <v>12.0</v>
      </c>
      <c r="CF26" s="17">
        <v>12.0</v>
      </c>
      <c r="CG26" s="17">
        <v>12.0</v>
      </c>
      <c r="CH26" s="17">
        <v>12.0</v>
      </c>
      <c r="CI26" s="17">
        <v>12.0</v>
      </c>
      <c r="CJ26" s="17">
        <v>12.0</v>
      </c>
      <c r="CK26" s="17">
        <v>12.0</v>
      </c>
      <c r="CL26" s="17">
        <v>12.0</v>
      </c>
      <c r="CM26" s="17">
        <v>12.0</v>
      </c>
      <c r="CN26" s="17">
        <v>12.0</v>
      </c>
      <c r="CO26" s="17">
        <v>12.0</v>
      </c>
      <c r="CP26" s="17">
        <v>12.0</v>
      </c>
      <c r="CQ26" s="17">
        <v>12.0</v>
      </c>
      <c r="CR26" s="17">
        <v>12.0</v>
      </c>
      <c r="CS26" s="17">
        <v>12.0</v>
      </c>
      <c r="CT26" s="17">
        <v>12.0</v>
      </c>
      <c r="CU26" s="17">
        <v>12.0</v>
      </c>
      <c r="CV26" s="17">
        <v>12.0</v>
      </c>
      <c r="CW26" s="2">
        <v>12.0</v>
      </c>
      <c r="CX26" s="2">
        <v>12.0</v>
      </c>
      <c r="CY26" s="2">
        <v>12.0</v>
      </c>
    </row>
    <row r="27" ht="12.75" customHeight="1">
      <c r="A27" s="11" t="s">
        <v>466</v>
      </c>
      <c r="B27" s="11"/>
      <c r="C27" s="11" t="s">
        <v>466</v>
      </c>
      <c r="D27" s="14" t="s">
        <v>467</v>
      </c>
      <c r="E27" s="14" t="s">
        <v>467</v>
      </c>
      <c r="F27" s="14" t="s">
        <v>467</v>
      </c>
      <c r="G27" s="14" t="s">
        <v>468</v>
      </c>
      <c r="H27" s="14" t="s">
        <v>467</v>
      </c>
      <c r="I27" s="14" t="s">
        <v>467</v>
      </c>
      <c r="J27" s="14" t="s">
        <v>467</v>
      </c>
      <c r="K27" s="14" t="s">
        <v>469</v>
      </c>
      <c r="L27" s="14" t="s">
        <v>467</v>
      </c>
      <c r="M27" s="14" t="s">
        <v>467</v>
      </c>
      <c r="N27" s="14" t="s">
        <v>468</v>
      </c>
      <c r="O27" s="14" t="s">
        <v>468</v>
      </c>
      <c r="P27" s="14" t="s">
        <v>468</v>
      </c>
      <c r="Q27" s="14" t="s">
        <v>468</v>
      </c>
      <c r="R27" s="14" t="s">
        <v>468</v>
      </c>
      <c r="S27" s="14" t="s">
        <v>468</v>
      </c>
      <c r="T27" s="14" t="s">
        <v>467</v>
      </c>
      <c r="U27" s="14" t="s">
        <v>468</v>
      </c>
      <c r="V27" s="14" t="s">
        <v>468</v>
      </c>
      <c r="W27" s="14" t="s">
        <v>468</v>
      </c>
      <c r="X27" s="14" t="s">
        <v>467</v>
      </c>
      <c r="Y27" s="14" t="s">
        <v>467</v>
      </c>
      <c r="Z27" s="14" t="s">
        <v>467</v>
      </c>
      <c r="AA27" s="14" t="s">
        <v>467</v>
      </c>
      <c r="AB27" s="14" t="s">
        <v>468</v>
      </c>
      <c r="AC27" s="14" t="s">
        <v>467</v>
      </c>
      <c r="AD27" s="14" t="s">
        <v>469</v>
      </c>
      <c r="AE27" s="14" t="s">
        <v>468</v>
      </c>
      <c r="AF27" s="14" t="s">
        <v>467</v>
      </c>
      <c r="AG27" s="14" t="s">
        <v>468</v>
      </c>
      <c r="AH27" s="14" t="s">
        <v>467</v>
      </c>
      <c r="AI27" s="14" t="s">
        <v>468</v>
      </c>
      <c r="AJ27" s="14" t="s">
        <v>468</v>
      </c>
      <c r="AK27" s="14" t="s">
        <v>468</v>
      </c>
      <c r="AL27" s="14" t="s">
        <v>468</v>
      </c>
      <c r="AM27" s="14" t="s">
        <v>467</v>
      </c>
      <c r="AN27" s="14" t="s">
        <v>468</v>
      </c>
      <c r="AO27" s="14" t="s">
        <v>469</v>
      </c>
      <c r="AP27" s="14" t="s">
        <v>467</v>
      </c>
      <c r="AQ27" s="14" t="s">
        <v>467</v>
      </c>
      <c r="AR27" s="14" t="s">
        <v>467</v>
      </c>
      <c r="AS27" s="14" t="s">
        <v>468</v>
      </c>
      <c r="AT27" s="14" t="s">
        <v>468</v>
      </c>
      <c r="AU27" s="14" t="s">
        <v>467</v>
      </c>
      <c r="AV27" s="14" t="s">
        <v>469</v>
      </c>
      <c r="AW27" s="14" t="s">
        <v>467</v>
      </c>
      <c r="AX27" s="14" t="s">
        <v>467</v>
      </c>
      <c r="AY27" s="14" t="s">
        <v>467</v>
      </c>
      <c r="AZ27" s="14" t="s">
        <v>467</v>
      </c>
      <c r="BA27" s="14" t="s">
        <v>467</v>
      </c>
      <c r="BB27" s="14" t="s">
        <v>468</v>
      </c>
      <c r="BC27" s="14" t="s">
        <v>468</v>
      </c>
      <c r="BD27" s="14" t="s">
        <v>467</v>
      </c>
      <c r="BE27" s="14" t="s">
        <v>468</v>
      </c>
      <c r="BF27" s="14" t="s">
        <v>468</v>
      </c>
      <c r="BG27" s="14" t="s">
        <v>468</v>
      </c>
      <c r="BH27" s="14" t="s">
        <v>468</v>
      </c>
      <c r="BI27" s="14" t="s">
        <v>468</v>
      </c>
      <c r="BJ27" s="14" t="s">
        <v>468</v>
      </c>
      <c r="BK27" s="14" t="s">
        <v>467</v>
      </c>
      <c r="BL27" s="14" t="s">
        <v>467</v>
      </c>
      <c r="BM27" s="14" t="s">
        <v>467</v>
      </c>
      <c r="BN27" s="14" t="s">
        <v>467</v>
      </c>
      <c r="BO27" s="14" t="s">
        <v>469</v>
      </c>
      <c r="BP27" s="14" t="s">
        <v>468</v>
      </c>
      <c r="BQ27" s="14" t="s">
        <v>468</v>
      </c>
      <c r="BR27" s="14" t="s">
        <v>468</v>
      </c>
      <c r="BS27" s="14" t="s">
        <v>468</v>
      </c>
      <c r="BT27" s="14" t="s">
        <v>467</v>
      </c>
      <c r="BU27" s="14" t="s">
        <v>468</v>
      </c>
      <c r="BV27" s="14" t="s">
        <v>468</v>
      </c>
      <c r="BW27" s="14" t="s">
        <v>468</v>
      </c>
      <c r="BX27" s="14" t="s">
        <v>468</v>
      </c>
      <c r="BY27" s="14" t="s">
        <v>468</v>
      </c>
      <c r="BZ27" s="14" t="s">
        <v>468</v>
      </c>
      <c r="CA27" s="14" t="s">
        <v>467</v>
      </c>
      <c r="CB27" s="14" t="s">
        <v>467</v>
      </c>
      <c r="CC27" s="14" t="s">
        <v>468</v>
      </c>
      <c r="CD27" s="14" t="s">
        <v>468</v>
      </c>
      <c r="CE27" s="14" t="s">
        <v>467</v>
      </c>
      <c r="CF27" s="14" t="s">
        <v>468</v>
      </c>
      <c r="CG27" s="14" t="s">
        <v>469</v>
      </c>
      <c r="CH27" s="14" t="s">
        <v>468</v>
      </c>
      <c r="CI27" s="14" t="s">
        <v>467</v>
      </c>
      <c r="CJ27" s="14" t="s">
        <v>468</v>
      </c>
      <c r="CK27" s="14" t="s">
        <v>468</v>
      </c>
      <c r="CL27" s="14" t="s">
        <v>468</v>
      </c>
      <c r="CM27" s="14" t="s">
        <v>469</v>
      </c>
      <c r="CN27" s="14" t="s">
        <v>467</v>
      </c>
      <c r="CO27" s="14" t="s">
        <v>468</v>
      </c>
      <c r="CP27" s="14" t="s">
        <v>468</v>
      </c>
      <c r="CQ27" s="14" t="s">
        <v>467</v>
      </c>
      <c r="CR27" s="14" t="s">
        <v>468</v>
      </c>
      <c r="CS27" s="14" t="s">
        <v>467</v>
      </c>
      <c r="CT27" s="14" t="s">
        <v>468</v>
      </c>
      <c r="CU27" s="14" t="s">
        <v>468</v>
      </c>
      <c r="CV27" s="14" t="s">
        <v>468</v>
      </c>
      <c r="CW27" s="2" t="s">
        <v>467</v>
      </c>
      <c r="CX27" s="2" t="s">
        <v>469</v>
      </c>
      <c r="CY27" s="2" t="s">
        <v>468</v>
      </c>
    </row>
    <row r="28" ht="12.75" customHeight="1">
      <c r="A28" s="11" t="s">
        <v>470</v>
      </c>
      <c r="B28" s="11"/>
      <c r="C28" s="11" t="s">
        <v>470</v>
      </c>
      <c r="D28" s="14">
        <v>0.1</v>
      </c>
      <c r="E28" s="14">
        <v>0.3</v>
      </c>
      <c r="F28" s="14">
        <v>0.3</v>
      </c>
      <c r="G28" s="14">
        <v>0.4</v>
      </c>
      <c r="H28" s="14">
        <v>1.0</v>
      </c>
      <c r="I28" s="14">
        <v>0.3</v>
      </c>
      <c r="J28" s="14">
        <v>0.6</v>
      </c>
      <c r="K28" s="14">
        <v>0.3</v>
      </c>
      <c r="L28" s="14">
        <v>0.2</v>
      </c>
      <c r="M28" s="14">
        <v>1.0</v>
      </c>
      <c r="N28" s="14">
        <v>0.8</v>
      </c>
      <c r="O28" s="14">
        <v>0.2</v>
      </c>
      <c r="P28" s="14">
        <v>0.5</v>
      </c>
      <c r="Q28" s="14">
        <v>0.5</v>
      </c>
      <c r="R28" s="14">
        <v>0.6</v>
      </c>
      <c r="S28" s="14">
        <v>0.3</v>
      </c>
      <c r="T28" s="14">
        <v>0.9</v>
      </c>
      <c r="U28" s="14">
        <v>0.4</v>
      </c>
      <c r="V28" s="14">
        <v>0.3</v>
      </c>
      <c r="W28" s="14">
        <v>0.1</v>
      </c>
      <c r="X28" s="14">
        <v>0.7</v>
      </c>
      <c r="Y28" s="14">
        <v>0.7</v>
      </c>
      <c r="Z28" s="14">
        <v>0.3</v>
      </c>
      <c r="AA28" s="14">
        <v>0.2</v>
      </c>
      <c r="AB28" s="14">
        <v>0.6</v>
      </c>
      <c r="AC28" s="14">
        <v>0.1</v>
      </c>
      <c r="AD28" s="14">
        <v>0.2</v>
      </c>
      <c r="AE28" s="14">
        <v>0.7</v>
      </c>
      <c r="AF28" s="14">
        <v>0.1</v>
      </c>
      <c r="AG28" s="14">
        <v>1.0</v>
      </c>
      <c r="AH28" s="14">
        <v>0.7</v>
      </c>
      <c r="AI28" s="14">
        <v>0.6</v>
      </c>
      <c r="AJ28" s="14">
        <v>0.9</v>
      </c>
      <c r="AK28" s="14">
        <v>0.1</v>
      </c>
      <c r="AL28" s="14">
        <v>0.5</v>
      </c>
      <c r="AM28" s="14">
        <v>0.1</v>
      </c>
      <c r="AN28" s="14">
        <v>0.7</v>
      </c>
      <c r="AO28" s="14">
        <v>0.4</v>
      </c>
      <c r="AP28" s="14">
        <v>0.9</v>
      </c>
      <c r="AQ28" s="14">
        <v>0.3</v>
      </c>
      <c r="AR28" s="14">
        <v>0.7</v>
      </c>
      <c r="AS28" s="14">
        <v>1.0</v>
      </c>
      <c r="AT28" s="14">
        <v>0.9</v>
      </c>
      <c r="AU28" s="14">
        <v>0.8</v>
      </c>
      <c r="AV28" s="14">
        <v>0.7</v>
      </c>
      <c r="AW28" s="14">
        <v>0.8</v>
      </c>
      <c r="AX28" s="14">
        <v>0.6</v>
      </c>
      <c r="AY28" s="14">
        <v>1.0</v>
      </c>
      <c r="AZ28" s="14">
        <v>0.3</v>
      </c>
      <c r="BA28" s="14">
        <v>0.2</v>
      </c>
      <c r="BB28" s="14">
        <v>0.9</v>
      </c>
      <c r="BC28" s="14">
        <v>0.6</v>
      </c>
      <c r="BD28" s="14">
        <v>0.6</v>
      </c>
      <c r="BE28" s="14">
        <v>0.8</v>
      </c>
      <c r="BF28" s="14">
        <v>0.5</v>
      </c>
      <c r="BG28" s="14">
        <v>0.5</v>
      </c>
      <c r="BH28" s="14">
        <v>0.4</v>
      </c>
      <c r="BI28" s="14">
        <v>0.5</v>
      </c>
      <c r="BJ28" s="14">
        <v>0.8</v>
      </c>
      <c r="BK28" s="14">
        <v>0.7</v>
      </c>
      <c r="BL28" s="14">
        <v>0.2</v>
      </c>
      <c r="BM28" s="14">
        <v>0.3</v>
      </c>
      <c r="BN28" s="14">
        <v>1.0</v>
      </c>
      <c r="BO28" s="14">
        <v>0.3</v>
      </c>
      <c r="BP28" s="14">
        <v>0.5</v>
      </c>
      <c r="BQ28" s="14">
        <v>0.6</v>
      </c>
      <c r="BR28" s="14">
        <v>0.2</v>
      </c>
      <c r="BS28" s="14">
        <v>0.2</v>
      </c>
      <c r="BT28" s="14">
        <v>0.5</v>
      </c>
      <c r="BU28" s="14">
        <v>0.5</v>
      </c>
      <c r="BV28" s="14">
        <v>0.8</v>
      </c>
      <c r="BW28" s="14">
        <v>0.2</v>
      </c>
      <c r="BX28" s="14">
        <v>0.2</v>
      </c>
      <c r="BY28" s="14">
        <v>0.4</v>
      </c>
      <c r="BZ28" s="14">
        <v>0.6</v>
      </c>
      <c r="CA28" s="14">
        <v>0.7</v>
      </c>
      <c r="CB28" s="14">
        <v>0.7</v>
      </c>
      <c r="CC28" s="14">
        <v>1.0</v>
      </c>
      <c r="CD28" s="14">
        <v>0.1</v>
      </c>
      <c r="CE28" s="14">
        <v>0.2</v>
      </c>
      <c r="CF28" s="14">
        <v>0.7</v>
      </c>
      <c r="CG28" s="14">
        <v>1.0</v>
      </c>
      <c r="CH28" s="14">
        <v>0.6</v>
      </c>
      <c r="CI28" s="14">
        <v>0.1</v>
      </c>
      <c r="CJ28" s="14">
        <v>0.3</v>
      </c>
      <c r="CK28" s="14">
        <v>0.7</v>
      </c>
      <c r="CL28" s="14">
        <v>0.9</v>
      </c>
      <c r="CM28" s="14">
        <v>0.3</v>
      </c>
      <c r="CN28" s="14">
        <v>0.6</v>
      </c>
      <c r="CO28" s="14">
        <v>1.0</v>
      </c>
      <c r="CP28" s="14">
        <v>0.6</v>
      </c>
      <c r="CQ28" s="14">
        <v>0.3</v>
      </c>
      <c r="CR28" s="14">
        <v>0.1</v>
      </c>
      <c r="CS28" s="14">
        <v>1.0</v>
      </c>
      <c r="CT28" s="14">
        <v>0.5</v>
      </c>
      <c r="CU28" s="14">
        <v>0.6</v>
      </c>
      <c r="CV28" s="14">
        <v>0.6</v>
      </c>
      <c r="CW28" s="2">
        <v>0.9</v>
      </c>
      <c r="CX28" s="2">
        <v>0.2</v>
      </c>
      <c r="CY28" s="2">
        <v>0.1</v>
      </c>
    </row>
    <row r="29" ht="12.75" customHeight="1">
      <c r="A29" s="11" t="s">
        <v>471</v>
      </c>
      <c r="B29" s="11"/>
      <c r="C29" s="11" t="s">
        <v>471</v>
      </c>
      <c r="D29" s="14">
        <v>2400.0</v>
      </c>
      <c r="E29" s="14">
        <v>1900.0</v>
      </c>
      <c r="F29" s="14">
        <v>3900.0</v>
      </c>
      <c r="G29" s="14">
        <v>4800.0</v>
      </c>
      <c r="H29" s="14">
        <v>2300.0</v>
      </c>
      <c r="I29" s="14">
        <v>4300.0</v>
      </c>
      <c r="J29" s="14">
        <v>4100.0</v>
      </c>
      <c r="K29" s="14">
        <v>4700.0</v>
      </c>
      <c r="L29" s="14">
        <v>2900.0</v>
      </c>
      <c r="M29" s="14">
        <v>2600.0</v>
      </c>
      <c r="N29" s="14">
        <v>1500.0</v>
      </c>
      <c r="O29" s="14">
        <v>3300.0</v>
      </c>
      <c r="P29" s="14">
        <v>2400.0</v>
      </c>
      <c r="Q29" s="14">
        <v>4000.0</v>
      </c>
      <c r="R29" s="14">
        <v>4500.0</v>
      </c>
      <c r="S29" s="14">
        <v>2400.0</v>
      </c>
      <c r="T29" s="14">
        <v>4100.0</v>
      </c>
      <c r="U29" s="14">
        <v>3100.0</v>
      </c>
      <c r="V29" s="14">
        <v>1500.0</v>
      </c>
      <c r="W29" s="14">
        <v>3900.0</v>
      </c>
      <c r="X29" s="14">
        <v>2500.0</v>
      </c>
      <c r="Y29" s="14">
        <v>2600.0</v>
      </c>
      <c r="Z29" s="14">
        <v>3800.0</v>
      </c>
      <c r="AA29" s="14">
        <v>4600.0</v>
      </c>
      <c r="AB29" s="14">
        <v>3100.0</v>
      </c>
      <c r="AC29" s="14">
        <v>4100.0</v>
      </c>
      <c r="AD29" s="14">
        <v>4200.0</v>
      </c>
      <c r="AE29" s="14">
        <v>4800.0</v>
      </c>
      <c r="AF29" s="14">
        <v>4500.0</v>
      </c>
      <c r="AG29" s="14">
        <v>3200.0</v>
      </c>
      <c r="AH29" s="14">
        <v>2300.0</v>
      </c>
      <c r="AI29" s="14">
        <v>3100.0</v>
      </c>
      <c r="AJ29" s="14">
        <v>3400.0</v>
      </c>
      <c r="AK29" s="14">
        <v>3500.0</v>
      </c>
      <c r="AL29" s="14">
        <v>4500.0</v>
      </c>
      <c r="AM29" s="14">
        <v>1500.0</v>
      </c>
      <c r="AN29" s="14">
        <v>3100.0</v>
      </c>
      <c r="AO29" s="14">
        <v>3800.0</v>
      </c>
      <c r="AP29" s="14">
        <v>4000.0</v>
      </c>
      <c r="AQ29" s="14">
        <v>3600.0</v>
      </c>
      <c r="AR29" s="14">
        <v>4600.0</v>
      </c>
      <c r="AS29" s="14">
        <v>1700.0</v>
      </c>
      <c r="AT29" s="14">
        <v>3900.0</v>
      </c>
      <c r="AU29" s="14">
        <v>3500.0</v>
      </c>
      <c r="AV29" s="14">
        <v>4100.0</v>
      </c>
      <c r="AW29" s="14">
        <v>1500.0</v>
      </c>
      <c r="AX29" s="14">
        <v>3800.0</v>
      </c>
      <c r="AY29" s="14">
        <v>4300.0</v>
      </c>
      <c r="AZ29" s="14">
        <v>4100.0</v>
      </c>
      <c r="BA29" s="14">
        <v>2200.0</v>
      </c>
      <c r="BB29" s="14">
        <v>2100.0</v>
      </c>
      <c r="BC29" s="14">
        <v>2900.0</v>
      </c>
      <c r="BD29" s="14">
        <v>2500.0</v>
      </c>
      <c r="BE29" s="14">
        <v>2600.0</v>
      </c>
      <c r="BF29" s="14">
        <v>2800.0</v>
      </c>
      <c r="BG29" s="14">
        <v>3200.0</v>
      </c>
      <c r="BH29" s="14">
        <v>2900.0</v>
      </c>
      <c r="BI29" s="14">
        <v>2000.0</v>
      </c>
      <c r="BJ29" s="14">
        <v>3700.0</v>
      </c>
      <c r="BK29" s="14">
        <v>4500.0</v>
      </c>
      <c r="BL29" s="14">
        <v>3400.0</v>
      </c>
      <c r="BM29" s="14">
        <v>4900.0</v>
      </c>
      <c r="BN29" s="14">
        <v>2300.0</v>
      </c>
      <c r="BO29" s="14">
        <v>1800.0</v>
      </c>
      <c r="BP29" s="14">
        <v>4000.0</v>
      </c>
      <c r="BQ29" s="14">
        <v>3400.0</v>
      </c>
      <c r="BR29" s="14">
        <v>2100.0</v>
      </c>
      <c r="BS29" s="14">
        <v>2600.0</v>
      </c>
      <c r="BT29" s="14">
        <v>2400.0</v>
      </c>
      <c r="BU29" s="14">
        <v>2000.0</v>
      </c>
      <c r="BV29" s="14">
        <v>2800.0</v>
      </c>
      <c r="BW29" s="14">
        <v>3300.0</v>
      </c>
      <c r="BX29" s="14">
        <v>2000.0</v>
      </c>
      <c r="BY29" s="14">
        <v>2600.0</v>
      </c>
      <c r="BZ29" s="14">
        <v>2600.0</v>
      </c>
      <c r="CA29" s="14">
        <v>2400.0</v>
      </c>
      <c r="CB29" s="14">
        <v>1900.0</v>
      </c>
      <c r="CC29" s="14">
        <v>3500.0</v>
      </c>
      <c r="CD29" s="14">
        <v>2800.0</v>
      </c>
      <c r="CE29" s="14">
        <v>2700.0</v>
      </c>
      <c r="CF29" s="14">
        <v>3800.0</v>
      </c>
      <c r="CG29" s="14">
        <v>2000.0</v>
      </c>
      <c r="CH29" s="14">
        <v>3100.0</v>
      </c>
      <c r="CI29" s="14">
        <v>2600.0</v>
      </c>
      <c r="CJ29" s="14">
        <v>4700.0</v>
      </c>
      <c r="CK29" s="14">
        <v>4600.0</v>
      </c>
      <c r="CL29" s="14">
        <v>3900.0</v>
      </c>
      <c r="CM29" s="14">
        <v>3900.0</v>
      </c>
      <c r="CN29" s="14">
        <v>2600.0</v>
      </c>
      <c r="CO29" s="14">
        <v>4900.0</v>
      </c>
      <c r="CP29" s="14">
        <v>2400.0</v>
      </c>
      <c r="CQ29" s="14">
        <v>4600.0</v>
      </c>
      <c r="CR29" s="14">
        <v>1500.0</v>
      </c>
      <c r="CS29" s="14">
        <v>4600.0</v>
      </c>
      <c r="CT29" s="14">
        <v>4200.0</v>
      </c>
      <c r="CU29" s="14">
        <v>3300.0</v>
      </c>
      <c r="CV29" s="14">
        <v>2200.0</v>
      </c>
      <c r="CW29" s="2">
        <v>1700.0</v>
      </c>
      <c r="CX29" s="2">
        <v>4300.0</v>
      </c>
      <c r="CY29" s="2">
        <v>4200.0</v>
      </c>
    </row>
    <row r="30" ht="12.75" customHeight="1">
      <c r="A30" s="11" t="s">
        <v>472</v>
      </c>
      <c r="B30" s="11"/>
      <c r="C30" s="11" t="s">
        <v>472</v>
      </c>
      <c r="D30" s="14">
        <v>900.0</v>
      </c>
      <c r="E30" s="14">
        <v>700.0</v>
      </c>
      <c r="F30" s="14">
        <v>600.0</v>
      </c>
      <c r="G30" s="14">
        <v>800.0</v>
      </c>
      <c r="H30" s="14">
        <v>600.0</v>
      </c>
      <c r="I30" s="14">
        <v>1000.0</v>
      </c>
      <c r="J30" s="14">
        <v>200.0</v>
      </c>
      <c r="K30" s="14">
        <v>500.0</v>
      </c>
      <c r="L30" s="14">
        <v>100.0</v>
      </c>
      <c r="M30" s="14">
        <v>300.0</v>
      </c>
      <c r="N30" s="14">
        <v>500.0</v>
      </c>
      <c r="O30" s="14">
        <v>600.0</v>
      </c>
      <c r="P30" s="14">
        <v>800.0</v>
      </c>
      <c r="Q30" s="14">
        <v>700.0</v>
      </c>
      <c r="R30" s="14">
        <v>300.0</v>
      </c>
      <c r="S30" s="14">
        <v>1000.0</v>
      </c>
      <c r="T30" s="14">
        <v>500.0</v>
      </c>
      <c r="U30" s="14">
        <v>400.0</v>
      </c>
      <c r="V30" s="14">
        <v>600.0</v>
      </c>
      <c r="W30" s="14">
        <v>200.0</v>
      </c>
      <c r="X30" s="14">
        <v>400.0</v>
      </c>
      <c r="Y30" s="14">
        <v>700.0</v>
      </c>
      <c r="Z30" s="14">
        <v>1000.0</v>
      </c>
      <c r="AA30" s="14">
        <v>300.0</v>
      </c>
      <c r="AB30" s="14">
        <v>900.0</v>
      </c>
      <c r="AC30" s="14">
        <v>600.0</v>
      </c>
      <c r="AD30" s="14">
        <v>400.0</v>
      </c>
      <c r="AE30" s="14">
        <v>300.0</v>
      </c>
      <c r="AF30" s="14">
        <v>200.0</v>
      </c>
      <c r="AG30" s="14">
        <v>400.0</v>
      </c>
      <c r="AH30" s="14">
        <v>800.0</v>
      </c>
      <c r="AI30" s="14">
        <v>700.0</v>
      </c>
      <c r="AJ30" s="14">
        <v>800.0</v>
      </c>
      <c r="AK30" s="14">
        <v>1000.0</v>
      </c>
      <c r="AL30" s="14">
        <v>700.0</v>
      </c>
      <c r="AM30" s="14">
        <v>1000.0</v>
      </c>
      <c r="AN30" s="14">
        <v>600.0</v>
      </c>
      <c r="AO30" s="14">
        <v>500.0</v>
      </c>
      <c r="AP30" s="14">
        <v>800.0</v>
      </c>
      <c r="AQ30" s="14">
        <v>600.0</v>
      </c>
      <c r="AR30" s="14">
        <v>400.0</v>
      </c>
      <c r="AS30" s="14">
        <v>800.0</v>
      </c>
      <c r="AT30" s="14">
        <v>1000.0</v>
      </c>
      <c r="AU30" s="14">
        <v>400.0</v>
      </c>
      <c r="AV30" s="14">
        <v>600.0</v>
      </c>
      <c r="AW30" s="14">
        <v>700.0</v>
      </c>
      <c r="AX30" s="14">
        <v>300.0</v>
      </c>
      <c r="AY30" s="14">
        <v>100.0</v>
      </c>
      <c r="AZ30" s="14">
        <v>200.0</v>
      </c>
      <c r="BA30" s="14">
        <v>300.0</v>
      </c>
      <c r="BB30" s="14">
        <v>600.0</v>
      </c>
      <c r="BC30" s="14">
        <v>600.0</v>
      </c>
      <c r="BD30" s="14">
        <v>900.0</v>
      </c>
      <c r="BE30" s="14">
        <v>100.0</v>
      </c>
      <c r="BF30" s="14">
        <v>500.0</v>
      </c>
      <c r="BG30" s="14">
        <v>700.0</v>
      </c>
      <c r="BH30" s="14">
        <v>300.0</v>
      </c>
      <c r="BI30" s="14">
        <v>200.0</v>
      </c>
      <c r="BJ30" s="14">
        <v>900.0</v>
      </c>
      <c r="BK30" s="14">
        <v>200.0</v>
      </c>
      <c r="BL30" s="14">
        <v>400.0</v>
      </c>
      <c r="BM30" s="14">
        <v>600.0</v>
      </c>
      <c r="BN30" s="14">
        <v>100.0</v>
      </c>
      <c r="BO30" s="14">
        <v>1000.0</v>
      </c>
      <c r="BP30" s="14">
        <v>300.0</v>
      </c>
      <c r="BQ30" s="14">
        <v>700.0</v>
      </c>
      <c r="BR30" s="14">
        <v>500.0</v>
      </c>
      <c r="BS30" s="14">
        <v>600.0</v>
      </c>
      <c r="BT30" s="14">
        <v>600.0</v>
      </c>
      <c r="BU30" s="14">
        <v>600.0</v>
      </c>
      <c r="BV30" s="14">
        <v>900.0</v>
      </c>
      <c r="BW30" s="14">
        <v>400.0</v>
      </c>
      <c r="BX30" s="14">
        <v>800.0</v>
      </c>
      <c r="BY30" s="14">
        <v>800.0</v>
      </c>
      <c r="BZ30" s="14">
        <v>400.0</v>
      </c>
      <c r="CA30" s="14">
        <v>600.0</v>
      </c>
      <c r="CB30" s="14">
        <v>700.0</v>
      </c>
      <c r="CC30" s="14">
        <v>300.0</v>
      </c>
      <c r="CD30" s="14">
        <v>600.0</v>
      </c>
      <c r="CE30" s="14">
        <v>200.0</v>
      </c>
      <c r="CF30" s="14">
        <v>400.0</v>
      </c>
      <c r="CG30" s="14">
        <v>200.0</v>
      </c>
      <c r="CH30" s="14">
        <v>700.0</v>
      </c>
      <c r="CI30" s="14">
        <v>700.0</v>
      </c>
      <c r="CJ30" s="14">
        <v>1000.0</v>
      </c>
      <c r="CK30" s="14">
        <v>1000.0</v>
      </c>
      <c r="CL30" s="14">
        <v>600.0</v>
      </c>
      <c r="CM30" s="14">
        <v>1000.0</v>
      </c>
      <c r="CN30" s="14">
        <v>200.0</v>
      </c>
      <c r="CO30" s="14">
        <v>400.0</v>
      </c>
      <c r="CP30" s="14">
        <v>700.0</v>
      </c>
      <c r="CQ30" s="14">
        <v>700.0</v>
      </c>
      <c r="CR30" s="14">
        <v>1000.0</v>
      </c>
      <c r="CS30" s="14">
        <v>900.0</v>
      </c>
      <c r="CT30" s="14">
        <v>600.0</v>
      </c>
      <c r="CU30" s="14">
        <v>600.0</v>
      </c>
      <c r="CV30" s="14">
        <v>800.0</v>
      </c>
      <c r="CW30" s="2">
        <v>800.0</v>
      </c>
      <c r="CX30" s="2">
        <v>100.0</v>
      </c>
      <c r="CY30" s="2">
        <v>100.0</v>
      </c>
    </row>
    <row r="31" ht="12.75" customHeight="1">
      <c r="A31" s="11" t="s">
        <v>473</v>
      </c>
      <c r="B31" s="11"/>
      <c r="C31" s="11" t="s">
        <v>473</v>
      </c>
      <c r="D31" s="14">
        <v>0.98</v>
      </c>
      <c r="E31" s="14">
        <v>0.79</v>
      </c>
      <c r="F31" s="14">
        <v>0.84</v>
      </c>
      <c r="G31" s="14">
        <v>0.79</v>
      </c>
      <c r="H31" s="14">
        <v>0.81</v>
      </c>
      <c r="I31" s="14">
        <v>0.81</v>
      </c>
      <c r="J31" s="14">
        <v>0.89</v>
      </c>
      <c r="K31" s="14">
        <v>0.9</v>
      </c>
      <c r="L31" s="14">
        <v>0.87</v>
      </c>
      <c r="M31" s="14">
        <v>0.96</v>
      </c>
      <c r="N31" s="14">
        <v>0.82</v>
      </c>
      <c r="O31" s="14">
        <v>0.88</v>
      </c>
      <c r="P31" s="14">
        <v>0.8</v>
      </c>
      <c r="Q31" s="14">
        <v>0.74</v>
      </c>
      <c r="R31" s="14">
        <v>0.83</v>
      </c>
      <c r="S31" s="14">
        <v>0.72</v>
      </c>
      <c r="T31" s="14">
        <v>0.8</v>
      </c>
      <c r="U31" s="14">
        <v>0.71</v>
      </c>
      <c r="V31" s="14">
        <v>0.68</v>
      </c>
      <c r="W31" s="14">
        <v>0.87</v>
      </c>
      <c r="X31" s="14">
        <v>0.91</v>
      </c>
      <c r="Y31" s="14">
        <v>0.83</v>
      </c>
      <c r="Z31" s="14">
        <v>0.99</v>
      </c>
      <c r="AA31" s="14">
        <v>0.87</v>
      </c>
      <c r="AB31" s="14">
        <v>0.77</v>
      </c>
      <c r="AC31" s="14">
        <v>0.99</v>
      </c>
      <c r="AD31" s="14">
        <v>0.66</v>
      </c>
      <c r="AE31" s="14">
        <v>0.69</v>
      </c>
      <c r="AF31" s="14">
        <v>0.95</v>
      </c>
      <c r="AG31" s="14">
        <v>0.81</v>
      </c>
      <c r="AH31" s="14">
        <v>0.74</v>
      </c>
      <c r="AI31" s="14">
        <v>0.65</v>
      </c>
      <c r="AJ31" s="14">
        <v>0.76</v>
      </c>
      <c r="AK31" s="14">
        <v>0.71</v>
      </c>
      <c r="AL31" s="14">
        <v>0.9</v>
      </c>
      <c r="AM31" s="14">
        <v>0.66</v>
      </c>
      <c r="AN31" s="14">
        <v>0.94</v>
      </c>
      <c r="AO31" s="14">
        <v>0.82</v>
      </c>
      <c r="AP31" s="14">
        <v>0.73</v>
      </c>
      <c r="AQ31" s="14">
        <v>0.98</v>
      </c>
      <c r="AR31" s="14">
        <v>0.79</v>
      </c>
      <c r="AS31" s="14">
        <v>0.69</v>
      </c>
      <c r="AT31" s="14">
        <v>0.74</v>
      </c>
      <c r="AU31" s="14">
        <v>0.83</v>
      </c>
      <c r="AV31" s="14">
        <v>0.72</v>
      </c>
      <c r="AW31" s="14">
        <v>0.67</v>
      </c>
      <c r="AX31" s="14">
        <v>0.89</v>
      </c>
      <c r="AY31" s="14">
        <v>0.67</v>
      </c>
      <c r="AZ31" s="14">
        <v>0.95</v>
      </c>
      <c r="BA31" s="14">
        <v>0.77</v>
      </c>
      <c r="BB31" s="14">
        <v>0.95</v>
      </c>
      <c r="BC31" s="14">
        <v>1.0</v>
      </c>
      <c r="BD31" s="14">
        <v>0.85</v>
      </c>
      <c r="BE31" s="14">
        <v>0.94</v>
      </c>
      <c r="BF31" s="14">
        <v>0.88</v>
      </c>
      <c r="BG31" s="14">
        <v>0.99</v>
      </c>
      <c r="BH31" s="14">
        <v>0.92</v>
      </c>
      <c r="BI31" s="14">
        <v>0.89</v>
      </c>
      <c r="BJ31" s="14">
        <v>0.73</v>
      </c>
      <c r="BK31" s="14">
        <v>1.0</v>
      </c>
      <c r="BL31" s="14">
        <v>0.77</v>
      </c>
      <c r="BM31" s="14">
        <v>0.74</v>
      </c>
      <c r="BN31" s="14">
        <v>0.73</v>
      </c>
      <c r="BO31" s="14">
        <v>0.78</v>
      </c>
      <c r="BP31" s="14">
        <v>0.67</v>
      </c>
      <c r="BQ31" s="14">
        <v>0.87</v>
      </c>
      <c r="BR31" s="14">
        <v>0.83</v>
      </c>
      <c r="BS31" s="14">
        <v>0.72</v>
      </c>
      <c r="BT31" s="14">
        <v>0.78</v>
      </c>
      <c r="BU31" s="14">
        <v>0.67</v>
      </c>
      <c r="BV31" s="14">
        <v>0.87</v>
      </c>
      <c r="BW31" s="14">
        <v>0.85</v>
      </c>
      <c r="BX31" s="14">
        <v>0.66</v>
      </c>
      <c r="BY31" s="14">
        <v>0.68</v>
      </c>
      <c r="BZ31" s="14">
        <v>0.92</v>
      </c>
      <c r="CA31" s="14">
        <v>0.98</v>
      </c>
      <c r="CB31" s="14">
        <v>0.85</v>
      </c>
      <c r="CC31" s="14">
        <v>0.96</v>
      </c>
      <c r="CD31" s="14">
        <v>0.66</v>
      </c>
      <c r="CE31" s="14">
        <v>0.94</v>
      </c>
      <c r="CF31" s="14">
        <v>0.89</v>
      </c>
      <c r="CG31" s="14">
        <v>0.97</v>
      </c>
      <c r="CH31" s="14">
        <v>0.68</v>
      </c>
      <c r="CI31" s="14">
        <v>0.88</v>
      </c>
      <c r="CJ31" s="14">
        <v>0.93</v>
      </c>
      <c r="CK31" s="14">
        <v>0.88</v>
      </c>
      <c r="CL31" s="14">
        <v>0.85</v>
      </c>
      <c r="CM31" s="14">
        <v>0.91</v>
      </c>
      <c r="CN31" s="14">
        <v>0.65</v>
      </c>
      <c r="CO31" s="14">
        <v>0.99</v>
      </c>
      <c r="CP31" s="14">
        <v>0.91</v>
      </c>
      <c r="CQ31" s="14">
        <v>0.71</v>
      </c>
      <c r="CR31" s="14">
        <v>0.82</v>
      </c>
      <c r="CS31" s="14">
        <v>0.65</v>
      </c>
      <c r="CT31" s="14">
        <v>0.88</v>
      </c>
      <c r="CU31" s="14">
        <v>0.96</v>
      </c>
      <c r="CV31" s="14">
        <v>0.99</v>
      </c>
      <c r="CW31" s="2">
        <v>0.94</v>
      </c>
      <c r="CX31" s="2">
        <v>0.89</v>
      </c>
      <c r="CY31" s="2">
        <v>0.66</v>
      </c>
    </row>
    <row r="32" ht="12.75" customHeight="1">
      <c r="A32" s="11" t="s">
        <v>474</v>
      </c>
      <c r="B32" s="11"/>
      <c r="C32" s="11" t="s">
        <v>474</v>
      </c>
      <c r="D32" s="14">
        <v>1.0</v>
      </c>
      <c r="E32" s="14">
        <v>5.0</v>
      </c>
      <c r="F32" s="14">
        <v>7.0</v>
      </c>
      <c r="G32" s="14">
        <v>14.0</v>
      </c>
      <c r="H32" s="14">
        <v>12.0</v>
      </c>
      <c r="I32" s="14">
        <v>2.0</v>
      </c>
      <c r="J32" s="14">
        <v>14.0</v>
      </c>
      <c r="K32" s="14">
        <v>8.0</v>
      </c>
      <c r="L32" s="14">
        <v>10.0</v>
      </c>
      <c r="M32" s="14">
        <v>10.0</v>
      </c>
      <c r="N32" s="14">
        <v>6.0</v>
      </c>
      <c r="O32" s="14">
        <v>14.0</v>
      </c>
      <c r="P32" s="14">
        <v>6.0</v>
      </c>
      <c r="Q32" s="14">
        <v>8.0</v>
      </c>
      <c r="R32" s="14">
        <v>1.0</v>
      </c>
      <c r="S32" s="14">
        <v>13.0</v>
      </c>
      <c r="T32" s="14">
        <v>2.0</v>
      </c>
      <c r="U32" s="14">
        <v>10.0</v>
      </c>
      <c r="V32" s="14">
        <v>13.0</v>
      </c>
      <c r="W32" s="14">
        <v>2.0</v>
      </c>
      <c r="X32" s="14">
        <v>4.0</v>
      </c>
      <c r="Y32" s="14">
        <v>5.0</v>
      </c>
      <c r="Z32" s="14">
        <v>1.0</v>
      </c>
      <c r="AA32" s="14">
        <v>13.0</v>
      </c>
      <c r="AB32" s="14">
        <v>11.0</v>
      </c>
      <c r="AC32" s="14">
        <v>7.0</v>
      </c>
      <c r="AD32" s="14">
        <v>9.0</v>
      </c>
      <c r="AE32" s="14">
        <v>6.0</v>
      </c>
      <c r="AF32" s="14">
        <v>11.0</v>
      </c>
      <c r="AG32" s="14">
        <v>3.0</v>
      </c>
      <c r="AH32" s="14">
        <v>11.0</v>
      </c>
      <c r="AI32" s="14">
        <v>11.0</v>
      </c>
      <c r="AJ32" s="14">
        <v>1.0</v>
      </c>
      <c r="AK32" s="14">
        <v>14.0</v>
      </c>
      <c r="AL32" s="14">
        <v>12.0</v>
      </c>
      <c r="AM32" s="14">
        <v>8.0</v>
      </c>
      <c r="AN32" s="14">
        <v>12.0</v>
      </c>
      <c r="AO32" s="14">
        <v>14.0</v>
      </c>
      <c r="AP32" s="14">
        <v>12.0</v>
      </c>
      <c r="AQ32" s="14">
        <v>1.0</v>
      </c>
      <c r="AR32" s="14">
        <v>14.0</v>
      </c>
      <c r="AS32" s="14">
        <v>4.0</v>
      </c>
      <c r="AT32" s="14">
        <v>1.0</v>
      </c>
      <c r="AU32" s="14">
        <v>2.0</v>
      </c>
      <c r="AV32" s="14">
        <v>7.0</v>
      </c>
      <c r="AW32" s="14">
        <v>9.0</v>
      </c>
      <c r="AX32" s="14">
        <v>4.0</v>
      </c>
      <c r="AY32" s="14">
        <v>3.0</v>
      </c>
      <c r="AZ32" s="14">
        <v>11.0</v>
      </c>
      <c r="BA32" s="14">
        <v>11.0</v>
      </c>
      <c r="BB32" s="14">
        <v>5.0</v>
      </c>
      <c r="BC32" s="14">
        <v>3.0</v>
      </c>
      <c r="BD32" s="14">
        <v>1.0</v>
      </c>
      <c r="BE32" s="14">
        <v>3.0</v>
      </c>
      <c r="BF32" s="14">
        <v>8.0</v>
      </c>
      <c r="BG32" s="14">
        <v>1.0</v>
      </c>
      <c r="BH32" s="14">
        <v>9.0</v>
      </c>
      <c r="BI32" s="14">
        <v>13.0</v>
      </c>
      <c r="BJ32" s="14">
        <v>13.0</v>
      </c>
      <c r="BK32" s="14">
        <v>14.0</v>
      </c>
      <c r="BL32" s="14">
        <v>5.0</v>
      </c>
      <c r="BM32" s="14">
        <v>7.0</v>
      </c>
      <c r="BN32" s="14">
        <v>7.0</v>
      </c>
      <c r="BO32" s="14">
        <v>9.0</v>
      </c>
      <c r="BP32" s="14">
        <v>12.0</v>
      </c>
      <c r="BQ32" s="14">
        <v>11.0</v>
      </c>
      <c r="BR32" s="14">
        <v>7.0</v>
      </c>
      <c r="BS32" s="14">
        <v>10.0</v>
      </c>
      <c r="BT32" s="14">
        <v>8.0</v>
      </c>
      <c r="BU32" s="14">
        <v>7.0</v>
      </c>
      <c r="BV32" s="14">
        <v>10.0</v>
      </c>
      <c r="BW32" s="14">
        <v>9.0</v>
      </c>
      <c r="BX32" s="14">
        <v>6.0</v>
      </c>
      <c r="BY32" s="14">
        <v>12.0</v>
      </c>
      <c r="BZ32" s="14">
        <v>13.0</v>
      </c>
      <c r="CA32" s="14">
        <v>2.0</v>
      </c>
      <c r="CB32" s="14">
        <v>11.0</v>
      </c>
      <c r="CC32" s="14">
        <v>4.0</v>
      </c>
      <c r="CD32" s="14">
        <v>10.0</v>
      </c>
      <c r="CE32" s="14">
        <v>12.0</v>
      </c>
      <c r="CF32" s="14">
        <v>7.0</v>
      </c>
      <c r="CG32" s="14">
        <v>6.0</v>
      </c>
      <c r="CH32" s="14">
        <v>5.0</v>
      </c>
      <c r="CI32" s="14">
        <v>7.0</v>
      </c>
      <c r="CJ32" s="14">
        <v>4.0</v>
      </c>
      <c r="CK32" s="14">
        <v>2.0</v>
      </c>
      <c r="CL32" s="14">
        <v>3.0</v>
      </c>
      <c r="CM32" s="14">
        <v>2.0</v>
      </c>
      <c r="CN32" s="14">
        <v>10.0</v>
      </c>
      <c r="CO32" s="14">
        <v>1.0</v>
      </c>
      <c r="CP32" s="14">
        <v>12.0</v>
      </c>
      <c r="CQ32" s="14">
        <v>10.0</v>
      </c>
      <c r="CR32" s="14">
        <v>2.0</v>
      </c>
      <c r="CS32" s="14">
        <v>11.0</v>
      </c>
      <c r="CT32" s="14">
        <v>5.0</v>
      </c>
      <c r="CU32" s="14">
        <v>13.0</v>
      </c>
      <c r="CV32" s="14">
        <v>14.0</v>
      </c>
      <c r="CW32" s="2">
        <v>2.0</v>
      </c>
      <c r="CX32" s="2">
        <v>9.0</v>
      </c>
      <c r="CY32" s="2">
        <v>10.0</v>
      </c>
    </row>
    <row r="33" ht="12.75" customHeight="1">
      <c r="A33" s="11" t="s">
        <v>475</v>
      </c>
      <c r="B33" s="11"/>
      <c r="C33" s="11" t="s">
        <v>475</v>
      </c>
      <c r="D33" s="14">
        <v>3.0</v>
      </c>
      <c r="E33" s="14">
        <v>11.0</v>
      </c>
      <c r="F33" s="14">
        <v>4.0</v>
      </c>
      <c r="G33" s="14">
        <v>4.0</v>
      </c>
      <c r="H33" s="14">
        <v>1.0</v>
      </c>
      <c r="I33" s="14">
        <v>4.0</v>
      </c>
      <c r="J33" s="14">
        <v>11.0</v>
      </c>
      <c r="K33" s="14">
        <v>10.0</v>
      </c>
      <c r="L33" s="14">
        <v>3.0</v>
      </c>
      <c r="M33" s="14">
        <v>7.0</v>
      </c>
      <c r="N33" s="14">
        <v>3.0</v>
      </c>
      <c r="O33" s="14">
        <v>11.0</v>
      </c>
      <c r="P33" s="14">
        <v>12.0</v>
      </c>
      <c r="Q33" s="14">
        <v>9.0</v>
      </c>
      <c r="R33" s="14">
        <v>1.0</v>
      </c>
      <c r="S33" s="14">
        <v>3.0</v>
      </c>
      <c r="T33" s="14">
        <v>1.0</v>
      </c>
      <c r="U33" s="14">
        <v>2.0</v>
      </c>
      <c r="V33" s="14">
        <v>10.0</v>
      </c>
      <c r="W33" s="14">
        <v>10.0</v>
      </c>
      <c r="X33" s="14">
        <v>8.0</v>
      </c>
      <c r="Y33" s="14">
        <v>2.0</v>
      </c>
      <c r="Z33" s="14">
        <v>3.0</v>
      </c>
      <c r="AA33" s="14">
        <v>7.0</v>
      </c>
      <c r="AB33" s="14">
        <v>4.0</v>
      </c>
      <c r="AC33" s="14">
        <v>6.0</v>
      </c>
      <c r="AD33" s="14">
        <v>5.0</v>
      </c>
      <c r="AE33" s="14">
        <v>7.0</v>
      </c>
      <c r="AF33" s="14">
        <v>5.0</v>
      </c>
      <c r="AG33" s="14">
        <v>8.0</v>
      </c>
      <c r="AH33" s="14">
        <v>14.0</v>
      </c>
      <c r="AI33" s="14">
        <v>10.0</v>
      </c>
      <c r="AJ33" s="14">
        <v>3.0</v>
      </c>
      <c r="AK33" s="14">
        <v>5.0</v>
      </c>
      <c r="AL33" s="14">
        <v>3.0</v>
      </c>
      <c r="AM33" s="14">
        <v>12.0</v>
      </c>
      <c r="AN33" s="14">
        <v>12.0</v>
      </c>
      <c r="AO33" s="14">
        <v>11.0</v>
      </c>
      <c r="AP33" s="14">
        <v>9.0</v>
      </c>
      <c r="AQ33" s="14">
        <v>12.0</v>
      </c>
      <c r="AR33" s="14">
        <v>12.0</v>
      </c>
      <c r="AS33" s="14">
        <v>5.0</v>
      </c>
      <c r="AT33" s="14">
        <v>6.0</v>
      </c>
      <c r="AU33" s="14">
        <v>6.0</v>
      </c>
      <c r="AV33" s="14">
        <v>1.0</v>
      </c>
      <c r="AW33" s="14">
        <v>13.0</v>
      </c>
      <c r="AX33" s="14">
        <v>8.0</v>
      </c>
      <c r="AY33" s="14">
        <v>14.0</v>
      </c>
      <c r="AZ33" s="14">
        <v>13.0</v>
      </c>
      <c r="BA33" s="14">
        <v>3.0</v>
      </c>
      <c r="BB33" s="14">
        <v>10.0</v>
      </c>
      <c r="BC33" s="14">
        <v>8.0</v>
      </c>
      <c r="BD33" s="14">
        <v>7.0</v>
      </c>
      <c r="BE33" s="14">
        <v>1.0</v>
      </c>
      <c r="BF33" s="14">
        <v>7.0</v>
      </c>
      <c r="BG33" s="14">
        <v>5.0</v>
      </c>
      <c r="BH33" s="14">
        <v>8.0</v>
      </c>
      <c r="BI33" s="14">
        <v>14.0</v>
      </c>
      <c r="BJ33" s="14">
        <v>12.0</v>
      </c>
      <c r="BK33" s="14">
        <v>10.0</v>
      </c>
      <c r="BL33" s="14">
        <v>9.0</v>
      </c>
      <c r="BM33" s="14">
        <v>8.0</v>
      </c>
      <c r="BN33" s="14">
        <v>10.0</v>
      </c>
      <c r="BO33" s="14">
        <v>4.0</v>
      </c>
      <c r="BP33" s="14">
        <v>4.0</v>
      </c>
      <c r="BQ33" s="14">
        <v>6.0</v>
      </c>
      <c r="BR33" s="14">
        <v>9.0</v>
      </c>
      <c r="BS33" s="14">
        <v>7.0</v>
      </c>
      <c r="BT33" s="14">
        <v>6.0</v>
      </c>
      <c r="BU33" s="14">
        <v>13.0</v>
      </c>
      <c r="BV33" s="14">
        <v>10.0</v>
      </c>
      <c r="BW33" s="14">
        <v>3.0</v>
      </c>
      <c r="BX33" s="14">
        <v>12.0</v>
      </c>
      <c r="BY33" s="14">
        <v>4.0</v>
      </c>
      <c r="BZ33" s="14">
        <v>14.0</v>
      </c>
      <c r="CA33" s="14">
        <v>3.0</v>
      </c>
      <c r="CB33" s="14">
        <v>8.0</v>
      </c>
      <c r="CC33" s="14">
        <v>14.0</v>
      </c>
      <c r="CD33" s="14">
        <v>7.0</v>
      </c>
      <c r="CE33" s="14">
        <v>1.0</v>
      </c>
      <c r="CF33" s="14">
        <v>11.0</v>
      </c>
      <c r="CG33" s="14">
        <v>4.0</v>
      </c>
      <c r="CH33" s="14">
        <v>6.0</v>
      </c>
      <c r="CI33" s="14">
        <v>10.0</v>
      </c>
      <c r="CJ33" s="14">
        <v>10.0</v>
      </c>
      <c r="CK33" s="14">
        <v>3.0</v>
      </c>
      <c r="CL33" s="14">
        <v>5.0</v>
      </c>
      <c r="CM33" s="14">
        <v>8.0</v>
      </c>
      <c r="CN33" s="14">
        <v>5.0</v>
      </c>
      <c r="CO33" s="14">
        <v>9.0</v>
      </c>
      <c r="CP33" s="14">
        <v>6.0</v>
      </c>
      <c r="CQ33" s="14">
        <v>10.0</v>
      </c>
      <c r="CR33" s="14">
        <v>10.0</v>
      </c>
      <c r="CS33" s="14">
        <v>11.0</v>
      </c>
      <c r="CT33" s="14">
        <v>8.0</v>
      </c>
      <c r="CU33" s="14">
        <v>1.0</v>
      </c>
      <c r="CV33" s="14">
        <v>8.0</v>
      </c>
      <c r="CW33" s="2">
        <v>3.0</v>
      </c>
      <c r="CX33" s="2">
        <v>13.0</v>
      </c>
      <c r="CY33" s="2">
        <v>8.0</v>
      </c>
    </row>
    <row r="34" ht="12.75" customHeight="1">
      <c r="A34" s="11" t="s">
        <v>476</v>
      </c>
      <c r="B34" s="11"/>
      <c r="C34" s="11" t="s">
        <v>476</v>
      </c>
      <c r="D34" s="14" t="s">
        <v>477</v>
      </c>
      <c r="E34" s="14" t="s">
        <v>478</v>
      </c>
      <c r="F34" s="14" t="s">
        <v>477</v>
      </c>
      <c r="G34" s="14" t="s">
        <v>478</v>
      </c>
      <c r="H34" s="14" t="s">
        <v>477</v>
      </c>
      <c r="I34" s="14" t="s">
        <v>478</v>
      </c>
      <c r="J34" s="14" t="s">
        <v>477</v>
      </c>
      <c r="K34" s="14" t="s">
        <v>477</v>
      </c>
      <c r="L34" s="14" t="s">
        <v>477</v>
      </c>
      <c r="M34" s="14" t="s">
        <v>477</v>
      </c>
      <c r="N34" s="14" t="s">
        <v>477</v>
      </c>
      <c r="O34" s="14" t="s">
        <v>477</v>
      </c>
      <c r="P34" s="14" t="s">
        <v>477</v>
      </c>
      <c r="Q34" s="14" t="s">
        <v>477</v>
      </c>
      <c r="R34" s="14" t="s">
        <v>477</v>
      </c>
      <c r="S34" s="14" t="s">
        <v>477</v>
      </c>
      <c r="T34" s="14" t="s">
        <v>477</v>
      </c>
      <c r="U34" s="14" t="s">
        <v>477</v>
      </c>
      <c r="V34" s="14" t="s">
        <v>477</v>
      </c>
      <c r="W34" s="14" t="s">
        <v>477</v>
      </c>
      <c r="X34" s="14" t="s">
        <v>477</v>
      </c>
      <c r="Y34" s="14" t="s">
        <v>477</v>
      </c>
      <c r="Z34" s="14" t="s">
        <v>477</v>
      </c>
      <c r="AA34" s="14" t="s">
        <v>477</v>
      </c>
      <c r="AB34" s="14" t="s">
        <v>479</v>
      </c>
      <c r="AC34" s="14" t="s">
        <v>478</v>
      </c>
      <c r="AD34" s="14" t="s">
        <v>477</v>
      </c>
      <c r="AE34" s="14" t="s">
        <v>477</v>
      </c>
      <c r="AF34" s="14" t="s">
        <v>478</v>
      </c>
      <c r="AG34" s="14" t="s">
        <v>477</v>
      </c>
      <c r="AH34" s="14" t="s">
        <v>478</v>
      </c>
      <c r="AI34" s="14" t="s">
        <v>477</v>
      </c>
      <c r="AJ34" s="14" t="s">
        <v>477</v>
      </c>
      <c r="AK34" s="14" t="s">
        <v>477</v>
      </c>
      <c r="AL34" s="14" t="s">
        <v>477</v>
      </c>
      <c r="AM34" s="14" t="s">
        <v>477</v>
      </c>
      <c r="AN34" s="14" t="s">
        <v>479</v>
      </c>
      <c r="AO34" s="14" t="s">
        <v>477</v>
      </c>
      <c r="AP34" s="14" t="s">
        <v>477</v>
      </c>
      <c r="AQ34" s="14" t="s">
        <v>477</v>
      </c>
      <c r="AR34" s="14" t="s">
        <v>477</v>
      </c>
      <c r="AS34" s="14" t="s">
        <v>478</v>
      </c>
      <c r="AT34" s="14" t="s">
        <v>477</v>
      </c>
      <c r="AU34" s="14" t="s">
        <v>478</v>
      </c>
      <c r="AV34" s="14" t="s">
        <v>477</v>
      </c>
      <c r="AW34" s="14" t="s">
        <v>477</v>
      </c>
      <c r="AX34" s="14" t="s">
        <v>477</v>
      </c>
      <c r="AY34" s="14" t="s">
        <v>478</v>
      </c>
      <c r="AZ34" s="14" t="s">
        <v>477</v>
      </c>
      <c r="BA34" s="14" t="s">
        <v>477</v>
      </c>
      <c r="BB34" s="14" t="s">
        <v>477</v>
      </c>
      <c r="BC34" s="14" t="s">
        <v>477</v>
      </c>
      <c r="BD34" s="14" t="s">
        <v>479</v>
      </c>
      <c r="BE34" s="14" t="s">
        <v>478</v>
      </c>
      <c r="BF34" s="14" t="s">
        <v>477</v>
      </c>
      <c r="BG34" s="14" t="s">
        <v>479</v>
      </c>
      <c r="BH34" s="14" t="s">
        <v>477</v>
      </c>
      <c r="BI34" s="14" t="s">
        <v>477</v>
      </c>
      <c r="BJ34" s="14" t="s">
        <v>478</v>
      </c>
      <c r="BK34" s="14" t="s">
        <v>477</v>
      </c>
      <c r="BL34" s="14" t="s">
        <v>477</v>
      </c>
      <c r="BM34" s="14" t="s">
        <v>477</v>
      </c>
      <c r="BN34" s="14" t="s">
        <v>477</v>
      </c>
      <c r="BO34" s="14" t="s">
        <v>477</v>
      </c>
      <c r="BP34" s="14" t="s">
        <v>477</v>
      </c>
      <c r="BQ34" s="14" t="s">
        <v>477</v>
      </c>
      <c r="BR34" s="14" t="s">
        <v>477</v>
      </c>
      <c r="BS34" s="14" t="s">
        <v>478</v>
      </c>
      <c r="BT34" s="14" t="s">
        <v>477</v>
      </c>
      <c r="BU34" s="14" t="s">
        <v>477</v>
      </c>
      <c r="BV34" s="14" t="s">
        <v>477</v>
      </c>
      <c r="BW34" s="14" t="s">
        <v>477</v>
      </c>
      <c r="BX34" s="14" t="s">
        <v>477</v>
      </c>
      <c r="BY34" s="14" t="s">
        <v>477</v>
      </c>
      <c r="BZ34" s="14" t="s">
        <v>477</v>
      </c>
      <c r="CA34" s="14" t="s">
        <v>477</v>
      </c>
      <c r="CB34" s="14" t="s">
        <v>477</v>
      </c>
      <c r="CC34" s="14" t="s">
        <v>477</v>
      </c>
      <c r="CD34" s="14" t="s">
        <v>478</v>
      </c>
      <c r="CE34" s="14" t="s">
        <v>477</v>
      </c>
      <c r="CF34" s="14" t="s">
        <v>477</v>
      </c>
      <c r="CG34" s="14" t="s">
        <v>477</v>
      </c>
      <c r="CH34" s="14" t="s">
        <v>477</v>
      </c>
      <c r="CI34" s="14" t="s">
        <v>477</v>
      </c>
      <c r="CJ34" s="14" t="s">
        <v>477</v>
      </c>
      <c r="CK34" s="14" t="s">
        <v>477</v>
      </c>
      <c r="CL34" s="14" t="s">
        <v>479</v>
      </c>
      <c r="CM34" s="14" t="s">
        <v>477</v>
      </c>
      <c r="CN34" s="14" t="s">
        <v>477</v>
      </c>
      <c r="CO34" s="14" t="s">
        <v>477</v>
      </c>
      <c r="CP34" s="14" t="s">
        <v>477</v>
      </c>
      <c r="CQ34" s="14" t="s">
        <v>477</v>
      </c>
      <c r="CR34" s="14" t="s">
        <v>479</v>
      </c>
      <c r="CS34" s="14" t="s">
        <v>477</v>
      </c>
      <c r="CT34" s="14" t="s">
        <v>477</v>
      </c>
      <c r="CU34" s="14" t="s">
        <v>477</v>
      </c>
      <c r="CV34" s="14" t="s">
        <v>479</v>
      </c>
      <c r="CW34" s="2" t="s">
        <v>478</v>
      </c>
      <c r="CX34" s="2" t="s">
        <v>477</v>
      </c>
      <c r="CY34" s="2" t="s">
        <v>479</v>
      </c>
    </row>
    <row r="35" ht="12.75" customHeight="1">
      <c r="A35" s="11" t="s">
        <v>480</v>
      </c>
      <c r="B35" s="11"/>
      <c r="C35" s="11" t="s">
        <v>480</v>
      </c>
      <c r="D35" s="14">
        <v>1.0</v>
      </c>
      <c r="E35" s="14">
        <v>10.0</v>
      </c>
      <c r="F35" s="14">
        <v>1.0</v>
      </c>
      <c r="G35" s="14">
        <v>1.0</v>
      </c>
      <c r="H35" s="14">
        <v>1.0</v>
      </c>
      <c r="I35" s="14">
        <v>1.0</v>
      </c>
      <c r="J35" s="14">
        <v>100.0</v>
      </c>
      <c r="K35" s="14">
        <v>1.0</v>
      </c>
      <c r="L35" s="14">
        <v>10.0</v>
      </c>
      <c r="M35" s="14">
        <v>100.0</v>
      </c>
      <c r="N35" s="14">
        <v>1.0</v>
      </c>
      <c r="O35" s="14">
        <v>1.0</v>
      </c>
      <c r="P35" s="14">
        <v>1.0</v>
      </c>
      <c r="Q35" s="14">
        <v>1.0</v>
      </c>
      <c r="R35" s="14">
        <v>1.0</v>
      </c>
      <c r="S35" s="14">
        <v>1.0</v>
      </c>
      <c r="T35" s="14">
        <v>1.0</v>
      </c>
      <c r="U35" s="14">
        <v>1.0</v>
      </c>
      <c r="V35" s="14">
        <v>10.0</v>
      </c>
      <c r="W35" s="14">
        <v>1.0</v>
      </c>
      <c r="X35" s="14">
        <v>1.0</v>
      </c>
      <c r="Y35" s="14">
        <v>10.0</v>
      </c>
      <c r="Z35" s="14">
        <v>10.0</v>
      </c>
      <c r="AA35" s="14">
        <v>1.0</v>
      </c>
      <c r="AB35" s="14">
        <v>1.0</v>
      </c>
      <c r="AC35" s="14">
        <v>100.0</v>
      </c>
      <c r="AD35" s="14">
        <v>1.0</v>
      </c>
      <c r="AE35" s="14">
        <v>1.0</v>
      </c>
      <c r="AF35" s="14">
        <v>1.0</v>
      </c>
      <c r="AG35" s="14">
        <v>100.0</v>
      </c>
      <c r="AH35" s="14">
        <v>10.0</v>
      </c>
      <c r="AI35" s="14">
        <v>1.0</v>
      </c>
      <c r="AJ35" s="14">
        <v>1.0</v>
      </c>
      <c r="AK35" s="14">
        <v>10.0</v>
      </c>
      <c r="AL35" s="14">
        <v>1.0</v>
      </c>
      <c r="AM35" s="14">
        <v>1.0</v>
      </c>
      <c r="AN35" s="14">
        <v>1.0</v>
      </c>
      <c r="AO35" s="14">
        <v>10.0</v>
      </c>
      <c r="AP35" s="14">
        <v>1.0</v>
      </c>
      <c r="AQ35" s="14">
        <v>1.0</v>
      </c>
      <c r="AR35" s="14">
        <v>10.0</v>
      </c>
      <c r="AS35" s="14">
        <v>1.0</v>
      </c>
      <c r="AT35" s="14">
        <v>100.0</v>
      </c>
      <c r="AU35" s="14">
        <v>1.0</v>
      </c>
      <c r="AV35" s="14">
        <v>1.0</v>
      </c>
      <c r="AW35" s="14">
        <v>1.0</v>
      </c>
      <c r="AX35" s="14">
        <v>1.0</v>
      </c>
      <c r="AY35" s="14">
        <v>1.0</v>
      </c>
      <c r="AZ35" s="14">
        <v>1.0</v>
      </c>
      <c r="BA35" s="14">
        <v>1.0</v>
      </c>
      <c r="BB35" s="14">
        <v>10.0</v>
      </c>
      <c r="BC35" s="14">
        <v>100.0</v>
      </c>
      <c r="BD35" s="14">
        <v>1.0</v>
      </c>
      <c r="BE35" s="14">
        <v>1.0</v>
      </c>
      <c r="BF35" s="14">
        <v>10.0</v>
      </c>
      <c r="BG35" s="14">
        <v>100.0</v>
      </c>
      <c r="BH35" s="14">
        <v>1.0</v>
      </c>
      <c r="BI35" s="14">
        <v>1.0</v>
      </c>
      <c r="BJ35" s="14">
        <v>1.0</v>
      </c>
      <c r="BK35" s="14">
        <v>1.0</v>
      </c>
      <c r="BL35" s="14">
        <v>100.0</v>
      </c>
      <c r="BM35" s="14">
        <v>10.0</v>
      </c>
      <c r="BN35" s="14">
        <v>1.0</v>
      </c>
      <c r="BO35" s="14">
        <v>1.0</v>
      </c>
      <c r="BP35" s="14">
        <v>1.0</v>
      </c>
      <c r="BQ35" s="14">
        <v>1.0</v>
      </c>
      <c r="BR35" s="14">
        <v>1.0</v>
      </c>
      <c r="BS35" s="14">
        <v>1.0</v>
      </c>
      <c r="BT35" s="14">
        <v>1.0</v>
      </c>
      <c r="BU35" s="14">
        <v>1.0</v>
      </c>
      <c r="BV35" s="14">
        <v>1.0</v>
      </c>
      <c r="BW35" s="14">
        <v>1.0</v>
      </c>
      <c r="BX35" s="14">
        <v>100.0</v>
      </c>
      <c r="BY35" s="14">
        <v>1.0</v>
      </c>
      <c r="BZ35" s="14">
        <v>1.0</v>
      </c>
      <c r="CA35" s="14">
        <v>10.0</v>
      </c>
      <c r="CB35" s="14">
        <v>1.0</v>
      </c>
      <c r="CC35" s="14">
        <v>1.0</v>
      </c>
      <c r="CD35" s="14">
        <v>1.0</v>
      </c>
      <c r="CE35" s="14">
        <v>1.0</v>
      </c>
      <c r="CF35" s="14">
        <v>1.0</v>
      </c>
      <c r="CG35" s="14">
        <v>1.0</v>
      </c>
      <c r="CH35" s="14">
        <v>1.0</v>
      </c>
      <c r="CI35" s="14">
        <v>1.0</v>
      </c>
      <c r="CJ35" s="14">
        <v>1.0</v>
      </c>
      <c r="CK35" s="14">
        <v>1.0</v>
      </c>
      <c r="CL35" s="14">
        <v>1.0</v>
      </c>
      <c r="CM35" s="14">
        <v>1.0</v>
      </c>
      <c r="CN35" s="14">
        <v>1.0</v>
      </c>
      <c r="CO35" s="14">
        <v>10.0</v>
      </c>
      <c r="CP35" s="14">
        <v>10.0</v>
      </c>
      <c r="CQ35" s="14">
        <v>1.0</v>
      </c>
      <c r="CR35" s="14">
        <v>100.0</v>
      </c>
      <c r="CS35" s="14">
        <v>1.0</v>
      </c>
      <c r="CT35" s="14">
        <v>1.0</v>
      </c>
      <c r="CU35" s="14">
        <v>10.0</v>
      </c>
      <c r="CV35" s="14">
        <v>10.0</v>
      </c>
      <c r="CW35" s="2">
        <v>1.0</v>
      </c>
      <c r="CX35" s="2">
        <v>10.0</v>
      </c>
      <c r="CY35" s="2">
        <v>100.0</v>
      </c>
    </row>
    <row r="36" ht="12.75" customHeight="1">
      <c r="A36" s="11" t="s">
        <v>481</v>
      </c>
      <c r="B36" s="11"/>
      <c r="C36" s="11" t="s">
        <v>481</v>
      </c>
      <c r="D36" s="14">
        <v>94.0</v>
      </c>
      <c r="E36" s="14">
        <v>80.0</v>
      </c>
      <c r="F36" s="14">
        <v>70.0</v>
      </c>
      <c r="G36" s="14">
        <v>57.0</v>
      </c>
      <c r="H36" s="14">
        <v>36.0</v>
      </c>
      <c r="I36" s="14">
        <v>82.0</v>
      </c>
      <c r="J36" s="14">
        <v>85.0</v>
      </c>
      <c r="K36" s="14">
        <v>4.0</v>
      </c>
      <c r="L36" s="14">
        <v>34.0</v>
      </c>
      <c r="M36" s="14">
        <v>69.0</v>
      </c>
      <c r="N36" s="14">
        <v>44.0</v>
      </c>
      <c r="O36" s="14">
        <v>64.0</v>
      </c>
      <c r="P36" s="14">
        <v>18.0</v>
      </c>
      <c r="Q36" s="14">
        <v>31.0</v>
      </c>
      <c r="R36" s="14">
        <v>10.0</v>
      </c>
      <c r="S36" s="14">
        <v>60.0</v>
      </c>
      <c r="T36" s="14">
        <v>86.0</v>
      </c>
      <c r="U36" s="14">
        <v>30.0</v>
      </c>
      <c r="V36" s="14">
        <v>64.0</v>
      </c>
      <c r="W36" s="14">
        <v>69.0</v>
      </c>
      <c r="X36" s="14">
        <v>13.0</v>
      </c>
      <c r="Y36" s="14">
        <v>29.0</v>
      </c>
      <c r="Z36" s="14">
        <v>89.0</v>
      </c>
      <c r="AA36" s="14">
        <v>101.0</v>
      </c>
      <c r="AB36" s="14">
        <v>84.0</v>
      </c>
      <c r="AC36" s="14">
        <v>38.0</v>
      </c>
      <c r="AD36" s="14">
        <v>27.0</v>
      </c>
      <c r="AE36" s="14">
        <v>30.0</v>
      </c>
      <c r="AF36" s="14">
        <v>57.0</v>
      </c>
      <c r="AG36" s="14">
        <v>2.0</v>
      </c>
      <c r="AH36" s="14">
        <v>30.0</v>
      </c>
      <c r="AI36" s="14">
        <v>38.0</v>
      </c>
      <c r="AJ36" s="14">
        <v>85.0</v>
      </c>
      <c r="AK36" s="14">
        <v>77.0</v>
      </c>
      <c r="AL36" s="14">
        <v>35.0</v>
      </c>
      <c r="AM36" s="14">
        <v>86.0</v>
      </c>
      <c r="AN36" s="14">
        <v>87.0</v>
      </c>
      <c r="AO36" s="14">
        <v>88.0</v>
      </c>
      <c r="AP36" s="14">
        <v>44.0</v>
      </c>
      <c r="AQ36" s="14">
        <v>99.0</v>
      </c>
      <c r="AR36" s="14">
        <v>100.0</v>
      </c>
      <c r="AS36" s="14">
        <v>68.0</v>
      </c>
      <c r="AT36" s="14">
        <v>13.0</v>
      </c>
      <c r="AU36" s="14">
        <v>92.0</v>
      </c>
      <c r="AV36" s="14">
        <v>61.0</v>
      </c>
      <c r="AW36" s="14">
        <v>17.0</v>
      </c>
      <c r="AX36" s="14">
        <v>1.0</v>
      </c>
      <c r="AY36" s="14">
        <v>65.0</v>
      </c>
      <c r="AZ36" s="14">
        <v>59.0</v>
      </c>
      <c r="BA36" s="14">
        <v>38.0</v>
      </c>
      <c r="BB36" s="14">
        <v>23.0</v>
      </c>
      <c r="BC36" s="14">
        <v>55.0</v>
      </c>
      <c r="BD36" s="14">
        <v>20.0</v>
      </c>
      <c r="BE36" s="14">
        <v>48.0</v>
      </c>
      <c r="BF36" s="14">
        <v>59.0</v>
      </c>
      <c r="BG36" s="14">
        <v>32.0</v>
      </c>
      <c r="BH36" s="14">
        <v>24.0</v>
      </c>
      <c r="BI36" s="14">
        <v>77.0</v>
      </c>
      <c r="BJ36" s="14">
        <v>68.0</v>
      </c>
      <c r="BK36" s="14">
        <v>88.0</v>
      </c>
      <c r="BL36" s="14">
        <v>23.0</v>
      </c>
      <c r="BM36" s="14">
        <v>60.0</v>
      </c>
      <c r="BN36" s="14">
        <v>66.0</v>
      </c>
      <c r="BO36" s="14">
        <v>67.0</v>
      </c>
      <c r="BP36" s="14">
        <v>56.0</v>
      </c>
      <c r="BQ36" s="14">
        <v>57.0</v>
      </c>
      <c r="BR36" s="14">
        <v>19.0</v>
      </c>
      <c r="BS36" s="14">
        <v>92.0</v>
      </c>
      <c r="BT36" s="14">
        <v>7.0</v>
      </c>
      <c r="BU36" s="14">
        <v>63.0</v>
      </c>
      <c r="BV36" s="14">
        <v>40.0</v>
      </c>
      <c r="BW36" s="14">
        <v>60.0</v>
      </c>
      <c r="BX36" s="14">
        <v>67.0</v>
      </c>
      <c r="BY36" s="14">
        <v>16.0</v>
      </c>
      <c r="BZ36" s="14">
        <v>26.0</v>
      </c>
      <c r="CA36" s="14">
        <v>85.0</v>
      </c>
      <c r="CB36" s="14">
        <v>29.0</v>
      </c>
      <c r="CC36" s="14">
        <v>81.0</v>
      </c>
      <c r="CD36" s="14">
        <v>11.0</v>
      </c>
      <c r="CE36" s="14">
        <v>92.0</v>
      </c>
      <c r="CF36" s="14">
        <v>69.0</v>
      </c>
      <c r="CG36" s="14">
        <v>65.0</v>
      </c>
      <c r="CH36" s="14">
        <v>95.0</v>
      </c>
      <c r="CI36" s="14">
        <v>72.0</v>
      </c>
      <c r="CJ36" s="14">
        <v>102.0</v>
      </c>
      <c r="CK36" s="14">
        <v>16.0</v>
      </c>
      <c r="CL36" s="14">
        <v>31.0</v>
      </c>
      <c r="CM36" s="14">
        <v>2.0</v>
      </c>
      <c r="CN36" s="14">
        <v>8.0</v>
      </c>
      <c r="CO36" s="14">
        <v>100.0</v>
      </c>
      <c r="CP36" s="14">
        <v>59.0</v>
      </c>
      <c r="CQ36" s="14">
        <v>79.0</v>
      </c>
      <c r="CR36" s="14">
        <v>23.0</v>
      </c>
      <c r="CS36" s="14">
        <v>47.0</v>
      </c>
      <c r="CT36" s="14">
        <v>49.0</v>
      </c>
      <c r="CU36" s="14">
        <v>8.0</v>
      </c>
      <c r="CV36" s="14">
        <v>84.0</v>
      </c>
      <c r="CW36" s="2">
        <v>81.0</v>
      </c>
      <c r="CX36" s="2">
        <v>88.0</v>
      </c>
      <c r="CY36" s="2">
        <v>103.0</v>
      </c>
    </row>
    <row r="37" ht="12.75" customHeight="1">
      <c r="A37" s="11" t="s">
        <v>482</v>
      </c>
      <c r="B37" s="11"/>
      <c r="C37" s="11" t="s">
        <v>482</v>
      </c>
      <c r="D37" s="14" t="s">
        <v>483</v>
      </c>
      <c r="E37" s="14" t="s">
        <v>462</v>
      </c>
      <c r="F37" s="14" t="s">
        <v>462</v>
      </c>
      <c r="G37" s="14" t="s">
        <v>376</v>
      </c>
      <c r="H37" s="14" t="s">
        <v>462</v>
      </c>
      <c r="I37" s="14" t="s">
        <v>462</v>
      </c>
      <c r="J37" s="14" t="s">
        <v>462</v>
      </c>
      <c r="K37" s="14" t="s">
        <v>376</v>
      </c>
      <c r="L37" s="14" t="s">
        <v>462</v>
      </c>
      <c r="M37" s="14" t="s">
        <v>462</v>
      </c>
      <c r="N37" s="14" t="s">
        <v>376</v>
      </c>
      <c r="O37" s="14" t="s">
        <v>376</v>
      </c>
      <c r="P37" s="14" t="s">
        <v>376</v>
      </c>
      <c r="Q37" s="14" t="s">
        <v>376</v>
      </c>
      <c r="R37" s="14" t="s">
        <v>376</v>
      </c>
      <c r="S37" s="14" t="s">
        <v>376</v>
      </c>
      <c r="T37" s="14" t="s">
        <v>462</v>
      </c>
      <c r="U37" s="14" t="s">
        <v>376</v>
      </c>
      <c r="V37" s="14" t="s">
        <v>376</v>
      </c>
      <c r="W37" s="14" t="s">
        <v>376</v>
      </c>
      <c r="X37" s="14" t="s">
        <v>483</v>
      </c>
      <c r="Y37" s="14" t="s">
        <v>462</v>
      </c>
      <c r="Z37" s="14" t="s">
        <v>462</v>
      </c>
      <c r="AA37" s="14" t="s">
        <v>483</v>
      </c>
      <c r="AB37" s="14" t="s">
        <v>376</v>
      </c>
      <c r="AC37" s="14" t="s">
        <v>483</v>
      </c>
      <c r="AD37" s="14" t="s">
        <v>376</v>
      </c>
      <c r="AE37" s="14" t="s">
        <v>376</v>
      </c>
      <c r="AF37" s="14" t="s">
        <v>462</v>
      </c>
      <c r="AG37" s="14" t="s">
        <v>376</v>
      </c>
      <c r="AH37" s="14" t="s">
        <v>462</v>
      </c>
      <c r="AI37" s="14" t="s">
        <v>376</v>
      </c>
      <c r="AJ37" s="14" t="s">
        <v>376</v>
      </c>
      <c r="AK37" s="14" t="s">
        <v>376</v>
      </c>
      <c r="AL37" s="14" t="s">
        <v>376</v>
      </c>
      <c r="AM37" s="14" t="s">
        <v>462</v>
      </c>
      <c r="AN37" s="14" t="s">
        <v>376</v>
      </c>
      <c r="AO37" s="14" t="s">
        <v>376</v>
      </c>
      <c r="AP37" s="14" t="s">
        <v>462</v>
      </c>
      <c r="AQ37" s="14" t="s">
        <v>462</v>
      </c>
      <c r="AR37" s="14" t="s">
        <v>462</v>
      </c>
      <c r="AS37" s="14" t="s">
        <v>376</v>
      </c>
      <c r="AT37" s="14" t="s">
        <v>376</v>
      </c>
      <c r="AU37" s="14" t="s">
        <v>462</v>
      </c>
      <c r="AV37" s="14" t="s">
        <v>376</v>
      </c>
      <c r="AW37" s="14" t="s">
        <v>483</v>
      </c>
      <c r="AX37" s="14" t="s">
        <v>462</v>
      </c>
      <c r="AY37" s="14" t="s">
        <v>462</v>
      </c>
      <c r="AZ37" s="14" t="s">
        <v>483</v>
      </c>
      <c r="BA37" s="14" t="s">
        <v>462</v>
      </c>
      <c r="BB37" s="14" t="s">
        <v>376</v>
      </c>
      <c r="BC37" s="14" t="s">
        <v>376</v>
      </c>
      <c r="BD37" s="14" t="s">
        <v>462</v>
      </c>
      <c r="BE37" s="14" t="s">
        <v>376</v>
      </c>
      <c r="BF37" s="14" t="s">
        <v>376</v>
      </c>
      <c r="BG37" s="14" t="s">
        <v>376</v>
      </c>
      <c r="BH37" s="14" t="s">
        <v>376</v>
      </c>
      <c r="BI37" s="14" t="s">
        <v>376</v>
      </c>
      <c r="BJ37" s="14" t="s">
        <v>376</v>
      </c>
      <c r="BK37" s="14" t="s">
        <v>462</v>
      </c>
      <c r="BL37" s="14" t="s">
        <v>462</v>
      </c>
      <c r="BM37" s="14" t="s">
        <v>483</v>
      </c>
      <c r="BN37" s="14" t="s">
        <v>483</v>
      </c>
      <c r="BO37" s="14" t="s">
        <v>376</v>
      </c>
      <c r="BP37" s="14" t="s">
        <v>376</v>
      </c>
      <c r="BQ37" s="14" t="s">
        <v>376</v>
      </c>
      <c r="BR37" s="14" t="s">
        <v>376</v>
      </c>
      <c r="BS37" s="14" t="s">
        <v>376</v>
      </c>
      <c r="BT37" s="14" t="s">
        <v>462</v>
      </c>
      <c r="BU37" s="14" t="s">
        <v>376</v>
      </c>
      <c r="BV37" s="14" t="s">
        <v>376</v>
      </c>
      <c r="BW37" s="14" t="s">
        <v>376</v>
      </c>
      <c r="BX37" s="14" t="s">
        <v>376</v>
      </c>
      <c r="BY37" s="14" t="s">
        <v>376</v>
      </c>
      <c r="BZ37" s="14" t="s">
        <v>376</v>
      </c>
      <c r="CA37" s="14" t="s">
        <v>462</v>
      </c>
      <c r="CB37" s="14" t="s">
        <v>462</v>
      </c>
      <c r="CC37" s="14" t="s">
        <v>376</v>
      </c>
      <c r="CD37" s="14" t="s">
        <v>376</v>
      </c>
      <c r="CE37" s="14" t="s">
        <v>483</v>
      </c>
      <c r="CF37" s="14" t="s">
        <v>376</v>
      </c>
      <c r="CG37" s="14" t="s">
        <v>376</v>
      </c>
      <c r="CH37" s="14" t="s">
        <v>376</v>
      </c>
      <c r="CI37" s="14" t="s">
        <v>462</v>
      </c>
      <c r="CJ37" s="14" t="s">
        <v>376</v>
      </c>
      <c r="CK37" s="14" t="s">
        <v>376</v>
      </c>
      <c r="CL37" s="14" t="s">
        <v>376</v>
      </c>
      <c r="CM37" s="14" t="s">
        <v>376</v>
      </c>
      <c r="CN37" s="14" t="s">
        <v>483</v>
      </c>
      <c r="CO37" s="14" t="s">
        <v>376</v>
      </c>
      <c r="CP37" s="14" t="s">
        <v>376</v>
      </c>
      <c r="CQ37" s="14" t="s">
        <v>462</v>
      </c>
      <c r="CR37" s="14" t="s">
        <v>376</v>
      </c>
      <c r="CS37" s="14" t="s">
        <v>462</v>
      </c>
      <c r="CT37" s="14" t="s">
        <v>376</v>
      </c>
      <c r="CU37" s="14" t="s">
        <v>376</v>
      </c>
      <c r="CV37" s="14" t="s">
        <v>376</v>
      </c>
      <c r="CW37" s="2" t="s">
        <v>462</v>
      </c>
      <c r="CX37" s="2" t="s">
        <v>376</v>
      </c>
      <c r="CY37" s="2" t="s">
        <v>376</v>
      </c>
    </row>
    <row r="38" ht="12.75" customHeight="1">
      <c r="A38" s="11" t="s">
        <v>484</v>
      </c>
      <c r="B38" s="11"/>
      <c r="C38" s="11" t="s">
        <v>484</v>
      </c>
      <c r="D38" s="14">
        <v>0.1</v>
      </c>
      <c r="E38" s="14">
        <v>0.9</v>
      </c>
      <c r="F38" s="14">
        <v>1.0</v>
      </c>
      <c r="G38" s="14" t="s">
        <v>376</v>
      </c>
      <c r="H38" s="14">
        <v>0.7</v>
      </c>
      <c r="I38" s="14">
        <v>0.5</v>
      </c>
      <c r="J38" s="14">
        <v>0.9</v>
      </c>
      <c r="K38" s="14" t="s">
        <v>376</v>
      </c>
      <c r="L38" s="14">
        <v>0.2</v>
      </c>
      <c r="M38" s="14">
        <v>0.6</v>
      </c>
      <c r="N38" s="14" t="s">
        <v>376</v>
      </c>
      <c r="O38" s="14" t="s">
        <v>376</v>
      </c>
      <c r="P38" s="14" t="s">
        <v>376</v>
      </c>
      <c r="Q38" s="14" t="s">
        <v>376</v>
      </c>
      <c r="R38" s="14" t="s">
        <v>376</v>
      </c>
      <c r="S38" s="14" t="s">
        <v>376</v>
      </c>
      <c r="T38" s="14">
        <v>0.5</v>
      </c>
      <c r="U38" s="14" t="s">
        <v>376</v>
      </c>
      <c r="V38" s="14" t="s">
        <v>376</v>
      </c>
      <c r="W38" s="14" t="s">
        <v>376</v>
      </c>
      <c r="X38" s="14">
        <v>0.6</v>
      </c>
      <c r="Y38" s="14">
        <v>0.7</v>
      </c>
      <c r="Z38" s="14">
        <v>0.8</v>
      </c>
      <c r="AA38" s="14">
        <v>1.0</v>
      </c>
      <c r="AB38" s="14" t="s">
        <v>376</v>
      </c>
      <c r="AC38" s="14">
        <v>0.6</v>
      </c>
      <c r="AD38" s="14" t="s">
        <v>376</v>
      </c>
      <c r="AE38" s="14" t="s">
        <v>376</v>
      </c>
      <c r="AF38" s="14">
        <v>0.8</v>
      </c>
      <c r="AG38" s="14" t="s">
        <v>376</v>
      </c>
      <c r="AH38" s="14">
        <v>0.2</v>
      </c>
      <c r="AI38" s="14" t="s">
        <v>376</v>
      </c>
      <c r="AJ38" s="14" t="s">
        <v>376</v>
      </c>
      <c r="AK38" s="14" t="s">
        <v>376</v>
      </c>
      <c r="AL38" s="14" t="s">
        <v>376</v>
      </c>
      <c r="AM38" s="14">
        <v>0.9</v>
      </c>
      <c r="AN38" s="14" t="s">
        <v>376</v>
      </c>
      <c r="AO38" s="14" t="s">
        <v>376</v>
      </c>
      <c r="AP38" s="14">
        <v>0.7</v>
      </c>
      <c r="AQ38" s="14">
        <v>0.9</v>
      </c>
      <c r="AR38" s="14">
        <v>0.5</v>
      </c>
      <c r="AS38" s="14" t="s">
        <v>376</v>
      </c>
      <c r="AT38" s="14" t="s">
        <v>376</v>
      </c>
      <c r="AU38" s="14">
        <v>0.1</v>
      </c>
      <c r="AV38" s="14" t="s">
        <v>376</v>
      </c>
      <c r="AW38" s="14">
        <v>0.1</v>
      </c>
      <c r="AX38" s="14">
        <v>0.1</v>
      </c>
      <c r="AY38" s="14">
        <v>0.7</v>
      </c>
      <c r="AZ38" s="14">
        <v>0.3</v>
      </c>
      <c r="BA38" s="14">
        <v>0.9</v>
      </c>
      <c r="BB38" s="14" t="s">
        <v>376</v>
      </c>
      <c r="BC38" s="14" t="s">
        <v>376</v>
      </c>
      <c r="BD38" s="14">
        <v>0.6</v>
      </c>
      <c r="BE38" s="14" t="s">
        <v>376</v>
      </c>
      <c r="BF38" s="14" t="s">
        <v>376</v>
      </c>
      <c r="BG38" s="14" t="s">
        <v>376</v>
      </c>
      <c r="BH38" s="14" t="s">
        <v>376</v>
      </c>
      <c r="BI38" s="14" t="s">
        <v>376</v>
      </c>
      <c r="BJ38" s="14" t="s">
        <v>376</v>
      </c>
      <c r="BK38" s="14">
        <v>0.3</v>
      </c>
      <c r="BL38" s="14">
        <v>0.8</v>
      </c>
      <c r="BM38" s="14">
        <v>0.4</v>
      </c>
      <c r="BN38" s="14">
        <v>0.6</v>
      </c>
      <c r="BO38" s="14" t="s">
        <v>376</v>
      </c>
      <c r="BP38" s="14" t="s">
        <v>376</v>
      </c>
      <c r="BQ38" s="14" t="s">
        <v>376</v>
      </c>
      <c r="BR38" s="14" t="s">
        <v>376</v>
      </c>
      <c r="BS38" s="14" t="s">
        <v>376</v>
      </c>
      <c r="BT38" s="14">
        <v>1.0</v>
      </c>
      <c r="BU38" s="14" t="s">
        <v>376</v>
      </c>
      <c r="BV38" s="14" t="s">
        <v>376</v>
      </c>
      <c r="BW38" s="14" t="s">
        <v>376</v>
      </c>
      <c r="BX38" s="14" t="s">
        <v>376</v>
      </c>
      <c r="BY38" s="14" t="s">
        <v>376</v>
      </c>
      <c r="BZ38" s="14" t="s">
        <v>376</v>
      </c>
      <c r="CA38" s="14">
        <v>0.1</v>
      </c>
      <c r="CB38" s="14">
        <v>0.5</v>
      </c>
      <c r="CC38" s="14" t="s">
        <v>376</v>
      </c>
      <c r="CD38" s="14" t="s">
        <v>376</v>
      </c>
      <c r="CE38" s="14">
        <v>0.1</v>
      </c>
      <c r="CF38" s="14" t="s">
        <v>376</v>
      </c>
      <c r="CG38" s="14" t="s">
        <v>376</v>
      </c>
      <c r="CH38" s="14" t="s">
        <v>376</v>
      </c>
      <c r="CI38" s="14">
        <v>0.3</v>
      </c>
      <c r="CJ38" s="14" t="s">
        <v>376</v>
      </c>
      <c r="CK38" s="14" t="s">
        <v>376</v>
      </c>
      <c r="CL38" s="14" t="s">
        <v>376</v>
      </c>
      <c r="CM38" s="14" t="s">
        <v>376</v>
      </c>
      <c r="CN38" s="14">
        <v>0.1</v>
      </c>
      <c r="CO38" s="14" t="s">
        <v>376</v>
      </c>
      <c r="CP38" s="14" t="s">
        <v>376</v>
      </c>
      <c r="CQ38" s="14">
        <v>0.9</v>
      </c>
      <c r="CR38" s="14" t="s">
        <v>376</v>
      </c>
      <c r="CS38" s="14">
        <v>0.7</v>
      </c>
      <c r="CT38" s="14" t="s">
        <v>376</v>
      </c>
      <c r="CU38" s="14" t="s">
        <v>376</v>
      </c>
      <c r="CV38" s="14" t="s">
        <v>376</v>
      </c>
      <c r="CW38" s="2">
        <v>0.7</v>
      </c>
      <c r="CX38" s="2" t="s">
        <v>376</v>
      </c>
      <c r="CY38" s="2" t="s">
        <v>376</v>
      </c>
    </row>
    <row r="39" ht="12.75" customHeight="1">
      <c r="A39" s="10" t="s">
        <v>485</v>
      </c>
      <c r="B39" s="10"/>
      <c r="C39" s="10" t="s">
        <v>485</v>
      </c>
      <c r="D39" s="17">
        <v>2430.0</v>
      </c>
      <c r="E39" s="17">
        <v>1280.0</v>
      </c>
      <c r="F39" s="17">
        <v>1880.0</v>
      </c>
      <c r="G39" s="17" t="s">
        <v>376</v>
      </c>
      <c r="H39" s="17">
        <v>1800.0</v>
      </c>
      <c r="I39" s="17">
        <v>2200.0</v>
      </c>
      <c r="J39" s="17">
        <v>1770.0</v>
      </c>
      <c r="K39" s="17" t="s">
        <v>376</v>
      </c>
      <c r="L39" s="17">
        <v>1710.0</v>
      </c>
      <c r="M39" s="17">
        <v>1520.0</v>
      </c>
      <c r="N39" s="17" t="s">
        <v>376</v>
      </c>
      <c r="O39" s="17" t="s">
        <v>376</v>
      </c>
      <c r="P39" s="17" t="s">
        <v>376</v>
      </c>
      <c r="Q39" s="17" t="s">
        <v>376</v>
      </c>
      <c r="R39" s="17" t="s">
        <v>376</v>
      </c>
      <c r="S39" s="17" t="s">
        <v>376</v>
      </c>
      <c r="T39" s="17">
        <v>2000.0</v>
      </c>
      <c r="U39" s="17" t="s">
        <v>376</v>
      </c>
      <c r="V39" s="17" t="s">
        <v>376</v>
      </c>
      <c r="W39" s="17" t="s">
        <v>376</v>
      </c>
      <c r="X39" s="17">
        <v>1540.0</v>
      </c>
      <c r="Y39" s="17">
        <v>1910.0</v>
      </c>
      <c r="Z39" s="17">
        <v>2100.0</v>
      </c>
      <c r="AA39" s="17">
        <v>2170.0</v>
      </c>
      <c r="AB39" s="17" t="s">
        <v>376</v>
      </c>
      <c r="AC39" s="17">
        <v>2200.0</v>
      </c>
      <c r="AD39" s="17" t="s">
        <v>376</v>
      </c>
      <c r="AE39" s="17" t="s">
        <v>376</v>
      </c>
      <c r="AF39" s="17">
        <v>1820.0</v>
      </c>
      <c r="AG39" s="17" t="s">
        <v>376</v>
      </c>
      <c r="AH39" s="17">
        <v>1740.0</v>
      </c>
      <c r="AI39" s="17" t="s">
        <v>376</v>
      </c>
      <c r="AJ39" s="17" t="s">
        <v>376</v>
      </c>
      <c r="AK39" s="17" t="s">
        <v>376</v>
      </c>
      <c r="AL39" s="17" t="s">
        <v>376</v>
      </c>
      <c r="AM39" s="17">
        <v>1730.0</v>
      </c>
      <c r="AN39" s="17" t="s">
        <v>376</v>
      </c>
      <c r="AO39" s="17" t="s">
        <v>376</v>
      </c>
      <c r="AP39" s="17">
        <v>2380.0</v>
      </c>
      <c r="AQ39" s="17">
        <v>1560.0</v>
      </c>
      <c r="AR39" s="17">
        <v>1570.0</v>
      </c>
      <c r="AS39" s="17" t="s">
        <v>376</v>
      </c>
      <c r="AT39" s="17" t="s">
        <v>376</v>
      </c>
      <c r="AU39" s="17">
        <v>2020.0</v>
      </c>
      <c r="AV39" s="17" t="s">
        <v>376</v>
      </c>
      <c r="AW39" s="17">
        <v>1430.0</v>
      </c>
      <c r="AX39" s="17">
        <v>1590.0</v>
      </c>
      <c r="AY39" s="17">
        <v>2040.0</v>
      </c>
      <c r="AZ39" s="17">
        <v>1930.0</v>
      </c>
      <c r="BA39" s="17">
        <v>2090.0</v>
      </c>
      <c r="BB39" s="17" t="s">
        <v>376</v>
      </c>
      <c r="BC39" s="17" t="s">
        <v>376</v>
      </c>
      <c r="BD39" s="17">
        <v>1800.0</v>
      </c>
      <c r="BE39" s="17" t="s">
        <v>376</v>
      </c>
      <c r="BF39" s="17" t="s">
        <v>376</v>
      </c>
      <c r="BG39" s="17" t="s">
        <v>376</v>
      </c>
      <c r="BH39" s="17" t="s">
        <v>376</v>
      </c>
      <c r="BI39" s="17" t="s">
        <v>376</v>
      </c>
      <c r="BJ39" s="17" t="s">
        <v>376</v>
      </c>
      <c r="BK39" s="17">
        <v>2020.0</v>
      </c>
      <c r="BL39" s="17">
        <v>1490.0</v>
      </c>
      <c r="BM39" s="17">
        <v>2050.0</v>
      </c>
      <c r="BN39" s="17">
        <v>1250.0</v>
      </c>
      <c r="BO39" s="17" t="s">
        <v>376</v>
      </c>
      <c r="BP39" s="17" t="s">
        <v>376</v>
      </c>
      <c r="BQ39" s="17" t="s">
        <v>376</v>
      </c>
      <c r="BR39" s="17" t="s">
        <v>376</v>
      </c>
      <c r="BS39" s="17" t="s">
        <v>376</v>
      </c>
      <c r="BT39" s="17">
        <v>1750.0</v>
      </c>
      <c r="BU39" s="17" t="s">
        <v>376</v>
      </c>
      <c r="BV39" s="17" t="s">
        <v>376</v>
      </c>
      <c r="BW39" s="17" t="s">
        <v>376</v>
      </c>
      <c r="BX39" s="17" t="s">
        <v>376</v>
      </c>
      <c r="BY39" s="17" t="s">
        <v>376</v>
      </c>
      <c r="BZ39" s="17" t="s">
        <v>376</v>
      </c>
      <c r="CA39" s="17">
        <v>1370.0</v>
      </c>
      <c r="CB39" s="17">
        <v>1590.0</v>
      </c>
      <c r="CC39" s="17" t="s">
        <v>376</v>
      </c>
      <c r="CD39" s="17" t="s">
        <v>376</v>
      </c>
      <c r="CE39" s="17">
        <v>1650.0</v>
      </c>
      <c r="CF39" s="17" t="s">
        <v>376</v>
      </c>
      <c r="CG39" s="17" t="s">
        <v>376</v>
      </c>
      <c r="CH39" s="17" t="s">
        <v>376</v>
      </c>
      <c r="CI39" s="17">
        <v>2070.0</v>
      </c>
      <c r="CJ39" s="17" t="s">
        <v>376</v>
      </c>
      <c r="CK39" s="17" t="s">
        <v>376</v>
      </c>
      <c r="CL39" s="17" t="s">
        <v>376</v>
      </c>
      <c r="CM39" s="17" t="s">
        <v>376</v>
      </c>
      <c r="CN39" s="17">
        <v>2120.0</v>
      </c>
      <c r="CO39" s="17" t="s">
        <v>376</v>
      </c>
      <c r="CP39" s="17" t="s">
        <v>376</v>
      </c>
      <c r="CQ39" s="17">
        <v>1930.0</v>
      </c>
      <c r="CR39" s="17" t="s">
        <v>376</v>
      </c>
      <c r="CS39" s="17">
        <v>2390.0</v>
      </c>
      <c r="CT39" s="17" t="s">
        <v>376</v>
      </c>
      <c r="CU39" s="17" t="s">
        <v>376</v>
      </c>
      <c r="CV39" s="17" t="s">
        <v>376</v>
      </c>
      <c r="CW39" s="2">
        <v>1630.0</v>
      </c>
      <c r="CX39" s="2" t="s">
        <v>376</v>
      </c>
      <c r="CY39" s="2" t="s">
        <v>376</v>
      </c>
    </row>
    <row r="40" ht="12.75" customHeight="1">
      <c r="A40" s="11" t="s">
        <v>486</v>
      </c>
      <c r="B40" s="11"/>
      <c r="C40" s="11" t="s">
        <v>486</v>
      </c>
      <c r="D40" s="14" t="s">
        <v>487</v>
      </c>
      <c r="E40" s="14" t="s">
        <v>487</v>
      </c>
      <c r="F40" s="14" t="s">
        <v>488</v>
      </c>
      <c r="G40" s="14" t="s">
        <v>487</v>
      </c>
      <c r="H40" s="14" t="s">
        <v>488</v>
      </c>
      <c r="I40" s="14" t="s">
        <v>488</v>
      </c>
      <c r="J40" s="14" t="s">
        <v>487</v>
      </c>
      <c r="K40" s="14" t="s">
        <v>487</v>
      </c>
      <c r="L40" s="14" t="s">
        <v>489</v>
      </c>
      <c r="M40" s="14" t="s">
        <v>487</v>
      </c>
      <c r="N40" s="14" t="s">
        <v>489</v>
      </c>
      <c r="O40" s="14" t="s">
        <v>487</v>
      </c>
      <c r="P40" s="14" t="s">
        <v>487</v>
      </c>
      <c r="Q40" s="14" t="s">
        <v>488</v>
      </c>
      <c r="R40" s="14" t="s">
        <v>488</v>
      </c>
      <c r="S40" s="14" t="s">
        <v>488</v>
      </c>
      <c r="T40" s="14" t="s">
        <v>489</v>
      </c>
      <c r="U40" s="14" t="s">
        <v>489</v>
      </c>
      <c r="V40" s="14" t="s">
        <v>489</v>
      </c>
      <c r="W40" s="14" t="s">
        <v>488</v>
      </c>
      <c r="X40" s="14" t="s">
        <v>487</v>
      </c>
      <c r="Y40" s="14" t="s">
        <v>489</v>
      </c>
      <c r="Z40" s="14" t="s">
        <v>488</v>
      </c>
      <c r="AA40" s="14" t="s">
        <v>487</v>
      </c>
      <c r="AB40" s="14" t="s">
        <v>489</v>
      </c>
      <c r="AC40" s="14" t="s">
        <v>487</v>
      </c>
      <c r="AD40" s="14" t="s">
        <v>487</v>
      </c>
      <c r="AE40" s="14" t="s">
        <v>488</v>
      </c>
      <c r="AF40" s="14" t="s">
        <v>487</v>
      </c>
      <c r="AG40" s="14" t="s">
        <v>489</v>
      </c>
      <c r="AH40" s="14" t="s">
        <v>489</v>
      </c>
      <c r="AI40" s="14" t="s">
        <v>487</v>
      </c>
      <c r="AJ40" s="14" t="s">
        <v>487</v>
      </c>
      <c r="AK40" s="14" t="s">
        <v>488</v>
      </c>
      <c r="AL40" s="14" t="s">
        <v>488</v>
      </c>
      <c r="AM40" s="14" t="s">
        <v>487</v>
      </c>
      <c r="AN40" s="14" t="s">
        <v>487</v>
      </c>
      <c r="AO40" s="14" t="s">
        <v>488</v>
      </c>
      <c r="AP40" s="14" t="s">
        <v>487</v>
      </c>
      <c r="AQ40" s="14" t="s">
        <v>487</v>
      </c>
      <c r="AR40" s="14" t="s">
        <v>487</v>
      </c>
      <c r="AS40" s="14" t="s">
        <v>488</v>
      </c>
      <c r="AT40" s="14" t="s">
        <v>487</v>
      </c>
      <c r="AU40" s="14" t="s">
        <v>487</v>
      </c>
      <c r="AV40" s="14" t="s">
        <v>489</v>
      </c>
      <c r="AW40" s="14" t="s">
        <v>487</v>
      </c>
      <c r="AX40" s="14" t="s">
        <v>489</v>
      </c>
      <c r="AY40" s="14" t="s">
        <v>487</v>
      </c>
      <c r="AZ40" s="14" t="s">
        <v>487</v>
      </c>
      <c r="BA40" s="14" t="s">
        <v>488</v>
      </c>
      <c r="BB40" s="14" t="s">
        <v>487</v>
      </c>
      <c r="BC40" s="14" t="s">
        <v>489</v>
      </c>
      <c r="BD40" s="14" t="s">
        <v>489</v>
      </c>
      <c r="BE40" s="14" t="s">
        <v>487</v>
      </c>
      <c r="BF40" s="14" t="s">
        <v>487</v>
      </c>
      <c r="BG40" s="14" t="s">
        <v>487</v>
      </c>
      <c r="BH40" s="14" t="s">
        <v>487</v>
      </c>
      <c r="BI40" s="14" t="s">
        <v>488</v>
      </c>
      <c r="BJ40" s="14" t="s">
        <v>487</v>
      </c>
      <c r="BK40" s="14" t="s">
        <v>487</v>
      </c>
      <c r="BL40" s="14" t="s">
        <v>487</v>
      </c>
      <c r="BM40" s="14" t="s">
        <v>488</v>
      </c>
      <c r="BN40" s="14" t="s">
        <v>487</v>
      </c>
      <c r="BO40" s="14" t="s">
        <v>487</v>
      </c>
      <c r="BP40" s="14" t="s">
        <v>489</v>
      </c>
      <c r="BQ40" s="14" t="s">
        <v>489</v>
      </c>
      <c r="BR40" s="14" t="s">
        <v>488</v>
      </c>
      <c r="BS40" s="14" t="s">
        <v>488</v>
      </c>
      <c r="BT40" s="14" t="s">
        <v>488</v>
      </c>
      <c r="BU40" s="14" t="s">
        <v>487</v>
      </c>
      <c r="BV40" s="14" t="s">
        <v>489</v>
      </c>
      <c r="BW40" s="14" t="s">
        <v>489</v>
      </c>
      <c r="BX40" s="14" t="s">
        <v>488</v>
      </c>
      <c r="BY40" s="14" t="s">
        <v>488</v>
      </c>
      <c r="BZ40" s="14" t="s">
        <v>487</v>
      </c>
      <c r="CA40" s="14" t="s">
        <v>488</v>
      </c>
      <c r="CB40" s="14" t="s">
        <v>488</v>
      </c>
      <c r="CC40" s="14" t="s">
        <v>488</v>
      </c>
      <c r="CD40" s="14" t="s">
        <v>488</v>
      </c>
      <c r="CE40" s="14" t="s">
        <v>487</v>
      </c>
      <c r="CF40" s="14" t="s">
        <v>487</v>
      </c>
      <c r="CG40" s="14" t="s">
        <v>487</v>
      </c>
      <c r="CH40" s="14" t="s">
        <v>487</v>
      </c>
      <c r="CI40" s="14" t="s">
        <v>487</v>
      </c>
      <c r="CJ40" s="14" t="s">
        <v>487</v>
      </c>
      <c r="CK40" s="14" t="s">
        <v>488</v>
      </c>
      <c r="CL40" s="14" t="s">
        <v>487</v>
      </c>
      <c r="CM40" s="14" t="s">
        <v>487</v>
      </c>
      <c r="CN40" s="14" t="s">
        <v>488</v>
      </c>
      <c r="CO40" s="14" t="s">
        <v>487</v>
      </c>
      <c r="CP40" s="14" t="s">
        <v>487</v>
      </c>
      <c r="CQ40" s="14" t="s">
        <v>487</v>
      </c>
      <c r="CR40" s="14" t="s">
        <v>487</v>
      </c>
      <c r="CS40" s="14" t="s">
        <v>488</v>
      </c>
      <c r="CT40" s="14" t="s">
        <v>487</v>
      </c>
      <c r="CU40" s="14" t="s">
        <v>487</v>
      </c>
      <c r="CV40" s="14" t="s">
        <v>487</v>
      </c>
      <c r="CW40" s="2" t="s">
        <v>489</v>
      </c>
      <c r="CX40" s="2" t="s">
        <v>487</v>
      </c>
      <c r="CY40" s="2" t="s">
        <v>488</v>
      </c>
    </row>
    <row r="41" ht="12.75" customHeight="1">
      <c r="A41" s="11" t="s">
        <v>490</v>
      </c>
      <c r="B41" s="11"/>
      <c r="C41" s="11" t="s">
        <v>490</v>
      </c>
      <c r="D41" s="14" t="s">
        <v>491</v>
      </c>
      <c r="E41" s="14" t="s">
        <v>492</v>
      </c>
      <c r="F41" s="14" t="s">
        <v>492</v>
      </c>
      <c r="G41" s="14" t="s">
        <v>491</v>
      </c>
      <c r="H41" s="14" t="s">
        <v>491</v>
      </c>
      <c r="I41" s="14" t="s">
        <v>492</v>
      </c>
      <c r="J41" s="14" t="s">
        <v>492</v>
      </c>
      <c r="K41" s="14" t="s">
        <v>492</v>
      </c>
      <c r="L41" s="14" t="s">
        <v>492</v>
      </c>
      <c r="M41" s="14" t="s">
        <v>491</v>
      </c>
      <c r="N41" s="14" t="s">
        <v>491</v>
      </c>
      <c r="O41" s="14" t="s">
        <v>491</v>
      </c>
      <c r="P41" s="14" t="s">
        <v>491</v>
      </c>
      <c r="Q41" s="14" t="s">
        <v>491</v>
      </c>
      <c r="R41" s="14" t="s">
        <v>492</v>
      </c>
      <c r="S41" s="14" t="s">
        <v>491</v>
      </c>
      <c r="T41" s="14" t="s">
        <v>492</v>
      </c>
      <c r="U41" s="14" t="s">
        <v>491</v>
      </c>
      <c r="V41" s="14" t="s">
        <v>491</v>
      </c>
      <c r="W41" s="14" t="s">
        <v>491</v>
      </c>
      <c r="X41" s="14" t="s">
        <v>491</v>
      </c>
      <c r="Y41" s="14" t="s">
        <v>492</v>
      </c>
      <c r="Z41" s="14" t="s">
        <v>492</v>
      </c>
      <c r="AA41" s="14" t="s">
        <v>491</v>
      </c>
      <c r="AB41" s="14" t="s">
        <v>491</v>
      </c>
      <c r="AC41" s="14" t="s">
        <v>492</v>
      </c>
      <c r="AD41" s="14" t="s">
        <v>491</v>
      </c>
      <c r="AE41" s="14" t="s">
        <v>492</v>
      </c>
      <c r="AF41" s="14" t="s">
        <v>491</v>
      </c>
      <c r="AG41" s="14" t="s">
        <v>491</v>
      </c>
      <c r="AH41" s="14" t="s">
        <v>491</v>
      </c>
      <c r="AI41" s="14" t="s">
        <v>491</v>
      </c>
      <c r="AJ41" s="14" t="s">
        <v>491</v>
      </c>
      <c r="AK41" s="14" t="s">
        <v>491</v>
      </c>
      <c r="AL41" s="14" t="s">
        <v>491</v>
      </c>
      <c r="AM41" s="14" t="s">
        <v>491</v>
      </c>
      <c r="AN41" s="14" t="s">
        <v>491</v>
      </c>
      <c r="AO41" s="14" t="s">
        <v>492</v>
      </c>
      <c r="AP41" s="14" t="s">
        <v>491</v>
      </c>
      <c r="AQ41" s="14" t="s">
        <v>492</v>
      </c>
      <c r="AR41" s="14" t="s">
        <v>491</v>
      </c>
      <c r="AS41" s="14" t="s">
        <v>492</v>
      </c>
      <c r="AT41" s="14" t="s">
        <v>491</v>
      </c>
      <c r="AU41" s="14" t="s">
        <v>492</v>
      </c>
      <c r="AV41" s="14" t="s">
        <v>492</v>
      </c>
      <c r="AW41" s="14" t="s">
        <v>491</v>
      </c>
      <c r="AX41" s="14" t="s">
        <v>492</v>
      </c>
      <c r="AY41" s="14" t="s">
        <v>492</v>
      </c>
      <c r="AZ41" s="14" t="s">
        <v>491</v>
      </c>
      <c r="BA41" s="14" t="s">
        <v>491</v>
      </c>
      <c r="BB41" s="14" t="s">
        <v>492</v>
      </c>
      <c r="BC41" s="14" t="s">
        <v>492</v>
      </c>
      <c r="BD41" s="14" t="s">
        <v>491</v>
      </c>
      <c r="BE41" s="14" t="s">
        <v>491</v>
      </c>
      <c r="BF41" s="14" t="s">
        <v>492</v>
      </c>
      <c r="BG41" s="14" t="s">
        <v>492</v>
      </c>
      <c r="BH41" s="14" t="s">
        <v>492</v>
      </c>
      <c r="BI41" s="14" t="s">
        <v>492</v>
      </c>
      <c r="BJ41" s="14" t="s">
        <v>492</v>
      </c>
      <c r="BK41" s="14" t="s">
        <v>491</v>
      </c>
      <c r="BL41" s="14" t="s">
        <v>491</v>
      </c>
      <c r="BM41" s="14" t="s">
        <v>491</v>
      </c>
      <c r="BN41" s="14" t="s">
        <v>491</v>
      </c>
      <c r="BO41" s="14" t="s">
        <v>491</v>
      </c>
      <c r="BP41" s="14" t="s">
        <v>492</v>
      </c>
      <c r="BQ41" s="14" t="s">
        <v>491</v>
      </c>
      <c r="BR41" s="14" t="s">
        <v>492</v>
      </c>
      <c r="BS41" s="14" t="s">
        <v>491</v>
      </c>
      <c r="BT41" s="14" t="s">
        <v>492</v>
      </c>
      <c r="BU41" s="14" t="s">
        <v>491</v>
      </c>
      <c r="BV41" s="14" t="s">
        <v>491</v>
      </c>
      <c r="BW41" s="14" t="s">
        <v>491</v>
      </c>
      <c r="BX41" s="14" t="s">
        <v>492</v>
      </c>
      <c r="BY41" s="14" t="s">
        <v>492</v>
      </c>
      <c r="BZ41" s="14" t="s">
        <v>492</v>
      </c>
      <c r="CA41" s="14" t="s">
        <v>491</v>
      </c>
      <c r="CB41" s="14" t="s">
        <v>491</v>
      </c>
      <c r="CC41" s="14" t="s">
        <v>492</v>
      </c>
      <c r="CD41" s="14" t="s">
        <v>492</v>
      </c>
      <c r="CE41" s="14" t="s">
        <v>492</v>
      </c>
      <c r="CF41" s="14" t="s">
        <v>492</v>
      </c>
      <c r="CG41" s="14" t="s">
        <v>491</v>
      </c>
      <c r="CH41" s="14" t="s">
        <v>492</v>
      </c>
      <c r="CI41" s="14" t="s">
        <v>492</v>
      </c>
      <c r="CJ41" s="14" t="s">
        <v>491</v>
      </c>
      <c r="CK41" s="14" t="s">
        <v>492</v>
      </c>
      <c r="CL41" s="14" t="s">
        <v>492</v>
      </c>
      <c r="CM41" s="14" t="s">
        <v>491</v>
      </c>
      <c r="CN41" s="14" t="s">
        <v>491</v>
      </c>
      <c r="CO41" s="14" t="s">
        <v>491</v>
      </c>
      <c r="CP41" s="14" t="s">
        <v>492</v>
      </c>
      <c r="CQ41" s="14" t="s">
        <v>491</v>
      </c>
      <c r="CR41" s="14" t="s">
        <v>492</v>
      </c>
      <c r="CS41" s="14" t="s">
        <v>492</v>
      </c>
      <c r="CT41" s="14" t="s">
        <v>492</v>
      </c>
      <c r="CU41" s="14" t="s">
        <v>491</v>
      </c>
      <c r="CV41" s="14" t="s">
        <v>491</v>
      </c>
      <c r="CW41" s="2" t="s">
        <v>492</v>
      </c>
      <c r="CX41" s="2" t="s">
        <v>491</v>
      </c>
      <c r="CY41" s="2" t="s">
        <v>492</v>
      </c>
    </row>
    <row r="42" ht="12.75" customHeight="1">
      <c r="A42" s="11" t="s">
        <v>493</v>
      </c>
      <c r="B42" s="11"/>
      <c r="C42" s="11" t="s">
        <v>493</v>
      </c>
      <c r="D42" s="14" t="b">
        <v>1</v>
      </c>
      <c r="E42" s="14" t="b">
        <v>0</v>
      </c>
      <c r="F42" s="14" t="b">
        <v>0</v>
      </c>
      <c r="G42" s="14" t="b">
        <v>0</v>
      </c>
      <c r="H42" s="14" t="b">
        <v>1</v>
      </c>
      <c r="I42" s="14" t="b">
        <v>0</v>
      </c>
      <c r="J42" s="14" t="b">
        <v>0</v>
      </c>
      <c r="K42" s="14" t="b">
        <v>0</v>
      </c>
      <c r="L42" s="14" t="b">
        <v>0</v>
      </c>
      <c r="M42" s="14" t="b">
        <v>0</v>
      </c>
      <c r="N42" s="14" t="b">
        <v>0</v>
      </c>
      <c r="O42" s="14" t="b">
        <v>1</v>
      </c>
      <c r="P42" s="14" t="b">
        <v>0</v>
      </c>
      <c r="Q42" s="14" t="b">
        <v>1</v>
      </c>
      <c r="R42" s="14" t="b">
        <v>0</v>
      </c>
      <c r="S42" s="14" t="b">
        <v>1</v>
      </c>
      <c r="T42" s="14" t="b">
        <v>0</v>
      </c>
      <c r="U42" s="14" t="b">
        <v>0</v>
      </c>
      <c r="V42" s="14" t="b">
        <v>0</v>
      </c>
      <c r="W42" s="14" t="b">
        <v>0</v>
      </c>
      <c r="X42" s="14" t="b">
        <v>0</v>
      </c>
      <c r="Y42" s="14" t="b">
        <v>0</v>
      </c>
      <c r="Z42" s="14" t="b">
        <v>0</v>
      </c>
      <c r="AA42" s="14" t="b">
        <v>1</v>
      </c>
      <c r="AB42" s="14" t="b">
        <v>1</v>
      </c>
      <c r="AC42" s="14" t="b">
        <v>0</v>
      </c>
      <c r="AD42" s="14" t="b">
        <v>0</v>
      </c>
      <c r="AE42" s="14" t="b">
        <v>1</v>
      </c>
      <c r="AF42" s="14" t="b">
        <v>0</v>
      </c>
      <c r="AG42" s="14" t="b">
        <v>1</v>
      </c>
      <c r="AH42" s="14" t="b">
        <v>1</v>
      </c>
      <c r="AI42" s="14" t="b">
        <v>1</v>
      </c>
      <c r="AJ42" s="14" t="b">
        <v>1</v>
      </c>
      <c r="AK42" s="14" t="b">
        <v>0</v>
      </c>
      <c r="AL42" s="14" t="b">
        <v>1</v>
      </c>
      <c r="AM42" s="14" t="b">
        <v>0</v>
      </c>
      <c r="AN42" s="14" t="b">
        <v>1</v>
      </c>
      <c r="AO42" s="14" t="b">
        <v>0</v>
      </c>
      <c r="AP42" s="14" t="b">
        <v>0</v>
      </c>
      <c r="AQ42" s="14" t="b">
        <v>0</v>
      </c>
      <c r="AR42" s="14" t="b">
        <v>0</v>
      </c>
      <c r="AS42" s="14" t="b">
        <v>0</v>
      </c>
      <c r="AT42" s="14" t="b">
        <v>0</v>
      </c>
      <c r="AU42" s="14" t="b">
        <v>1</v>
      </c>
      <c r="AV42" s="14" t="b">
        <v>0</v>
      </c>
      <c r="AW42" s="14" t="b">
        <v>1</v>
      </c>
      <c r="AX42" s="14" t="b">
        <v>0</v>
      </c>
      <c r="AY42" s="14" t="b">
        <v>0</v>
      </c>
      <c r="AZ42" s="14" t="b">
        <v>0</v>
      </c>
      <c r="BA42" s="14" t="b">
        <v>0</v>
      </c>
      <c r="BB42" s="14" t="b">
        <v>1</v>
      </c>
      <c r="BC42" s="14" t="b">
        <v>1</v>
      </c>
      <c r="BD42" s="14" t="b">
        <v>0</v>
      </c>
      <c r="BE42" s="14" t="b">
        <v>1</v>
      </c>
      <c r="BF42" s="14" t="b">
        <v>1</v>
      </c>
      <c r="BG42" s="14" t="b">
        <v>1</v>
      </c>
      <c r="BH42" s="14" t="b">
        <v>1</v>
      </c>
      <c r="BI42" s="14" t="b">
        <v>0</v>
      </c>
      <c r="BJ42" s="14" t="b">
        <v>1</v>
      </c>
      <c r="BK42" s="14" t="b">
        <v>1</v>
      </c>
      <c r="BL42" s="14" t="b">
        <v>0</v>
      </c>
      <c r="BM42" s="14" t="b">
        <v>0</v>
      </c>
      <c r="BN42" s="14" t="b">
        <v>0</v>
      </c>
      <c r="BO42" s="14" t="b">
        <v>0</v>
      </c>
      <c r="BP42" s="14" t="b">
        <v>0</v>
      </c>
      <c r="BQ42" s="14" t="b">
        <v>1</v>
      </c>
      <c r="BR42" s="14" t="b">
        <v>0</v>
      </c>
      <c r="BS42" s="14" t="b">
        <v>1</v>
      </c>
      <c r="BT42" s="14" t="b">
        <v>0</v>
      </c>
      <c r="BU42" s="14" t="b">
        <v>1</v>
      </c>
      <c r="BV42" s="14" t="b">
        <v>1</v>
      </c>
      <c r="BW42" s="14" t="b">
        <v>1</v>
      </c>
      <c r="BX42" s="14" t="b">
        <v>1</v>
      </c>
      <c r="BY42" s="14" t="b">
        <v>1</v>
      </c>
      <c r="BZ42" s="14" t="b">
        <v>1</v>
      </c>
      <c r="CA42" s="14" t="b">
        <v>0</v>
      </c>
      <c r="CB42" s="14" t="b">
        <v>1</v>
      </c>
      <c r="CC42" s="14" t="b">
        <v>0</v>
      </c>
      <c r="CD42" s="14" t="b">
        <v>1</v>
      </c>
      <c r="CE42" s="14" t="b">
        <v>0</v>
      </c>
      <c r="CF42" s="14" t="b">
        <v>0</v>
      </c>
      <c r="CG42" s="14" t="b">
        <v>1</v>
      </c>
      <c r="CH42" s="14" t="b">
        <v>0</v>
      </c>
      <c r="CI42" s="14" t="b">
        <v>1</v>
      </c>
      <c r="CJ42" s="14" t="b">
        <v>0</v>
      </c>
      <c r="CK42" s="14" t="b">
        <v>0</v>
      </c>
      <c r="CL42" s="14" t="b">
        <v>1</v>
      </c>
      <c r="CM42" s="14" t="b">
        <v>0</v>
      </c>
      <c r="CN42" s="14" t="b">
        <v>0</v>
      </c>
      <c r="CO42" s="14" t="b">
        <v>0</v>
      </c>
      <c r="CP42" s="14" t="b">
        <v>0</v>
      </c>
      <c r="CQ42" s="14" t="b">
        <v>0</v>
      </c>
      <c r="CR42" s="14" t="b">
        <v>0</v>
      </c>
      <c r="CS42" s="14" t="b">
        <v>1</v>
      </c>
      <c r="CT42" s="14" t="b">
        <v>1</v>
      </c>
      <c r="CU42" s="14" t="b">
        <v>0</v>
      </c>
      <c r="CV42" s="14" t="b">
        <v>1</v>
      </c>
      <c r="CW42" s="2" t="b">
        <v>0</v>
      </c>
      <c r="CX42" s="2" t="b">
        <v>0</v>
      </c>
      <c r="CY42" s="2" t="b">
        <v>1</v>
      </c>
    </row>
    <row r="43" ht="12.75" customHeight="1">
      <c r="A43" s="11" t="s">
        <v>494</v>
      </c>
      <c r="B43" s="11"/>
      <c r="C43" s="11" t="s">
        <v>494</v>
      </c>
      <c r="D43" s="14" t="s">
        <v>495</v>
      </c>
      <c r="E43" s="14" t="s">
        <v>495</v>
      </c>
      <c r="F43" s="14" t="s">
        <v>496</v>
      </c>
      <c r="G43" s="14" t="s">
        <v>496</v>
      </c>
      <c r="H43" s="14" t="s">
        <v>496</v>
      </c>
      <c r="I43" s="14" t="s">
        <v>495</v>
      </c>
      <c r="J43" s="14" t="s">
        <v>495</v>
      </c>
      <c r="K43" s="14" t="s">
        <v>497</v>
      </c>
      <c r="L43" s="14" t="s">
        <v>495</v>
      </c>
      <c r="M43" s="14" t="s">
        <v>497</v>
      </c>
      <c r="N43" s="14" t="s">
        <v>496</v>
      </c>
      <c r="O43" s="14" t="s">
        <v>495</v>
      </c>
      <c r="P43" s="14" t="s">
        <v>495</v>
      </c>
      <c r="Q43" s="14" t="s">
        <v>495</v>
      </c>
      <c r="R43" s="14" t="s">
        <v>495</v>
      </c>
      <c r="S43" s="14" t="s">
        <v>495</v>
      </c>
      <c r="T43" s="14" t="s">
        <v>496</v>
      </c>
      <c r="U43" s="14" t="s">
        <v>495</v>
      </c>
      <c r="V43" s="14" t="s">
        <v>497</v>
      </c>
      <c r="W43" s="14" t="s">
        <v>495</v>
      </c>
      <c r="X43" s="14" t="s">
        <v>495</v>
      </c>
      <c r="Y43" s="14" t="s">
        <v>497</v>
      </c>
      <c r="Z43" s="14" t="s">
        <v>495</v>
      </c>
      <c r="AA43" s="14" t="s">
        <v>496</v>
      </c>
      <c r="AB43" s="14" t="s">
        <v>495</v>
      </c>
      <c r="AC43" s="14" t="s">
        <v>495</v>
      </c>
      <c r="AD43" s="14" t="s">
        <v>496</v>
      </c>
      <c r="AE43" s="14" t="s">
        <v>495</v>
      </c>
      <c r="AF43" s="14" t="s">
        <v>495</v>
      </c>
      <c r="AG43" s="14" t="s">
        <v>496</v>
      </c>
      <c r="AH43" s="14" t="s">
        <v>496</v>
      </c>
      <c r="AI43" s="14" t="s">
        <v>495</v>
      </c>
      <c r="AJ43" s="14" t="s">
        <v>496</v>
      </c>
      <c r="AK43" s="14" t="s">
        <v>496</v>
      </c>
      <c r="AL43" s="14" t="s">
        <v>495</v>
      </c>
      <c r="AM43" s="14" t="s">
        <v>495</v>
      </c>
      <c r="AN43" s="14" t="s">
        <v>496</v>
      </c>
      <c r="AO43" s="14" t="s">
        <v>495</v>
      </c>
      <c r="AP43" s="14" t="s">
        <v>497</v>
      </c>
      <c r="AQ43" s="14" t="s">
        <v>497</v>
      </c>
      <c r="AR43" s="14" t="s">
        <v>495</v>
      </c>
      <c r="AS43" s="14" t="s">
        <v>495</v>
      </c>
      <c r="AT43" s="14" t="s">
        <v>495</v>
      </c>
      <c r="AU43" s="14" t="s">
        <v>495</v>
      </c>
      <c r="AV43" s="14" t="s">
        <v>495</v>
      </c>
      <c r="AW43" s="14" t="s">
        <v>495</v>
      </c>
      <c r="AX43" s="14" t="s">
        <v>497</v>
      </c>
      <c r="AY43" s="14" t="s">
        <v>497</v>
      </c>
      <c r="AZ43" s="14" t="s">
        <v>495</v>
      </c>
      <c r="BA43" s="14" t="s">
        <v>496</v>
      </c>
      <c r="BB43" s="14" t="s">
        <v>497</v>
      </c>
      <c r="BC43" s="14" t="s">
        <v>495</v>
      </c>
      <c r="BD43" s="14" t="s">
        <v>495</v>
      </c>
      <c r="BE43" s="14" t="s">
        <v>495</v>
      </c>
      <c r="BF43" s="14" t="s">
        <v>497</v>
      </c>
      <c r="BG43" s="14" t="s">
        <v>496</v>
      </c>
      <c r="BH43" s="14" t="s">
        <v>496</v>
      </c>
      <c r="BI43" s="14" t="s">
        <v>495</v>
      </c>
      <c r="BJ43" s="14" t="s">
        <v>495</v>
      </c>
      <c r="BK43" s="14" t="s">
        <v>495</v>
      </c>
      <c r="BL43" s="14" t="s">
        <v>497</v>
      </c>
      <c r="BM43" s="14" t="s">
        <v>496</v>
      </c>
      <c r="BN43" s="14" t="s">
        <v>495</v>
      </c>
      <c r="BO43" s="14" t="s">
        <v>497</v>
      </c>
      <c r="BP43" s="14" t="s">
        <v>495</v>
      </c>
      <c r="BQ43" s="14" t="s">
        <v>495</v>
      </c>
      <c r="BR43" s="14" t="s">
        <v>495</v>
      </c>
      <c r="BS43" s="14" t="s">
        <v>495</v>
      </c>
      <c r="BT43" s="14" t="s">
        <v>495</v>
      </c>
      <c r="BU43" s="14" t="s">
        <v>497</v>
      </c>
      <c r="BV43" s="14" t="s">
        <v>495</v>
      </c>
      <c r="BW43" s="14" t="s">
        <v>496</v>
      </c>
      <c r="BX43" s="14" t="s">
        <v>497</v>
      </c>
      <c r="BY43" s="14" t="s">
        <v>496</v>
      </c>
      <c r="BZ43" s="14" t="s">
        <v>495</v>
      </c>
      <c r="CA43" s="14" t="s">
        <v>497</v>
      </c>
      <c r="CB43" s="14" t="s">
        <v>495</v>
      </c>
      <c r="CC43" s="14" t="s">
        <v>495</v>
      </c>
      <c r="CD43" s="14" t="s">
        <v>496</v>
      </c>
      <c r="CE43" s="14" t="s">
        <v>495</v>
      </c>
      <c r="CF43" s="14" t="s">
        <v>496</v>
      </c>
      <c r="CG43" s="14" t="s">
        <v>496</v>
      </c>
      <c r="CH43" s="14" t="s">
        <v>496</v>
      </c>
      <c r="CI43" s="14" t="s">
        <v>496</v>
      </c>
      <c r="CJ43" s="14" t="s">
        <v>495</v>
      </c>
      <c r="CK43" s="14" t="s">
        <v>495</v>
      </c>
      <c r="CL43" s="14" t="s">
        <v>496</v>
      </c>
      <c r="CM43" s="14" t="s">
        <v>496</v>
      </c>
      <c r="CN43" s="14" t="s">
        <v>495</v>
      </c>
      <c r="CO43" s="14" t="s">
        <v>497</v>
      </c>
      <c r="CP43" s="14" t="s">
        <v>496</v>
      </c>
      <c r="CQ43" s="14" t="s">
        <v>496</v>
      </c>
      <c r="CR43" s="14" t="s">
        <v>496</v>
      </c>
      <c r="CS43" s="14" t="s">
        <v>497</v>
      </c>
      <c r="CT43" s="14" t="s">
        <v>495</v>
      </c>
      <c r="CU43" s="14" t="s">
        <v>497</v>
      </c>
      <c r="CV43" s="14" t="s">
        <v>497</v>
      </c>
      <c r="CW43" s="2" t="s">
        <v>497</v>
      </c>
      <c r="CX43" s="2" t="s">
        <v>495</v>
      </c>
      <c r="CY43" s="2" t="s">
        <v>496</v>
      </c>
    </row>
    <row r="44" ht="12.75" customHeight="1">
      <c r="A44" s="11" t="s">
        <v>498</v>
      </c>
      <c r="B44" s="11"/>
      <c r="C44" s="11" t="s">
        <v>498</v>
      </c>
      <c r="D44" s="14" t="s">
        <v>499</v>
      </c>
      <c r="E44" s="14" t="s">
        <v>499</v>
      </c>
      <c r="F44" s="14" t="s">
        <v>499</v>
      </c>
      <c r="G44" s="14" t="s">
        <v>496</v>
      </c>
      <c r="H44" s="14" t="s">
        <v>497</v>
      </c>
      <c r="I44" s="14" t="s">
        <v>499</v>
      </c>
      <c r="J44" s="14" t="s">
        <v>499</v>
      </c>
      <c r="K44" s="14" t="s">
        <v>497</v>
      </c>
      <c r="L44" s="14" t="s">
        <v>499</v>
      </c>
      <c r="M44" s="14" t="s">
        <v>499</v>
      </c>
      <c r="N44" s="14" t="s">
        <v>499</v>
      </c>
      <c r="O44" s="14" t="s">
        <v>496</v>
      </c>
      <c r="P44" s="14" t="s">
        <v>499</v>
      </c>
      <c r="Q44" s="14" t="s">
        <v>499</v>
      </c>
      <c r="R44" s="14" t="s">
        <v>499</v>
      </c>
      <c r="S44" s="14" t="s">
        <v>499</v>
      </c>
      <c r="T44" s="14" t="s">
        <v>497</v>
      </c>
      <c r="U44" s="14" t="s">
        <v>495</v>
      </c>
      <c r="V44" s="14" t="s">
        <v>497</v>
      </c>
      <c r="W44" s="14" t="s">
        <v>495</v>
      </c>
      <c r="X44" s="14" t="s">
        <v>499</v>
      </c>
      <c r="Y44" s="14" t="s">
        <v>499</v>
      </c>
      <c r="Z44" s="14" t="s">
        <v>495</v>
      </c>
      <c r="AA44" s="14" t="s">
        <v>495</v>
      </c>
      <c r="AB44" s="14" t="s">
        <v>499</v>
      </c>
      <c r="AC44" s="14" t="s">
        <v>499</v>
      </c>
      <c r="AD44" s="14" t="s">
        <v>499</v>
      </c>
      <c r="AE44" s="14" t="s">
        <v>496</v>
      </c>
      <c r="AF44" s="14" t="s">
        <v>496</v>
      </c>
      <c r="AG44" s="14" t="s">
        <v>499</v>
      </c>
      <c r="AH44" s="14" t="s">
        <v>495</v>
      </c>
      <c r="AI44" s="14" t="s">
        <v>496</v>
      </c>
      <c r="AJ44" s="14" t="s">
        <v>499</v>
      </c>
      <c r="AK44" s="14" t="s">
        <v>497</v>
      </c>
      <c r="AL44" s="14" t="s">
        <v>495</v>
      </c>
      <c r="AM44" s="14" t="s">
        <v>499</v>
      </c>
      <c r="AN44" s="14" t="s">
        <v>495</v>
      </c>
      <c r="AO44" s="14" t="s">
        <v>495</v>
      </c>
      <c r="AP44" s="14" t="s">
        <v>496</v>
      </c>
      <c r="AQ44" s="14" t="s">
        <v>496</v>
      </c>
      <c r="AR44" s="14" t="s">
        <v>499</v>
      </c>
      <c r="AS44" s="14" t="s">
        <v>497</v>
      </c>
      <c r="AT44" s="14" t="s">
        <v>499</v>
      </c>
      <c r="AU44" s="14" t="s">
        <v>499</v>
      </c>
      <c r="AV44" s="14" t="s">
        <v>499</v>
      </c>
      <c r="AW44" s="14" t="s">
        <v>499</v>
      </c>
      <c r="AX44" s="14" t="s">
        <v>499</v>
      </c>
      <c r="AY44" s="14" t="s">
        <v>496</v>
      </c>
      <c r="AZ44" s="14" t="s">
        <v>495</v>
      </c>
      <c r="BA44" s="14" t="s">
        <v>496</v>
      </c>
      <c r="BB44" s="14" t="s">
        <v>496</v>
      </c>
      <c r="BC44" s="14" t="s">
        <v>499</v>
      </c>
      <c r="BD44" s="14" t="s">
        <v>495</v>
      </c>
      <c r="BE44" s="14" t="s">
        <v>495</v>
      </c>
      <c r="BF44" s="14" t="s">
        <v>496</v>
      </c>
      <c r="BG44" s="14" t="s">
        <v>499</v>
      </c>
      <c r="BH44" s="14" t="s">
        <v>495</v>
      </c>
      <c r="BI44" s="14" t="s">
        <v>499</v>
      </c>
      <c r="BJ44" s="14" t="s">
        <v>495</v>
      </c>
      <c r="BK44" s="14" t="s">
        <v>495</v>
      </c>
      <c r="BL44" s="14" t="s">
        <v>496</v>
      </c>
      <c r="BM44" s="14" t="s">
        <v>499</v>
      </c>
      <c r="BN44" s="14" t="s">
        <v>496</v>
      </c>
      <c r="BO44" s="14" t="s">
        <v>499</v>
      </c>
      <c r="BP44" s="14" t="s">
        <v>499</v>
      </c>
      <c r="BQ44" s="14" t="s">
        <v>497</v>
      </c>
      <c r="BR44" s="14" t="s">
        <v>499</v>
      </c>
      <c r="BS44" s="14" t="s">
        <v>495</v>
      </c>
      <c r="BT44" s="14" t="s">
        <v>499</v>
      </c>
      <c r="BU44" s="14" t="s">
        <v>497</v>
      </c>
      <c r="BV44" s="14" t="s">
        <v>497</v>
      </c>
      <c r="BW44" s="14" t="s">
        <v>497</v>
      </c>
      <c r="BX44" s="14" t="s">
        <v>496</v>
      </c>
      <c r="BY44" s="14" t="s">
        <v>499</v>
      </c>
      <c r="BZ44" s="14" t="s">
        <v>496</v>
      </c>
      <c r="CA44" s="14" t="s">
        <v>499</v>
      </c>
      <c r="CB44" s="14" t="s">
        <v>499</v>
      </c>
      <c r="CC44" s="14" t="s">
        <v>496</v>
      </c>
      <c r="CD44" s="14" t="s">
        <v>495</v>
      </c>
      <c r="CE44" s="14" t="s">
        <v>499</v>
      </c>
      <c r="CF44" s="14" t="s">
        <v>499</v>
      </c>
      <c r="CG44" s="14" t="s">
        <v>495</v>
      </c>
      <c r="CH44" s="14" t="s">
        <v>499</v>
      </c>
      <c r="CI44" s="14" t="s">
        <v>499</v>
      </c>
      <c r="CJ44" s="14" t="s">
        <v>497</v>
      </c>
      <c r="CK44" s="14" t="s">
        <v>499</v>
      </c>
      <c r="CL44" s="14" t="s">
        <v>499</v>
      </c>
      <c r="CM44" s="14" t="s">
        <v>499</v>
      </c>
      <c r="CN44" s="14" t="s">
        <v>499</v>
      </c>
      <c r="CO44" s="14" t="s">
        <v>499</v>
      </c>
      <c r="CP44" s="14" t="s">
        <v>496</v>
      </c>
      <c r="CQ44" s="14" t="s">
        <v>495</v>
      </c>
      <c r="CR44" s="14" t="s">
        <v>499</v>
      </c>
      <c r="CS44" s="14" t="s">
        <v>499</v>
      </c>
      <c r="CT44" s="14" t="s">
        <v>499</v>
      </c>
      <c r="CU44" s="14" t="s">
        <v>499</v>
      </c>
      <c r="CV44" s="14" t="s">
        <v>499</v>
      </c>
      <c r="CW44" s="2" t="s">
        <v>499</v>
      </c>
      <c r="CX44" s="2" t="s">
        <v>496</v>
      </c>
      <c r="CY44" s="2" t="s">
        <v>496</v>
      </c>
    </row>
    <row r="45" ht="12.75" customHeight="1">
      <c r="A45" s="11" t="s">
        <v>500</v>
      </c>
      <c r="B45" s="11"/>
      <c r="C45" s="11" t="s">
        <v>500</v>
      </c>
      <c r="D45" s="14" t="s">
        <v>496</v>
      </c>
      <c r="E45" s="14" t="s">
        <v>496</v>
      </c>
      <c r="F45" s="14" t="s">
        <v>496</v>
      </c>
      <c r="G45" s="14" t="s">
        <v>501</v>
      </c>
      <c r="H45" s="14" t="s">
        <v>497</v>
      </c>
      <c r="I45" s="14" t="s">
        <v>496</v>
      </c>
      <c r="J45" s="14" t="s">
        <v>497</v>
      </c>
      <c r="K45" s="14" t="s">
        <v>496</v>
      </c>
      <c r="L45" s="14" t="s">
        <v>496</v>
      </c>
      <c r="M45" s="14" t="s">
        <v>501</v>
      </c>
      <c r="N45" s="14" t="s">
        <v>501</v>
      </c>
      <c r="O45" s="14" t="s">
        <v>496</v>
      </c>
      <c r="P45" s="14" t="s">
        <v>496</v>
      </c>
      <c r="Q45" s="14" t="s">
        <v>501</v>
      </c>
      <c r="R45" s="14" t="s">
        <v>496</v>
      </c>
      <c r="S45" s="14" t="s">
        <v>496</v>
      </c>
      <c r="T45" s="14" t="s">
        <v>496</v>
      </c>
      <c r="U45" s="14" t="s">
        <v>496</v>
      </c>
      <c r="V45" s="14" t="s">
        <v>496</v>
      </c>
      <c r="W45" s="14" t="s">
        <v>497</v>
      </c>
      <c r="X45" s="14" t="s">
        <v>497</v>
      </c>
      <c r="Y45" s="14" t="s">
        <v>501</v>
      </c>
      <c r="Z45" s="14" t="s">
        <v>496</v>
      </c>
      <c r="AA45" s="14" t="s">
        <v>497</v>
      </c>
      <c r="AB45" s="14" t="s">
        <v>496</v>
      </c>
      <c r="AC45" s="14" t="s">
        <v>501</v>
      </c>
      <c r="AD45" s="14" t="s">
        <v>501</v>
      </c>
      <c r="AE45" s="14" t="s">
        <v>496</v>
      </c>
      <c r="AF45" s="14" t="s">
        <v>496</v>
      </c>
      <c r="AG45" s="14" t="s">
        <v>496</v>
      </c>
      <c r="AH45" s="14" t="s">
        <v>496</v>
      </c>
      <c r="AI45" s="14" t="s">
        <v>501</v>
      </c>
      <c r="AJ45" s="14" t="s">
        <v>496</v>
      </c>
      <c r="AK45" s="14" t="s">
        <v>497</v>
      </c>
      <c r="AL45" s="14" t="s">
        <v>497</v>
      </c>
      <c r="AM45" s="14" t="s">
        <v>496</v>
      </c>
      <c r="AN45" s="14" t="s">
        <v>501</v>
      </c>
      <c r="AO45" s="14" t="s">
        <v>496</v>
      </c>
      <c r="AP45" s="14" t="s">
        <v>497</v>
      </c>
      <c r="AQ45" s="14" t="s">
        <v>497</v>
      </c>
      <c r="AR45" s="14" t="s">
        <v>496</v>
      </c>
      <c r="AS45" s="14" t="s">
        <v>497</v>
      </c>
      <c r="AT45" s="14" t="s">
        <v>501</v>
      </c>
      <c r="AU45" s="14" t="s">
        <v>496</v>
      </c>
      <c r="AV45" s="14" t="s">
        <v>496</v>
      </c>
      <c r="AW45" s="14" t="s">
        <v>496</v>
      </c>
      <c r="AX45" s="14" t="s">
        <v>496</v>
      </c>
      <c r="AY45" s="14" t="s">
        <v>497</v>
      </c>
      <c r="AZ45" s="14" t="s">
        <v>496</v>
      </c>
      <c r="BA45" s="14" t="s">
        <v>497</v>
      </c>
      <c r="BB45" s="14" t="s">
        <v>496</v>
      </c>
      <c r="BC45" s="14" t="s">
        <v>496</v>
      </c>
      <c r="BD45" s="14" t="s">
        <v>496</v>
      </c>
      <c r="BE45" s="14" t="s">
        <v>497</v>
      </c>
      <c r="BF45" s="14" t="s">
        <v>497</v>
      </c>
      <c r="BG45" s="14" t="s">
        <v>496</v>
      </c>
      <c r="BH45" s="14" t="s">
        <v>496</v>
      </c>
      <c r="BI45" s="14" t="s">
        <v>497</v>
      </c>
      <c r="BJ45" s="14" t="s">
        <v>497</v>
      </c>
      <c r="BK45" s="14" t="s">
        <v>496</v>
      </c>
      <c r="BL45" s="14" t="s">
        <v>496</v>
      </c>
      <c r="BM45" s="14" t="s">
        <v>501</v>
      </c>
      <c r="BN45" s="14" t="s">
        <v>496</v>
      </c>
      <c r="BO45" s="14" t="s">
        <v>501</v>
      </c>
      <c r="BP45" s="14" t="s">
        <v>496</v>
      </c>
      <c r="BQ45" s="14" t="s">
        <v>501</v>
      </c>
      <c r="BR45" s="14" t="s">
        <v>501</v>
      </c>
      <c r="BS45" s="14" t="s">
        <v>497</v>
      </c>
      <c r="BT45" s="14" t="s">
        <v>496</v>
      </c>
      <c r="BU45" s="14" t="s">
        <v>497</v>
      </c>
      <c r="BV45" s="14" t="s">
        <v>496</v>
      </c>
      <c r="BW45" s="14" t="s">
        <v>497</v>
      </c>
      <c r="BX45" s="14" t="s">
        <v>497</v>
      </c>
      <c r="BY45" s="14" t="s">
        <v>497</v>
      </c>
      <c r="BZ45" s="14" t="s">
        <v>496</v>
      </c>
      <c r="CA45" s="14" t="s">
        <v>497</v>
      </c>
      <c r="CB45" s="14" t="s">
        <v>496</v>
      </c>
      <c r="CC45" s="14" t="s">
        <v>496</v>
      </c>
      <c r="CD45" s="14" t="s">
        <v>496</v>
      </c>
      <c r="CE45" s="14" t="s">
        <v>501</v>
      </c>
      <c r="CF45" s="14" t="s">
        <v>496</v>
      </c>
      <c r="CG45" s="14" t="s">
        <v>496</v>
      </c>
      <c r="CH45" s="14" t="s">
        <v>496</v>
      </c>
      <c r="CI45" s="14" t="s">
        <v>501</v>
      </c>
      <c r="CJ45" s="14" t="s">
        <v>496</v>
      </c>
      <c r="CK45" s="14" t="s">
        <v>496</v>
      </c>
      <c r="CL45" s="14" t="s">
        <v>497</v>
      </c>
      <c r="CM45" s="14" t="s">
        <v>496</v>
      </c>
      <c r="CN45" s="14" t="s">
        <v>497</v>
      </c>
      <c r="CO45" s="14" t="s">
        <v>501</v>
      </c>
      <c r="CP45" s="14" t="s">
        <v>496</v>
      </c>
      <c r="CQ45" s="14" t="s">
        <v>496</v>
      </c>
      <c r="CR45" s="14" t="s">
        <v>496</v>
      </c>
      <c r="CS45" s="14" t="s">
        <v>497</v>
      </c>
      <c r="CT45" s="14" t="s">
        <v>501</v>
      </c>
      <c r="CU45" s="14" t="s">
        <v>496</v>
      </c>
      <c r="CV45" s="14" t="s">
        <v>496</v>
      </c>
      <c r="CW45" s="2" t="s">
        <v>497</v>
      </c>
      <c r="CX45" s="2" t="s">
        <v>496</v>
      </c>
      <c r="CY45" s="2" t="s">
        <v>496</v>
      </c>
    </row>
    <row r="46" ht="12.75" customHeight="1">
      <c r="A46" s="11" t="s">
        <v>502</v>
      </c>
      <c r="B46" s="11"/>
      <c r="C46" s="11" t="s">
        <v>502</v>
      </c>
      <c r="D46" s="14" t="s">
        <v>503</v>
      </c>
      <c r="E46" s="14" t="s">
        <v>503</v>
      </c>
      <c r="F46" s="14" t="s">
        <v>504</v>
      </c>
      <c r="G46" s="14" t="s">
        <v>504</v>
      </c>
      <c r="H46" s="14" t="s">
        <v>504</v>
      </c>
      <c r="I46" s="14" t="s">
        <v>504</v>
      </c>
      <c r="J46" s="14" t="s">
        <v>503</v>
      </c>
      <c r="K46" s="14" t="s">
        <v>504</v>
      </c>
      <c r="L46" s="14" t="s">
        <v>503</v>
      </c>
      <c r="M46" s="14" t="s">
        <v>504</v>
      </c>
      <c r="N46" s="14" t="s">
        <v>504</v>
      </c>
      <c r="O46" s="14" t="s">
        <v>503</v>
      </c>
      <c r="P46" s="14" t="s">
        <v>503</v>
      </c>
      <c r="Q46" s="14" t="s">
        <v>504</v>
      </c>
      <c r="R46" s="14" t="s">
        <v>504</v>
      </c>
      <c r="S46" s="14" t="s">
        <v>503</v>
      </c>
      <c r="T46" s="14" t="s">
        <v>504</v>
      </c>
      <c r="U46" s="14" t="s">
        <v>503</v>
      </c>
      <c r="V46" s="14" t="s">
        <v>503</v>
      </c>
      <c r="W46" s="14" t="s">
        <v>504</v>
      </c>
      <c r="X46" s="14" t="s">
        <v>503</v>
      </c>
      <c r="Y46" s="14" t="s">
        <v>503</v>
      </c>
      <c r="Z46" s="14" t="s">
        <v>503</v>
      </c>
      <c r="AA46" s="14" t="s">
        <v>503</v>
      </c>
      <c r="AB46" s="14" t="s">
        <v>504</v>
      </c>
      <c r="AC46" s="14" t="s">
        <v>503</v>
      </c>
      <c r="AD46" s="14" t="s">
        <v>503</v>
      </c>
      <c r="AE46" s="14" t="s">
        <v>504</v>
      </c>
      <c r="AF46" s="14" t="s">
        <v>504</v>
      </c>
      <c r="AG46" s="14" t="s">
        <v>504</v>
      </c>
      <c r="AH46" s="14" t="s">
        <v>503</v>
      </c>
      <c r="AI46" s="14" t="s">
        <v>503</v>
      </c>
      <c r="AJ46" s="14" t="s">
        <v>503</v>
      </c>
      <c r="AK46" s="14" t="s">
        <v>504</v>
      </c>
      <c r="AL46" s="14" t="s">
        <v>503</v>
      </c>
      <c r="AM46" s="14" t="s">
        <v>503</v>
      </c>
      <c r="AN46" s="14" t="s">
        <v>504</v>
      </c>
      <c r="AO46" s="14" t="s">
        <v>503</v>
      </c>
      <c r="AP46" s="14" t="s">
        <v>504</v>
      </c>
      <c r="AQ46" s="14" t="s">
        <v>503</v>
      </c>
      <c r="AR46" s="14" t="s">
        <v>504</v>
      </c>
      <c r="AS46" s="14" t="s">
        <v>504</v>
      </c>
      <c r="AT46" s="14" t="s">
        <v>503</v>
      </c>
      <c r="AU46" s="14" t="s">
        <v>504</v>
      </c>
      <c r="AV46" s="14" t="s">
        <v>504</v>
      </c>
      <c r="AW46" s="14" t="s">
        <v>504</v>
      </c>
      <c r="AX46" s="14" t="s">
        <v>504</v>
      </c>
      <c r="AY46" s="14" t="s">
        <v>504</v>
      </c>
      <c r="AZ46" s="14" t="s">
        <v>503</v>
      </c>
      <c r="BA46" s="14" t="s">
        <v>503</v>
      </c>
      <c r="BB46" s="14" t="s">
        <v>503</v>
      </c>
      <c r="BC46" s="14" t="s">
        <v>504</v>
      </c>
      <c r="BD46" s="14" t="s">
        <v>503</v>
      </c>
      <c r="BE46" s="14" t="s">
        <v>503</v>
      </c>
      <c r="BF46" s="14" t="s">
        <v>503</v>
      </c>
      <c r="BG46" s="14" t="s">
        <v>504</v>
      </c>
      <c r="BH46" s="14" t="s">
        <v>503</v>
      </c>
      <c r="BI46" s="14" t="s">
        <v>504</v>
      </c>
      <c r="BJ46" s="14" t="s">
        <v>504</v>
      </c>
      <c r="BK46" s="14" t="s">
        <v>503</v>
      </c>
      <c r="BL46" s="14" t="s">
        <v>504</v>
      </c>
      <c r="BM46" s="14" t="s">
        <v>503</v>
      </c>
      <c r="BN46" s="14" t="s">
        <v>503</v>
      </c>
      <c r="BO46" s="14" t="s">
        <v>503</v>
      </c>
      <c r="BP46" s="14" t="s">
        <v>503</v>
      </c>
      <c r="BQ46" s="14" t="s">
        <v>504</v>
      </c>
      <c r="BR46" s="14" t="s">
        <v>503</v>
      </c>
      <c r="BS46" s="14" t="s">
        <v>503</v>
      </c>
      <c r="BT46" s="14" t="s">
        <v>503</v>
      </c>
      <c r="BU46" s="14" t="s">
        <v>503</v>
      </c>
      <c r="BV46" s="14" t="s">
        <v>503</v>
      </c>
      <c r="BW46" s="14" t="s">
        <v>504</v>
      </c>
      <c r="BX46" s="14" t="s">
        <v>503</v>
      </c>
      <c r="BY46" s="14" t="s">
        <v>503</v>
      </c>
      <c r="BZ46" s="14" t="s">
        <v>503</v>
      </c>
      <c r="CA46" s="14" t="s">
        <v>503</v>
      </c>
      <c r="CB46" s="14" t="s">
        <v>503</v>
      </c>
      <c r="CC46" s="14" t="s">
        <v>504</v>
      </c>
      <c r="CD46" s="14" t="s">
        <v>504</v>
      </c>
      <c r="CE46" s="14" t="s">
        <v>503</v>
      </c>
      <c r="CF46" s="14" t="s">
        <v>504</v>
      </c>
      <c r="CG46" s="14" t="s">
        <v>503</v>
      </c>
      <c r="CH46" s="14" t="s">
        <v>503</v>
      </c>
      <c r="CI46" s="14" t="s">
        <v>504</v>
      </c>
      <c r="CJ46" s="14" t="s">
        <v>504</v>
      </c>
      <c r="CK46" s="14" t="s">
        <v>503</v>
      </c>
      <c r="CL46" s="14" t="s">
        <v>504</v>
      </c>
      <c r="CM46" s="14" t="s">
        <v>503</v>
      </c>
      <c r="CN46" s="14" t="s">
        <v>504</v>
      </c>
      <c r="CO46" s="14" t="s">
        <v>503</v>
      </c>
      <c r="CP46" s="14" t="s">
        <v>504</v>
      </c>
      <c r="CQ46" s="14" t="s">
        <v>503</v>
      </c>
      <c r="CR46" s="14" t="s">
        <v>504</v>
      </c>
      <c r="CS46" s="14" t="s">
        <v>503</v>
      </c>
      <c r="CT46" s="14" t="s">
        <v>504</v>
      </c>
      <c r="CU46" s="14" t="s">
        <v>504</v>
      </c>
      <c r="CV46" s="14" t="s">
        <v>504</v>
      </c>
      <c r="CW46" s="2" t="s">
        <v>503</v>
      </c>
      <c r="CX46" s="2" t="s">
        <v>503</v>
      </c>
      <c r="CY46" s="2" t="s">
        <v>503</v>
      </c>
    </row>
    <row r="47" ht="12.75" customHeight="1">
      <c r="A47" s="11" t="s">
        <v>505</v>
      </c>
      <c r="B47" s="11"/>
      <c r="C47" s="11" t="s">
        <v>505</v>
      </c>
      <c r="D47" s="14" t="b">
        <v>0</v>
      </c>
      <c r="E47" s="14" t="b">
        <v>0</v>
      </c>
      <c r="F47" s="14" t="b">
        <v>0</v>
      </c>
      <c r="G47" s="14" t="b">
        <v>1</v>
      </c>
      <c r="H47" s="14" t="b">
        <v>0</v>
      </c>
      <c r="I47" s="14" t="b">
        <v>1</v>
      </c>
      <c r="J47" s="14" t="b">
        <v>0</v>
      </c>
      <c r="K47" s="14" t="b">
        <v>1</v>
      </c>
      <c r="L47" s="14" t="b">
        <v>1</v>
      </c>
      <c r="M47" s="14" t="b">
        <v>0</v>
      </c>
      <c r="N47" s="14" t="b">
        <v>0</v>
      </c>
      <c r="O47" s="14" t="b">
        <v>1</v>
      </c>
      <c r="P47" s="14" t="b">
        <v>1</v>
      </c>
      <c r="Q47" s="14" t="b">
        <v>1</v>
      </c>
      <c r="R47" s="14" t="b">
        <v>0</v>
      </c>
      <c r="S47" s="14" t="b">
        <v>0</v>
      </c>
      <c r="T47" s="14" t="b">
        <v>0</v>
      </c>
      <c r="U47" s="14" t="b">
        <v>0</v>
      </c>
      <c r="V47" s="14" t="b">
        <v>0</v>
      </c>
      <c r="W47" s="14" t="b">
        <v>1</v>
      </c>
      <c r="X47" s="14" t="b">
        <v>0</v>
      </c>
      <c r="Y47" s="14" t="b">
        <v>0</v>
      </c>
      <c r="Z47" s="14" t="b">
        <v>1</v>
      </c>
      <c r="AA47" s="14" t="b">
        <v>0</v>
      </c>
      <c r="AB47" s="14" t="b">
        <v>0</v>
      </c>
      <c r="AC47" s="14" t="b">
        <v>0</v>
      </c>
      <c r="AD47" s="14" t="b">
        <v>1</v>
      </c>
      <c r="AE47" s="14" t="b">
        <v>1</v>
      </c>
      <c r="AF47" s="14" t="b">
        <v>1</v>
      </c>
      <c r="AG47" s="14" t="b">
        <v>0</v>
      </c>
      <c r="AH47" s="14" t="b">
        <v>1</v>
      </c>
      <c r="AI47" s="14" t="b">
        <v>1</v>
      </c>
      <c r="AJ47" s="14" t="b">
        <v>0</v>
      </c>
      <c r="AK47" s="14" t="b">
        <v>0</v>
      </c>
      <c r="AL47" s="14" t="b">
        <v>0</v>
      </c>
      <c r="AM47" s="14" t="b">
        <v>0</v>
      </c>
      <c r="AN47" s="14" t="b">
        <v>1</v>
      </c>
      <c r="AO47" s="14" t="b">
        <v>0</v>
      </c>
      <c r="AP47" s="14" t="b">
        <v>1</v>
      </c>
      <c r="AQ47" s="14" t="b">
        <v>0</v>
      </c>
      <c r="AR47" s="14" t="b">
        <v>1</v>
      </c>
      <c r="AS47" s="14" t="b">
        <v>1</v>
      </c>
      <c r="AT47" s="14" t="b">
        <v>0</v>
      </c>
      <c r="AU47" s="14" t="b">
        <v>0</v>
      </c>
      <c r="AV47" s="14" t="b">
        <v>1</v>
      </c>
      <c r="AW47" s="14" t="b">
        <v>1</v>
      </c>
      <c r="AX47" s="14" t="b">
        <v>0</v>
      </c>
      <c r="AY47" s="14" t="b">
        <v>0</v>
      </c>
      <c r="AZ47" s="14" t="b">
        <v>0</v>
      </c>
      <c r="BA47" s="14" t="b">
        <v>0</v>
      </c>
      <c r="BB47" s="14" t="b">
        <v>0</v>
      </c>
      <c r="BC47" s="14" t="b">
        <v>1</v>
      </c>
      <c r="BD47" s="14" t="b">
        <v>1</v>
      </c>
      <c r="BE47" s="14" t="b">
        <v>0</v>
      </c>
      <c r="BF47" s="14" t="b">
        <v>1</v>
      </c>
      <c r="BG47" s="14" t="b">
        <v>0</v>
      </c>
      <c r="BH47" s="14" t="b">
        <v>0</v>
      </c>
      <c r="BI47" s="14" t="b">
        <v>0</v>
      </c>
      <c r="BJ47" s="14" t="b">
        <v>0</v>
      </c>
      <c r="BK47" s="14" t="b">
        <v>1</v>
      </c>
      <c r="BL47" s="14" t="b">
        <v>0</v>
      </c>
      <c r="BM47" s="14" t="b">
        <v>0</v>
      </c>
      <c r="BN47" s="14" t="b">
        <v>0</v>
      </c>
      <c r="BO47" s="14" t="b">
        <v>0</v>
      </c>
      <c r="BP47" s="14" t="b">
        <v>1</v>
      </c>
      <c r="BQ47" s="14" t="b">
        <v>1</v>
      </c>
      <c r="BR47" s="14" t="b">
        <v>0</v>
      </c>
      <c r="BS47" s="14" t="b">
        <v>0</v>
      </c>
      <c r="BT47" s="14" t="b">
        <v>0</v>
      </c>
      <c r="BU47" s="14" t="b">
        <v>0</v>
      </c>
      <c r="BV47" s="14" t="b">
        <v>0</v>
      </c>
      <c r="BW47" s="14" t="b">
        <v>1</v>
      </c>
      <c r="BX47" s="14" t="b">
        <v>1</v>
      </c>
      <c r="BY47" s="14" t="b">
        <v>0</v>
      </c>
      <c r="BZ47" s="14" t="b">
        <v>0</v>
      </c>
      <c r="CA47" s="14" t="b">
        <v>1</v>
      </c>
      <c r="CB47" s="14" t="b">
        <v>0</v>
      </c>
      <c r="CC47" s="14" t="b">
        <v>0</v>
      </c>
      <c r="CD47" s="14" t="b">
        <v>0</v>
      </c>
      <c r="CE47" s="14" t="b">
        <v>0</v>
      </c>
      <c r="CF47" s="14" t="b">
        <v>1</v>
      </c>
      <c r="CG47" s="14" t="b">
        <v>1</v>
      </c>
      <c r="CH47" s="14" t="b">
        <v>0</v>
      </c>
      <c r="CI47" s="14" t="b">
        <v>0</v>
      </c>
      <c r="CJ47" s="14" t="b">
        <v>1</v>
      </c>
      <c r="CK47" s="14" t="b">
        <v>0</v>
      </c>
      <c r="CL47" s="14" t="b">
        <v>0</v>
      </c>
      <c r="CM47" s="14" t="b">
        <v>0</v>
      </c>
      <c r="CN47" s="14" t="b">
        <v>0</v>
      </c>
      <c r="CO47" s="14" t="b">
        <v>0</v>
      </c>
      <c r="CP47" s="14" t="b">
        <v>0</v>
      </c>
      <c r="CQ47" s="14" t="b">
        <v>0</v>
      </c>
      <c r="CR47" s="14" t="b">
        <v>0</v>
      </c>
      <c r="CS47" s="14" t="b">
        <v>0</v>
      </c>
      <c r="CT47" s="14" t="b">
        <v>1</v>
      </c>
      <c r="CU47" s="14" t="b">
        <v>0</v>
      </c>
      <c r="CV47" s="14" t="b">
        <v>1</v>
      </c>
      <c r="CW47" s="2" t="b">
        <v>0</v>
      </c>
      <c r="CX47" s="2" t="b">
        <v>0</v>
      </c>
      <c r="CY47" s="2" t="b">
        <v>0</v>
      </c>
    </row>
    <row r="48" ht="12.75" customHeight="1">
      <c r="A48" s="11" t="s">
        <v>506</v>
      </c>
      <c r="B48" s="11"/>
      <c r="C48" s="11" t="s">
        <v>506</v>
      </c>
      <c r="D48" s="14" t="b">
        <v>1</v>
      </c>
      <c r="E48" s="14" t="b">
        <v>1</v>
      </c>
      <c r="F48" s="14" t="b">
        <v>0</v>
      </c>
      <c r="G48" s="14" t="b">
        <v>0</v>
      </c>
      <c r="H48" s="14" t="b">
        <v>0</v>
      </c>
      <c r="I48" s="14" t="b">
        <v>1</v>
      </c>
      <c r="J48" s="14" t="b">
        <v>1</v>
      </c>
      <c r="K48" s="14" t="b">
        <v>0</v>
      </c>
      <c r="L48" s="14" t="b">
        <v>0</v>
      </c>
      <c r="M48" s="14" t="b">
        <v>0</v>
      </c>
      <c r="N48" s="14" t="b">
        <v>1</v>
      </c>
      <c r="O48" s="14" t="b">
        <v>1</v>
      </c>
      <c r="P48" s="14" t="b">
        <v>1</v>
      </c>
      <c r="Q48" s="14" t="b">
        <v>0</v>
      </c>
      <c r="R48" s="14" t="b">
        <v>1</v>
      </c>
      <c r="S48" s="14" t="b">
        <v>1</v>
      </c>
      <c r="T48" s="14" t="b">
        <v>1</v>
      </c>
      <c r="U48" s="14" t="b">
        <v>0</v>
      </c>
      <c r="V48" s="14" t="b">
        <v>1</v>
      </c>
      <c r="W48" s="14" t="b">
        <v>0</v>
      </c>
      <c r="X48" s="14" t="b">
        <v>1</v>
      </c>
      <c r="Y48" s="14" t="b">
        <v>0</v>
      </c>
      <c r="Z48" s="14" t="b">
        <v>0</v>
      </c>
      <c r="AA48" s="14" t="b">
        <v>0</v>
      </c>
      <c r="AB48" s="14" t="b">
        <v>1</v>
      </c>
      <c r="AC48" s="14" t="b">
        <v>1</v>
      </c>
      <c r="AD48" s="14" t="b">
        <v>0</v>
      </c>
      <c r="AE48" s="14" t="b">
        <v>1</v>
      </c>
      <c r="AF48" s="14" t="b">
        <v>0</v>
      </c>
      <c r="AG48" s="14" t="b">
        <v>0</v>
      </c>
      <c r="AH48" s="14" t="b">
        <v>1</v>
      </c>
      <c r="AI48" s="14" t="b">
        <v>0</v>
      </c>
      <c r="AJ48" s="14" t="b">
        <v>0</v>
      </c>
      <c r="AK48" s="14" t="b">
        <v>1</v>
      </c>
      <c r="AL48" s="14" t="b">
        <v>0</v>
      </c>
      <c r="AM48" s="14" t="b">
        <v>0</v>
      </c>
      <c r="AN48" s="14" t="b">
        <v>0</v>
      </c>
      <c r="AO48" s="14" t="b">
        <v>0</v>
      </c>
      <c r="AP48" s="14" t="b">
        <v>0</v>
      </c>
      <c r="AQ48" s="14" t="b">
        <v>0</v>
      </c>
      <c r="AR48" s="14" t="b">
        <v>1</v>
      </c>
      <c r="AS48" s="14" t="b">
        <v>1</v>
      </c>
      <c r="AT48" s="14" t="b">
        <v>1</v>
      </c>
      <c r="AU48" s="14" t="b">
        <v>1</v>
      </c>
      <c r="AV48" s="14" t="b">
        <v>1</v>
      </c>
      <c r="AW48" s="14" t="b">
        <v>0</v>
      </c>
      <c r="AX48" s="14" t="b">
        <v>0</v>
      </c>
      <c r="AY48" s="14" t="b">
        <v>1</v>
      </c>
      <c r="AZ48" s="14" t="b">
        <v>1</v>
      </c>
      <c r="BA48" s="14" t="b">
        <v>1</v>
      </c>
      <c r="BB48" s="14" t="b">
        <v>0</v>
      </c>
      <c r="BC48" s="14" t="b">
        <v>0</v>
      </c>
      <c r="BD48" s="14" t="b">
        <v>1</v>
      </c>
      <c r="BE48" s="14" t="b">
        <v>0</v>
      </c>
      <c r="BF48" s="14" t="b">
        <v>1</v>
      </c>
      <c r="BG48" s="14" t="b">
        <v>0</v>
      </c>
      <c r="BH48" s="14" t="b">
        <v>0</v>
      </c>
      <c r="BI48" s="14" t="b">
        <v>0</v>
      </c>
      <c r="BJ48" s="14" t="b">
        <v>0</v>
      </c>
      <c r="BK48" s="14" t="b">
        <v>0</v>
      </c>
      <c r="BL48" s="14" t="b">
        <v>0</v>
      </c>
      <c r="BM48" s="14" t="b">
        <v>0</v>
      </c>
      <c r="BN48" s="14" t="b">
        <v>1</v>
      </c>
      <c r="BO48" s="14" t="b">
        <v>1</v>
      </c>
      <c r="BP48" s="14" t="b">
        <v>1</v>
      </c>
      <c r="BQ48" s="14" t="b">
        <v>0</v>
      </c>
      <c r="BR48" s="14" t="b">
        <v>0</v>
      </c>
      <c r="BS48" s="14" t="b">
        <v>0</v>
      </c>
      <c r="BT48" s="14" t="b">
        <v>0</v>
      </c>
      <c r="BU48" s="14" t="b">
        <v>0</v>
      </c>
      <c r="BV48" s="14" t="b">
        <v>1</v>
      </c>
      <c r="BW48" s="14" t="b">
        <v>0</v>
      </c>
      <c r="BX48" s="14" t="b">
        <v>1</v>
      </c>
      <c r="BY48" s="14" t="b">
        <v>0</v>
      </c>
      <c r="BZ48" s="14" t="b">
        <v>0</v>
      </c>
      <c r="CA48" s="14" t="b">
        <v>0</v>
      </c>
      <c r="CB48" s="14" t="b">
        <v>0</v>
      </c>
      <c r="CC48" s="14" t="b">
        <v>0</v>
      </c>
      <c r="CD48" s="14" t="b">
        <v>0</v>
      </c>
      <c r="CE48" s="14" t="b">
        <v>1</v>
      </c>
      <c r="CF48" s="14" t="b">
        <v>0</v>
      </c>
      <c r="CG48" s="14" t="b">
        <v>0</v>
      </c>
      <c r="CH48" s="14" t="b">
        <v>1</v>
      </c>
      <c r="CI48" s="14" t="b">
        <v>1</v>
      </c>
      <c r="CJ48" s="14" t="b">
        <v>1</v>
      </c>
      <c r="CK48" s="14" t="b">
        <v>0</v>
      </c>
      <c r="CL48" s="14" t="b">
        <v>1</v>
      </c>
      <c r="CM48" s="14" t="b">
        <v>1</v>
      </c>
      <c r="CN48" s="14" t="b">
        <v>1</v>
      </c>
      <c r="CO48" s="14" t="b">
        <v>1</v>
      </c>
      <c r="CP48" s="14" t="b">
        <v>0</v>
      </c>
      <c r="CQ48" s="14" t="b">
        <v>1</v>
      </c>
      <c r="CR48" s="14" t="b">
        <v>0</v>
      </c>
      <c r="CS48" s="14" t="b">
        <v>0</v>
      </c>
      <c r="CT48" s="14" t="b">
        <v>1</v>
      </c>
      <c r="CU48" s="14" t="b">
        <v>0</v>
      </c>
      <c r="CV48" s="14" t="b">
        <v>0</v>
      </c>
      <c r="CW48" s="2" t="b">
        <v>1</v>
      </c>
      <c r="CX48" s="2" t="b">
        <v>1</v>
      </c>
      <c r="CY48" s="2" t="b">
        <v>0</v>
      </c>
    </row>
    <row r="49" ht="12.75" customHeight="1">
      <c r="A49" s="11" t="s">
        <v>507</v>
      </c>
      <c r="B49" s="11"/>
      <c r="C49" s="11" t="s">
        <v>507</v>
      </c>
      <c r="D49" s="14" t="s">
        <v>508</v>
      </c>
      <c r="E49" s="14" t="s">
        <v>509</v>
      </c>
      <c r="F49" s="14" t="s">
        <v>510</v>
      </c>
      <c r="G49" s="14" t="s">
        <v>508</v>
      </c>
      <c r="H49" s="14" t="s">
        <v>509</v>
      </c>
      <c r="I49" s="14" t="s">
        <v>509</v>
      </c>
      <c r="J49" s="14" t="s">
        <v>508</v>
      </c>
      <c r="K49" s="14" t="s">
        <v>509</v>
      </c>
      <c r="L49" s="14" t="s">
        <v>508</v>
      </c>
      <c r="M49" s="14" t="s">
        <v>510</v>
      </c>
      <c r="N49" s="14" t="s">
        <v>508</v>
      </c>
      <c r="O49" s="14" t="s">
        <v>510</v>
      </c>
      <c r="P49" s="14" t="s">
        <v>510</v>
      </c>
      <c r="Q49" s="14" t="s">
        <v>509</v>
      </c>
      <c r="R49" s="14" t="s">
        <v>508</v>
      </c>
      <c r="S49" s="14" t="s">
        <v>510</v>
      </c>
      <c r="T49" s="14" t="s">
        <v>508</v>
      </c>
      <c r="U49" s="14" t="s">
        <v>509</v>
      </c>
      <c r="V49" s="14" t="s">
        <v>509</v>
      </c>
      <c r="W49" s="14" t="s">
        <v>510</v>
      </c>
      <c r="X49" s="14" t="s">
        <v>508</v>
      </c>
      <c r="Y49" s="14" t="s">
        <v>509</v>
      </c>
      <c r="Z49" s="14" t="s">
        <v>509</v>
      </c>
      <c r="AA49" s="14" t="s">
        <v>510</v>
      </c>
      <c r="AB49" s="14" t="s">
        <v>509</v>
      </c>
      <c r="AC49" s="14" t="s">
        <v>509</v>
      </c>
      <c r="AD49" s="14" t="s">
        <v>509</v>
      </c>
      <c r="AE49" s="14" t="s">
        <v>509</v>
      </c>
      <c r="AF49" s="14" t="s">
        <v>510</v>
      </c>
      <c r="AG49" s="14" t="s">
        <v>508</v>
      </c>
      <c r="AH49" s="14" t="s">
        <v>509</v>
      </c>
      <c r="AI49" s="14" t="s">
        <v>509</v>
      </c>
      <c r="AJ49" s="14" t="s">
        <v>509</v>
      </c>
      <c r="AK49" s="14" t="s">
        <v>509</v>
      </c>
      <c r="AL49" s="14" t="s">
        <v>510</v>
      </c>
      <c r="AM49" s="14" t="s">
        <v>508</v>
      </c>
      <c r="AN49" s="14" t="s">
        <v>508</v>
      </c>
      <c r="AO49" s="14" t="s">
        <v>509</v>
      </c>
      <c r="AP49" s="14" t="s">
        <v>509</v>
      </c>
      <c r="AQ49" s="14" t="s">
        <v>509</v>
      </c>
      <c r="AR49" s="14" t="s">
        <v>509</v>
      </c>
      <c r="AS49" s="14" t="s">
        <v>508</v>
      </c>
      <c r="AT49" s="14" t="s">
        <v>508</v>
      </c>
      <c r="AU49" s="14" t="s">
        <v>509</v>
      </c>
      <c r="AV49" s="14" t="s">
        <v>509</v>
      </c>
      <c r="AW49" s="14" t="s">
        <v>508</v>
      </c>
      <c r="AX49" s="14" t="s">
        <v>509</v>
      </c>
      <c r="AY49" s="14" t="s">
        <v>509</v>
      </c>
      <c r="AZ49" s="14" t="s">
        <v>508</v>
      </c>
      <c r="BA49" s="14" t="s">
        <v>509</v>
      </c>
      <c r="BB49" s="14" t="s">
        <v>509</v>
      </c>
      <c r="BC49" s="14" t="s">
        <v>508</v>
      </c>
      <c r="BD49" s="14" t="s">
        <v>509</v>
      </c>
      <c r="BE49" s="14" t="s">
        <v>508</v>
      </c>
      <c r="BF49" s="14" t="s">
        <v>509</v>
      </c>
      <c r="BG49" s="14" t="s">
        <v>509</v>
      </c>
      <c r="BH49" s="14" t="s">
        <v>509</v>
      </c>
      <c r="BI49" s="14" t="s">
        <v>509</v>
      </c>
      <c r="BJ49" s="14" t="s">
        <v>509</v>
      </c>
      <c r="BK49" s="14" t="s">
        <v>508</v>
      </c>
      <c r="BL49" s="14" t="s">
        <v>509</v>
      </c>
      <c r="BM49" s="14" t="s">
        <v>509</v>
      </c>
      <c r="BN49" s="14" t="s">
        <v>510</v>
      </c>
      <c r="BO49" s="14" t="s">
        <v>510</v>
      </c>
      <c r="BP49" s="14" t="s">
        <v>509</v>
      </c>
      <c r="BQ49" s="14" t="s">
        <v>509</v>
      </c>
      <c r="BR49" s="14" t="s">
        <v>508</v>
      </c>
      <c r="BS49" s="14" t="s">
        <v>508</v>
      </c>
      <c r="BT49" s="14" t="s">
        <v>508</v>
      </c>
      <c r="BU49" s="14" t="s">
        <v>509</v>
      </c>
      <c r="BV49" s="14" t="s">
        <v>508</v>
      </c>
      <c r="BW49" s="14" t="s">
        <v>509</v>
      </c>
      <c r="BX49" s="14" t="s">
        <v>510</v>
      </c>
      <c r="BY49" s="14" t="s">
        <v>508</v>
      </c>
      <c r="BZ49" s="14" t="s">
        <v>508</v>
      </c>
      <c r="CA49" s="14" t="s">
        <v>509</v>
      </c>
      <c r="CB49" s="14" t="s">
        <v>509</v>
      </c>
      <c r="CC49" s="14" t="s">
        <v>509</v>
      </c>
      <c r="CD49" s="14" t="s">
        <v>510</v>
      </c>
      <c r="CE49" s="14" t="s">
        <v>508</v>
      </c>
      <c r="CF49" s="14" t="s">
        <v>510</v>
      </c>
      <c r="CG49" s="14" t="s">
        <v>508</v>
      </c>
      <c r="CH49" s="14" t="s">
        <v>510</v>
      </c>
      <c r="CI49" s="14" t="s">
        <v>508</v>
      </c>
      <c r="CJ49" s="14" t="s">
        <v>509</v>
      </c>
      <c r="CK49" s="14" t="s">
        <v>508</v>
      </c>
      <c r="CL49" s="14" t="s">
        <v>509</v>
      </c>
      <c r="CM49" s="14" t="s">
        <v>509</v>
      </c>
      <c r="CN49" s="14" t="s">
        <v>510</v>
      </c>
      <c r="CO49" s="14" t="s">
        <v>508</v>
      </c>
      <c r="CP49" s="14" t="s">
        <v>509</v>
      </c>
      <c r="CQ49" s="14" t="s">
        <v>509</v>
      </c>
      <c r="CR49" s="14" t="s">
        <v>510</v>
      </c>
      <c r="CS49" s="14" t="s">
        <v>508</v>
      </c>
      <c r="CT49" s="14" t="s">
        <v>510</v>
      </c>
      <c r="CU49" s="14" t="s">
        <v>508</v>
      </c>
      <c r="CV49" s="14" t="s">
        <v>508</v>
      </c>
      <c r="CW49" s="2" t="s">
        <v>509</v>
      </c>
      <c r="CX49" s="2" t="s">
        <v>508</v>
      </c>
      <c r="CY49" s="2" t="s">
        <v>509</v>
      </c>
    </row>
    <row r="50" ht="12.75" customHeight="1">
      <c r="A50" s="11" t="s">
        <v>511</v>
      </c>
      <c r="B50" s="11"/>
      <c r="C50" s="11" t="s">
        <v>511</v>
      </c>
      <c r="D50" s="14" t="b">
        <v>0</v>
      </c>
      <c r="E50" s="14" t="b">
        <v>1</v>
      </c>
      <c r="F50" s="14" t="b">
        <v>1</v>
      </c>
      <c r="G50" s="14" t="b">
        <v>1</v>
      </c>
      <c r="H50" s="14" t="b">
        <v>0</v>
      </c>
      <c r="I50" s="14" t="b">
        <v>1</v>
      </c>
      <c r="J50" s="14" t="b">
        <v>1</v>
      </c>
      <c r="K50" s="14" t="b">
        <v>1</v>
      </c>
      <c r="L50" s="14" t="b">
        <v>0</v>
      </c>
      <c r="M50" s="14" t="b">
        <v>0</v>
      </c>
      <c r="N50" s="14" t="b">
        <v>1</v>
      </c>
      <c r="O50" s="14" t="b">
        <v>0</v>
      </c>
      <c r="P50" s="14" t="b">
        <v>1</v>
      </c>
      <c r="Q50" s="14" t="b">
        <v>0</v>
      </c>
      <c r="R50" s="14" t="b">
        <v>1</v>
      </c>
      <c r="S50" s="14" t="b">
        <v>1</v>
      </c>
      <c r="T50" s="14" t="b">
        <v>1</v>
      </c>
      <c r="U50" s="14" t="b">
        <v>0</v>
      </c>
      <c r="V50" s="14" t="b">
        <v>0</v>
      </c>
      <c r="W50" s="14" t="b">
        <v>1</v>
      </c>
      <c r="X50" s="14" t="b">
        <v>1</v>
      </c>
      <c r="Y50" s="14" t="b">
        <v>1</v>
      </c>
      <c r="Z50" s="14" t="b">
        <v>0</v>
      </c>
      <c r="AA50" s="14" t="b">
        <v>0</v>
      </c>
      <c r="AB50" s="14" t="b">
        <v>1</v>
      </c>
      <c r="AC50" s="14" t="b">
        <v>0</v>
      </c>
      <c r="AD50" s="14" t="b">
        <v>1</v>
      </c>
      <c r="AE50" s="14" t="b">
        <v>1</v>
      </c>
      <c r="AF50" s="14" t="b">
        <v>1</v>
      </c>
      <c r="AG50" s="14" t="b">
        <v>1</v>
      </c>
      <c r="AH50" s="14" t="b">
        <v>0</v>
      </c>
      <c r="AI50" s="14" t="b">
        <v>1</v>
      </c>
      <c r="AJ50" s="14" t="b">
        <v>1</v>
      </c>
      <c r="AK50" s="14" t="b">
        <v>0</v>
      </c>
      <c r="AL50" s="14" t="b">
        <v>1</v>
      </c>
      <c r="AM50" s="14" t="b">
        <v>1</v>
      </c>
      <c r="AN50" s="14" t="b">
        <v>1</v>
      </c>
      <c r="AO50" s="14" t="b">
        <v>1</v>
      </c>
      <c r="AP50" s="14" t="b">
        <v>1</v>
      </c>
      <c r="AQ50" s="14" t="b">
        <v>1</v>
      </c>
      <c r="AR50" s="14" t="b">
        <v>1</v>
      </c>
      <c r="AS50" s="14" t="b">
        <v>0</v>
      </c>
      <c r="AT50" s="14" t="b">
        <v>0</v>
      </c>
      <c r="AU50" s="14" t="b">
        <v>1</v>
      </c>
      <c r="AV50" s="14" t="b">
        <v>1</v>
      </c>
      <c r="AW50" s="14" t="b">
        <v>0</v>
      </c>
      <c r="AX50" s="14" t="b">
        <v>0</v>
      </c>
      <c r="AY50" s="14" t="b">
        <v>0</v>
      </c>
      <c r="AZ50" s="14" t="b">
        <v>1</v>
      </c>
      <c r="BA50" s="14" t="b">
        <v>0</v>
      </c>
      <c r="BB50" s="14" t="b">
        <v>1</v>
      </c>
      <c r="BC50" s="14" t="b">
        <v>0</v>
      </c>
      <c r="BD50" s="14" t="b">
        <v>1</v>
      </c>
      <c r="BE50" s="14" t="b">
        <v>1</v>
      </c>
      <c r="BF50" s="14" t="b">
        <v>0</v>
      </c>
      <c r="BG50" s="14" t="b">
        <v>0</v>
      </c>
      <c r="BH50" s="14" t="b">
        <v>0</v>
      </c>
      <c r="BI50" s="14" t="b">
        <v>1</v>
      </c>
      <c r="BJ50" s="14" t="b">
        <v>0</v>
      </c>
      <c r="BK50" s="14" t="b">
        <v>0</v>
      </c>
      <c r="BL50" s="14" t="b">
        <v>1</v>
      </c>
      <c r="BM50" s="14" t="b">
        <v>0</v>
      </c>
      <c r="BN50" s="14" t="b">
        <v>1</v>
      </c>
      <c r="BO50" s="14" t="b">
        <v>0</v>
      </c>
      <c r="BP50" s="14" t="b">
        <v>1</v>
      </c>
      <c r="BQ50" s="14" t="b">
        <v>0</v>
      </c>
      <c r="BR50" s="14" t="b">
        <v>1</v>
      </c>
      <c r="BS50" s="14" t="b">
        <v>1</v>
      </c>
      <c r="BT50" s="14" t="b">
        <v>1</v>
      </c>
      <c r="BU50" s="14" t="b">
        <v>1</v>
      </c>
      <c r="BV50" s="14" t="b">
        <v>0</v>
      </c>
      <c r="BW50" s="14" t="b">
        <v>1</v>
      </c>
      <c r="BX50" s="14" t="b">
        <v>0</v>
      </c>
      <c r="BY50" s="14" t="b">
        <v>1</v>
      </c>
      <c r="BZ50" s="14" t="b">
        <v>1</v>
      </c>
      <c r="CA50" s="14" t="b">
        <v>0</v>
      </c>
      <c r="CB50" s="14" t="b">
        <v>0</v>
      </c>
      <c r="CC50" s="14" t="b">
        <v>1</v>
      </c>
      <c r="CD50" s="14" t="b">
        <v>0</v>
      </c>
      <c r="CE50" s="14" t="b">
        <v>0</v>
      </c>
      <c r="CF50" s="14" t="b">
        <v>0</v>
      </c>
      <c r="CG50" s="14" t="b">
        <v>0</v>
      </c>
      <c r="CH50" s="14" t="b">
        <v>0</v>
      </c>
      <c r="CI50" s="14" t="b">
        <v>1</v>
      </c>
      <c r="CJ50" s="14" t="b">
        <v>0</v>
      </c>
      <c r="CK50" s="14" t="b">
        <v>0</v>
      </c>
      <c r="CL50" s="14" t="b">
        <v>0</v>
      </c>
      <c r="CM50" s="14" t="b">
        <v>1</v>
      </c>
      <c r="CN50" s="14" t="b">
        <v>0</v>
      </c>
      <c r="CO50" s="14" t="b">
        <v>0</v>
      </c>
      <c r="CP50" s="14" t="b">
        <v>1</v>
      </c>
      <c r="CQ50" s="14" t="b">
        <v>1</v>
      </c>
      <c r="CR50" s="14" t="b">
        <v>1</v>
      </c>
      <c r="CS50" s="14" t="b">
        <v>1</v>
      </c>
      <c r="CT50" s="14" t="b">
        <v>1</v>
      </c>
      <c r="CU50" s="14" t="b">
        <v>1</v>
      </c>
      <c r="CV50" s="14" t="b">
        <v>0</v>
      </c>
      <c r="CW50" s="2" t="b">
        <v>1</v>
      </c>
      <c r="CX50" s="2" t="b">
        <v>0</v>
      </c>
      <c r="CY50" s="2" t="b">
        <v>1</v>
      </c>
    </row>
    <row r="51" ht="12.75" customHeight="1">
      <c r="A51" s="11" t="s">
        <v>512</v>
      </c>
      <c r="B51" s="11"/>
      <c r="C51" s="11" t="s">
        <v>512</v>
      </c>
      <c r="D51" s="14" t="b">
        <v>1</v>
      </c>
      <c r="E51" s="14" t="b">
        <v>0</v>
      </c>
      <c r="F51" s="14" t="b">
        <v>1</v>
      </c>
      <c r="G51" s="14" t="b">
        <v>1</v>
      </c>
      <c r="H51" s="14" t="b">
        <v>0</v>
      </c>
      <c r="I51" s="14" t="b">
        <v>0</v>
      </c>
      <c r="J51" s="14" t="b">
        <v>0</v>
      </c>
      <c r="K51" s="14" t="b">
        <v>0</v>
      </c>
      <c r="L51" s="14" t="b">
        <v>1</v>
      </c>
      <c r="M51" s="14" t="b">
        <v>0</v>
      </c>
      <c r="N51" s="14" t="b">
        <v>0</v>
      </c>
      <c r="O51" s="14" t="b">
        <v>0</v>
      </c>
      <c r="P51" s="14" t="b">
        <v>0</v>
      </c>
      <c r="Q51" s="14" t="b">
        <v>0</v>
      </c>
      <c r="R51" s="14" t="b">
        <v>1</v>
      </c>
      <c r="S51" s="14" t="b">
        <v>1</v>
      </c>
      <c r="T51" s="14" t="b">
        <v>1</v>
      </c>
      <c r="U51" s="14" t="b">
        <v>1</v>
      </c>
      <c r="V51" s="14" t="b">
        <v>1</v>
      </c>
      <c r="W51" s="14" t="b">
        <v>0</v>
      </c>
      <c r="X51" s="14" t="b">
        <v>1</v>
      </c>
      <c r="Y51" s="14" t="b">
        <v>0</v>
      </c>
      <c r="Z51" s="14" t="b">
        <v>0</v>
      </c>
      <c r="AA51" s="14" t="b">
        <v>0</v>
      </c>
      <c r="AB51" s="14" t="b">
        <v>0</v>
      </c>
      <c r="AC51" s="14" t="b">
        <v>1</v>
      </c>
      <c r="AD51" s="14" t="b">
        <v>1</v>
      </c>
      <c r="AE51" s="14" t="b">
        <v>1</v>
      </c>
      <c r="AF51" s="14" t="b">
        <v>0</v>
      </c>
      <c r="AG51" s="14" t="b">
        <v>1</v>
      </c>
      <c r="AH51" s="14" t="b">
        <v>1</v>
      </c>
      <c r="AI51" s="14" t="b">
        <v>1</v>
      </c>
      <c r="AJ51" s="14" t="b">
        <v>1</v>
      </c>
      <c r="AK51" s="14" t="b">
        <v>0</v>
      </c>
      <c r="AL51" s="14" t="b">
        <v>0</v>
      </c>
      <c r="AM51" s="14" t="b">
        <v>1</v>
      </c>
      <c r="AN51" s="14" t="b">
        <v>0</v>
      </c>
      <c r="AO51" s="14" t="b">
        <v>0</v>
      </c>
      <c r="AP51" s="14" t="b">
        <v>0</v>
      </c>
      <c r="AQ51" s="14" t="b">
        <v>0</v>
      </c>
      <c r="AR51" s="14" t="b">
        <v>0</v>
      </c>
      <c r="AS51" s="14" t="b">
        <v>1</v>
      </c>
      <c r="AT51" s="14" t="b">
        <v>0</v>
      </c>
      <c r="AU51" s="14" t="b">
        <v>0</v>
      </c>
      <c r="AV51" s="14" t="b">
        <v>1</v>
      </c>
      <c r="AW51" s="14" t="b">
        <v>0</v>
      </c>
      <c r="AX51" s="14" t="b">
        <v>0</v>
      </c>
      <c r="AY51" s="14" t="b">
        <v>1</v>
      </c>
      <c r="AZ51" s="14" t="b">
        <v>0</v>
      </c>
      <c r="BA51" s="14" t="b">
        <v>0</v>
      </c>
      <c r="BB51" s="14" t="b">
        <v>1</v>
      </c>
      <c r="BC51" s="14" t="b">
        <v>0</v>
      </c>
      <c r="BD51" s="14" t="b">
        <v>0</v>
      </c>
      <c r="BE51" s="14" t="b">
        <v>0</v>
      </c>
      <c r="BF51" s="14" t="b">
        <v>1</v>
      </c>
      <c r="BG51" s="14" t="b">
        <v>0</v>
      </c>
      <c r="BH51" s="14" t="b">
        <v>0</v>
      </c>
      <c r="BI51" s="14" t="b">
        <v>0</v>
      </c>
      <c r="BJ51" s="14" t="b">
        <v>1</v>
      </c>
      <c r="BK51" s="14" t="b">
        <v>1</v>
      </c>
      <c r="BL51" s="14" t="b">
        <v>1</v>
      </c>
      <c r="BM51" s="14" t="b">
        <v>0</v>
      </c>
      <c r="BN51" s="14" t="b">
        <v>1</v>
      </c>
      <c r="BO51" s="14" t="b">
        <v>0</v>
      </c>
      <c r="BP51" s="14" t="b">
        <v>0</v>
      </c>
      <c r="BQ51" s="14" t="b">
        <v>0</v>
      </c>
      <c r="BR51" s="14" t="b">
        <v>1</v>
      </c>
      <c r="BS51" s="14" t="b">
        <v>1</v>
      </c>
      <c r="BT51" s="14" t="b">
        <v>1</v>
      </c>
      <c r="BU51" s="14" t="b">
        <v>0</v>
      </c>
      <c r="BV51" s="14" t="b">
        <v>0</v>
      </c>
      <c r="BW51" s="14" t="b">
        <v>1</v>
      </c>
      <c r="BX51" s="14" t="b">
        <v>0</v>
      </c>
      <c r="BY51" s="14" t="b">
        <v>0</v>
      </c>
      <c r="BZ51" s="14" t="b">
        <v>0</v>
      </c>
      <c r="CA51" s="14" t="b">
        <v>0</v>
      </c>
      <c r="CB51" s="14" t="b">
        <v>0</v>
      </c>
      <c r="CC51" s="14" t="b">
        <v>1</v>
      </c>
      <c r="CD51" s="14" t="b">
        <v>0</v>
      </c>
      <c r="CE51" s="14" t="b">
        <v>0</v>
      </c>
      <c r="CF51" s="14" t="b">
        <v>0</v>
      </c>
      <c r="CG51" s="14" t="b">
        <v>0</v>
      </c>
      <c r="CH51" s="14" t="b">
        <v>0</v>
      </c>
      <c r="CI51" s="14" t="b">
        <v>0</v>
      </c>
      <c r="CJ51" s="14" t="b">
        <v>0</v>
      </c>
      <c r="CK51" s="14" t="b">
        <v>1</v>
      </c>
      <c r="CL51" s="14" t="b">
        <v>0</v>
      </c>
      <c r="CM51" s="14" t="b">
        <v>1</v>
      </c>
      <c r="CN51" s="14" t="b">
        <v>1</v>
      </c>
      <c r="CO51" s="14" t="b">
        <v>0</v>
      </c>
      <c r="CP51" s="14" t="b">
        <v>1</v>
      </c>
      <c r="CQ51" s="14" t="b">
        <v>1</v>
      </c>
      <c r="CR51" s="14" t="b">
        <v>0</v>
      </c>
      <c r="CS51" s="14" t="b">
        <v>0</v>
      </c>
      <c r="CT51" s="14" t="b">
        <v>1</v>
      </c>
      <c r="CU51" s="14" t="b">
        <v>0</v>
      </c>
      <c r="CV51" s="14" t="b">
        <v>1</v>
      </c>
      <c r="CW51" s="2" t="b">
        <v>0</v>
      </c>
      <c r="CX51" s="2" t="b">
        <v>0</v>
      </c>
      <c r="CY51" s="2" t="b">
        <v>0</v>
      </c>
    </row>
    <row r="52" ht="12.75" customHeight="1">
      <c r="A52" s="11" t="s">
        <v>513</v>
      </c>
      <c r="B52" s="11"/>
      <c r="C52" s="11" t="s">
        <v>513</v>
      </c>
      <c r="D52" s="14" t="s">
        <v>514</v>
      </c>
      <c r="E52" s="14" t="s">
        <v>515</v>
      </c>
      <c r="F52" s="14" t="s">
        <v>515</v>
      </c>
      <c r="G52" s="14" t="s">
        <v>515</v>
      </c>
      <c r="H52" s="14" t="s">
        <v>515</v>
      </c>
      <c r="I52" s="14" t="s">
        <v>514</v>
      </c>
      <c r="J52" s="14" t="s">
        <v>514</v>
      </c>
      <c r="K52" s="14" t="s">
        <v>514</v>
      </c>
      <c r="L52" s="14" t="s">
        <v>514</v>
      </c>
      <c r="M52" s="14" t="s">
        <v>515</v>
      </c>
      <c r="N52" s="14" t="s">
        <v>514</v>
      </c>
      <c r="O52" s="14" t="s">
        <v>515</v>
      </c>
      <c r="P52" s="14" t="s">
        <v>515</v>
      </c>
      <c r="Q52" s="14" t="s">
        <v>514</v>
      </c>
      <c r="R52" s="14" t="s">
        <v>514</v>
      </c>
      <c r="S52" s="14" t="s">
        <v>514</v>
      </c>
      <c r="T52" s="14" t="s">
        <v>514</v>
      </c>
      <c r="U52" s="14" t="s">
        <v>515</v>
      </c>
      <c r="V52" s="14" t="s">
        <v>515</v>
      </c>
      <c r="W52" s="14" t="s">
        <v>514</v>
      </c>
      <c r="X52" s="14" t="s">
        <v>515</v>
      </c>
      <c r="Y52" s="14" t="s">
        <v>514</v>
      </c>
      <c r="Z52" s="14" t="s">
        <v>515</v>
      </c>
      <c r="AA52" s="14" t="s">
        <v>514</v>
      </c>
      <c r="AB52" s="14" t="s">
        <v>514</v>
      </c>
      <c r="AC52" s="14" t="s">
        <v>514</v>
      </c>
      <c r="AD52" s="14" t="s">
        <v>515</v>
      </c>
      <c r="AE52" s="14" t="s">
        <v>515</v>
      </c>
      <c r="AF52" s="14" t="s">
        <v>515</v>
      </c>
      <c r="AG52" s="14" t="s">
        <v>515</v>
      </c>
      <c r="AH52" s="14" t="s">
        <v>514</v>
      </c>
      <c r="AI52" s="14" t="s">
        <v>515</v>
      </c>
      <c r="AJ52" s="14" t="s">
        <v>515</v>
      </c>
      <c r="AK52" s="14" t="s">
        <v>515</v>
      </c>
      <c r="AL52" s="14" t="s">
        <v>515</v>
      </c>
      <c r="AM52" s="14" t="s">
        <v>515</v>
      </c>
      <c r="AN52" s="14" t="s">
        <v>514</v>
      </c>
      <c r="AO52" s="14" t="s">
        <v>514</v>
      </c>
      <c r="AP52" s="14" t="s">
        <v>515</v>
      </c>
      <c r="AQ52" s="14" t="s">
        <v>514</v>
      </c>
      <c r="AR52" s="14" t="s">
        <v>514</v>
      </c>
      <c r="AS52" s="14" t="s">
        <v>515</v>
      </c>
      <c r="AT52" s="14" t="s">
        <v>514</v>
      </c>
      <c r="AU52" s="14" t="s">
        <v>514</v>
      </c>
      <c r="AV52" s="14" t="s">
        <v>514</v>
      </c>
      <c r="AW52" s="14" t="s">
        <v>515</v>
      </c>
      <c r="AX52" s="14" t="s">
        <v>515</v>
      </c>
      <c r="AY52" s="14" t="s">
        <v>514</v>
      </c>
      <c r="AZ52" s="14" t="s">
        <v>515</v>
      </c>
      <c r="BA52" s="14" t="s">
        <v>514</v>
      </c>
      <c r="BB52" s="14" t="s">
        <v>515</v>
      </c>
      <c r="BC52" s="14" t="s">
        <v>514</v>
      </c>
      <c r="BD52" s="14" t="s">
        <v>515</v>
      </c>
      <c r="BE52" s="14" t="s">
        <v>515</v>
      </c>
      <c r="BF52" s="14" t="s">
        <v>515</v>
      </c>
      <c r="BG52" s="14" t="s">
        <v>515</v>
      </c>
      <c r="BH52" s="14" t="s">
        <v>515</v>
      </c>
      <c r="BI52" s="14" t="s">
        <v>514</v>
      </c>
      <c r="BJ52" s="14" t="s">
        <v>514</v>
      </c>
      <c r="BK52" s="14" t="s">
        <v>515</v>
      </c>
      <c r="BL52" s="14" t="s">
        <v>514</v>
      </c>
      <c r="BM52" s="14" t="s">
        <v>514</v>
      </c>
      <c r="BN52" s="14" t="s">
        <v>514</v>
      </c>
      <c r="BO52" s="14" t="s">
        <v>515</v>
      </c>
      <c r="BP52" s="14" t="s">
        <v>515</v>
      </c>
      <c r="BQ52" s="14" t="s">
        <v>514</v>
      </c>
      <c r="BR52" s="14" t="s">
        <v>515</v>
      </c>
      <c r="BS52" s="14" t="s">
        <v>515</v>
      </c>
      <c r="BT52" s="14" t="s">
        <v>515</v>
      </c>
      <c r="BU52" s="14" t="s">
        <v>515</v>
      </c>
      <c r="BV52" s="14" t="s">
        <v>515</v>
      </c>
      <c r="BW52" s="14" t="s">
        <v>514</v>
      </c>
      <c r="BX52" s="14" t="s">
        <v>514</v>
      </c>
      <c r="BY52" s="14" t="s">
        <v>515</v>
      </c>
      <c r="BZ52" s="14" t="s">
        <v>514</v>
      </c>
      <c r="CA52" s="14" t="s">
        <v>514</v>
      </c>
      <c r="CB52" s="14" t="s">
        <v>514</v>
      </c>
      <c r="CC52" s="14" t="s">
        <v>514</v>
      </c>
      <c r="CD52" s="14" t="s">
        <v>515</v>
      </c>
      <c r="CE52" s="14" t="s">
        <v>515</v>
      </c>
      <c r="CF52" s="14" t="s">
        <v>515</v>
      </c>
      <c r="CG52" s="14" t="s">
        <v>514</v>
      </c>
      <c r="CH52" s="14" t="s">
        <v>515</v>
      </c>
      <c r="CI52" s="14" t="s">
        <v>514</v>
      </c>
      <c r="CJ52" s="14" t="s">
        <v>515</v>
      </c>
      <c r="CK52" s="14" t="s">
        <v>514</v>
      </c>
      <c r="CL52" s="14" t="s">
        <v>515</v>
      </c>
      <c r="CM52" s="14" t="s">
        <v>514</v>
      </c>
      <c r="CN52" s="14" t="s">
        <v>515</v>
      </c>
      <c r="CO52" s="14" t="s">
        <v>515</v>
      </c>
      <c r="CP52" s="14" t="s">
        <v>515</v>
      </c>
      <c r="CQ52" s="14" t="s">
        <v>514</v>
      </c>
      <c r="CR52" s="14" t="s">
        <v>515</v>
      </c>
      <c r="CS52" s="14" t="s">
        <v>515</v>
      </c>
      <c r="CT52" s="14" t="s">
        <v>514</v>
      </c>
      <c r="CU52" s="14" t="s">
        <v>515</v>
      </c>
      <c r="CV52" s="14" t="s">
        <v>514</v>
      </c>
      <c r="CW52" s="2" t="s">
        <v>515</v>
      </c>
      <c r="CX52" s="2" t="s">
        <v>515</v>
      </c>
      <c r="CY52" s="2" t="s">
        <v>514</v>
      </c>
    </row>
    <row r="53" ht="12.75" customHeight="1">
      <c r="A53" s="10" t="s">
        <v>516</v>
      </c>
      <c r="B53" s="10"/>
      <c r="C53" s="10" t="s">
        <v>516</v>
      </c>
      <c r="D53" s="17" t="s">
        <v>517</v>
      </c>
      <c r="E53" s="17" t="s">
        <v>518</v>
      </c>
      <c r="F53" s="17" t="s">
        <v>518</v>
      </c>
      <c r="G53" s="17" t="s">
        <v>518</v>
      </c>
      <c r="H53" s="17" t="s">
        <v>518</v>
      </c>
      <c r="I53" s="17" t="s">
        <v>517</v>
      </c>
      <c r="J53" s="17" t="s">
        <v>517</v>
      </c>
      <c r="K53" s="17" t="s">
        <v>517</v>
      </c>
      <c r="L53" s="17" t="s">
        <v>517</v>
      </c>
      <c r="M53" s="17" t="s">
        <v>518</v>
      </c>
      <c r="N53" s="17" t="s">
        <v>517</v>
      </c>
      <c r="O53" s="17" t="s">
        <v>518</v>
      </c>
      <c r="P53" s="17" t="s">
        <v>518</v>
      </c>
      <c r="Q53" s="17" t="s">
        <v>517</v>
      </c>
      <c r="R53" s="17" t="s">
        <v>517</v>
      </c>
      <c r="S53" s="17" t="s">
        <v>517</v>
      </c>
      <c r="T53" s="17" t="s">
        <v>517</v>
      </c>
      <c r="U53" s="17" t="s">
        <v>518</v>
      </c>
      <c r="V53" s="17" t="s">
        <v>518</v>
      </c>
      <c r="W53" s="17" t="s">
        <v>517</v>
      </c>
      <c r="X53" s="17" t="s">
        <v>518</v>
      </c>
      <c r="Y53" s="17" t="s">
        <v>517</v>
      </c>
      <c r="Z53" s="17" t="s">
        <v>518</v>
      </c>
      <c r="AA53" s="17" t="s">
        <v>517</v>
      </c>
      <c r="AB53" s="17" t="s">
        <v>517</v>
      </c>
      <c r="AC53" s="17" t="s">
        <v>517</v>
      </c>
      <c r="AD53" s="17" t="s">
        <v>518</v>
      </c>
      <c r="AE53" s="17" t="s">
        <v>518</v>
      </c>
      <c r="AF53" s="17" t="s">
        <v>518</v>
      </c>
      <c r="AG53" s="17" t="s">
        <v>518</v>
      </c>
      <c r="AH53" s="17" t="s">
        <v>517</v>
      </c>
      <c r="AI53" s="17" t="s">
        <v>518</v>
      </c>
      <c r="AJ53" s="17" t="s">
        <v>518</v>
      </c>
      <c r="AK53" s="17" t="s">
        <v>518</v>
      </c>
      <c r="AL53" s="17" t="s">
        <v>518</v>
      </c>
      <c r="AM53" s="17" t="s">
        <v>518</v>
      </c>
      <c r="AN53" s="17" t="s">
        <v>517</v>
      </c>
      <c r="AO53" s="17" t="s">
        <v>517</v>
      </c>
      <c r="AP53" s="17" t="s">
        <v>518</v>
      </c>
      <c r="AQ53" s="17" t="s">
        <v>517</v>
      </c>
      <c r="AR53" s="17" t="s">
        <v>517</v>
      </c>
      <c r="AS53" s="17" t="s">
        <v>518</v>
      </c>
      <c r="AT53" s="17" t="s">
        <v>517</v>
      </c>
      <c r="AU53" s="17" t="s">
        <v>517</v>
      </c>
      <c r="AV53" s="17" t="s">
        <v>517</v>
      </c>
      <c r="AW53" s="17" t="s">
        <v>518</v>
      </c>
      <c r="AX53" s="17" t="s">
        <v>518</v>
      </c>
      <c r="AY53" s="17" t="s">
        <v>517</v>
      </c>
      <c r="AZ53" s="17" t="s">
        <v>518</v>
      </c>
      <c r="BA53" s="17" t="s">
        <v>517</v>
      </c>
      <c r="BB53" s="17" t="s">
        <v>518</v>
      </c>
      <c r="BC53" s="17" t="s">
        <v>517</v>
      </c>
      <c r="BD53" s="17" t="s">
        <v>518</v>
      </c>
      <c r="BE53" s="17" t="s">
        <v>518</v>
      </c>
      <c r="BF53" s="17" t="s">
        <v>518</v>
      </c>
      <c r="BG53" s="17" t="s">
        <v>518</v>
      </c>
      <c r="BH53" s="17" t="s">
        <v>518</v>
      </c>
      <c r="BI53" s="17" t="s">
        <v>517</v>
      </c>
      <c r="BJ53" s="17" t="s">
        <v>517</v>
      </c>
      <c r="BK53" s="17" t="s">
        <v>518</v>
      </c>
      <c r="BL53" s="17" t="s">
        <v>517</v>
      </c>
      <c r="BM53" s="17" t="s">
        <v>517</v>
      </c>
      <c r="BN53" s="17" t="s">
        <v>517</v>
      </c>
      <c r="BO53" s="17" t="s">
        <v>518</v>
      </c>
      <c r="BP53" s="17" t="s">
        <v>518</v>
      </c>
      <c r="BQ53" s="17" t="s">
        <v>517</v>
      </c>
      <c r="BR53" s="17" t="s">
        <v>518</v>
      </c>
      <c r="BS53" s="17" t="s">
        <v>518</v>
      </c>
      <c r="BT53" s="17" t="s">
        <v>518</v>
      </c>
      <c r="BU53" s="17" t="s">
        <v>518</v>
      </c>
      <c r="BV53" s="17" t="s">
        <v>518</v>
      </c>
      <c r="BW53" s="17" t="s">
        <v>517</v>
      </c>
      <c r="BX53" s="17" t="s">
        <v>517</v>
      </c>
      <c r="BY53" s="17" t="s">
        <v>518</v>
      </c>
      <c r="BZ53" s="17" t="s">
        <v>517</v>
      </c>
      <c r="CA53" s="17" t="s">
        <v>517</v>
      </c>
      <c r="CB53" s="17" t="s">
        <v>517</v>
      </c>
      <c r="CC53" s="17" t="s">
        <v>517</v>
      </c>
      <c r="CD53" s="17" t="s">
        <v>518</v>
      </c>
      <c r="CE53" s="17" t="s">
        <v>518</v>
      </c>
      <c r="CF53" s="17" t="s">
        <v>518</v>
      </c>
      <c r="CG53" s="17" t="s">
        <v>517</v>
      </c>
      <c r="CH53" s="17" t="s">
        <v>518</v>
      </c>
      <c r="CI53" s="17" t="s">
        <v>517</v>
      </c>
      <c r="CJ53" s="17" t="s">
        <v>518</v>
      </c>
      <c r="CK53" s="17" t="s">
        <v>517</v>
      </c>
      <c r="CL53" s="17" t="s">
        <v>518</v>
      </c>
      <c r="CM53" s="17" t="s">
        <v>517</v>
      </c>
      <c r="CN53" s="17" t="s">
        <v>518</v>
      </c>
      <c r="CO53" s="17" t="s">
        <v>518</v>
      </c>
      <c r="CP53" s="17" t="s">
        <v>518</v>
      </c>
      <c r="CQ53" s="17" t="s">
        <v>517</v>
      </c>
      <c r="CR53" s="17" t="s">
        <v>518</v>
      </c>
      <c r="CS53" s="17" t="s">
        <v>518</v>
      </c>
      <c r="CT53" s="17" t="s">
        <v>517</v>
      </c>
      <c r="CU53" s="17" t="s">
        <v>518</v>
      </c>
      <c r="CV53" s="17" t="s">
        <v>517</v>
      </c>
      <c r="CW53" s="2" t="s">
        <v>518</v>
      </c>
      <c r="CX53" s="2" t="s">
        <v>518</v>
      </c>
      <c r="CY53" s="2" t="s">
        <v>517</v>
      </c>
    </row>
    <row r="54" ht="12.75" customHeight="1">
      <c r="A54" s="11" t="s">
        <v>519</v>
      </c>
      <c r="B54" s="11"/>
      <c r="C54" s="11" t="s">
        <v>519</v>
      </c>
      <c r="D54" s="21" t="s">
        <v>43</v>
      </c>
      <c r="E54" s="21" t="s">
        <v>43</v>
      </c>
      <c r="F54" s="21" t="s">
        <v>43</v>
      </c>
      <c r="G54" s="21" t="s">
        <v>43</v>
      </c>
      <c r="H54" s="21" t="s">
        <v>43</v>
      </c>
      <c r="I54" s="21" t="s">
        <v>43</v>
      </c>
      <c r="J54" s="21" t="s">
        <v>43</v>
      </c>
      <c r="K54" s="21" t="s">
        <v>43</v>
      </c>
      <c r="L54" s="21" t="s">
        <v>43</v>
      </c>
      <c r="M54" s="21" t="s">
        <v>43</v>
      </c>
      <c r="N54" s="21" t="s">
        <v>43</v>
      </c>
      <c r="O54" s="21" t="s">
        <v>43</v>
      </c>
      <c r="P54" s="21" t="s">
        <v>43</v>
      </c>
      <c r="Q54" s="21" t="s">
        <v>43</v>
      </c>
      <c r="R54" s="21" t="s">
        <v>43</v>
      </c>
      <c r="S54" s="21" t="s">
        <v>43</v>
      </c>
      <c r="T54" s="21" t="s">
        <v>43</v>
      </c>
      <c r="U54" s="21" t="s">
        <v>43</v>
      </c>
      <c r="V54" s="21" t="s">
        <v>43</v>
      </c>
      <c r="W54" s="21" t="s">
        <v>43</v>
      </c>
      <c r="X54" s="21" t="s">
        <v>43</v>
      </c>
      <c r="Y54" s="21" t="s">
        <v>43</v>
      </c>
      <c r="Z54" s="21" t="s">
        <v>43</v>
      </c>
      <c r="AA54" s="21" t="s">
        <v>43</v>
      </c>
      <c r="AB54" s="21" t="s">
        <v>43</v>
      </c>
      <c r="AC54" s="21" t="s">
        <v>43</v>
      </c>
      <c r="AD54" s="21" t="s">
        <v>43</v>
      </c>
      <c r="AE54" s="21" t="s">
        <v>43</v>
      </c>
      <c r="AF54" s="21" t="s">
        <v>43</v>
      </c>
      <c r="AG54" s="21" t="s">
        <v>43</v>
      </c>
      <c r="AH54" s="21" t="s">
        <v>43</v>
      </c>
      <c r="AI54" s="21" t="s">
        <v>43</v>
      </c>
      <c r="AJ54" s="21" t="s">
        <v>43</v>
      </c>
      <c r="AK54" s="21" t="s">
        <v>43</v>
      </c>
      <c r="AL54" s="21" t="s">
        <v>43</v>
      </c>
      <c r="AM54" s="21" t="s">
        <v>43</v>
      </c>
      <c r="AN54" s="21" t="s">
        <v>43</v>
      </c>
      <c r="AO54" s="21" t="s">
        <v>43</v>
      </c>
      <c r="AP54" s="21" t="s">
        <v>43</v>
      </c>
      <c r="AQ54" s="21" t="s">
        <v>43</v>
      </c>
      <c r="AR54" s="21" t="s">
        <v>43</v>
      </c>
      <c r="AS54" s="21" t="s">
        <v>43</v>
      </c>
      <c r="AT54" s="21" t="s">
        <v>43</v>
      </c>
      <c r="AU54" s="21" t="s">
        <v>43</v>
      </c>
      <c r="AV54" s="21" t="s">
        <v>43</v>
      </c>
      <c r="AW54" s="21" t="s">
        <v>43</v>
      </c>
      <c r="AX54" s="21" t="s">
        <v>43</v>
      </c>
      <c r="AY54" s="21" t="s">
        <v>43</v>
      </c>
      <c r="AZ54" s="21" t="s">
        <v>43</v>
      </c>
      <c r="BA54" s="21" t="s">
        <v>43</v>
      </c>
      <c r="BB54" s="21" t="s">
        <v>43</v>
      </c>
      <c r="BC54" s="21" t="s">
        <v>43</v>
      </c>
      <c r="BD54" s="21" t="s">
        <v>43</v>
      </c>
      <c r="BE54" s="21" t="s">
        <v>43</v>
      </c>
      <c r="BF54" s="21" t="s">
        <v>43</v>
      </c>
      <c r="BG54" s="21" t="s">
        <v>43</v>
      </c>
      <c r="BH54" s="21" t="s">
        <v>43</v>
      </c>
      <c r="BI54" s="21" t="s">
        <v>43</v>
      </c>
      <c r="BJ54" s="21" t="s">
        <v>43</v>
      </c>
      <c r="BK54" s="21" t="s">
        <v>43</v>
      </c>
      <c r="BL54" s="21" t="s">
        <v>43</v>
      </c>
      <c r="BM54" s="21" t="s">
        <v>43</v>
      </c>
      <c r="BN54" s="21" t="s">
        <v>43</v>
      </c>
      <c r="BO54" s="21" t="s">
        <v>43</v>
      </c>
      <c r="BP54" s="21" t="s">
        <v>43</v>
      </c>
      <c r="BQ54" s="21" t="s">
        <v>43</v>
      </c>
      <c r="BR54" s="21" t="s">
        <v>43</v>
      </c>
      <c r="BS54" s="21" t="s">
        <v>43</v>
      </c>
      <c r="BT54" s="21" t="s">
        <v>43</v>
      </c>
      <c r="BU54" s="21" t="s">
        <v>43</v>
      </c>
      <c r="BV54" s="21" t="s">
        <v>43</v>
      </c>
      <c r="BW54" s="21" t="s">
        <v>43</v>
      </c>
      <c r="BX54" s="21" t="s">
        <v>43</v>
      </c>
      <c r="BY54" s="21" t="s">
        <v>43</v>
      </c>
      <c r="BZ54" s="21" t="s">
        <v>43</v>
      </c>
      <c r="CA54" s="21" t="s">
        <v>43</v>
      </c>
      <c r="CB54" s="21" t="s">
        <v>43</v>
      </c>
      <c r="CC54" s="21" t="s">
        <v>43</v>
      </c>
      <c r="CD54" s="21" t="s">
        <v>43</v>
      </c>
      <c r="CE54" s="21" t="s">
        <v>43</v>
      </c>
      <c r="CF54" s="21" t="s">
        <v>43</v>
      </c>
      <c r="CG54" s="21" t="s">
        <v>43</v>
      </c>
      <c r="CH54" s="21" t="s">
        <v>43</v>
      </c>
      <c r="CI54" s="21" t="s">
        <v>43</v>
      </c>
      <c r="CJ54" s="21" t="s">
        <v>43</v>
      </c>
      <c r="CK54" s="21" t="s">
        <v>43</v>
      </c>
      <c r="CL54" s="21" t="s">
        <v>43</v>
      </c>
      <c r="CM54" s="21" t="s">
        <v>43</v>
      </c>
      <c r="CN54" s="21" t="s">
        <v>43</v>
      </c>
      <c r="CO54" s="21" t="s">
        <v>43</v>
      </c>
      <c r="CP54" s="21" t="s">
        <v>43</v>
      </c>
      <c r="CQ54" s="21" t="s">
        <v>43</v>
      </c>
      <c r="CR54" s="21" t="s">
        <v>43</v>
      </c>
      <c r="CS54" s="21" t="s">
        <v>43</v>
      </c>
      <c r="CT54" s="21" t="s">
        <v>43</v>
      </c>
      <c r="CU54" s="21" t="s">
        <v>43</v>
      </c>
      <c r="CV54" s="21" t="s">
        <v>43</v>
      </c>
      <c r="CW54" s="2" t="s">
        <v>43</v>
      </c>
      <c r="CX54" s="2" t="s">
        <v>43</v>
      </c>
      <c r="CY54" s="2" t="s">
        <v>43</v>
      </c>
    </row>
    <row r="55" ht="12.75" customHeight="1">
      <c r="A55" s="11" t="s">
        <v>520</v>
      </c>
      <c r="B55" s="11"/>
      <c r="C55" s="11" t="s">
        <v>520</v>
      </c>
      <c r="D55" s="21">
        <v>1.0</v>
      </c>
      <c r="E55" s="21">
        <v>1.0</v>
      </c>
      <c r="F55" s="21">
        <v>1.0</v>
      </c>
      <c r="G55" s="21">
        <v>1.0</v>
      </c>
      <c r="H55" s="21">
        <v>1.0</v>
      </c>
      <c r="I55" s="21">
        <v>1.0</v>
      </c>
      <c r="J55" s="21">
        <v>1.0</v>
      </c>
      <c r="K55" s="21">
        <v>1.0</v>
      </c>
      <c r="L55" s="21">
        <v>1.0</v>
      </c>
      <c r="M55" s="21">
        <v>1.0</v>
      </c>
      <c r="N55" s="21">
        <v>1.0</v>
      </c>
      <c r="O55" s="21">
        <v>1.0</v>
      </c>
      <c r="P55" s="21">
        <v>1.0</v>
      </c>
      <c r="Q55" s="21">
        <v>1.0</v>
      </c>
      <c r="R55" s="21">
        <v>1.0</v>
      </c>
      <c r="S55" s="21">
        <v>1.0</v>
      </c>
      <c r="T55" s="21">
        <v>1.0</v>
      </c>
      <c r="U55" s="21">
        <v>1.0</v>
      </c>
      <c r="V55" s="21">
        <v>1.0</v>
      </c>
      <c r="W55" s="21">
        <v>1.0</v>
      </c>
      <c r="X55" s="21">
        <v>1.0</v>
      </c>
      <c r="Y55" s="21">
        <v>1.0</v>
      </c>
      <c r="Z55" s="21">
        <v>1.0</v>
      </c>
      <c r="AA55" s="21">
        <v>1.0</v>
      </c>
      <c r="AB55" s="21">
        <v>1.0</v>
      </c>
      <c r="AC55" s="21">
        <v>1.0</v>
      </c>
      <c r="AD55" s="21">
        <v>1.0</v>
      </c>
      <c r="AE55" s="21">
        <v>1.0</v>
      </c>
      <c r="AF55" s="21">
        <v>1.0</v>
      </c>
      <c r="AG55" s="21">
        <v>1.0</v>
      </c>
      <c r="AH55" s="21">
        <v>1.0</v>
      </c>
      <c r="AI55" s="21">
        <v>1.0</v>
      </c>
      <c r="AJ55" s="21">
        <v>1.0</v>
      </c>
      <c r="AK55" s="21">
        <v>1.0</v>
      </c>
      <c r="AL55" s="21">
        <v>1.0</v>
      </c>
      <c r="AM55" s="21">
        <v>1.0</v>
      </c>
      <c r="AN55" s="21">
        <v>1.0</v>
      </c>
      <c r="AO55" s="21">
        <v>1.0</v>
      </c>
      <c r="AP55" s="21">
        <v>1.0</v>
      </c>
      <c r="AQ55" s="21">
        <v>1.0</v>
      </c>
      <c r="AR55" s="21">
        <v>1.0</v>
      </c>
      <c r="AS55" s="21">
        <v>1.0</v>
      </c>
      <c r="AT55" s="21">
        <v>1.0</v>
      </c>
      <c r="AU55" s="21">
        <v>1.0</v>
      </c>
      <c r="AV55" s="21">
        <v>1.0</v>
      </c>
      <c r="AW55" s="21">
        <v>1.0</v>
      </c>
      <c r="AX55" s="21">
        <v>1.0</v>
      </c>
      <c r="AY55" s="21">
        <v>1.0</v>
      </c>
      <c r="AZ55" s="21">
        <v>1.0</v>
      </c>
      <c r="BA55" s="21">
        <v>1.0</v>
      </c>
      <c r="BB55" s="21">
        <v>1.0</v>
      </c>
      <c r="BC55" s="21">
        <v>1.0</v>
      </c>
      <c r="BD55" s="21">
        <v>1.0</v>
      </c>
      <c r="BE55" s="21">
        <v>1.0</v>
      </c>
      <c r="BF55" s="21">
        <v>1.0</v>
      </c>
      <c r="BG55" s="21">
        <v>1.0</v>
      </c>
      <c r="BH55" s="21">
        <v>1.0</v>
      </c>
      <c r="BI55" s="21">
        <v>1.0</v>
      </c>
      <c r="BJ55" s="21">
        <v>1.0</v>
      </c>
      <c r="BK55" s="21">
        <v>1.0</v>
      </c>
      <c r="BL55" s="21">
        <v>1.0</v>
      </c>
      <c r="BM55" s="21">
        <v>1.0</v>
      </c>
      <c r="BN55" s="21">
        <v>1.0</v>
      </c>
      <c r="BO55" s="21">
        <v>1.0</v>
      </c>
      <c r="BP55" s="21">
        <v>1.0</v>
      </c>
      <c r="BQ55" s="21">
        <v>1.0</v>
      </c>
      <c r="BR55" s="21">
        <v>1.0</v>
      </c>
      <c r="BS55" s="21">
        <v>1.0</v>
      </c>
      <c r="BT55" s="21">
        <v>1.0</v>
      </c>
      <c r="BU55" s="21">
        <v>1.0</v>
      </c>
      <c r="BV55" s="21">
        <v>1.0</v>
      </c>
      <c r="BW55" s="21">
        <v>1.0</v>
      </c>
      <c r="BX55" s="21">
        <v>1.0</v>
      </c>
      <c r="BY55" s="21">
        <v>1.0</v>
      </c>
      <c r="BZ55" s="21">
        <v>1.0</v>
      </c>
      <c r="CA55" s="21">
        <v>1.0</v>
      </c>
      <c r="CB55" s="21">
        <v>1.0</v>
      </c>
      <c r="CC55" s="21">
        <v>1.0</v>
      </c>
      <c r="CD55" s="21">
        <v>1.0</v>
      </c>
      <c r="CE55" s="21">
        <v>1.0</v>
      </c>
      <c r="CF55" s="21">
        <v>1.0</v>
      </c>
      <c r="CG55" s="21">
        <v>1.0</v>
      </c>
      <c r="CH55" s="21">
        <v>1.0</v>
      </c>
      <c r="CI55" s="21">
        <v>1.0</v>
      </c>
      <c r="CJ55" s="21">
        <v>1.0</v>
      </c>
      <c r="CK55" s="21">
        <v>1.0</v>
      </c>
      <c r="CL55" s="21">
        <v>1.0</v>
      </c>
      <c r="CM55" s="21">
        <v>1.0</v>
      </c>
      <c r="CN55" s="21">
        <v>1.0</v>
      </c>
      <c r="CO55" s="21">
        <v>1.0</v>
      </c>
      <c r="CP55" s="21">
        <v>1.0</v>
      </c>
      <c r="CQ55" s="21">
        <v>1.0</v>
      </c>
      <c r="CR55" s="21">
        <v>1.0</v>
      </c>
      <c r="CS55" s="21">
        <v>1.0</v>
      </c>
      <c r="CT55" s="21">
        <v>1.0</v>
      </c>
      <c r="CU55" s="21">
        <v>1.0</v>
      </c>
      <c r="CV55" s="21">
        <v>1.0</v>
      </c>
      <c r="CW55" s="2">
        <v>1.0</v>
      </c>
      <c r="CX55" s="2">
        <v>1.0</v>
      </c>
      <c r="CY55" s="2">
        <v>1.0</v>
      </c>
    </row>
    <row r="56" ht="12.75" customHeight="1">
      <c r="A56" s="10" t="s">
        <v>521</v>
      </c>
      <c r="B56" s="10"/>
      <c r="C56" s="10" t="s">
        <v>521</v>
      </c>
      <c r="D56" s="17" t="s">
        <v>376</v>
      </c>
      <c r="E56" s="17" t="s">
        <v>376</v>
      </c>
      <c r="F56" s="17" t="s">
        <v>376</v>
      </c>
      <c r="G56" s="17" t="s">
        <v>376</v>
      </c>
      <c r="H56" s="17" t="s">
        <v>376</v>
      </c>
      <c r="I56" s="17" t="s">
        <v>376</v>
      </c>
      <c r="J56" s="17" t="s">
        <v>376</v>
      </c>
      <c r="K56" s="17" t="s">
        <v>376</v>
      </c>
      <c r="L56" s="17" t="s">
        <v>376</v>
      </c>
      <c r="M56" s="17" t="s">
        <v>376</v>
      </c>
      <c r="N56" s="17">
        <v>604.0</v>
      </c>
      <c r="O56" s="17" t="s">
        <v>376</v>
      </c>
      <c r="P56" s="17" t="s">
        <v>376</v>
      </c>
      <c r="Q56" s="17" t="s">
        <v>376</v>
      </c>
      <c r="R56" s="17" t="s">
        <v>376</v>
      </c>
      <c r="S56" s="17" t="s">
        <v>376</v>
      </c>
      <c r="T56" s="17" t="s">
        <v>376</v>
      </c>
      <c r="U56" s="17" t="s">
        <v>376</v>
      </c>
      <c r="V56" s="17" t="s">
        <v>376</v>
      </c>
      <c r="W56" s="17" t="s">
        <v>376</v>
      </c>
      <c r="X56" s="17" t="s">
        <v>376</v>
      </c>
      <c r="Y56" s="17" t="s">
        <v>376</v>
      </c>
      <c r="Z56" s="17" t="s">
        <v>376</v>
      </c>
      <c r="AA56" s="17" t="s">
        <v>376</v>
      </c>
      <c r="AB56" s="17" t="s">
        <v>376</v>
      </c>
      <c r="AC56" s="17" t="s">
        <v>376</v>
      </c>
      <c r="AD56" s="17">
        <v>723.0</v>
      </c>
      <c r="AE56" s="17" t="s">
        <v>376</v>
      </c>
      <c r="AF56" s="17" t="s">
        <v>376</v>
      </c>
      <c r="AG56" s="17">
        <v>687.0</v>
      </c>
      <c r="AH56" s="17" t="s">
        <v>376</v>
      </c>
      <c r="AI56" s="17" t="s">
        <v>376</v>
      </c>
      <c r="AJ56" s="17" t="s">
        <v>376</v>
      </c>
      <c r="AK56" s="17" t="s">
        <v>376</v>
      </c>
      <c r="AL56" s="17" t="s">
        <v>376</v>
      </c>
      <c r="AM56" s="17" t="s">
        <v>376</v>
      </c>
      <c r="AN56" s="17" t="s">
        <v>376</v>
      </c>
      <c r="AO56" s="17" t="s">
        <v>376</v>
      </c>
      <c r="AP56" s="17">
        <v>773.0</v>
      </c>
      <c r="AQ56" s="17">
        <v>192.0</v>
      </c>
      <c r="AR56" s="17" t="s">
        <v>376</v>
      </c>
      <c r="AS56" s="17" t="s">
        <v>376</v>
      </c>
      <c r="AT56" s="17" t="s">
        <v>376</v>
      </c>
      <c r="AU56" s="17" t="s">
        <v>376</v>
      </c>
      <c r="AV56" s="17" t="s">
        <v>376</v>
      </c>
      <c r="AW56" s="17" t="s">
        <v>376</v>
      </c>
      <c r="AX56" s="17" t="s">
        <v>376</v>
      </c>
      <c r="AY56" s="17" t="s">
        <v>376</v>
      </c>
      <c r="AZ56" s="17" t="s">
        <v>376</v>
      </c>
      <c r="BA56" s="17" t="s">
        <v>376</v>
      </c>
      <c r="BB56" s="17" t="s">
        <v>376</v>
      </c>
      <c r="BC56" s="17" t="s">
        <v>376</v>
      </c>
      <c r="BD56" s="17" t="s">
        <v>376</v>
      </c>
      <c r="BE56" s="17" t="s">
        <v>376</v>
      </c>
      <c r="BF56" s="17" t="s">
        <v>376</v>
      </c>
      <c r="BG56" s="17">
        <v>317.0</v>
      </c>
      <c r="BH56" s="17" t="s">
        <v>376</v>
      </c>
      <c r="BI56" s="17" t="s">
        <v>376</v>
      </c>
      <c r="BJ56" s="17" t="s">
        <v>376</v>
      </c>
      <c r="BK56" s="17" t="s">
        <v>376</v>
      </c>
      <c r="BL56" s="17" t="s">
        <v>376</v>
      </c>
      <c r="BM56" s="17" t="s">
        <v>376</v>
      </c>
      <c r="BN56" s="17" t="s">
        <v>376</v>
      </c>
      <c r="BO56" s="17" t="s">
        <v>376</v>
      </c>
      <c r="BP56" s="17" t="s">
        <v>376</v>
      </c>
      <c r="BQ56" s="17" t="s">
        <v>376</v>
      </c>
      <c r="BR56" s="17" t="s">
        <v>376</v>
      </c>
      <c r="BS56" s="17" t="s">
        <v>376</v>
      </c>
      <c r="BT56" s="17" t="s">
        <v>376</v>
      </c>
      <c r="BU56" s="17" t="s">
        <v>376</v>
      </c>
      <c r="BV56" s="17">
        <v>43.0</v>
      </c>
      <c r="BW56" s="17" t="s">
        <v>376</v>
      </c>
      <c r="BX56" s="17" t="s">
        <v>376</v>
      </c>
      <c r="BY56" s="17" t="s">
        <v>376</v>
      </c>
      <c r="BZ56" s="17">
        <v>632.0</v>
      </c>
      <c r="CA56" s="17" t="s">
        <v>376</v>
      </c>
      <c r="CB56" s="17" t="s">
        <v>376</v>
      </c>
      <c r="CC56" s="17" t="s">
        <v>376</v>
      </c>
      <c r="CD56" s="17" t="s">
        <v>376</v>
      </c>
      <c r="CE56" s="17" t="s">
        <v>376</v>
      </c>
      <c r="CF56" s="17" t="s">
        <v>376</v>
      </c>
      <c r="CG56" s="17" t="s">
        <v>376</v>
      </c>
      <c r="CH56" s="17">
        <v>825.0</v>
      </c>
      <c r="CI56" s="17" t="s">
        <v>376</v>
      </c>
      <c r="CJ56" s="17">
        <v>687.0</v>
      </c>
      <c r="CK56" s="17">
        <v>925.0</v>
      </c>
      <c r="CL56" s="17" t="s">
        <v>376</v>
      </c>
      <c r="CM56" s="17" t="s">
        <v>376</v>
      </c>
      <c r="CN56" s="17" t="s">
        <v>376</v>
      </c>
      <c r="CO56" s="17" t="s">
        <v>376</v>
      </c>
      <c r="CP56" s="17" t="s">
        <v>376</v>
      </c>
      <c r="CQ56" s="17" t="s">
        <v>376</v>
      </c>
      <c r="CR56" s="17" t="s">
        <v>376</v>
      </c>
      <c r="CS56" s="17" t="s">
        <v>376</v>
      </c>
      <c r="CT56" s="17" t="s">
        <v>376</v>
      </c>
      <c r="CU56" s="17" t="s">
        <v>376</v>
      </c>
      <c r="CV56" s="17" t="s">
        <v>376</v>
      </c>
      <c r="CW56" s="2" t="s">
        <v>376</v>
      </c>
      <c r="CX56" s="2" t="s">
        <v>376</v>
      </c>
      <c r="CY56" s="2" t="s">
        <v>376</v>
      </c>
    </row>
    <row r="57" ht="12.75" customHeight="1">
      <c r="A57" s="11" t="s">
        <v>522</v>
      </c>
      <c r="B57" s="11"/>
      <c r="C57" s="11" t="s">
        <v>522</v>
      </c>
      <c r="D57" s="14" t="s">
        <v>376</v>
      </c>
      <c r="E57" s="14" t="s">
        <v>376</v>
      </c>
      <c r="F57" s="14" t="s">
        <v>376</v>
      </c>
      <c r="G57" s="14" t="s">
        <v>376</v>
      </c>
      <c r="H57" s="14" t="s">
        <v>376</v>
      </c>
      <c r="I57" s="14" t="s">
        <v>376</v>
      </c>
      <c r="J57" s="14" t="s">
        <v>376</v>
      </c>
      <c r="K57" s="14" t="s">
        <v>523</v>
      </c>
      <c r="L57" s="14" t="s">
        <v>376</v>
      </c>
      <c r="M57" s="14" t="s">
        <v>376</v>
      </c>
      <c r="N57" s="14" t="s">
        <v>376</v>
      </c>
      <c r="O57" s="14" t="s">
        <v>376</v>
      </c>
      <c r="P57" s="14" t="s">
        <v>376</v>
      </c>
      <c r="Q57" s="14" t="s">
        <v>376</v>
      </c>
      <c r="R57" s="14" t="s">
        <v>376</v>
      </c>
      <c r="S57" s="14" t="s">
        <v>376</v>
      </c>
      <c r="T57" s="14" t="s">
        <v>376</v>
      </c>
      <c r="U57" s="14" t="s">
        <v>376</v>
      </c>
      <c r="V57" s="14" t="s">
        <v>376</v>
      </c>
      <c r="W57" s="14" t="s">
        <v>376</v>
      </c>
      <c r="X57" s="14" t="s">
        <v>376</v>
      </c>
      <c r="Y57" s="14" t="s">
        <v>376</v>
      </c>
      <c r="Z57" s="14" t="s">
        <v>376</v>
      </c>
      <c r="AA57" s="14" t="s">
        <v>376</v>
      </c>
      <c r="AB57" s="14" t="s">
        <v>376</v>
      </c>
      <c r="AC57" s="14" t="s">
        <v>376</v>
      </c>
      <c r="AD57" s="14" t="s">
        <v>376</v>
      </c>
      <c r="AE57" s="14" t="s">
        <v>376</v>
      </c>
      <c r="AF57" s="14" t="s">
        <v>376</v>
      </c>
      <c r="AG57" s="14" t="s">
        <v>376</v>
      </c>
      <c r="AH57" s="14" t="s">
        <v>523</v>
      </c>
      <c r="AI57" s="14" t="s">
        <v>376</v>
      </c>
      <c r="AJ57" s="14" t="s">
        <v>376</v>
      </c>
      <c r="AK57" s="14" t="s">
        <v>376</v>
      </c>
      <c r="AL57" s="14" t="s">
        <v>376</v>
      </c>
      <c r="AM57" s="14" t="s">
        <v>376</v>
      </c>
      <c r="AN57" s="14" t="s">
        <v>376</v>
      </c>
      <c r="AO57" s="14" t="s">
        <v>376</v>
      </c>
      <c r="AP57" s="14" t="s">
        <v>376</v>
      </c>
      <c r="AQ57" s="14" t="s">
        <v>376</v>
      </c>
      <c r="AR57" s="14" t="s">
        <v>376</v>
      </c>
      <c r="AS57" s="14" t="s">
        <v>376</v>
      </c>
      <c r="AT57" s="14" t="s">
        <v>376</v>
      </c>
      <c r="AU57" s="14" t="s">
        <v>376</v>
      </c>
      <c r="AV57" s="14" t="s">
        <v>376</v>
      </c>
      <c r="AW57" s="14" t="s">
        <v>376</v>
      </c>
      <c r="AX57" s="14" t="s">
        <v>376</v>
      </c>
      <c r="AY57" s="14" t="s">
        <v>376</v>
      </c>
      <c r="AZ57" s="14" t="s">
        <v>376</v>
      </c>
      <c r="BA57" s="14" t="s">
        <v>376</v>
      </c>
      <c r="BB57" s="14" t="s">
        <v>376</v>
      </c>
      <c r="BC57" s="14" t="s">
        <v>376</v>
      </c>
      <c r="BD57" s="14" t="s">
        <v>376</v>
      </c>
      <c r="BE57" s="14" t="s">
        <v>376</v>
      </c>
      <c r="BF57" s="14" t="s">
        <v>376</v>
      </c>
      <c r="BG57" s="14" t="s">
        <v>376</v>
      </c>
      <c r="BH57" s="14" t="s">
        <v>376</v>
      </c>
      <c r="BI57" s="14" t="s">
        <v>376</v>
      </c>
      <c r="BJ57" s="14" t="s">
        <v>376</v>
      </c>
      <c r="BK57" s="14" t="s">
        <v>376</v>
      </c>
      <c r="BL57" s="14" t="s">
        <v>376</v>
      </c>
      <c r="BM57" s="14" t="s">
        <v>376</v>
      </c>
      <c r="BN57" s="14" t="s">
        <v>376</v>
      </c>
      <c r="BO57" s="14" t="s">
        <v>376</v>
      </c>
      <c r="BP57" s="14" t="s">
        <v>376</v>
      </c>
      <c r="BQ57" s="14" t="s">
        <v>376</v>
      </c>
      <c r="BR57" s="14" t="s">
        <v>376</v>
      </c>
      <c r="BS57" s="14" t="s">
        <v>376</v>
      </c>
      <c r="BT57" s="14" t="s">
        <v>376</v>
      </c>
      <c r="BU57" s="14" t="s">
        <v>376</v>
      </c>
      <c r="BV57" s="14" t="s">
        <v>376</v>
      </c>
      <c r="BW57" s="14" t="s">
        <v>376</v>
      </c>
      <c r="BX57" s="14" t="s">
        <v>376</v>
      </c>
      <c r="BY57" s="14" t="s">
        <v>376</v>
      </c>
      <c r="BZ57" s="14" t="s">
        <v>376</v>
      </c>
      <c r="CA57" s="14" t="s">
        <v>376</v>
      </c>
      <c r="CB57" s="14" t="s">
        <v>376</v>
      </c>
      <c r="CC57" s="14" t="s">
        <v>376</v>
      </c>
      <c r="CD57" s="14" t="s">
        <v>523</v>
      </c>
      <c r="CE57" s="14" t="s">
        <v>376</v>
      </c>
      <c r="CF57" s="14" t="s">
        <v>376</v>
      </c>
      <c r="CG57" s="14" t="s">
        <v>376</v>
      </c>
      <c r="CH57" s="14" t="s">
        <v>376</v>
      </c>
      <c r="CI57" s="14" t="s">
        <v>376</v>
      </c>
      <c r="CJ57" s="14" t="s">
        <v>376</v>
      </c>
      <c r="CK57" s="14" t="s">
        <v>376</v>
      </c>
      <c r="CL57" s="14" t="s">
        <v>376</v>
      </c>
      <c r="CM57" s="14" t="s">
        <v>376</v>
      </c>
      <c r="CN57" s="14" t="s">
        <v>376</v>
      </c>
      <c r="CO57" s="14" t="s">
        <v>376</v>
      </c>
      <c r="CP57" s="14" t="s">
        <v>376</v>
      </c>
      <c r="CQ57" s="14" t="s">
        <v>376</v>
      </c>
      <c r="CR57" s="14" t="s">
        <v>376</v>
      </c>
      <c r="CS57" s="14" t="s">
        <v>376</v>
      </c>
      <c r="CT57" s="14" t="s">
        <v>376</v>
      </c>
      <c r="CU57" s="14" t="s">
        <v>376</v>
      </c>
      <c r="CV57" s="14" t="s">
        <v>376</v>
      </c>
      <c r="CW57" s="2" t="s">
        <v>376</v>
      </c>
      <c r="CX57" s="2" t="s">
        <v>376</v>
      </c>
      <c r="CY57" s="2" t="s">
        <v>376</v>
      </c>
    </row>
    <row r="58" ht="12.75" customHeight="1">
      <c r="A58" s="11" t="s">
        <v>524</v>
      </c>
      <c r="B58" s="11"/>
      <c r="C58" s="11" t="s">
        <v>524</v>
      </c>
      <c r="D58" s="14" t="s">
        <v>376</v>
      </c>
      <c r="E58" s="14" t="s">
        <v>376</v>
      </c>
      <c r="F58" s="14" t="s">
        <v>376</v>
      </c>
      <c r="G58" s="14" t="s">
        <v>376</v>
      </c>
      <c r="H58" s="14" t="s">
        <v>376</v>
      </c>
      <c r="I58" s="14" t="s">
        <v>376</v>
      </c>
      <c r="J58" s="14" t="s">
        <v>376</v>
      </c>
      <c r="K58" s="14">
        <v>19.0</v>
      </c>
      <c r="L58" s="14" t="s">
        <v>376</v>
      </c>
      <c r="M58" s="14" t="s">
        <v>376</v>
      </c>
      <c r="N58" s="14" t="s">
        <v>376</v>
      </c>
      <c r="O58" s="14" t="s">
        <v>376</v>
      </c>
      <c r="P58" s="14" t="s">
        <v>376</v>
      </c>
      <c r="Q58" s="14" t="s">
        <v>376</v>
      </c>
      <c r="R58" s="14" t="s">
        <v>376</v>
      </c>
      <c r="S58" s="14" t="s">
        <v>376</v>
      </c>
      <c r="T58" s="14" t="s">
        <v>376</v>
      </c>
      <c r="U58" s="14" t="s">
        <v>376</v>
      </c>
      <c r="V58" s="14" t="s">
        <v>376</v>
      </c>
      <c r="W58" s="14" t="s">
        <v>376</v>
      </c>
      <c r="X58" s="14" t="s">
        <v>376</v>
      </c>
      <c r="Y58" s="14" t="s">
        <v>376</v>
      </c>
      <c r="Z58" s="14" t="s">
        <v>376</v>
      </c>
      <c r="AA58" s="14" t="s">
        <v>376</v>
      </c>
      <c r="AB58" s="14" t="s">
        <v>376</v>
      </c>
      <c r="AC58" s="14" t="s">
        <v>376</v>
      </c>
      <c r="AD58" s="14" t="s">
        <v>376</v>
      </c>
      <c r="AE58" s="14" t="s">
        <v>376</v>
      </c>
      <c r="AF58" s="14" t="s">
        <v>376</v>
      </c>
      <c r="AG58" s="14" t="s">
        <v>376</v>
      </c>
      <c r="AH58" s="14">
        <v>22.0</v>
      </c>
      <c r="AI58" s="14" t="s">
        <v>376</v>
      </c>
      <c r="AJ58" s="14" t="s">
        <v>376</v>
      </c>
      <c r="AK58" s="14" t="s">
        <v>376</v>
      </c>
      <c r="AL58" s="14" t="s">
        <v>376</v>
      </c>
      <c r="AM58" s="14" t="s">
        <v>376</v>
      </c>
      <c r="AN58" s="14" t="s">
        <v>376</v>
      </c>
      <c r="AO58" s="14" t="s">
        <v>376</v>
      </c>
      <c r="AP58" s="14" t="s">
        <v>376</v>
      </c>
      <c r="AQ58" s="14" t="s">
        <v>376</v>
      </c>
      <c r="AR58" s="14" t="s">
        <v>376</v>
      </c>
      <c r="AS58" s="14" t="s">
        <v>376</v>
      </c>
      <c r="AT58" s="14" t="s">
        <v>376</v>
      </c>
      <c r="AU58" s="14" t="s">
        <v>376</v>
      </c>
      <c r="AV58" s="14" t="s">
        <v>376</v>
      </c>
      <c r="AW58" s="14" t="s">
        <v>376</v>
      </c>
      <c r="AX58" s="14" t="s">
        <v>376</v>
      </c>
      <c r="AY58" s="14" t="s">
        <v>376</v>
      </c>
      <c r="AZ58" s="14" t="s">
        <v>376</v>
      </c>
      <c r="BA58" s="14" t="s">
        <v>376</v>
      </c>
      <c r="BB58" s="14" t="s">
        <v>376</v>
      </c>
      <c r="BC58" s="14" t="s">
        <v>376</v>
      </c>
      <c r="BD58" s="14" t="s">
        <v>376</v>
      </c>
      <c r="BE58" s="14" t="s">
        <v>376</v>
      </c>
      <c r="BF58" s="14" t="s">
        <v>376</v>
      </c>
      <c r="BG58" s="14" t="s">
        <v>376</v>
      </c>
      <c r="BH58" s="14" t="s">
        <v>376</v>
      </c>
      <c r="BI58" s="14" t="s">
        <v>376</v>
      </c>
      <c r="BJ58" s="14" t="s">
        <v>376</v>
      </c>
      <c r="BK58" s="14" t="s">
        <v>376</v>
      </c>
      <c r="BL58" s="14" t="s">
        <v>376</v>
      </c>
      <c r="BM58" s="14" t="s">
        <v>376</v>
      </c>
      <c r="BN58" s="14" t="s">
        <v>376</v>
      </c>
      <c r="BO58" s="14" t="s">
        <v>376</v>
      </c>
      <c r="BP58" s="14" t="s">
        <v>376</v>
      </c>
      <c r="BQ58" s="14" t="s">
        <v>376</v>
      </c>
      <c r="BR58" s="14" t="s">
        <v>376</v>
      </c>
      <c r="BS58" s="14" t="s">
        <v>376</v>
      </c>
      <c r="BT58" s="14" t="s">
        <v>376</v>
      </c>
      <c r="BU58" s="14" t="s">
        <v>376</v>
      </c>
      <c r="BV58" s="14" t="s">
        <v>376</v>
      </c>
      <c r="BW58" s="14" t="s">
        <v>376</v>
      </c>
      <c r="BX58" s="14" t="s">
        <v>376</v>
      </c>
      <c r="BY58" s="14" t="s">
        <v>376</v>
      </c>
      <c r="BZ58" s="14" t="s">
        <v>376</v>
      </c>
      <c r="CA58" s="14" t="s">
        <v>376</v>
      </c>
      <c r="CB58" s="14" t="s">
        <v>376</v>
      </c>
      <c r="CC58" s="14" t="s">
        <v>376</v>
      </c>
      <c r="CD58" s="14">
        <v>50.0</v>
      </c>
      <c r="CE58" s="14" t="s">
        <v>376</v>
      </c>
      <c r="CF58" s="14" t="s">
        <v>376</v>
      </c>
      <c r="CG58" s="14" t="s">
        <v>376</v>
      </c>
      <c r="CH58" s="14" t="s">
        <v>376</v>
      </c>
      <c r="CI58" s="14" t="s">
        <v>376</v>
      </c>
      <c r="CJ58" s="14" t="s">
        <v>376</v>
      </c>
      <c r="CK58" s="14" t="s">
        <v>376</v>
      </c>
      <c r="CL58" s="14" t="s">
        <v>376</v>
      </c>
      <c r="CM58" s="14" t="s">
        <v>376</v>
      </c>
      <c r="CN58" s="14" t="s">
        <v>376</v>
      </c>
      <c r="CO58" s="14" t="s">
        <v>376</v>
      </c>
      <c r="CP58" s="14" t="s">
        <v>376</v>
      </c>
      <c r="CQ58" s="14" t="s">
        <v>376</v>
      </c>
      <c r="CR58" s="14" t="s">
        <v>376</v>
      </c>
      <c r="CS58" s="14" t="s">
        <v>376</v>
      </c>
      <c r="CT58" s="14" t="s">
        <v>376</v>
      </c>
      <c r="CU58" s="14" t="s">
        <v>376</v>
      </c>
      <c r="CV58" s="14" t="s">
        <v>376</v>
      </c>
      <c r="CW58" s="2" t="s">
        <v>376</v>
      </c>
      <c r="CX58" s="2" t="s">
        <v>376</v>
      </c>
      <c r="CY58" s="2" t="s">
        <v>376</v>
      </c>
    </row>
    <row r="59" ht="12.75" customHeight="1">
      <c r="A59" s="11" t="s">
        <v>525</v>
      </c>
      <c r="B59" s="11"/>
      <c r="C59" s="11" t="s">
        <v>525</v>
      </c>
      <c r="D59" s="14" t="s">
        <v>376</v>
      </c>
      <c r="E59" s="14" t="s">
        <v>376</v>
      </c>
      <c r="F59" s="14" t="s">
        <v>376</v>
      </c>
      <c r="G59" s="14" t="s">
        <v>376</v>
      </c>
      <c r="H59" s="14" t="s">
        <v>376</v>
      </c>
      <c r="I59" s="14" t="s">
        <v>376</v>
      </c>
      <c r="J59" s="14" t="s">
        <v>376</v>
      </c>
      <c r="K59" s="14" t="s">
        <v>526</v>
      </c>
      <c r="L59" s="14" t="s">
        <v>376</v>
      </c>
      <c r="M59" s="14" t="s">
        <v>376</v>
      </c>
      <c r="N59" s="14" t="s">
        <v>376</v>
      </c>
      <c r="O59" s="14" t="s">
        <v>376</v>
      </c>
      <c r="P59" s="14" t="s">
        <v>376</v>
      </c>
      <c r="Q59" s="14" t="s">
        <v>376</v>
      </c>
      <c r="R59" s="14" t="s">
        <v>376</v>
      </c>
      <c r="S59" s="14" t="s">
        <v>376</v>
      </c>
      <c r="T59" s="14" t="s">
        <v>376</v>
      </c>
      <c r="U59" s="14" t="s">
        <v>376</v>
      </c>
      <c r="V59" s="14" t="s">
        <v>376</v>
      </c>
      <c r="W59" s="14" t="s">
        <v>376</v>
      </c>
      <c r="X59" s="14" t="s">
        <v>376</v>
      </c>
      <c r="Y59" s="14" t="s">
        <v>376</v>
      </c>
      <c r="Z59" s="14" t="s">
        <v>376</v>
      </c>
      <c r="AA59" s="14" t="s">
        <v>376</v>
      </c>
      <c r="AB59" s="14" t="s">
        <v>376</v>
      </c>
      <c r="AC59" s="14" t="s">
        <v>376</v>
      </c>
      <c r="AD59" s="14" t="s">
        <v>376</v>
      </c>
      <c r="AE59" s="14" t="s">
        <v>376</v>
      </c>
      <c r="AF59" s="14" t="s">
        <v>376</v>
      </c>
      <c r="AG59" s="14" t="s">
        <v>376</v>
      </c>
      <c r="AH59" s="14" t="s">
        <v>526</v>
      </c>
      <c r="AI59" s="14" t="s">
        <v>376</v>
      </c>
      <c r="AJ59" s="14" t="s">
        <v>376</v>
      </c>
      <c r="AK59" s="14" t="s">
        <v>376</v>
      </c>
      <c r="AL59" s="14" t="s">
        <v>376</v>
      </c>
      <c r="AM59" s="14" t="s">
        <v>376</v>
      </c>
      <c r="AN59" s="14" t="s">
        <v>376</v>
      </c>
      <c r="AO59" s="14" t="s">
        <v>376</v>
      </c>
      <c r="AP59" s="14" t="s">
        <v>376</v>
      </c>
      <c r="AQ59" s="14" t="s">
        <v>376</v>
      </c>
      <c r="AR59" s="14" t="s">
        <v>376</v>
      </c>
      <c r="AS59" s="14" t="s">
        <v>376</v>
      </c>
      <c r="AT59" s="14" t="s">
        <v>376</v>
      </c>
      <c r="AU59" s="14" t="s">
        <v>376</v>
      </c>
      <c r="AV59" s="14" t="s">
        <v>376</v>
      </c>
      <c r="AW59" s="14" t="s">
        <v>376</v>
      </c>
      <c r="AX59" s="14" t="s">
        <v>376</v>
      </c>
      <c r="AY59" s="14" t="s">
        <v>376</v>
      </c>
      <c r="AZ59" s="14" t="s">
        <v>376</v>
      </c>
      <c r="BA59" s="14" t="s">
        <v>376</v>
      </c>
      <c r="BB59" s="14" t="s">
        <v>376</v>
      </c>
      <c r="BC59" s="14" t="s">
        <v>376</v>
      </c>
      <c r="BD59" s="14" t="s">
        <v>376</v>
      </c>
      <c r="BE59" s="14" t="s">
        <v>376</v>
      </c>
      <c r="BF59" s="14" t="s">
        <v>376</v>
      </c>
      <c r="BG59" s="14" t="s">
        <v>376</v>
      </c>
      <c r="BH59" s="14" t="s">
        <v>376</v>
      </c>
      <c r="BI59" s="14" t="s">
        <v>376</v>
      </c>
      <c r="BJ59" s="14" t="s">
        <v>376</v>
      </c>
      <c r="BK59" s="14" t="s">
        <v>376</v>
      </c>
      <c r="BL59" s="14" t="s">
        <v>376</v>
      </c>
      <c r="BM59" s="14" t="s">
        <v>376</v>
      </c>
      <c r="BN59" s="14" t="s">
        <v>376</v>
      </c>
      <c r="BO59" s="14" t="s">
        <v>376</v>
      </c>
      <c r="BP59" s="14" t="s">
        <v>376</v>
      </c>
      <c r="BQ59" s="14" t="s">
        <v>376</v>
      </c>
      <c r="BR59" s="14" t="s">
        <v>376</v>
      </c>
      <c r="BS59" s="14" t="s">
        <v>376</v>
      </c>
      <c r="BT59" s="14" t="s">
        <v>376</v>
      </c>
      <c r="BU59" s="14" t="s">
        <v>376</v>
      </c>
      <c r="BV59" s="14" t="s">
        <v>376</v>
      </c>
      <c r="BW59" s="14" t="s">
        <v>376</v>
      </c>
      <c r="BX59" s="14" t="s">
        <v>376</v>
      </c>
      <c r="BY59" s="14" t="s">
        <v>376</v>
      </c>
      <c r="BZ59" s="14" t="s">
        <v>376</v>
      </c>
      <c r="CA59" s="14" t="s">
        <v>376</v>
      </c>
      <c r="CB59" s="14" t="s">
        <v>376</v>
      </c>
      <c r="CC59" s="14" t="s">
        <v>376</v>
      </c>
      <c r="CD59" s="14" t="s">
        <v>526</v>
      </c>
      <c r="CE59" s="14" t="s">
        <v>376</v>
      </c>
      <c r="CF59" s="14" t="s">
        <v>376</v>
      </c>
      <c r="CG59" s="14" t="s">
        <v>376</v>
      </c>
      <c r="CH59" s="14" t="s">
        <v>376</v>
      </c>
      <c r="CI59" s="14" t="s">
        <v>376</v>
      </c>
      <c r="CJ59" s="14" t="s">
        <v>376</v>
      </c>
      <c r="CK59" s="14" t="s">
        <v>376</v>
      </c>
      <c r="CL59" s="14" t="s">
        <v>376</v>
      </c>
      <c r="CM59" s="14" t="s">
        <v>376</v>
      </c>
      <c r="CN59" s="14" t="s">
        <v>376</v>
      </c>
      <c r="CO59" s="14" t="s">
        <v>376</v>
      </c>
      <c r="CP59" s="14" t="s">
        <v>376</v>
      </c>
      <c r="CQ59" s="14" t="s">
        <v>376</v>
      </c>
      <c r="CR59" s="14" t="s">
        <v>376</v>
      </c>
      <c r="CS59" s="14" t="s">
        <v>376</v>
      </c>
      <c r="CT59" s="14" t="s">
        <v>376</v>
      </c>
      <c r="CU59" s="14" t="s">
        <v>376</v>
      </c>
      <c r="CV59" s="14" t="s">
        <v>376</v>
      </c>
      <c r="CW59" s="2" t="s">
        <v>376</v>
      </c>
      <c r="CX59" s="2" t="s">
        <v>376</v>
      </c>
      <c r="CY59" s="2" t="s">
        <v>376</v>
      </c>
    </row>
    <row r="60" ht="12.75" customHeight="1">
      <c r="A60" s="11" t="s">
        <v>527</v>
      </c>
      <c r="B60" s="11"/>
      <c r="C60" s="11" t="s">
        <v>527</v>
      </c>
      <c r="D60" s="14" t="s">
        <v>376</v>
      </c>
      <c r="E60" s="14" t="s">
        <v>376</v>
      </c>
      <c r="F60" s="14" t="s">
        <v>376</v>
      </c>
      <c r="G60" s="14" t="s">
        <v>376</v>
      </c>
      <c r="H60" s="14" t="s">
        <v>376</v>
      </c>
      <c r="I60" s="14" t="s">
        <v>376</v>
      </c>
      <c r="J60" s="14" t="s">
        <v>376</v>
      </c>
      <c r="K60" s="14">
        <v>59.0</v>
      </c>
      <c r="L60" s="14" t="s">
        <v>376</v>
      </c>
      <c r="M60" s="14" t="s">
        <v>376</v>
      </c>
      <c r="N60" s="14" t="s">
        <v>376</v>
      </c>
      <c r="O60" s="14" t="s">
        <v>376</v>
      </c>
      <c r="P60" s="14" t="s">
        <v>376</v>
      </c>
      <c r="Q60" s="14" t="s">
        <v>376</v>
      </c>
      <c r="R60" s="14" t="s">
        <v>376</v>
      </c>
      <c r="S60" s="14" t="s">
        <v>376</v>
      </c>
      <c r="T60" s="14" t="s">
        <v>376</v>
      </c>
      <c r="U60" s="14" t="s">
        <v>376</v>
      </c>
      <c r="V60" s="14" t="s">
        <v>376</v>
      </c>
      <c r="W60" s="14" t="s">
        <v>376</v>
      </c>
      <c r="X60" s="14" t="s">
        <v>376</v>
      </c>
      <c r="Y60" s="14" t="s">
        <v>376</v>
      </c>
      <c r="Z60" s="14" t="s">
        <v>376</v>
      </c>
      <c r="AA60" s="14" t="s">
        <v>376</v>
      </c>
      <c r="AB60" s="14" t="s">
        <v>376</v>
      </c>
      <c r="AC60" s="14" t="s">
        <v>376</v>
      </c>
      <c r="AD60" s="14" t="s">
        <v>376</v>
      </c>
      <c r="AE60" s="14" t="s">
        <v>376</v>
      </c>
      <c r="AF60" s="14" t="s">
        <v>376</v>
      </c>
      <c r="AG60" s="14" t="s">
        <v>376</v>
      </c>
      <c r="AH60" s="14">
        <v>8.0</v>
      </c>
      <c r="AI60" s="14" t="s">
        <v>376</v>
      </c>
      <c r="AJ60" s="14" t="s">
        <v>376</v>
      </c>
      <c r="AK60" s="14" t="s">
        <v>376</v>
      </c>
      <c r="AL60" s="14" t="s">
        <v>376</v>
      </c>
      <c r="AM60" s="14" t="s">
        <v>376</v>
      </c>
      <c r="AN60" s="14" t="s">
        <v>376</v>
      </c>
      <c r="AO60" s="14" t="s">
        <v>376</v>
      </c>
      <c r="AP60" s="14" t="s">
        <v>376</v>
      </c>
      <c r="AQ60" s="14" t="s">
        <v>376</v>
      </c>
      <c r="AR60" s="14" t="s">
        <v>376</v>
      </c>
      <c r="AS60" s="14" t="s">
        <v>376</v>
      </c>
      <c r="AT60" s="14" t="s">
        <v>376</v>
      </c>
      <c r="AU60" s="14" t="s">
        <v>376</v>
      </c>
      <c r="AV60" s="14" t="s">
        <v>376</v>
      </c>
      <c r="AW60" s="14" t="s">
        <v>376</v>
      </c>
      <c r="AX60" s="14" t="s">
        <v>376</v>
      </c>
      <c r="AY60" s="14" t="s">
        <v>376</v>
      </c>
      <c r="AZ60" s="14" t="s">
        <v>376</v>
      </c>
      <c r="BA60" s="14" t="s">
        <v>376</v>
      </c>
      <c r="BB60" s="14" t="s">
        <v>376</v>
      </c>
      <c r="BC60" s="14" t="s">
        <v>376</v>
      </c>
      <c r="BD60" s="14" t="s">
        <v>376</v>
      </c>
      <c r="BE60" s="14" t="s">
        <v>376</v>
      </c>
      <c r="BF60" s="14" t="s">
        <v>376</v>
      </c>
      <c r="BG60" s="14" t="s">
        <v>376</v>
      </c>
      <c r="BH60" s="14" t="s">
        <v>376</v>
      </c>
      <c r="BI60" s="14" t="s">
        <v>376</v>
      </c>
      <c r="BJ60" s="14" t="s">
        <v>376</v>
      </c>
      <c r="BK60" s="14" t="s">
        <v>376</v>
      </c>
      <c r="BL60" s="14" t="s">
        <v>376</v>
      </c>
      <c r="BM60" s="14" t="s">
        <v>376</v>
      </c>
      <c r="BN60" s="14" t="s">
        <v>376</v>
      </c>
      <c r="BO60" s="14" t="s">
        <v>376</v>
      </c>
      <c r="BP60" s="14" t="s">
        <v>376</v>
      </c>
      <c r="BQ60" s="14" t="s">
        <v>376</v>
      </c>
      <c r="BR60" s="14" t="s">
        <v>376</v>
      </c>
      <c r="BS60" s="14" t="s">
        <v>376</v>
      </c>
      <c r="BT60" s="14" t="s">
        <v>376</v>
      </c>
      <c r="BU60" s="14" t="s">
        <v>376</v>
      </c>
      <c r="BV60" s="14" t="s">
        <v>376</v>
      </c>
      <c r="BW60" s="14" t="s">
        <v>376</v>
      </c>
      <c r="BX60" s="14" t="s">
        <v>376</v>
      </c>
      <c r="BY60" s="14" t="s">
        <v>376</v>
      </c>
      <c r="BZ60" s="14" t="s">
        <v>376</v>
      </c>
      <c r="CA60" s="14" t="s">
        <v>376</v>
      </c>
      <c r="CB60" s="14" t="s">
        <v>376</v>
      </c>
      <c r="CC60" s="14" t="s">
        <v>376</v>
      </c>
      <c r="CD60" s="14">
        <v>39.0</v>
      </c>
      <c r="CE60" s="14" t="s">
        <v>376</v>
      </c>
      <c r="CF60" s="14" t="s">
        <v>376</v>
      </c>
      <c r="CG60" s="14" t="s">
        <v>376</v>
      </c>
      <c r="CH60" s="14" t="s">
        <v>376</v>
      </c>
      <c r="CI60" s="14" t="s">
        <v>376</v>
      </c>
      <c r="CJ60" s="14" t="s">
        <v>376</v>
      </c>
      <c r="CK60" s="14" t="s">
        <v>376</v>
      </c>
      <c r="CL60" s="14" t="s">
        <v>376</v>
      </c>
      <c r="CM60" s="14" t="s">
        <v>376</v>
      </c>
      <c r="CN60" s="14" t="s">
        <v>376</v>
      </c>
      <c r="CO60" s="14" t="s">
        <v>376</v>
      </c>
      <c r="CP60" s="14" t="s">
        <v>376</v>
      </c>
      <c r="CQ60" s="14" t="s">
        <v>376</v>
      </c>
      <c r="CR60" s="14" t="s">
        <v>376</v>
      </c>
      <c r="CS60" s="14" t="s">
        <v>376</v>
      </c>
      <c r="CT60" s="14" t="s">
        <v>376</v>
      </c>
      <c r="CU60" s="14" t="s">
        <v>376</v>
      </c>
      <c r="CV60" s="14" t="s">
        <v>376</v>
      </c>
      <c r="CW60" s="2" t="s">
        <v>376</v>
      </c>
      <c r="CX60" s="2" t="s">
        <v>376</v>
      </c>
      <c r="CY60" s="2" t="s">
        <v>376</v>
      </c>
    </row>
    <row r="61" ht="12.75" customHeight="1">
      <c r="A61" s="11" t="s">
        <v>528</v>
      </c>
      <c r="B61" s="11"/>
      <c r="C61" s="11" t="s">
        <v>528</v>
      </c>
      <c r="D61" s="14" t="s">
        <v>376</v>
      </c>
      <c r="E61" s="14" t="s">
        <v>376</v>
      </c>
      <c r="F61" s="14" t="s">
        <v>376</v>
      </c>
      <c r="G61" s="14" t="s">
        <v>376</v>
      </c>
      <c r="H61" s="14" t="s">
        <v>376</v>
      </c>
      <c r="I61" s="14" t="s">
        <v>376</v>
      </c>
      <c r="J61" s="14" t="s">
        <v>376</v>
      </c>
      <c r="K61" s="14" t="s">
        <v>529</v>
      </c>
      <c r="L61" s="14" t="s">
        <v>376</v>
      </c>
      <c r="M61" s="14" t="s">
        <v>376</v>
      </c>
      <c r="N61" s="14" t="s">
        <v>376</v>
      </c>
      <c r="O61" s="14" t="s">
        <v>376</v>
      </c>
      <c r="P61" s="14" t="s">
        <v>376</v>
      </c>
      <c r="Q61" s="14" t="s">
        <v>376</v>
      </c>
      <c r="R61" s="14" t="s">
        <v>376</v>
      </c>
      <c r="S61" s="14" t="s">
        <v>376</v>
      </c>
      <c r="T61" s="14" t="s">
        <v>376</v>
      </c>
      <c r="U61" s="14" t="s">
        <v>376</v>
      </c>
      <c r="V61" s="14" t="s">
        <v>376</v>
      </c>
      <c r="W61" s="14" t="s">
        <v>376</v>
      </c>
      <c r="X61" s="14" t="s">
        <v>376</v>
      </c>
      <c r="Y61" s="14" t="s">
        <v>376</v>
      </c>
      <c r="Z61" s="14" t="s">
        <v>376</v>
      </c>
      <c r="AA61" s="14" t="s">
        <v>376</v>
      </c>
      <c r="AB61" s="14" t="s">
        <v>376</v>
      </c>
      <c r="AC61" s="14" t="s">
        <v>376</v>
      </c>
      <c r="AD61" s="14" t="s">
        <v>376</v>
      </c>
      <c r="AE61" s="14" t="s">
        <v>376</v>
      </c>
      <c r="AF61" s="14" t="s">
        <v>376</v>
      </c>
      <c r="AG61" s="14" t="s">
        <v>376</v>
      </c>
      <c r="AH61" s="14" t="s">
        <v>529</v>
      </c>
      <c r="AI61" s="14" t="s">
        <v>376</v>
      </c>
      <c r="AJ61" s="14" t="s">
        <v>376</v>
      </c>
      <c r="AK61" s="14" t="s">
        <v>376</v>
      </c>
      <c r="AL61" s="14" t="s">
        <v>376</v>
      </c>
      <c r="AM61" s="14" t="s">
        <v>376</v>
      </c>
      <c r="AN61" s="14" t="s">
        <v>376</v>
      </c>
      <c r="AO61" s="14" t="s">
        <v>376</v>
      </c>
      <c r="AP61" s="14" t="s">
        <v>376</v>
      </c>
      <c r="AQ61" s="14" t="s">
        <v>376</v>
      </c>
      <c r="AR61" s="14" t="s">
        <v>376</v>
      </c>
      <c r="AS61" s="14" t="s">
        <v>376</v>
      </c>
      <c r="AT61" s="14" t="s">
        <v>376</v>
      </c>
      <c r="AU61" s="14" t="s">
        <v>376</v>
      </c>
      <c r="AV61" s="14" t="s">
        <v>376</v>
      </c>
      <c r="AW61" s="14" t="s">
        <v>376</v>
      </c>
      <c r="AX61" s="14" t="s">
        <v>376</v>
      </c>
      <c r="AY61" s="14" t="s">
        <v>376</v>
      </c>
      <c r="AZ61" s="14" t="s">
        <v>376</v>
      </c>
      <c r="BA61" s="14" t="s">
        <v>376</v>
      </c>
      <c r="BB61" s="14" t="s">
        <v>376</v>
      </c>
      <c r="BC61" s="14" t="s">
        <v>376</v>
      </c>
      <c r="BD61" s="14" t="s">
        <v>376</v>
      </c>
      <c r="BE61" s="14" t="s">
        <v>376</v>
      </c>
      <c r="BF61" s="14" t="s">
        <v>376</v>
      </c>
      <c r="BG61" s="14" t="s">
        <v>376</v>
      </c>
      <c r="BH61" s="14" t="s">
        <v>376</v>
      </c>
      <c r="BI61" s="14" t="s">
        <v>376</v>
      </c>
      <c r="BJ61" s="14" t="s">
        <v>376</v>
      </c>
      <c r="BK61" s="14" t="s">
        <v>376</v>
      </c>
      <c r="BL61" s="14" t="s">
        <v>376</v>
      </c>
      <c r="BM61" s="14" t="s">
        <v>376</v>
      </c>
      <c r="BN61" s="14" t="s">
        <v>376</v>
      </c>
      <c r="BO61" s="14" t="s">
        <v>376</v>
      </c>
      <c r="BP61" s="14" t="s">
        <v>376</v>
      </c>
      <c r="BQ61" s="14" t="s">
        <v>376</v>
      </c>
      <c r="BR61" s="14" t="s">
        <v>376</v>
      </c>
      <c r="BS61" s="14" t="s">
        <v>376</v>
      </c>
      <c r="BT61" s="14" t="s">
        <v>376</v>
      </c>
      <c r="BU61" s="14" t="s">
        <v>376</v>
      </c>
      <c r="BV61" s="14" t="s">
        <v>376</v>
      </c>
      <c r="BW61" s="14" t="s">
        <v>376</v>
      </c>
      <c r="BX61" s="14" t="s">
        <v>376</v>
      </c>
      <c r="BY61" s="14" t="s">
        <v>376</v>
      </c>
      <c r="BZ61" s="14" t="s">
        <v>376</v>
      </c>
      <c r="CA61" s="14" t="s">
        <v>376</v>
      </c>
      <c r="CB61" s="14" t="s">
        <v>376</v>
      </c>
      <c r="CC61" s="14" t="s">
        <v>376</v>
      </c>
      <c r="CD61" s="14" t="s">
        <v>529</v>
      </c>
      <c r="CE61" s="14" t="s">
        <v>376</v>
      </c>
      <c r="CF61" s="14" t="s">
        <v>376</v>
      </c>
      <c r="CG61" s="14" t="s">
        <v>376</v>
      </c>
      <c r="CH61" s="14" t="s">
        <v>376</v>
      </c>
      <c r="CI61" s="14" t="s">
        <v>376</v>
      </c>
      <c r="CJ61" s="14" t="s">
        <v>376</v>
      </c>
      <c r="CK61" s="14" t="s">
        <v>376</v>
      </c>
      <c r="CL61" s="14" t="s">
        <v>376</v>
      </c>
      <c r="CM61" s="14" t="s">
        <v>376</v>
      </c>
      <c r="CN61" s="14" t="s">
        <v>376</v>
      </c>
      <c r="CO61" s="14" t="s">
        <v>376</v>
      </c>
      <c r="CP61" s="14" t="s">
        <v>376</v>
      </c>
      <c r="CQ61" s="14" t="s">
        <v>376</v>
      </c>
      <c r="CR61" s="14" t="s">
        <v>376</v>
      </c>
      <c r="CS61" s="14" t="s">
        <v>376</v>
      </c>
      <c r="CT61" s="14" t="s">
        <v>376</v>
      </c>
      <c r="CU61" s="14" t="s">
        <v>376</v>
      </c>
      <c r="CV61" s="14" t="s">
        <v>376</v>
      </c>
      <c r="CW61" s="2" t="s">
        <v>376</v>
      </c>
      <c r="CX61" s="2" t="s">
        <v>376</v>
      </c>
      <c r="CY61" s="2" t="s">
        <v>376</v>
      </c>
    </row>
    <row r="62" ht="12.75" customHeight="1">
      <c r="A62" s="11" t="s">
        <v>530</v>
      </c>
      <c r="B62" s="11"/>
      <c r="C62" s="11" t="s">
        <v>530</v>
      </c>
      <c r="D62" s="14" t="s">
        <v>376</v>
      </c>
      <c r="E62" s="14" t="s">
        <v>376</v>
      </c>
      <c r="F62" s="14" t="s">
        <v>376</v>
      </c>
      <c r="G62" s="14" t="s">
        <v>376</v>
      </c>
      <c r="H62" s="14" t="s">
        <v>376</v>
      </c>
      <c r="I62" s="14" t="s">
        <v>376</v>
      </c>
      <c r="J62" s="14" t="s">
        <v>376</v>
      </c>
      <c r="K62" s="14">
        <v>27.0</v>
      </c>
      <c r="L62" s="14" t="s">
        <v>376</v>
      </c>
      <c r="M62" s="14" t="s">
        <v>376</v>
      </c>
      <c r="N62" s="14" t="s">
        <v>376</v>
      </c>
      <c r="O62" s="14" t="s">
        <v>376</v>
      </c>
      <c r="P62" s="14" t="s">
        <v>376</v>
      </c>
      <c r="Q62" s="14" t="s">
        <v>376</v>
      </c>
      <c r="R62" s="14" t="s">
        <v>376</v>
      </c>
      <c r="S62" s="14" t="s">
        <v>376</v>
      </c>
      <c r="T62" s="14" t="s">
        <v>376</v>
      </c>
      <c r="U62" s="14" t="s">
        <v>376</v>
      </c>
      <c r="V62" s="14" t="s">
        <v>376</v>
      </c>
      <c r="W62" s="14" t="s">
        <v>376</v>
      </c>
      <c r="X62" s="14" t="s">
        <v>376</v>
      </c>
      <c r="Y62" s="14" t="s">
        <v>376</v>
      </c>
      <c r="Z62" s="14" t="s">
        <v>376</v>
      </c>
      <c r="AA62" s="14" t="s">
        <v>376</v>
      </c>
      <c r="AB62" s="14" t="s">
        <v>376</v>
      </c>
      <c r="AC62" s="14" t="s">
        <v>376</v>
      </c>
      <c r="AD62" s="14" t="s">
        <v>376</v>
      </c>
      <c r="AE62" s="14" t="s">
        <v>376</v>
      </c>
      <c r="AF62" s="14" t="s">
        <v>376</v>
      </c>
      <c r="AG62" s="14" t="s">
        <v>376</v>
      </c>
      <c r="AH62" s="14">
        <v>62.0</v>
      </c>
      <c r="AI62" s="14" t="s">
        <v>376</v>
      </c>
      <c r="AJ62" s="14" t="s">
        <v>376</v>
      </c>
      <c r="AK62" s="14" t="s">
        <v>376</v>
      </c>
      <c r="AL62" s="14" t="s">
        <v>376</v>
      </c>
      <c r="AM62" s="14" t="s">
        <v>376</v>
      </c>
      <c r="AN62" s="14" t="s">
        <v>376</v>
      </c>
      <c r="AO62" s="14" t="s">
        <v>376</v>
      </c>
      <c r="AP62" s="14" t="s">
        <v>376</v>
      </c>
      <c r="AQ62" s="14" t="s">
        <v>376</v>
      </c>
      <c r="AR62" s="14" t="s">
        <v>376</v>
      </c>
      <c r="AS62" s="14" t="s">
        <v>376</v>
      </c>
      <c r="AT62" s="14" t="s">
        <v>376</v>
      </c>
      <c r="AU62" s="14" t="s">
        <v>376</v>
      </c>
      <c r="AV62" s="14" t="s">
        <v>376</v>
      </c>
      <c r="AW62" s="14" t="s">
        <v>376</v>
      </c>
      <c r="AX62" s="14" t="s">
        <v>376</v>
      </c>
      <c r="AY62" s="14" t="s">
        <v>376</v>
      </c>
      <c r="AZ62" s="14" t="s">
        <v>376</v>
      </c>
      <c r="BA62" s="14" t="s">
        <v>376</v>
      </c>
      <c r="BB62" s="14" t="s">
        <v>376</v>
      </c>
      <c r="BC62" s="14" t="s">
        <v>376</v>
      </c>
      <c r="BD62" s="14" t="s">
        <v>376</v>
      </c>
      <c r="BE62" s="14" t="s">
        <v>376</v>
      </c>
      <c r="BF62" s="14" t="s">
        <v>376</v>
      </c>
      <c r="BG62" s="14" t="s">
        <v>376</v>
      </c>
      <c r="BH62" s="14" t="s">
        <v>376</v>
      </c>
      <c r="BI62" s="14" t="s">
        <v>376</v>
      </c>
      <c r="BJ62" s="14" t="s">
        <v>376</v>
      </c>
      <c r="BK62" s="14" t="s">
        <v>376</v>
      </c>
      <c r="BL62" s="14" t="s">
        <v>376</v>
      </c>
      <c r="BM62" s="14" t="s">
        <v>376</v>
      </c>
      <c r="BN62" s="14" t="s">
        <v>376</v>
      </c>
      <c r="BO62" s="14" t="s">
        <v>376</v>
      </c>
      <c r="BP62" s="14" t="s">
        <v>376</v>
      </c>
      <c r="BQ62" s="14" t="s">
        <v>376</v>
      </c>
      <c r="BR62" s="14" t="s">
        <v>376</v>
      </c>
      <c r="BS62" s="14" t="s">
        <v>376</v>
      </c>
      <c r="BT62" s="14" t="s">
        <v>376</v>
      </c>
      <c r="BU62" s="14" t="s">
        <v>376</v>
      </c>
      <c r="BV62" s="14" t="s">
        <v>376</v>
      </c>
      <c r="BW62" s="14" t="s">
        <v>376</v>
      </c>
      <c r="BX62" s="14" t="s">
        <v>376</v>
      </c>
      <c r="BY62" s="14" t="s">
        <v>376</v>
      </c>
      <c r="BZ62" s="14" t="s">
        <v>376</v>
      </c>
      <c r="CA62" s="14" t="s">
        <v>376</v>
      </c>
      <c r="CB62" s="14" t="s">
        <v>376</v>
      </c>
      <c r="CC62" s="14" t="s">
        <v>376</v>
      </c>
      <c r="CD62" s="14">
        <v>6.0</v>
      </c>
      <c r="CE62" s="14" t="s">
        <v>376</v>
      </c>
      <c r="CF62" s="14" t="s">
        <v>376</v>
      </c>
      <c r="CG62" s="14" t="s">
        <v>376</v>
      </c>
      <c r="CH62" s="14" t="s">
        <v>376</v>
      </c>
      <c r="CI62" s="14" t="s">
        <v>376</v>
      </c>
      <c r="CJ62" s="14" t="s">
        <v>376</v>
      </c>
      <c r="CK62" s="14" t="s">
        <v>376</v>
      </c>
      <c r="CL62" s="14" t="s">
        <v>376</v>
      </c>
      <c r="CM62" s="14" t="s">
        <v>376</v>
      </c>
      <c r="CN62" s="14" t="s">
        <v>376</v>
      </c>
      <c r="CO62" s="14" t="s">
        <v>376</v>
      </c>
      <c r="CP62" s="14" t="s">
        <v>376</v>
      </c>
      <c r="CQ62" s="14" t="s">
        <v>376</v>
      </c>
      <c r="CR62" s="14" t="s">
        <v>376</v>
      </c>
      <c r="CS62" s="14" t="s">
        <v>376</v>
      </c>
      <c r="CT62" s="14" t="s">
        <v>376</v>
      </c>
      <c r="CU62" s="14" t="s">
        <v>376</v>
      </c>
      <c r="CV62" s="14" t="s">
        <v>376</v>
      </c>
      <c r="CW62" s="2" t="s">
        <v>376</v>
      </c>
      <c r="CX62" s="2" t="s">
        <v>376</v>
      </c>
      <c r="CY62" s="2" t="s">
        <v>376</v>
      </c>
    </row>
    <row r="63" ht="12.75" customHeight="1">
      <c r="A63" s="11" t="s">
        <v>531</v>
      </c>
      <c r="B63" s="11"/>
      <c r="C63" s="11" t="s">
        <v>531</v>
      </c>
      <c r="D63" s="14" t="s">
        <v>376</v>
      </c>
      <c r="E63" s="14" t="s">
        <v>376</v>
      </c>
      <c r="F63" s="14" t="s">
        <v>376</v>
      </c>
      <c r="G63" s="14" t="s">
        <v>376</v>
      </c>
      <c r="H63" s="14" t="s">
        <v>376</v>
      </c>
      <c r="I63" s="14" t="s">
        <v>376</v>
      </c>
      <c r="J63" s="14" t="s">
        <v>376</v>
      </c>
      <c r="K63" s="14" t="s">
        <v>532</v>
      </c>
      <c r="L63" s="14" t="s">
        <v>376</v>
      </c>
      <c r="M63" s="14" t="s">
        <v>376</v>
      </c>
      <c r="N63" s="14" t="s">
        <v>376</v>
      </c>
      <c r="O63" s="14" t="s">
        <v>376</v>
      </c>
      <c r="P63" s="14" t="s">
        <v>376</v>
      </c>
      <c r="Q63" s="14" t="s">
        <v>376</v>
      </c>
      <c r="R63" s="14" t="s">
        <v>376</v>
      </c>
      <c r="S63" s="14" t="s">
        <v>376</v>
      </c>
      <c r="T63" s="14" t="s">
        <v>376</v>
      </c>
      <c r="U63" s="14" t="s">
        <v>376</v>
      </c>
      <c r="V63" s="14" t="s">
        <v>376</v>
      </c>
      <c r="W63" s="14" t="s">
        <v>376</v>
      </c>
      <c r="X63" s="14" t="s">
        <v>376</v>
      </c>
      <c r="Y63" s="14" t="s">
        <v>376</v>
      </c>
      <c r="Z63" s="14" t="s">
        <v>376</v>
      </c>
      <c r="AA63" s="14" t="s">
        <v>376</v>
      </c>
      <c r="AB63" s="14" t="s">
        <v>376</v>
      </c>
      <c r="AC63" s="14" t="s">
        <v>376</v>
      </c>
      <c r="AD63" s="14" t="s">
        <v>376</v>
      </c>
      <c r="AE63" s="14" t="s">
        <v>376</v>
      </c>
      <c r="AF63" s="14" t="s">
        <v>376</v>
      </c>
      <c r="AG63" s="14" t="s">
        <v>376</v>
      </c>
      <c r="AH63" s="14" t="s">
        <v>532</v>
      </c>
      <c r="AI63" s="14" t="s">
        <v>376</v>
      </c>
      <c r="AJ63" s="14" t="s">
        <v>376</v>
      </c>
      <c r="AK63" s="14" t="s">
        <v>376</v>
      </c>
      <c r="AL63" s="14" t="s">
        <v>376</v>
      </c>
      <c r="AM63" s="14" t="s">
        <v>376</v>
      </c>
      <c r="AN63" s="14" t="s">
        <v>376</v>
      </c>
      <c r="AO63" s="14" t="s">
        <v>376</v>
      </c>
      <c r="AP63" s="14" t="s">
        <v>376</v>
      </c>
      <c r="AQ63" s="14" t="s">
        <v>376</v>
      </c>
      <c r="AR63" s="14" t="s">
        <v>376</v>
      </c>
      <c r="AS63" s="14" t="s">
        <v>376</v>
      </c>
      <c r="AT63" s="14" t="s">
        <v>376</v>
      </c>
      <c r="AU63" s="14" t="s">
        <v>376</v>
      </c>
      <c r="AV63" s="14" t="s">
        <v>376</v>
      </c>
      <c r="AW63" s="14" t="s">
        <v>376</v>
      </c>
      <c r="AX63" s="14" t="s">
        <v>376</v>
      </c>
      <c r="AY63" s="14" t="s">
        <v>376</v>
      </c>
      <c r="AZ63" s="14" t="s">
        <v>376</v>
      </c>
      <c r="BA63" s="14" t="s">
        <v>376</v>
      </c>
      <c r="BB63" s="14" t="s">
        <v>376</v>
      </c>
      <c r="BC63" s="14" t="s">
        <v>376</v>
      </c>
      <c r="BD63" s="14" t="s">
        <v>376</v>
      </c>
      <c r="BE63" s="14" t="s">
        <v>376</v>
      </c>
      <c r="BF63" s="14" t="s">
        <v>376</v>
      </c>
      <c r="BG63" s="14" t="s">
        <v>376</v>
      </c>
      <c r="BH63" s="14" t="s">
        <v>376</v>
      </c>
      <c r="BI63" s="14" t="s">
        <v>376</v>
      </c>
      <c r="BJ63" s="14" t="s">
        <v>376</v>
      </c>
      <c r="BK63" s="14" t="s">
        <v>376</v>
      </c>
      <c r="BL63" s="14" t="s">
        <v>376</v>
      </c>
      <c r="BM63" s="14" t="s">
        <v>376</v>
      </c>
      <c r="BN63" s="14" t="s">
        <v>376</v>
      </c>
      <c r="BO63" s="14" t="s">
        <v>376</v>
      </c>
      <c r="BP63" s="14" t="s">
        <v>376</v>
      </c>
      <c r="BQ63" s="14" t="s">
        <v>376</v>
      </c>
      <c r="BR63" s="14" t="s">
        <v>376</v>
      </c>
      <c r="BS63" s="14" t="s">
        <v>376</v>
      </c>
      <c r="BT63" s="14" t="s">
        <v>376</v>
      </c>
      <c r="BU63" s="14" t="s">
        <v>376</v>
      </c>
      <c r="BV63" s="14" t="s">
        <v>376</v>
      </c>
      <c r="BW63" s="14" t="s">
        <v>376</v>
      </c>
      <c r="BX63" s="14" t="s">
        <v>376</v>
      </c>
      <c r="BY63" s="14" t="s">
        <v>376</v>
      </c>
      <c r="BZ63" s="14" t="s">
        <v>376</v>
      </c>
      <c r="CA63" s="14" t="s">
        <v>376</v>
      </c>
      <c r="CB63" s="14" t="s">
        <v>376</v>
      </c>
      <c r="CC63" s="14" t="s">
        <v>376</v>
      </c>
      <c r="CD63" s="14" t="s">
        <v>532</v>
      </c>
      <c r="CE63" s="14" t="s">
        <v>376</v>
      </c>
      <c r="CF63" s="14" t="s">
        <v>376</v>
      </c>
      <c r="CG63" s="14" t="s">
        <v>376</v>
      </c>
      <c r="CH63" s="14" t="s">
        <v>376</v>
      </c>
      <c r="CI63" s="14" t="s">
        <v>376</v>
      </c>
      <c r="CJ63" s="14" t="s">
        <v>376</v>
      </c>
      <c r="CK63" s="14" t="s">
        <v>376</v>
      </c>
      <c r="CL63" s="14" t="s">
        <v>376</v>
      </c>
      <c r="CM63" s="14" t="s">
        <v>376</v>
      </c>
      <c r="CN63" s="14" t="s">
        <v>376</v>
      </c>
      <c r="CO63" s="14" t="s">
        <v>376</v>
      </c>
      <c r="CP63" s="14" t="s">
        <v>376</v>
      </c>
      <c r="CQ63" s="14" t="s">
        <v>376</v>
      </c>
      <c r="CR63" s="14" t="s">
        <v>376</v>
      </c>
      <c r="CS63" s="14" t="s">
        <v>376</v>
      </c>
      <c r="CT63" s="14" t="s">
        <v>376</v>
      </c>
      <c r="CU63" s="14" t="s">
        <v>376</v>
      </c>
      <c r="CV63" s="14" t="s">
        <v>376</v>
      </c>
      <c r="CW63" s="2" t="s">
        <v>376</v>
      </c>
      <c r="CX63" s="2" t="s">
        <v>376</v>
      </c>
      <c r="CY63" s="2" t="s">
        <v>376</v>
      </c>
    </row>
    <row r="64" ht="12.75" customHeight="1">
      <c r="A64" s="11" t="s">
        <v>533</v>
      </c>
      <c r="B64" s="11"/>
      <c r="C64" s="11" t="s">
        <v>533</v>
      </c>
      <c r="D64" s="14" t="s">
        <v>376</v>
      </c>
      <c r="E64" s="14" t="s">
        <v>376</v>
      </c>
      <c r="F64" s="14" t="s">
        <v>376</v>
      </c>
      <c r="G64" s="14" t="s">
        <v>376</v>
      </c>
      <c r="H64" s="14" t="s">
        <v>376</v>
      </c>
      <c r="I64" s="14" t="s">
        <v>376</v>
      </c>
      <c r="J64" s="14" t="s">
        <v>376</v>
      </c>
      <c r="K64" s="14">
        <v>23.0</v>
      </c>
      <c r="L64" s="14" t="s">
        <v>376</v>
      </c>
      <c r="M64" s="14" t="s">
        <v>376</v>
      </c>
      <c r="N64" s="14" t="s">
        <v>376</v>
      </c>
      <c r="O64" s="14" t="s">
        <v>376</v>
      </c>
      <c r="P64" s="14" t="s">
        <v>376</v>
      </c>
      <c r="Q64" s="14" t="s">
        <v>376</v>
      </c>
      <c r="R64" s="14" t="s">
        <v>376</v>
      </c>
      <c r="S64" s="14" t="s">
        <v>376</v>
      </c>
      <c r="T64" s="14" t="s">
        <v>376</v>
      </c>
      <c r="U64" s="14" t="s">
        <v>376</v>
      </c>
      <c r="V64" s="14" t="s">
        <v>376</v>
      </c>
      <c r="W64" s="14" t="s">
        <v>376</v>
      </c>
      <c r="X64" s="14" t="s">
        <v>376</v>
      </c>
      <c r="Y64" s="14" t="s">
        <v>376</v>
      </c>
      <c r="Z64" s="14" t="s">
        <v>376</v>
      </c>
      <c r="AA64" s="14" t="s">
        <v>376</v>
      </c>
      <c r="AB64" s="14" t="s">
        <v>376</v>
      </c>
      <c r="AC64" s="14" t="s">
        <v>376</v>
      </c>
      <c r="AD64" s="14" t="s">
        <v>376</v>
      </c>
      <c r="AE64" s="14" t="s">
        <v>376</v>
      </c>
      <c r="AF64" s="14" t="s">
        <v>376</v>
      </c>
      <c r="AG64" s="14" t="s">
        <v>376</v>
      </c>
      <c r="AH64" s="14">
        <v>38.0</v>
      </c>
      <c r="AI64" s="14" t="s">
        <v>376</v>
      </c>
      <c r="AJ64" s="14" t="s">
        <v>376</v>
      </c>
      <c r="AK64" s="14" t="s">
        <v>376</v>
      </c>
      <c r="AL64" s="14" t="s">
        <v>376</v>
      </c>
      <c r="AM64" s="14" t="s">
        <v>376</v>
      </c>
      <c r="AN64" s="14" t="s">
        <v>376</v>
      </c>
      <c r="AO64" s="14" t="s">
        <v>376</v>
      </c>
      <c r="AP64" s="14" t="s">
        <v>376</v>
      </c>
      <c r="AQ64" s="14" t="s">
        <v>376</v>
      </c>
      <c r="AR64" s="14" t="s">
        <v>376</v>
      </c>
      <c r="AS64" s="14" t="s">
        <v>376</v>
      </c>
      <c r="AT64" s="14" t="s">
        <v>376</v>
      </c>
      <c r="AU64" s="14" t="s">
        <v>376</v>
      </c>
      <c r="AV64" s="14" t="s">
        <v>376</v>
      </c>
      <c r="AW64" s="14" t="s">
        <v>376</v>
      </c>
      <c r="AX64" s="14" t="s">
        <v>376</v>
      </c>
      <c r="AY64" s="14" t="s">
        <v>376</v>
      </c>
      <c r="AZ64" s="14" t="s">
        <v>376</v>
      </c>
      <c r="BA64" s="14" t="s">
        <v>376</v>
      </c>
      <c r="BB64" s="14" t="s">
        <v>376</v>
      </c>
      <c r="BC64" s="14" t="s">
        <v>376</v>
      </c>
      <c r="BD64" s="14" t="s">
        <v>376</v>
      </c>
      <c r="BE64" s="14" t="s">
        <v>376</v>
      </c>
      <c r="BF64" s="14" t="s">
        <v>376</v>
      </c>
      <c r="BG64" s="14" t="s">
        <v>376</v>
      </c>
      <c r="BH64" s="14" t="s">
        <v>376</v>
      </c>
      <c r="BI64" s="14" t="s">
        <v>376</v>
      </c>
      <c r="BJ64" s="14" t="s">
        <v>376</v>
      </c>
      <c r="BK64" s="14" t="s">
        <v>376</v>
      </c>
      <c r="BL64" s="14" t="s">
        <v>376</v>
      </c>
      <c r="BM64" s="14" t="s">
        <v>376</v>
      </c>
      <c r="BN64" s="14" t="s">
        <v>376</v>
      </c>
      <c r="BO64" s="14" t="s">
        <v>376</v>
      </c>
      <c r="BP64" s="14" t="s">
        <v>376</v>
      </c>
      <c r="BQ64" s="14" t="s">
        <v>376</v>
      </c>
      <c r="BR64" s="14" t="s">
        <v>376</v>
      </c>
      <c r="BS64" s="14" t="s">
        <v>376</v>
      </c>
      <c r="BT64" s="14" t="s">
        <v>376</v>
      </c>
      <c r="BU64" s="14" t="s">
        <v>376</v>
      </c>
      <c r="BV64" s="14" t="s">
        <v>376</v>
      </c>
      <c r="BW64" s="14" t="s">
        <v>376</v>
      </c>
      <c r="BX64" s="14" t="s">
        <v>376</v>
      </c>
      <c r="BY64" s="14" t="s">
        <v>376</v>
      </c>
      <c r="BZ64" s="14" t="s">
        <v>376</v>
      </c>
      <c r="CA64" s="14" t="s">
        <v>376</v>
      </c>
      <c r="CB64" s="14" t="s">
        <v>376</v>
      </c>
      <c r="CC64" s="14" t="s">
        <v>376</v>
      </c>
      <c r="CD64" s="14">
        <v>17.0</v>
      </c>
      <c r="CE64" s="14" t="s">
        <v>376</v>
      </c>
      <c r="CF64" s="14" t="s">
        <v>376</v>
      </c>
      <c r="CG64" s="14" t="s">
        <v>376</v>
      </c>
      <c r="CH64" s="14" t="s">
        <v>376</v>
      </c>
      <c r="CI64" s="14" t="s">
        <v>376</v>
      </c>
      <c r="CJ64" s="14" t="s">
        <v>376</v>
      </c>
      <c r="CK64" s="14" t="s">
        <v>376</v>
      </c>
      <c r="CL64" s="14" t="s">
        <v>376</v>
      </c>
      <c r="CM64" s="14" t="s">
        <v>376</v>
      </c>
      <c r="CN64" s="14" t="s">
        <v>376</v>
      </c>
      <c r="CO64" s="14" t="s">
        <v>376</v>
      </c>
      <c r="CP64" s="14" t="s">
        <v>376</v>
      </c>
      <c r="CQ64" s="14" t="s">
        <v>376</v>
      </c>
      <c r="CR64" s="14" t="s">
        <v>376</v>
      </c>
      <c r="CS64" s="14" t="s">
        <v>376</v>
      </c>
      <c r="CT64" s="14" t="s">
        <v>376</v>
      </c>
      <c r="CU64" s="14" t="s">
        <v>376</v>
      </c>
      <c r="CV64" s="14" t="s">
        <v>376</v>
      </c>
      <c r="CW64" s="2" t="s">
        <v>376</v>
      </c>
      <c r="CX64" s="2" t="s">
        <v>376</v>
      </c>
      <c r="CY64" s="2" t="s">
        <v>376</v>
      </c>
    </row>
    <row r="65" ht="12.75" customHeight="1">
      <c r="A65" s="11" t="s">
        <v>534</v>
      </c>
      <c r="B65" s="11"/>
      <c r="C65" s="11" t="s">
        <v>534</v>
      </c>
      <c r="D65" s="14" t="s">
        <v>376</v>
      </c>
      <c r="E65" s="14" t="s">
        <v>376</v>
      </c>
      <c r="F65" s="14" t="s">
        <v>376</v>
      </c>
      <c r="G65" s="14" t="s">
        <v>376</v>
      </c>
      <c r="H65" s="14" t="s">
        <v>376</v>
      </c>
      <c r="I65" s="14" t="s">
        <v>376</v>
      </c>
      <c r="J65" s="14" t="s">
        <v>376</v>
      </c>
      <c r="K65" s="14" t="s">
        <v>535</v>
      </c>
      <c r="L65" s="14" t="s">
        <v>376</v>
      </c>
      <c r="M65" s="14" t="s">
        <v>376</v>
      </c>
      <c r="N65" s="14" t="s">
        <v>376</v>
      </c>
      <c r="O65" s="14" t="s">
        <v>376</v>
      </c>
      <c r="P65" s="14" t="s">
        <v>376</v>
      </c>
      <c r="Q65" s="14" t="s">
        <v>376</v>
      </c>
      <c r="R65" s="14" t="s">
        <v>376</v>
      </c>
      <c r="S65" s="14" t="s">
        <v>376</v>
      </c>
      <c r="T65" s="14" t="s">
        <v>376</v>
      </c>
      <c r="U65" s="14" t="s">
        <v>376</v>
      </c>
      <c r="V65" s="14" t="s">
        <v>376</v>
      </c>
      <c r="W65" s="14" t="s">
        <v>376</v>
      </c>
      <c r="X65" s="14" t="s">
        <v>376</v>
      </c>
      <c r="Y65" s="14" t="s">
        <v>376</v>
      </c>
      <c r="Z65" s="14" t="s">
        <v>376</v>
      </c>
      <c r="AA65" s="14" t="s">
        <v>376</v>
      </c>
      <c r="AB65" s="14" t="s">
        <v>376</v>
      </c>
      <c r="AC65" s="14" t="s">
        <v>376</v>
      </c>
      <c r="AD65" s="14" t="s">
        <v>376</v>
      </c>
      <c r="AE65" s="14" t="s">
        <v>376</v>
      </c>
      <c r="AF65" s="14" t="s">
        <v>376</v>
      </c>
      <c r="AG65" s="14" t="s">
        <v>376</v>
      </c>
      <c r="AH65" s="14" t="s">
        <v>535</v>
      </c>
      <c r="AI65" s="14" t="s">
        <v>376</v>
      </c>
      <c r="AJ65" s="14" t="s">
        <v>376</v>
      </c>
      <c r="AK65" s="14" t="s">
        <v>376</v>
      </c>
      <c r="AL65" s="14" t="s">
        <v>376</v>
      </c>
      <c r="AM65" s="14" t="s">
        <v>376</v>
      </c>
      <c r="AN65" s="14" t="s">
        <v>376</v>
      </c>
      <c r="AO65" s="14" t="s">
        <v>376</v>
      </c>
      <c r="AP65" s="14" t="s">
        <v>376</v>
      </c>
      <c r="AQ65" s="14" t="s">
        <v>376</v>
      </c>
      <c r="AR65" s="14" t="s">
        <v>376</v>
      </c>
      <c r="AS65" s="14" t="s">
        <v>376</v>
      </c>
      <c r="AT65" s="14" t="s">
        <v>376</v>
      </c>
      <c r="AU65" s="14" t="s">
        <v>376</v>
      </c>
      <c r="AV65" s="14" t="s">
        <v>376</v>
      </c>
      <c r="AW65" s="14" t="s">
        <v>376</v>
      </c>
      <c r="AX65" s="14" t="s">
        <v>376</v>
      </c>
      <c r="AY65" s="14" t="s">
        <v>376</v>
      </c>
      <c r="AZ65" s="14" t="s">
        <v>376</v>
      </c>
      <c r="BA65" s="14" t="s">
        <v>376</v>
      </c>
      <c r="BB65" s="14" t="s">
        <v>376</v>
      </c>
      <c r="BC65" s="14" t="s">
        <v>376</v>
      </c>
      <c r="BD65" s="14" t="s">
        <v>376</v>
      </c>
      <c r="BE65" s="14" t="s">
        <v>376</v>
      </c>
      <c r="BF65" s="14" t="s">
        <v>376</v>
      </c>
      <c r="BG65" s="14" t="s">
        <v>376</v>
      </c>
      <c r="BH65" s="14" t="s">
        <v>376</v>
      </c>
      <c r="BI65" s="14" t="s">
        <v>376</v>
      </c>
      <c r="BJ65" s="14" t="s">
        <v>376</v>
      </c>
      <c r="BK65" s="14" t="s">
        <v>376</v>
      </c>
      <c r="BL65" s="14" t="s">
        <v>376</v>
      </c>
      <c r="BM65" s="14" t="s">
        <v>376</v>
      </c>
      <c r="BN65" s="14" t="s">
        <v>376</v>
      </c>
      <c r="BO65" s="14" t="s">
        <v>376</v>
      </c>
      <c r="BP65" s="14" t="s">
        <v>376</v>
      </c>
      <c r="BQ65" s="14" t="s">
        <v>376</v>
      </c>
      <c r="BR65" s="14" t="s">
        <v>376</v>
      </c>
      <c r="BS65" s="14" t="s">
        <v>376</v>
      </c>
      <c r="BT65" s="14" t="s">
        <v>376</v>
      </c>
      <c r="BU65" s="14" t="s">
        <v>376</v>
      </c>
      <c r="BV65" s="14" t="s">
        <v>376</v>
      </c>
      <c r="BW65" s="14" t="s">
        <v>376</v>
      </c>
      <c r="BX65" s="14" t="s">
        <v>376</v>
      </c>
      <c r="BY65" s="14" t="s">
        <v>376</v>
      </c>
      <c r="BZ65" s="14" t="s">
        <v>376</v>
      </c>
      <c r="CA65" s="14" t="s">
        <v>376</v>
      </c>
      <c r="CB65" s="14" t="s">
        <v>376</v>
      </c>
      <c r="CC65" s="14" t="s">
        <v>376</v>
      </c>
      <c r="CD65" s="14" t="s">
        <v>535</v>
      </c>
      <c r="CE65" s="14" t="s">
        <v>376</v>
      </c>
      <c r="CF65" s="14" t="s">
        <v>376</v>
      </c>
      <c r="CG65" s="14" t="s">
        <v>376</v>
      </c>
      <c r="CH65" s="14" t="s">
        <v>376</v>
      </c>
      <c r="CI65" s="14" t="s">
        <v>376</v>
      </c>
      <c r="CJ65" s="14" t="s">
        <v>376</v>
      </c>
      <c r="CK65" s="14" t="s">
        <v>376</v>
      </c>
      <c r="CL65" s="14" t="s">
        <v>376</v>
      </c>
      <c r="CM65" s="14" t="s">
        <v>376</v>
      </c>
      <c r="CN65" s="14" t="s">
        <v>376</v>
      </c>
      <c r="CO65" s="14" t="s">
        <v>376</v>
      </c>
      <c r="CP65" s="14" t="s">
        <v>376</v>
      </c>
      <c r="CQ65" s="14" t="s">
        <v>376</v>
      </c>
      <c r="CR65" s="14" t="s">
        <v>376</v>
      </c>
      <c r="CS65" s="14" t="s">
        <v>376</v>
      </c>
      <c r="CT65" s="14" t="s">
        <v>376</v>
      </c>
      <c r="CU65" s="14" t="s">
        <v>376</v>
      </c>
      <c r="CV65" s="14" t="s">
        <v>376</v>
      </c>
      <c r="CW65" s="2" t="s">
        <v>376</v>
      </c>
      <c r="CX65" s="2" t="s">
        <v>376</v>
      </c>
      <c r="CY65" s="2" t="s">
        <v>376</v>
      </c>
    </row>
    <row r="66" ht="12.75" customHeight="1">
      <c r="A66" s="11" t="s">
        <v>536</v>
      </c>
      <c r="B66" s="11"/>
      <c r="C66" s="11" t="s">
        <v>536</v>
      </c>
      <c r="D66" s="14" t="s">
        <v>376</v>
      </c>
      <c r="E66" s="14" t="s">
        <v>376</v>
      </c>
      <c r="F66" s="14" t="s">
        <v>376</v>
      </c>
      <c r="G66" s="14" t="s">
        <v>376</v>
      </c>
      <c r="H66" s="14" t="s">
        <v>376</v>
      </c>
      <c r="I66" s="14" t="s">
        <v>376</v>
      </c>
      <c r="J66" s="14" t="s">
        <v>376</v>
      </c>
      <c r="K66" s="14">
        <v>23.0</v>
      </c>
      <c r="L66" s="14" t="s">
        <v>376</v>
      </c>
      <c r="M66" s="14" t="s">
        <v>376</v>
      </c>
      <c r="N66" s="14" t="s">
        <v>376</v>
      </c>
      <c r="O66" s="14" t="s">
        <v>376</v>
      </c>
      <c r="P66" s="14" t="s">
        <v>376</v>
      </c>
      <c r="Q66" s="14" t="s">
        <v>376</v>
      </c>
      <c r="R66" s="14" t="s">
        <v>376</v>
      </c>
      <c r="S66" s="14" t="s">
        <v>376</v>
      </c>
      <c r="T66" s="14" t="s">
        <v>376</v>
      </c>
      <c r="U66" s="14" t="s">
        <v>376</v>
      </c>
      <c r="V66" s="14" t="s">
        <v>376</v>
      </c>
      <c r="W66" s="14" t="s">
        <v>376</v>
      </c>
      <c r="X66" s="14" t="s">
        <v>376</v>
      </c>
      <c r="Y66" s="14" t="s">
        <v>376</v>
      </c>
      <c r="Z66" s="14" t="s">
        <v>376</v>
      </c>
      <c r="AA66" s="14" t="s">
        <v>376</v>
      </c>
      <c r="AB66" s="14" t="s">
        <v>376</v>
      </c>
      <c r="AC66" s="14" t="s">
        <v>376</v>
      </c>
      <c r="AD66" s="14" t="s">
        <v>376</v>
      </c>
      <c r="AE66" s="14" t="s">
        <v>376</v>
      </c>
      <c r="AF66" s="14" t="s">
        <v>376</v>
      </c>
      <c r="AG66" s="14" t="s">
        <v>376</v>
      </c>
      <c r="AH66" s="14">
        <v>16.0</v>
      </c>
      <c r="AI66" s="14" t="s">
        <v>376</v>
      </c>
      <c r="AJ66" s="14" t="s">
        <v>376</v>
      </c>
      <c r="AK66" s="14" t="s">
        <v>376</v>
      </c>
      <c r="AL66" s="14" t="s">
        <v>376</v>
      </c>
      <c r="AM66" s="14" t="s">
        <v>376</v>
      </c>
      <c r="AN66" s="14" t="s">
        <v>376</v>
      </c>
      <c r="AO66" s="14" t="s">
        <v>376</v>
      </c>
      <c r="AP66" s="14" t="s">
        <v>376</v>
      </c>
      <c r="AQ66" s="14" t="s">
        <v>376</v>
      </c>
      <c r="AR66" s="14" t="s">
        <v>376</v>
      </c>
      <c r="AS66" s="14" t="s">
        <v>376</v>
      </c>
      <c r="AT66" s="14" t="s">
        <v>376</v>
      </c>
      <c r="AU66" s="14" t="s">
        <v>376</v>
      </c>
      <c r="AV66" s="14" t="s">
        <v>376</v>
      </c>
      <c r="AW66" s="14" t="s">
        <v>376</v>
      </c>
      <c r="AX66" s="14" t="s">
        <v>376</v>
      </c>
      <c r="AY66" s="14" t="s">
        <v>376</v>
      </c>
      <c r="AZ66" s="14" t="s">
        <v>376</v>
      </c>
      <c r="BA66" s="14" t="s">
        <v>376</v>
      </c>
      <c r="BB66" s="14" t="s">
        <v>376</v>
      </c>
      <c r="BC66" s="14" t="s">
        <v>376</v>
      </c>
      <c r="BD66" s="14" t="s">
        <v>376</v>
      </c>
      <c r="BE66" s="14" t="s">
        <v>376</v>
      </c>
      <c r="BF66" s="14" t="s">
        <v>376</v>
      </c>
      <c r="BG66" s="14" t="s">
        <v>376</v>
      </c>
      <c r="BH66" s="14" t="s">
        <v>376</v>
      </c>
      <c r="BI66" s="14" t="s">
        <v>376</v>
      </c>
      <c r="BJ66" s="14" t="s">
        <v>376</v>
      </c>
      <c r="BK66" s="14" t="s">
        <v>376</v>
      </c>
      <c r="BL66" s="14" t="s">
        <v>376</v>
      </c>
      <c r="BM66" s="14" t="s">
        <v>376</v>
      </c>
      <c r="BN66" s="14" t="s">
        <v>376</v>
      </c>
      <c r="BO66" s="14" t="s">
        <v>376</v>
      </c>
      <c r="BP66" s="14" t="s">
        <v>376</v>
      </c>
      <c r="BQ66" s="14" t="s">
        <v>376</v>
      </c>
      <c r="BR66" s="14" t="s">
        <v>376</v>
      </c>
      <c r="BS66" s="14" t="s">
        <v>376</v>
      </c>
      <c r="BT66" s="14" t="s">
        <v>376</v>
      </c>
      <c r="BU66" s="14" t="s">
        <v>376</v>
      </c>
      <c r="BV66" s="14" t="s">
        <v>376</v>
      </c>
      <c r="BW66" s="14" t="s">
        <v>376</v>
      </c>
      <c r="BX66" s="14" t="s">
        <v>376</v>
      </c>
      <c r="BY66" s="14" t="s">
        <v>376</v>
      </c>
      <c r="BZ66" s="14" t="s">
        <v>376</v>
      </c>
      <c r="CA66" s="14" t="s">
        <v>376</v>
      </c>
      <c r="CB66" s="14" t="s">
        <v>376</v>
      </c>
      <c r="CC66" s="14" t="s">
        <v>376</v>
      </c>
      <c r="CD66" s="14">
        <v>37.0</v>
      </c>
      <c r="CE66" s="14" t="s">
        <v>376</v>
      </c>
      <c r="CF66" s="14" t="s">
        <v>376</v>
      </c>
      <c r="CG66" s="14" t="s">
        <v>376</v>
      </c>
      <c r="CH66" s="14" t="s">
        <v>376</v>
      </c>
      <c r="CI66" s="14" t="s">
        <v>376</v>
      </c>
      <c r="CJ66" s="14" t="s">
        <v>376</v>
      </c>
      <c r="CK66" s="14" t="s">
        <v>376</v>
      </c>
      <c r="CL66" s="14" t="s">
        <v>376</v>
      </c>
      <c r="CM66" s="14" t="s">
        <v>376</v>
      </c>
      <c r="CN66" s="14" t="s">
        <v>376</v>
      </c>
      <c r="CO66" s="14" t="s">
        <v>376</v>
      </c>
      <c r="CP66" s="14" t="s">
        <v>376</v>
      </c>
      <c r="CQ66" s="14" t="s">
        <v>376</v>
      </c>
      <c r="CR66" s="14" t="s">
        <v>376</v>
      </c>
      <c r="CS66" s="14" t="s">
        <v>376</v>
      </c>
      <c r="CT66" s="14" t="s">
        <v>376</v>
      </c>
      <c r="CU66" s="14" t="s">
        <v>376</v>
      </c>
      <c r="CV66" s="14" t="s">
        <v>376</v>
      </c>
      <c r="CW66" s="2" t="s">
        <v>376</v>
      </c>
      <c r="CX66" s="2" t="s">
        <v>376</v>
      </c>
      <c r="CY66" s="2" t="s">
        <v>376</v>
      </c>
    </row>
    <row r="67" ht="12.75" customHeight="1">
      <c r="A67" s="11" t="s">
        <v>537</v>
      </c>
      <c r="B67" s="11"/>
      <c r="C67" s="11" t="s">
        <v>537</v>
      </c>
      <c r="D67" s="14" t="s">
        <v>376</v>
      </c>
      <c r="E67" s="14" t="s">
        <v>376</v>
      </c>
      <c r="F67" s="14" t="s">
        <v>376</v>
      </c>
      <c r="G67" s="14" t="s">
        <v>376</v>
      </c>
      <c r="H67" s="14" t="s">
        <v>376</v>
      </c>
      <c r="I67" s="14" t="s">
        <v>376</v>
      </c>
      <c r="J67" s="14" t="s">
        <v>376</v>
      </c>
      <c r="K67" s="14" t="s">
        <v>538</v>
      </c>
      <c r="L67" s="14" t="s">
        <v>376</v>
      </c>
      <c r="M67" s="14" t="s">
        <v>376</v>
      </c>
      <c r="N67" s="14" t="s">
        <v>376</v>
      </c>
      <c r="O67" s="14" t="s">
        <v>376</v>
      </c>
      <c r="P67" s="14" t="s">
        <v>376</v>
      </c>
      <c r="Q67" s="14" t="s">
        <v>376</v>
      </c>
      <c r="R67" s="14" t="s">
        <v>376</v>
      </c>
      <c r="S67" s="14" t="s">
        <v>376</v>
      </c>
      <c r="T67" s="14" t="s">
        <v>376</v>
      </c>
      <c r="U67" s="14" t="s">
        <v>376</v>
      </c>
      <c r="V67" s="14" t="s">
        <v>376</v>
      </c>
      <c r="W67" s="14" t="s">
        <v>376</v>
      </c>
      <c r="X67" s="14" t="s">
        <v>376</v>
      </c>
      <c r="Y67" s="14" t="s">
        <v>376</v>
      </c>
      <c r="Z67" s="14" t="s">
        <v>376</v>
      </c>
      <c r="AA67" s="14" t="s">
        <v>376</v>
      </c>
      <c r="AB67" s="14" t="s">
        <v>376</v>
      </c>
      <c r="AC67" s="14" t="s">
        <v>376</v>
      </c>
      <c r="AD67" s="14" t="s">
        <v>376</v>
      </c>
      <c r="AE67" s="14" t="s">
        <v>376</v>
      </c>
      <c r="AF67" s="14" t="s">
        <v>376</v>
      </c>
      <c r="AG67" s="14" t="s">
        <v>376</v>
      </c>
      <c r="AH67" s="14" t="s">
        <v>538</v>
      </c>
      <c r="AI67" s="14" t="s">
        <v>376</v>
      </c>
      <c r="AJ67" s="14" t="s">
        <v>376</v>
      </c>
      <c r="AK67" s="14" t="s">
        <v>376</v>
      </c>
      <c r="AL67" s="14" t="s">
        <v>376</v>
      </c>
      <c r="AM67" s="14" t="s">
        <v>376</v>
      </c>
      <c r="AN67" s="14" t="s">
        <v>376</v>
      </c>
      <c r="AO67" s="14" t="s">
        <v>376</v>
      </c>
      <c r="AP67" s="14" t="s">
        <v>376</v>
      </c>
      <c r="AQ67" s="14" t="s">
        <v>376</v>
      </c>
      <c r="AR67" s="14" t="s">
        <v>376</v>
      </c>
      <c r="AS67" s="14" t="s">
        <v>376</v>
      </c>
      <c r="AT67" s="14" t="s">
        <v>376</v>
      </c>
      <c r="AU67" s="14" t="s">
        <v>376</v>
      </c>
      <c r="AV67" s="14" t="s">
        <v>376</v>
      </c>
      <c r="AW67" s="14" t="s">
        <v>376</v>
      </c>
      <c r="AX67" s="14" t="s">
        <v>376</v>
      </c>
      <c r="AY67" s="14" t="s">
        <v>376</v>
      </c>
      <c r="AZ67" s="14" t="s">
        <v>376</v>
      </c>
      <c r="BA67" s="14" t="s">
        <v>376</v>
      </c>
      <c r="BB67" s="14" t="s">
        <v>376</v>
      </c>
      <c r="BC67" s="14" t="s">
        <v>376</v>
      </c>
      <c r="BD67" s="14" t="s">
        <v>376</v>
      </c>
      <c r="BE67" s="14" t="s">
        <v>376</v>
      </c>
      <c r="BF67" s="14" t="s">
        <v>376</v>
      </c>
      <c r="BG67" s="14" t="s">
        <v>376</v>
      </c>
      <c r="BH67" s="14" t="s">
        <v>376</v>
      </c>
      <c r="BI67" s="14" t="s">
        <v>376</v>
      </c>
      <c r="BJ67" s="14" t="s">
        <v>376</v>
      </c>
      <c r="BK67" s="14" t="s">
        <v>376</v>
      </c>
      <c r="BL67" s="14" t="s">
        <v>376</v>
      </c>
      <c r="BM67" s="14" t="s">
        <v>376</v>
      </c>
      <c r="BN67" s="14" t="s">
        <v>376</v>
      </c>
      <c r="BO67" s="14" t="s">
        <v>376</v>
      </c>
      <c r="BP67" s="14" t="s">
        <v>376</v>
      </c>
      <c r="BQ67" s="14" t="s">
        <v>376</v>
      </c>
      <c r="BR67" s="14" t="s">
        <v>376</v>
      </c>
      <c r="BS67" s="14" t="s">
        <v>376</v>
      </c>
      <c r="BT67" s="14" t="s">
        <v>376</v>
      </c>
      <c r="BU67" s="14" t="s">
        <v>376</v>
      </c>
      <c r="BV67" s="14" t="s">
        <v>376</v>
      </c>
      <c r="BW67" s="14" t="s">
        <v>376</v>
      </c>
      <c r="BX67" s="14" t="s">
        <v>376</v>
      </c>
      <c r="BY67" s="14" t="s">
        <v>376</v>
      </c>
      <c r="BZ67" s="14" t="s">
        <v>376</v>
      </c>
      <c r="CA67" s="14" t="s">
        <v>376</v>
      </c>
      <c r="CB67" s="14" t="s">
        <v>376</v>
      </c>
      <c r="CC67" s="14" t="s">
        <v>376</v>
      </c>
      <c r="CD67" s="14" t="s">
        <v>538</v>
      </c>
      <c r="CE67" s="14" t="s">
        <v>376</v>
      </c>
      <c r="CF67" s="14" t="s">
        <v>376</v>
      </c>
      <c r="CG67" s="14" t="s">
        <v>376</v>
      </c>
      <c r="CH67" s="14" t="s">
        <v>376</v>
      </c>
      <c r="CI67" s="14" t="s">
        <v>376</v>
      </c>
      <c r="CJ67" s="14" t="s">
        <v>376</v>
      </c>
      <c r="CK67" s="14" t="s">
        <v>376</v>
      </c>
      <c r="CL67" s="14" t="s">
        <v>376</v>
      </c>
      <c r="CM67" s="14" t="s">
        <v>376</v>
      </c>
      <c r="CN67" s="14" t="s">
        <v>376</v>
      </c>
      <c r="CO67" s="14" t="s">
        <v>376</v>
      </c>
      <c r="CP67" s="14" t="s">
        <v>376</v>
      </c>
      <c r="CQ67" s="14" t="s">
        <v>376</v>
      </c>
      <c r="CR67" s="14" t="s">
        <v>376</v>
      </c>
      <c r="CS67" s="14" t="s">
        <v>376</v>
      </c>
      <c r="CT67" s="14" t="s">
        <v>376</v>
      </c>
      <c r="CU67" s="14" t="s">
        <v>376</v>
      </c>
      <c r="CV67" s="14" t="s">
        <v>376</v>
      </c>
      <c r="CW67" s="2" t="s">
        <v>376</v>
      </c>
      <c r="CX67" s="2" t="s">
        <v>376</v>
      </c>
      <c r="CY67" s="2" t="s">
        <v>376</v>
      </c>
    </row>
    <row r="68" ht="12.75" customHeight="1">
      <c r="A68" s="11" t="s">
        <v>539</v>
      </c>
      <c r="B68" s="11"/>
      <c r="C68" s="11" t="s">
        <v>539</v>
      </c>
      <c r="D68" s="14" t="s">
        <v>376</v>
      </c>
      <c r="E68" s="14" t="s">
        <v>376</v>
      </c>
      <c r="F68" s="14" t="s">
        <v>376</v>
      </c>
      <c r="G68" s="14" t="s">
        <v>376</v>
      </c>
      <c r="H68" s="14" t="s">
        <v>376</v>
      </c>
      <c r="I68" s="14" t="s">
        <v>376</v>
      </c>
      <c r="J68" s="14" t="s">
        <v>376</v>
      </c>
      <c r="K68" s="14">
        <v>7.0</v>
      </c>
      <c r="L68" s="14" t="s">
        <v>376</v>
      </c>
      <c r="M68" s="14" t="s">
        <v>376</v>
      </c>
      <c r="N68" s="14" t="s">
        <v>376</v>
      </c>
      <c r="O68" s="14" t="s">
        <v>376</v>
      </c>
      <c r="P68" s="14" t="s">
        <v>376</v>
      </c>
      <c r="Q68" s="14" t="s">
        <v>376</v>
      </c>
      <c r="R68" s="14" t="s">
        <v>376</v>
      </c>
      <c r="S68" s="14" t="s">
        <v>376</v>
      </c>
      <c r="T68" s="14" t="s">
        <v>376</v>
      </c>
      <c r="U68" s="14" t="s">
        <v>376</v>
      </c>
      <c r="V68" s="14" t="s">
        <v>376</v>
      </c>
      <c r="W68" s="14" t="s">
        <v>376</v>
      </c>
      <c r="X68" s="14" t="s">
        <v>376</v>
      </c>
      <c r="Y68" s="14" t="s">
        <v>376</v>
      </c>
      <c r="Z68" s="14" t="s">
        <v>376</v>
      </c>
      <c r="AA68" s="14" t="s">
        <v>376</v>
      </c>
      <c r="AB68" s="14" t="s">
        <v>376</v>
      </c>
      <c r="AC68" s="14" t="s">
        <v>376</v>
      </c>
      <c r="AD68" s="14" t="s">
        <v>376</v>
      </c>
      <c r="AE68" s="14" t="s">
        <v>376</v>
      </c>
      <c r="AF68" s="14" t="s">
        <v>376</v>
      </c>
      <c r="AG68" s="14" t="s">
        <v>376</v>
      </c>
      <c r="AH68" s="14">
        <v>80.0</v>
      </c>
      <c r="AI68" s="14" t="s">
        <v>376</v>
      </c>
      <c r="AJ68" s="14" t="s">
        <v>376</v>
      </c>
      <c r="AK68" s="14" t="s">
        <v>376</v>
      </c>
      <c r="AL68" s="14" t="s">
        <v>376</v>
      </c>
      <c r="AM68" s="14" t="s">
        <v>376</v>
      </c>
      <c r="AN68" s="14" t="s">
        <v>376</v>
      </c>
      <c r="AO68" s="14" t="s">
        <v>376</v>
      </c>
      <c r="AP68" s="14" t="s">
        <v>376</v>
      </c>
      <c r="AQ68" s="14" t="s">
        <v>376</v>
      </c>
      <c r="AR68" s="14" t="s">
        <v>376</v>
      </c>
      <c r="AS68" s="14" t="s">
        <v>376</v>
      </c>
      <c r="AT68" s="14" t="s">
        <v>376</v>
      </c>
      <c r="AU68" s="14" t="s">
        <v>376</v>
      </c>
      <c r="AV68" s="14" t="s">
        <v>376</v>
      </c>
      <c r="AW68" s="14" t="s">
        <v>376</v>
      </c>
      <c r="AX68" s="14" t="s">
        <v>376</v>
      </c>
      <c r="AY68" s="14" t="s">
        <v>376</v>
      </c>
      <c r="AZ68" s="14" t="s">
        <v>376</v>
      </c>
      <c r="BA68" s="14" t="s">
        <v>376</v>
      </c>
      <c r="BB68" s="14" t="s">
        <v>376</v>
      </c>
      <c r="BC68" s="14" t="s">
        <v>376</v>
      </c>
      <c r="BD68" s="14" t="s">
        <v>376</v>
      </c>
      <c r="BE68" s="14" t="s">
        <v>376</v>
      </c>
      <c r="BF68" s="14" t="s">
        <v>376</v>
      </c>
      <c r="BG68" s="14" t="s">
        <v>376</v>
      </c>
      <c r="BH68" s="14" t="s">
        <v>376</v>
      </c>
      <c r="BI68" s="14" t="s">
        <v>376</v>
      </c>
      <c r="BJ68" s="14" t="s">
        <v>376</v>
      </c>
      <c r="BK68" s="14" t="s">
        <v>376</v>
      </c>
      <c r="BL68" s="14" t="s">
        <v>376</v>
      </c>
      <c r="BM68" s="14" t="s">
        <v>376</v>
      </c>
      <c r="BN68" s="14" t="s">
        <v>376</v>
      </c>
      <c r="BO68" s="14" t="s">
        <v>376</v>
      </c>
      <c r="BP68" s="14" t="s">
        <v>376</v>
      </c>
      <c r="BQ68" s="14" t="s">
        <v>376</v>
      </c>
      <c r="BR68" s="14" t="s">
        <v>376</v>
      </c>
      <c r="BS68" s="14" t="s">
        <v>376</v>
      </c>
      <c r="BT68" s="14" t="s">
        <v>376</v>
      </c>
      <c r="BU68" s="14" t="s">
        <v>376</v>
      </c>
      <c r="BV68" s="14" t="s">
        <v>376</v>
      </c>
      <c r="BW68" s="14" t="s">
        <v>376</v>
      </c>
      <c r="BX68" s="14" t="s">
        <v>376</v>
      </c>
      <c r="BY68" s="14" t="s">
        <v>376</v>
      </c>
      <c r="BZ68" s="14" t="s">
        <v>376</v>
      </c>
      <c r="CA68" s="14" t="s">
        <v>376</v>
      </c>
      <c r="CB68" s="14" t="s">
        <v>376</v>
      </c>
      <c r="CC68" s="14" t="s">
        <v>376</v>
      </c>
      <c r="CD68" s="14">
        <v>67.0</v>
      </c>
      <c r="CE68" s="14" t="s">
        <v>376</v>
      </c>
      <c r="CF68" s="14" t="s">
        <v>376</v>
      </c>
      <c r="CG68" s="14" t="s">
        <v>376</v>
      </c>
      <c r="CH68" s="14" t="s">
        <v>376</v>
      </c>
      <c r="CI68" s="14" t="s">
        <v>376</v>
      </c>
      <c r="CJ68" s="14" t="s">
        <v>376</v>
      </c>
      <c r="CK68" s="14" t="s">
        <v>376</v>
      </c>
      <c r="CL68" s="14" t="s">
        <v>376</v>
      </c>
      <c r="CM68" s="14" t="s">
        <v>376</v>
      </c>
      <c r="CN68" s="14" t="s">
        <v>376</v>
      </c>
      <c r="CO68" s="14" t="s">
        <v>376</v>
      </c>
      <c r="CP68" s="14" t="s">
        <v>376</v>
      </c>
      <c r="CQ68" s="14" t="s">
        <v>376</v>
      </c>
      <c r="CR68" s="14" t="s">
        <v>376</v>
      </c>
      <c r="CS68" s="14" t="s">
        <v>376</v>
      </c>
      <c r="CT68" s="14" t="s">
        <v>376</v>
      </c>
      <c r="CU68" s="14" t="s">
        <v>376</v>
      </c>
      <c r="CV68" s="14" t="s">
        <v>376</v>
      </c>
      <c r="CW68" s="2" t="s">
        <v>376</v>
      </c>
      <c r="CX68" s="2" t="s">
        <v>376</v>
      </c>
      <c r="CY68" s="2" t="s">
        <v>376</v>
      </c>
    </row>
    <row r="69" ht="12.75" customHeight="1">
      <c r="A69" s="11" t="s">
        <v>540</v>
      </c>
      <c r="B69" s="11"/>
      <c r="C69" s="11" t="s">
        <v>540</v>
      </c>
      <c r="D69" s="14" t="s">
        <v>376</v>
      </c>
      <c r="E69" s="14" t="s">
        <v>376</v>
      </c>
      <c r="F69" s="14" t="s">
        <v>376</v>
      </c>
      <c r="G69" s="14" t="s">
        <v>376</v>
      </c>
      <c r="H69" s="14" t="s">
        <v>376</v>
      </c>
      <c r="I69" s="14" t="s">
        <v>376</v>
      </c>
      <c r="J69" s="14" t="s">
        <v>376</v>
      </c>
      <c r="K69" s="14" t="s">
        <v>541</v>
      </c>
      <c r="L69" s="14" t="s">
        <v>376</v>
      </c>
      <c r="M69" s="14" t="s">
        <v>376</v>
      </c>
      <c r="N69" s="14" t="s">
        <v>376</v>
      </c>
      <c r="O69" s="14" t="s">
        <v>376</v>
      </c>
      <c r="P69" s="14" t="s">
        <v>376</v>
      </c>
      <c r="Q69" s="14" t="s">
        <v>376</v>
      </c>
      <c r="R69" s="14" t="s">
        <v>376</v>
      </c>
      <c r="S69" s="14" t="s">
        <v>376</v>
      </c>
      <c r="T69" s="14" t="s">
        <v>376</v>
      </c>
      <c r="U69" s="14" t="s">
        <v>376</v>
      </c>
      <c r="V69" s="14" t="s">
        <v>376</v>
      </c>
      <c r="W69" s="14" t="s">
        <v>376</v>
      </c>
      <c r="X69" s="14" t="s">
        <v>376</v>
      </c>
      <c r="Y69" s="14" t="s">
        <v>376</v>
      </c>
      <c r="Z69" s="14" t="s">
        <v>376</v>
      </c>
      <c r="AA69" s="14" t="s">
        <v>376</v>
      </c>
      <c r="AB69" s="14" t="s">
        <v>376</v>
      </c>
      <c r="AC69" s="14" t="s">
        <v>376</v>
      </c>
      <c r="AD69" s="14" t="s">
        <v>376</v>
      </c>
      <c r="AE69" s="14" t="s">
        <v>376</v>
      </c>
      <c r="AF69" s="14" t="s">
        <v>376</v>
      </c>
      <c r="AG69" s="14" t="s">
        <v>376</v>
      </c>
      <c r="AH69" s="14" t="s">
        <v>541</v>
      </c>
      <c r="AI69" s="14" t="s">
        <v>376</v>
      </c>
      <c r="AJ69" s="14" t="s">
        <v>376</v>
      </c>
      <c r="AK69" s="14" t="s">
        <v>376</v>
      </c>
      <c r="AL69" s="14" t="s">
        <v>376</v>
      </c>
      <c r="AM69" s="14" t="s">
        <v>376</v>
      </c>
      <c r="AN69" s="14" t="s">
        <v>376</v>
      </c>
      <c r="AO69" s="14" t="s">
        <v>376</v>
      </c>
      <c r="AP69" s="14" t="s">
        <v>376</v>
      </c>
      <c r="AQ69" s="14" t="s">
        <v>376</v>
      </c>
      <c r="AR69" s="14" t="s">
        <v>376</v>
      </c>
      <c r="AS69" s="14" t="s">
        <v>376</v>
      </c>
      <c r="AT69" s="14" t="s">
        <v>376</v>
      </c>
      <c r="AU69" s="14" t="s">
        <v>376</v>
      </c>
      <c r="AV69" s="14" t="s">
        <v>376</v>
      </c>
      <c r="AW69" s="14" t="s">
        <v>376</v>
      </c>
      <c r="AX69" s="14" t="s">
        <v>376</v>
      </c>
      <c r="AY69" s="14" t="s">
        <v>376</v>
      </c>
      <c r="AZ69" s="14" t="s">
        <v>376</v>
      </c>
      <c r="BA69" s="14" t="s">
        <v>376</v>
      </c>
      <c r="BB69" s="14" t="s">
        <v>376</v>
      </c>
      <c r="BC69" s="14" t="s">
        <v>376</v>
      </c>
      <c r="BD69" s="14" t="s">
        <v>376</v>
      </c>
      <c r="BE69" s="14" t="s">
        <v>376</v>
      </c>
      <c r="BF69" s="14" t="s">
        <v>376</v>
      </c>
      <c r="BG69" s="14" t="s">
        <v>376</v>
      </c>
      <c r="BH69" s="14" t="s">
        <v>376</v>
      </c>
      <c r="BI69" s="14" t="s">
        <v>376</v>
      </c>
      <c r="BJ69" s="14" t="s">
        <v>376</v>
      </c>
      <c r="BK69" s="14" t="s">
        <v>376</v>
      </c>
      <c r="BL69" s="14" t="s">
        <v>376</v>
      </c>
      <c r="BM69" s="14" t="s">
        <v>376</v>
      </c>
      <c r="BN69" s="14" t="s">
        <v>376</v>
      </c>
      <c r="BO69" s="14" t="s">
        <v>376</v>
      </c>
      <c r="BP69" s="14" t="s">
        <v>376</v>
      </c>
      <c r="BQ69" s="14" t="s">
        <v>376</v>
      </c>
      <c r="BR69" s="14" t="s">
        <v>376</v>
      </c>
      <c r="BS69" s="14" t="s">
        <v>376</v>
      </c>
      <c r="BT69" s="14" t="s">
        <v>376</v>
      </c>
      <c r="BU69" s="14" t="s">
        <v>376</v>
      </c>
      <c r="BV69" s="14" t="s">
        <v>376</v>
      </c>
      <c r="BW69" s="14" t="s">
        <v>376</v>
      </c>
      <c r="BX69" s="14" t="s">
        <v>376</v>
      </c>
      <c r="BY69" s="14" t="s">
        <v>376</v>
      </c>
      <c r="BZ69" s="14" t="s">
        <v>376</v>
      </c>
      <c r="CA69" s="14" t="s">
        <v>376</v>
      </c>
      <c r="CB69" s="14" t="s">
        <v>376</v>
      </c>
      <c r="CC69" s="14" t="s">
        <v>376</v>
      </c>
      <c r="CD69" s="14" t="s">
        <v>541</v>
      </c>
      <c r="CE69" s="14" t="s">
        <v>376</v>
      </c>
      <c r="CF69" s="14" t="s">
        <v>376</v>
      </c>
      <c r="CG69" s="14" t="s">
        <v>376</v>
      </c>
      <c r="CH69" s="14" t="s">
        <v>376</v>
      </c>
      <c r="CI69" s="14" t="s">
        <v>376</v>
      </c>
      <c r="CJ69" s="14" t="s">
        <v>376</v>
      </c>
      <c r="CK69" s="14" t="s">
        <v>376</v>
      </c>
      <c r="CL69" s="14" t="s">
        <v>376</v>
      </c>
      <c r="CM69" s="14" t="s">
        <v>376</v>
      </c>
      <c r="CN69" s="14" t="s">
        <v>376</v>
      </c>
      <c r="CO69" s="14" t="s">
        <v>376</v>
      </c>
      <c r="CP69" s="14" t="s">
        <v>376</v>
      </c>
      <c r="CQ69" s="14" t="s">
        <v>376</v>
      </c>
      <c r="CR69" s="14" t="s">
        <v>376</v>
      </c>
      <c r="CS69" s="14" t="s">
        <v>376</v>
      </c>
      <c r="CT69" s="14" t="s">
        <v>376</v>
      </c>
      <c r="CU69" s="14" t="s">
        <v>376</v>
      </c>
      <c r="CV69" s="14" t="s">
        <v>376</v>
      </c>
      <c r="CW69" s="2" t="s">
        <v>376</v>
      </c>
      <c r="CX69" s="2" t="s">
        <v>376</v>
      </c>
      <c r="CY69" s="2" t="s">
        <v>376</v>
      </c>
    </row>
    <row r="70" ht="12.75" customHeight="1">
      <c r="A70" s="11" t="s">
        <v>542</v>
      </c>
      <c r="B70" s="11"/>
      <c r="C70" s="11" t="s">
        <v>542</v>
      </c>
      <c r="D70" s="14" t="s">
        <v>376</v>
      </c>
      <c r="E70" s="14" t="s">
        <v>376</v>
      </c>
      <c r="F70" s="14" t="s">
        <v>376</v>
      </c>
      <c r="G70" s="14" t="s">
        <v>376</v>
      </c>
      <c r="H70" s="14" t="s">
        <v>376</v>
      </c>
      <c r="I70" s="14" t="s">
        <v>376</v>
      </c>
      <c r="J70" s="14" t="s">
        <v>376</v>
      </c>
      <c r="K70" s="14">
        <v>23.0</v>
      </c>
      <c r="L70" s="14" t="s">
        <v>376</v>
      </c>
      <c r="M70" s="14" t="s">
        <v>376</v>
      </c>
      <c r="N70" s="14" t="s">
        <v>376</v>
      </c>
      <c r="O70" s="14" t="s">
        <v>376</v>
      </c>
      <c r="P70" s="14" t="s">
        <v>376</v>
      </c>
      <c r="Q70" s="14" t="s">
        <v>376</v>
      </c>
      <c r="R70" s="14" t="s">
        <v>376</v>
      </c>
      <c r="S70" s="14" t="s">
        <v>376</v>
      </c>
      <c r="T70" s="14" t="s">
        <v>376</v>
      </c>
      <c r="U70" s="14" t="s">
        <v>376</v>
      </c>
      <c r="V70" s="14" t="s">
        <v>376</v>
      </c>
      <c r="W70" s="14" t="s">
        <v>376</v>
      </c>
      <c r="X70" s="14" t="s">
        <v>376</v>
      </c>
      <c r="Y70" s="14" t="s">
        <v>376</v>
      </c>
      <c r="Z70" s="14" t="s">
        <v>376</v>
      </c>
      <c r="AA70" s="14" t="s">
        <v>376</v>
      </c>
      <c r="AB70" s="14" t="s">
        <v>376</v>
      </c>
      <c r="AC70" s="14" t="s">
        <v>376</v>
      </c>
      <c r="AD70" s="14" t="s">
        <v>376</v>
      </c>
      <c r="AE70" s="14" t="s">
        <v>376</v>
      </c>
      <c r="AF70" s="14" t="s">
        <v>376</v>
      </c>
      <c r="AG70" s="14" t="s">
        <v>376</v>
      </c>
      <c r="AH70" s="14">
        <v>19.0</v>
      </c>
      <c r="AI70" s="14" t="s">
        <v>376</v>
      </c>
      <c r="AJ70" s="14" t="s">
        <v>376</v>
      </c>
      <c r="AK70" s="14" t="s">
        <v>376</v>
      </c>
      <c r="AL70" s="14" t="s">
        <v>376</v>
      </c>
      <c r="AM70" s="14" t="s">
        <v>376</v>
      </c>
      <c r="AN70" s="14" t="s">
        <v>376</v>
      </c>
      <c r="AO70" s="14" t="s">
        <v>376</v>
      </c>
      <c r="AP70" s="14" t="s">
        <v>376</v>
      </c>
      <c r="AQ70" s="14" t="s">
        <v>376</v>
      </c>
      <c r="AR70" s="14" t="s">
        <v>376</v>
      </c>
      <c r="AS70" s="14" t="s">
        <v>376</v>
      </c>
      <c r="AT70" s="14" t="s">
        <v>376</v>
      </c>
      <c r="AU70" s="14" t="s">
        <v>376</v>
      </c>
      <c r="AV70" s="14" t="s">
        <v>376</v>
      </c>
      <c r="AW70" s="14" t="s">
        <v>376</v>
      </c>
      <c r="AX70" s="14" t="s">
        <v>376</v>
      </c>
      <c r="AY70" s="14" t="s">
        <v>376</v>
      </c>
      <c r="AZ70" s="14" t="s">
        <v>376</v>
      </c>
      <c r="BA70" s="14" t="s">
        <v>376</v>
      </c>
      <c r="BB70" s="14" t="s">
        <v>376</v>
      </c>
      <c r="BC70" s="14" t="s">
        <v>376</v>
      </c>
      <c r="BD70" s="14" t="s">
        <v>376</v>
      </c>
      <c r="BE70" s="14" t="s">
        <v>376</v>
      </c>
      <c r="BF70" s="14" t="s">
        <v>376</v>
      </c>
      <c r="BG70" s="14" t="s">
        <v>376</v>
      </c>
      <c r="BH70" s="14" t="s">
        <v>376</v>
      </c>
      <c r="BI70" s="14" t="s">
        <v>376</v>
      </c>
      <c r="BJ70" s="14" t="s">
        <v>376</v>
      </c>
      <c r="BK70" s="14" t="s">
        <v>376</v>
      </c>
      <c r="BL70" s="14" t="s">
        <v>376</v>
      </c>
      <c r="BM70" s="14" t="s">
        <v>376</v>
      </c>
      <c r="BN70" s="14" t="s">
        <v>376</v>
      </c>
      <c r="BO70" s="14" t="s">
        <v>376</v>
      </c>
      <c r="BP70" s="14" t="s">
        <v>376</v>
      </c>
      <c r="BQ70" s="14" t="s">
        <v>376</v>
      </c>
      <c r="BR70" s="14" t="s">
        <v>376</v>
      </c>
      <c r="BS70" s="14" t="s">
        <v>376</v>
      </c>
      <c r="BT70" s="14" t="s">
        <v>376</v>
      </c>
      <c r="BU70" s="14" t="s">
        <v>376</v>
      </c>
      <c r="BV70" s="14" t="s">
        <v>376</v>
      </c>
      <c r="BW70" s="14" t="s">
        <v>376</v>
      </c>
      <c r="BX70" s="14" t="s">
        <v>376</v>
      </c>
      <c r="BY70" s="14" t="s">
        <v>376</v>
      </c>
      <c r="BZ70" s="14" t="s">
        <v>376</v>
      </c>
      <c r="CA70" s="14" t="s">
        <v>376</v>
      </c>
      <c r="CB70" s="14" t="s">
        <v>376</v>
      </c>
      <c r="CC70" s="14" t="s">
        <v>376</v>
      </c>
      <c r="CD70" s="14">
        <v>65.0</v>
      </c>
      <c r="CE70" s="14" t="s">
        <v>376</v>
      </c>
      <c r="CF70" s="14" t="s">
        <v>376</v>
      </c>
      <c r="CG70" s="14" t="s">
        <v>376</v>
      </c>
      <c r="CH70" s="14" t="s">
        <v>376</v>
      </c>
      <c r="CI70" s="14" t="s">
        <v>376</v>
      </c>
      <c r="CJ70" s="14" t="s">
        <v>376</v>
      </c>
      <c r="CK70" s="14" t="s">
        <v>376</v>
      </c>
      <c r="CL70" s="14" t="s">
        <v>376</v>
      </c>
      <c r="CM70" s="14" t="s">
        <v>376</v>
      </c>
      <c r="CN70" s="14" t="s">
        <v>376</v>
      </c>
      <c r="CO70" s="14" t="s">
        <v>376</v>
      </c>
      <c r="CP70" s="14" t="s">
        <v>376</v>
      </c>
      <c r="CQ70" s="14" t="s">
        <v>376</v>
      </c>
      <c r="CR70" s="14" t="s">
        <v>376</v>
      </c>
      <c r="CS70" s="14" t="s">
        <v>376</v>
      </c>
      <c r="CT70" s="14" t="s">
        <v>376</v>
      </c>
      <c r="CU70" s="14" t="s">
        <v>376</v>
      </c>
      <c r="CV70" s="14" t="s">
        <v>376</v>
      </c>
      <c r="CW70" s="2" t="s">
        <v>376</v>
      </c>
      <c r="CX70" s="2" t="s">
        <v>376</v>
      </c>
      <c r="CY70" s="2" t="s">
        <v>376</v>
      </c>
    </row>
    <row r="71" ht="12.75" customHeight="1">
      <c r="A71" s="11" t="s">
        <v>543</v>
      </c>
      <c r="B71" s="11"/>
      <c r="C71" s="11" t="s">
        <v>543</v>
      </c>
      <c r="D71" s="14" t="s">
        <v>376</v>
      </c>
      <c r="E71" s="14" t="s">
        <v>376</v>
      </c>
      <c r="F71" s="14" t="s">
        <v>376</v>
      </c>
      <c r="G71" s="14" t="s">
        <v>376</v>
      </c>
      <c r="H71" s="14" t="s">
        <v>376</v>
      </c>
      <c r="I71" s="14" t="s">
        <v>376</v>
      </c>
      <c r="J71" s="14" t="s">
        <v>376</v>
      </c>
      <c r="K71" s="14" t="s">
        <v>544</v>
      </c>
      <c r="L71" s="14" t="s">
        <v>376</v>
      </c>
      <c r="M71" s="14" t="s">
        <v>376</v>
      </c>
      <c r="N71" s="14" t="s">
        <v>376</v>
      </c>
      <c r="O71" s="14" t="s">
        <v>376</v>
      </c>
      <c r="P71" s="14" t="s">
        <v>376</v>
      </c>
      <c r="Q71" s="14" t="s">
        <v>376</v>
      </c>
      <c r="R71" s="14" t="s">
        <v>376</v>
      </c>
      <c r="S71" s="14" t="s">
        <v>376</v>
      </c>
      <c r="T71" s="14" t="s">
        <v>376</v>
      </c>
      <c r="U71" s="14" t="s">
        <v>376</v>
      </c>
      <c r="V71" s="14" t="s">
        <v>376</v>
      </c>
      <c r="W71" s="14" t="s">
        <v>376</v>
      </c>
      <c r="X71" s="14" t="s">
        <v>376</v>
      </c>
      <c r="Y71" s="14" t="s">
        <v>376</v>
      </c>
      <c r="Z71" s="14" t="s">
        <v>376</v>
      </c>
      <c r="AA71" s="14" t="s">
        <v>376</v>
      </c>
      <c r="AB71" s="14" t="s">
        <v>376</v>
      </c>
      <c r="AC71" s="14" t="s">
        <v>376</v>
      </c>
      <c r="AD71" s="14" t="s">
        <v>376</v>
      </c>
      <c r="AE71" s="14" t="s">
        <v>376</v>
      </c>
      <c r="AF71" s="14" t="s">
        <v>376</v>
      </c>
      <c r="AG71" s="14" t="s">
        <v>376</v>
      </c>
      <c r="AH71" s="14" t="s">
        <v>544</v>
      </c>
      <c r="AI71" s="14" t="s">
        <v>376</v>
      </c>
      <c r="AJ71" s="14" t="s">
        <v>376</v>
      </c>
      <c r="AK71" s="14" t="s">
        <v>376</v>
      </c>
      <c r="AL71" s="14" t="s">
        <v>376</v>
      </c>
      <c r="AM71" s="14" t="s">
        <v>376</v>
      </c>
      <c r="AN71" s="14" t="s">
        <v>376</v>
      </c>
      <c r="AO71" s="14" t="s">
        <v>376</v>
      </c>
      <c r="AP71" s="14" t="s">
        <v>376</v>
      </c>
      <c r="AQ71" s="14" t="s">
        <v>376</v>
      </c>
      <c r="AR71" s="14" t="s">
        <v>376</v>
      </c>
      <c r="AS71" s="14" t="s">
        <v>376</v>
      </c>
      <c r="AT71" s="14" t="s">
        <v>376</v>
      </c>
      <c r="AU71" s="14" t="s">
        <v>376</v>
      </c>
      <c r="AV71" s="14" t="s">
        <v>376</v>
      </c>
      <c r="AW71" s="14" t="s">
        <v>376</v>
      </c>
      <c r="AX71" s="14" t="s">
        <v>376</v>
      </c>
      <c r="AY71" s="14" t="s">
        <v>376</v>
      </c>
      <c r="AZ71" s="14" t="s">
        <v>376</v>
      </c>
      <c r="BA71" s="14" t="s">
        <v>376</v>
      </c>
      <c r="BB71" s="14" t="s">
        <v>376</v>
      </c>
      <c r="BC71" s="14" t="s">
        <v>376</v>
      </c>
      <c r="BD71" s="14" t="s">
        <v>376</v>
      </c>
      <c r="BE71" s="14" t="s">
        <v>376</v>
      </c>
      <c r="BF71" s="14" t="s">
        <v>376</v>
      </c>
      <c r="BG71" s="14" t="s">
        <v>376</v>
      </c>
      <c r="BH71" s="14" t="s">
        <v>376</v>
      </c>
      <c r="BI71" s="14" t="s">
        <v>376</v>
      </c>
      <c r="BJ71" s="14" t="s">
        <v>376</v>
      </c>
      <c r="BK71" s="14" t="s">
        <v>376</v>
      </c>
      <c r="BL71" s="14" t="s">
        <v>376</v>
      </c>
      <c r="BM71" s="14" t="s">
        <v>376</v>
      </c>
      <c r="BN71" s="14" t="s">
        <v>376</v>
      </c>
      <c r="BO71" s="14" t="s">
        <v>376</v>
      </c>
      <c r="BP71" s="14" t="s">
        <v>376</v>
      </c>
      <c r="BQ71" s="14" t="s">
        <v>376</v>
      </c>
      <c r="BR71" s="14" t="s">
        <v>376</v>
      </c>
      <c r="BS71" s="14" t="s">
        <v>376</v>
      </c>
      <c r="BT71" s="14" t="s">
        <v>376</v>
      </c>
      <c r="BU71" s="14" t="s">
        <v>376</v>
      </c>
      <c r="BV71" s="14" t="s">
        <v>376</v>
      </c>
      <c r="BW71" s="14" t="s">
        <v>376</v>
      </c>
      <c r="BX71" s="14" t="s">
        <v>376</v>
      </c>
      <c r="BY71" s="14" t="s">
        <v>376</v>
      </c>
      <c r="BZ71" s="14" t="s">
        <v>376</v>
      </c>
      <c r="CA71" s="14" t="s">
        <v>376</v>
      </c>
      <c r="CB71" s="14" t="s">
        <v>376</v>
      </c>
      <c r="CC71" s="14" t="s">
        <v>376</v>
      </c>
      <c r="CD71" s="14" t="s">
        <v>544</v>
      </c>
      <c r="CE71" s="14" t="s">
        <v>376</v>
      </c>
      <c r="CF71" s="14" t="s">
        <v>376</v>
      </c>
      <c r="CG71" s="14" t="s">
        <v>376</v>
      </c>
      <c r="CH71" s="14" t="s">
        <v>376</v>
      </c>
      <c r="CI71" s="14" t="s">
        <v>376</v>
      </c>
      <c r="CJ71" s="14" t="s">
        <v>376</v>
      </c>
      <c r="CK71" s="14" t="s">
        <v>376</v>
      </c>
      <c r="CL71" s="14" t="s">
        <v>376</v>
      </c>
      <c r="CM71" s="14" t="s">
        <v>376</v>
      </c>
      <c r="CN71" s="14" t="s">
        <v>376</v>
      </c>
      <c r="CO71" s="14" t="s">
        <v>376</v>
      </c>
      <c r="CP71" s="14" t="s">
        <v>376</v>
      </c>
      <c r="CQ71" s="14" t="s">
        <v>376</v>
      </c>
      <c r="CR71" s="14" t="s">
        <v>376</v>
      </c>
      <c r="CS71" s="14" t="s">
        <v>376</v>
      </c>
      <c r="CT71" s="14" t="s">
        <v>376</v>
      </c>
      <c r="CU71" s="14" t="s">
        <v>376</v>
      </c>
      <c r="CV71" s="14" t="s">
        <v>376</v>
      </c>
      <c r="CW71" s="2" t="s">
        <v>376</v>
      </c>
      <c r="CX71" s="2" t="s">
        <v>376</v>
      </c>
      <c r="CY71" s="2" t="s">
        <v>376</v>
      </c>
    </row>
    <row r="72" ht="12.75" customHeight="1">
      <c r="A72" s="11" t="s">
        <v>545</v>
      </c>
      <c r="B72" s="11"/>
      <c r="C72" s="11" t="s">
        <v>545</v>
      </c>
      <c r="D72" s="14" t="s">
        <v>376</v>
      </c>
      <c r="E72" s="14" t="s">
        <v>376</v>
      </c>
      <c r="F72" s="14" t="s">
        <v>376</v>
      </c>
      <c r="G72" s="14" t="s">
        <v>376</v>
      </c>
      <c r="H72" s="14" t="s">
        <v>376</v>
      </c>
      <c r="I72" s="14" t="s">
        <v>376</v>
      </c>
      <c r="J72" s="14" t="s">
        <v>376</v>
      </c>
      <c r="K72" s="14">
        <v>67.0</v>
      </c>
      <c r="L72" s="14" t="s">
        <v>376</v>
      </c>
      <c r="M72" s="14" t="s">
        <v>376</v>
      </c>
      <c r="N72" s="14" t="s">
        <v>376</v>
      </c>
      <c r="O72" s="14" t="s">
        <v>376</v>
      </c>
      <c r="P72" s="14" t="s">
        <v>376</v>
      </c>
      <c r="Q72" s="14" t="s">
        <v>376</v>
      </c>
      <c r="R72" s="14" t="s">
        <v>376</v>
      </c>
      <c r="S72" s="14" t="s">
        <v>376</v>
      </c>
      <c r="T72" s="14" t="s">
        <v>376</v>
      </c>
      <c r="U72" s="14" t="s">
        <v>376</v>
      </c>
      <c r="V72" s="14" t="s">
        <v>376</v>
      </c>
      <c r="W72" s="14" t="s">
        <v>376</v>
      </c>
      <c r="X72" s="14" t="s">
        <v>376</v>
      </c>
      <c r="Y72" s="14" t="s">
        <v>376</v>
      </c>
      <c r="Z72" s="14" t="s">
        <v>376</v>
      </c>
      <c r="AA72" s="14" t="s">
        <v>376</v>
      </c>
      <c r="AB72" s="14" t="s">
        <v>376</v>
      </c>
      <c r="AC72" s="14" t="s">
        <v>376</v>
      </c>
      <c r="AD72" s="14" t="s">
        <v>376</v>
      </c>
      <c r="AE72" s="14" t="s">
        <v>376</v>
      </c>
      <c r="AF72" s="14" t="s">
        <v>376</v>
      </c>
      <c r="AG72" s="14" t="s">
        <v>376</v>
      </c>
      <c r="AH72" s="14">
        <v>12.0</v>
      </c>
      <c r="AI72" s="14" t="s">
        <v>376</v>
      </c>
      <c r="AJ72" s="14" t="s">
        <v>376</v>
      </c>
      <c r="AK72" s="14" t="s">
        <v>376</v>
      </c>
      <c r="AL72" s="14" t="s">
        <v>376</v>
      </c>
      <c r="AM72" s="14" t="s">
        <v>376</v>
      </c>
      <c r="AN72" s="14" t="s">
        <v>376</v>
      </c>
      <c r="AO72" s="14" t="s">
        <v>376</v>
      </c>
      <c r="AP72" s="14" t="s">
        <v>376</v>
      </c>
      <c r="AQ72" s="14" t="s">
        <v>376</v>
      </c>
      <c r="AR72" s="14" t="s">
        <v>376</v>
      </c>
      <c r="AS72" s="14" t="s">
        <v>376</v>
      </c>
      <c r="AT72" s="14" t="s">
        <v>376</v>
      </c>
      <c r="AU72" s="14" t="s">
        <v>376</v>
      </c>
      <c r="AV72" s="14" t="s">
        <v>376</v>
      </c>
      <c r="AW72" s="14" t="s">
        <v>376</v>
      </c>
      <c r="AX72" s="14" t="s">
        <v>376</v>
      </c>
      <c r="AY72" s="14" t="s">
        <v>376</v>
      </c>
      <c r="AZ72" s="14" t="s">
        <v>376</v>
      </c>
      <c r="BA72" s="14" t="s">
        <v>376</v>
      </c>
      <c r="BB72" s="14" t="s">
        <v>376</v>
      </c>
      <c r="BC72" s="14" t="s">
        <v>376</v>
      </c>
      <c r="BD72" s="14" t="s">
        <v>376</v>
      </c>
      <c r="BE72" s="14" t="s">
        <v>376</v>
      </c>
      <c r="BF72" s="14" t="s">
        <v>376</v>
      </c>
      <c r="BG72" s="14" t="s">
        <v>376</v>
      </c>
      <c r="BH72" s="14" t="s">
        <v>376</v>
      </c>
      <c r="BI72" s="14" t="s">
        <v>376</v>
      </c>
      <c r="BJ72" s="14" t="s">
        <v>376</v>
      </c>
      <c r="BK72" s="14" t="s">
        <v>376</v>
      </c>
      <c r="BL72" s="14" t="s">
        <v>376</v>
      </c>
      <c r="BM72" s="14" t="s">
        <v>376</v>
      </c>
      <c r="BN72" s="14" t="s">
        <v>376</v>
      </c>
      <c r="BO72" s="14" t="s">
        <v>376</v>
      </c>
      <c r="BP72" s="14" t="s">
        <v>376</v>
      </c>
      <c r="BQ72" s="14" t="s">
        <v>376</v>
      </c>
      <c r="BR72" s="14" t="s">
        <v>376</v>
      </c>
      <c r="BS72" s="14" t="s">
        <v>376</v>
      </c>
      <c r="BT72" s="14" t="s">
        <v>376</v>
      </c>
      <c r="BU72" s="14" t="s">
        <v>376</v>
      </c>
      <c r="BV72" s="14" t="s">
        <v>376</v>
      </c>
      <c r="BW72" s="14" t="s">
        <v>376</v>
      </c>
      <c r="BX72" s="14" t="s">
        <v>376</v>
      </c>
      <c r="BY72" s="14" t="s">
        <v>376</v>
      </c>
      <c r="BZ72" s="14" t="s">
        <v>376</v>
      </c>
      <c r="CA72" s="14" t="s">
        <v>376</v>
      </c>
      <c r="CB72" s="14" t="s">
        <v>376</v>
      </c>
      <c r="CC72" s="14" t="s">
        <v>376</v>
      </c>
      <c r="CD72" s="14">
        <v>39.0</v>
      </c>
      <c r="CE72" s="14" t="s">
        <v>376</v>
      </c>
      <c r="CF72" s="14" t="s">
        <v>376</v>
      </c>
      <c r="CG72" s="14" t="s">
        <v>376</v>
      </c>
      <c r="CH72" s="14" t="s">
        <v>376</v>
      </c>
      <c r="CI72" s="14" t="s">
        <v>376</v>
      </c>
      <c r="CJ72" s="14" t="s">
        <v>376</v>
      </c>
      <c r="CK72" s="14" t="s">
        <v>376</v>
      </c>
      <c r="CL72" s="14" t="s">
        <v>376</v>
      </c>
      <c r="CM72" s="14" t="s">
        <v>376</v>
      </c>
      <c r="CN72" s="14" t="s">
        <v>376</v>
      </c>
      <c r="CO72" s="14" t="s">
        <v>376</v>
      </c>
      <c r="CP72" s="14" t="s">
        <v>376</v>
      </c>
      <c r="CQ72" s="14" t="s">
        <v>376</v>
      </c>
      <c r="CR72" s="14" t="s">
        <v>376</v>
      </c>
      <c r="CS72" s="14" t="s">
        <v>376</v>
      </c>
      <c r="CT72" s="14" t="s">
        <v>376</v>
      </c>
      <c r="CU72" s="14" t="s">
        <v>376</v>
      </c>
      <c r="CV72" s="14" t="s">
        <v>376</v>
      </c>
      <c r="CW72" s="2" t="s">
        <v>376</v>
      </c>
      <c r="CX72" s="2" t="s">
        <v>376</v>
      </c>
      <c r="CY72" s="2" t="s">
        <v>376</v>
      </c>
    </row>
    <row r="73" ht="12.75" customHeight="1">
      <c r="A73" s="11" t="s">
        <v>546</v>
      </c>
      <c r="B73" s="11"/>
      <c r="C73" s="11" t="s">
        <v>546</v>
      </c>
      <c r="D73" s="14" t="s">
        <v>376</v>
      </c>
      <c r="E73" s="14" t="s">
        <v>376</v>
      </c>
      <c r="F73" s="14" t="s">
        <v>376</v>
      </c>
      <c r="G73" s="14" t="s">
        <v>376</v>
      </c>
      <c r="H73" s="14" t="s">
        <v>376</v>
      </c>
      <c r="I73" s="14" t="s">
        <v>376</v>
      </c>
      <c r="J73" s="14" t="s">
        <v>376</v>
      </c>
      <c r="K73" s="14" t="s">
        <v>547</v>
      </c>
      <c r="L73" s="14" t="s">
        <v>376</v>
      </c>
      <c r="M73" s="14" t="s">
        <v>376</v>
      </c>
      <c r="N73" s="14" t="s">
        <v>376</v>
      </c>
      <c r="O73" s="14" t="s">
        <v>376</v>
      </c>
      <c r="P73" s="14" t="s">
        <v>376</v>
      </c>
      <c r="Q73" s="14" t="s">
        <v>376</v>
      </c>
      <c r="R73" s="14" t="s">
        <v>376</v>
      </c>
      <c r="S73" s="14" t="s">
        <v>376</v>
      </c>
      <c r="T73" s="14" t="s">
        <v>376</v>
      </c>
      <c r="U73" s="14" t="s">
        <v>376</v>
      </c>
      <c r="V73" s="14" t="s">
        <v>376</v>
      </c>
      <c r="W73" s="14" t="s">
        <v>376</v>
      </c>
      <c r="X73" s="14" t="s">
        <v>376</v>
      </c>
      <c r="Y73" s="14" t="s">
        <v>376</v>
      </c>
      <c r="Z73" s="14" t="s">
        <v>376</v>
      </c>
      <c r="AA73" s="14" t="s">
        <v>376</v>
      </c>
      <c r="AB73" s="14" t="s">
        <v>376</v>
      </c>
      <c r="AC73" s="14" t="s">
        <v>376</v>
      </c>
      <c r="AD73" s="14" t="s">
        <v>376</v>
      </c>
      <c r="AE73" s="14" t="s">
        <v>376</v>
      </c>
      <c r="AF73" s="14" t="s">
        <v>376</v>
      </c>
      <c r="AG73" s="14" t="s">
        <v>376</v>
      </c>
      <c r="AH73" s="14" t="s">
        <v>547</v>
      </c>
      <c r="AI73" s="14" t="s">
        <v>376</v>
      </c>
      <c r="AJ73" s="14" t="s">
        <v>376</v>
      </c>
      <c r="AK73" s="14" t="s">
        <v>376</v>
      </c>
      <c r="AL73" s="14" t="s">
        <v>376</v>
      </c>
      <c r="AM73" s="14" t="s">
        <v>376</v>
      </c>
      <c r="AN73" s="14" t="s">
        <v>376</v>
      </c>
      <c r="AO73" s="14" t="s">
        <v>376</v>
      </c>
      <c r="AP73" s="14" t="s">
        <v>376</v>
      </c>
      <c r="AQ73" s="14" t="s">
        <v>376</v>
      </c>
      <c r="AR73" s="14" t="s">
        <v>376</v>
      </c>
      <c r="AS73" s="14" t="s">
        <v>376</v>
      </c>
      <c r="AT73" s="14" t="s">
        <v>376</v>
      </c>
      <c r="AU73" s="14" t="s">
        <v>376</v>
      </c>
      <c r="AV73" s="14" t="s">
        <v>376</v>
      </c>
      <c r="AW73" s="14" t="s">
        <v>376</v>
      </c>
      <c r="AX73" s="14" t="s">
        <v>376</v>
      </c>
      <c r="AY73" s="14" t="s">
        <v>376</v>
      </c>
      <c r="AZ73" s="14" t="s">
        <v>376</v>
      </c>
      <c r="BA73" s="14" t="s">
        <v>376</v>
      </c>
      <c r="BB73" s="14" t="s">
        <v>376</v>
      </c>
      <c r="BC73" s="14" t="s">
        <v>376</v>
      </c>
      <c r="BD73" s="14" t="s">
        <v>376</v>
      </c>
      <c r="BE73" s="14" t="s">
        <v>376</v>
      </c>
      <c r="BF73" s="14" t="s">
        <v>376</v>
      </c>
      <c r="BG73" s="14" t="s">
        <v>376</v>
      </c>
      <c r="BH73" s="14" t="s">
        <v>376</v>
      </c>
      <c r="BI73" s="14" t="s">
        <v>376</v>
      </c>
      <c r="BJ73" s="14" t="s">
        <v>376</v>
      </c>
      <c r="BK73" s="14" t="s">
        <v>376</v>
      </c>
      <c r="BL73" s="14" t="s">
        <v>376</v>
      </c>
      <c r="BM73" s="14" t="s">
        <v>376</v>
      </c>
      <c r="BN73" s="14" t="s">
        <v>376</v>
      </c>
      <c r="BO73" s="14" t="s">
        <v>376</v>
      </c>
      <c r="BP73" s="14" t="s">
        <v>376</v>
      </c>
      <c r="BQ73" s="14" t="s">
        <v>376</v>
      </c>
      <c r="BR73" s="14" t="s">
        <v>376</v>
      </c>
      <c r="BS73" s="14" t="s">
        <v>376</v>
      </c>
      <c r="BT73" s="14" t="s">
        <v>376</v>
      </c>
      <c r="BU73" s="14" t="s">
        <v>376</v>
      </c>
      <c r="BV73" s="14" t="s">
        <v>376</v>
      </c>
      <c r="BW73" s="14" t="s">
        <v>376</v>
      </c>
      <c r="BX73" s="14" t="s">
        <v>376</v>
      </c>
      <c r="BY73" s="14" t="s">
        <v>376</v>
      </c>
      <c r="BZ73" s="14" t="s">
        <v>376</v>
      </c>
      <c r="CA73" s="14" t="s">
        <v>376</v>
      </c>
      <c r="CB73" s="14" t="s">
        <v>376</v>
      </c>
      <c r="CC73" s="14" t="s">
        <v>376</v>
      </c>
      <c r="CD73" s="14" t="s">
        <v>547</v>
      </c>
      <c r="CE73" s="14" t="s">
        <v>376</v>
      </c>
      <c r="CF73" s="14" t="s">
        <v>376</v>
      </c>
      <c r="CG73" s="14" t="s">
        <v>376</v>
      </c>
      <c r="CH73" s="14" t="s">
        <v>376</v>
      </c>
      <c r="CI73" s="14" t="s">
        <v>376</v>
      </c>
      <c r="CJ73" s="14" t="s">
        <v>376</v>
      </c>
      <c r="CK73" s="14" t="s">
        <v>376</v>
      </c>
      <c r="CL73" s="14" t="s">
        <v>376</v>
      </c>
      <c r="CM73" s="14" t="s">
        <v>376</v>
      </c>
      <c r="CN73" s="14" t="s">
        <v>376</v>
      </c>
      <c r="CO73" s="14" t="s">
        <v>376</v>
      </c>
      <c r="CP73" s="14" t="s">
        <v>376</v>
      </c>
      <c r="CQ73" s="14" t="s">
        <v>376</v>
      </c>
      <c r="CR73" s="14" t="s">
        <v>376</v>
      </c>
      <c r="CS73" s="14" t="s">
        <v>376</v>
      </c>
      <c r="CT73" s="14" t="s">
        <v>376</v>
      </c>
      <c r="CU73" s="14" t="s">
        <v>376</v>
      </c>
      <c r="CV73" s="14" t="s">
        <v>376</v>
      </c>
      <c r="CW73" s="2" t="s">
        <v>376</v>
      </c>
      <c r="CX73" s="2" t="s">
        <v>376</v>
      </c>
      <c r="CY73" s="2" t="s">
        <v>376</v>
      </c>
    </row>
    <row r="74" ht="12.75" customHeight="1">
      <c r="A74" s="11" t="s">
        <v>548</v>
      </c>
      <c r="B74" s="11"/>
      <c r="C74" s="11" t="s">
        <v>548</v>
      </c>
      <c r="D74" s="14" t="s">
        <v>376</v>
      </c>
      <c r="E74" s="14" t="s">
        <v>376</v>
      </c>
      <c r="F74" s="14" t="s">
        <v>376</v>
      </c>
      <c r="G74" s="14" t="s">
        <v>376</v>
      </c>
      <c r="H74" s="14" t="s">
        <v>376</v>
      </c>
      <c r="I74" s="14" t="s">
        <v>376</v>
      </c>
      <c r="J74" s="14" t="s">
        <v>376</v>
      </c>
      <c r="K74" s="14">
        <v>80.0</v>
      </c>
      <c r="L74" s="14" t="s">
        <v>376</v>
      </c>
      <c r="M74" s="14" t="s">
        <v>376</v>
      </c>
      <c r="N74" s="14" t="s">
        <v>376</v>
      </c>
      <c r="O74" s="14" t="s">
        <v>376</v>
      </c>
      <c r="P74" s="14" t="s">
        <v>376</v>
      </c>
      <c r="Q74" s="14" t="s">
        <v>376</v>
      </c>
      <c r="R74" s="14" t="s">
        <v>376</v>
      </c>
      <c r="S74" s="14" t="s">
        <v>376</v>
      </c>
      <c r="T74" s="14" t="s">
        <v>376</v>
      </c>
      <c r="U74" s="14" t="s">
        <v>376</v>
      </c>
      <c r="V74" s="14" t="s">
        <v>376</v>
      </c>
      <c r="W74" s="14" t="s">
        <v>376</v>
      </c>
      <c r="X74" s="14" t="s">
        <v>376</v>
      </c>
      <c r="Y74" s="14" t="s">
        <v>376</v>
      </c>
      <c r="Z74" s="14" t="s">
        <v>376</v>
      </c>
      <c r="AA74" s="14" t="s">
        <v>376</v>
      </c>
      <c r="AB74" s="14" t="s">
        <v>376</v>
      </c>
      <c r="AC74" s="14" t="s">
        <v>376</v>
      </c>
      <c r="AD74" s="14" t="s">
        <v>376</v>
      </c>
      <c r="AE74" s="14" t="s">
        <v>376</v>
      </c>
      <c r="AF74" s="14" t="s">
        <v>376</v>
      </c>
      <c r="AG74" s="14" t="s">
        <v>376</v>
      </c>
      <c r="AH74" s="14">
        <v>18.0</v>
      </c>
      <c r="AI74" s="14" t="s">
        <v>376</v>
      </c>
      <c r="AJ74" s="14" t="s">
        <v>376</v>
      </c>
      <c r="AK74" s="14" t="s">
        <v>376</v>
      </c>
      <c r="AL74" s="14" t="s">
        <v>376</v>
      </c>
      <c r="AM74" s="14" t="s">
        <v>376</v>
      </c>
      <c r="AN74" s="14" t="s">
        <v>376</v>
      </c>
      <c r="AO74" s="14" t="s">
        <v>376</v>
      </c>
      <c r="AP74" s="14" t="s">
        <v>376</v>
      </c>
      <c r="AQ74" s="14" t="s">
        <v>376</v>
      </c>
      <c r="AR74" s="14" t="s">
        <v>376</v>
      </c>
      <c r="AS74" s="14" t="s">
        <v>376</v>
      </c>
      <c r="AT74" s="14" t="s">
        <v>376</v>
      </c>
      <c r="AU74" s="14" t="s">
        <v>376</v>
      </c>
      <c r="AV74" s="14" t="s">
        <v>376</v>
      </c>
      <c r="AW74" s="14" t="s">
        <v>376</v>
      </c>
      <c r="AX74" s="14" t="s">
        <v>376</v>
      </c>
      <c r="AY74" s="14" t="s">
        <v>376</v>
      </c>
      <c r="AZ74" s="14" t="s">
        <v>376</v>
      </c>
      <c r="BA74" s="14" t="s">
        <v>376</v>
      </c>
      <c r="BB74" s="14" t="s">
        <v>376</v>
      </c>
      <c r="BC74" s="14" t="s">
        <v>376</v>
      </c>
      <c r="BD74" s="14" t="s">
        <v>376</v>
      </c>
      <c r="BE74" s="14" t="s">
        <v>376</v>
      </c>
      <c r="BF74" s="14" t="s">
        <v>376</v>
      </c>
      <c r="BG74" s="14" t="s">
        <v>376</v>
      </c>
      <c r="BH74" s="14" t="s">
        <v>376</v>
      </c>
      <c r="BI74" s="14" t="s">
        <v>376</v>
      </c>
      <c r="BJ74" s="14" t="s">
        <v>376</v>
      </c>
      <c r="BK74" s="14" t="s">
        <v>376</v>
      </c>
      <c r="BL74" s="14" t="s">
        <v>376</v>
      </c>
      <c r="BM74" s="14" t="s">
        <v>376</v>
      </c>
      <c r="BN74" s="14" t="s">
        <v>376</v>
      </c>
      <c r="BO74" s="14" t="s">
        <v>376</v>
      </c>
      <c r="BP74" s="14" t="s">
        <v>376</v>
      </c>
      <c r="BQ74" s="14" t="s">
        <v>376</v>
      </c>
      <c r="BR74" s="14" t="s">
        <v>376</v>
      </c>
      <c r="BS74" s="14" t="s">
        <v>376</v>
      </c>
      <c r="BT74" s="14" t="s">
        <v>376</v>
      </c>
      <c r="BU74" s="14" t="s">
        <v>376</v>
      </c>
      <c r="BV74" s="14" t="s">
        <v>376</v>
      </c>
      <c r="BW74" s="14" t="s">
        <v>376</v>
      </c>
      <c r="BX74" s="14" t="s">
        <v>376</v>
      </c>
      <c r="BY74" s="14" t="s">
        <v>376</v>
      </c>
      <c r="BZ74" s="14" t="s">
        <v>376</v>
      </c>
      <c r="CA74" s="14" t="s">
        <v>376</v>
      </c>
      <c r="CB74" s="14" t="s">
        <v>376</v>
      </c>
      <c r="CC74" s="14" t="s">
        <v>376</v>
      </c>
      <c r="CD74" s="14">
        <v>19.0</v>
      </c>
      <c r="CE74" s="14" t="s">
        <v>376</v>
      </c>
      <c r="CF74" s="14" t="s">
        <v>376</v>
      </c>
      <c r="CG74" s="14" t="s">
        <v>376</v>
      </c>
      <c r="CH74" s="14" t="s">
        <v>376</v>
      </c>
      <c r="CI74" s="14" t="s">
        <v>376</v>
      </c>
      <c r="CJ74" s="14" t="s">
        <v>376</v>
      </c>
      <c r="CK74" s="14" t="s">
        <v>376</v>
      </c>
      <c r="CL74" s="14" t="s">
        <v>376</v>
      </c>
      <c r="CM74" s="14" t="s">
        <v>376</v>
      </c>
      <c r="CN74" s="14" t="s">
        <v>376</v>
      </c>
      <c r="CO74" s="14" t="s">
        <v>376</v>
      </c>
      <c r="CP74" s="14" t="s">
        <v>376</v>
      </c>
      <c r="CQ74" s="14" t="s">
        <v>376</v>
      </c>
      <c r="CR74" s="14" t="s">
        <v>376</v>
      </c>
      <c r="CS74" s="14" t="s">
        <v>376</v>
      </c>
      <c r="CT74" s="14" t="s">
        <v>376</v>
      </c>
      <c r="CU74" s="14" t="s">
        <v>376</v>
      </c>
      <c r="CV74" s="14" t="s">
        <v>376</v>
      </c>
      <c r="CW74" s="2" t="s">
        <v>376</v>
      </c>
      <c r="CX74" s="2" t="s">
        <v>376</v>
      </c>
      <c r="CY74" s="2" t="s">
        <v>376</v>
      </c>
    </row>
    <row r="75" ht="12.75" customHeight="1">
      <c r="A75" s="11" t="s">
        <v>549</v>
      </c>
      <c r="B75" s="11"/>
      <c r="C75" s="11" t="s">
        <v>549</v>
      </c>
      <c r="D75" s="14" t="s">
        <v>376</v>
      </c>
      <c r="E75" s="14" t="s">
        <v>376</v>
      </c>
      <c r="F75" s="14" t="s">
        <v>376</v>
      </c>
      <c r="G75" s="14" t="s">
        <v>376</v>
      </c>
      <c r="H75" s="14" t="s">
        <v>376</v>
      </c>
      <c r="I75" s="14" t="s">
        <v>376</v>
      </c>
      <c r="J75" s="14" t="s">
        <v>376</v>
      </c>
      <c r="K75" s="14" t="s">
        <v>550</v>
      </c>
      <c r="L75" s="14" t="s">
        <v>376</v>
      </c>
      <c r="M75" s="14" t="s">
        <v>376</v>
      </c>
      <c r="N75" s="14" t="s">
        <v>376</v>
      </c>
      <c r="O75" s="14" t="s">
        <v>376</v>
      </c>
      <c r="P75" s="14" t="s">
        <v>376</v>
      </c>
      <c r="Q75" s="14" t="s">
        <v>376</v>
      </c>
      <c r="R75" s="14" t="s">
        <v>376</v>
      </c>
      <c r="S75" s="14" t="s">
        <v>376</v>
      </c>
      <c r="T75" s="14" t="s">
        <v>376</v>
      </c>
      <c r="U75" s="14" t="s">
        <v>376</v>
      </c>
      <c r="V75" s="14" t="s">
        <v>376</v>
      </c>
      <c r="W75" s="14" t="s">
        <v>376</v>
      </c>
      <c r="X75" s="14" t="s">
        <v>376</v>
      </c>
      <c r="Y75" s="14" t="s">
        <v>376</v>
      </c>
      <c r="Z75" s="14" t="s">
        <v>376</v>
      </c>
      <c r="AA75" s="14" t="s">
        <v>376</v>
      </c>
      <c r="AB75" s="14" t="s">
        <v>376</v>
      </c>
      <c r="AC75" s="14" t="s">
        <v>376</v>
      </c>
      <c r="AD75" s="14" t="s">
        <v>376</v>
      </c>
      <c r="AE75" s="14" t="s">
        <v>376</v>
      </c>
      <c r="AF75" s="14" t="s">
        <v>376</v>
      </c>
      <c r="AG75" s="14" t="s">
        <v>376</v>
      </c>
      <c r="AH75" s="14" t="s">
        <v>550</v>
      </c>
      <c r="AI75" s="14" t="s">
        <v>376</v>
      </c>
      <c r="AJ75" s="14" t="s">
        <v>376</v>
      </c>
      <c r="AK75" s="14" t="s">
        <v>376</v>
      </c>
      <c r="AL75" s="14" t="s">
        <v>376</v>
      </c>
      <c r="AM75" s="14" t="s">
        <v>376</v>
      </c>
      <c r="AN75" s="14" t="s">
        <v>376</v>
      </c>
      <c r="AO75" s="14" t="s">
        <v>376</v>
      </c>
      <c r="AP75" s="14" t="s">
        <v>376</v>
      </c>
      <c r="AQ75" s="14" t="s">
        <v>376</v>
      </c>
      <c r="AR75" s="14" t="s">
        <v>376</v>
      </c>
      <c r="AS75" s="14" t="s">
        <v>376</v>
      </c>
      <c r="AT75" s="14" t="s">
        <v>376</v>
      </c>
      <c r="AU75" s="14" t="s">
        <v>376</v>
      </c>
      <c r="AV75" s="14" t="s">
        <v>376</v>
      </c>
      <c r="AW75" s="14" t="s">
        <v>376</v>
      </c>
      <c r="AX75" s="14" t="s">
        <v>376</v>
      </c>
      <c r="AY75" s="14" t="s">
        <v>376</v>
      </c>
      <c r="AZ75" s="14" t="s">
        <v>376</v>
      </c>
      <c r="BA75" s="14" t="s">
        <v>376</v>
      </c>
      <c r="BB75" s="14" t="s">
        <v>376</v>
      </c>
      <c r="BC75" s="14" t="s">
        <v>376</v>
      </c>
      <c r="BD75" s="14" t="s">
        <v>376</v>
      </c>
      <c r="BE75" s="14" t="s">
        <v>376</v>
      </c>
      <c r="BF75" s="14" t="s">
        <v>376</v>
      </c>
      <c r="BG75" s="14" t="s">
        <v>376</v>
      </c>
      <c r="BH75" s="14" t="s">
        <v>376</v>
      </c>
      <c r="BI75" s="14" t="s">
        <v>376</v>
      </c>
      <c r="BJ75" s="14" t="s">
        <v>376</v>
      </c>
      <c r="BK75" s="14" t="s">
        <v>376</v>
      </c>
      <c r="BL75" s="14" t="s">
        <v>376</v>
      </c>
      <c r="BM75" s="14" t="s">
        <v>376</v>
      </c>
      <c r="BN75" s="14" t="s">
        <v>376</v>
      </c>
      <c r="BO75" s="14" t="s">
        <v>376</v>
      </c>
      <c r="BP75" s="14" t="s">
        <v>376</v>
      </c>
      <c r="BQ75" s="14" t="s">
        <v>376</v>
      </c>
      <c r="BR75" s="14" t="s">
        <v>376</v>
      </c>
      <c r="BS75" s="14" t="s">
        <v>376</v>
      </c>
      <c r="BT75" s="14" t="s">
        <v>376</v>
      </c>
      <c r="BU75" s="14" t="s">
        <v>376</v>
      </c>
      <c r="BV75" s="14" t="s">
        <v>376</v>
      </c>
      <c r="BW75" s="14" t="s">
        <v>376</v>
      </c>
      <c r="BX75" s="14" t="s">
        <v>376</v>
      </c>
      <c r="BY75" s="14" t="s">
        <v>376</v>
      </c>
      <c r="BZ75" s="14" t="s">
        <v>376</v>
      </c>
      <c r="CA75" s="14" t="s">
        <v>376</v>
      </c>
      <c r="CB75" s="14" t="s">
        <v>376</v>
      </c>
      <c r="CC75" s="14" t="s">
        <v>376</v>
      </c>
      <c r="CD75" s="14" t="s">
        <v>550</v>
      </c>
      <c r="CE75" s="14" t="s">
        <v>376</v>
      </c>
      <c r="CF75" s="14" t="s">
        <v>376</v>
      </c>
      <c r="CG75" s="14" t="s">
        <v>376</v>
      </c>
      <c r="CH75" s="14" t="s">
        <v>376</v>
      </c>
      <c r="CI75" s="14" t="s">
        <v>376</v>
      </c>
      <c r="CJ75" s="14" t="s">
        <v>376</v>
      </c>
      <c r="CK75" s="14" t="s">
        <v>376</v>
      </c>
      <c r="CL75" s="14" t="s">
        <v>376</v>
      </c>
      <c r="CM75" s="14" t="s">
        <v>376</v>
      </c>
      <c r="CN75" s="14" t="s">
        <v>376</v>
      </c>
      <c r="CO75" s="14" t="s">
        <v>376</v>
      </c>
      <c r="CP75" s="14" t="s">
        <v>376</v>
      </c>
      <c r="CQ75" s="14" t="s">
        <v>376</v>
      </c>
      <c r="CR75" s="14" t="s">
        <v>376</v>
      </c>
      <c r="CS75" s="14" t="s">
        <v>376</v>
      </c>
      <c r="CT75" s="14" t="s">
        <v>376</v>
      </c>
      <c r="CU75" s="14" t="s">
        <v>376</v>
      </c>
      <c r="CV75" s="14" t="s">
        <v>376</v>
      </c>
      <c r="CW75" s="2" t="s">
        <v>376</v>
      </c>
      <c r="CX75" s="2" t="s">
        <v>376</v>
      </c>
      <c r="CY75" s="2" t="s">
        <v>376</v>
      </c>
    </row>
    <row r="76" ht="12.75" customHeight="1">
      <c r="A76" s="10" t="s">
        <v>551</v>
      </c>
      <c r="B76" s="10"/>
      <c r="C76" s="10" t="s">
        <v>551</v>
      </c>
      <c r="D76" s="17" t="s">
        <v>376</v>
      </c>
      <c r="E76" s="17" t="s">
        <v>376</v>
      </c>
      <c r="F76" s="17" t="s">
        <v>376</v>
      </c>
      <c r="G76" s="17" t="s">
        <v>376</v>
      </c>
      <c r="H76" s="17" t="s">
        <v>376</v>
      </c>
      <c r="I76" s="17" t="s">
        <v>376</v>
      </c>
      <c r="J76" s="17" t="s">
        <v>376</v>
      </c>
      <c r="K76" s="17">
        <v>25.0</v>
      </c>
      <c r="L76" s="17" t="s">
        <v>376</v>
      </c>
      <c r="M76" s="17" t="s">
        <v>376</v>
      </c>
      <c r="N76" s="17" t="s">
        <v>376</v>
      </c>
      <c r="O76" s="17" t="s">
        <v>376</v>
      </c>
      <c r="P76" s="17" t="s">
        <v>376</v>
      </c>
      <c r="Q76" s="17" t="s">
        <v>376</v>
      </c>
      <c r="R76" s="17" t="s">
        <v>376</v>
      </c>
      <c r="S76" s="17" t="s">
        <v>376</v>
      </c>
      <c r="T76" s="17" t="s">
        <v>376</v>
      </c>
      <c r="U76" s="17" t="s">
        <v>376</v>
      </c>
      <c r="V76" s="17" t="s">
        <v>376</v>
      </c>
      <c r="W76" s="17" t="s">
        <v>376</v>
      </c>
      <c r="X76" s="17" t="s">
        <v>376</v>
      </c>
      <c r="Y76" s="17" t="s">
        <v>376</v>
      </c>
      <c r="Z76" s="17" t="s">
        <v>376</v>
      </c>
      <c r="AA76" s="17" t="s">
        <v>376</v>
      </c>
      <c r="AB76" s="17" t="s">
        <v>376</v>
      </c>
      <c r="AC76" s="17" t="s">
        <v>376</v>
      </c>
      <c r="AD76" s="17" t="s">
        <v>376</v>
      </c>
      <c r="AE76" s="17" t="s">
        <v>376</v>
      </c>
      <c r="AF76" s="17" t="s">
        <v>376</v>
      </c>
      <c r="AG76" s="17" t="s">
        <v>376</v>
      </c>
      <c r="AH76" s="17">
        <v>41.0</v>
      </c>
      <c r="AI76" s="17" t="s">
        <v>376</v>
      </c>
      <c r="AJ76" s="17" t="s">
        <v>376</v>
      </c>
      <c r="AK76" s="17" t="s">
        <v>376</v>
      </c>
      <c r="AL76" s="17" t="s">
        <v>376</v>
      </c>
      <c r="AM76" s="17" t="s">
        <v>376</v>
      </c>
      <c r="AN76" s="17" t="s">
        <v>376</v>
      </c>
      <c r="AO76" s="17" t="s">
        <v>376</v>
      </c>
      <c r="AP76" s="17" t="s">
        <v>376</v>
      </c>
      <c r="AQ76" s="17" t="s">
        <v>376</v>
      </c>
      <c r="AR76" s="17" t="s">
        <v>376</v>
      </c>
      <c r="AS76" s="17" t="s">
        <v>376</v>
      </c>
      <c r="AT76" s="17" t="s">
        <v>376</v>
      </c>
      <c r="AU76" s="17" t="s">
        <v>376</v>
      </c>
      <c r="AV76" s="17" t="s">
        <v>376</v>
      </c>
      <c r="AW76" s="17" t="s">
        <v>376</v>
      </c>
      <c r="AX76" s="17" t="s">
        <v>376</v>
      </c>
      <c r="AY76" s="17" t="s">
        <v>376</v>
      </c>
      <c r="AZ76" s="17" t="s">
        <v>376</v>
      </c>
      <c r="BA76" s="17" t="s">
        <v>376</v>
      </c>
      <c r="BB76" s="17" t="s">
        <v>376</v>
      </c>
      <c r="BC76" s="17" t="s">
        <v>376</v>
      </c>
      <c r="BD76" s="17" t="s">
        <v>376</v>
      </c>
      <c r="BE76" s="17" t="s">
        <v>376</v>
      </c>
      <c r="BF76" s="17" t="s">
        <v>376</v>
      </c>
      <c r="BG76" s="17" t="s">
        <v>376</v>
      </c>
      <c r="BH76" s="17" t="s">
        <v>376</v>
      </c>
      <c r="BI76" s="17" t="s">
        <v>376</v>
      </c>
      <c r="BJ76" s="17" t="s">
        <v>376</v>
      </c>
      <c r="BK76" s="17" t="s">
        <v>376</v>
      </c>
      <c r="BL76" s="17" t="s">
        <v>376</v>
      </c>
      <c r="BM76" s="17" t="s">
        <v>376</v>
      </c>
      <c r="BN76" s="17" t="s">
        <v>376</v>
      </c>
      <c r="BO76" s="17" t="s">
        <v>376</v>
      </c>
      <c r="BP76" s="17" t="s">
        <v>376</v>
      </c>
      <c r="BQ76" s="17" t="s">
        <v>376</v>
      </c>
      <c r="BR76" s="17" t="s">
        <v>376</v>
      </c>
      <c r="BS76" s="17" t="s">
        <v>376</v>
      </c>
      <c r="BT76" s="17" t="s">
        <v>376</v>
      </c>
      <c r="BU76" s="17" t="s">
        <v>376</v>
      </c>
      <c r="BV76" s="17" t="s">
        <v>376</v>
      </c>
      <c r="BW76" s="17" t="s">
        <v>376</v>
      </c>
      <c r="BX76" s="17" t="s">
        <v>376</v>
      </c>
      <c r="BY76" s="17" t="s">
        <v>376</v>
      </c>
      <c r="BZ76" s="17" t="s">
        <v>376</v>
      </c>
      <c r="CA76" s="17" t="s">
        <v>376</v>
      </c>
      <c r="CB76" s="17" t="s">
        <v>376</v>
      </c>
      <c r="CC76" s="17" t="s">
        <v>376</v>
      </c>
      <c r="CD76" s="17">
        <v>76.0</v>
      </c>
      <c r="CE76" s="17" t="s">
        <v>376</v>
      </c>
      <c r="CF76" s="17" t="s">
        <v>376</v>
      </c>
      <c r="CG76" s="17" t="s">
        <v>376</v>
      </c>
      <c r="CH76" s="17" t="s">
        <v>376</v>
      </c>
      <c r="CI76" s="17" t="s">
        <v>376</v>
      </c>
      <c r="CJ76" s="17" t="s">
        <v>376</v>
      </c>
      <c r="CK76" s="17" t="s">
        <v>376</v>
      </c>
      <c r="CL76" s="17" t="s">
        <v>376</v>
      </c>
      <c r="CM76" s="17" t="s">
        <v>376</v>
      </c>
      <c r="CN76" s="17" t="s">
        <v>376</v>
      </c>
      <c r="CO76" s="17" t="s">
        <v>376</v>
      </c>
      <c r="CP76" s="17" t="s">
        <v>376</v>
      </c>
      <c r="CQ76" s="17" t="s">
        <v>376</v>
      </c>
      <c r="CR76" s="17" t="s">
        <v>376</v>
      </c>
      <c r="CS76" s="17" t="s">
        <v>376</v>
      </c>
      <c r="CT76" s="17" t="s">
        <v>376</v>
      </c>
      <c r="CU76" s="17" t="s">
        <v>376</v>
      </c>
      <c r="CV76" s="17" t="s">
        <v>376</v>
      </c>
      <c r="CW76" s="2" t="s">
        <v>376</v>
      </c>
      <c r="CX76" s="2" t="s">
        <v>376</v>
      </c>
      <c r="CY76" s="2" t="s">
        <v>376</v>
      </c>
    </row>
    <row r="77" ht="12.75" customHeight="1" outlineLevel="1">
      <c r="A77" s="11" t="s">
        <v>552</v>
      </c>
      <c r="B77" s="11"/>
      <c r="C77" s="11" t="s">
        <v>552</v>
      </c>
      <c r="D77" s="21" t="s">
        <v>169</v>
      </c>
      <c r="E77" s="21" t="s">
        <v>169</v>
      </c>
      <c r="F77" s="21" t="s">
        <v>169</v>
      </c>
      <c r="G77" s="21" t="s">
        <v>169</v>
      </c>
      <c r="H77" s="21" t="s">
        <v>169</v>
      </c>
      <c r="I77" s="21" t="s">
        <v>169</v>
      </c>
      <c r="J77" s="21" t="s">
        <v>169</v>
      </c>
      <c r="K77" s="21" t="s">
        <v>169</v>
      </c>
      <c r="L77" s="21" t="s">
        <v>169</v>
      </c>
      <c r="M77" s="21" t="s">
        <v>169</v>
      </c>
      <c r="N77" s="21" t="s">
        <v>169</v>
      </c>
      <c r="O77" s="21" t="s">
        <v>169</v>
      </c>
      <c r="P77" s="21" t="s">
        <v>169</v>
      </c>
      <c r="Q77" s="21" t="s">
        <v>169</v>
      </c>
      <c r="R77" s="21" t="s">
        <v>169</v>
      </c>
      <c r="S77" s="21" t="s">
        <v>169</v>
      </c>
      <c r="T77" s="21" t="s">
        <v>169</v>
      </c>
      <c r="U77" s="21" t="s">
        <v>169</v>
      </c>
      <c r="V77" s="21" t="s">
        <v>169</v>
      </c>
      <c r="W77" s="21" t="s">
        <v>169</v>
      </c>
      <c r="X77" s="21" t="s">
        <v>169</v>
      </c>
      <c r="Y77" s="21" t="s">
        <v>169</v>
      </c>
      <c r="Z77" s="21" t="s">
        <v>169</v>
      </c>
      <c r="AA77" s="21" t="s">
        <v>169</v>
      </c>
      <c r="AB77" s="21" t="s">
        <v>169</v>
      </c>
      <c r="AC77" s="21" t="s">
        <v>169</v>
      </c>
      <c r="AD77" s="21" t="s">
        <v>169</v>
      </c>
      <c r="AE77" s="21" t="s">
        <v>169</v>
      </c>
      <c r="AF77" s="21" t="s">
        <v>169</v>
      </c>
      <c r="AG77" s="21" t="s">
        <v>169</v>
      </c>
      <c r="AH77" s="21" t="s">
        <v>169</v>
      </c>
      <c r="AI77" s="21" t="s">
        <v>169</v>
      </c>
      <c r="AJ77" s="21" t="s">
        <v>169</v>
      </c>
      <c r="AK77" s="21" t="s">
        <v>169</v>
      </c>
      <c r="AL77" s="21" t="s">
        <v>169</v>
      </c>
      <c r="AM77" s="21" t="s">
        <v>169</v>
      </c>
      <c r="AN77" s="21" t="s">
        <v>169</v>
      </c>
      <c r="AO77" s="21" t="s">
        <v>169</v>
      </c>
      <c r="AP77" s="21" t="s">
        <v>169</v>
      </c>
      <c r="AQ77" s="21" t="s">
        <v>169</v>
      </c>
      <c r="AR77" s="21" t="s">
        <v>169</v>
      </c>
      <c r="AS77" s="21" t="s">
        <v>169</v>
      </c>
      <c r="AT77" s="21" t="s">
        <v>169</v>
      </c>
      <c r="AU77" s="21" t="s">
        <v>169</v>
      </c>
      <c r="AV77" s="21" t="s">
        <v>169</v>
      </c>
      <c r="AW77" s="21" t="s">
        <v>169</v>
      </c>
      <c r="AX77" s="21" t="s">
        <v>169</v>
      </c>
      <c r="AY77" s="21" t="s">
        <v>169</v>
      </c>
      <c r="AZ77" s="21" t="s">
        <v>169</v>
      </c>
      <c r="BA77" s="21" t="s">
        <v>169</v>
      </c>
      <c r="BB77" s="21" t="s">
        <v>169</v>
      </c>
      <c r="BC77" s="21" t="s">
        <v>169</v>
      </c>
      <c r="BD77" s="21" t="s">
        <v>169</v>
      </c>
      <c r="BE77" s="21" t="s">
        <v>169</v>
      </c>
      <c r="BF77" s="21" t="s">
        <v>169</v>
      </c>
      <c r="BG77" s="21" t="s">
        <v>169</v>
      </c>
      <c r="BH77" s="21" t="s">
        <v>169</v>
      </c>
      <c r="BI77" s="21" t="s">
        <v>169</v>
      </c>
      <c r="BJ77" s="21" t="s">
        <v>169</v>
      </c>
      <c r="BK77" s="21" t="s">
        <v>169</v>
      </c>
      <c r="BL77" s="21" t="s">
        <v>169</v>
      </c>
      <c r="BM77" s="21" t="s">
        <v>169</v>
      </c>
      <c r="BN77" s="21" t="s">
        <v>169</v>
      </c>
      <c r="BO77" s="21" t="s">
        <v>169</v>
      </c>
      <c r="BP77" s="21" t="s">
        <v>169</v>
      </c>
      <c r="BQ77" s="21" t="s">
        <v>169</v>
      </c>
      <c r="BR77" s="21" t="s">
        <v>169</v>
      </c>
      <c r="BS77" s="21" t="s">
        <v>169</v>
      </c>
      <c r="BT77" s="21" t="s">
        <v>169</v>
      </c>
      <c r="BU77" s="21" t="s">
        <v>169</v>
      </c>
      <c r="BV77" s="21" t="s">
        <v>169</v>
      </c>
      <c r="BW77" s="21" t="s">
        <v>169</v>
      </c>
      <c r="BX77" s="21" t="s">
        <v>169</v>
      </c>
      <c r="BY77" s="21" t="s">
        <v>169</v>
      </c>
      <c r="BZ77" s="21" t="s">
        <v>169</v>
      </c>
      <c r="CA77" s="21" t="s">
        <v>169</v>
      </c>
      <c r="CB77" s="21" t="s">
        <v>169</v>
      </c>
      <c r="CC77" s="21" t="s">
        <v>169</v>
      </c>
      <c r="CD77" s="21" t="s">
        <v>169</v>
      </c>
      <c r="CE77" s="21" t="s">
        <v>169</v>
      </c>
      <c r="CF77" s="21" t="s">
        <v>169</v>
      </c>
      <c r="CG77" s="21" t="s">
        <v>169</v>
      </c>
      <c r="CH77" s="21" t="s">
        <v>169</v>
      </c>
      <c r="CI77" s="21" t="s">
        <v>169</v>
      </c>
      <c r="CJ77" s="21" t="s">
        <v>169</v>
      </c>
      <c r="CK77" s="21" t="s">
        <v>169</v>
      </c>
      <c r="CL77" s="21" t="s">
        <v>169</v>
      </c>
      <c r="CM77" s="21" t="s">
        <v>169</v>
      </c>
      <c r="CN77" s="21" t="s">
        <v>169</v>
      </c>
      <c r="CO77" s="21" t="s">
        <v>169</v>
      </c>
      <c r="CP77" s="21" t="s">
        <v>169</v>
      </c>
      <c r="CQ77" s="21" t="s">
        <v>169</v>
      </c>
      <c r="CR77" s="21" t="s">
        <v>169</v>
      </c>
      <c r="CS77" s="21" t="s">
        <v>169</v>
      </c>
      <c r="CT77" s="21" t="s">
        <v>169</v>
      </c>
      <c r="CU77" s="21" t="s">
        <v>169</v>
      </c>
      <c r="CV77" s="21" t="s">
        <v>169</v>
      </c>
      <c r="CW77" s="12" t="s">
        <v>169</v>
      </c>
      <c r="CX77" s="12" t="s">
        <v>169</v>
      </c>
      <c r="CY77" s="12" t="s">
        <v>169</v>
      </c>
    </row>
    <row r="78" ht="12.75" customHeight="1" outlineLevel="1">
      <c r="A78" s="11" t="s">
        <v>553</v>
      </c>
      <c r="B78" s="11"/>
      <c r="C78" s="11" t="s">
        <v>553</v>
      </c>
      <c r="D78" s="21">
        <v>2.0</v>
      </c>
      <c r="E78" s="21">
        <v>2.0</v>
      </c>
      <c r="F78" s="21">
        <v>2.0</v>
      </c>
      <c r="G78" s="21">
        <v>2.0</v>
      </c>
      <c r="H78" s="21">
        <v>2.0</v>
      </c>
      <c r="I78" s="21">
        <v>2.0</v>
      </c>
      <c r="J78" s="21">
        <v>2.0</v>
      </c>
      <c r="K78" s="21">
        <v>2.0</v>
      </c>
      <c r="L78" s="21">
        <v>2.0</v>
      </c>
      <c r="M78" s="21">
        <v>2.0</v>
      </c>
      <c r="N78" s="21">
        <v>2.0</v>
      </c>
      <c r="O78" s="21">
        <v>2.0</v>
      </c>
      <c r="P78" s="21">
        <v>2.0</v>
      </c>
      <c r="Q78" s="21">
        <v>2.0</v>
      </c>
      <c r="R78" s="21">
        <v>2.0</v>
      </c>
      <c r="S78" s="21">
        <v>2.0</v>
      </c>
      <c r="T78" s="21">
        <v>2.0</v>
      </c>
      <c r="U78" s="21">
        <v>2.0</v>
      </c>
      <c r="V78" s="21">
        <v>2.0</v>
      </c>
      <c r="W78" s="21">
        <v>2.0</v>
      </c>
      <c r="X78" s="21">
        <v>2.0</v>
      </c>
      <c r="Y78" s="21">
        <v>2.0</v>
      </c>
      <c r="Z78" s="21">
        <v>2.0</v>
      </c>
      <c r="AA78" s="21">
        <v>2.0</v>
      </c>
      <c r="AB78" s="21">
        <v>2.0</v>
      </c>
      <c r="AC78" s="21">
        <v>2.0</v>
      </c>
      <c r="AD78" s="21">
        <v>2.0</v>
      </c>
      <c r="AE78" s="21">
        <v>2.0</v>
      </c>
      <c r="AF78" s="21">
        <v>2.0</v>
      </c>
      <c r="AG78" s="21">
        <v>2.0</v>
      </c>
      <c r="AH78" s="21">
        <v>2.0</v>
      </c>
      <c r="AI78" s="21">
        <v>2.0</v>
      </c>
      <c r="AJ78" s="21">
        <v>2.0</v>
      </c>
      <c r="AK78" s="21">
        <v>2.0</v>
      </c>
      <c r="AL78" s="21">
        <v>2.0</v>
      </c>
      <c r="AM78" s="21">
        <v>2.0</v>
      </c>
      <c r="AN78" s="21">
        <v>2.0</v>
      </c>
      <c r="AO78" s="21">
        <v>2.0</v>
      </c>
      <c r="AP78" s="21">
        <v>2.0</v>
      </c>
      <c r="AQ78" s="21">
        <v>2.0</v>
      </c>
      <c r="AR78" s="21">
        <v>2.0</v>
      </c>
      <c r="AS78" s="21">
        <v>2.0</v>
      </c>
      <c r="AT78" s="21">
        <v>2.0</v>
      </c>
      <c r="AU78" s="21">
        <v>2.0</v>
      </c>
      <c r="AV78" s="21">
        <v>2.0</v>
      </c>
      <c r="AW78" s="21">
        <v>2.0</v>
      </c>
      <c r="AX78" s="21">
        <v>2.0</v>
      </c>
      <c r="AY78" s="21">
        <v>2.0</v>
      </c>
      <c r="AZ78" s="21">
        <v>2.0</v>
      </c>
      <c r="BA78" s="21">
        <v>2.0</v>
      </c>
      <c r="BB78" s="21">
        <v>2.0</v>
      </c>
      <c r="BC78" s="21">
        <v>2.0</v>
      </c>
      <c r="BD78" s="21">
        <v>2.0</v>
      </c>
      <c r="BE78" s="21">
        <v>2.0</v>
      </c>
      <c r="BF78" s="21">
        <v>2.0</v>
      </c>
      <c r="BG78" s="21">
        <v>2.0</v>
      </c>
      <c r="BH78" s="21">
        <v>2.0</v>
      </c>
      <c r="BI78" s="21">
        <v>2.0</v>
      </c>
      <c r="BJ78" s="21">
        <v>2.0</v>
      </c>
      <c r="BK78" s="21">
        <v>2.0</v>
      </c>
      <c r="BL78" s="21">
        <v>2.0</v>
      </c>
      <c r="BM78" s="21">
        <v>2.0</v>
      </c>
      <c r="BN78" s="21">
        <v>2.0</v>
      </c>
      <c r="BO78" s="21">
        <v>2.0</v>
      </c>
      <c r="BP78" s="21">
        <v>2.0</v>
      </c>
      <c r="BQ78" s="21">
        <v>2.0</v>
      </c>
      <c r="BR78" s="21">
        <v>2.0</v>
      </c>
      <c r="BS78" s="21">
        <v>2.0</v>
      </c>
      <c r="BT78" s="21">
        <v>2.0</v>
      </c>
      <c r="BU78" s="21">
        <v>2.0</v>
      </c>
      <c r="BV78" s="21">
        <v>2.0</v>
      </c>
      <c r="BW78" s="21">
        <v>2.0</v>
      </c>
      <c r="BX78" s="21">
        <v>2.0</v>
      </c>
      <c r="BY78" s="21">
        <v>2.0</v>
      </c>
      <c r="BZ78" s="21">
        <v>2.0</v>
      </c>
      <c r="CA78" s="21">
        <v>2.0</v>
      </c>
      <c r="CB78" s="21">
        <v>2.0</v>
      </c>
      <c r="CC78" s="21">
        <v>2.0</v>
      </c>
      <c r="CD78" s="21">
        <v>2.0</v>
      </c>
      <c r="CE78" s="21">
        <v>2.0</v>
      </c>
      <c r="CF78" s="21">
        <v>2.0</v>
      </c>
      <c r="CG78" s="21">
        <v>2.0</v>
      </c>
      <c r="CH78" s="21">
        <v>2.0</v>
      </c>
      <c r="CI78" s="21">
        <v>2.0</v>
      </c>
      <c r="CJ78" s="21">
        <v>2.0</v>
      </c>
      <c r="CK78" s="21">
        <v>2.0</v>
      </c>
      <c r="CL78" s="21">
        <v>2.0</v>
      </c>
      <c r="CM78" s="21">
        <v>2.0</v>
      </c>
      <c r="CN78" s="21">
        <v>2.0</v>
      </c>
      <c r="CO78" s="21">
        <v>2.0</v>
      </c>
      <c r="CP78" s="21">
        <v>2.0</v>
      </c>
      <c r="CQ78" s="21">
        <v>2.0</v>
      </c>
      <c r="CR78" s="21">
        <v>2.0</v>
      </c>
      <c r="CS78" s="21">
        <v>2.0</v>
      </c>
      <c r="CT78" s="21">
        <v>2.0</v>
      </c>
      <c r="CU78" s="21">
        <v>2.0</v>
      </c>
      <c r="CV78" s="21">
        <v>2.0</v>
      </c>
      <c r="CW78" s="12">
        <v>2.0</v>
      </c>
      <c r="CX78" s="12">
        <v>2.0</v>
      </c>
      <c r="CY78" s="12">
        <v>2.0</v>
      </c>
    </row>
    <row r="79" ht="12.75" customHeight="1" outlineLevel="1">
      <c r="A79" s="11" t="s">
        <v>554</v>
      </c>
      <c r="B79" s="11"/>
      <c r="C79" s="11" t="s">
        <v>554</v>
      </c>
      <c r="D79" s="21" t="s">
        <v>376</v>
      </c>
      <c r="E79" s="21" t="s">
        <v>376</v>
      </c>
      <c r="F79" s="21" t="s">
        <v>376</v>
      </c>
      <c r="G79" s="21" t="s">
        <v>376</v>
      </c>
      <c r="H79" s="21" t="s">
        <v>376</v>
      </c>
      <c r="I79" s="21" t="s">
        <v>376</v>
      </c>
      <c r="J79" s="21" t="s">
        <v>376</v>
      </c>
      <c r="K79" s="21" t="s">
        <v>376</v>
      </c>
      <c r="L79" s="21" t="s">
        <v>376</v>
      </c>
      <c r="M79" s="21" t="s">
        <v>376</v>
      </c>
      <c r="N79" s="21">
        <v>199.0</v>
      </c>
      <c r="O79" s="21" t="s">
        <v>376</v>
      </c>
      <c r="P79" s="21" t="s">
        <v>376</v>
      </c>
      <c r="Q79" s="21" t="s">
        <v>376</v>
      </c>
      <c r="R79" s="21" t="s">
        <v>376</v>
      </c>
      <c r="S79" s="21" t="s">
        <v>376</v>
      </c>
      <c r="T79" s="21" t="s">
        <v>376</v>
      </c>
      <c r="U79" s="21" t="s">
        <v>376</v>
      </c>
      <c r="V79" s="21" t="s">
        <v>376</v>
      </c>
      <c r="W79" s="21" t="s">
        <v>376</v>
      </c>
      <c r="X79" s="21" t="s">
        <v>376</v>
      </c>
      <c r="Y79" s="21" t="s">
        <v>376</v>
      </c>
      <c r="Z79" s="21" t="s">
        <v>376</v>
      </c>
      <c r="AA79" s="21" t="s">
        <v>376</v>
      </c>
      <c r="AB79" s="21" t="s">
        <v>376</v>
      </c>
      <c r="AC79" s="21" t="s">
        <v>376</v>
      </c>
      <c r="AD79" s="21">
        <v>245.0</v>
      </c>
      <c r="AE79" s="21" t="s">
        <v>376</v>
      </c>
      <c r="AF79" s="21" t="s">
        <v>376</v>
      </c>
      <c r="AG79" s="21">
        <v>776.0</v>
      </c>
      <c r="AH79" s="21" t="s">
        <v>376</v>
      </c>
      <c r="AI79" s="21" t="s">
        <v>376</v>
      </c>
      <c r="AJ79" s="21" t="s">
        <v>376</v>
      </c>
      <c r="AK79" s="21" t="s">
        <v>376</v>
      </c>
      <c r="AL79" s="21" t="s">
        <v>376</v>
      </c>
      <c r="AM79" s="21" t="s">
        <v>376</v>
      </c>
      <c r="AN79" s="21" t="s">
        <v>376</v>
      </c>
      <c r="AO79" s="21" t="s">
        <v>376</v>
      </c>
      <c r="AP79" s="21">
        <v>177.0</v>
      </c>
      <c r="AQ79" s="21">
        <v>704.0</v>
      </c>
      <c r="AR79" s="21" t="s">
        <v>376</v>
      </c>
      <c r="AS79" s="21" t="s">
        <v>376</v>
      </c>
      <c r="AT79" s="21" t="s">
        <v>376</v>
      </c>
      <c r="AU79" s="21" t="s">
        <v>376</v>
      </c>
      <c r="AV79" s="21" t="s">
        <v>376</v>
      </c>
      <c r="AW79" s="21" t="s">
        <v>376</v>
      </c>
      <c r="AX79" s="21" t="s">
        <v>376</v>
      </c>
      <c r="AY79" s="21" t="s">
        <v>376</v>
      </c>
      <c r="AZ79" s="21" t="s">
        <v>376</v>
      </c>
      <c r="BA79" s="21" t="s">
        <v>376</v>
      </c>
      <c r="BB79" s="21" t="s">
        <v>376</v>
      </c>
      <c r="BC79" s="21" t="s">
        <v>376</v>
      </c>
      <c r="BD79" s="21" t="s">
        <v>376</v>
      </c>
      <c r="BE79" s="21" t="s">
        <v>376</v>
      </c>
      <c r="BF79" s="21" t="s">
        <v>376</v>
      </c>
      <c r="BG79" s="21">
        <v>162.0</v>
      </c>
      <c r="BH79" s="21" t="s">
        <v>376</v>
      </c>
      <c r="BI79" s="21" t="s">
        <v>376</v>
      </c>
      <c r="BJ79" s="21" t="s">
        <v>376</v>
      </c>
      <c r="BK79" s="21" t="s">
        <v>376</v>
      </c>
      <c r="BL79" s="21" t="s">
        <v>376</v>
      </c>
      <c r="BM79" s="21" t="s">
        <v>376</v>
      </c>
      <c r="BN79" s="21" t="s">
        <v>376</v>
      </c>
      <c r="BO79" s="21" t="s">
        <v>376</v>
      </c>
      <c r="BP79" s="21" t="s">
        <v>376</v>
      </c>
      <c r="BQ79" s="21" t="s">
        <v>376</v>
      </c>
      <c r="BR79" s="21" t="s">
        <v>376</v>
      </c>
      <c r="BS79" s="21" t="s">
        <v>376</v>
      </c>
      <c r="BT79" s="21" t="s">
        <v>376</v>
      </c>
      <c r="BU79" s="21" t="s">
        <v>376</v>
      </c>
      <c r="BV79" s="21">
        <v>680.0</v>
      </c>
      <c r="BW79" s="21" t="s">
        <v>376</v>
      </c>
      <c r="BX79" s="21" t="s">
        <v>376</v>
      </c>
      <c r="BY79" s="21" t="s">
        <v>376</v>
      </c>
      <c r="BZ79" s="21">
        <v>327.0</v>
      </c>
      <c r="CA79" s="21" t="s">
        <v>376</v>
      </c>
      <c r="CB79" s="21" t="s">
        <v>376</v>
      </c>
      <c r="CC79" s="21" t="s">
        <v>376</v>
      </c>
      <c r="CD79" s="21" t="s">
        <v>376</v>
      </c>
      <c r="CE79" s="21" t="s">
        <v>376</v>
      </c>
      <c r="CF79" s="21" t="s">
        <v>376</v>
      </c>
      <c r="CG79" s="21" t="s">
        <v>376</v>
      </c>
      <c r="CH79" s="21">
        <v>650.0</v>
      </c>
      <c r="CI79" s="21" t="s">
        <v>376</v>
      </c>
      <c r="CJ79" s="21">
        <v>779.0</v>
      </c>
      <c r="CK79" s="21">
        <v>592.0</v>
      </c>
      <c r="CL79" s="21" t="s">
        <v>376</v>
      </c>
      <c r="CM79" s="21" t="s">
        <v>376</v>
      </c>
      <c r="CN79" s="21" t="s">
        <v>376</v>
      </c>
      <c r="CO79" s="21" t="s">
        <v>376</v>
      </c>
      <c r="CP79" s="21" t="s">
        <v>376</v>
      </c>
      <c r="CQ79" s="21" t="s">
        <v>376</v>
      </c>
      <c r="CR79" s="21" t="s">
        <v>376</v>
      </c>
      <c r="CS79" s="21" t="s">
        <v>376</v>
      </c>
      <c r="CT79" s="21" t="s">
        <v>376</v>
      </c>
      <c r="CU79" s="21" t="s">
        <v>376</v>
      </c>
      <c r="CV79" s="21" t="s">
        <v>376</v>
      </c>
      <c r="CW79" s="12" t="s">
        <v>376</v>
      </c>
      <c r="CX79" s="12" t="s">
        <v>376</v>
      </c>
      <c r="CY79" s="12" t="s">
        <v>376</v>
      </c>
    </row>
    <row r="80" ht="12.75" customHeight="1" outlineLevel="1">
      <c r="A80" s="11" t="s">
        <v>555</v>
      </c>
      <c r="B80" s="11"/>
      <c r="C80" s="11" t="s">
        <v>555</v>
      </c>
      <c r="D80" s="14" t="s">
        <v>376</v>
      </c>
      <c r="E80" s="14" t="s">
        <v>376</v>
      </c>
      <c r="F80" s="14" t="s">
        <v>376</v>
      </c>
      <c r="G80" s="14" t="s">
        <v>376</v>
      </c>
      <c r="H80" s="14" t="s">
        <v>376</v>
      </c>
      <c r="I80" s="14" t="s">
        <v>376</v>
      </c>
      <c r="J80" s="14" t="s">
        <v>376</v>
      </c>
      <c r="K80" s="14" t="s">
        <v>523</v>
      </c>
      <c r="L80" s="14" t="s">
        <v>376</v>
      </c>
      <c r="M80" s="14" t="s">
        <v>376</v>
      </c>
      <c r="N80" s="14" t="s">
        <v>376</v>
      </c>
      <c r="O80" s="14" t="s">
        <v>376</v>
      </c>
      <c r="P80" s="14" t="s">
        <v>376</v>
      </c>
      <c r="Q80" s="14" t="s">
        <v>376</v>
      </c>
      <c r="R80" s="14" t="s">
        <v>376</v>
      </c>
      <c r="S80" s="14" t="s">
        <v>376</v>
      </c>
      <c r="T80" s="14" t="s">
        <v>376</v>
      </c>
      <c r="U80" s="14" t="s">
        <v>376</v>
      </c>
      <c r="V80" s="14" t="s">
        <v>376</v>
      </c>
      <c r="W80" s="14" t="s">
        <v>376</v>
      </c>
      <c r="X80" s="14" t="s">
        <v>376</v>
      </c>
      <c r="Y80" s="14" t="s">
        <v>376</v>
      </c>
      <c r="Z80" s="14" t="s">
        <v>376</v>
      </c>
      <c r="AA80" s="14" t="s">
        <v>376</v>
      </c>
      <c r="AB80" s="14" t="s">
        <v>376</v>
      </c>
      <c r="AC80" s="14" t="s">
        <v>376</v>
      </c>
      <c r="AD80" s="14" t="s">
        <v>376</v>
      </c>
      <c r="AE80" s="14" t="s">
        <v>376</v>
      </c>
      <c r="AF80" s="14" t="s">
        <v>376</v>
      </c>
      <c r="AG80" s="14" t="s">
        <v>376</v>
      </c>
      <c r="AH80" s="14" t="s">
        <v>523</v>
      </c>
      <c r="AI80" s="14" t="s">
        <v>376</v>
      </c>
      <c r="AJ80" s="14" t="s">
        <v>376</v>
      </c>
      <c r="AK80" s="14" t="s">
        <v>376</v>
      </c>
      <c r="AL80" s="14" t="s">
        <v>376</v>
      </c>
      <c r="AM80" s="14" t="s">
        <v>376</v>
      </c>
      <c r="AN80" s="14" t="s">
        <v>376</v>
      </c>
      <c r="AO80" s="14" t="s">
        <v>376</v>
      </c>
      <c r="AP80" s="14" t="s">
        <v>376</v>
      </c>
      <c r="AQ80" s="14" t="s">
        <v>376</v>
      </c>
      <c r="AR80" s="14" t="s">
        <v>376</v>
      </c>
      <c r="AS80" s="14" t="s">
        <v>376</v>
      </c>
      <c r="AT80" s="14" t="s">
        <v>376</v>
      </c>
      <c r="AU80" s="14" t="s">
        <v>376</v>
      </c>
      <c r="AV80" s="14" t="s">
        <v>376</v>
      </c>
      <c r="AW80" s="14" t="s">
        <v>376</v>
      </c>
      <c r="AX80" s="14" t="s">
        <v>376</v>
      </c>
      <c r="AY80" s="14" t="s">
        <v>376</v>
      </c>
      <c r="AZ80" s="14" t="s">
        <v>376</v>
      </c>
      <c r="BA80" s="14" t="s">
        <v>376</v>
      </c>
      <c r="BB80" s="14" t="s">
        <v>376</v>
      </c>
      <c r="BC80" s="14" t="s">
        <v>376</v>
      </c>
      <c r="BD80" s="14" t="s">
        <v>376</v>
      </c>
      <c r="BE80" s="14" t="s">
        <v>376</v>
      </c>
      <c r="BF80" s="14" t="s">
        <v>376</v>
      </c>
      <c r="BG80" s="14" t="s">
        <v>376</v>
      </c>
      <c r="BH80" s="14" t="s">
        <v>376</v>
      </c>
      <c r="BI80" s="14" t="s">
        <v>376</v>
      </c>
      <c r="BJ80" s="14" t="s">
        <v>376</v>
      </c>
      <c r="BK80" s="14" t="s">
        <v>376</v>
      </c>
      <c r="BL80" s="14" t="s">
        <v>376</v>
      </c>
      <c r="BM80" s="14" t="s">
        <v>376</v>
      </c>
      <c r="BN80" s="14" t="s">
        <v>376</v>
      </c>
      <c r="BO80" s="14" t="s">
        <v>376</v>
      </c>
      <c r="BP80" s="14" t="s">
        <v>376</v>
      </c>
      <c r="BQ80" s="14" t="s">
        <v>376</v>
      </c>
      <c r="BR80" s="14" t="s">
        <v>376</v>
      </c>
      <c r="BS80" s="14" t="s">
        <v>376</v>
      </c>
      <c r="BT80" s="14" t="s">
        <v>376</v>
      </c>
      <c r="BU80" s="14" t="s">
        <v>376</v>
      </c>
      <c r="BV80" s="14" t="s">
        <v>376</v>
      </c>
      <c r="BW80" s="14" t="s">
        <v>376</v>
      </c>
      <c r="BX80" s="14" t="s">
        <v>376</v>
      </c>
      <c r="BY80" s="14" t="s">
        <v>376</v>
      </c>
      <c r="BZ80" s="14" t="s">
        <v>376</v>
      </c>
      <c r="CA80" s="14" t="s">
        <v>376</v>
      </c>
      <c r="CB80" s="14" t="s">
        <v>376</v>
      </c>
      <c r="CC80" s="14" t="s">
        <v>376</v>
      </c>
      <c r="CD80" s="14" t="s">
        <v>523</v>
      </c>
      <c r="CE80" s="14" t="s">
        <v>376</v>
      </c>
      <c r="CF80" s="14" t="s">
        <v>376</v>
      </c>
      <c r="CG80" s="14" t="s">
        <v>376</v>
      </c>
      <c r="CH80" s="14" t="s">
        <v>376</v>
      </c>
      <c r="CI80" s="14" t="s">
        <v>376</v>
      </c>
      <c r="CJ80" s="14" t="s">
        <v>376</v>
      </c>
      <c r="CK80" s="14" t="s">
        <v>376</v>
      </c>
      <c r="CL80" s="14" t="s">
        <v>376</v>
      </c>
      <c r="CM80" s="14" t="s">
        <v>376</v>
      </c>
      <c r="CN80" s="14" t="s">
        <v>376</v>
      </c>
      <c r="CO80" s="14" t="s">
        <v>376</v>
      </c>
      <c r="CP80" s="14" t="s">
        <v>376</v>
      </c>
      <c r="CQ80" s="14" t="s">
        <v>376</v>
      </c>
      <c r="CR80" s="14" t="s">
        <v>376</v>
      </c>
      <c r="CS80" s="14" t="s">
        <v>376</v>
      </c>
      <c r="CT80" s="14" t="s">
        <v>376</v>
      </c>
      <c r="CU80" s="14" t="s">
        <v>376</v>
      </c>
      <c r="CV80" s="14" t="s">
        <v>376</v>
      </c>
      <c r="CW80" s="12" t="s">
        <v>376</v>
      </c>
      <c r="CX80" s="12" t="s">
        <v>376</v>
      </c>
      <c r="CY80" s="12" t="s">
        <v>376</v>
      </c>
    </row>
    <row r="81" ht="12.75" customHeight="1" outlineLevel="1">
      <c r="A81" s="11" t="s">
        <v>556</v>
      </c>
      <c r="B81" s="11"/>
      <c r="C81" s="11" t="s">
        <v>556</v>
      </c>
      <c r="D81" s="14" t="s">
        <v>376</v>
      </c>
      <c r="E81" s="14" t="s">
        <v>376</v>
      </c>
      <c r="F81" s="14" t="s">
        <v>376</v>
      </c>
      <c r="G81" s="14" t="s">
        <v>376</v>
      </c>
      <c r="H81" s="14" t="s">
        <v>376</v>
      </c>
      <c r="I81" s="14" t="s">
        <v>376</v>
      </c>
      <c r="J81" s="14" t="s">
        <v>376</v>
      </c>
      <c r="K81" s="14">
        <v>33.0</v>
      </c>
      <c r="L81" s="14" t="s">
        <v>376</v>
      </c>
      <c r="M81" s="14" t="s">
        <v>376</v>
      </c>
      <c r="N81" s="14" t="s">
        <v>376</v>
      </c>
      <c r="O81" s="14" t="s">
        <v>376</v>
      </c>
      <c r="P81" s="14" t="s">
        <v>376</v>
      </c>
      <c r="Q81" s="14" t="s">
        <v>376</v>
      </c>
      <c r="R81" s="14" t="s">
        <v>376</v>
      </c>
      <c r="S81" s="14" t="s">
        <v>376</v>
      </c>
      <c r="T81" s="14" t="s">
        <v>376</v>
      </c>
      <c r="U81" s="14" t="s">
        <v>376</v>
      </c>
      <c r="V81" s="14" t="s">
        <v>376</v>
      </c>
      <c r="W81" s="14" t="s">
        <v>376</v>
      </c>
      <c r="X81" s="14" t="s">
        <v>376</v>
      </c>
      <c r="Y81" s="14" t="s">
        <v>376</v>
      </c>
      <c r="Z81" s="14" t="s">
        <v>376</v>
      </c>
      <c r="AA81" s="14" t="s">
        <v>376</v>
      </c>
      <c r="AB81" s="14" t="s">
        <v>376</v>
      </c>
      <c r="AC81" s="14" t="s">
        <v>376</v>
      </c>
      <c r="AD81" s="14" t="s">
        <v>376</v>
      </c>
      <c r="AE81" s="14" t="s">
        <v>376</v>
      </c>
      <c r="AF81" s="14" t="s">
        <v>376</v>
      </c>
      <c r="AG81" s="14" t="s">
        <v>376</v>
      </c>
      <c r="AH81" s="14">
        <v>99.0</v>
      </c>
      <c r="AI81" s="14" t="s">
        <v>376</v>
      </c>
      <c r="AJ81" s="14" t="s">
        <v>376</v>
      </c>
      <c r="AK81" s="14" t="s">
        <v>376</v>
      </c>
      <c r="AL81" s="14" t="s">
        <v>376</v>
      </c>
      <c r="AM81" s="14" t="s">
        <v>376</v>
      </c>
      <c r="AN81" s="14" t="s">
        <v>376</v>
      </c>
      <c r="AO81" s="14" t="s">
        <v>376</v>
      </c>
      <c r="AP81" s="14" t="s">
        <v>376</v>
      </c>
      <c r="AQ81" s="14" t="s">
        <v>376</v>
      </c>
      <c r="AR81" s="14" t="s">
        <v>376</v>
      </c>
      <c r="AS81" s="14" t="s">
        <v>376</v>
      </c>
      <c r="AT81" s="14" t="s">
        <v>376</v>
      </c>
      <c r="AU81" s="14" t="s">
        <v>376</v>
      </c>
      <c r="AV81" s="14" t="s">
        <v>376</v>
      </c>
      <c r="AW81" s="14" t="s">
        <v>376</v>
      </c>
      <c r="AX81" s="14" t="s">
        <v>376</v>
      </c>
      <c r="AY81" s="14" t="s">
        <v>376</v>
      </c>
      <c r="AZ81" s="14" t="s">
        <v>376</v>
      </c>
      <c r="BA81" s="14" t="s">
        <v>376</v>
      </c>
      <c r="BB81" s="14" t="s">
        <v>376</v>
      </c>
      <c r="BC81" s="14" t="s">
        <v>376</v>
      </c>
      <c r="BD81" s="14" t="s">
        <v>376</v>
      </c>
      <c r="BE81" s="14" t="s">
        <v>376</v>
      </c>
      <c r="BF81" s="14" t="s">
        <v>376</v>
      </c>
      <c r="BG81" s="14" t="s">
        <v>376</v>
      </c>
      <c r="BH81" s="14" t="s">
        <v>376</v>
      </c>
      <c r="BI81" s="14" t="s">
        <v>376</v>
      </c>
      <c r="BJ81" s="14" t="s">
        <v>376</v>
      </c>
      <c r="BK81" s="14" t="s">
        <v>376</v>
      </c>
      <c r="BL81" s="14" t="s">
        <v>376</v>
      </c>
      <c r="BM81" s="14" t="s">
        <v>376</v>
      </c>
      <c r="BN81" s="14" t="s">
        <v>376</v>
      </c>
      <c r="BO81" s="14" t="s">
        <v>376</v>
      </c>
      <c r="BP81" s="14" t="s">
        <v>376</v>
      </c>
      <c r="BQ81" s="14" t="s">
        <v>376</v>
      </c>
      <c r="BR81" s="14" t="s">
        <v>376</v>
      </c>
      <c r="BS81" s="14" t="s">
        <v>376</v>
      </c>
      <c r="BT81" s="14" t="s">
        <v>376</v>
      </c>
      <c r="BU81" s="14" t="s">
        <v>376</v>
      </c>
      <c r="BV81" s="14" t="s">
        <v>376</v>
      </c>
      <c r="BW81" s="14" t="s">
        <v>376</v>
      </c>
      <c r="BX81" s="14" t="s">
        <v>376</v>
      </c>
      <c r="BY81" s="14" t="s">
        <v>376</v>
      </c>
      <c r="BZ81" s="14" t="s">
        <v>376</v>
      </c>
      <c r="CA81" s="14" t="s">
        <v>376</v>
      </c>
      <c r="CB81" s="14" t="s">
        <v>376</v>
      </c>
      <c r="CC81" s="14" t="s">
        <v>376</v>
      </c>
      <c r="CD81" s="14">
        <v>89.0</v>
      </c>
      <c r="CE81" s="14" t="s">
        <v>376</v>
      </c>
      <c r="CF81" s="14" t="s">
        <v>376</v>
      </c>
      <c r="CG81" s="14" t="s">
        <v>376</v>
      </c>
      <c r="CH81" s="14" t="s">
        <v>376</v>
      </c>
      <c r="CI81" s="14" t="s">
        <v>376</v>
      </c>
      <c r="CJ81" s="14" t="s">
        <v>376</v>
      </c>
      <c r="CK81" s="14" t="s">
        <v>376</v>
      </c>
      <c r="CL81" s="14" t="s">
        <v>376</v>
      </c>
      <c r="CM81" s="14" t="s">
        <v>376</v>
      </c>
      <c r="CN81" s="14" t="s">
        <v>376</v>
      </c>
      <c r="CO81" s="14" t="s">
        <v>376</v>
      </c>
      <c r="CP81" s="14" t="s">
        <v>376</v>
      </c>
      <c r="CQ81" s="14" t="s">
        <v>376</v>
      </c>
      <c r="CR81" s="14" t="s">
        <v>376</v>
      </c>
      <c r="CS81" s="14" t="s">
        <v>376</v>
      </c>
      <c r="CT81" s="14" t="s">
        <v>376</v>
      </c>
      <c r="CU81" s="14" t="s">
        <v>376</v>
      </c>
      <c r="CV81" s="14" t="s">
        <v>376</v>
      </c>
      <c r="CW81" s="12" t="s">
        <v>376</v>
      </c>
      <c r="CX81" s="12" t="s">
        <v>376</v>
      </c>
      <c r="CY81" s="12" t="s">
        <v>376</v>
      </c>
    </row>
    <row r="82" ht="12.75" customHeight="1" outlineLevel="1">
      <c r="A82" s="11" t="s">
        <v>557</v>
      </c>
      <c r="B82" s="11"/>
      <c r="C82" s="11" t="s">
        <v>557</v>
      </c>
      <c r="D82" s="14" t="s">
        <v>376</v>
      </c>
      <c r="E82" s="14" t="s">
        <v>376</v>
      </c>
      <c r="F82" s="14" t="s">
        <v>376</v>
      </c>
      <c r="G82" s="14" t="s">
        <v>376</v>
      </c>
      <c r="H82" s="14" t="s">
        <v>376</v>
      </c>
      <c r="I82" s="14" t="s">
        <v>376</v>
      </c>
      <c r="J82" s="14" t="s">
        <v>376</v>
      </c>
      <c r="K82" s="14" t="s">
        <v>526</v>
      </c>
      <c r="L82" s="14" t="s">
        <v>376</v>
      </c>
      <c r="M82" s="14" t="s">
        <v>376</v>
      </c>
      <c r="N82" s="14" t="s">
        <v>376</v>
      </c>
      <c r="O82" s="14" t="s">
        <v>376</v>
      </c>
      <c r="P82" s="14" t="s">
        <v>376</v>
      </c>
      <c r="Q82" s="14" t="s">
        <v>376</v>
      </c>
      <c r="R82" s="14" t="s">
        <v>376</v>
      </c>
      <c r="S82" s="14" t="s">
        <v>376</v>
      </c>
      <c r="T82" s="14" t="s">
        <v>376</v>
      </c>
      <c r="U82" s="14" t="s">
        <v>376</v>
      </c>
      <c r="V82" s="14" t="s">
        <v>376</v>
      </c>
      <c r="W82" s="14" t="s">
        <v>376</v>
      </c>
      <c r="X82" s="14" t="s">
        <v>376</v>
      </c>
      <c r="Y82" s="14" t="s">
        <v>376</v>
      </c>
      <c r="Z82" s="14" t="s">
        <v>376</v>
      </c>
      <c r="AA82" s="14" t="s">
        <v>376</v>
      </c>
      <c r="AB82" s="14" t="s">
        <v>376</v>
      </c>
      <c r="AC82" s="14" t="s">
        <v>376</v>
      </c>
      <c r="AD82" s="14" t="s">
        <v>376</v>
      </c>
      <c r="AE82" s="14" t="s">
        <v>376</v>
      </c>
      <c r="AF82" s="14" t="s">
        <v>376</v>
      </c>
      <c r="AG82" s="14" t="s">
        <v>376</v>
      </c>
      <c r="AH82" s="14" t="s">
        <v>526</v>
      </c>
      <c r="AI82" s="14" t="s">
        <v>376</v>
      </c>
      <c r="AJ82" s="14" t="s">
        <v>376</v>
      </c>
      <c r="AK82" s="14" t="s">
        <v>376</v>
      </c>
      <c r="AL82" s="14" t="s">
        <v>376</v>
      </c>
      <c r="AM82" s="14" t="s">
        <v>376</v>
      </c>
      <c r="AN82" s="14" t="s">
        <v>376</v>
      </c>
      <c r="AO82" s="14" t="s">
        <v>376</v>
      </c>
      <c r="AP82" s="14" t="s">
        <v>376</v>
      </c>
      <c r="AQ82" s="14" t="s">
        <v>376</v>
      </c>
      <c r="AR82" s="14" t="s">
        <v>376</v>
      </c>
      <c r="AS82" s="14" t="s">
        <v>376</v>
      </c>
      <c r="AT82" s="14" t="s">
        <v>376</v>
      </c>
      <c r="AU82" s="14" t="s">
        <v>376</v>
      </c>
      <c r="AV82" s="14" t="s">
        <v>376</v>
      </c>
      <c r="AW82" s="14" t="s">
        <v>376</v>
      </c>
      <c r="AX82" s="14" t="s">
        <v>376</v>
      </c>
      <c r="AY82" s="14" t="s">
        <v>376</v>
      </c>
      <c r="AZ82" s="14" t="s">
        <v>376</v>
      </c>
      <c r="BA82" s="14" t="s">
        <v>376</v>
      </c>
      <c r="BB82" s="14" t="s">
        <v>376</v>
      </c>
      <c r="BC82" s="14" t="s">
        <v>376</v>
      </c>
      <c r="BD82" s="14" t="s">
        <v>376</v>
      </c>
      <c r="BE82" s="14" t="s">
        <v>376</v>
      </c>
      <c r="BF82" s="14" t="s">
        <v>376</v>
      </c>
      <c r="BG82" s="14" t="s">
        <v>376</v>
      </c>
      <c r="BH82" s="14" t="s">
        <v>376</v>
      </c>
      <c r="BI82" s="14" t="s">
        <v>376</v>
      </c>
      <c r="BJ82" s="14" t="s">
        <v>376</v>
      </c>
      <c r="BK82" s="14" t="s">
        <v>376</v>
      </c>
      <c r="BL82" s="14" t="s">
        <v>376</v>
      </c>
      <c r="BM82" s="14" t="s">
        <v>376</v>
      </c>
      <c r="BN82" s="14" t="s">
        <v>376</v>
      </c>
      <c r="BO82" s="14" t="s">
        <v>376</v>
      </c>
      <c r="BP82" s="14" t="s">
        <v>376</v>
      </c>
      <c r="BQ82" s="14" t="s">
        <v>376</v>
      </c>
      <c r="BR82" s="14" t="s">
        <v>376</v>
      </c>
      <c r="BS82" s="14" t="s">
        <v>376</v>
      </c>
      <c r="BT82" s="14" t="s">
        <v>376</v>
      </c>
      <c r="BU82" s="14" t="s">
        <v>376</v>
      </c>
      <c r="BV82" s="14" t="s">
        <v>376</v>
      </c>
      <c r="BW82" s="14" t="s">
        <v>376</v>
      </c>
      <c r="BX82" s="14" t="s">
        <v>376</v>
      </c>
      <c r="BY82" s="14" t="s">
        <v>376</v>
      </c>
      <c r="BZ82" s="14" t="s">
        <v>376</v>
      </c>
      <c r="CA82" s="14" t="s">
        <v>376</v>
      </c>
      <c r="CB82" s="14" t="s">
        <v>376</v>
      </c>
      <c r="CC82" s="14" t="s">
        <v>376</v>
      </c>
      <c r="CD82" s="14" t="s">
        <v>526</v>
      </c>
      <c r="CE82" s="14" t="s">
        <v>376</v>
      </c>
      <c r="CF82" s="14" t="s">
        <v>376</v>
      </c>
      <c r="CG82" s="14" t="s">
        <v>376</v>
      </c>
      <c r="CH82" s="14" t="s">
        <v>376</v>
      </c>
      <c r="CI82" s="14" t="s">
        <v>376</v>
      </c>
      <c r="CJ82" s="14" t="s">
        <v>376</v>
      </c>
      <c r="CK82" s="14" t="s">
        <v>376</v>
      </c>
      <c r="CL82" s="14" t="s">
        <v>376</v>
      </c>
      <c r="CM82" s="14" t="s">
        <v>376</v>
      </c>
      <c r="CN82" s="14" t="s">
        <v>376</v>
      </c>
      <c r="CO82" s="14" t="s">
        <v>376</v>
      </c>
      <c r="CP82" s="14" t="s">
        <v>376</v>
      </c>
      <c r="CQ82" s="14" t="s">
        <v>376</v>
      </c>
      <c r="CR82" s="14" t="s">
        <v>376</v>
      </c>
      <c r="CS82" s="14" t="s">
        <v>376</v>
      </c>
      <c r="CT82" s="14" t="s">
        <v>376</v>
      </c>
      <c r="CU82" s="14" t="s">
        <v>376</v>
      </c>
      <c r="CV82" s="14" t="s">
        <v>376</v>
      </c>
      <c r="CW82" s="12" t="s">
        <v>376</v>
      </c>
      <c r="CX82" s="12" t="s">
        <v>376</v>
      </c>
      <c r="CY82" s="12" t="s">
        <v>376</v>
      </c>
    </row>
    <row r="83" ht="12.75" customHeight="1" outlineLevel="1">
      <c r="A83" s="11" t="s">
        <v>558</v>
      </c>
      <c r="B83" s="11"/>
      <c r="C83" s="11" t="s">
        <v>558</v>
      </c>
      <c r="D83" s="14" t="s">
        <v>376</v>
      </c>
      <c r="E83" s="14" t="s">
        <v>376</v>
      </c>
      <c r="F83" s="14" t="s">
        <v>376</v>
      </c>
      <c r="G83" s="14" t="s">
        <v>376</v>
      </c>
      <c r="H83" s="14" t="s">
        <v>376</v>
      </c>
      <c r="I83" s="14" t="s">
        <v>376</v>
      </c>
      <c r="J83" s="14" t="s">
        <v>376</v>
      </c>
      <c r="K83" s="14">
        <v>96.0</v>
      </c>
      <c r="L83" s="14" t="s">
        <v>376</v>
      </c>
      <c r="M83" s="14" t="s">
        <v>376</v>
      </c>
      <c r="N83" s="14" t="s">
        <v>376</v>
      </c>
      <c r="O83" s="14" t="s">
        <v>376</v>
      </c>
      <c r="P83" s="14" t="s">
        <v>376</v>
      </c>
      <c r="Q83" s="14" t="s">
        <v>376</v>
      </c>
      <c r="R83" s="14" t="s">
        <v>376</v>
      </c>
      <c r="S83" s="14" t="s">
        <v>376</v>
      </c>
      <c r="T83" s="14" t="s">
        <v>376</v>
      </c>
      <c r="U83" s="14" t="s">
        <v>376</v>
      </c>
      <c r="V83" s="14" t="s">
        <v>376</v>
      </c>
      <c r="W83" s="14" t="s">
        <v>376</v>
      </c>
      <c r="X83" s="14" t="s">
        <v>376</v>
      </c>
      <c r="Y83" s="14" t="s">
        <v>376</v>
      </c>
      <c r="Z83" s="14" t="s">
        <v>376</v>
      </c>
      <c r="AA83" s="14" t="s">
        <v>376</v>
      </c>
      <c r="AB83" s="14" t="s">
        <v>376</v>
      </c>
      <c r="AC83" s="14" t="s">
        <v>376</v>
      </c>
      <c r="AD83" s="14" t="s">
        <v>376</v>
      </c>
      <c r="AE83" s="14" t="s">
        <v>376</v>
      </c>
      <c r="AF83" s="14" t="s">
        <v>376</v>
      </c>
      <c r="AG83" s="14" t="s">
        <v>376</v>
      </c>
      <c r="AH83" s="14">
        <v>77.0</v>
      </c>
      <c r="AI83" s="14" t="s">
        <v>376</v>
      </c>
      <c r="AJ83" s="14" t="s">
        <v>376</v>
      </c>
      <c r="AK83" s="14" t="s">
        <v>376</v>
      </c>
      <c r="AL83" s="14" t="s">
        <v>376</v>
      </c>
      <c r="AM83" s="14" t="s">
        <v>376</v>
      </c>
      <c r="AN83" s="14" t="s">
        <v>376</v>
      </c>
      <c r="AO83" s="14" t="s">
        <v>376</v>
      </c>
      <c r="AP83" s="14" t="s">
        <v>376</v>
      </c>
      <c r="AQ83" s="14" t="s">
        <v>376</v>
      </c>
      <c r="AR83" s="14" t="s">
        <v>376</v>
      </c>
      <c r="AS83" s="14" t="s">
        <v>376</v>
      </c>
      <c r="AT83" s="14" t="s">
        <v>376</v>
      </c>
      <c r="AU83" s="14" t="s">
        <v>376</v>
      </c>
      <c r="AV83" s="14" t="s">
        <v>376</v>
      </c>
      <c r="AW83" s="14" t="s">
        <v>376</v>
      </c>
      <c r="AX83" s="14" t="s">
        <v>376</v>
      </c>
      <c r="AY83" s="14" t="s">
        <v>376</v>
      </c>
      <c r="AZ83" s="14" t="s">
        <v>376</v>
      </c>
      <c r="BA83" s="14" t="s">
        <v>376</v>
      </c>
      <c r="BB83" s="14" t="s">
        <v>376</v>
      </c>
      <c r="BC83" s="14" t="s">
        <v>376</v>
      </c>
      <c r="BD83" s="14" t="s">
        <v>376</v>
      </c>
      <c r="BE83" s="14" t="s">
        <v>376</v>
      </c>
      <c r="BF83" s="14" t="s">
        <v>376</v>
      </c>
      <c r="BG83" s="14" t="s">
        <v>376</v>
      </c>
      <c r="BH83" s="14" t="s">
        <v>376</v>
      </c>
      <c r="BI83" s="14" t="s">
        <v>376</v>
      </c>
      <c r="BJ83" s="14" t="s">
        <v>376</v>
      </c>
      <c r="BK83" s="14" t="s">
        <v>376</v>
      </c>
      <c r="BL83" s="14" t="s">
        <v>376</v>
      </c>
      <c r="BM83" s="14" t="s">
        <v>376</v>
      </c>
      <c r="BN83" s="14" t="s">
        <v>376</v>
      </c>
      <c r="BO83" s="14" t="s">
        <v>376</v>
      </c>
      <c r="BP83" s="14" t="s">
        <v>376</v>
      </c>
      <c r="BQ83" s="14" t="s">
        <v>376</v>
      </c>
      <c r="BR83" s="14" t="s">
        <v>376</v>
      </c>
      <c r="BS83" s="14" t="s">
        <v>376</v>
      </c>
      <c r="BT83" s="14" t="s">
        <v>376</v>
      </c>
      <c r="BU83" s="14" t="s">
        <v>376</v>
      </c>
      <c r="BV83" s="14" t="s">
        <v>376</v>
      </c>
      <c r="BW83" s="14" t="s">
        <v>376</v>
      </c>
      <c r="BX83" s="14" t="s">
        <v>376</v>
      </c>
      <c r="BY83" s="14" t="s">
        <v>376</v>
      </c>
      <c r="BZ83" s="14" t="s">
        <v>376</v>
      </c>
      <c r="CA83" s="14" t="s">
        <v>376</v>
      </c>
      <c r="CB83" s="14" t="s">
        <v>376</v>
      </c>
      <c r="CC83" s="14" t="s">
        <v>376</v>
      </c>
      <c r="CD83" s="14">
        <v>77.0</v>
      </c>
      <c r="CE83" s="14" t="s">
        <v>376</v>
      </c>
      <c r="CF83" s="14" t="s">
        <v>376</v>
      </c>
      <c r="CG83" s="14" t="s">
        <v>376</v>
      </c>
      <c r="CH83" s="14" t="s">
        <v>376</v>
      </c>
      <c r="CI83" s="14" t="s">
        <v>376</v>
      </c>
      <c r="CJ83" s="14" t="s">
        <v>376</v>
      </c>
      <c r="CK83" s="14" t="s">
        <v>376</v>
      </c>
      <c r="CL83" s="14" t="s">
        <v>376</v>
      </c>
      <c r="CM83" s="14" t="s">
        <v>376</v>
      </c>
      <c r="CN83" s="14" t="s">
        <v>376</v>
      </c>
      <c r="CO83" s="14" t="s">
        <v>376</v>
      </c>
      <c r="CP83" s="14" t="s">
        <v>376</v>
      </c>
      <c r="CQ83" s="14" t="s">
        <v>376</v>
      </c>
      <c r="CR83" s="14" t="s">
        <v>376</v>
      </c>
      <c r="CS83" s="14" t="s">
        <v>376</v>
      </c>
      <c r="CT83" s="14" t="s">
        <v>376</v>
      </c>
      <c r="CU83" s="14" t="s">
        <v>376</v>
      </c>
      <c r="CV83" s="14" t="s">
        <v>376</v>
      </c>
      <c r="CW83" s="12" t="s">
        <v>376</v>
      </c>
      <c r="CX83" s="12" t="s">
        <v>376</v>
      </c>
      <c r="CY83" s="12" t="s">
        <v>376</v>
      </c>
    </row>
    <row r="84" ht="12.75" customHeight="1" outlineLevel="1">
      <c r="A84" s="11" t="s">
        <v>559</v>
      </c>
      <c r="B84" s="11"/>
      <c r="C84" s="11" t="s">
        <v>559</v>
      </c>
      <c r="D84" s="14" t="s">
        <v>376</v>
      </c>
      <c r="E84" s="14" t="s">
        <v>376</v>
      </c>
      <c r="F84" s="14" t="s">
        <v>376</v>
      </c>
      <c r="G84" s="14" t="s">
        <v>376</v>
      </c>
      <c r="H84" s="14" t="s">
        <v>376</v>
      </c>
      <c r="I84" s="14" t="s">
        <v>376</v>
      </c>
      <c r="J84" s="14" t="s">
        <v>376</v>
      </c>
      <c r="K84" s="14" t="s">
        <v>529</v>
      </c>
      <c r="L84" s="14" t="s">
        <v>376</v>
      </c>
      <c r="M84" s="14" t="s">
        <v>376</v>
      </c>
      <c r="N84" s="14" t="s">
        <v>376</v>
      </c>
      <c r="O84" s="14" t="s">
        <v>376</v>
      </c>
      <c r="P84" s="14" t="s">
        <v>376</v>
      </c>
      <c r="Q84" s="14" t="s">
        <v>376</v>
      </c>
      <c r="R84" s="14" t="s">
        <v>376</v>
      </c>
      <c r="S84" s="14" t="s">
        <v>376</v>
      </c>
      <c r="T84" s="14" t="s">
        <v>376</v>
      </c>
      <c r="U84" s="14" t="s">
        <v>376</v>
      </c>
      <c r="V84" s="14" t="s">
        <v>376</v>
      </c>
      <c r="W84" s="14" t="s">
        <v>376</v>
      </c>
      <c r="X84" s="14" t="s">
        <v>376</v>
      </c>
      <c r="Y84" s="14" t="s">
        <v>376</v>
      </c>
      <c r="Z84" s="14" t="s">
        <v>376</v>
      </c>
      <c r="AA84" s="14" t="s">
        <v>376</v>
      </c>
      <c r="AB84" s="14" t="s">
        <v>376</v>
      </c>
      <c r="AC84" s="14" t="s">
        <v>376</v>
      </c>
      <c r="AD84" s="14" t="s">
        <v>376</v>
      </c>
      <c r="AE84" s="14" t="s">
        <v>376</v>
      </c>
      <c r="AF84" s="14" t="s">
        <v>376</v>
      </c>
      <c r="AG84" s="14" t="s">
        <v>376</v>
      </c>
      <c r="AH84" s="14" t="s">
        <v>529</v>
      </c>
      <c r="AI84" s="14" t="s">
        <v>376</v>
      </c>
      <c r="AJ84" s="14" t="s">
        <v>376</v>
      </c>
      <c r="AK84" s="14" t="s">
        <v>376</v>
      </c>
      <c r="AL84" s="14" t="s">
        <v>376</v>
      </c>
      <c r="AM84" s="14" t="s">
        <v>376</v>
      </c>
      <c r="AN84" s="14" t="s">
        <v>376</v>
      </c>
      <c r="AO84" s="14" t="s">
        <v>376</v>
      </c>
      <c r="AP84" s="14" t="s">
        <v>376</v>
      </c>
      <c r="AQ84" s="14" t="s">
        <v>376</v>
      </c>
      <c r="AR84" s="14" t="s">
        <v>376</v>
      </c>
      <c r="AS84" s="14" t="s">
        <v>376</v>
      </c>
      <c r="AT84" s="14" t="s">
        <v>376</v>
      </c>
      <c r="AU84" s="14" t="s">
        <v>376</v>
      </c>
      <c r="AV84" s="14" t="s">
        <v>376</v>
      </c>
      <c r="AW84" s="14" t="s">
        <v>376</v>
      </c>
      <c r="AX84" s="14" t="s">
        <v>376</v>
      </c>
      <c r="AY84" s="14" t="s">
        <v>376</v>
      </c>
      <c r="AZ84" s="14" t="s">
        <v>376</v>
      </c>
      <c r="BA84" s="14" t="s">
        <v>376</v>
      </c>
      <c r="BB84" s="14" t="s">
        <v>376</v>
      </c>
      <c r="BC84" s="14" t="s">
        <v>376</v>
      </c>
      <c r="BD84" s="14" t="s">
        <v>376</v>
      </c>
      <c r="BE84" s="14" t="s">
        <v>376</v>
      </c>
      <c r="BF84" s="14" t="s">
        <v>376</v>
      </c>
      <c r="BG84" s="14" t="s">
        <v>376</v>
      </c>
      <c r="BH84" s="14" t="s">
        <v>376</v>
      </c>
      <c r="BI84" s="14" t="s">
        <v>376</v>
      </c>
      <c r="BJ84" s="14" t="s">
        <v>376</v>
      </c>
      <c r="BK84" s="14" t="s">
        <v>376</v>
      </c>
      <c r="BL84" s="14" t="s">
        <v>376</v>
      </c>
      <c r="BM84" s="14" t="s">
        <v>376</v>
      </c>
      <c r="BN84" s="14" t="s">
        <v>376</v>
      </c>
      <c r="BO84" s="14" t="s">
        <v>376</v>
      </c>
      <c r="BP84" s="14" t="s">
        <v>376</v>
      </c>
      <c r="BQ84" s="14" t="s">
        <v>376</v>
      </c>
      <c r="BR84" s="14" t="s">
        <v>376</v>
      </c>
      <c r="BS84" s="14" t="s">
        <v>376</v>
      </c>
      <c r="BT84" s="14" t="s">
        <v>376</v>
      </c>
      <c r="BU84" s="14" t="s">
        <v>376</v>
      </c>
      <c r="BV84" s="14" t="s">
        <v>376</v>
      </c>
      <c r="BW84" s="14" t="s">
        <v>376</v>
      </c>
      <c r="BX84" s="14" t="s">
        <v>376</v>
      </c>
      <c r="BY84" s="14" t="s">
        <v>376</v>
      </c>
      <c r="BZ84" s="14" t="s">
        <v>376</v>
      </c>
      <c r="CA84" s="14" t="s">
        <v>376</v>
      </c>
      <c r="CB84" s="14" t="s">
        <v>376</v>
      </c>
      <c r="CC84" s="14" t="s">
        <v>376</v>
      </c>
      <c r="CD84" s="14" t="s">
        <v>529</v>
      </c>
      <c r="CE84" s="14" t="s">
        <v>376</v>
      </c>
      <c r="CF84" s="14" t="s">
        <v>376</v>
      </c>
      <c r="CG84" s="14" t="s">
        <v>376</v>
      </c>
      <c r="CH84" s="14" t="s">
        <v>376</v>
      </c>
      <c r="CI84" s="14" t="s">
        <v>376</v>
      </c>
      <c r="CJ84" s="14" t="s">
        <v>376</v>
      </c>
      <c r="CK84" s="14" t="s">
        <v>376</v>
      </c>
      <c r="CL84" s="14" t="s">
        <v>376</v>
      </c>
      <c r="CM84" s="14" t="s">
        <v>376</v>
      </c>
      <c r="CN84" s="14" t="s">
        <v>376</v>
      </c>
      <c r="CO84" s="14" t="s">
        <v>376</v>
      </c>
      <c r="CP84" s="14" t="s">
        <v>376</v>
      </c>
      <c r="CQ84" s="14" t="s">
        <v>376</v>
      </c>
      <c r="CR84" s="14" t="s">
        <v>376</v>
      </c>
      <c r="CS84" s="14" t="s">
        <v>376</v>
      </c>
      <c r="CT84" s="14" t="s">
        <v>376</v>
      </c>
      <c r="CU84" s="14" t="s">
        <v>376</v>
      </c>
      <c r="CV84" s="14" t="s">
        <v>376</v>
      </c>
      <c r="CW84" s="12" t="s">
        <v>376</v>
      </c>
      <c r="CX84" s="12" t="s">
        <v>376</v>
      </c>
      <c r="CY84" s="12" t="s">
        <v>376</v>
      </c>
    </row>
    <row r="85" ht="12.75" customHeight="1" outlineLevel="1">
      <c r="A85" s="11" t="s">
        <v>560</v>
      </c>
      <c r="B85" s="11"/>
      <c r="C85" s="11" t="s">
        <v>560</v>
      </c>
      <c r="D85" s="14" t="s">
        <v>376</v>
      </c>
      <c r="E85" s="14" t="s">
        <v>376</v>
      </c>
      <c r="F85" s="14" t="s">
        <v>376</v>
      </c>
      <c r="G85" s="14" t="s">
        <v>376</v>
      </c>
      <c r="H85" s="14" t="s">
        <v>376</v>
      </c>
      <c r="I85" s="14" t="s">
        <v>376</v>
      </c>
      <c r="J85" s="14" t="s">
        <v>376</v>
      </c>
      <c r="K85" s="14">
        <v>51.0</v>
      </c>
      <c r="L85" s="14" t="s">
        <v>376</v>
      </c>
      <c r="M85" s="14" t="s">
        <v>376</v>
      </c>
      <c r="N85" s="14" t="s">
        <v>376</v>
      </c>
      <c r="O85" s="14" t="s">
        <v>376</v>
      </c>
      <c r="P85" s="14" t="s">
        <v>376</v>
      </c>
      <c r="Q85" s="14" t="s">
        <v>376</v>
      </c>
      <c r="R85" s="14" t="s">
        <v>376</v>
      </c>
      <c r="S85" s="14" t="s">
        <v>376</v>
      </c>
      <c r="T85" s="14" t="s">
        <v>376</v>
      </c>
      <c r="U85" s="14" t="s">
        <v>376</v>
      </c>
      <c r="V85" s="14" t="s">
        <v>376</v>
      </c>
      <c r="W85" s="14" t="s">
        <v>376</v>
      </c>
      <c r="X85" s="14" t="s">
        <v>376</v>
      </c>
      <c r="Y85" s="14" t="s">
        <v>376</v>
      </c>
      <c r="Z85" s="14" t="s">
        <v>376</v>
      </c>
      <c r="AA85" s="14" t="s">
        <v>376</v>
      </c>
      <c r="AB85" s="14" t="s">
        <v>376</v>
      </c>
      <c r="AC85" s="14" t="s">
        <v>376</v>
      </c>
      <c r="AD85" s="14" t="s">
        <v>376</v>
      </c>
      <c r="AE85" s="14" t="s">
        <v>376</v>
      </c>
      <c r="AF85" s="14" t="s">
        <v>376</v>
      </c>
      <c r="AG85" s="14" t="s">
        <v>376</v>
      </c>
      <c r="AH85" s="14">
        <v>69.0</v>
      </c>
      <c r="AI85" s="14" t="s">
        <v>376</v>
      </c>
      <c r="AJ85" s="14" t="s">
        <v>376</v>
      </c>
      <c r="AK85" s="14" t="s">
        <v>376</v>
      </c>
      <c r="AL85" s="14" t="s">
        <v>376</v>
      </c>
      <c r="AM85" s="14" t="s">
        <v>376</v>
      </c>
      <c r="AN85" s="14" t="s">
        <v>376</v>
      </c>
      <c r="AO85" s="14" t="s">
        <v>376</v>
      </c>
      <c r="AP85" s="14" t="s">
        <v>376</v>
      </c>
      <c r="AQ85" s="14" t="s">
        <v>376</v>
      </c>
      <c r="AR85" s="14" t="s">
        <v>376</v>
      </c>
      <c r="AS85" s="14" t="s">
        <v>376</v>
      </c>
      <c r="AT85" s="14" t="s">
        <v>376</v>
      </c>
      <c r="AU85" s="14" t="s">
        <v>376</v>
      </c>
      <c r="AV85" s="14" t="s">
        <v>376</v>
      </c>
      <c r="AW85" s="14" t="s">
        <v>376</v>
      </c>
      <c r="AX85" s="14" t="s">
        <v>376</v>
      </c>
      <c r="AY85" s="14" t="s">
        <v>376</v>
      </c>
      <c r="AZ85" s="14" t="s">
        <v>376</v>
      </c>
      <c r="BA85" s="14" t="s">
        <v>376</v>
      </c>
      <c r="BB85" s="14" t="s">
        <v>376</v>
      </c>
      <c r="BC85" s="14" t="s">
        <v>376</v>
      </c>
      <c r="BD85" s="14" t="s">
        <v>376</v>
      </c>
      <c r="BE85" s="14" t="s">
        <v>376</v>
      </c>
      <c r="BF85" s="14" t="s">
        <v>376</v>
      </c>
      <c r="BG85" s="14" t="s">
        <v>376</v>
      </c>
      <c r="BH85" s="14" t="s">
        <v>376</v>
      </c>
      <c r="BI85" s="14" t="s">
        <v>376</v>
      </c>
      <c r="BJ85" s="14" t="s">
        <v>376</v>
      </c>
      <c r="BK85" s="14" t="s">
        <v>376</v>
      </c>
      <c r="BL85" s="14" t="s">
        <v>376</v>
      </c>
      <c r="BM85" s="14" t="s">
        <v>376</v>
      </c>
      <c r="BN85" s="14" t="s">
        <v>376</v>
      </c>
      <c r="BO85" s="14" t="s">
        <v>376</v>
      </c>
      <c r="BP85" s="14" t="s">
        <v>376</v>
      </c>
      <c r="BQ85" s="14" t="s">
        <v>376</v>
      </c>
      <c r="BR85" s="14" t="s">
        <v>376</v>
      </c>
      <c r="BS85" s="14" t="s">
        <v>376</v>
      </c>
      <c r="BT85" s="14" t="s">
        <v>376</v>
      </c>
      <c r="BU85" s="14" t="s">
        <v>376</v>
      </c>
      <c r="BV85" s="14" t="s">
        <v>376</v>
      </c>
      <c r="BW85" s="14" t="s">
        <v>376</v>
      </c>
      <c r="BX85" s="14" t="s">
        <v>376</v>
      </c>
      <c r="BY85" s="14" t="s">
        <v>376</v>
      </c>
      <c r="BZ85" s="14" t="s">
        <v>376</v>
      </c>
      <c r="CA85" s="14" t="s">
        <v>376</v>
      </c>
      <c r="CB85" s="14" t="s">
        <v>376</v>
      </c>
      <c r="CC85" s="14" t="s">
        <v>376</v>
      </c>
      <c r="CD85" s="14">
        <v>76.0</v>
      </c>
      <c r="CE85" s="14" t="s">
        <v>376</v>
      </c>
      <c r="CF85" s="14" t="s">
        <v>376</v>
      </c>
      <c r="CG85" s="14" t="s">
        <v>376</v>
      </c>
      <c r="CH85" s="14" t="s">
        <v>376</v>
      </c>
      <c r="CI85" s="14" t="s">
        <v>376</v>
      </c>
      <c r="CJ85" s="14" t="s">
        <v>376</v>
      </c>
      <c r="CK85" s="14" t="s">
        <v>376</v>
      </c>
      <c r="CL85" s="14" t="s">
        <v>376</v>
      </c>
      <c r="CM85" s="14" t="s">
        <v>376</v>
      </c>
      <c r="CN85" s="14" t="s">
        <v>376</v>
      </c>
      <c r="CO85" s="14" t="s">
        <v>376</v>
      </c>
      <c r="CP85" s="14" t="s">
        <v>376</v>
      </c>
      <c r="CQ85" s="14" t="s">
        <v>376</v>
      </c>
      <c r="CR85" s="14" t="s">
        <v>376</v>
      </c>
      <c r="CS85" s="14" t="s">
        <v>376</v>
      </c>
      <c r="CT85" s="14" t="s">
        <v>376</v>
      </c>
      <c r="CU85" s="14" t="s">
        <v>376</v>
      </c>
      <c r="CV85" s="14" t="s">
        <v>376</v>
      </c>
      <c r="CW85" s="12" t="s">
        <v>376</v>
      </c>
      <c r="CX85" s="12" t="s">
        <v>376</v>
      </c>
      <c r="CY85" s="12" t="s">
        <v>376</v>
      </c>
    </row>
    <row r="86" ht="12.75" customHeight="1" outlineLevel="1">
      <c r="A86" s="11" t="s">
        <v>561</v>
      </c>
      <c r="B86" s="11"/>
      <c r="C86" s="11" t="s">
        <v>561</v>
      </c>
      <c r="D86" s="14" t="s">
        <v>376</v>
      </c>
      <c r="E86" s="14" t="s">
        <v>376</v>
      </c>
      <c r="F86" s="14" t="s">
        <v>376</v>
      </c>
      <c r="G86" s="14" t="s">
        <v>376</v>
      </c>
      <c r="H86" s="14" t="s">
        <v>376</v>
      </c>
      <c r="I86" s="14" t="s">
        <v>376</v>
      </c>
      <c r="J86" s="14" t="s">
        <v>376</v>
      </c>
      <c r="K86" s="14" t="s">
        <v>532</v>
      </c>
      <c r="L86" s="14" t="s">
        <v>376</v>
      </c>
      <c r="M86" s="14" t="s">
        <v>376</v>
      </c>
      <c r="N86" s="14" t="s">
        <v>376</v>
      </c>
      <c r="O86" s="14" t="s">
        <v>376</v>
      </c>
      <c r="P86" s="14" t="s">
        <v>376</v>
      </c>
      <c r="Q86" s="14" t="s">
        <v>376</v>
      </c>
      <c r="R86" s="14" t="s">
        <v>376</v>
      </c>
      <c r="S86" s="14" t="s">
        <v>376</v>
      </c>
      <c r="T86" s="14" t="s">
        <v>376</v>
      </c>
      <c r="U86" s="14" t="s">
        <v>376</v>
      </c>
      <c r="V86" s="14" t="s">
        <v>376</v>
      </c>
      <c r="W86" s="14" t="s">
        <v>376</v>
      </c>
      <c r="X86" s="14" t="s">
        <v>376</v>
      </c>
      <c r="Y86" s="14" t="s">
        <v>376</v>
      </c>
      <c r="Z86" s="14" t="s">
        <v>376</v>
      </c>
      <c r="AA86" s="14" t="s">
        <v>376</v>
      </c>
      <c r="AB86" s="14" t="s">
        <v>376</v>
      </c>
      <c r="AC86" s="14" t="s">
        <v>376</v>
      </c>
      <c r="AD86" s="14" t="s">
        <v>376</v>
      </c>
      <c r="AE86" s="14" t="s">
        <v>376</v>
      </c>
      <c r="AF86" s="14" t="s">
        <v>376</v>
      </c>
      <c r="AG86" s="14" t="s">
        <v>376</v>
      </c>
      <c r="AH86" s="14" t="s">
        <v>532</v>
      </c>
      <c r="AI86" s="14" t="s">
        <v>376</v>
      </c>
      <c r="AJ86" s="14" t="s">
        <v>376</v>
      </c>
      <c r="AK86" s="14" t="s">
        <v>376</v>
      </c>
      <c r="AL86" s="14" t="s">
        <v>376</v>
      </c>
      <c r="AM86" s="14" t="s">
        <v>376</v>
      </c>
      <c r="AN86" s="14" t="s">
        <v>376</v>
      </c>
      <c r="AO86" s="14" t="s">
        <v>376</v>
      </c>
      <c r="AP86" s="14" t="s">
        <v>376</v>
      </c>
      <c r="AQ86" s="14" t="s">
        <v>376</v>
      </c>
      <c r="AR86" s="14" t="s">
        <v>376</v>
      </c>
      <c r="AS86" s="14" t="s">
        <v>376</v>
      </c>
      <c r="AT86" s="14" t="s">
        <v>376</v>
      </c>
      <c r="AU86" s="14" t="s">
        <v>376</v>
      </c>
      <c r="AV86" s="14" t="s">
        <v>376</v>
      </c>
      <c r="AW86" s="14" t="s">
        <v>376</v>
      </c>
      <c r="AX86" s="14" t="s">
        <v>376</v>
      </c>
      <c r="AY86" s="14" t="s">
        <v>376</v>
      </c>
      <c r="AZ86" s="14" t="s">
        <v>376</v>
      </c>
      <c r="BA86" s="14" t="s">
        <v>376</v>
      </c>
      <c r="BB86" s="14" t="s">
        <v>376</v>
      </c>
      <c r="BC86" s="14" t="s">
        <v>376</v>
      </c>
      <c r="BD86" s="14" t="s">
        <v>376</v>
      </c>
      <c r="BE86" s="14" t="s">
        <v>376</v>
      </c>
      <c r="BF86" s="14" t="s">
        <v>376</v>
      </c>
      <c r="BG86" s="14" t="s">
        <v>376</v>
      </c>
      <c r="BH86" s="14" t="s">
        <v>376</v>
      </c>
      <c r="BI86" s="14" t="s">
        <v>376</v>
      </c>
      <c r="BJ86" s="14" t="s">
        <v>376</v>
      </c>
      <c r="BK86" s="14" t="s">
        <v>376</v>
      </c>
      <c r="BL86" s="14" t="s">
        <v>376</v>
      </c>
      <c r="BM86" s="14" t="s">
        <v>376</v>
      </c>
      <c r="BN86" s="14" t="s">
        <v>376</v>
      </c>
      <c r="BO86" s="14" t="s">
        <v>376</v>
      </c>
      <c r="BP86" s="14" t="s">
        <v>376</v>
      </c>
      <c r="BQ86" s="14" t="s">
        <v>376</v>
      </c>
      <c r="BR86" s="14" t="s">
        <v>376</v>
      </c>
      <c r="BS86" s="14" t="s">
        <v>376</v>
      </c>
      <c r="BT86" s="14" t="s">
        <v>376</v>
      </c>
      <c r="BU86" s="14" t="s">
        <v>376</v>
      </c>
      <c r="BV86" s="14" t="s">
        <v>376</v>
      </c>
      <c r="BW86" s="14" t="s">
        <v>376</v>
      </c>
      <c r="BX86" s="14" t="s">
        <v>376</v>
      </c>
      <c r="BY86" s="14" t="s">
        <v>376</v>
      </c>
      <c r="BZ86" s="14" t="s">
        <v>376</v>
      </c>
      <c r="CA86" s="14" t="s">
        <v>376</v>
      </c>
      <c r="CB86" s="14" t="s">
        <v>376</v>
      </c>
      <c r="CC86" s="14" t="s">
        <v>376</v>
      </c>
      <c r="CD86" s="14" t="s">
        <v>532</v>
      </c>
      <c r="CE86" s="14" t="s">
        <v>376</v>
      </c>
      <c r="CF86" s="14" t="s">
        <v>376</v>
      </c>
      <c r="CG86" s="14" t="s">
        <v>376</v>
      </c>
      <c r="CH86" s="14" t="s">
        <v>376</v>
      </c>
      <c r="CI86" s="14" t="s">
        <v>376</v>
      </c>
      <c r="CJ86" s="14" t="s">
        <v>376</v>
      </c>
      <c r="CK86" s="14" t="s">
        <v>376</v>
      </c>
      <c r="CL86" s="14" t="s">
        <v>376</v>
      </c>
      <c r="CM86" s="14" t="s">
        <v>376</v>
      </c>
      <c r="CN86" s="14" t="s">
        <v>376</v>
      </c>
      <c r="CO86" s="14" t="s">
        <v>376</v>
      </c>
      <c r="CP86" s="14" t="s">
        <v>376</v>
      </c>
      <c r="CQ86" s="14" t="s">
        <v>376</v>
      </c>
      <c r="CR86" s="14" t="s">
        <v>376</v>
      </c>
      <c r="CS86" s="14" t="s">
        <v>376</v>
      </c>
      <c r="CT86" s="14" t="s">
        <v>376</v>
      </c>
      <c r="CU86" s="14" t="s">
        <v>376</v>
      </c>
      <c r="CV86" s="14" t="s">
        <v>376</v>
      </c>
      <c r="CW86" s="12" t="s">
        <v>376</v>
      </c>
      <c r="CX86" s="12" t="s">
        <v>376</v>
      </c>
      <c r="CY86" s="12" t="s">
        <v>376</v>
      </c>
    </row>
    <row r="87" ht="12.75" customHeight="1" outlineLevel="1">
      <c r="A87" s="11" t="s">
        <v>562</v>
      </c>
      <c r="B87" s="11"/>
      <c r="C87" s="11" t="s">
        <v>562</v>
      </c>
      <c r="D87" s="14" t="s">
        <v>376</v>
      </c>
      <c r="E87" s="14" t="s">
        <v>376</v>
      </c>
      <c r="F87" s="14" t="s">
        <v>376</v>
      </c>
      <c r="G87" s="14" t="s">
        <v>376</v>
      </c>
      <c r="H87" s="14" t="s">
        <v>376</v>
      </c>
      <c r="I87" s="14" t="s">
        <v>376</v>
      </c>
      <c r="J87" s="14" t="s">
        <v>376</v>
      </c>
      <c r="K87" s="14">
        <v>36.0</v>
      </c>
      <c r="L87" s="14" t="s">
        <v>376</v>
      </c>
      <c r="M87" s="14" t="s">
        <v>376</v>
      </c>
      <c r="N87" s="14" t="s">
        <v>376</v>
      </c>
      <c r="O87" s="14" t="s">
        <v>376</v>
      </c>
      <c r="P87" s="14" t="s">
        <v>376</v>
      </c>
      <c r="Q87" s="14" t="s">
        <v>376</v>
      </c>
      <c r="R87" s="14" t="s">
        <v>376</v>
      </c>
      <c r="S87" s="14" t="s">
        <v>376</v>
      </c>
      <c r="T87" s="14" t="s">
        <v>376</v>
      </c>
      <c r="U87" s="14" t="s">
        <v>376</v>
      </c>
      <c r="V87" s="14" t="s">
        <v>376</v>
      </c>
      <c r="W87" s="14" t="s">
        <v>376</v>
      </c>
      <c r="X87" s="14" t="s">
        <v>376</v>
      </c>
      <c r="Y87" s="14" t="s">
        <v>376</v>
      </c>
      <c r="Z87" s="14" t="s">
        <v>376</v>
      </c>
      <c r="AA87" s="14" t="s">
        <v>376</v>
      </c>
      <c r="AB87" s="14" t="s">
        <v>376</v>
      </c>
      <c r="AC87" s="14" t="s">
        <v>376</v>
      </c>
      <c r="AD87" s="14" t="s">
        <v>376</v>
      </c>
      <c r="AE87" s="14" t="s">
        <v>376</v>
      </c>
      <c r="AF87" s="14" t="s">
        <v>376</v>
      </c>
      <c r="AG87" s="14" t="s">
        <v>376</v>
      </c>
      <c r="AH87" s="14">
        <v>14.0</v>
      </c>
      <c r="AI87" s="14" t="s">
        <v>376</v>
      </c>
      <c r="AJ87" s="14" t="s">
        <v>376</v>
      </c>
      <c r="AK87" s="14" t="s">
        <v>376</v>
      </c>
      <c r="AL87" s="14" t="s">
        <v>376</v>
      </c>
      <c r="AM87" s="14" t="s">
        <v>376</v>
      </c>
      <c r="AN87" s="14" t="s">
        <v>376</v>
      </c>
      <c r="AO87" s="14" t="s">
        <v>376</v>
      </c>
      <c r="AP87" s="14" t="s">
        <v>376</v>
      </c>
      <c r="AQ87" s="14" t="s">
        <v>376</v>
      </c>
      <c r="AR87" s="14" t="s">
        <v>376</v>
      </c>
      <c r="AS87" s="14" t="s">
        <v>376</v>
      </c>
      <c r="AT87" s="14" t="s">
        <v>376</v>
      </c>
      <c r="AU87" s="14" t="s">
        <v>376</v>
      </c>
      <c r="AV87" s="14" t="s">
        <v>376</v>
      </c>
      <c r="AW87" s="14" t="s">
        <v>376</v>
      </c>
      <c r="AX87" s="14" t="s">
        <v>376</v>
      </c>
      <c r="AY87" s="14" t="s">
        <v>376</v>
      </c>
      <c r="AZ87" s="14" t="s">
        <v>376</v>
      </c>
      <c r="BA87" s="14" t="s">
        <v>376</v>
      </c>
      <c r="BB87" s="14" t="s">
        <v>376</v>
      </c>
      <c r="BC87" s="14" t="s">
        <v>376</v>
      </c>
      <c r="BD87" s="14" t="s">
        <v>376</v>
      </c>
      <c r="BE87" s="14" t="s">
        <v>376</v>
      </c>
      <c r="BF87" s="14" t="s">
        <v>376</v>
      </c>
      <c r="BG87" s="14" t="s">
        <v>376</v>
      </c>
      <c r="BH87" s="14" t="s">
        <v>376</v>
      </c>
      <c r="BI87" s="14" t="s">
        <v>376</v>
      </c>
      <c r="BJ87" s="14" t="s">
        <v>376</v>
      </c>
      <c r="BK87" s="14" t="s">
        <v>376</v>
      </c>
      <c r="BL87" s="14" t="s">
        <v>376</v>
      </c>
      <c r="BM87" s="14" t="s">
        <v>376</v>
      </c>
      <c r="BN87" s="14" t="s">
        <v>376</v>
      </c>
      <c r="BO87" s="14" t="s">
        <v>376</v>
      </c>
      <c r="BP87" s="14" t="s">
        <v>376</v>
      </c>
      <c r="BQ87" s="14" t="s">
        <v>376</v>
      </c>
      <c r="BR87" s="14" t="s">
        <v>376</v>
      </c>
      <c r="BS87" s="14" t="s">
        <v>376</v>
      </c>
      <c r="BT87" s="14" t="s">
        <v>376</v>
      </c>
      <c r="BU87" s="14" t="s">
        <v>376</v>
      </c>
      <c r="BV87" s="14" t="s">
        <v>376</v>
      </c>
      <c r="BW87" s="14" t="s">
        <v>376</v>
      </c>
      <c r="BX87" s="14" t="s">
        <v>376</v>
      </c>
      <c r="BY87" s="14" t="s">
        <v>376</v>
      </c>
      <c r="BZ87" s="14" t="s">
        <v>376</v>
      </c>
      <c r="CA87" s="14" t="s">
        <v>376</v>
      </c>
      <c r="CB87" s="14" t="s">
        <v>376</v>
      </c>
      <c r="CC87" s="14" t="s">
        <v>376</v>
      </c>
      <c r="CD87" s="14">
        <v>100.0</v>
      </c>
      <c r="CE87" s="14" t="s">
        <v>376</v>
      </c>
      <c r="CF87" s="14" t="s">
        <v>376</v>
      </c>
      <c r="CG87" s="14" t="s">
        <v>376</v>
      </c>
      <c r="CH87" s="14" t="s">
        <v>376</v>
      </c>
      <c r="CI87" s="14" t="s">
        <v>376</v>
      </c>
      <c r="CJ87" s="14" t="s">
        <v>376</v>
      </c>
      <c r="CK87" s="14" t="s">
        <v>376</v>
      </c>
      <c r="CL87" s="14" t="s">
        <v>376</v>
      </c>
      <c r="CM87" s="14" t="s">
        <v>376</v>
      </c>
      <c r="CN87" s="14" t="s">
        <v>376</v>
      </c>
      <c r="CO87" s="14" t="s">
        <v>376</v>
      </c>
      <c r="CP87" s="14" t="s">
        <v>376</v>
      </c>
      <c r="CQ87" s="14" t="s">
        <v>376</v>
      </c>
      <c r="CR87" s="14" t="s">
        <v>376</v>
      </c>
      <c r="CS87" s="14" t="s">
        <v>376</v>
      </c>
      <c r="CT87" s="14" t="s">
        <v>376</v>
      </c>
      <c r="CU87" s="14" t="s">
        <v>376</v>
      </c>
      <c r="CV87" s="14" t="s">
        <v>376</v>
      </c>
      <c r="CW87" s="12" t="s">
        <v>376</v>
      </c>
      <c r="CX87" s="12" t="s">
        <v>376</v>
      </c>
      <c r="CY87" s="12" t="s">
        <v>376</v>
      </c>
    </row>
    <row r="88" ht="12.75" customHeight="1" outlineLevel="1">
      <c r="A88" s="11" t="s">
        <v>563</v>
      </c>
      <c r="B88" s="11"/>
      <c r="C88" s="11" t="s">
        <v>563</v>
      </c>
      <c r="D88" s="14" t="s">
        <v>376</v>
      </c>
      <c r="E88" s="14" t="s">
        <v>376</v>
      </c>
      <c r="F88" s="14" t="s">
        <v>376</v>
      </c>
      <c r="G88" s="14" t="s">
        <v>376</v>
      </c>
      <c r="H88" s="14" t="s">
        <v>376</v>
      </c>
      <c r="I88" s="14" t="s">
        <v>376</v>
      </c>
      <c r="J88" s="14" t="s">
        <v>376</v>
      </c>
      <c r="K88" s="14" t="s">
        <v>535</v>
      </c>
      <c r="L88" s="14" t="s">
        <v>376</v>
      </c>
      <c r="M88" s="14" t="s">
        <v>376</v>
      </c>
      <c r="N88" s="14" t="s">
        <v>376</v>
      </c>
      <c r="O88" s="14" t="s">
        <v>376</v>
      </c>
      <c r="P88" s="14" t="s">
        <v>376</v>
      </c>
      <c r="Q88" s="14" t="s">
        <v>376</v>
      </c>
      <c r="R88" s="14" t="s">
        <v>376</v>
      </c>
      <c r="S88" s="14" t="s">
        <v>376</v>
      </c>
      <c r="T88" s="14" t="s">
        <v>376</v>
      </c>
      <c r="U88" s="14" t="s">
        <v>376</v>
      </c>
      <c r="V88" s="14" t="s">
        <v>376</v>
      </c>
      <c r="W88" s="14" t="s">
        <v>376</v>
      </c>
      <c r="X88" s="14" t="s">
        <v>376</v>
      </c>
      <c r="Y88" s="14" t="s">
        <v>376</v>
      </c>
      <c r="Z88" s="14" t="s">
        <v>376</v>
      </c>
      <c r="AA88" s="14" t="s">
        <v>376</v>
      </c>
      <c r="AB88" s="14" t="s">
        <v>376</v>
      </c>
      <c r="AC88" s="14" t="s">
        <v>376</v>
      </c>
      <c r="AD88" s="14" t="s">
        <v>376</v>
      </c>
      <c r="AE88" s="14" t="s">
        <v>376</v>
      </c>
      <c r="AF88" s="14" t="s">
        <v>376</v>
      </c>
      <c r="AG88" s="14" t="s">
        <v>376</v>
      </c>
      <c r="AH88" s="14" t="s">
        <v>535</v>
      </c>
      <c r="AI88" s="14" t="s">
        <v>376</v>
      </c>
      <c r="AJ88" s="14" t="s">
        <v>376</v>
      </c>
      <c r="AK88" s="14" t="s">
        <v>376</v>
      </c>
      <c r="AL88" s="14" t="s">
        <v>376</v>
      </c>
      <c r="AM88" s="14" t="s">
        <v>376</v>
      </c>
      <c r="AN88" s="14" t="s">
        <v>376</v>
      </c>
      <c r="AO88" s="14" t="s">
        <v>376</v>
      </c>
      <c r="AP88" s="14" t="s">
        <v>376</v>
      </c>
      <c r="AQ88" s="14" t="s">
        <v>376</v>
      </c>
      <c r="AR88" s="14" t="s">
        <v>376</v>
      </c>
      <c r="AS88" s="14" t="s">
        <v>376</v>
      </c>
      <c r="AT88" s="14" t="s">
        <v>376</v>
      </c>
      <c r="AU88" s="14" t="s">
        <v>376</v>
      </c>
      <c r="AV88" s="14" t="s">
        <v>376</v>
      </c>
      <c r="AW88" s="14" t="s">
        <v>376</v>
      </c>
      <c r="AX88" s="14" t="s">
        <v>376</v>
      </c>
      <c r="AY88" s="14" t="s">
        <v>376</v>
      </c>
      <c r="AZ88" s="14" t="s">
        <v>376</v>
      </c>
      <c r="BA88" s="14" t="s">
        <v>376</v>
      </c>
      <c r="BB88" s="14" t="s">
        <v>376</v>
      </c>
      <c r="BC88" s="14" t="s">
        <v>376</v>
      </c>
      <c r="BD88" s="14" t="s">
        <v>376</v>
      </c>
      <c r="BE88" s="14" t="s">
        <v>376</v>
      </c>
      <c r="BF88" s="14" t="s">
        <v>376</v>
      </c>
      <c r="BG88" s="14" t="s">
        <v>376</v>
      </c>
      <c r="BH88" s="14" t="s">
        <v>376</v>
      </c>
      <c r="BI88" s="14" t="s">
        <v>376</v>
      </c>
      <c r="BJ88" s="14" t="s">
        <v>376</v>
      </c>
      <c r="BK88" s="14" t="s">
        <v>376</v>
      </c>
      <c r="BL88" s="14" t="s">
        <v>376</v>
      </c>
      <c r="BM88" s="14" t="s">
        <v>376</v>
      </c>
      <c r="BN88" s="14" t="s">
        <v>376</v>
      </c>
      <c r="BO88" s="14" t="s">
        <v>376</v>
      </c>
      <c r="BP88" s="14" t="s">
        <v>376</v>
      </c>
      <c r="BQ88" s="14" t="s">
        <v>376</v>
      </c>
      <c r="BR88" s="14" t="s">
        <v>376</v>
      </c>
      <c r="BS88" s="14" t="s">
        <v>376</v>
      </c>
      <c r="BT88" s="14" t="s">
        <v>376</v>
      </c>
      <c r="BU88" s="14" t="s">
        <v>376</v>
      </c>
      <c r="BV88" s="14" t="s">
        <v>376</v>
      </c>
      <c r="BW88" s="14" t="s">
        <v>376</v>
      </c>
      <c r="BX88" s="14" t="s">
        <v>376</v>
      </c>
      <c r="BY88" s="14" t="s">
        <v>376</v>
      </c>
      <c r="BZ88" s="14" t="s">
        <v>376</v>
      </c>
      <c r="CA88" s="14" t="s">
        <v>376</v>
      </c>
      <c r="CB88" s="14" t="s">
        <v>376</v>
      </c>
      <c r="CC88" s="14" t="s">
        <v>376</v>
      </c>
      <c r="CD88" s="14" t="s">
        <v>535</v>
      </c>
      <c r="CE88" s="14" t="s">
        <v>376</v>
      </c>
      <c r="CF88" s="14" t="s">
        <v>376</v>
      </c>
      <c r="CG88" s="14" t="s">
        <v>376</v>
      </c>
      <c r="CH88" s="14" t="s">
        <v>376</v>
      </c>
      <c r="CI88" s="14" t="s">
        <v>376</v>
      </c>
      <c r="CJ88" s="14" t="s">
        <v>376</v>
      </c>
      <c r="CK88" s="14" t="s">
        <v>376</v>
      </c>
      <c r="CL88" s="14" t="s">
        <v>376</v>
      </c>
      <c r="CM88" s="14" t="s">
        <v>376</v>
      </c>
      <c r="CN88" s="14" t="s">
        <v>376</v>
      </c>
      <c r="CO88" s="14" t="s">
        <v>376</v>
      </c>
      <c r="CP88" s="14" t="s">
        <v>376</v>
      </c>
      <c r="CQ88" s="14" t="s">
        <v>376</v>
      </c>
      <c r="CR88" s="14" t="s">
        <v>376</v>
      </c>
      <c r="CS88" s="14" t="s">
        <v>376</v>
      </c>
      <c r="CT88" s="14" t="s">
        <v>376</v>
      </c>
      <c r="CU88" s="14" t="s">
        <v>376</v>
      </c>
      <c r="CV88" s="14" t="s">
        <v>376</v>
      </c>
      <c r="CW88" s="12" t="s">
        <v>376</v>
      </c>
      <c r="CX88" s="12" t="s">
        <v>376</v>
      </c>
      <c r="CY88" s="12" t="s">
        <v>376</v>
      </c>
    </row>
    <row r="89" ht="12.75" customHeight="1" outlineLevel="1">
      <c r="A89" s="11" t="s">
        <v>564</v>
      </c>
      <c r="B89" s="11"/>
      <c r="C89" s="11" t="s">
        <v>564</v>
      </c>
      <c r="D89" s="14" t="s">
        <v>376</v>
      </c>
      <c r="E89" s="14" t="s">
        <v>376</v>
      </c>
      <c r="F89" s="14" t="s">
        <v>376</v>
      </c>
      <c r="G89" s="14" t="s">
        <v>376</v>
      </c>
      <c r="H89" s="14" t="s">
        <v>376</v>
      </c>
      <c r="I89" s="14" t="s">
        <v>376</v>
      </c>
      <c r="J89" s="14" t="s">
        <v>376</v>
      </c>
      <c r="K89" s="14">
        <v>36.0</v>
      </c>
      <c r="L89" s="14" t="s">
        <v>376</v>
      </c>
      <c r="M89" s="14" t="s">
        <v>376</v>
      </c>
      <c r="N89" s="14" t="s">
        <v>376</v>
      </c>
      <c r="O89" s="14" t="s">
        <v>376</v>
      </c>
      <c r="P89" s="14" t="s">
        <v>376</v>
      </c>
      <c r="Q89" s="14" t="s">
        <v>376</v>
      </c>
      <c r="R89" s="14" t="s">
        <v>376</v>
      </c>
      <c r="S89" s="14" t="s">
        <v>376</v>
      </c>
      <c r="T89" s="14" t="s">
        <v>376</v>
      </c>
      <c r="U89" s="14" t="s">
        <v>376</v>
      </c>
      <c r="V89" s="14" t="s">
        <v>376</v>
      </c>
      <c r="W89" s="14" t="s">
        <v>376</v>
      </c>
      <c r="X89" s="14" t="s">
        <v>376</v>
      </c>
      <c r="Y89" s="14" t="s">
        <v>376</v>
      </c>
      <c r="Z89" s="14" t="s">
        <v>376</v>
      </c>
      <c r="AA89" s="14" t="s">
        <v>376</v>
      </c>
      <c r="AB89" s="14" t="s">
        <v>376</v>
      </c>
      <c r="AC89" s="14" t="s">
        <v>376</v>
      </c>
      <c r="AD89" s="14" t="s">
        <v>376</v>
      </c>
      <c r="AE89" s="14" t="s">
        <v>376</v>
      </c>
      <c r="AF89" s="14" t="s">
        <v>376</v>
      </c>
      <c r="AG89" s="14" t="s">
        <v>376</v>
      </c>
      <c r="AH89" s="14">
        <v>94.0</v>
      </c>
      <c r="AI89" s="14" t="s">
        <v>376</v>
      </c>
      <c r="AJ89" s="14" t="s">
        <v>376</v>
      </c>
      <c r="AK89" s="14" t="s">
        <v>376</v>
      </c>
      <c r="AL89" s="14" t="s">
        <v>376</v>
      </c>
      <c r="AM89" s="14" t="s">
        <v>376</v>
      </c>
      <c r="AN89" s="14" t="s">
        <v>376</v>
      </c>
      <c r="AO89" s="14" t="s">
        <v>376</v>
      </c>
      <c r="AP89" s="14" t="s">
        <v>376</v>
      </c>
      <c r="AQ89" s="14" t="s">
        <v>376</v>
      </c>
      <c r="AR89" s="14" t="s">
        <v>376</v>
      </c>
      <c r="AS89" s="14" t="s">
        <v>376</v>
      </c>
      <c r="AT89" s="14" t="s">
        <v>376</v>
      </c>
      <c r="AU89" s="14" t="s">
        <v>376</v>
      </c>
      <c r="AV89" s="14" t="s">
        <v>376</v>
      </c>
      <c r="AW89" s="14" t="s">
        <v>376</v>
      </c>
      <c r="AX89" s="14" t="s">
        <v>376</v>
      </c>
      <c r="AY89" s="14" t="s">
        <v>376</v>
      </c>
      <c r="AZ89" s="14" t="s">
        <v>376</v>
      </c>
      <c r="BA89" s="14" t="s">
        <v>376</v>
      </c>
      <c r="BB89" s="14" t="s">
        <v>376</v>
      </c>
      <c r="BC89" s="14" t="s">
        <v>376</v>
      </c>
      <c r="BD89" s="14" t="s">
        <v>376</v>
      </c>
      <c r="BE89" s="14" t="s">
        <v>376</v>
      </c>
      <c r="BF89" s="14" t="s">
        <v>376</v>
      </c>
      <c r="BG89" s="14" t="s">
        <v>376</v>
      </c>
      <c r="BH89" s="14" t="s">
        <v>376</v>
      </c>
      <c r="BI89" s="14" t="s">
        <v>376</v>
      </c>
      <c r="BJ89" s="14" t="s">
        <v>376</v>
      </c>
      <c r="BK89" s="14" t="s">
        <v>376</v>
      </c>
      <c r="BL89" s="14" t="s">
        <v>376</v>
      </c>
      <c r="BM89" s="14" t="s">
        <v>376</v>
      </c>
      <c r="BN89" s="14" t="s">
        <v>376</v>
      </c>
      <c r="BO89" s="14" t="s">
        <v>376</v>
      </c>
      <c r="BP89" s="14" t="s">
        <v>376</v>
      </c>
      <c r="BQ89" s="14" t="s">
        <v>376</v>
      </c>
      <c r="BR89" s="14" t="s">
        <v>376</v>
      </c>
      <c r="BS89" s="14" t="s">
        <v>376</v>
      </c>
      <c r="BT89" s="14" t="s">
        <v>376</v>
      </c>
      <c r="BU89" s="14" t="s">
        <v>376</v>
      </c>
      <c r="BV89" s="14" t="s">
        <v>376</v>
      </c>
      <c r="BW89" s="14" t="s">
        <v>376</v>
      </c>
      <c r="BX89" s="14" t="s">
        <v>376</v>
      </c>
      <c r="BY89" s="14" t="s">
        <v>376</v>
      </c>
      <c r="BZ89" s="14" t="s">
        <v>376</v>
      </c>
      <c r="CA89" s="14" t="s">
        <v>376</v>
      </c>
      <c r="CB89" s="14" t="s">
        <v>376</v>
      </c>
      <c r="CC89" s="14" t="s">
        <v>376</v>
      </c>
      <c r="CD89" s="14">
        <v>87.0</v>
      </c>
      <c r="CE89" s="14" t="s">
        <v>376</v>
      </c>
      <c r="CF89" s="14" t="s">
        <v>376</v>
      </c>
      <c r="CG89" s="14" t="s">
        <v>376</v>
      </c>
      <c r="CH89" s="14" t="s">
        <v>376</v>
      </c>
      <c r="CI89" s="14" t="s">
        <v>376</v>
      </c>
      <c r="CJ89" s="14" t="s">
        <v>376</v>
      </c>
      <c r="CK89" s="14" t="s">
        <v>376</v>
      </c>
      <c r="CL89" s="14" t="s">
        <v>376</v>
      </c>
      <c r="CM89" s="14" t="s">
        <v>376</v>
      </c>
      <c r="CN89" s="14" t="s">
        <v>376</v>
      </c>
      <c r="CO89" s="14" t="s">
        <v>376</v>
      </c>
      <c r="CP89" s="14" t="s">
        <v>376</v>
      </c>
      <c r="CQ89" s="14" t="s">
        <v>376</v>
      </c>
      <c r="CR89" s="14" t="s">
        <v>376</v>
      </c>
      <c r="CS89" s="14" t="s">
        <v>376</v>
      </c>
      <c r="CT89" s="14" t="s">
        <v>376</v>
      </c>
      <c r="CU89" s="14" t="s">
        <v>376</v>
      </c>
      <c r="CV89" s="14" t="s">
        <v>376</v>
      </c>
      <c r="CW89" s="12" t="s">
        <v>376</v>
      </c>
      <c r="CX89" s="12" t="s">
        <v>376</v>
      </c>
      <c r="CY89" s="12" t="s">
        <v>376</v>
      </c>
    </row>
    <row r="90" ht="12.75" customHeight="1" outlineLevel="1">
      <c r="A90" s="11" t="s">
        <v>565</v>
      </c>
      <c r="B90" s="11"/>
      <c r="C90" s="11" t="s">
        <v>565</v>
      </c>
      <c r="D90" s="14" t="s">
        <v>376</v>
      </c>
      <c r="E90" s="14" t="s">
        <v>376</v>
      </c>
      <c r="F90" s="14" t="s">
        <v>376</v>
      </c>
      <c r="G90" s="14" t="s">
        <v>376</v>
      </c>
      <c r="H90" s="14" t="s">
        <v>376</v>
      </c>
      <c r="I90" s="14" t="s">
        <v>376</v>
      </c>
      <c r="J90" s="14" t="s">
        <v>376</v>
      </c>
      <c r="K90" s="14" t="s">
        <v>538</v>
      </c>
      <c r="L90" s="14" t="s">
        <v>376</v>
      </c>
      <c r="M90" s="14" t="s">
        <v>376</v>
      </c>
      <c r="N90" s="14" t="s">
        <v>376</v>
      </c>
      <c r="O90" s="14" t="s">
        <v>376</v>
      </c>
      <c r="P90" s="14" t="s">
        <v>376</v>
      </c>
      <c r="Q90" s="14" t="s">
        <v>376</v>
      </c>
      <c r="R90" s="14" t="s">
        <v>376</v>
      </c>
      <c r="S90" s="14" t="s">
        <v>376</v>
      </c>
      <c r="T90" s="14" t="s">
        <v>376</v>
      </c>
      <c r="U90" s="14" t="s">
        <v>376</v>
      </c>
      <c r="V90" s="14" t="s">
        <v>376</v>
      </c>
      <c r="W90" s="14" t="s">
        <v>376</v>
      </c>
      <c r="X90" s="14" t="s">
        <v>376</v>
      </c>
      <c r="Y90" s="14" t="s">
        <v>376</v>
      </c>
      <c r="Z90" s="14" t="s">
        <v>376</v>
      </c>
      <c r="AA90" s="14" t="s">
        <v>376</v>
      </c>
      <c r="AB90" s="14" t="s">
        <v>376</v>
      </c>
      <c r="AC90" s="14" t="s">
        <v>376</v>
      </c>
      <c r="AD90" s="14" t="s">
        <v>376</v>
      </c>
      <c r="AE90" s="14" t="s">
        <v>376</v>
      </c>
      <c r="AF90" s="14" t="s">
        <v>376</v>
      </c>
      <c r="AG90" s="14" t="s">
        <v>376</v>
      </c>
      <c r="AH90" s="14" t="s">
        <v>538</v>
      </c>
      <c r="AI90" s="14" t="s">
        <v>376</v>
      </c>
      <c r="AJ90" s="14" t="s">
        <v>376</v>
      </c>
      <c r="AK90" s="14" t="s">
        <v>376</v>
      </c>
      <c r="AL90" s="14" t="s">
        <v>376</v>
      </c>
      <c r="AM90" s="14" t="s">
        <v>376</v>
      </c>
      <c r="AN90" s="14" t="s">
        <v>376</v>
      </c>
      <c r="AO90" s="14" t="s">
        <v>376</v>
      </c>
      <c r="AP90" s="14" t="s">
        <v>376</v>
      </c>
      <c r="AQ90" s="14" t="s">
        <v>376</v>
      </c>
      <c r="AR90" s="14" t="s">
        <v>376</v>
      </c>
      <c r="AS90" s="14" t="s">
        <v>376</v>
      </c>
      <c r="AT90" s="14" t="s">
        <v>376</v>
      </c>
      <c r="AU90" s="14" t="s">
        <v>376</v>
      </c>
      <c r="AV90" s="14" t="s">
        <v>376</v>
      </c>
      <c r="AW90" s="14" t="s">
        <v>376</v>
      </c>
      <c r="AX90" s="14" t="s">
        <v>376</v>
      </c>
      <c r="AY90" s="14" t="s">
        <v>376</v>
      </c>
      <c r="AZ90" s="14" t="s">
        <v>376</v>
      </c>
      <c r="BA90" s="14" t="s">
        <v>376</v>
      </c>
      <c r="BB90" s="14" t="s">
        <v>376</v>
      </c>
      <c r="BC90" s="14" t="s">
        <v>376</v>
      </c>
      <c r="BD90" s="14" t="s">
        <v>376</v>
      </c>
      <c r="BE90" s="14" t="s">
        <v>376</v>
      </c>
      <c r="BF90" s="14" t="s">
        <v>376</v>
      </c>
      <c r="BG90" s="14" t="s">
        <v>376</v>
      </c>
      <c r="BH90" s="14" t="s">
        <v>376</v>
      </c>
      <c r="BI90" s="14" t="s">
        <v>376</v>
      </c>
      <c r="BJ90" s="14" t="s">
        <v>376</v>
      </c>
      <c r="BK90" s="14" t="s">
        <v>376</v>
      </c>
      <c r="BL90" s="14" t="s">
        <v>376</v>
      </c>
      <c r="BM90" s="14" t="s">
        <v>376</v>
      </c>
      <c r="BN90" s="14" t="s">
        <v>376</v>
      </c>
      <c r="BO90" s="14" t="s">
        <v>376</v>
      </c>
      <c r="BP90" s="14" t="s">
        <v>376</v>
      </c>
      <c r="BQ90" s="14" t="s">
        <v>376</v>
      </c>
      <c r="BR90" s="14" t="s">
        <v>376</v>
      </c>
      <c r="BS90" s="14" t="s">
        <v>376</v>
      </c>
      <c r="BT90" s="14" t="s">
        <v>376</v>
      </c>
      <c r="BU90" s="14" t="s">
        <v>376</v>
      </c>
      <c r="BV90" s="14" t="s">
        <v>376</v>
      </c>
      <c r="BW90" s="14" t="s">
        <v>376</v>
      </c>
      <c r="BX90" s="14" t="s">
        <v>376</v>
      </c>
      <c r="BY90" s="14" t="s">
        <v>376</v>
      </c>
      <c r="BZ90" s="14" t="s">
        <v>376</v>
      </c>
      <c r="CA90" s="14" t="s">
        <v>376</v>
      </c>
      <c r="CB90" s="14" t="s">
        <v>376</v>
      </c>
      <c r="CC90" s="14" t="s">
        <v>376</v>
      </c>
      <c r="CD90" s="14" t="s">
        <v>538</v>
      </c>
      <c r="CE90" s="14" t="s">
        <v>376</v>
      </c>
      <c r="CF90" s="14" t="s">
        <v>376</v>
      </c>
      <c r="CG90" s="14" t="s">
        <v>376</v>
      </c>
      <c r="CH90" s="14" t="s">
        <v>376</v>
      </c>
      <c r="CI90" s="14" t="s">
        <v>376</v>
      </c>
      <c r="CJ90" s="14" t="s">
        <v>376</v>
      </c>
      <c r="CK90" s="14" t="s">
        <v>376</v>
      </c>
      <c r="CL90" s="14" t="s">
        <v>376</v>
      </c>
      <c r="CM90" s="14" t="s">
        <v>376</v>
      </c>
      <c r="CN90" s="14" t="s">
        <v>376</v>
      </c>
      <c r="CO90" s="14" t="s">
        <v>376</v>
      </c>
      <c r="CP90" s="14" t="s">
        <v>376</v>
      </c>
      <c r="CQ90" s="14" t="s">
        <v>376</v>
      </c>
      <c r="CR90" s="14" t="s">
        <v>376</v>
      </c>
      <c r="CS90" s="14" t="s">
        <v>376</v>
      </c>
      <c r="CT90" s="14" t="s">
        <v>376</v>
      </c>
      <c r="CU90" s="14" t="s">
        <v>376</v>
      </c>
      <c r="CV90" s="14" t="s">
        <v>376</v>
      </c>
      <c r="CW90" s="12" t="s">
        <v>376</v>
      </c>
      <c r="CX90" s="12" t="s">
        <v>376</v>
      </c>
      <c r="CY90" s="12" t="s">
        <v>376</v>
      </c>
    </row>
    <row r="91" ht="12.75" customHeight="1" outlineLevel="1">
      <c r="A91" s="11" t="s">
        <v>566</v>
      </c>
      <c r="B91" s="11"/>
      <c r="C91" s="11" t="s">
        <v>566</v>
      </c>
      <c r="D91" s="14" t="s">
        <v>376</v>
      </c>
      <c r="E91" s="14" t="s">
        <v>376</v>
      </c>
      <c r="F91" s="14" t="s">
        <v>376</v>
      </c>
      <c r="G91" s="14" t="s">
        <v>376</v>
      </c>
      <c r="H91" s="14" t="s">
        <v>376</v>
      </c>
      <c r="I91" s="14" t="s">
        <v>376</v>
      </c>
      <c r="J91" s="14" t="s">
        <v>376</v>
      </c>
      <c r="K91" s="14">
        <v>28.0</v>
      </c>
      <c r="L91" s="14" t="s">
        <v>376</v>
      </c>
      <c r="M91" s="14" t="s">
        <v>376</v>
      </c>
      <c r="N91" s="14" t="s">
        <v>376</v>
      </c>
      <c r="O91" s="14" t="s">
        <v>376</v>
      </c>
      <c r="P91" s="14" t="s">
        <v>376</v>
      </c>
      <c r="Q91" s="14" t="s">
        <v>376</v>
      </c>
      <c r="R91" s="14" t="s">
        <v>376</v>
      </c>
      <c r="S91" s="14" t="s">
        <v>376</v>
      </c>
      <c r="T91" s="14" t="s">
        <v>376</v>
      </c>
      <c r="U91" s="14" t="s">
        <v>376</v>
      </c>
      <c r="V91" s="14" t="s">
        <v>376</v>
      </c>
      <c r="W91" s="14" t="s">
        <v>376</v>
      </c>
      <c r="X91" s="14" t="s">
        <v>376</v>
      </c>
      <c r="Y91" s="14" t="s">
        <v>376</v>
      </c>
      <c r="Z91" s="14" t="s">
        <v>376</v>
      </c>
      <c r="AA91" s="14" t="s">
        <v>376</v>
      </c>
      <c r="AB91" s="14" t="s">
        <v>376</v>
      </c>
      <c r="AC91" s="14" t="s">
        <v>376</v>
      </c>
      <c r="AD91" s="14" t="s">
        <v>376</v>
      </c>
      <c r="AE91" s="14" t="s">
        <v>376</v>
      </c>
      <c r="AF91" s="14" t="s">
        <v>376</v>
      </c>
      <c r="AG91" s="14" t="s">
        <v>376</v>
      </c>
      <c r="AH91" s="14">
        <v>17.0</v>
      </c>
      <c r="AI91" s="14" t="s">
        <v>376</v>
      </c>
      <c r="AJ91" s="14" t="s">
        <v>376</v>
      </c>
      <c r="AK91" s="14" t="s">
        <v>376</v>
      </c>
      <c r="AL91" s="14" t="s">
        <v>376</v>
      </c>
      <c r="AM91" s="14" t="s">
        <v>376</v>
      </c>
      <c r="AN91" s="14" t="s">
        <v>376</v>
      </c>
      <c r="AO91" s="14" t="s">
        <v>376</v>
      </c>
      <c r="AP91" s="14" t="s">
        <v>376</v>
      </c>
      <c r="AQ91" s="14" t="s">
        <v>376</v>
      </c>
      <c r="AR91" s="14" t="s">
        <v>376</v>
      </c>
      <c r="AS91" s="14" t="s">
        <v>376</v>
      </c>
      <c r="AT91" s="14" t="s">
        <v>376</v>
      </c>
      <c r="AU91" s="14" t="s">
        <v>376</v>
      </c>
      <c r="AV91" s="14" t="s">
        <v>376</v>
      </c>
      <c r="AW91" s="14" t="s">
        <v>376</v>
      </c>
      <c r="AX91" s="14" t="s">
        <v>376</v>
      </c>
      <c r="AY91" s="14" t="s">
        <v>376</v>
      </c>
      <c r="AZ91" s="14" t="s">
        <v>376</v>
      </c>
      <c r="BA91" s="14" t="s">
        <v>376</v>
      </c>
      <c r="BB91" s="14" t="s">
        <v>376</v>
      </c>
      <c r="BC91" s="14" t="s">
        <v>376</v>
      </c>
      <c r="BD91" s="14" t="s">
        <v>376</v>
      </c>
      <c r="BE91" s="14" t="s">
        <v>376</v>
      </c>
      <c r="BF91" s="14" t="s">
        <v>376</v>
      </c>
      <c r="BG91" s="14" t="s">
        <v>376</v>
      </c>
      <c r="BH91" s="14" t="s">
        <v>376</v>
      </c>
      <c r="BI91" s="14" t="s">
        <v>376</v>
      </c>
      <c r="BJ91" s="14" t="s">
        <v>376</v>
      </c>
      <c r="BK91" s="14" t="s">
        <v>376</v>
      </c>
      <c r="BL91" s="14" t="s">
        <v>376</v>
      </c>
      <c r="BM91" s="14" t="s">
        <v>376</v>
      </c>
      <c r="BN91" s="14" t="s">
        <v>376</v>
      </c>
      <c r="BO91" s="14" t="s">
        <v>376</v>
      </c>
      <c r="BP91" s="14" t="s">
        <v>376</v>
      </c>
      <c r="BQ91" s="14" t="s">
        <v>376</v>
      </c>
      <c r="BR91" s="14" t="s">
        <v>376</v>
      </c>
      <c r="BS91" s="14" t="s">
        <v>376</v>
      </c>
      <c r="BT91" s="14" t="s">
        <v>376</v>
      </c>
      <c r="BU91" s="14" t="s">
        <v>376</v>
      </c>
      <c r="BV91" s="14" t="s">
        <v>376</v>
      </c>
      <c r="BW91" s="14" t="s">
        <v>376</v>
      </c>
      <c r="BX91" s="14" t="s">
        <v>376</v>
      </c>
      <c r="BY91" s="14" t="s">
        <v>376</v>
      </c>
      <c r="BZ91" s="14" t="s">
        <v>376</v>
      </c>
      <c r="CA91" s="14" t="s">
        <v>376</v>
      </c>
      <c r="CB91" s="14" t="s">
        <v>376</v>
      </c>
      <c r="CC91" s="14" t="s">
        <v>376</v>
      </c>
      <c r="CD91" s="14">
        <v>9.0</v>
      </c>
      <c r="CE91" s="14" t="s">
        <v>376</v>
      </c>
      <c r="CF91" s="14" t="s">
        <v>376</v>
      </c>
      <c r="CG91" s="14" t="s">
        <v>376</v>
      </c>
      <c r="CH91" s="14" t="s">
        <v>376</v>
      </c>
      <c r="CI91" s="14" t="s">
        <v>376</v>
      </c>
      <c r="CJ91" s="14" t="s">
        <v>376</v>
      </c>
      <c r="CK91" s="14" t="s">
        <v>376</v>
      </c>
      <c r="CL91" s="14" t="s">
        <v>376</v>
      </c>
      <c r="CM91" s="14" t="s">
        <v>376</v>
      </c>
      <c r="CN91" s="14" t="s">
        <v>376</v>
      </c>
      <c r="CO91" s="14" t="s">
        <v>376</v>
      </c>
      <c r="CP91" s="14" t="s">
        <v>376</v>
      </c>
      <c r="CQ91" s="14" t="s">
        <v>376</v>
      </c>
      <c r="CR91" s="14" t="s">
        <v>376</v>
      </c>
      <c r="CS91" s="14" t="s">
        <v>376</v>
      </c>
      <c r="CT91" s="14" t="s">
        <v>376</v>
      </c>
      <c r="CU91" s="14" t="s">
        <v>376</v>
      </c>
      <c r="CV91" s="14" t="s">
        <v>376</v>
      </c>
      <c r="CW91" s="12" t="s">
        <v>376</v>
      </c>
      <c r="CX91" s="12" t="s">
        <v>376</v>
      </c>
      <c r="CY91" s="12" t="s">
        <v>376</v>
      </c>
    </row>
    <row r="92" ht="12.75" customHeight="1" outlineLevel="1">
      <c r="A92" s="11" t="s">
        <v>567</v>
      </c>
      <c r="B92" s="11"/>
      <c r="C92" s="11" t="s">
        <v>567</v>
      </c>
      <c r="D92" s="14" t="s">
        <v>376</v>
      </c>
      <c r="E92" s="14" t="s">
        <v>376</v>
      </c>
      <c r="F92" s="14" t="s">
        <v>376</v>
      </c>
      <c r="G92" s="14" t="s">
        <v>376</v>
      </c>
      <c r="H92" s="14" t="s">
        <v>376</v>
      </c>
      <c r="I92" s="14" t="s">
        <v>376</v>
      </c>
      <c r="J92" s="14" t="s">
        <v>376</v>
      </c>
      <c r="K92" s="14" t="s">
        <v>541</v>
      </c>
      <c r="L92" s="14" t="s">
        <v>376</v>
      </c>
      <c r="M92" s="14" t="s">
        <v>376</v>
      </c>
      <c r="N92" s="14" t="s">
        <v>376</v>
      </c>
      <c r="O92" s="14" t="s">
        <v>376</v>
      </c>
      <c r="P92" s="14" t="s">
        <v>376</v>
      </c>
      <c r="Q92" s="14" t="s">
        <v>376</v>
      </c>
      <c r="R92" s="14" t="s">
        <v>376</v>
      </c>
      <c r="S92" s="14" t="s">
        <v>376</v>
      </c>
      <c r="T92" s="14" t="s">
        <v>376</v>
      </c>
      <c r="U92" s="14" t="s">
        <v>376</v>
      </c>
      <c r="V92" s="14" t="s">
        <v>376</v>
      </c>
      <c r="W92" s="14" t="s">
        <v>376</v>
      </c>
      <c r="X92" s="14" t="s">
        <v>376</v>
      </c>
      <c r="Y92" s="14" t="s">
        <v>376</v>
      </c>
      <c r="Z92" s="14" t="s">
        <v>376</v>
      </c>
      <c r="AA92" s="14" t="s">
        <v>376</v>
      </c>
      <c r="AB92" s="14" t="s">
        <v>376</v>
      </c>
      <c r="AC92" s="14" t="s">
        <v>376</v>
      </c>
      <c r="AD92" s="14" t="s">
        <v>376</v>
      </c>
      <c r="AE92" s="14" t="s">
        <v>376</v>
      </c>
      <c r="AF92" s="14" t="s">
        <v>376</v>
      </c>
      <c r="AG92" s="14" t="s">
        <v>376</v>
      </c>
      <c r="AH92" s="14" t="s">
        <v>541</v>
      </c>
      <c r="AI92" s="14" t="s">
        <v>376</v>
      </c>
      <c r="AJ92" s="14" t="s">
        <v>376</v>
      </c>
      <c r="AK92" s="14" t="s">
        <v>376</v>
      </c>
      <c r="AL92" s="14" t="s">
        <v>376</v>
      </c>
      <c r="AM92" s="14" t="s">
        <v>376</v>
      </c>
      <c r="AN92" s="14" t="s">
        <v>376</v>
      </c>
      <c r="AO92" s="14" t="s">
        <v>376</v>
      </c>
      <c r="AP92" s="14" t="s">
        <v>376</v>
      </c>
      <c r="AQ92" s="14" t="s">
        <v>376</v>
      </c>
      <c r="AR92" s="14" t="s">
        <v>376</v>
      </c>
      <c r="AS92" s="14" t="s">
        <v>376</v>
      </c>
      <c r="AT92" s="14" t="s">
        <v>376</v>
      </c>
      <c r="AU92" s="14" t="s">
        <v>376</v>
      </c>
      <c r="AV92" s="14" t="s">
        <v>376</v>
      </c>
      <c r="AW92" s="14" t="s">
        <v>376</v>
      </c>
      <c r="AX92" s="14" t="s">
        <v>376</v>
      </c>
      <c r="AY92" s="14" t="s">
        <v>376</v>
      </c>
      <c r="AZ92" s="14" t="s">
        <v>376</v>
      </c>
      <c r="BA92" s="14" t="s">
        <v>376</v>
      </c>
      <c r="BB92" s="14" t="s">
        <v>376</v>
      </c>
      <c r="BC92" s="14" t="s">
        <v>376</v>
      </c>
      <c r="BD92" s="14" t="s">
        <v>376</v>
      </c>
      <c r="BE92" s="14" t="s">
        <v>376</v>
      </c>
      <c r="BF92" s="14" t="s">
        <v>376</v>
      </c>
      <c r="BG92" s="14" t="s">
        <v>376</v>
      </c>
      <c r="BH92" s="14" t="s">
        <v>376</v>
      </c>
      <c r="BI92" s="14" t="s">
        <v>376</v>
      </c>
      <c r="BJ92" s="14" t="s">
        <v>376</v>
      </c>
      <c r="BK92" s="14" t="s">
        <v>376</v>
      </c>
      <c r="BL92" s="14" t="s">
        <v>376</v>
      </c>
      <c r="BM92" s="14" t="s">
        <v>376</v>
      </c>
      <c r="BN92" s="14" t="s">
        <v>376</v>
      </c>
      <c r="BO92" s="14" t="s">
        <v>376</v>
      </c>
      <c r="BP92" s="14" t="s">
        <v>376</v>
      </c>
      <c r="BQ92" s="14" t="s">
        <v>376</v>
      </c>
      <c r="BR92" s="14" t="s">
        <v>376</v>
      </c>
      <c r="BS92" s="14" t="s">
        <v>376</v>
      </c>
      <c r="BT92" s="14" t="s">
        <v>376</v>
      </c>
      <c r="BU92" s="14" t="s">
        <v>376</v>
      </c>
      <c r="BV92" s="14" t="s">
        <v>376</v>
      </c>
      <c r="BW92" s="14" t="s">
        <v>376</v>
      </c>
      <c r="BX92" s="14" t="s">
        <v>376</v>
      </c>
      <c r="BY92" s="14" t="s">
        <v>376</v>
      </c>
      <c r="BZ92" s="14" t="s">
        <v>376</v>
      </c>
      <c r="CA92" s="14" t="s">
        <v>376</v>
      </c>
      <c r="CB92" s="14" t="s">
        <v>376</v>
      </c>
      <c r="CC92" s="14" t="s">
        <v>376</v>
      </c>
      <c r="CD92" s="14" t="s">
        <v>541</v>
      </c>
      <c r="CE92" s="14" t="s">
        <v>376</v>
      </c>
      <c r="CF92" s="14" t="s">
        <v>376</v>
      </c>
      <c r="CG92" s="14" t="s">
        <v>376</v>
      </c>
      <c r="CH92" s="14" t="s">
        <v>376</v>
      </c>
      <c r="CI92" s="14" t="s">
        <v>376</v>
      </c>
      <c r="CJ92" s="14" t="s">
        <v>376</v>
      </c>
      <c r="CK92" s="14" t="s">
        <v>376</v>
      </c>
      <c r="CL92" s="14" t="s">
        <v>376</v>
      </c>
      <c r="CM92" s="14" t="s">
        <v>376</v>
      </c>
      <c r="CN92" s="14" t="s">
        <v>376</v>
      </c>
      <c r="CO92" s="14" t="s">
        <v>376</v>
      </c>
      <c r="CP92" s="14" t="s">
        <v>376</v>
      </c>
      <c r="CQ92" s="14" t="s">
        <v>376</v>
      </c>
      <c r="CR92" s="14" t="s">
        <v>376</v>
      </c>
      <c r="CS92" s="14" t="s">
        <v>376</v>
      </c>
      <c r="CT92" s="14" t="s">
        <v>376</v>
      </c>
      <c r="CU92" s="14" t="s">
        <v>376</v>
      </c>
      <c r="CV92" s="14" t="s">
        <v>376</v>
      </c>
      <c r="CW92" s="12" t="s">
        <v>376</v>
      </c>
      <c r="CX92" s="12" t="s">
        <v>376</v>
      </c>
      <c r="CY92" s="12" t="s">
        <v>376</v>
      </c>
    </row>
    <row r="93" ht="12.75" customHeight="1" outlineLevel="1">
      <c r="A93" s="11" t="s">
        <v>568</v>
      </c>
      <c r="B93" s="11"/>
      <c r="C93" s="11" t="s">
        <v>568</v>
      </c>
      <c r="D93" s="14" t="s">
        <v>376</v>
      </c>
      <c r="E93" s="14" t="s">
        <v>376</v>
      </c>
      <c r="F93" s="14" t="s">
        <v>376</v>
      </c>
      <c r="G93" s="14" t="s">
        <v>376</v>
      </c>
      <c r="H93" s="14" t="s">
        <v>376</v>
      </c>
      <c r="I93" s="14" t="s">
        <v>376</v>
      </c>
      <c r="J93" s="14" t="s">
        <v>376</v>
      </c>
      <c r="K93" s="14">
        <v>97.0</v>
      </c>
      <c r="L93" s="14" t="s">
        <v>376</v>
      </c>
      <c r="M93" s="14" t="s">
        <v>376</v>
      </c>
      <c r="N93" s="14" t="s">
        <v>376</v>
      </c>
      <c r="O93" s="14" t="s">
        <v>376</v>
      </c>
      <c r="P93" s="14" t="s">
        <v>376</v>
      </c>
      <c r="Q93" s="14" t="s">
        <v>376</v>
      </c>
      <c r="R93" s="14" t="s">
        <v>376</v>
      </c>
      <c r="S93" s="14" t="s">
        <v>376</v>
      </c>
      <c r="T93" s="14" t="s">
        <v>376</v>
      </c>
      <c r="U93" s="14" t="s">
        <v>376</v>
      </c>
      <c r="V93" s="14" t="s">
        <v>376</v>
      </c>
      <c r="W93" s="14" t="s">
        <v>376</v>
      </c>
      <c r="X93" s="14" t="s">
        <v>376</v>
      </c>
      <c r="Y93" s="14" t="s">
        <v>376</v>
      </c>
      <c r="Z93" s="14" t="s">
        <v>376</v>
      </c>
      <c r="AA93" s="14" t="s">
        <v>376</v>
      </c>
      <c r="AB93" s="14" t="s">
        <v>376</v>
      </c>
      <c r="AC93" s="14" t="s">
        <v>376</v>
      </c>
      <c r="AD93" s="14" t="s">
        <v>376</v>
      </c>
      <c r="AE93" s="14" t="s">
        <v>376</v>
      </c>
      <c r="AF93" s="14" t="s">
        <v>376</v>
      </c>
      <c r="AG93" s="14" t="s">
        <v>376</v>
      </c>
      <c r="AH93" s="14">
        <v>54.0</v>
      </c>
      <c r="AI93" s="14" t="s">
        <v>376</v>
      </c>
      <c r="AJ93" s="14" t="s">
        <v>376</v>
      </c>
      <c r="AK93" s="14" t="s">
        <v>376</v>
      </c>
      <c r="AL93" s="14" t="s">
        <v>376</v>
      </c>
      <c r="AM93" s="14" t="s">
        <v>376</v>
      </c>
      <c r="AN93" s="14" t="s">
        <v>376</v>
      </c>
      <c r="AO93" s="14" t="s">
        <v>376</v>
      </c>
      <c r="AP93" s="14" t="s">
        <v>376</v>
      </c>
      <c r="AQ93" s="14" t="s">
        <v>376</v>
      </c>
      <c r="AR93" s="14" t="s">
        <v>376</v>
      </c>
      <c r="AS93" s="14" t="s">
        <v>376</v>
      </c>
      <c r="AT93" s="14" t="s">
        <v>376</v>
      </c>
      <c r="AU93" s="14" t="s">
        <v>376</v>
      </c>
      <c r="AV93" s="14" t="s">
        <v>376</v>
      </c>
      <c r="AW93" s="14" t="s">
        <v>376</v>
      </c>
      <c r="AX93" s="14" t="s">
        <v>376</v>
      </c>
      <c r="AY93" s="14" t="s">
        <v>376</v>
      </c>
      <c r="AZ93" s="14" t="s">
        <v>376</v>
      </c>
      <c r="BA93" s="14" t="s">
        <v>376</v>
      </c>
      <c r="BB93" s="14" t="s">
        <v>376</v>
      </c>
      <c r="BC93" s="14" t="s">
        <v>376</v>
      </c>
      <c r="BD93" s="14" t="s">
        <v>376</v>
      </c>
      <c r="BE93" s="14" t="s">
        <v>376</v>
      </c>
      <c r="BF93" s="14" t="s">
        <v>376</v>
      </c>
      <c r="BG93" s="14" t="s">
        <v>376</v>
      </c>
      <c r="BH93" s="14" t="s">
        <v>376</v>
      </c>
      <c r="BI93" s="14" t="s">
        <v>376</v>
      </c>
      <c r="BJ93" s="14" t="s">
        <v>376</v>
      </c>
      <c r="BK93" s="14" t="s">
        <v>376</v>
      </c>
      <c r="BL93" s="14" t="s">
        <v>376</v>
      </c>
      <c r="BM93" s="14" t="s">
        <v>376</v>
      </c>
      <c r="BN93" s="14" t="s">
        <v>376</v>
      </c>
      <c r="BO93" s="14" t="s">
        <v>376</v>
      </c>
      <c r="BP93" s="14" t="s">
        <v>376</v>
      </c>
      <c r="BQ93" s="14" t="s">
        <v>376</v>
      </c>
      <c r="BR93" s="14" t="s">
        <v>376</v>
      </c>
      <c r="BS93" s="14" t="s">
        <v>376</v>
      </c>
      <c r="BT93" s="14" t="s">
        <v>376</v>
      </c>
      <c r="BU93" s="14" t="s">
        <v>376</v>
      </c>
      <c r="BV93" s="14" t="s">
        <v>376</v>
      </c>
      <c r="BW93" s="14" t="s">
        <v>376</v>
      </c>
      <c r="BX93" s="14" t="s">
        <v>376</v>
      </c>
      <c r="BY93" s="14" t="s">
        <v>376</v>
      </c>
      <c r="BZ93" s="14" t="s">
        <v>376</v>
      </c>
      <c r="CA93" s="14" t="s">
        <v>376</v>
      </c>
      <c r="CB93" s="14" t="s">
        <v>376</v>
      </c>
      <c r="CC93" s="14" t="s">
        <v>376</v>
      </c>
      <c r="CD93" s="14">
        <v>30.0</v>
      </c>
      <c r="CE93" s="14" t="s">
        <v>376</v>
      </c>
      <c r="CF93" s="14" t="s">
        <v>376</v>
      </c>
      <c r="CG93" s="14" t="s">
        <v>376</v>
      </c>
      <c r="CH93" s="14" t="s">
        <v>376</v>
      </c>
      <c r="CI93" s="14" t="s">
        <v>376</v>
      </c>
      <c r="CJ93" s="14" t="s">
        <v>376</v>
      </c>
      <c r="CK93" s="14" t="s">
        <v>376</v>
      </c>
      <c r="CL93" s="14" t="s">
        <v>376</v>
      </c>
      <c r="CM93" s="14" t="s">
        <v>376</v>
      </c>
      <c r="CN93" s="14" t="s">
        <v>376</v>
      </c>
      <c r="CO93" s="14" t="s">
        <v>376</v>
      </c>
      <c r="CP93" s="14" t="s">
        <v>376</v>
      </c>
      <c r="CQ93" s="14" t="s">
        <v>376</v>
      </c>
      <c r="CR93" s="14" t="s">
        <v>376</v>
      </c>
      <c r="CS93" s="14" t="s">
        <v>376</v>
      </c>
      <c r="CT93" s="14" t="s">
        <v>376</v>
      </c>
      <c r="CU93" s="14" t="s">
        <v>376</v>
      </c>
      <c r="CV93" s="14" t="s">
        <v>376</v>
      </c>
      <c r="CW93" s="12" t="s">
        <v>376</v>
      </c>
      <c r="CX93" s="12" t="s">
        <v>376</v>
      </c>
      <c r="CY93" s="12" t="s">
        <v>376</v>
      </c>
    </row>
    <row r="94" ht="12.75" customHeight="1" outlineLevel="1">
      <c r="A94" s="11" t="s">
        <v>569</v>
      </c>
      <c r="B94" s="11"/>
      <c r="C94" s="11" t="s">
        <v>569</v>
      </c>
      <c r="D94" s="14" t="s">
        <v>376</v>
      </c>
      <c r="E94" s="14" t="s">
        <v>376</v>
      </c>
      <c r="F94" s="14" t="s">
        <v>376</v>
      </c>
      <c r="G94" s="14" t="s">
        <v>376</v>
      </c>
      <c r="H94" s="14" t="s">
        <v>376</v>
      </c>
      <c r="I94" s="14" t="s">
        <v>376</v>
      </c>
      <c r="J94" s="14" t="s">
        <v>376</v>
      </c>
      <c r="K94" s="14" t="s">
        <v>544</v>
      </c>
      <c r="L94" s="14" t="s">
        <v>376</v>
      </c>
      <c r="M94" s="14" t="s">
        <v>376</v>
      </c>
      <c r="N94" s="14" t="s">
        <v>376</v>
      </c>
      <c r="O94" s="14" t="s">
        <v>376</v>
      </c>
      <c r="P94" s="14" t="s">
        <v>376</v>
      </c>
      <c r="Q94" s="14" t="s">
        <v>376</v>
      </c>
      <c r="R94" s="14" t="s">
        <v>376</v>
      </c>
      <c r="S94" s="14" t="s">
        <v>376</v>
      </c>
      <c r="T94" s="14" t="s">
        <v>376</v>
      </c>
      <c r="U94" s="14" t="s">
        <v>376</v>
      </c>
      <c r="V94" s="14" t="s">
        <v>376</v>
      </c>
      <c r="W94" s="14" t="s">
        <v>376</v>
      </c>
      <c r="X94" s="14" t="s">
        <v>376</v>
      </c>
      <c r="Y94" s="14" t="s">
        <v>376</v>
      </c>
      <c r="Z94" s="14" t="s">
        <v>376</v>
      </c>
      <c r="AA94" s="14" t="s">
        <v>376</v>
      </c>
      <c r="AB94" s="14" t="s">
        <v>376</v>
      </c>
      <c r="AC94" s="14" t="s">
        <v>376</v>
      </c>
      <c r="AD94" s="14" t="s">
        <v>376</v>
      </c>
      <c r="AE94" s="14" t="s">
        <v>376</v>
      </c>
      <c r="AF94" s="14" t="s">
        <v>376</v>
      </c>
      <c r="AG94" s="14" t="s">
        <v>376</v>
      </c>
      <c r="AH94" s="14" t="s">
        <v>544</v>
      </c>
      <c r="AI94" s="14" t="s">
        <v>376</v>
      </c>
      <c r="AJ94" s="14" t="s">
        <v>376</v>
      </c>
      <c r="AK94" s="14" t="s">
        <v>376</v>
      </c>
      <c r="AL94" s="14" t="s">
        <v>376</v>
      </c>
      <c r="AM94" s="14" t="s">
        <v>376</v>
      </c>
      <c r="AN94" s="14" t="s">
        <v>376</v>
      </c>
      <c r="AO94" s="14" t="s">
        <v>376</v>
      </c>
      <c r="AP94" s="14" t="s">
        <v>376</v>
      </c>
      <c r="AQ94" s="14" t="s">
        <v>376</v>
      </c>
      <c r="AR94" s="14" t="s">
        <v>376</v>
      </c>
      <c r="AS94" s="14" t="s">
        <v>376</v>
      </c>
      <c r="AT94" s="14" t="s">
        <v>376</v>
      </c>
      <c r="AU94" s="14" t="s">
        <v>376</v>
      </c>
      <c r="AV94" s="14" t="s">
        <v>376</v>
      </c>
      <c r="AW94" s="14" t="s">
        <v>376</v>
      </c>
      <c r="AX94" s="14" t="s">
        <v>376</v>
      </c>
      <c r="AY94" s="14" t="s">
        <v>376</v>
      </c>
      <c r="AZ94" s="14" t="s">
        <v>376</v>
      </c>
      <c r="BA94" s="14" t="s">
        <v>376</v>
      </c>
      <c r="BB94" s="14" t="s">
        <v>376</v>
      </c>
      <c r="BC94" s="14" t="s">
        <v>376</v>
      </c>
      <c r="BD94" s="14" t="s">
        <v>376</v>
      </c>
      <c r="BE94" s="14" t="s">
        <v>376</v>
      </c>
      <c r="BF94" s="14" t="s">
        <v>376</v>
      </c>
      <c r="BG94" s="14" t="s">
        <v>376</v>
      </c>
      <c r="BH94" s="14" t="s">
        <v>376</v>
      </c>
      <c r="BI94" s="14" t="s">
        <v>376</v>
      </c>
      <c r="BJ94" s="14" t="s">
        <v>376</v>
      </c>
      <c r="BK94" s="14" t="s">
        <v>376</v>
      </c>
      <c r="BL94" s="14" t="s">
        <v>376</v>
      </c>
      <c r="BM94" s="14" t="s">
        <v>376</v>
      </c>
      <c r="BN94" s="14" t="s">
        <v>376</v>
      </c>
      <c r="BO94" s="14" t="s">
        <v>376</v>
      </c>
      <c r="BP94" s="14" t="s">
        <v>376</v>
      </c>
      <c r="BQ94" s="14" t="s">
        <v>376</v>
      </c>
      <c r="BR94" s="14" t="s">
        <v>376</v>
      </c>
      <c r="BS94" s="14" t="s">
        <v>376</v>
      </c>
      <c r="BT94" s="14" t="s">
        <v>376</v>
      </c>
      <c r="BU94" s="14" t="s">
        <v>376</v>
      </c>
      <c r="BV94" s="14" t="s">
        <v>376</v>
      </c>
      <c r="BW94" s="14" t="s">
        <v>376</v>
      </c>
      <c r="BX94" s="14" t="s">
        <v>376</v>
      </c>
      <c r="BY94" s="14" t="s">
        <v>376</v>
      </c>
      <c r="BZ94" s="14" t="s">
        <v>376</v>
      </c>
      <c r="CA94" s="14" t="s">
        <v>376</v>
      </c>
      <c r="CB94" s="14" t="s">
        <v>376</v>
      </c>
      <c r="CC94" s="14" t="s">
        <v>376</v>
      </c>
      <c r="CD94" s="14" t="s">
        <v>544</v>
      </c>
      <c r="CE94" s="14" t="s">
        <v>376</v>
      </c>
      <c r="CF94" s="14" t="s">
        <v>376</v>
      </c>
      <c r="CG94" s="14" t="s">
        <v>376</v>
      </c>
      <c r="CH94" s="14" t="s">
        <v>376</v>
      </c>
      <c r="CI94" s="14" t="s">
        <v>376</v>
      </c>
      <c r="CJ94" s="14" t="s">
        <v>376</v>
      </c>
      <c r="CK94" s="14" t="s">
        <v>376</v>
      </c>
      <c r="CL94" s="14" t="s">
        <v>376</v>
      </c>
      <c r="CM94" s="14" t="s">
        <v>376</v>
      </c>
      <c r="CN94" s="14" t="s">
        <v>376</v>
      </c>
      <c r="CO94" s="14" t="s">
        <v>376</v>
      </c>
      <c r="CP94" s="14" t="s">
        <v>376</v>
      </c>
      <c r="CQ94" s="14" t="s">
        <v>376</v>
      </c>
      <c r="CR94" s="14" t="s">
        <v>376</v>
      </c>
      <c r="CS94" s="14" t="s">
        <v>376</v>
      </c>
      <c r="CT94" s="14" t="s">
        <v>376</v>
      </c>
      <c r="CU94" s="14" t="s">
        <v>376</v>
      </c>
      <c r="CV94" s="14" t="s">
        <v>376</v>
      </c>
      <c r="CW94" s="12" t="s">
        <v>376</v>
      </c>
      <c r="CX94" s="12" t="s">
        <v>376</v>
      </c>
      <c r="CY94" s="12" t="s">
        <v>376</v>
      </c>
    </row>
    <row r="95" ht="12.75" customHeight="1" outlineLevel="1">
      <c r="A95" s="11" t="s">
        <v>570</v>
      </c>
      <c r="B95" s="11"/>
      <c r="C95" s="11" t="s">
        <v>570</v>
      </c>
      <c r="D95" s="14" t="s">
        <v>376</v>
      </c>
      <c r="E95" s="14" t="s">
        <v>376</v>
      </c>
      <c r="F95" s="14" t="s">
        <v>376</v>
      </c>
      <c r="G95" s="14" t="s">
        <v>376</v>
      </c>
      <c r="H95" s="14" t="s">
        <v>376</v>
      </c>
      <c r="I95" s="14" t="s">
        <v>376</v>
      </c>
      <c r="J95" s="14" t="s">
        <v>376</v>
      </c>
      <c r="K95" s="14">
        <v>92.0</v>
      </c>
      <c r="L95" s="14" t="s">
        <v>376</v>
      </c>
      <c r="M95" s="14" t="s">
        <v>376</v>
      </c>
      <c r="N95" s="14" t="s">
        <v>376</v>
      </c>
      <c r="O95" s="14" t="s">
        <v>376</v>
      </c>
      <c r="P95" s="14" t="s">
        <v>376</v>
      </c>
      <c r="Q95" s="14" t="s">
        <v>376</v>
      </c>
      <c r="R95" s="14" t="s">
        <v>376</v>
      </c>
      <c r="S95" s="14" t="s">
        <v>376</v>
      </c>
      <c r="T95" s="14" t="s">
        <v>376</v>
      </c>
      <c r="U95" s="14" t="s">
        <v>376</v>
      </c>
      <c r="V95" s="14" t="s">
        <v>376</v>
      </c>
      <c r="W95" s="14" t="s">
        <v>376</v>
      </c>
      <c r="X95" s="14" t="s">
        <v>376</v>
      </c>
      <c r="Y95" s="14" t="s">
        <v>376</v>
      </c>
      <c r="Z95" s="14" t="s">
        <v>376</v>
      </c>
      <c r="AA95" s="14" t="s">
        <v>376</v>
      </c>
      <c r="AB95" s="14" t="s">
        <v>376</v>
      </c>
      <c r="AC95" s="14" t="s">
        <v>376</v>
      </c>
      <c r="AD95" s="14" t="s">
        <v>376</v>
      </c>
      <c r="AE95" s="14" t="s">
        <v>376</v>
      </c>
      <c r="AF95" s="14" t="s">
        <v>376</v>
      </c>
      <c r="AG95" s="14" t="s">
        <v>376</v>
      </c>
      <c r="AH95" s="14">
        <v>59.0</v>
      </c>
      <c r="AI95" s="14" t="s">
        <v>376</v>
      </c>
      <c r="AJ95" s="14" t="s">
        <v>376</v>
      </c>
      <c r="AK95" s="14" t="s">
        <v>376</v>
      </c>
      <c r="AL95" s="14" t="s">
        <v>376</v>
      </c>
      <c r="AM95" s="14" t="s">
        <v>376</v>
      </c>
      <c r="AN95" s="14" t="s">
        <v>376</v>
      </c>
      <c r="AO95" s="14" t="s">
        <v>376</v>
      </c>
      <c r="AP95" s="14" t="s">
        <v>376</v>
      </c>
      <c r="AQ95" s="14" t="s">
        <v>376</v>
      </c>
      <c r="AR95" s="14" t="s">
        <v>376</v>
      </c>
      <c r="AS95" s="14" t="s">
        <v>376</v>
      </c>
      <c r="AT95" s="14" t="s">
        <v>376</v>
      </c>
      <c r="AU95" s="14" t="s">
        <v>376</v>
      </c>
      <c r="AV95" s="14" t="s">
        <v>376</v>
      </c>
      <c r="AW95" s="14" t="s">
        <v>376</v>
      </c>
      <c r="AX95" s="14" t="s">
        <v>376</v>
      </c>
      <c r="AY95" s="14" t="s">
        <v>376</v>
      </c>
      <c r="AZ95" s="14" t="s">
        <v>376</v>
      </c>
      <c r="BA95" s="14" t="s">
        <v>376</v>
      </c>
      <c r="BB95" s="14" t="s">
        <v>376</v>
      </c>
      <c r="BC95" s="14" t="s">
        <v>376</v>
      </c>
      <c r="BD95" s="14" t="s">
        <v>376</v>
      </c>
      <c r="BE95" s="14" t="s">
        <v>376</v>
      </c>
      <c r="BF95" s="14" t="s">
        <v>376</v>
      </c>
      <c r="BG95" s="14" t="s">
        <v>376</v>
      </c>
      <c r="BH95" s="14" t="s">
        <v>376</v>
      </c>
      <c r="BI95" s="14" t="s">
        <v>376</v>
      </c>
      <c r="BJ95" s="14" t="s">
        <v>376</v>
      </c>
      <c r="BK95" s="14" t="s">
        <v>376</v>
      </c>
      <c r="BL95" s="14" t="s">
        <v>376</v>
      </c>
      <c r="BM95" s="14" t="s">
        <v>376</v>
      </c>
      <c r="BN95" s="14" t="s">
        <v>376</v>
      </c>
      <c r="BO95" s="14" t="s">
        <v>376</v>
      </c>
      <c r="BP95" s="14" t="s">
        <v>376</v>
      </c>
      <c r="BQ95" s="14" t="s">
        <v>376</v>
      </c>
      <c r="BR95" s="14" t="s">
        <v>376</v>
      </c>
      <c r="BS95" s="14" t="s">
        <v>376</v>
      </c>
      <c r="BT95" s="14" t="s">
        <v>376</v>
      </c>
      <c r="BU95" s="14" t="s">
        <v>376</v>
      </c>
      <c r="BV95" s="14" t="s">
        <v>376</v>
      </c>
      <c r="BW95" s="14" t="s">
        <v>376</v>
      </c>
      <c r="BX95" s="14" t="s">
        <v>376</v>
      </c>
      <c r="BY95" s="14" t="s">
        <v>376</v>
      </c>
      <c r="BZ95" s="14" t="s">
        <v>376</v>
      </c>
      <c r="CA95" s="14" t="s">
        <v>376</v>
      </c>
      <c r="CB95" s="14" t="s">
        <v>376</v>
      </c>
      <c r="CC95" s="14" t="s">
        <v>376</v>
      </c>
      <c r="CD95" s="14">
        <v>35.0</v>
      </c>
      <c r="CE95" s="14" t="s">
        <v>376</v>
      </c>
      <c r="CF95" s="14" t="s">
        <v>376</v>
      </c>
      <c r="CG95" s="14" t="s">
        <v>376</v>
      </c>
      <c r="CH95" s="14" t="s">
        <v>376</v>
      </c>
      <c r="CI95" s="14" t="s">
        <v>376</v>
      </c>
      <c r="CJ95" s="14" t="s">
        <v>376</v>
      </c>
      <c r="CK95" s="14" t="s">
        <v>376</v>
      </c>
      <c r="CL95" s="14" t="s">
        <v>376</v>
      </c>
      <c r="CM95" s="14" t="s">
        <v>376</v>
      </c>
      <c r="CN95" s="14" t="s">
        <v>376</v>
      </c>
      <c r="CO95" s="14" t="s">
        <v>376</v>
      </c>
      <c r="CP95" s="14" t="s">
        <v>376</v>
      </c>
      <c r="CQ95" s="14" t="s">
        <v>376</v>
      </c>
      <c r="CR95" s="14" t="s">
        <v>376</v>
      </c>
      <c r="CS95" s="14" t="s">
        <v>376</v>
      </c>
      <c r="CT95" s="14" t="s">
        <v>376</v>
      </c>
      <c r="CU95" s="14" t="s">
        <v>376</v>
      </c>
      <c r="CV95" s="14" t="s">
        <v>376</v>
      </c>
      <c r="CW95" s="12" t="s">
        <v>376</v>
      </c>
      <c r="CX95" s="12" t="s">
        <v>376</v>
      </c>
      <c r="CY95" s="12" t="s">
        <v>376</v>
      </c>
    </row>
    <row r="96" ht="12.75" customHeight="1" outlineLevel="1">
      <c r="A96" s="11" t="s">
        <v>571</v>
      </c>
      <c r="B96" s="11"/>
      <c r="C96" s="11" t="s">
        <v>571</v>
      </c>
      <c r="D96" s="14" t="s">
        <v>376</v>
      </c>
      <c r="E96" s="14" t="s">
        <v>376</v>
      </c>
      <c r="F96" s="14" t="s">
        <v>376</v>
      </c>
      <c r="G96" s="14" t="s">
        <v>376</v>
      </c>
      <c r="H96" s="14" t="s">
        <v>376</v>
      </c>
      <c r="I96" s="14" t="s">
        <v>376</v>
      </c>
      <c r="J96" s="14" t="s">
        <v>376</v>
      </c>
      <c r="K96" s="14" t="s">
        <v>547</v>
      </c>
      <c r="L96" s="14" t="s">
        <v>376</v>
      </c>
      <c r="M96" s="14" t="s">
        <v>376</v>
      </c>
      <c r="N96" s="14" t="s">
        <v>376</v>
      </c>
      <c r="O96" s="14" t="s">
        <v>376</v>
      </c>
      <c r="P96" s="14" t="s">
        <v>376</v>
      </c>
      <c r="Q96" s="14" t="s">
        <v>376</v>
      </c>
      <c r="R96" s="14" t="s">
        <v>376</v>
      </c>
      <c r="S96" s="14" t="s">
        <v>376</v>
      </c>
      <c r="T96" s="14" t="s">
        <v>376</v>
      </c>
      <c r="U96" s="14" t="s">
        <v>376</v>
      </c>
      <c r="V96" s="14" t="s">
        <v>376</v>
      </c>
      <c r="W96" s="14" t="s">
        <v>376</v>
      </c>
      <c r="X96" s="14" t="s">
        <v>376</v>
      </c>
      <c r="Y96" s="14" t="s">
        <v>376</v>
      </c>
      <c r="Z96" s="14" t="s">
        <v>376</v>
      </c>
      <c r="AA96" s="14" t="s">
        <v>376</v>
      </c>
      <c r="AB96" s="14" t="s">
        <v>376</v>
      </c>
      <c r="AC96" s="14" t="s">
        <v>376</v>
      </c>
      <c r="AD96" s="14" t="s">
        <v>376</v>
      </c>
      <c r="AE96" s="14" t="s">
        <v>376</v>
      </c>
      <c r="AF96" s="14" t="s">
        <v>376</v>
      </c>
      <c r="AG96" s="14" t="s">
        <v>376</v>
      </c>
      <c r="AH96" s="14" t="s">
        <v>547</v>
      </c>
      <c r="AI96" s="14" t="s">
        <v>376</v>
      </c>
      <c r="AJ96" s="14" t="s">
        <v>376</v>
      </c>
      <c r="AK96" s="14" t="s">
        <v>376</v>
      </c>
      <c r="AL96" s="14" t="s">
        <v>376</v>
      </c>
      <c r="AM96" s="14" t="s">
        <v>376</v>
      </c>
      <c r="AN96" s="14" t="s">
        <v>376</v>
      </c>
      <c r="AO96" s="14" t="s">
        <v>376</v>
      </c>
      <c r="AP96" s="14" t="s">
        <v>376</v>
      </c>
      <c r="AQ96" s="14" t="s">
        <v>376</v>
      </c>
      <c r="AR96" s="14" t="s">
        <v>376</v>
      </c>
      <c r="AS96" s="14" t="s">
        <v>376</v>
      </c>
      <c r="AT96" s="14" t="s">
        <v>376</v>
      </c>
      <c r="AU96" s="14" t="s">
        <v>376</v>
      </c>
      <c r="AV96" s="14" t="s">
        <v>376</v>
      </c>
      <c r="AW96" s="14" t="s">
        <v>376</v>
      </c>
      <c r="AX96" s="14" t="s">
        <v>376</v>
      </c>
      <c r="AY96" s="14" t="s">
        <v>376</v>
      </c>
      <c r="AZ96" s="14" t="s">
        <v>376</v>
      </c>
      <c r="BA96" s="14" t="s">
        <v>376</v>
      </c>
      <c r="BB96" s="14" t="s">
        <v>376</v>
      </c>
      <c r="BC96" s="14" t="s">
        <v>376</v>
      </c>
      <c r="BD96" s="14" t="s">
        <v>376</v>
      </c>
      <c r="BE96" s="14" t="s">
        <v>376</v>
      </c>
      <c r="BF96" s="14" t="s">
        <v>376</v>
      </c>
      <c r="BG96" s="14" t="s">
        <v>376</v>
      </c>
      <c r="BH96" s="14" t="s">
        <v>376</v>
      </c>
      <c r="BI96" s="14" t="s">
        <v>376</v>
      </c>
      <c r="BJ96" s="14" t="s">
        <v>376</v>
      </c>
      <c r="BK96" s="14" t="s">
        <v>376</v>
      </c>
      <c r="BL96" s="14" t="s">
        <v>376</v>
      </c>
      <c r="BM96" s="14" t="s">
        <v>376</v>
      </c>
      <c r="BN96" s="14" t="s">
        <v>376</v>
      </c>
      <c r="BO96" s="14" t="s">
        <v>376</v>
      </c>
      <c r="BP96" s="14" t="s">
        <v>376</v>
      </c>
      <c r="BQ96" s="14" t="s">
        <v>376</v>
      </c>
      <c r="BR96" s="14" t="s">
        <v>376</v>
      </c>
      <c r="BS96" s="14" t="s">
        <v>376</v>
      </c>
      <c r="BT96" s="14" t="s">
        <v>376</v>
      </c>
      <c r="BU96" s="14" t="s">
        <v>376</v>
      </c>
      <c r="BV96" s="14" t="s">
        <v>376</v>
      </c>
      <c r="BW96" s="14" t="s">
        <v>376</v>
      </c>
      <c r="BX96" s="14" t="s">
        <v>376</v>
      </c>
      <c r="BY96" s="14" t="s">
        <v>376</v>
      </c>
      <c r="BZ96" s="14" t="s">
        <v>376</v>
      </c>
      <c r="CA96" s="14" t="s">
        <v>376</v>
      </c>
      <c r="CB96" s="14" t="s">
        <v>376</v>
      </c>
      <c r="CC96" s="14" t="s">
        <v>376</v>
      </c>
      <c r="CD96" s="14" t="s">
        <v>547</v>
      </c>
      <c r="CE96" s="14" t="s">
        <v>376</v>
      </c>
      <c r="CF96" s="14" t="s">
        <v>376</v>
      </c>
      <c r="CG96" s="14" t="s">
        <v>376</v>
      </c>
      <c r="CH96" s="14" t="s">
        <v>376</v>
      </c>
      <c r="CI96" s="14" t="s">
        <v>376</v>
      </c>
      <c r="CJ96" s="14" t="s">
        <v>376</v>
      </c>
      <c r="CK96" s="14" t="s">
        <v>376</v>
      </c>
      <c r="CL96" s="14" t="s">
        <v>376</v>
      </c>
      <c r="CM96" s="14" t="s">
        <v>376</v>
      </c>
      <c r="CN96" s="14" t="s">
        <v>376</v>
      </c>
      <c r="CO96" s="14" t="s">
        <v>376</v>
      </c>
      <c r="CP96" s="14" t="s">
        <v>376</v>
      </c>
      <c r="CQ96" s="14" t="s">
        <v>376</v>
      </c>
      <c r="CR96" s="14" t="s">
        <v>376</v>
      </c>
      <c r="CS96" s="14" t="s">
        <v>376</v>
      </c>
      <c r="CT96" s="14" t="s">
        <v>376</v>
      </c>
      <c r="CU96" s="14" t="s">
        <v>376</v>
      </c>
      <c r="CV96" s="14" t="s">
        <v>376</v>
      </c>
      <c r="CW96" s="12" t="s">
        <v>376</v>
      </c>
      <c r="CX96" s="12" t="s">
        <v>376</v>
      </c>
      <c r="CY96" s="12" t="s">
        <v>376</v>
      </c>
    </row>
    <row r="97" ht="12.75" customHeight="1" outlineLevel="1">
      <c r="A97" s="11" t="s">
        <v>572</v>
      </c>
      <c r="B97" s="11"/>
      <c r="C97" s="11" t="s">
        <v>572</v>
      </c>
      <c r="D97" s="14" t="s">
        <v>376</v>
      </c>
      <c r="E97" s="14" t="s">
        <v>376</v>
      </c>
      <c r="F97" s="14" t="s">
        <v>376</v>
      </c>
      <c r="G97" s="14" t="s">
        <v>376</v>
      </c>
      <c r="H97" s="14" t="s">
        <v>376</v>
      </c>
      <c r="I97" s="14" t="s">
        <v>376</v>
      </c>
      <c r="J97" s="14" t="s">
        <v>376</v>
      </c>
      <c r="K97" s="14">
        <v>69.0</v>
      </c>
      <c r="L97" s="14" t="s">
        <v>376</v>
      </c>
      <c r="M97" s="14" t="s">
        <v>376</v>
      </c>
      <c r="N97" s="14" t="s">
        <v>376</v>
      </c>
      <c r="O97" s="14" t="s">
        <v>376</v>
      </c>
      <c r="P97" s="14" t="s">
        <v>376</v>
      </c>
      <c r="Q97" s="14" t="s">
        <v>376</v>
      </c>
      <c r="R97" s="14" t="s">
        <v>376</v>
      </c>
      <c r="S97" s="14" t="s">
        <v>376</v>
      </c>
      <c r="T97" s="14" t="s">
        <v>376</v>
      </c>
      <c r="U97" s="14" t="s">
        <v>376</v>
      </c>
      <c r="V97" s="14" t="s">
        <v>376</v>
      </c>
      <c r="W97" s="14" t="s">
        <v>376</v>
      </c>
      <c r="X97" s="14" t="s">
        <v>376</v>
      </c>
      <c r="Y97" s="14" t="s">
        <v>376</v>
      </c>
      <c r="Z97" s="14" t="s">
        <v>376</v>
      </c>
      <c r="AA97" s="14" t="s">
        <v>376</v>
      </c>
      <c r="AB97" s="14" t="s">
        <v>376</v>
      </c>
      <c r="AC97" s="14" t="s">
        <v>376</v>
      </c>
      <c r="AD97" s="14" t="s">
        <v>376</v>
      </c>
      <c r="AE97" s="14" t="s">
        <v>376</v>
      </c>
      <c r="AF97" s="14" t="s">
        <v>376</v>
      </c>
      <c r="AG97" s="14" t="s">
        <v>376</v>
      </c>
      <c r="AH97" s="14">
        <v>34.0</v>
      </c>
      <c r="AI97" s="14" t="s">
        <v>376</v>
      </c>
      <c r="AJ97" s="14" t="s">
        <v>376</v>
      </c>
      <c r="AK97" s="14" t="s">
        <v>376</v>
      </c>
      <c r="AL97" s="14" t="s">
        <v>376</v>
      </c>
      <c r="AM97" s="14" t="s">
        <v>376</v>
      </c>
      <c r="AN97" s="14" t="s">
        <v>376</v>
      </c>
      <c r="AO97" s="14" t="s">
        <v>376</v>
      </c>
      <c r="AP97" s="14" t="s">
        <v>376</v>
      </c>
      <c r="AQ97" s="14" t="s">
        <v>376</v>
      </c>
      <c r="AR97" s="14" t="s">
        <v>376</v>
      </c>
      <c r="AS97" s="14" t="s">
        <v>376</v>
      </c>
      <c r="AT97" s="14" t="s">
        <v>376</v>
      </c>
      <c r="AU97" s="14" t="s">
        <v>376</v>
      </c>
      <c r="AV97" s="14" t="s">
        <v>376</v>
      </c>
      <c r="AW97" s="14" t="s">
        <v>376</v>
      </c>
      <c r="AX97" s="14" t="s">
        <v>376</v>
      </c>
      <c r="AY97" s="14" t="s">
        <v>376</v>
      </c>
      <c r="AZ97" s="14" t="s">
        <v>376</v>
      </c>
      <c r="BA97" s="14" t="s">
        <v>376</v>
      </c>
      <c r="BB97" s="14" t="s">
        <v>376</v>
      </c>
      <c r="BC97" s="14" t="s">
        <v>376</v>
      </c>
      <c r="BD97" s="14" t="s">
        <v>376</v>
      </c>
      <c r="BE97" s="14" t="s">
        <v>376</v>
      </c>
      <c r="BF97" s="14" t="s">
        <v>376</v>
      </c>
      <c r="BG97" s="14" t="s">
        <v>376</v>
      </c>
      <c r="BH97" s="14" t="s">
        <v>376</v>
      </c>
      <c r="BI97" s="14" t="s">
        <v>376</v>
      </c>
      <c r="BJ97" s="14" t="s">
        <v>376</v>
      </c>
      <c r="BK97" s="14" t="s">
        <v>376</v>
      </c>
      <c r="BL97" s="14" t="s">
        <v>376</v>
      </c>
      <c r="BM97" s="14" t="s">
        <v>376</v>
      </c>
      <c r="BN97" s="14" t="s">
        <v>376</v>
      </c>
      <c r="BO97" s="14" t="s">
        <v>376</v>
      </c>
      <c r="BP97" s="14" t="s">
        <v>376</v>
      </c>
      <c r="BQ97" s="14" t="s">
        <v>376</v>
      </c>
      <c r="BR97" s="14" t="s">
        <v>376</v>
      </c>
      <c r="BS97" s="14" t="s">
        <v>376</v>
      </c>
      <c r="BT97" s="14" t="s">
        <v>376</v>
      </c>
      <c r="BU97" s="14" t="s">
        <v>376</v>
      </c>
      <c r="BV97" s="14" t="s">
        <v>376</v>
      </c>
      <c r="BW97" s="14" t="s">
        <v>376</v>
      </c>
      <c r="BX97" s="14" t="s">
        <v>376</v>
      </c>
      <c r="BY97" s="14" t="s">
        <v>376</v>
      </c>
      <c r="BZ97" s="14" t="s">
        <v>376</v>
      </c>
      <c r="CA97" s="14" t="s">
        <v>376</v>
      </c>
      <c r="CB97" s="14" t="s">
        <v>376</v>
      </c>
      <c r="CC97" s="14" t="s">
        <v>376</v>
      </c>
      <c r="CD97" s="14">
        <v>67.0</v>
      </c>
      <c r="CE97" s="14" t="s">
        <v>376</v>
      </c>
      <c r="CF97" s="14" t="s">
        <v>376</v>
      </c>
      <c r="CG97" s="14" t="s">
        <v>376</v>
      </c>
      <c r="CH97" s="14" t="s">
        <v>376</v>
      </c>
      <c r="CI97" s="14" t="s">
        <v>376</v>
      </c>
      <c r="CJ97" s="14" t="s">
        <v>376</v>
      </c>
      <c r="CK97" s="14" t="s">
        <v>376</v>
      </c>
      <c r="CL97" s="14" t="s">
        <v>376</v>
      </c>
      <c r="CM97" s="14" t="s">
        <v>376</v>
      </c>
      <c r="CN97" s="14" t="s">
        <v>376</v>
      </c>
      <c r="CO97" s="14" t="s">
        <v>376</v>
      </c>
      <c r="CP97" s="14" t="s">
        <v>376</v>
      </c>
      <c r="CQ97" s="14" t="s">
        <v>376</v>
      </c>
      <c r="CR97" s="14" t="s">
        <v>376</v>
      </c>
      <c r="CS97" s="14" t="s">
        <v>376</v>
      </c>
      <c r="CT97" s="14" t="s">
        <v>376</v>
      </c>
      <c r="CU97" s="14" t="s">
        <v>376</v>
      </c>
      <c r="CV97" s="14" t="s">
        <v>376</v>
      </c>
      <c r="CW97" s="12" t="s">
        <v>376</v>
      </c>
      <c r="CX97" s="12" t="s">
        <v>376</v>
      </c>
      <c r="CY97" s="12" t="s">
        <v>376</v>
      </c>
    </row>
    <row r="98" ht="12.75" customHeight="1" outlineLevel="1">
      <c r="A98" s="11" t="s">
        <v>573</v>
      </c>
      <c r="B98" s="11"/>
      <c r="C98" s="11" t="s">
        <v>573</v>
      </c>
      <c r="D98" s="14" t="s">
        <v>376</v>
      </c>
      <c r="E98" s="14" t="s">
        <v>376</v>
      </c>
      <c r="F98" s="14" t="s">
        <v>376</v>
      </c>
      <c r="G98" s="14" t="s">
        <v>376</v>
      </c>
      <c r="H98" s="14" t="s">
        <v>376</v>
      </c>
      <c r="I98" s="14" t="s">
        <v>376</v>
      </c>
      <c r="J98" s="14" t="s">
        <v>376</v>
      </c>
      <c r="K98" s="14" t="s">
        <v>550</v>
      </c>
      <c r="L98" s="14" t="s">
        <v>376</v>
      </c>
      <c r="M98" s="14" t="s">
        <v>376</v>
      </c>
      <c r="N98" s="14" t="s">
        <v>376</v>
      </c>
      <c r="O98" s="14" t="s">
        <v>376</v>
      </c>
      <c r="P98" s="14" t="s">
        <v>376</v>
      </c>
      <c r="Q98" s="14" t="s">
        <v>376</v>
      </c>
      <c r="R98" s="14" t="s">
        <v>376</v>
      </c>
      <c r="S98" s="14" t="s">
        <v>376</v>
      </c>
      <c r="T98" s="14" t="s">
        <v>376</v>
      </c>
      <c r="U98" s="14" t="s">
        <v>376</v>
      </c>
      <c r="V98" s="14" t="s">
        <v>376</v>
      </c>
      <c r="W98" s="14" t="s">
        <v>376</v>
      </c>
      <c r="X98" s="14" t="s">
        <v>376</v>
      </c>
      <c r="Y98" s="14" t="s">
        <v>376</v>
      </c>
      <c r="Z98" s="14" t="s">
        <v>376</v>
      </c>
      <c r="AA98" s="14" t="s">
        <v>376</v>
      </c>
      <c r="AB98" s="14" t="s">
        <v>376</v>
      </c>
      <c r="AC98" s="14" t="s">
        <v>376</v>
      </c>
      <c r="AD98" s="14" t="s">
        <v>376</v>
      </c>
      <c r="AE98" s="14" t="s">
        <v>376</v>
      </c>
      <c r="AF98" s="14" t="s">
        <v>376</v>
      </c>
      <c r="AG98" s="14" t="s">
        <v>376</v>
      </c>
      <c r="AH98" s="14" t="s">
        <v>550</v>
      </c>
      <c r="AI98" s="14" t="s">
        <v>376</v>
      </c>
      <c r="AJ98" s="14" t="s">
        <v>376</v>
      </c>
      <c r="AK98" s="14" t="s">
        <v>376</v>
      </c>
      <c r="AL98" s="14" t="s">
        <v>376</v>
      </c>
      <c r="AM98" s="14" t="s">
        <v>376</v>
      </c>
      <c r="AN98" s="14" t="s">
        <v>376</v>
      </c>
      <c r="AO98" s="14" t="s">
        <v>376</v>
      </c>
      <c r="AP98" s="14" t="s">
        <v>376</v>
      </c>
      <c r="AQ98" s="14" t="s">
        <v>376</v>
      </c>
      <c r="AR98" s="14" t="s">
        <v>376</v>
      </c>
      <c r="AS98" s="14" t="s">
        <v>376</v>
      </c>
      <c r="AT98" s="14" t="s">
        <v>376</v>
      </c>
      <c r="AU98" s="14" t="s">
        <v>376</v>
      </c>
      <c r="AV98" s="14" t="s">
        <v>376</v>
      </c>
      <c r="AW98" s="14" t="s">
        <v>376</v>
      </c>
      <c r="AX98" s="14" t="s">
        <v>376</v>
      </c>
      <c r="AY98" s="14" t="s">
        <v>376</v>
      </c>
      <c r="AZ98" s="14" t="s">
        <v>376</v>
      </c>
      <c r="BA98" s="14" t="s">
        <v>376</v>
      </c>
      <c r="BB98" s="14" t="s">
        <v>376</v>
      </c>
      <c r="BC98" s="14" t="s">
        <v>376</v>
      </c>
      <c r="BD98" s="14" t="s">
        <v>376</v>
      </c>
      <c r="BE98" s="14" t="s">
        <v>376</v>
      </c>
      <c r="BF98" s="14" t="s">
        <v>376</v>
      </c>
      <c r="BG98" s="14" t="s">
        <v>376</v>
      </c>
      <c r="BH98" s="14" t="s">
        <v>376</v>
      </c>
      <c r="BI98" s="14" t="s">
        <v>376</v>
      </c>
      <c r="BJ98" s="14" t="s">
        <v>376</v>
      </c>
      <c r="BK98" s="14" t="s">
        <v>376</v>
      </c>
      <c r="BL98" s="14" t="s">
        <v>376</v>
      </c>
      <c r="BM98" s="14" t="s">
        <v>376</v>
      </c>
      <c r="BN98" s="14" t="s">
        <v>376</v>
      </c>
      <c r="BO98" s="14" t="s">
        <v>376</v>
      </c>
      <c r="BP98" s="14" t="s">
        <v>376</v>
      </c>
      <c r="BQ98" s="14" t="s">
        <v>376</v>
      </c>
      <c r="BR98" s="14" t="s">
        <v>376</v>
      </c>
      <c r="BS98" s="14" t="s">
        <v>376</v>
      </c>
      <c r="BT98" s="14" t="s">
        <v>376</v>
      </c>
      <c r="BU98" s="14" t="s">
        <v>376</v>
      </c>
      <c r="BV98" s="14" t="s">
        <v>376</v>
      </c>
      <c r="BW98" s="14" t="s">
        <v>376</v>
      </c>
      <c r="BX98" s="14" t="s">
        <v>376</v>
      </c>
      <c r="BY98" s="14" t="s">
        <v>376</v>
      </c>
      <c r="BZ98" s="14" t="s">
        <v>376</v>
      </c>
      <c r="CA98" s="14" t="s">
        <v>376</v>
      </c>
      <c r="CB98" s="14" t="s">
        <v>376</v>
      </c>
      <c r="CC98" s="14" t="s">
        <v>376</v>
      </c>
      <c r="CD98" s="14" t="s">
        <v>550</v>
      </c>
      <c r="CE98" s="14" t="s">
        <v>376</v>
      </c>
      <c r="CF98" s="14" t="s">
        <v>376</v>
      </c>
      <c r="CG98" s="14" t="s">
        <v>376</v>
      </c>
      <c r="CH98" s="14" t="s">
        <v>376</v>
      </c>
      <c r="CI98" s="14" t="s">
        <v>376</v>
      </c>
      <c r="CJ98" s="14" t="s">
        <v>376</v>
      </c>
      <c r="CK98" s="14" t="s">
        <v>376</v>
      </c>
      <c r="CL98" s="14" t="s">
        <v>376</v>
      </c>
      <c r="CM98" s="14" t="s">
        <v>376</v>
      </c>
      <c r="CN98" s="14" t="s">
        <v>376</v>
      </c>
      <c r="CO98" s="14" t="s">
        <v>376</v>
      </c>
      <c r="CP98" s="14" t="s">
        <v>376</v>
      </c>
      <c r="CQ98" s="14" t="s">
        <v>376</v>
      </c>
      <c r="CR98" s="14" t="s">
        <v>376</v>
      </c>
      <c r="CS98" s="14" t="s">
        <v>376</v>
      </c>
      <c r="CT98" s="14" t="s">
        <v>376</v>
      </c>
      <c r="CU98" s="14" t="s">
        <v>376</v>
      </c>
      <c r="CV98" s="14" t="s">
        <v>376</v>
      </c>
      <c r="CW98" s="12" t="s">
        <v>376</v>
      </c>
      <c r="CX98" s="12" t="s">
        <v>376</v>
      </c>
      <c r="CY98" s="12" t="s">
        <v>376</v>
      </c>
    </row>
    <row r="99" ht="12.75" customHeight="1" outlineLevel="1">
      <c r="A99" s="10" t="s">
        <v>574</v>
      </c>
      <c r="B99" s="10"/>
      <c r="C99" s="10" t="s">
        <v>574</v>
      </c>
      <c r="D99" s="17" t="s">
        <v>376</v>
      </c>
      <c r="E99" s="17" t="s">
        <v>376</v>
      </c>
      <c r="F99" s="17" t="s">
        <v>376</v>
      </c>
      <c r="G99" s="17" t="s">
        <v>376</v>
      </c>
      <c r="H99" s="17" t="s">
        <v>376</v>
      </c>
      <c r="I99" s="17" t="s">
        <v>376</v>
      </c>
      <c r="J99" s="17" t="s">
        <v>376</v>
      </c>
      <c r="K99" s="17">
        <v>96.0</v>
      </c>
      <c r="L99" s="17" t="s">
        <v>376</v>
      </c>
      <c r="M99" s="17" t="s">
        <v>376</v>
      </c>
      <c r="N99" s="17" t="s">
        <v>376</v>
      </c>
      <c r="O99" s="17" t="s">
        <v>376</v>
      </c>
      <c r="P99" s="17" t="s">
        <v>376</v>
      </c>
      <c r="Q99" s="17" t="s">
        <v>376</v>
      </c>
      <c r="R99" s="17" t="s">
        <v>376</v>
      </c>
      <c r="S99" s="17" t="s">
        <v>376</v>
      </c>
      <c r="T99" s="17" t="s">
        <v>376</v>
      </c>
      <c r="U99" s="17" t="s">
        <v>376</v>
      </c>
      <c r="V99" s="17" t="s">
        <v>376</v>
      </c>
      <c r="W99" s="17" t="s">
        <v>376</v>
      </c>
      <c r="X99" s="17" t="s">
        <v>376</v>
      </c>
      <c r="Y99" s="17" t="s">
        <v>376</v>
      </c>
      <c r="Z99" s="17" t="s">
        <v>376</v>
      </c>
      <c r="AA99" s="17" t="s">
        <v>376</v>
      </c>
      <c r="AB99" s="17" t="s">
        <v>376</v>
      </c>
      <c r="AC99" s="17" t="s">
        <v>376</v>
      </c>
      <c r="AD99" s="17" t="s">
        <v>376</v>
      </c>
      <c r="AE99" s="17" t="s">
        <v>376</v>
      </c>
      <c r="AF99" s="17" t="s">
        <v>376</v>
      </c>
      <c r="AG99" s="17" t="s">
        <v>376</v>
      </c>
      <c r="AH99" s="17">
        <v>24.0</v>
      </c>
      <c r="AI99" s="17" t="s">
        <v>376</v>
      </c>
      <c r="AJ99" s="17" t="s">
        <v>376</v>
      </c>
      <c r="AK99" s="17" t="s">
        <v>376</v>
      </c>
      <c r="AL99" s="17" t="s">
        <v>376</v>
      </c>
      <c r="AM99" s="17" t="s">
        <v>376</v>
      </c>
      <c r="AN99" s="17" t="s">
        <v>376</v>
      </c>
      <c r="AO99" s="17" t="s">
        <v>376</v>
      </c>
      <c r="AP99" s="17" t="s">
        <v>376</v>
      </c>
      <c r="AQ99" s="17" t="s">
        <v>376</v>
      </c>
      <c r="AR99" s="17" t="s">
        <v>376</v>
      </c>
      <c r="AS99" s="17" t="s">
        <v>376</v>
      </c>
      <c r="AT99" s="17" t="s">
        <v>376</v>
      </c>
      <c r="AU99" s="17" t="s">
        <v>376</v>
      </c>
      <c r="AV99" s="17" t="s">
        <v>376</v>
      </c>
      <c r="AW99" s="17" t="s">
        <v>376</v>
      </c>
      <c r="AX99" s="17" t="s">
        <v>376</v>
      </c>
      <c r="AY99" s="17" t="s">
        <v>376</v>
      </c>
      <c r="AZ99" s="17" t="s">
        <v>376</v>
      </c>
      <c r="BA99" s="17" t="s">
        <v>376</v>
      </c>
      <c r="BB99" s="17" t="s">
        <v>376</v>
      </c>
      <c r="BC99" s="17" t="s">
        <v>376</v>
      </c>
      <c r="BD99" s="17" t="s">
        <v>376</v>
      </c>
      <c r="BE99" s="17" t="s">
        <v>376</v>
      </c>
      <c r="BF99" s="17" t="s">
        <v>376</v>
      </c>
      <c r="BG99" s="17" t="s">
        <v>376</v>
      </c>
      <c r="BH99" s="17" t="s">
        <v>376</v>
      </c>
      <c r="BI99" s="17" t="s">
        <v>376</v>
      </c>
      <c r="BJ99" s="17" t="s">
        <v>376</v>
      </c>
      <c r="BK99" s="17" t="s">
        <v>376</v>
      </c>
      <c r="BL99" s="17" t="s">
        <v>376</v>
      </c>
      <c r="BM99" s="17" t="s">
        <v>376</v>
      </c>
      <c r="BN99" s="17" t="s">
        <v>376</v>
      </c>
      <c r="BO99" s="17" t="s">
        <v>376</v>
      </c>
      <c r="BP99" s="17" t="s">
        <v>376</v>
      </c>
      <c r="BQ99" s="17" t="s">
        <v>376</v>
      </c>
      <c r="BR99" s="17" t="s">
        <v>376</v>
      </c>
      <c r="BS99" s="17" t="s">
        <v>376</v>
      </c>
      <c r="BT99" s="17" t="s">
        <v>376</v>
      </c>
      <c r="BU99" s="17" t="s">
        <v>376</v>
      </c>
      <c r="BV99" s="17" t="s">
        <v>376</v>
      </c>
      <c r="BW99" s="17" t="s">
        <v>376</v>
      </c>
      <c r="BX99" s="17" t="s">
        <v>376</v>
      </c>
      <c r="BY99" s="17" t="s">
        <v>376</v>
      </c>
      <c r="BZ99" s="17" t="s">
        <v>376</v>
      </c>
      <c r="CA99" s="17" t="s">
        <v>376</v>
      </c>
      <c r="CB99" s="17" t="s">
        <v>376</v>
      </c>
      <c r="CC99" s="17" t="s">
        <v>376</v>
      </c>
      <c r="CD99" s="17">
        <v>82.0</v>
      </c>
      <c r="CE99" s="17" t="s">
        <v>376</v>
      </c>
      <c r="CF99" s="17" t="s">
        <v>376</v>
      </c>
      <c r="CG99" s="17" t="s">
        <v>376</v>
      </c>
      <c r="CH99" s="17" t="s">
        <v>376</v>
      </c>
      <c r="CI99" s="17" t="s">
        <v>376</v>
      </c>
      <c r="CJ99" s="17" t="s">
        <v>376</v>
      </c>
      <c r="CK99" s="17" t="s">
        <v>376</v>
      </c>
      <c r="CL99" s="17" t="s">
        <v>376</v>
      </c>
      <c r="CM99" s="17" t="s">
        <v>376</v>
      </c>
      <c r="CN99" s="17" t="s">
        <v>376</v>
      </c>
      <c r="CO99" s="17" t="s">
        <v>376</v>
      </c>
      <c r="CP99" s="17" t="s">
        <v>376</v>
      </c>
      <c r="CQ99" s="17" t="s">
        <v>376</v>
      </c>
      <c r="CR99" s="17" t="s">
        <v>376</v>
      </c>
      <c r="CS99" s="17" t="s">
        <v>376</v>
      </c>
      <c r="CT99" s="17" t="s">
        <v>376</v>
      </c>
      <c r="CU99" s="17" t="s">
        <v>376</v>
      </c>
      <c r="CV99" s="17" t="s">
        <v>376</v>
      </c>
      <c r="CW99" s="22" t="s">
        <v>376</v>
      </c>
      <c r="CX99" s="22" t="s">
        <v>376</v>
      </c>
      <c r="CY99" s="22" t="s">
        <v>376</v>
      </c>
    </row>
    <row r="100" ht="12.75" customHeight="1">
      <c r="A100" s="18" t="s">
        <v>575</v>
      </c>
      <c r="B100" s="18"/>
      <c r="C100" s="18" t="s">
        <v>575</v>
      </c>
      <c r="D100" s="19" t="s">
        <v>45</v>
      </c>
      <c r="E100" s="19" t="s">
        <v>45</v>
      </c>
      <c r="F100" s="19" t="s">
        <v>45</v>
      </c>
      <c r="G100" s="19" t="s">
        <v>45</v>
      </c>
      <c r="H100" s="19" t="s">
        <v>45</v>
      </c>
      <c r="I100" s="19" t="s">
        <v>45</v>
      </c>
      <c r="J100" s="19" t="s">
        <v>45</v>
      </c>
      <c r="K100" s="19" t="s">
        <v>45</v>
      </c>
      <c r="L100" s="19" t="s">
        <v>45</v>
      </c>
      <c r="M100" s="19" t="s">
        <v>45</v>
      </c>
      <c r="N100" s="19" t="s">
        <v>45</v>
      </c>
      <c r="O100" s="19" t="s">
        <v>45</v>
      </c>
      <c r="P100" s="19" t="s">
        <v>45</v>
      </c>
      <c r="Q100" s="19" t="s">
        <v>45</v>
      </c>
      <c r="R100" s="19" t="s">
        <v>45</v>
      </c>
      <c r="S100" s="19" t="s">
        <v>45</v>
      </c>
      <c r="T100" s="19" t="s">
        <v>45</v>
      </c>
      <c r="U100" s="19" t="s">
        <v>45</v>
      </c>
      <c r="V100" s="19" t="s">
        <v>45</v>
      </c>
      <c r="W100" s="19" t="s">
        <v>45</v>
      </c>
      <c r="X100" s="19" t="s">
        <v>45</v>
      </c>
      <c r="Y100" s="19" t="s">
        <v>45</v>
      </c>
      <c r="Z100" s="19" t="s">
        <v>45</v>
      </c>
      <c r="AA100" s="19" t="s">
        <v>45</v>
      </c>
      <c r="AB100" s="19" t="s">
        <v>45</v>
      </c>
      <c r="AC100" s="19" t="s">
        <v>45</v>
      </c>
      <c r="AD100" s="19" t="s">
        <v>45</v>
      </c>
      <c r="AE100" s="19" t="s">
        <v>45</v>
      </c>
      <c r="AF100" s="19" t="s">
        <v>45</v>
      </c>
      <c r="AG100" s="19" t="s">
        <v>45</v>
      </c>
      <c r="AH100" s="19" t="s">
        <v>45</v>
      </c>
      <c r="AI100" s="19" t="s">
        <v>45</v>
      </c>
      <c r="AJ100" s="19" t="s">
        <v>45</v>
      </c>
      <c r="AK100" s="19" t="s">
        <v>45</v>
      </c>
      <c r="AL100" s="19" t="s">
        <v>45</v>
      </c>
      <c r="AM100" s="19" t="s">
        <v>45</v>
      </c>
      <c r="AN100" s="19" t="s">
        <v>45</v>
      </c>
      <c r="AO100" s="19" t="s">
        <v>45</v>
      </c>
      <c r="AP100" s="19" t="s">
        <v>45</v>
      </c>
      <c r="AQ100" s="19" t="s">
        <v>45</v>
      </c>
      <c r="AR100" s="19" t="s">
        <v>45</v>
      </c>
      <c r="AS100" s="19" t="s">
        <v>45</v>
      </c>
      <c r="AT100" s="19" t="s">
        <v>45</v>
      </c>
      <c r="AU100" s="19" t="s">
        <v>45</v>
      </c>
      <c r="AV100" s="19" t="s">
        <v>45</v>
      </c>
      <c r="AW100" s="19" t="s">
        <v>45</v>
      </c>
      <c r="AX100" s="19" t="s">
        <v>45</v>
      </c>
      <c r="AY100" s="19" t="s">
        <v>45</v>
      </c>
      <c r="AZ100" s="19" t="s">
        <v>45</v>
      </c>
      <c r="BA100" s="19" t="s">
        <v>45</v>
      </c>
      <c r="BB100" s="19" t="s">
        <v>45</v>
      </c>
      <c r="BC100" s="19" t="s">
        <v>45</v>
      </c>
      <c r="BD100" s="19" t="s">
        <v>45</v>
      </c>
      <c r="BE100" s="19" t="s">
        <v>45</v>
      </c>
      <c r="BF100" s="19" t="s">
        <v>45</v>
      </c>
      <c r="BG100" s="19" t="s">
        <v>45</v>
      </c>
      <c r="BH100" s="19" t="s">
        <v>45</v>
      </c>
      <c r="BI100" s="19" t="s">
        <v>45</v>
      </c>
      <c r="BJ100" s="19" t="s">
        <v>45</v>
      </c>
      <c r="BK100" s="19" t="s">
        <v>45</v>
      </c>
      <c r="BL100" s="19" t="s">
        <v>45</v>
      </c>
      <c r="BM100" s="19" t="s">
        <v>45</v>
      </c>
      <c r="BN100" s="19" t="s">
        <v>45</v>
      </c>
      <c r="BO100" s="19" t="s">
        <v>45</v>
      </c>
      <c r="BP100" s="19" t="s">
        <v>45</v>
      </c>
      <c r="BQ100" s="19" t="s">
        <v>45</v>
      </c>
      <c r="BR100" s="19" t="s">
        <v>45</v>
      </c>
      <c r="BS100" s="19" t="s">
        <v>45</v>
      </c>
      <c r="BT100" s="19" t="s">
        <v>45</v>
      </c>
      <c r="BU100" s="19" t="s">
        <v>45</v>
      </c>
      <c r="BV100" s="19" t="s">
        <v>45</v>
      </c>
      <c r="BW100" s="19" t="s">
        <v>45</v>
      </c>
      <c r="BX100" s="19" t="s">
        <v>45</v>
      </c>
      <c r="BY100" s="19" t="s">
        <v>45</v>
      </c>
      <c r="BZ100" s="19" t="s">
        <v>45</v>
      </c>
      <c r="CA100" s="19" t="s">
        <v>45</v>
      </c>
      <c r="CB100" s="19" t="s">
        <v>45</v>
      </c>
      <c r="CC100" s="19" t="s">
        <v>45</v>
      </c>
      <c r="CD100" s="19" t="s">
        <v>45</v>
      </c>
      <c r="CE100" s="19" t="s">
        <v>45</v>
      </c>
      <c r="CF100" s="19" t="s">
        <v>45</v>
      </c>
      <c r="CG100" s="19" t="s">
        <v>45</v>
      </c>
      <c r="CH100" s="19" t="s">
        <v>45</v>
      </c>
      <c r="CI100" s="19" t="s">
        <v>45</v>
      </c>
      <c r="CJ100" s="19" t="s">
        <v>45</v>
      </c>
      <c r="CK100" s="19" t="s">
        <v>45</v>
      </c>
      <c r="CL100" s="19" t="s">
        <v>45</v>
      </c>
      <c r="CM100" s="19" t="s">
        <v>45</v>
      </c>
      <c r="CN100" s="19" t="s">
        <v>45</v>
      </c>
      <c r="CO100" s="19" t="s">
        <v>45</v>
      </c>
      <c r="CP100" s="19" t="s">
        <v>45</v>
      </c>
      <c r="CQ100" s="19" t="s">
        <v>45</v>
      </c>
      <c r="CR100" s="19" t="s">
        <v>45</v>
      </c>
      <c r="CS100" s="19" t="s">
        <v>45</v>
      </c>
      <c r="CT100" s="19" t="s">
        <v>45</v>
      </c>
      <c r="CU100" s="19" t="s">
        <v>45</v>
      </c>
      <c r="CV100" s="19" t="s">
        <v>45</v>
      </c>
      <c r="CW100" s="2" t="s">
        <v>45</v>
      </c>
      <c r="CX100" s="2" t="s">
        <v>45</v>
      </c>
      <c r="CY100" s="2" t="s">
        <v>45</v>
      </c>
    </row>
    <row r="101" ht="12.75" customHeight="1">
      <c r="A101" s="11" t="s">
        <v>576</v>
      </c>
      <c r="B101" s="11"/>
      <c r="C101" s="11" t="s">
        <v>576</v>
      </c>
      <c r="D101" s="14" t="s">
        <v>447</v>
      </c>
      <c r="E101" s="14" t="s">
        <v>445</v>
      </c>
      <c r="F101" s="14" t="s">
        <v>446</v>
      </c>
      <c r="G101" s="14" t="s">
        <v>445</v>
      </c>
      <c r="H101" s="14" t="s">
        <v>446</v>
      </c>
      <c r="I101" s="14" t="s">
        <v>446</v>
      </c>
      <c r="J101" s="14" t="s">
        <v>446</v>
      </c>
      <c r="K101" s="14" t="s">
        <v>445</v>
      </c>
      <c r="L101" s="14" t="s">
        <v>445</v>
      </c>
      <c r="M101" s="14" t="s">
        <v>447</v>
      </c>
      <c r="N101" s="14" t="s">
        <v>445</v>
      </c>
      <c r="O101" s="14" t="s">
        <v>447</v>
      </c>
      <c r="P101" s="14" t="s">
        <v>445</v>
      </c>
      <c r="Q101" s="14" t="s">
        <v>446</v>
      </c>
      <c r="R101" s="14" t="s">
        <v>446</v>
      </c>
      <c r="S101" s="14" t="s">
        <v>445</v>
      </c>
      <c r="T101" s="14" t="s">
        <v>446</v>
      </c>
      <c r="U101" s="14" t="s">
        <v>446</v>
      </c>
      <c r="V101" s="14" t="s">
        <v>445</v>
      </c>
      <c r="W101" s="14" t="s">
        <v>447</v>
      </c>
      <c r="X101" s="14" t="s">
        <v>446</v>
      </c>
      <c r="Y101" s="14" t="s">
        <v>445</v>
      </c>
      <c r="Z101" s="14" t="s">
        <v>446</v>
      </c>
      <c r="AA101" s="14" t="s">
        <v>445</v>
      </c>
      <c r="AB101" s="14" t="s">
        <v>446</v>
      </c>
      <c r="AC101" s="14" t="s">
        <v>446</v>
      </c>
      <c r="AD101" s="14" t="s">
        <v>445</v>
      </c>
      <c r="AE101" s="14" t="s">
        <v>446</v>
      </c>
      <c r="AF101" s="14" t="s">
        <v>446</v>
      </c>
      <c r="AG101" s="14" t="s">
        <v>446</v>
      </c>
      <c r="AH101" s="14" t="s">
        <v>446</v>
      </c>
      <c r="AI101" s="14" t="s">
        <v>445</v>
      </c>
      <c r="AJ101" s="14" t="s">
        <v>445</v>
      </c>
      <c r="AK101" s="14" t="s">
        <v>446</v>
      </c>
      <c r="AL101" s="14" t="s">
        <v>447</v>
      </c>
      <c r="AM101" s="14" t="s">
        <v>445</v>
      </c>
      <c r="AN101" s="14" t="s">
        <v>445</v>
      </c>
      <c r="AO101" s="14" t="s">
        <v>446</v>
      </c>
      <c r="AP101" s="14" t="s">
        <v>445</v>
      </c>
      <c r="AQ101" s="14" t="s">
        <v>446</v>
      </c>
      <c r="AR101" s="14" t="s">
        <v>446</v>
      </c>
      <c r="AS101" s="14" t="s">
        <v>447</v>
      </c>
      <c r="AT101" s="14" t="s">
        <v>447</v>
      </c>
      <c r="AU101" s="14" t="s">
        <v>446</v>
      </c>
      <c r="AV101" s="14" t="s">
        <v>445</v>
      </c>
      <c r="AW101" s="14" t="s">
        <v>445</v>
      </c>
      <c r="AX101" s="14" t="s">
        <v>446</v>
      </c>
      <c r="AY101" s="14" t="s">
        <v>446</v>
      </c>
      <c r="AZ101" s="14" t="s">
        <v>446</v>
      </c>
      <c r="BA101" s="14" t="s">
        <v>445</v>
      </c>
      <c r="BB101" s="14" t="s">
        <v>445</v>
      </c>
      <c r="BC101" s="14" t="s">
        <v>445</v>
      </c>
      <c r="BD101" s="14" t="s">
        <v>445</v>
      </c>
      <c r="BE101" s="14" t="s">
        <v>447</v>
      </c>
      <c r="BF101" s="14" t="s">
        <v>445</v>
      </c>
      <c r="BG101" s="14" t="s">
        <v>446</v>
      </c>
      <c r="BH101" s="14" t="s">
        <v>447</v>
      </c>
      <c r="BI101" s="14" t="s">
        <v>445</v>
      </c>
      <c r="BJ101" s="14" t="s">
        <v>446</v>
      </c>
      <c r="BK101" s="14" t="s">
        <v>445</v>
      </c>
      <c r="BL101" s="14" t="s">
        <v>446</v>
      </c>
      <c r="BM101" s="14" t="s">
        <v>445</v>
      </c>
      <c r="BN101" s="14" t="s">
        <v>445</v>
      </c>
      <c r="BO101" s="14" t="s">
        <v>446</v>
      </c>
      <c r="BP101" s="14" t="s">
        <v>447</v>
      </c>
      <c r="BQ101" s="14" t="s">
        <v>445</v>
      </c>
      <c r="BR101" s="14" t="s">
        <v>447</v>
      </c>
      <c r="BS101" s="14" t="s">
        <v>447</v>
      </c>
      <c r="BT101" s="14" t="s">
        <v>447</v>
      </c>
      <c r="BU101" s="14" t="s">
        <v>446</v>
      </c>
      <c r="BV101" s="14" t="s">
        <v>445</v>
      </c>
      <c r="BW101" s="14" t="s">
        <v>446</v>
      </c>
      <c r="BX101" s="14" t="s">
        <v>445</v>
      </c>
      <c r="BY101" s="14" t="s">
        <v>446</v>
      </c>
      <c r="BZ101" s="14" t="s">
        <v>446</v>
      </c>
      <c r="CA101" s="14" t="s">
        <v>447</v>
      </c>
      <c r="CB101" s="14" t="s">
        <v>445</v>
      </c>
      <c r="CC101" s="14" t="s">
        <v>447</v>
      </c>
      <c r="CD101" s="14" t="s">
        <v>446</v>
      </c>
      <c r="CE101" s="14" t="s">
        <v>445</v>
      </c>
      <c r="CF101" s="14" t="s">
        <v>447</v>
      </c>
      <c r="CG101" s="14" t="s">
        <v>446</v>
      </c>
      <c r="CH101" s="14" t="s">
        <v>445</v>
      </c>
      <c r="CI101" s="14" t="s">
        <v>445</v>
      </c>
      <c r="CJ101" s="14" t="s">
        <v>445</v>
      </c>
      <c r="CK101" s="14" t="s">
        <v>446</v>
      </c>
      <c r="CL101" s="14" t="s">
        <v>445</v>
      </c>
      <c r="CM101" s="14" t="s">
        <v>445</v>
      </c>
      <c r="CN101" s="14" t="s">
        <v>445</v>
      </c>
      <c r="CO101" s="14" t="s">
        <v>446</v>
      </c>
      <c r="CP101" s="14" t="s">
        <v>445</v>
      </c>
      <c r="CQ101" s="14" t="s">
        <v>446</v>
      </c>
      <c r="CR101" s="14" t="s">
        <v>446</v>
      </c>
      <c r="CS101" s="14" t="s">
        <v>445</v>
      </c>
      <c r="CT101" s="14" t="s">
        <v>445</v>
      </c>
      <c r="CU101" s="14" t="s">
        <v>447</v>
      </c>
      <c r="CV101" s="14" t="s">
        <v>446</v>
      </c>
      <c r="CW101" s="2" t="s">
        <v>446</v>
      </c>
      <c r="CX101" s="2" t="s">
        <v>446</v>
      </c>
      <c r="CY101" s="2" t="s">
        <v>446</v>
      </c>
    </row>
    <row r="102" ht="12.75" customHeight="1">
      <c r="A102" s="11" t="s">
        <v>577</v>
      </c>
      <c r="B102" s="11"/>
      <c r="C102" s="11" t="s">
        <v>577</v>
      </c>
      <c r="D102" s="14" t="s">
        <v>449</v>
      </c>
      <c r="E102" s="14" t="s">
        <v>449</v>
      </c>
      <c r="F102" s="14" t="s">
        <v>449</v>
      </c>
      <c r="G102" s="14" t="s">
        <v>449</v>
      </c>
      <c r="H102" s="14" t="s">
        <v>449</v>
      </c>
      <c r="I102" s="14" t="s">
        <v>449</v>
      </c>
      <c r="J102" s="14" t="s">
        <v>450</v>
      </c>
      <c r="K102" s="14" t="s">
        <v>449</v>
      </c>
      <c r="L102" s="14" t="s">
        <v>449</v>
      </c>
      <c r="M102" s="14" t="s">
        <v>449</v>
      </c>
      <c r="N102" s="14" t="s">
        <v>449</v>
      </c>
      <c r="O102" s="14" t="s">
        <v>449</v>
      </c>
      <c r="P102" s="14" t="s">
        <v>449</v>
      </c>
      <c r="Q102" s="14" t="s">
        <v>449</v>
      </c>
      <c r="R102" s="14" t="s">
        <v>449</v>
      </c>
      <c r="S102" s="14" t="s">
        <v>449</v>
      </c>
      <c r="T102" s="14" t="s">
        <v>449</v>
      </c>
      <c r="U102" s="14" t="s">
        <v>449</v>
      </c>
      <c r="V102" s="14" t="s">
        <v>449</v>
      </c>
      <c r="W102" s="14" t="s">
        <v>449</v>
      </c>
      <c r="X102" s="14" t="s">
        <v>449</v>
      </c>
      <c r="Y102" s="14" t="s">
        <v>449</v>
      </c>
      <c r="Z102" s="14" t="s">
        <v>450</v>
      </c>
      <c r="AA102" s="14" t="s">
        <v>450</v>
      </c>
      <c r="AB102" s="14" t="s">
        <v>449</v>
      </c>
      <c r="AC102" s="14" t="s">
        <v>449</v>
      </c>
      <c r="AD102" s="14" t="s">
        <v>449</v>
      </c>
      <c r="AE102" s="14" t="s">
        <v>449</v>
      </c>
      <c r="AF102" s="14" t="s">
        <v>450</v>
      </c>
      <c r="AG102" s="14" t="s">
        <v>449</v>
      </c>
      <c r="AH102" s="14" t="s">
        <v>449</v>
      </c>
      <c r="AI102" s="14" t="s">
        <v>449</v>
      </c>
      <c r="AJ102" s="14" t="s">
        <v>450</v>
      </c>
      <c r="AK102" s="14" t="s">
        <v>449</v>
      </c>
      <c r="AL102" s="14" t="s">
        <v>450</v>
      </c>
      <c r="AM102" s="14" t="s">
        <v>450</v>
      </c>
      <c r="AN102" s="14" t="s">
        <v>449</v>
      </c>
      <c r="AO102" s="14" t="s">
        <v>449</v>
      </c>
      <c r="AP102" s="14" t="s">
        <v>449</v>
      </c>
      <c r="AQ102" s="14" t="s">
        <v>449</v>
      </c>
      <c r="AR102" s="14" t="s">
        <v>449</v>
      </c>
      <c r="AS102" s="14" t="s">
        <v>449</v>
      </c>
      <c r="AT102" s="14" t="s">
        <v>449</v>
      </c>
      <c r="AU102" s="14" t="s">
        <v>449</v>
      </c>
      <c r="AV102" s="14" t="s">
        <v>449</v>
      </c>
      <c r="AW102" s="14" t="s">
        <v>450</v>
      </c>
      <c r="AX102" s="14" t="s">
        <v>449</v>
      </c>
      <c r="AY102" s="14" t="s">
        <v>449</v>
      </c>
      <c r="AZ102" s="14" t="s">
        <v>449</v>
      </c>
      <c r="BA102" s="14" t="s">
        <v>449</v>
      </c>
      <c r="BB102" s="14" t="s">
        <v>450</v>
      </c>
      <c r="BC102" s="14" t="s">
        <v>450</v>
      </c>
      <c r="BD102" s="14" t="s">
        <v>449</v>
      </c>
      <c r="BE102" s="14" t="s">
        <v>449</v>
      </c>
      <c r="BF102" s="14" t="s">
        <v>449</v>
      </c>
      <c r="BG102" s="14" t="s">
        <v>449</v>
      </c>
      <c r="BH102" s="14" t="s">
        <v>449</v>
      </c>
      <c r="BI102" s="14" t="s">
        <v>450</v>
      </c>
      <c r="BJ102" s="14" t="s">
        <v>450</v>
      </c>
      <c r="BK102" s="14" t="s">
        <v>449</v>
      </c>
      <c r="BL102" s="14" t="s">
        <v>449</v>
      </c>
      <c r="BM102" s="14" t="s">
        <v>449</v>
      </c>
      <c r="BN102" s="14" t="s">
        <v>450</v>
      </c>
      <c r="BO102" s="14" t="s">
        <v>449</v>
      </c>
      <c r="BP102" s="14" t="s">
        <v>449</v>
      </c>
      <c r="BQ102" s="14" t="s">
        <v>449</v>
      </c>
      <c r="BR102" s="14" t="s">
        <v>449</v>
      </c>
      <c r="BS102" s="14" t="s">
        <v>449</v>
      </c>
      <c r="BT102" s="14" t="s">
        <v>449</v>
      </c>
      <c r="BU102" s="14" t="s">
        <v>449</v>
      </c>
      <c r="BV102" s="14" t="s">
        <v>450</v>
      </c>
      <c r="BW102" s="14" t="s">
        <v>449</v>
      </c>
      <c r="BX102" s="14" t="s">
        <v>450</v>
      </c>
      <c r="BY102" s="14" t="s">
        <v>450</v>
      </c>
      <c r="BZ102" s="14" t="s">
        <v>450</v>
      </c>
      <c r="CA102" s="14" t="s">
        <v>450</v>
      </c>
      <c r="CB102" s="14" t="s">
        <v>450</v>
      </c>
      <c r="CC102" s="14" t="s">
        <v>450</v>
      </c>
      <c r="CD102" s="14" t="s">
        <v>449</v>
      </c>
      <c r="CE102" s="14" t="s">
        <v>449</v>
      </c>
      <c r="CF102" s="14" t="s">
        <v>449</v>
      </c>
      <c r="CG102" s="14" t="s">
        <v>449</v>
      </c>
      <c r="CH102" s="14" t="s">
        <v>449</v>
      </c>
      <c r="CI102" s="14" t="s">
        <v>449</v>
      </c>
      <c r="CJ102" s="14" t="s">
        <v>450</v>
      </c>
      <c r="CK102" s="14" t="s">
        <v>449</v>
      </c>
      <c r="CL102" s="14" t="s">
        <v>449</v>
      </c>
      <c r="CM102" s="14" t="s">
        <v>449</v>
      </c>
      <c r="CN102" s="14" t="s">
        <v>450</v>
      </c>
      <c r="CO102" s="14" t="s">
        <v>449</v>
      </c>
      <c r="CP102" s="14" t="s">
        <v>449</v>
      </c>
      <c r="CQ102" s="14" t="s">
        <v>449</v>
      </c>
      <c r="CR102" s="14" t="s">
        <v>449</v>
      </c>
      <c r="CS102" s="14" t="s">
        <v>450</v>
      </c>
      <c r="CT102" s="14" t="s">
        <v>449</v>
      </c>
      <c r="CU102" s="14" t="s">
        <v>449</v>
      </c>
      <c r="CV102" s="14" t="s">
        <v>449</v>
      </c>
      <c r="CW102" s="2" t="s">
        <v>449</v>
      </c>
      <c r="CX102" s="2" t="s">
        <v>450</v>
      </c>
      <c r="CY102" s="2" t="s">
        <v>449</v>
      </c>
    </row>
    <row r="103" ht="12.75" customHeight="1">
      <c r="A103" s="10" t="s">
        <v>578</v>
      </c>
      <c r="B103" s="10"/>
      <c r="C103" s="10" t="s">
        <v>578</v>
      </c>
      <c r="D103" s="17" t="s">
        <v>453</v>
      </c>
      <c r="E103" s="17" t="s">
        <v>453</v>
      </c>
      <c r="F103" s="17" t="s">
        <v>453</v>
      </c>
      <c r="G103" s="17" t="s">
        <v>453</v>
      </c>
      <c r="H103" s="17" t="s">
        <v>452</v>
      </c>
      <c r="I103" s="17" t="s">
        <v>453</v>
      </c>
      <c r="J103" s="17" t="s">
        <v>453</v>
      </c>
      <c r="K103" s="17" t="s">
        <v>452</v>
      </c>
      <c r="L103" s="17" t="s">
        <v>453</v>
      </c>
      <c r="M103" s="17" t="s">
        <v>453</v>
      </c>
      <c r="N103" s="17" t="s">
        <v>453</v>
      </c>
      <c r="O103" s="17" t="s">
        <v>453</v>
      </c>
      <c r="P103" s="17" t="s">
        <v>453</v>
      </c>
      <c r="Q103" s="17" t="s">
        <v>453</v>
      </c>
      <c r="R103" s="17" t="s">
        <v>453</v>
      </c>
      <c r="S103" s="17" t="s">
        <v>452</v>
      </c>
      <c r="T103" s="17" t="s">
        <v>453</v>
      </c>
      <c r="U103" s="17" t="s">
        <v>453</v>
      </c>
      <c r="V103" s="17" t="s">
        <v>453</v>
      </c>
      <c r="W103" s="17" t="s">
        <v>453</v>
      </c>
      <c r="X103" s="17" t="s">
        <v>452</v>
      </c>
      <c r="Y103" s="17" t="s">
        <v>453</v>
      </c>
      <c r="Z103" s="17" t="s">
        <v>453</v>
      </c>
      <c r="AA103" s="17" t="s">
        <v>453</v>
      </c>
      <c r="AB103" s="17" t="s">
        <v>453</v>
      </c>
      <c r="AC103" s="17" t="s">
        <v>453</v>
      </c>
      <c r="AD103" s="17" t="s">
        <v>453</v>
      </c>
      <c r="AE103" s="17" t="s">
        <v>452</v>
      </c>
      <c r="AF103" s="17" t="s">
        <v>453</v>
      </c>
      <c r="AG103" s="17" t="s">
        <v>452</v>
      </c>
      <c r="AH103" s="17" t="s">
        <v>453</v>
      </c>
      <c r="AI103" s="17" t="s">
        <v>453</v>
      </c>
      <c r="AJ103" s="17" t="s">
        <v>453</v>
      </c>
      <c r="AK103" s="17" t="s">
        <v>453</v>
      </c>
      <c r="AL103" s="17" t="s">
        <v>453</v>
      </c>
      <c r="AM103" s="17" t="s">
        <v>453</v>
      </c>
      <c r="AN103" s="17" t="s">
        <v>453</v>
      </c>
      <c r="AO103" s="17" t="s">
        <v>453</v>
      </c>
      <c r="AP103" s="17" t="s">
        <v>453</v>
      </c>
      <c r="AQ103" s="17" t="s">
        <v>453</v>
      </c>
      <c r="AR103" s="17" t="s">
        <v>452</v>
      </c>
      <c r="AS103" s="17" t="s">
        <v>452</v>
      </c>
      <c r="AT103" s="17" t="s">
        <v>453</v>
      </c>
      <c r="AU103" s="17" t="s">
        <v>452</v>
      </c>
      <c r="AV103" s="17" t="s">
        <v>453</v>
      </c>
      <c r="AW103" s="17" t="s">
        <v>452</v>
      </c>
      <c r="AX103" s="17" t="s">
        <v>452</v>
      </c>
      <c r="AY103" s="17" t="s">
        <v>453</v>
      </c>
      <c r="AZ103" s="17" t="s">
        <v>453</v>
      </c>
      <c r="BA103" s="17" t="s">
        <v>452</v>
      </c>
      <c r="BB103" s="17" t="s">
        <v>453</v>
      </c>
      <c r="BC103" s="17" t="s">
        <v>453</v>
      </c>
      <c r="BD103" s="17" t="s">
        <v>453</v>
      </c>
      <c r="BE103" s="17" t="s">
        <v>453</v>
      </c>
      <c r="BF103" s="17" t="s">
        <v>453</v>
      </c>
      <c r="BG103" s="17" t="s">
        <v>453</v>
      </c>
      <c r="BH103" s="17" t="s">
        <v>453</v>
      </c>
      <c r="BI103" s="17" t="s">
        <v>453</v>
      </c>
      <c r="BJ103" s="17" t="s">
        <v>453</v>
      </c>
      <c r="BK103" s="17" t="s">
        <v>453</v>
      </c>
      <c r="BL103" s="17" t="s">
        <v>453</v>
      </c>
      <c r="BM103" s="17" t="s">
        <v>453</v>
      </c>
      <c r="BN103" s="17" t="s">
        <v>453</v>
      </c>
      <c r="BO103" s="17" t="s">
        <v>453</v>
      </c>
      <c r="BP103" s="17" t="s">
        <v>453</v>
      </c>
      <c r="BQ103" s="17" t="s">
        <v>453</v>
      </c>
      <c r="BR103" s="17" t="s">
        <v>453</v>
      </c>
      <c r="BS103" s="17" t="s">
        <v>452</v>
      </c>
      <c r="BT103" s="17" t="s">
        <v>453</v>
      </c>
      <c r="BU103" s="17" t="s">
        <v>453</v>
      </c>
      <c r="BV103" s="17" t="s">
        <v>453</v>
      </c>
      <c r="BW103" s="17" t="s">
        <v>452</v>
      </c>
      <c r="BX103" s="17" t="s">
        <v>453</v>
      </c>
      <c r="BY103" s="17" t="s">
        <v>453</v>
      </c>
      <c r="BZ103" s="17" t="s">
        <v>453</v>
      </c>
      <c r="CA103" s="17" t="s">
        <v>453</v>
      </c>
      <c r="CB103" s="17" t="s">
        <v>452</v>
      </c>
      <c r="CC103" s="17" t="s">
        <v>453</v>
      </c>
      <c r="CD103" s="17" t="s">
        <v>453</v>
      </c>
      <c r="CE103" s="17" t="s">
        <v>453</v>
      </c>
      <c r="CF103" s="17" t="s">
        <v>453</v>
      </c>
      <c r="CG103" s="17" t="s">
        <v>453</v>
      </c>
      <c r="CH103" s="17" t="s">
        <v>453</v>
      </c>
      <c r="CI103" s="17" t="s">
        <v>453</v>
      </c>
      <c r="CJ103" s="17" t="s">
        <v>453</v>
      </c>
      <c r="CK103" s="17" t="s">
        <v>453</v>
      </c>
      <c r="CL103" s="17" t="s">
        <v>453</v>
      </c>
      <c r="CM103" s="17" t="s">
        <v>453</v>
      </c>
      <c r="CN103" s="17" t="s">
        <v>453</v>
      </c>
      <c r="CO103" s="17" t="s">
        <v>453</v>
      </c>
      <c r="CP103" s="17" t="s">
        <v>452</v>
      </c>
      <c r="CQ103" s="17" t="s">
        <v>453</v>
      </c>
      <c r="CR103" s="17" t="s">
        <v>453</v>
      </c>
      <c r="CS103" s="17" t="s">
        <v>453</v>
      </c>
      <c r="CT103" s="17" t="s">
        <v>453</v>
      </c>
      <c r="CU103" s="17" t="s">
        <v>452</v>
      </c>
      <c r="CV103" s="17" t="s">
        <v>452</v>
      </c>
      <c r="CW103" s="2" t="s">
        <v>453</v>
      </c>
      <c r="CX103" s="2" t="s">
        <v>453</v>
      </c>
      <c r="CY103" s="2" t="s">
        <v>453</v>
      </c>
    </row>
    <row r="104" ht="12.75" customHeight="1">
      <c r="A104" s="11" t="s">
        <v>579</v>
      </c>
      <c r="B104" s="11"/>
      <c r="C104" s="11" t="s">
        <v>579</v>
      </c>
      <c r="D104" s="14" t="s">
        <v>456</v>
      </c>
      <c r="E104" s="14" t="s">
        <v>455</v>
      </c>
      <c r="F104" s="14" t="s">
        <v>456</v>
      </c>
      <c r="G104" s="14" t="s">
        <v>456</v>
      </c>
      <c r="H104" s="14" t="s">
        <v>455</v>
      </c>
      <c r="I104" s="14" t="s">
        <v>456</v>
      </c>
      <c r="J104" s="14" t="s">
        <v>456</v>
      </c>
      <c r="K104" s="14" t="s">
        <v>456</v>
      </c>
      <c r="L104" s="14" t="s">
        <v>455</v>
      </c>
      <c r="M104" s="14" t="s">
        <v>456</v>
      </c>
      <c r="N104" s="14" t="s">
        <v>455</v>
      </c>
      <c r="O104" s="14" t="s">
        <v>456</v>
      </c>
      <c r="P104" s="14" t="s">
        <v>456</v>
      </c>
      <c r="Q104" s="14" t="s">
        <v>456</v>
      </c>
      <c r="R104" s="14" t="s">
        <v>456</v>
      </c>
      <c r="S104" s="14" t="s">
        <v>456</v>
      </c>
      <c r="T104" s="14" t="s">
        <v>457</v>
      </c>
      <c r="U104" s="14" t="s">
        <v>456</v>
      </c>
      <c r="V104" s="14" t="s">
        <v>456</v>
      </c>
      <c r="W104" s="14" t="s">
        <v>455</v>
      </c>
      <c r="X104" s="14" t="s">
        <v>457</v>
      </c>
      <c r="Y104" s="14" t="s">
        <v>455</v>
      </c>
      <c r="Z104" s="14" t="s">
        <v>455</v>
      </c>
      <c r="AA104" s="14" t="s">
        <v>455</v>
      </c>
      <c r="AB104" s="14" t="s">
        <v>457</v>
      </c>
      <c r="AC104" s="14" t="s">
        <v>456</v>
      </c>
      <c r="AD104" s="14" t="s">
        <v>455</v>
      </c>
      <c r="AE104" s="14" t="s">
        <v>457</v>
      </c>
      <c r="AF104" s="14" t="s">
        <v>456</v>
      </c>
      <c r="AG104" s="14" t="s">
        <v>457</v>
      </c>
      <c r="AH104" s="14" t="s">
        <v>457</v>
      </c>
      <c r="AI104" s="14" t="s">
        <v>457</v>
      </c>
      <c r="AJ104" s="14" t="s">
        <v>457</v>
      </c>
      <c r="AK104" s="14" t="s">
        <v>456</v>
      </c>
      <c r="AL104" s="14" t="s">
        <v>455</v>
      </c>
      <c r="AM104" s="14" t="s">
        <v>456</v>
      </c>
      <c r="AN104" s="14" t="s">
        <v>455</v>
      </c>
      <c r="AO104" s="14" t="s">
        <v>456</v>
      </c>
      <c r="AP104" s="14" t="s">
        <v>455</v>
      </c>
      <c r="AQ104" s="14" t="s">
        <v>455</v>
      </c>
      <c r="AR104" s="14" t="s">
        <v>455</v>
      </c>
      <c r="AS104" s="14" t="s">
        <v>456</v>
      </c>
      <c r="AT104" s="14" t="s">
        <v>456</v>
      </c>
      <c r="AU104" s="14" t="s">
        <v>455</v>
      </c>
      <c r="AV104" s="14" t="s">
        <v>456</v>
      </c>
      <c r="AW104" s="14" t="s">
        <v>456</v>
      </c>
      <c r="AX104" s="14" t="s">
        <v>456</v>
      </c>
      <c r="AY104" s="14" t="s">
        <v>455</v>
      </c>
      <c r="AZ104" s="14" t="s">
        <v>457</v>
      </c>
      <c r="BA104" s="14" t="s">
        <v>456</v>
      </c>
      <c r="BB104" s="14" t="s">
        <v>455</v>
      </c>
      <c r="BC104" s="14" t="s">
        <v>455</v>
      </c>
      <c r="BD104" s="14" t="s">
        <v>457</v>
      </c>
      <c r="BE104" s="14" t="s">
        <v>455</v>
      </c>
      <c r="BF104" s="14" t="s">
        <v>456</v>
      </c>
      <c r="BG104" s="14" t="s">
        <v>456</v>
      </c>
      <c r="BH104" s="14" t="s">
        <v>455</v>
      </c>
      <c r="BI104" s="14" t="s">
        <v>456</v>
      </c>
      <c r="BJ104" s="14" t="s">
        <v>456</v>
      </c>
      <c r="BK104" s="14" t="s">
        <v>456</v>
      </c>
      <c r="BL104" s="14" t="s">
        <v>455</v>
      </c>
      <c r="BM104" s="14" t="s">
        <v>455</v>
      </c>
      <c r="BN104" s="14" t="s">
        <v>456</v>
      </c>
      <c r="BO104" s="14" t="s">
        <v>456</v>
      </c>
      <c r="BP104" s="14" t="s">
        <v>455</v>
      </c>
      <c r="BQ104" s="14" t="s">
        <v>455</v>
      </c>
      <c r="BR104" s="14" t="s">
        <v>456</v>
      </c>
      <c r="BS104" s="14" t="s">
        <v>456</v>
      </c>
      <c r="BT104" s="14" t="s">
        <v>456</v>
      </c>
      <c r="BU104" s="14" t="s">
        <v>456</v>
      </c>
      <c r="BV104" s="14" t="s">
        <v>455</v>
      </c>
      <c r="BW104" s="14" t="s">
        <v>456</v>
      </c>
      <c r="BX104" s="14" t="s">
        <v>457</v>
      </c>
      <c r="BY104" s="14" t="s">
        <v>457</v>
      </c>
      <c r="BZ104" s="14" t="s">
        <v>455</v>
      </c>
      <c r="CA104" s="14" t="s">
        <v>457</v>
      </c>
      <c r="CB104" s="14" t="s">
        <v>456</v>
      </c>
      <c r="CC104" s="14" t="s">
        <v>456</v>
      </c>
      <c r="CD104" s="14" t="s">
        <v>455</v>
      </c>
      <c r="CE104" s="14" t="s">
        <v>455</v>
      </c>
      <c r="CF104" s="14" t="s">
        <v>457</v>
      </c>
      <c r="CG104" s="14" t="s">
        <v>456</v>
      </c>
      <c r="CH104" s="14" t="s">
        <v>456</v>
      </c>
      <c r="CI104" s="14" t="s">
        <v>455</v>
      </c>
      <c r="CJ104" s="14" t="s">
        <v>456</v>
      </c>
      <c r="CK104" s="14" t="s">
        <v>456</v>
      </c>
      <c r="CL104" s="14" t="s">
        <v>456</v>
      </c>
      <c r="CM104" s="14" t="s">
        <v>457</v>
      </c>
      <c r="CN104" s="14" t="s">
        <v>457</v>
      </c>
      <c r="CO104" s="14" t="s">
        <v>455</v>
      </c>
      <c r="CP104" s="14" t="s">
        <v>455</v>
      </c>
      <c r="CQ104" s="14" t="s">
        <v>456</v>
      </c>
      <c r="CR104" s="14" t="s">
        <v>456</v>
      </c>
      <c r="CS104" s="14" t="s">
        <v>456</v>
      </c>
      <c r="CT104" s="14" t="s">
        <v>456</v>
      </c>
      <c r="CU104" s="14" t="s">
        <v>456</v>
      </c>
      <c r="CV104" s="14" t="s">
        <v>456</v>
      </c>
      <c r="CW104" s="2" t="s">
        <v>456</v>
      </c>
      <c r="CX104" s="2" t="s">
        <v>456</v>
      </c>
      <c r="CY104" s="2" t="s">
        <v>455</v>
      </c>
    </row>
    <row r="105" ht="12.75" customHeight="1">
      <c r="A105" s="11" t="s">
        <v>580</v>
      </c>
      <c r="B105" s="11"/>
      <c r="C105" s="11" t="s">
        <v>580</v>
      </c>
      <c r="D105" s="14">
        <v>0.06662276271173728</v>
      </c>
      <c r="E105" s="14">
        <v>0.0</v>
      </c>
      <c r="F105" s="14">
        <v>0.10015323476795912</v>
      </c>
      <c r="G105" s="14">
        <v>0.39861152295217306</v>
      </c>
      <c r="H105" s="14">
        <v>0.0</v>
      </c>
      <c r="I105" s="14">
        <v>0.2661044648936005</v>
      </c>
      <c r="J105" s="14">
        <v>0.11008805031081881</v>
      </c>
      <c r="K105" s="14">
        <v>0.20847180939732723</v>
      </c>
      <c r="L105" s="14">
        <v>0.0</v>
      </c>
      <c r="M105" s="14">
        <v>0.5033100366379737</v>
      </c>
      <c r="N105" s="14">
        <v>0.0</v>
      </c>
      <c r="O105" s="14">
        <v>0.6535179211703692</v>
      </c>
      <c r="P105" s="14">
        <v>0.35521740087242426</v>
      </c>
      <c r="Q105" s="14">
        <v>0.08196519269113012</v>
      </c>
      <c r="R105" s="14">
        <v>0.9293938585716482</v>
      </c>
      <c r="S105" s="14">
        <v>0.5230136100340607</v>
      </c>
      <c r="T105" s="14">
        <v>1.0</v>
      </c>
      <c r="U105" s="14">
        <v>0.6264030148337757</v>
      </c>
      <c r="V105" s="14">
        <v>0.9046547891051393</v>
      </c>
      <c r="W105" s="14">
        <v>0.0</v>
      </c>
      <c r="X105" s="14">
        <v>1.0</v>
      </c>
      <c r="Y105" s="14">
        <v>0.0</v>
      </c>
      <c r="Z105" s="14">
        <v>0.0</v>
      </c>
      <c r="AA105" s="14">
        <v>0.0</v>
      </c>
      <c r="AB105" s="14">
        <v>1.0</v>
      </c>
      <c r="AC105" s="14">
        <v>0.4238009164092664</v>
      </c>
      <c r="AD105" s="14">
        <v>0.0</v>
      </c>
      <c r="AE105" s="14">
        <v>1.0</v>
      </c>
      <c r="AF105" s="14">
        <v>0.6419715494387256</v>
      </c>
      <c r="AG105" s="14">
        <v>1.0</v>
      </c>
      <c r="AH105" s="14">
        <v>1.0</v>
      </c>
      <c r="AI105" s="14">
        <v>1.0</v>
      </c>
      <c r="AJ105" s="14">
        <v>1.0</v>
      </c>
      <c r="AK105" s="14">
        <v>0.24229383450406905</v>
      </c>
      <c r="AL105" s="14">
        <v>0.0</v>
      </c>
      <c r="AM105" s="14">
        <v>0.2673216941752369</v>
      </c>
      <c r="AN105" s="14">
        <v>0.0</v>
      </c>
      <c r="AO105" s="14">
        <v>0.6049941285084295</v>
      </c>
      <c r="AP105" s="14">
        <v>0.0</v>
      </c>
      <c r="AQ105" s="14">
        <v>0.0</v>
      </c>
      <c r="AR105" s="14">
        <v>0.0</v>
      </c>
      <c r="AS105" s="14">
        <v>0.6842482928522368</v>
      </c>
      <c r="AT105" s="14">
        <v>0.8003258040306651</v>
      </c>
      <c r="AU105" s="14">
        <v>0.0</v>
      </c>
      <c r="AV105" s="14">
        <v>0.6315532203275626</v>
      </c>
      <c r="AW105" s="14">
        <v>0.4465750687608703</v>
      </c>
      <c r="AX105" s="14">
        <v>0.15880698632827983</v>
      </c>
      <c r="AY105" s="14">
        <v>0.0</v>
      </c>
      <c r="AZ105" s="14">
        <v>1.0</v>
      </c>
      <c r="BA105" s="14">
        <v>0.9831013956853764</v>
      </c>
      <c r="BB105" s="14">
        <v>0.0</v>
      </c>
      <c r="BC105" s="14">
        <v>0.0</v>
      </c>
      <c r="BD105" s="14">
        <v>1.0</v>
      </c>
      <c r="BE105" s="14">
        <v>0.0</v>
      </c>
      <c r="BF105" s="14">
        <v>0.08047965652862421</v>
      </c>
      <c r="BG105" s="14">
        <v>0.393477169249249</v>
      </c>
      <c r="BH105" s="14">
        <v>0.0</v>
      </c>
      <c r="BI105" s="14">
        <v>0.17896798603837205</v>
      </c>
      <c r="BJ105" s="14">
        <v>0.9793836761406517</v>
      </c>
      <c r="BK105" s="14">
        <v>0.0021559793345627964</v>
      </c>
      <c r="BL105" s="14">
        <v>0.0</v>
      </c>
      <c r="BM105" s="14">
        <v>0.0</v>
      </c>
      <c r="BN105" s="14">
        <v>0.6657255960892071</v>
      </c>
      <c r="BO105" s="14">
        <v>0.24526003042840394</v>
      </c>
      <c r="BP105" s="14">
        <v>0.0</v>
      </c>
      <c r="BQ105" s="14">
        <v>0.0</v>
      </c>
      <c r="BR105" s="14">
        <v>0.13601272966627964</v>
      </c>
      <c r="BS105" s="14">
        <v>0.04222942448324685</v>
      </c>
      <c r="BT105" s="14">
        <v>0.4527063050208213</v>
      </c>
      <c r="BU105" s="14">
        <v>0.0602153321588933</v>
      </c>
      <c r="BV105" s="14">
        <v>0.0</v>
      </c>
      <c r="BW105" s="14">
        <v>0.283387998123682</v>
      </c>
      <c r="BX105" s="14">
        <v>1.0</v>
      </c>
      <c r="BY105" s="14">
        <v>1.0</v>
      </c>
      <c r="BZ105" s="14">
        <v>0.0</v>
      </c>
      <c r="CA105" s="14">
        <v>1.0</v>
      </c>
      <c r="CB105" s="14">
        <v>0.4134819586115579</v>
      </c>
      <c r="CC105" s="14">
        <v>0.7332098943965298</v>
      </c>
      <c r="CD105" s="14">
        <v>0.0</v>
      </c>
      <c r="CE105" s="14">
        <v>0.0</v>
      </c>
      <c r="CF105" s="14">
        <v>1.0</v>
      </c>
      <c r="CG105" s="14">
        <v>0.9493429267430284</v>
      </c>
      <c r="CH105" s="14">
        <v>0.12302222681443176</v>
      </c>
      <c r="CI105" s="14">
        <v>0.0</v>
      </c>
      <c r="CJ105" s="14">
        <v>0.23822681159291248</v>
      </c>
      <c r="CK105" s="14">
        <v>0.6083893259106709</v>
      </c>
      <c r="CL105" s="14">
        <v>0.8626273439645792</v>
      </c>
      <c r="CM105" s="14">
        <v>1.0</v>
      </c>
      <c r="CN105" s="14">
        <v>1.0</v>
      </c>
      <c r="CO105" s="14">
        <v>0.0</v>
      </c>
      <c r="CP105" s="14">
        <v>0.0</v>
      </c>
      <c r="CQ105" s="14">
        <v>0.9326801395926598</v>
      </c>
      <c r="CR105" s="14">
        <v>0.8412477970860766</v>
      </c>
      <c r="CS105" s="14">
        <v>0.9191698150816926</v>
      </c>
      <c r="CT105" s="14">
        <v>0.15037183080606953</v>
      </c>
      <c r="CU105" s="14">
        <v>0.6009311515274631</v>
      </c>
      <c r="CV105" s="14">
        <v>0.7897245554419989</v>
      </c>
      <c r="CW105" s="2">
        <v>0.8378539031175153</v>
      </c>
      <c r="CX105" s="2">
        <v>0.44006032144190543</v>
      </c>
      <c r="CY105" s="2">
        <v>0.0</v>
      </c>
    </row>
    <row r="106" ht="12.75" customHeight="1">
      <c r="A106" s="11" t="s">
        <v>581</v>
      </c>
      <c r="B106" s="11"/>
      <c r="C106" s="11" t="s">
        <v>581</v>
      </c>
      <c r="D106" s="14">
        <v>0.7</v>
      </c>
      <c r="E106" s="14">
        <v>0.8</v>
      </c>
      <c r="F106" s="14">
        <v>0.2</v>
      </c>
      <c r="G106" s="14">
        <v>0.8</v>
      </c>
      <c r="H106" s="14">
        <v>0.9</v>
      </c>
      <c r="I106" s="14">
        <v>1.0</v>
      </c>
      <c r="J106" s="14">
        <v>0.9</v>
      </c>
      <c r="K106" s="14">
        <v>0.5</v>
      </c>
      <c r="L106" s="14">
        <v>0.9</v>
      </c>
      <c r="M106" s="14">
        <v>0.2</v>
      </c>
      <c r="N106" s="14">
        <v>0.5</v>
      </c>
      <c r="O106" s="14">
        <v>0.7</v>
      </c>
      <c r="P106" s="14">
        <v>0.2</v>
      </c>
      <c r="Q106" s="14">
        <v>0.2</v>
      </c>
      <c r="R106" s="14">
        <v>1.0</v>
      </c>
      <c r="S106" s="14">
        <v>0.5</v>
      </c>
      <c r="T106" s="14">
        <v>0.4</v>
      </c>
      <c r="U106" s="14">
        <v>0.9</v>
      </c>
      <c r="V106" s="14">
        <v>0.3</v>
      </c>
      <c r="W106" s="14">
        <v>0.6</v>
      </c>
      <c r="X106" s="14">
        <v>0.6</v>
      </c>
      <c r="Y106" s="14">
        <v>0.3</v>
      </c>
      <c r="Z106" s="14">
        <v>0.3</v>
      </c>
      <c r="AA106" s="14">
        <v>0.4</v>
      </c>
      <c r="AB106" s="14">
        <v>0.3</v>
      </c>
      <c r="AC106" s="14">
        <v>1.0</v>
      </c>
      <c r="AD106" s="14">
        <v>0.8</v>
      </c>
      <c r="AE106" s="14">
        <v>0.2</v>
      </c>
      <c r="AF106" s="14">
        <v>0.6</v>
      </c>
      <c r="AG106" s="14">
        <v>0.4</v>
      </c>
      <c r="AH106" s="14">
        <v>1.0</v>
      </c>
      <c r="AI106" s="14">
        <v>0.2</v>
      </c>
      <c r="AJ106" s="14">
        <v>0.5</v>
      </c>
      <c r="AK106" s="14">
        <v>0.9</v>
      </c>
      <c r="AL106" s="14">
        <v>0.5</v>
      </c>
      <c r="AM106" s="14">
        <v>0.4</v>
      </c>
      <c r="AN106" s="14">
        <v>0.7</v>
      </c>
      <c r="AO106" s="14">
        <v>0.9</v>
      </c>
      <c r="AP106" s="14">
        <v>0.3</v>
      </c>
      <c r="AQ106" s="14">
        <v>0.1</v>
      </c>
      <c r="AR106" s="14">
        <v>0.3</v>
      </c>
      <c r="AS106" s="14">
        <v>0.5</v>
      </c>
      <c r="AT106" s="14">
        <v>0.9</v>
      </c>
      <c r="AU106" s="14">
        <v>0.3</v>
      </c>
      <c r="AV106" s="14">
        <v>0.3</v>
      </c>
      <c r="AW106" s="14">
        <v>1.0</v>
      </c>
      <c r="AX106" s="14">
        <v>0.7</v>
      </c>
      <c r="AY106" s="14">
        <v>0.9</v>
      </c>
      <c r="AZ106" s="14">
        <v>1.0</v>
      </c>
      <c r="BA106" s="14">
        <v>0.7</v>
      </c>
      <c r="BB106" s="14">
        <v>0.7</v>
      </c>
      <c r="BC106" s="14">
        <v>0.2</v>
      </c>
      <c r="BD106" s="14">
        <v>0.4</v>
      </c>
      <c r="BE106" s="14">
        <v>0.1</v>
      </c>
      <c r="BF106" s="14">
        <v>0.7</v>
      </c>
      <c r="BG106" s="14">
        <v>0.4</v>
      </c>
      <c r="BH106" s="14">
        <v>1.0</v>
      </c>
      <c r="BI106" s="14">
        <v>0.9</v>
      </c>
      <c r="BJ106" s="14">
        <v>0.5</v>
      </c>
      <c r="BK106" s="14">
        <v>0.8</v>
      </c>
      <c r="BL106" s="14">
        <v>0.1</v>
      </c>
      <c r="BM106" s="14">
        <v>0.8</v>
      </c>
      <c r="BN106" s="14">
        <v>0.2</v>
      </c>
      <c r="BO106" s="14">
        <v>1.0</v>
      </c>
      <c r="BP106" s="14">
        <v>0.2</v>
      </c>
      <c r="BQ106" s="14">
        <v>0.5</v>
      </c>
      <c r="BR106" s="14">
        <v>0.6</v>
      </c>
      <c r="BS106" s="14">
        <v>1.0</v>
      </c>
      <c r="BT106" s="14">
        <v>0.3</v>
      </c>
      <c r="BU106" s="14">
        <v>0.6</v>
      </c>
      <c r="BV106" s="14">
        <v>0.5</v>
      </c>
      <c r="BW106" s="14">
        <v>0.9</v>
      </c>
      <c r="BX106" s="14">
        <v>0.3</v>
      </c>
      <c r="BY106" s="14">
        <v>0.2</v>
      </c>
      <c r="BZ106" s="14">
        <v>0.7</v>
      </c>
      <c r="CA106" s="14">
        <v>1.0</v>
      </c>
      <c r="CB106" s="14">
        <v>0.2</v>
      </c>
      <c r="CC106" s="14">
        <v>0.4</v>
      </c>
      <c r="CD106" s="14">
        <v>0.4</v>
      </c>
      <c r="CE106" s="14">
        <v>0.1</v>
      </c>
      <c r="CF106" s="14">
        <v>0.2</v>
      </c>
      <c r="CG106" s="14">
        <v>0.6</v>
      </c>
      <c r="CH106" s="14">
        <v>1.0</v>
      </c>
      <c r="CI106" s="14">
        <v>1.0</v>
      </c>
      <c r="CJ106" s="14">
        <v>0.3</v>
      </c>
      <c r="CK106" s="14">
        <v>0.2</v>
      </c>
      <c r="CL106" s="14">
        <v>1.0</v>
      </c>
      <c r="CM106" s="14">
        <v>0.1</v>
      </c>
      <c r="CN106" s="14">
        <v>0.4</v>
      </c>
      <c r="CO106" s="14">
        <v>0.6</v>
      </c>
      <c r="CP106" s="14">
        <v>0.9</v>
      </c>
      <c r="CQ106" s="14">
        <v>0.3</v>
      </c>
      <c r="CR106" s="14">
        <v>1.0</v>
      </c>
      <c r="CS106" s="14">
        <v>0.4</v>
      </c>
      <c r="CT106" s="14">
        <v>0.1</v>
      </c>
      <c r="CU106" s="14">
        <v>0.4</v>
      </c>
      <c r="CV106" s="14">
        <v>0.3</v>
      </c>
      <c r="CW106" s="2">
        <v>0.2</v>
      </c>
      <c r="CX106" s="2">
        <v>0.3</v>
      </c>
      <c r="CY106" s="2">
        <v>0.5</v>
      </c>
    </row>
    <row r="107" ht="12.75" customHeight="1">
      <c r="A107" s="11" t="s">
        <v>582</v>
      </c>
      <c r="B107" s="11"/>
      <c r="C107" s="11" t="s">
        <v>582</v>
      </c>
      <c r="D107" s="14" t="s">
        <v>462</v>
      </c>
      <c r="E107" s="14" t="s">
        <v>462</v>
      </c>
      <c r="F107" s="14" t="s">
        <v>462</v>
      </c>
      <c r="G107" s="14" t="s">
        <v>462</v>
      </c>
      <c r="H107" s="14" t="s">
        <v>462</v>
      </c>
      <c r="I107" s="14" t="s">
        <v>462</v>
      </c>
      <c r="J107" s="14" t="s">
        <v>462</v>
      </c>
      <c r="K107" s="14" t="s">
        <v>461</v>
      </c>
      <c r="L107" s="14" t="s">
        <v>462</v>
      </c>
      <c r="M107" s="14" t="s">
        <v>461</v>
      </c>
      <c r="N107" s="14" t="s">
        <v>462</v>
      </c>
      <c r="O107" s="14" t="s">
        <v>462</v>
      </c>
      <c r="P107" s="14" t="s">
        <v>461</v>
      </c>
      <c r="Q107" s="14" t="s">
        <v>462</v>
      </c>
      <c r="R107" s="14" t="s">
        <v>461</v>
      </c>
      <c r="S107" s="14" t="s">
        <v>461</v>
      </c>
      <c r="T107" s="14" t="s">
        <v>461</v>
      </c>
      <c r="U107" s="14" t="s">
        <v>462</v>
      </c>
      <c r="V107" s="14" t="s">
        <v>461</v>
      </c>
      <c r="W107" s="14" t="s">
        <v>462</v>
      </c>
      <c r="X107" s="14" t="s">
        <v>462</v>
      </c>
      <c r="Y107" s="14" t="s">
        <v>461</v>
      </c>
      <c r="Z107" s="14" t="s">
        <v>461</v>
      </c>
      <c r="AA107" s="14" t="s">
        <v>462</v>
      </c>
      <c r="AB107" s="14" t="s">
        <v>462</v>
      </c>
      <c r="AC107" s="14" t="s">
        <v>461</v>
      </c>
      <c r="AD107" s="14" t="s">
        <v>462</v>
      </c>
      <c r="AE107" s="14" t="s">
        <v>462</v>
      </c>
      <c r="AF107" s="14" t="s">
        <v>462</v>
      </c>
      <c r="AG107" s="14" t="s">
        <v>462</v>
      </c>
      <c r="AH107" s="14" t="s">
        <v>462</v>
      </c>
      <c r="AI107" s="14" t="s">
        <v>462</v>
      </c>
      <c r="AJ107" s="14" t="s">
        <v>462</v>
      </c>
      <c r="AK107" s="14" t="s">
        <v>461</v>
      </c>
      <c r="AL107" s="14" t="s">
        <v>462</v>
      </c>
      <c r="AM107" s="14" t="s">
        <v>462</v>
      </c>
      <c r="AN107" s="14" t="s">
        <v>461</v>
      </c>
      <c r="AO107" s="14" t="s">
        <v>462</v>
      </c>
      <c r="AP107" s="14" t="s">
        <v>462</v>
      </c>
      <c r="AQ107" s="14" t="s">
        <v>461</v>
      </c>
      <c r="AR107" s="14" t="s">
        <v>462</v>
      </c>
      <c r="AS107" s="14" t="s">
        <v>462</v>
      </c>
      <c r="AT107" s="14" t="s">
        <v>462</v>
      </c>
      <c r="AU107" s="14" t="s">
        <v>462</v>
      </c>
      <c r="AV107" s="14" t="s">
        <v>462</v>
      </c>
      <c r="AW107" s="14" t="s">
        <v>462</v>
      </c>
      <c r="AX107" s="14" t="s">
        <v>462</v>
      </c>
      <c r="AY107" s="14" t="s">
        <v>461</v>
      </c>
      <c r="AZ107" s="14" t="s">
        <v>462</v>
      </c>
      <c r="BA107" s="14" t="s">
        <v>462</v>
      </c>
      <c r="BB107" s="14" t="s">
        <v>462</v>
      </c>
      <c r="BC107" s="14" t="s">
        <v>461</v>
      </c>
      <c r="BD107" s="14" t="s">
        <v>462</v>
      </c>
      <c r="BE107" s="14" t="s">
        <v>461</v>
      </c>
      <c r="BF107" s="14" t="s">
        <v>462</v>
      </c>
      <c r="BG107" s="14" t="s">
        <v>462</v>
      </c>
      <c r="BH107" s="14" t="s">
        <v>462</v>
      </c>
      <c r="BI107" s="14" t="s">
        <v>462</v>
      </c>
      <c r="BJ107" s="14" t="s">
        <v>462</v>
      </c>
      <c r="BK107" s="14" t="s">
        <v>461</v>
      </c>
      <c r="BL107" s="14" t="s">
        <v>461</v>
      </c>
      <c r="BM107" s="14" t="s">
        <v>462</v>
      </c>
      <c r="BN107" s="14" t="s">
        <v>462</v>
      </c>
      <c r="BO107" s="14" t="s">
        <v>462</v>
      </c>
      <c r="BP107" s="14" t="s">
        <v>462</v>
      </c>
      <c r="BQ107" s="14" t="s">
        <v>461</v>
      </c>
      <c r="BR107" s="14" t="s">
        <v>462</v>
      </c>
      <c r="BS107" s="14" t="s">
        <v>462</v>
      </c>
      <c r="BT107" s="14" t="s">
        <v>462</v>
      </c>
      <c r="BU107" s="14" t="s">
        <v>461</v>
      </c>
      <c r="BV107" s="14" t="s">
        <v>462</v>
      </c>
      <c r="BW107" s="14" t="s">
        <v>462</v>
      </c>
      <c r="BX107" s="14" t="s">
        <v>461</v>
      </c>
      <c r="BY107" s="14" t="s">
        <v>462</v>
      </c>
      <c r="BZ107" s="14" t="s">
        <v>462</v>
      </c>
      <c r="CA107" s="14" t="s">
        <v>461</v>
      </c>
      <c r="CB107" s="14" t="s">
        <v>462</v>
      </c>
      <c r="CC107" s="14" t="s">
        <v>462</v>
      </c>
      <c r="CD107" s="14" t="s">
        <v>462</v>
      </c>
      <c r="CE107" s="14" t="s">
        <v>462</v>
      </c>
      <c r="CF107" s="14" t="s">
        <v>462</v>
      </c>
      <c r="CG107" s="14" t="s">
        <v>462</v>
      </c>
      <c r="CH107" s="14" t="s">
        <v>462</v>
      </c>
      <c r="CI107" s="14" t="s">
        <v>462</v>
      </c>
      <c r="CJ107" s="14" t="s">
        <v>462</v>
      </c>
      <c r="CK107" s="14" t="s">
        <v>461</v>
      </c>
      <c r="CL107" s="14" t="s">
        <v>462</v>
      </c>
      <c r="CM107" s="14" t="s">
        <v>462</v>
      </c>
      <c r="CN107" s="14" t="s">
        <v>462</v>
      </c>
      <c r="CO107" s="14" t="s">
        <v>462</v>
      </c>
      <c r="CP107" s="14" t="s">
        <v>462</v>
      </c>
      <c r="CQ107" s="14" t="s">
        <v>462</v>
      </c>
      <c r="CR107" s="14" t="s">
        <v>462</v>
      </c>
      <c r="CS107" s="14" t="s">
        <v>461</v>
      </c>
      <c r="CT107" s="14" t="s">
        <v>461</v>
      </c>
      <c r="CU107" s="14" t="s">
        <v>462</v>
      </c>
      <c r="CV107" s="14" t="s">
        <v>462</v>
      </c>
      <c r="CW107" s="2" t="s">
        <v>461</v>
      </c>
      <c r="CX107" s="2" t="s">
        <v>461</v>
      </c>
      <c r="CY107" s="2" t="s">
        <v>461</v>
      </c>
    </row>
    <row r="108" ht="12.75" customHeight="1">
      <c r="A108" s="11" t="s">
        <v>583</v>
      </c>
      <c r="B108" s="11"/>
      <c r="C108" s="11" t="s">
        <v>583</v>
      </c>
      <c r="D108" s="14">
        <v>3000.0</v>
      </c>
      <c r="E108" s="14">
        <v>3000.0</v>
      </c>
      <c r="F108" s="14">
        <v>1000.0</v>
      </c>
      <c r="G108" s="14">
        <v>8000.0</v>
      </c>
      <c r="H108" s="14">
        <v>6000.0</v>
      </c>
      <c r="I108" s="14">
        <v>10000.0</v>
      </c>
      <c r="J108" s="14">
        <v>8000.0</v>
      </c>
      <c r="K108" s="14">
        <v>2000.0</v>
      </c>
      <c r="L108" s="14">
        <v>2000.0</v>
      </c>
      <c r="M108" s="14">
        <v>5000.0</v>
      </c>
      <c r="N108" s="14">
        <v>2000.0</v>
      </c>
      <c r="O108" s="14">
        <v>9000.0</v>
      </c>
      <c r="P108" s="14">
        <v>10000.0</v>
      </c>
      <c r="Q108" s="14">
        <v>8000.0</v>
      </c>
      <c r="R108" s="14">
        <v>6000.0</v>
      </c>
      <c r="S108" s="14">
        <v>9000.0</v>
      </c>
      <c r="T108" s="14">
        <v>9000.0</v>
      </c>
      <c r="U108" s="14">
        <v>10000.0</v>
      </c>
      <c r="V108" s="14">
        <v>5000.0</v>
      </c>
      <c r="W108" s="14">
        <v>4000.0</v>
      </c>
      <c r="X108" s="14">
        <v>9000.0</v>
      </c>
      <c r="Y108" s="14">
        <v>6000.0</v>
      </c>
      <c r="Z108" s="14">
        <v>7000.0</v>
      </c>
      <c r="AA108" s="14">
        <v>10000.0</v>
      </c>
      <c r="AB108" s="14">
        <v>5000.0</v>
      </c>
      <c r="AC108" s="14">
        <v>5000.0</v>
      </c>
      <c r="AD108" s="14">
        <v>1000.0</v>
      </c>
      <c r="AE108" s="14">
        <v>2000.0</v>
      </c>
      <c r="AF108" s="14">
        <v>1000.0</v>
      </c>
      <c r="AG108" s="14">
        <v>9000.0</v>
      </c>
      <c r="AH108" s="14">
        <v>8000.0</v>
      </c>
      <c r="AI108" s="14">
        <v>1000.0</v>
      </c>
      <c r="AJ108" s="14">
        <v>7000.0</v>
      </c>
      <c r="AK108" s="14">
        <v>6000.0</v>
      </c>
      <c r="AL108" s="14">
        <v>6000.0</v>
      </c>
      <c r="AM108" s="14">
        <v>5000.0</v>
      </c>
      <c r="AN108" s="14">
        <v>4000.0</v>
      </c>
      <c r="AO108" s="14">
        <v>5000.0</v>
      </c>
      <c r="AP108" s="14">
        <v>3000.0</v>
      </c>
      <c r="AQ108" s="14">
        <v>9000.0</v>
      </c>
      <c r="AR108" s="14">
        <v>6000.0</v>
      </c>
      <c r="AS108" s="14">
        <v>6000.0</v>
      </c>
      <c r="AT108" s="14">
        <v>2000.0</v>
      </c>
      <c r="AU108" s="14">
        <v>10000.0</v>
      </c>
      <c r="AV108" s="14">
        <v>1000.0</v>
      </c>
      <c r="AW108" s="14">
        <v>6000.0</v>
      </c>
      <c r="AX108" s="14">
        <v>6000.0</v>
      </c>
      <c r="AY108" s="14">
        <v>6000.0</v>
      </c>
      <c r="AZ108" s="14">
        <v>5000.0</v>
      </c>
      <c r="BA108" s="14">
        <v>10000.0</v>
      </c>
      <c r="BB108" s="14">
        <v>6000.0</v>
      </c>
      <c r="BC108" s="14">
        <v>4000.0</v>
      </c>
      <c r="BD108" s="14">
        <v>2000.0</v>
      </c>
      <c r="BE108" s="14">
        <v>4000.0</v>
      </c>
      <c r="BF108" s="14">
        <v>9000.0</v>
      </c>
      <c r="BG108" s="14">
        <v>9000.0</v>
      </c>
      <c r="BH108" s="14">
        <v>3000.0</v>
      </c>
      <c r="BI108" s="14">
        <v>8000.0</v>
      </c>
      <c r="BJ108" s="14">
        <v>3000.0</v>
      </c>
      <c r="BK108" s="14">
        <v>3000.0</v>
      </c>
      <c r="BL108" s="14">
        <v>1000.0</v>
      </c>
      <c r="BM108" s="14">
        <v>6000.0</v>
      </c>
      <c r="BN108" s="14">
        <v>7000.0</v>
      </c>
      <c r="BO108" s="14">
        <v>2000.0</v>
      </c>
      <c r="BP108" s="14">
        <v>7000.0</v>
      </c>
      <c r="BQ108" s="14">
        <v>1000.0</v>
      </c>
      <c r="BR108" s="14">
        <v>7000.0</v>
      </c>
      <c r="BS108" s="14">
        <v>2000.0</v>
      </c>
      <c r="BT108" s="14">
        <v>10000.0</v>
      </c>
      <c r="BU108" s="14">
        <v>8000.0</v>
      </c>
      <c r="BV108" s="14">
        <v>8000.0</v>
      </c>
      <c r="BW108" s="14">
        <v>1000.0</v>
      </c>
      <c r="BX108" s="14">
        <v>5000.0</v>
      </c>
      <c r="BY108" s="14">
        <v>9000.0</v>
      </c>
      <c r="BZ108" s="14">
        <v>9000.0</v>
      </c>
      <c r="CA108" s="14">
        <v>4000.0</v>
      </c>
      <c r="CB108" s="14">
        <v>3000.0</v>
      </c>
      <c r="CC108" s="14">
        <v>8000.0</v>
      </c>
      <c r="CD108" s="14">
        <v>9000.0</v>
      </c>
      <c r="CE108" s="14">
        <v>4000.0</v>
      </c>
      <c r="CF108" s="14">
        <v>5000.0</v>
      </c>
      <c r="CG108" s="14">
        <v>4000.0</v>
      </c>
      <c r="CH108" s="14">
        <v>2000.0</v>
      </c>
      <c r="CI108" s="14">
        <v>2000.0</v>
      </c>
      <c r="CJ108" s="14">
        <v>7000.0</v>
      </c>
      <c r="CK108" s="14">
        <v>1000.0</v>
      </c>
      <c r="CL108" s="14">
        <v>3000.0</v>
      </c>
      <c r="CM108" s="14">
        <v>2000.0</v>
      </c>
      <c r="CN108" s="14">
        <v>2000.0</v>
      </c>
      <c r="CO108" s="14">
        <v>5000.0</v>
      </c>
      <c r="CP108" s="14">
        <v>7000.0</v>
      </c>
      <c r="CQ108" s="14">
        <v>4000.0</v>
      </c>
      <c r="CR108" s="14">
        <v>5000.0</v>
      </c>
      <c r="CS108" s="14">
        <v>10000.0</v>
      </c>
      <c r="CT108" s="14">
        <v>9000.0</v>
      </c>
      <c r="CU108" s="14">
        <v>6000.0</v>
      </c>
      <c r="CV108" s="14">
        <v>8000.0</v>
      </c>
      <c r="CW108" s="2">
        <v>8000.0</v>
      </c>
      <c r="CX108" s="2">
        <v>3000.0</v>
      </c>
      <c r="CY108" s="2">
        <v>7000.0</v>
      </c>
    </row>
    <row r="109" ht="12.75" customHeight="1">
      <c r="A109" s="11" t="s">
        <v>584</v>
      </c>
      <c r="B109" s="11"/>
      <c r="C109" s="11" t="s">
        <v>584</v>
      </c>
      <c r="D109" s="14">
        <v>12.0</v>
      </c>
      <c r="E109" s="14">
        <v>12.0</v>
      </c>
      <c r="F109" s="14">
        <v>12.0</v>
      </c>
      <c r="G109" s="14">
        <v>12.0</v>
      </c>
      <c r="H109" s="14">
        <v>12.0</v>
      </c>
      <c r="I109" s="14">
        <v>12.0</v>
      </c>
      <c r="J109" s="14">
        <v>12.0</v>
      </c>
      <c r="K109" s="14">
        <v>12.0</v>
      </c>
      <c r="L109" s="14">
        <v>12.0</v>
      </c>
      <c r="M109" s="14">
        <v>12.0</v>
      </c>
      <c r="N109" s="14">
        <v>12.0</v>
      </c>
      <c r="O109" s="14">
        <v>12.0</v>
      </c>
      <c r="P109" s="14">
        <v>12.0</v>
      </c>
      <c r="Q109" s="14">
        <v>12.0</v>
      </c>
      <c r="R109" s="14">
        <v>12.0</v>
      </c>
      <c r="S109" s="14">
        <v>12.0</v>
      </c>
      <c r="T109" s="14">
        <v>12.0</v>
      </c>
      <c r="U109" s="14">
        <v>12.0</v>
      </c>
      <c r="V109" s="14">
        <v>12.0</v>
      </c>
      <c r="W109" s="14">
        <v>12.0</v>
      </c>
      <c r="X109" s="14">
        <v>12.0</v>
      </c>
      <c r="Y109" s="14">
        <v>12.0</v>
      </c>
      <c r="Z109" s="14">
        <v>12.0</v>
      </c>
      <c r="AA109" s="14">
        <v>12.0</v>
      </c>
      <c r="AB109" s="14">
        <v>12.0</v>
      </c>
      <c r="AC109" s="14">
        <v>12.0</v>
      </c>
      <c r="AD109" s="14">
        <v>12.0</v>
      </c>
      <c r="AE109" s="14">
        <v>12.0</v>
      </c>
      <c r="AF109" s="14">
        <v>12.0</v>
      </c>
      <c r="AG109" s="14">
        <v>12.0</v>
      </c>
      <c r="AH109" s="14">
        <v>12.0</v>
      </c>
      <c r="AI109" s="14">
        <v>12.0</v>
      </c>
      <c r="AJ109" s="14">
        <v>12.0</v>
      </c>
      <c r="AK109" s="14">
        <v>12.0</v>
      </c>
      <c r="AL109" s="14">
        <v>12.0</v>
      </c>
      <c r="AM109" s="14">
        <v>12.0</v>
      </c>
      <c r="AN109" s="14">
        <v>12.0</v>
      </c>
      <c r="AO109" s="14">
        <v>12.0</v>
      </c>
      <c r="AP109" s="14">
        <v>12.0</v>
      </c>
      <c r="AQ109" s="14">
        <v>12.0</v>
      </c>
      <c r="AR109" s="14">
        <v>12.0</v>
      </c>
      <c r="AS109" s="14">
        <v>12.0</v>
      </c>
      <c r="AT109" s="14">
        <v>12.0</v>
      </c>
      <c r="AU109" s="14">
        <v>12.0</v>
      </c>
      <c r="AV109" s="14">
        <v>12.0</v>
      </c>
      <c r="AW109" s="14">
        <v>12.0</v>
      </c>
      <c r="AX109" s="14">
        <v>12.0</v>
      </c>
      <c r="AY109" s="14">
        <v>12.0</v>
      </c>
      <c r="AZ109" s="14">
        <v>12.0</v>
      </c>
      <c r="BA109" s="14">
        <v>12.0</v>
      </c>
      <c r="BB109" s="14">
        <v>12.0</v>
      </c>
      <c r="BC109" s="14">
        <v>12.0</v>
      </c>
      <c r="BD109" s="14">
        <v>12.0</v>
      </c>
      <c r="BE109" s="14">
        <v>12.0</v>
      </c>
      <c r="BF109" s="14">
        <v>12.0</v>
      </c>
      <c r="BG109" s="14">
        <v>12.0</v>
      </c>
      <c r="BH109" s="14">
        <v>12.0</v>
      </c>
      <c r="BI109" s="14">
        <v>12.0</v>
      </c>
      <c r="BJ109" s="14">
        <v>12.0</v>
      </c>
      <c r="BK109" s="14">
        <v>12.0</v>
      </c>
      <c r="BL109" s="14">
        <v>12.0</v>
      </c>
      <c r="BM109" s="14">
        <v>12.0</v>
      </c>
      <c r="BN109" s="14">
        <v>12.0</v>
      </c>
      <c r="BO109" s="14">
        <v>12.0</v>
      </c>
      <c r="BP109" s="14">
        <v>12.0</v>
      </c>
      <c r="BQ109" s="14">
        <v>12.0</v>
      </c>
      <c r="BR109" s="14">
        <v>12.0</v>
      </c>
      <c r="BS109" s="14">
        <v>12.0</v>
      </c>
      <c r="BT109" s="14">
        <v>12.0</v>
      </c>
      <c r="BU109" s="14">
        <v>12.0</v>
      </c>
      <c r="BV109" s="14">
        <v>12.0</v>
      </c>
      <c r="BW109" s="14">
        <v>12.0</v>
      </c>
      <c r="BX109" s="14">
        <v>12.0</v>
      </c>
      <c r="BY109" s="14">
        <v>12.0</v>
      </c>
      <c r="BZ109" s="14">
        <v>12.0</v>
      </c>
      <c r="CA109" s="14">
        <v>12.0</v>
      </c>
      <c r="CB109" s="14">
        <v>12.0</v>
      </c>
      <c r="CC109" s="14">
        <v>12.0</v>
      </c>
      <c r="CD109" s="14">
        <v>12.0</v>
      </c>
      <c r="CE109" s="14">
        <v>12.0</v>
      </c>
      <c r="CF109" s="14">
        <v>12.0</v>
      </c>
      <c r="CG109" s="14">
        <v>12.0</v>
      </c>
      <c r="CH109" s="14">
        <v>12.0</v>
      </c>
      <c r="CI109" s="14">
        <v>12.0</v>
      </c>
      <c r="CJ109" s="14">
        <v>12.0</v>
      </c>
      <c r="CK109" s="14">
        <v>12.0</v>
      </c>
      <c r="CL109" s="14">
        <v>12.0</v>
      </c>
      <c r="CM109" s="14">
        <v>12.0</v>
      </c>
      <c r="CN109" s="14">
        <v>12.0</v>
      </c>
      <c r="CO109" s="14">
        <v>12.0</v>
      </c>
      <c r="CP109" s="14">
        <v>12.0</v>
      </c>
      <c r="CQ109" s="14">
        <v>12.0</v>
      </c>
      <c r="CR109" s="14">
        <v>12.0</v>
      </c>
      <c r="CS109" s="14">
        <v>12.0</v>
      </c>
      <c r="CT109" s="14">
        <v>12.0</v>
      </c>
      <c r="CU109" s="14">
        <v>12.0</v>
      </c>
      <c r="CV109" s="14">
        <v>12.0</v>
      </c>
      <c r="CW109" s="2">
        <v>12.0</v>
      </c>
      <c r="CX109" s="2">
        <v>12.0</v>
      </c>
      <c r="CY109" s="2">
        <v>12.0</v>
      </c>
    </row>
    <row r="110" ht="12.75" customHeight="1">
      <c r="A110" s="10" t="s">
        <v>585</v>
      </c>
      <c r="B110" s="10"/>
      <c r="C110" s="10" t="s">
        <v>585</v>
      </c>
      <c r="D110" s="17">
        <v>12.0</v>
      </c>
      <c r="E110" s="17">
        <v>12.0</v>
      </c>
      <c r="F110" s="17">
        <v>12.0</v>
      </c>
      <c r="G110" s="17">
        <v>12.0</v>
      </c>
      <c r="H110" s="17">
        <v>12.0</v>
      </c>
      <c r="I110" s="17">
        <v>12.0</v>
      </c>
      <c r="J110" s="17">
        <v>12.0</v>
      </c>
      <c r="K110" s="17">
        <v>12.0</v>
      </c>
      <c r="L110" s="17">
        <v>12.0</v>
      </c>
      <c r="M110" s="17">
        <v>12.0</v>
      </c>
      <c r="N110" s="17">
        <v>12.0</v>
      </c>
      <c r="O110" s="17">
        <v>12.0</v>
      </c>
      <c r="P110" s="17">
        <v>12.0</v>
      </c>
      <c r="Q110" s="17">
        <v>12.0</v>
      </c>
      <c r="R110" s="17">
        <v>12.0</v>
      </c>
      <c r="S110" s="17">
        <v>12.0</v>
      </c>
      <c r="T110" s="17">
        <v>12.0</v>
      </c>
      <c r="U110" s="17">
        <v>12.0</v>
      </c>
      <c r="V110" s="17">
        <v>12.0</v>
      </c>
      <c r="W110" s="17">
        <v>12.0</v>
      </c>
      <c r="X110" s="17">
        <v>12.0</v>
      </c>
      <c r="Y110" s="17">
        <v>12.0</v>
      </c>
      <c r="Z110" s="17">
        <v>12.0</v>
      </c>
      <c r="AA110" s="17">
        <v>12.0</v>
      </c>
      <c r="AB110" s="17">
        <v>12.0</v>
      </c>
      <c r="AC110" s="17">
        <v>12.0</v>
      </c>
      <c r="AD110" s="17">
        <v>12.0</v>
      </c>
      <c r="AE110" s="17">
        <v>12.0</v>
      </c>
      <c r="AF110" s="17">
        <v>12.0</v>
      </c>
      <c r="AG110" s="17">
        <v>12.0</v>
      </c>
      <c r="AH110" s="17">
        <v>12.0</v>
      </c>
      <c r="AI110" s="17">
        <v>12.0</v>
      </c>
      <c r="AJ110" s="17">
        <v>12.0</v>
      </c>
      <c r="AK110" s="17">
        <v>12.0</v>
      </c>
      <c r="AL110" s="17">
        <v>12.0</v>
      </c>
      <c r="AM110" s="17">
        <v>12.0</v>
      </c>
      <c r="AN110" s="17">
        <v>12.0</v>
      </c>
      <c r="AO110" s="17">
        <v>12.0</v>
      </c>
      <c r="AP110" s="17">
        <v>12.0</v>
      </c>
      <c r="AQ110" s="17">
        <v>12.0</v>
      </c>
      <c r="AR110" s="17">
        <v>12.0</v>
      </c>
      <c r="AS110" s="17">
        <v>12.0</v>
      </c>
      <c r="AT110" s="17">
        <v>12.0</v>
      </c>
      <c r="AU110" s="17">
        <v>12.0</v>
      </c>
      <c r="AV110" s="17">
        <v>12.0</v>
      </c>
      <c r="AW110" s="17">
        <v>12.0</v>
      </c>
      <c r="AX110" s="17">
        <v>12.0</v>
      </c>
      <c r="AY110" s="17">
        <v>12.0</v>
      </c>
      <c r="AZ110" s="17">
        <v>12.0</v>
      </c>
      <c r="BA110" s="17">
        <v>12.0</v>
      </c>
      <c r="BB110" s="17">
        <v>12.0</v>
      </c>
      <c r="BC110" s="17">
        <v>12.0</v>
      </c>
      <c r="BD110" s="17">
        <v>12.0</v>
      </c>
      <c r="BE110" s="17">
        <v>12.0</v>
      </c>
      <c r="BF110" s="17">
        <v>12.0</v>
      </c>
      <c r="BG110" s="17">
        <v>12.0</v>
      </c>
      <c r="BH110" s="17">
        <v>12.0</v>
      </c>
      <c r="BI110" s="17">
        <v>12.0</v>
      </c>
      <c r="BJ110" s="17">
        <v>12.0</v>
      </c>
      <c r="BK110" s="17">
        <v>12.0</v>
      </c>
      <c r="BL110" s="17">
        <v>12.0</v>
      </c>
      <c r="BM110" s="17">
        <v>12.0</v>
      </c>
      <c r="BN110" s="17">
        <v>12.0</v>
      </c>
      <c r="BO110" s="17">
        <v>12.0</v>
      </c>
      <c r="BP110" s="17">
        <v>12.0</v>
      </c>
      <c r="BQ110" s="17">
        <v>12.0</v>
      </c>
      <c r="BR110" s="17">
        <v>12.0</v>
      </c>
      <c r="BS110" s="17">
        <v>12.0</v>
      </c>
      <c r="BT110" s="17">
        <v>12.0</v>
      </c>
      <c r="BU110" s="17">
        <v>12.0</v>
      </c>
      <c r="BV110" s="17">
        <v>12.0</v>
      </c>
      <c r="BW110" s="17">
        <v>12.0</v>
      </c>
      <c r="BX110" s="17">
        <v>12.0</v>
      </c>
      <c r="BY110" s="17">
        <v>12.0</v>
      </c>
      <c r="BZ110" s="17">
        <v>12.0</v>
      </c>
      <c r="CA110" s="17">
        <v>12.0</v>
      </c>
      <c r="CB110" s="17">
        <v>12.0</v>
      </c>
      <c r="CC110" s="17">
        <v>12.0</v>
      </c>
      <c r="CD110" s="17">
        <v>12.0</v>
      </c>
      <c r="CE110" s="17">
        <v>12.0</v>
      </c>
      <c r="CF110" s="17">
        <v>12.0</v>
      </c>
      <c r="CG110" s="17">
        <v>12.0</v>
      </c>
      <c r="CH110" s="17">
        <v>12.0</v>
      </c>
      <c r="CI110" s="17">
        <v>12.0</v>
      </c>
      <c r="CJ110" s="17">
        <v>12.0</v>
      </c>
      <c r="CK110" s="17">
        <v>12.0</v>
      </c>
      <c r="CL110" s="17">
        <v>12.0</v>
      </c>
      <c r="CM110" s="17">
        <v>12.0</v>
      </c>
      <c r="CN110" s="17">
        <v>12.0</v>
      </c>
      <c r="CO110" s="17">
        <v>12.0</v>
      </c>
      <c r="CP110" s="17">
        <v>12.0</v>
      </c>
      <c r="CQ110" s="17">
        <v>12.0</v>
      </c>
      <c r="CR110" s="17">
        <v>12.0</v>
      </c>
      <c r="CS110" s="17">
        <v>12.0</v>
      </c>
      <c r="CT110" s="17">
        <v>12.0</v>
      </c>
      <c r="CU110" s="17">
        <v>12.0</v>
      </c>
      <c r="CV110" s="17">
        <v>12.0</v>
      </c>
      <c r="CW110" s="2">
        <v>12.0</v>
      </c>
      <c r="CX110" s="2">
        <v>12.0</v>
      </c>
      <c r="CY110" s="2">
        <v>12.0</v>
      </c>
    </row>
    <row r="111" ht="12.75" customHeight="1">
      <c r="A111" s="11" t="s">
        <v>586</v>
      </c>
      <c r="B111" s="11"/>
      <c r="C111" s="11" t="s">
        <v>586</v>
      </c>
      <c r="D111" s="14" t="s">
        <v>468</v>
      </c>
      <c r="E111" s="14" t="s">
        <v>468</v>
      </c>
      <c r="F111" s="14" t="s">
        <v>468</v>
      </c>
      <c r="G111" s="14" t="s">
        <v>468</v>
      </c>
      <c r="H111" s="14" t="s">
        <v>468</v>
      </c>
      <c r="I111" s="14" t="s">
        <v>468</v>
      </c>
      <c r="J111" s="14" t="s">
        <v>467</v>
      </c>
      <c r="K111" s="14" t="s">
        <v>468</v>
      </c>
      <c r="L111" s="14" t="s">
        <v>469</v>
      </c>
      <c r="M111" s="14" t="s">
        <v>468</v>
      </c>
      <c r="N111" s="14" t="s">
        <v>467</v>
      </c>
      <c r="O111" s="14" t="s">
        <v>468</v>
      </c>
      <c r="P111" s="14" t="s">
        <v>469</v>
      </c>
      <c r="Q111" s="14" t="s">
        <v>468</v>
      </c>
      <c r="R111" s="14" t="s">
        <v>467</v>
      </c>
      <c r="S111" s="14" t="s">
        <v>467</v>
      </c>
      <c r="T111" s="14" t="s">
        <v>467</v>
      </c>
      <c r="U111" s="14" t="s">
        <v>467</v>
      </c>
      <c r="V111" s="14" t="s">
        <v>468</v>
      </c>
      <c r="W111" s="14" t="s">
        <v>468</v>
      </c>
      <c r="X111" s="14" t="s">
        <v>467</v>
      </c>
      <c r="Y111" s="14" t="s">
        <v>468</v>
      </c>
      <c r="Z111" s="14" t="s">
        <v>468</v>
      </c>
      <c r="AA111" s="14" t="s">
        <v>467</v>
      </c>
      <c r="AB111" s="14" t="s">
        <v>467</v>
      </c>
      <c r="AC111" s="14" t="s">
        <v>468</v>
      </c>
      <c r="AD111" s="14" t="s">
        <v>468</v>
      </c>
      <c r="AE111" s="14" t="s">
        <v>468</v>
      </c>
      <c r="AF111" s="14" t="s">
        <v>467</v>
      </c>
      <c r="AG111" s="14" t="s">
        <v>467</v>
      </c>
      <c r="AH111" s="14" t="s">
        <v>468</v>
      </c>
      <c r="AI111" s="14" t="s">
        <v>467</v>
      </c>
      <c r="AJ111" s="14" t="s">
        <v>467</v>
      </c>
      <c r="AK111" s="14" t="s">
        <v>467</v>
      </c>
      <c r="AL111" s="14" t="s">
        <v>468</v>
      </c>
      <c r="AM111" s="14" t="s">
        <v>468</v>
      </c>
      <c r="AN111" s="14" t="s">
        <v>467</v>
      </c>
      <c r="AO111" s="14" t="s">
        <v>468</v>
      </c>
      <c r="AP111" s="14" t="s">
        <v>468</v>
      </c>
      <c r="AQ111" s="14" t="s">
        <v>467</v>
      </c>
      <c r="AR111" s="14" t="s">
        <v>468</v>
      </c>
      <c r="AS111" s="14" t="s">
        <v>468</v>
      </c>
      <c r="AT111" s="14" t="s">
        <v>468</v>
      </c>
      <c r="AU111" s="14" t="s">
        <v>468</v>
      </c>
      <c r="AV111" s="14" t="s">
        <v>467</v>
      </c>
      <c r="AW111" s="14" t="s">
        <v>468</v>
      </c>
      <c r="AX111" s="14" t="s">
        <v>467</v>
      </c>
      <c r="AY111" s="14" t="s">
        <v>468</v>
      </c>
      <c r="AZ111" s="14" t="s">
        <v>467</v>
      </c>
      <c r="BA111" s="14" t="s">
        <v>469</v>
      </c>
      <c r="BB111" s="14" t="s">
        <v>468</v>
      </c>
      <c r="BC111" s="14" t="s">
        <v>468</v>
      </c>
      <c r="BD111" s="14" t="s">
        <v>467</v>
      </c>
      <c r="BE111" s="14" t="s">
        <v>467</v>
      </c>
      <c r="BF111" s="14" t="s">
        <v>467</v>
      </c>
      <c r="BG111" s="14" t="s">
        <v>467</v>
      </c>
      <c r="BH111" s="14" t="s">
        <v>467</v>
      </c>
      <c r="BI111" s="14" t="s">
        <v>467</v>
      </c>
      <c r="BJ111" s="14" t="s">
        <v>468</v>
      </c>
      <c r="BK111" s="14" t="s">
        <v>468</v>
      </c>
      <c r="BL111" s="14" t="s">
        <v>467</v>
      </c>
      <c r="BM111" s="14" t="s">
        <v>468</v>
      </c>
      <c r="BN111" s="14" t="s">
        <v>467</v>
      </c>
      <c r="BO111" s="14" t="s">
        <v>468</v>
      </c>
      <c r="BP111" s="14" t="s">
        <v>468</v>
      </c>
      <c r="BQ111" s="14" t="s">
        <v>468</v>
      </c>
      <c r="BR111" s="14" t="s">
        <v>468</v>
      </c>
      <c r="BS111" s="14" t="s">
        <v>468</v>
      </c>
      <c r="BT111" s="14" t="s">
        <v>468</v>
      </c>
      <c r="BU111" s="14" t="s">
        <v>467</v>
      </c>
      <c r="BV111" s="14" t="s">
        <v>467</v>
      </c>
      <c r="BW111" s="14" t="s">
        <v>467</v>
      </c>
      <c r="BX111" s="14" t="s">
        <v>468</v>
      </c>
      <c r="BY111" s="14" t="s">
        <v>468</v>
      </c>
      <c r="BZ111" s="14" t="s">
        <v>468</v>
      </c>
      <c r="CA111" s="14" t="s">
        <v>469</v>
      </c>
      <c r="CB111" s="14" t="s">
        <v>467</v>
      </c>
      <c r="CC111" s="14" t="s">
        <v>468</v>
      </c>
      <c r="CD111" s="14" t="s">
        <v>467</v>
      </c>
      <c r="CE111" s="14" t="s">
        <v>467</v>
      </c>
      <c r="CF111" s="14" t="s">
        <v>467</v>
      </c>
      <c r="CG111" s="14" t="s">
        <v>467</v>
      </c>
      <c r="CH111" s="14" t="s">
        <v>469</v>
      </c>
      <c r="CI111" s="14" t="s">
        <v>469</v>
      </c>
      <c r="CJ111" s="14" t="s">
        <v>468</v>
      </c>
      <c r="CK111" s="14" t="s">
        <v>468</v>
      </c>
      <c r="CL111" s="14" t="s">
        <v>467</v>
      </c>
      <c r="CM111" s="14" t="s">
        <v>468</v>
      </c>
      <c r="CN111" s="14" t="s">
        <v>467</v>
      </c>
      <c r="CO111" s="14" t="s">
        <v>467</v>
      </c>
      <c r="CP111" s="14" t="s">
        <v>468</v>
      </c>
      <c r="CQ111" s="14" t="s">
        <v>468</v>
      </c>
      <c r="CR111" s="14" t="s">
        <v>468</v>
      </c>
      <c r="CS111" s="14" t="s">
        <v>468</v>
      </c>
      <c r="CT111" s="14" t="s">
        <v>468</v>
      </c>
      <c r="CU111" s="14" t="s">
        <v>468</v>
      </c>
      <c r="CV111" s="14" t="s">
        <v>467</v>
      </c>
      <c r="CW111" s="2" t="s">
        <v>468</v>
      </c>
      <c r="CX111" s="2" t="s">
        <v>467</v>
      </c>
      <c r="CY111" s="2" t="s">
        <v>467</v>
      </c>
    </row>
    <row r="112" ht="12.75" customHeight="1">
      <c r="A112" s="11" t="s">
        <v>587</v>
      </c>
      <c r="B112" s="11"/>
      <c r="C112" s="11" t="s">
        <v>587</v>
      </c>
      <c r="D112" s="14">
        <v>0.3</v>
      </c>
      <c r="E112" s="14">
        <v>0.1</v>
      </c>
      <c r="F112" s="14">
        <v>1.0</v>
      </c>
      <c r="G112" s="14">
        <v>0.8</v>
      </c>
      <c r="H112" s="14">
        <v>0.7</v>
      </c>
      <c r="I112" s="14">
        <v>0.1</v>
      </c>
      <c r="J112" s="14">
        <v>0.4</v>
      </c>
      <c r="K112" s="14">
        <v>0.6</v>
      </c>
      <c r="L112" s="14">
        <v>0.1</v>
      </c>
      <c r="M112" s="14">
        <v>0.2</v>
      </c>
      <c r="N112" s="14">
        <v>0.3</v>
      </c>
      <c r="O112" s="14">
        <v>0.5</v>
      </c>
      <c r="P112" s="14">
        <v>0.6</v>
      </c>
      <c r="Q112" s="14">
        <v>0.2</v>
      </c>
      <c r="R112" s="14">
        <v>0.4</v>
      </c>
      <c r="S112" s="14">
        <v>0.7</v>
      </c>
      <c r="T112" s="14">
        <v>0.6</v>
      </c>
      <c r="U112" s="14">
        <v>1.0</v>
      </c>
      <c r="V112" s="14">
        <v>0.8</v>
      </c>
      <c r="W112" s="14">
        <v>0.6</v>
      </c>
      <c r="X112" s="14">
        <v>0.5</v>
      </c>
      <c r="Y112" s="14">
        <v>0.3</v>
      </c>
      <c r="Z112" s="14">
        <v>0.6</v>
      </c>
      <c r="AA112" s="14">
        <v>0.6</v>
      </c>
      <c r="AB112" s="14">
        <v>0.3</v>
      </c>
      <c r="AC112" s="14">
        <v>0.5</v>
      </c>
      <c r="AD112" s="14">
        <v>0.5</v>
      </c>
      <c r="AE112" s="14">
        <v>0.1</v>
      </c>
      <c r="AF112" s="14">
        <v>0.9</v>
      </c>
      <c r="AG112" s="14">
        <v>0.5</v>
      </c>
      <c r="AH112" s="14">
        <v>0.3</v>
      </c>
      <c r="AI112" s="14">
        <v>1.0</v>
      </c>
      <c r="AJ112" s="14">
        <v>0.3</v>
      </c>
      <c r="AK112" s="14">
        <v>0.2</v>
      </c>
      <c r="AL112" s="14">
        <v>0.8</v>
      </c>
      <c r="AM112" s="14">
        <v>0.8</v>
      </c>
      <c r="AN112" s="14">
        <v>0.7</v>
      </c>
      <c r="AO112" s="14">
        <v>0.7</v>
      </c>
      <c r="AP112" s="14">
        <v>1.0</v>
      </c>
      <c r="AQ112" s="14">
        <v>0.3</v>
      </c>
      <c r="AR112" s="14">
        <v>0.2</v>
      </c>
      <c r="AS112" s="14">
        <v>0.6</v>
      </c>
      <c r="AT112" s="14">
        <v>0.9</v>
      </c>
      <c r="AU112" s="14">
        <v>0.8</v>
      </c>
      <c r="AV112" s="14">
        <v>0.4</v>
      </c>
      <c r="AW112" s="14">
        <v>0.4</v>
      </c>
      <c r="AX112" s="14">
        <v>1.0</v>
      </c>
      <c r="AY112" s="14">
        <v>0.1</v>
      </c>
      <c r="AZ112" s="14">
        <v>0.3</v>
      </c>
      <c r="BA112" s="14">
        <v>0.7</v>
      </c>
      <c r="BB112" s="14">
        <v>0.1</v>
      </c>
      <c r="BC112" s="14">
        <v>0.8</v>
      </c>
      <c r="BD112" s="14">
        <v>0.2</v>
      </c>
      <c r="BE112" s="14">
        <v>0.3</v>
      </c>
      <c r="BF112" s="14">
        <v>1.0</v>
      </c>
      <c r="BG112" s="14">
        <v>0.8</v>
      </c>
      <c r="BH112" s="14">
        <v>0.5</v>
      </c>
      <c r="BI112" s="14">
        <v>0.9</v>
      </c>
      <c r="BJ112" s="14">
        <v>0.5</v>
      </c>
      <c r="BK112" s="14">
        <v>0.1</v>
      </c>
      <c r="BL112" s="14">
        <v>0.9</v>
      </c>
      <c r="BM112" s="14">
        <v>0.3</v>
      </c>
      <c r="BN112" s="14">
        <v>0.8</v>
      </c>
      <c r="BO112" s="14">
        <v>0.7</v>
      </c>
      <c r="BP112" s="14">
        <v>0.1</v>
      </c>
      <c r="BQ112" s="14">
        <v>0.5</v>
      </c>
      <c r="BR112" s="14">
        <v>0.9</v>
      </c>
      <c r="BS112" s="14">
        <v>0.9</v>
      </c>
      <c r="BT112" s="14">
        <v>1.0</v>
      </c>
      <c r="BU112" s="14">
        <v>1.0</v>
      </c>
      <c r="BV112" s="14">
        <v>0.1</v>
      </c>
      <c r="BW112" s="14">
        <v>0.3</v>
      </c>
      <c r="BX112" s="14">
        <v>0.5</v>
      </c>
      <c r="BY112" s="14">
        <v>0.3</v>
      </c>
      <c r="BZ112" s="14">
        <v>0.3</v>
      </c>
      <c r="CA112" s="14">
        <v>0.4</v>
      </c>
      <c r="CB112" s="14">
        <v>0.9</v>
      </c>
      <c r="CC112" s="14">
        <v>0.7</v>
      </c>
      <c r="CD112" s="14">
        <v>0.5</v>
      </c>
      <c r="CE112" s="14">
        <v>0.9</v>
      </c>
      <c r="CF112" s="14">
        <v>0.8</v>
      </c>
      <c r="CG112" s="14">
        <v>0.8</v>
      </c>
      <c r="CH112" s="14">
        <v>0.6</v>
      </c>
      <c r="CI112" s="14">
        <v>0.2</v>
      </c>
      <c r="CJ112" s="14">
        <v>0.4</v>
      </c>
      <c r="CK112" s="14">
        <v>0.5</v>
      </c>
      <c r="CL112" s="14">
        <v>0.6</v>
      </c>
      <c r="CM112" s="14">
        <v>0.9</v>
      </c>
      <c r="CN112" s="14">
        <v>0.4</v>
      </c>
      <c r="CO112" s="14">
        <v>0.8</v>
      </c>
      <c r="CP112" s="14">
        <v>0.5</v>
      </c>
      <c r="CQ112" s="14">
        <v>0.8</v>
      </c>
      <c r="CR112" s="14">
        <v>0.7</v>
      </c>
      <c r="CS112" s="14">
        <v>0.2</v>
      </c>
      <c r="CT112" s="14">
        <v>1.0</v>
      </c>
      <c r="CU112" s="14">
        <v>0.5</v>
      </c>
      <c r="CV112" s="14">
        <v>0.6</v>
      </c>
      <c r="CW112" s="2">
        <v>0.2</v>
      </c>
      <c r="CX112" s="2">
        <v>1.0</v>
      </c>
      <c r="CY112" s="2">
        <v>1.0</v>
      </c>
    </row>
    <row r="113" ht="12.75" customHeight="1">
      <c r="A113" s="11" t="s">
        <v>588</v>
      </c>
      <c r="B113" s="11"/>
      <c r="C113" s="11" t="s">
        <v>588</v>
      </c>
      <c r="D113" s="14">
        <v>1700.0</v>
      </c>
      <c r="E113" s="14">
        <v>3800.0</v>
      </c>
      <c r="F113" s="14">
        <v>4600.0</v>
      </c>
      <c r="G113" s="14">
        <v>3500.0</v>
      </c>
      <c r="H113" s="14">
        <v>2300.0</v>
      </c>
      <c r="I113" s="14">
        <v>1900.0</v>
      </c>
      <c r="J113" s="14">
        <v>4200.0</v>
      </c>
      <c r="K113" s="14">
        <v>1900.0</v>
      </c>
      <c r="L113" s="14">
        <v>4400.0</v>
      </c>
      <c r="M113" s="14">
        <v>4900.0</v>
      </c>
      <c r="N113" s="14">
        <v>3100.0</v>
      </c>
      <c r="O113" s="14">
        <v>4200.0</v>
      </c>
      <c r="P113" s="14">
        <v>1900.0</v>
      </c>
      <c r="Q113" s="14">
        <v>3300.0</v>
      </c>
      <c r="R113" s="14">
        <v>2800.0</v>
      </c>
      <c r="S113" s="14">
        <v>3700.0</v>
      </c>
      <c r="T113" s="14">
        <v>1900.0</v>
      </c>
      <c r="U113" s="14">
        <v>1800.0</v>
      </c>
      <c r="V113" s="14">
        <v>2800.0</v>
      </c>
      <c r="W113" s="14">
        <v>4600.0</v>
      </c>
      <c r="X113" s="14">
        <v>2100.0</v>
      </c>
      <c r="Y113" s="14">
        <v>2600.0</v>
      </c>
      <c r="Z113" s="14">
        <v>2100.0</v>
      </c>
      <c r="AA113" s="14">
        <v>2600.0</v>
      </c>
      <c r="AB113" s="14">
        <v>3600.0</v>
      </c>
      <c r="AC113" s="14">
        <v>2300.0</v>
      </c>
      <c r="AD113" s="14">
        <v>2700.0</v>
      </c>
      <c r="AE113" s="14">
        <v>3200.0</v>
      </c>
      <c r="AF113" s="14">
        <v>2100.0</v>
      </c>
      <c r="AG113" s="14">
        <v>4500.0</v>
      </c>
      <c r="AH113" s="14">
        <v>4000.0</v>
      </c>
      <c r="AI113" s="14">
        <v>3800.0</v>
      </c>
      <c r="AJ113" s="14">
        <v>4000.0</v>
      </c>
      <c r="AK113" s="14">
        <v>4300.0</v>
      </c>
      <c r="AL113" s="14">
        <v>4300.0</v>
      </c>
      <c r="AM113" s="14">
        <v>2500.0</v>
      </c>
      <c r="AN113" s="14">
        <v>3500.0</v>
      </c>
      <c r="AO113" s="14">
        <v>4800.0</v>
      </c>
      <c r="AP113" s="14">
        <v>2600.0</v>
      </c>
      <c r="AQ113" s="14">
        <v>2600.0</v>
      </c>
      <c r="AR113" s="14">
        <v>2100.0</v>
      </c>
      <c r="AS113" s="14">
        <v>3000.0</v>
      </c>
      <c r="AT113" s="14">
        <v>1800.0</v>
      </c>
      <c r="AU113" s="14">
        <v>2600.0</v>
      </c>
      <c r="AV113" s="14">
        <v>2800.0</v>
      </c>
      <c r="AW113" s="14">
        <v>2700.0</v>
      </c>
      <c r="AX113" s="14">
        <v>2200.0</v>
      </c>
      <c r="AY113" s="14">
        <v>3000.0</v>
      </c>
      <c r="AZ113" s="14">
        <v>1600.0</v>
      </c>
      <c r="BA113" s="14">
        <v>4200.0</v>
      </c>
      <c r="BB113" s="14">
        <v>4500.0</v>
      </c>
      <c r="BC113" s="14">
        <v>2900.0</v>
      </c>
      <c r="BD113" s="14">
        <v>4600.0</v>
      </c>
      <c r="BE113" s="14">
        <v>1800.0</v>
      </c>
      <c r="BF113" s="14">
        <v>4800.0</v>
      </c>
      <c r="BG113" s="14">
        <v>1800.0</v>
      </c>
      <c r="BH113" s="14">
        <v>3600.0</v>
      </c>
      <c r="BI113" s="14">
        <v>4200.0</v>
      </c>
      <c r="BJ113" s="14">
        <v>1600.0</v>
      </c>
      <c r="BK113" s="14">
        <v>3500.0</v>
      </c>
      <c r="BL113" s="14">
        <v>2600.0</v>
      </c>
      <c r="BM113" s="14">
        <v>3200.0</v>
      </c>
      <c r="BN113" s="14">
        <v>4000.0</v>
      </c>
      <c r="BO113" s="14">
        <v>3000.0</v>
      </c>
      <c r="BP113" s="14">
        <v>4300.0</v>
      </c>
      <c r="BQ113" s="14">
        <v>3600.0</v>
      </c>
      <c r="BR113" s="14">
        <v>2400.0</v>
      </c>
      <c r="BS113" s="14">
        <v>2600.0</v>
      </c>
      <c r="BT113" s="14">
        <v>3400.0</v>
      </c>
      <c r="BU113" s="14">
        <v>3000.0</v>
      </c>
      <c r="BV113" s="14">
        <v>3700.0</v>
      </c>
      <c r="BW113" s="14">
        <v>4800.0</v>
      </c>
      <c r="BX113" s="14">
        <v>3300.0</v>
      </c>
      <c r="BY113" s="14">
        <v>4000.0</v>
      </c>
      <c r="BZ113" s="14">
        <v>4800.0</v>
      </c>
      <c r="CA113" s="14">
        <v>4400.0</v>
      </c>
      <c r="CB113" s="14">
        <v>3100.0</v>
      </c>
      <c r="CC113" s="14">
        <v>4700.0</v>
      </c>
      <c r="CD113" s="14">
        <v>1500.0</v>
      </c>
      <c r="CE113" s="14">
        <v>3900.0</v>
      </c>
      <c r="CF113" s="14">
        <v>1800.0</v>
      </c>
      <c r="CG113" s="14">
        <v>2300.0</v>
      </c>
      <c r="CH113" s="14">
        <v>1700.0</v>
      </c>
      <c r="CI113" s="14">
        <v>1800.0</v>
      </c>
      <c r="CJ113" s="14">
        <v>3400.0</v>
      </c>
      <c r="CK113" s="14">
        <v>4000.0</v>
      </c>
      <c r="CL113" s="14">
        <v>1700.0</v>
      </c>
      <c r="CM113" s="14">
        <v>5000.0</v>
      </c>
      <c r="CN113" s="14">
        <v>2300.0</v>
      </c>
      <c r="CO113" s="14">
        <v>2900.0</v>
      </c>
      <c r="CP113" s="14">
        <v>1900.0</v>
      </c>
      <c r="CQ113" s="14">
        <v>4200.0</v>
      </c>
      <c r="CR113" s="14">
        <v>2800.0</v>
      </c>
      <c r="CS113" s="14">
        <v>2100.0</v>
      </c>
      <c r="CT113" s="14">
        <v>4000.0</v>
      </c>
      <c r="CU113" s="14">
        <v>2300.0</v>
      </c>
      <c r="CV113" s="14">
        <v>5000.0</v>
      </c>
      <c r="CW113" s="2">
        <v>2400.0</v>
      </c>
      <c r="CX113" s="2">
        <v>4900.0</v>
      </c>
      <c r="CY113" s="2">
        <v>1800.0</v>
      </c>
    </row>
    <row r="114" ht="12.75" customHeight="1">
      <c r="A114" s="11" t="s">
        <v>589</v>
      </c>
      <c r="B114" s="11"/>
      <c r="C114" s="11" t="s">
        <v>589</v>
      </c>
      <c r="D114" s="14">
        <v>500.0</v>
      </c>
      <c r="E114" s="14">
        <v>700.0</v>
      </c>
      <c r="F114" s="14">
        <v>100.0</v>
      </c>
      <c r="G114" s="14">
        <v>300.0</v>
      </c>
      <c r="H114" s="14">
        <v>500.0</v>
      </c>
      <c r="I114" s="14">
        <v>200.0</v>
      </c>
      <c r="J114" s="14">
        <v>300.0</v>
      </c>
      <c r="K114" s="14">
        <v>300.0</v>
      </c>
      <c r="L114" s="14">
        <v>800.0</v>
      </c>
      <c r="M114" s="14">
        <v>900.0</v>
      </c>
      <c r="N114" s="14">
        <v>600.0</v>
      </c>
      <c r="O114" s="14">
        <v>1000.0</v>
      </c>
      <c r="P114" s="14">
        <v>100.0</v>
      </c>
      <c r="Q114" s="14">
        <v>500.0</v>
      </c>
      <c r="R114" s="14">
        <v>1000.0</v>
      </c>
      <c r="S114" s="14">
        <v>100.0</v>
      </c>
      <c r="T114" s="14">
        <v>700.0</v>
      </c>
      <c r="U114" s="14">
        <v>700.0</v>
      </c>
      <c r="V114" s="14">
        <v>300.0</v>
      </c>
      <c r="W114" s="14">
        <v>200.0</v>
      </c>
      <c r="X114" s="14">
        <v>100.0</v>
      </c>
      <c r="Y114" s="14">
        <v>800.0</v>
      </c>
      <c r="Z114" s="14">
        <v>200.0</v>
      </c>
      <c r="AA114" s="14">
        <v>700.0</v>
      </c>
      <c r="AB114" s="14">
        <v>500.0</v>
      </c>
      <c r="AC114" s="14">
        <v>500.0</v>
      </c>
      <c r="AD114" s="14">
        <v>500.0</v>
      </c>
      <c r="AE114" s="14">
        <v>600.0</v>
      </c>
      <c r="AF114" s="14">
        <v>600.0</v>
      </c>
      <c r="AG114" s="14">
        <v>600.0</v>
      </c>
      <c r="AH114" s="14">
        <v>600.0</v>
      </c>
      <c r="AI114" s="14">
        <v>100.0</v>
      </c>
      <c r="AJ114" s="14">
        <v>400.0</v>
      </c>
      <c r="AK114" s="14">
        <v>1000.0</v>
      </c>
      <c r="AL114" s="14">
        <v>1000.0</v>
      </c>
      <c r="AM114" s="14">
        <v>500.0</v>
      </c>
      <c r="AN114" s="14">
        <v>200.0</v>
      </c>
      <c r="AO114" s="14">
        <v>300.0</v>
      </c>
      <c r="AP114" s="14">
        <v>700.0</v>
      </c>
      <c r="AQ114" s="14">
        <v>700.0</v>
      </c>
      <c r="AR114" s="14">
        <v>100.0</v>
      </c>
      <c r="AS114" s="14">
        <v>800.0</v>
      </c>
      <c r="AT114" s="14">
        <v>300.0</v>
      </c>
      <c r="AU114" s="14">
        <v>700.0</v>
      </c>
      <c r="AV114" s="14">
        <v>800.0</v>
      </c>
      <c r="AW114" s="14">
        <v>700.0</v>
      </c>
      <c r="AX114" s="14">
        <v>200.0</v>
      </c>
      <c r="AY114" s="14">
        <v>800.0</v>
      </c>
      <c r="AZ114" s="14">
        <v>900.0</v>
      </c>
      <c r="BA114" s="14">
        <v>100.0</v>
      </c>
      <c r="BB114" s="14">
        <v>700.0</v>
      </c>
      <c r="BC114" s="14">
        <v>700.0</v>
      </c>
      <c r="BD114" s="14">
        <v>500.0</v>
      </c>
      <c r="BE114" s="14">
        <v>200.0</v>
      </c>
      <c r="BF114" s="14">
        <v>700.0</v>
      </c>
      <c r="BG114" s="14">
        <v>400.0</v>
      </c>
      <c r="BH114" s="14">
        <v>600.0</v>
      </c>
      <c r="BI114" s="14">
        <v>1000.0</v>
      </c>
      <c r="BJ114" s="14">
        <v>1000.0</v>
      </c>
      <c r="BK114" s="14">
        <v>300.0</v>
      </c>
      <c r="BL114" s="14">
        <v>800.0</v>
      </c>
      <c r="BM114" s="14">
        <v>100.0</v>
      </c>
      <c r="BN114" s="14">
        <v>1000.0</v>
      </c>
      <c r="BO114" s="14">
        <v>800.0</v>
      </c>
      <c r="BP114" s="14">
        <v>400.0</v>
      </c>
      <c r="BQ114" s="14">
        <v>400.0</v>
      </c>
      <c r="BR114" s="14">
        <v>400.0</v>
      </c>
      <c r="BS114" s="14">
        <v>300.0</v>
      </c>
      <c r="BT114" s="14">
        <v>900.0</v>
      </c>
      <c r="BU114" s="14">
        <v>700.0</v>
      </c>
      <c r="BV114" s="14">
        <v>400.0</v>
      </c>
      <c r="BW114" s="14">
        <v>900.0</v>
      </c>
      <c r="BX114" s="14">
        <v>200.0</v>
      </c>
      <c r="BY114" s="14">
        <v>600.0</v>
      </c>
      <c r="BZ114" s="14">
        <v>300.0</v>
      </c>
      <c r="CA114" s="14">
        <v>500.0</v>
      </c>
      <c r="CB114" s="14">
        <v>900.0</v>
      </c>
      <c r="CC114" s="14">
        <v>1000.0</v>
      </c>
      <c r="CD114" s="14">
        <v>700.0</v>
      </c>
      <c r="CE114" s="14">
        <v>100.0</v>
      </c>
      <c r="CF114" s="14">
        <v>400.0</v>
      </c>
      <c r="CG114" s="14">
        <v>1000.0</v>
      </c>
      <c r="CH114" s="14">
        <v>800.0</v>
      </c>
      <c r="CI114" s="14">
        <v>100.0</v>
      </c>
      <c r="CJ114" s="14">
        <v>500.0</v>
      </c>
      <c r="CK114" s="14">
        <v>100.0</v>
      </c>
      <c r="CL114" s="14">
        <v>800.0</v>
      </c>
      <c r="CM114" s="14">
        <v>800.0</v>
      </c>
      <c r="CN114" s="14">
        <v>300.0</v>
      </c>
      <c r="CO114" s="14">
        <v>800.0</v>
      </c>
      <c r="CP114" s="14">
        <v>800.0</v>
      </c>
      <c r="CQ114" s="14">
        <v>1000.0</v>
      </c>
      <c r="CR114" s="14">
        <v>200.0</v>
      </c>
      <c r="CS114" s="14">
        <v>700.0</v>
      </c>
      <c r="CT114" s="14">
        <v>200.0</v>
      </c>
      <c r="CU114" s="14">
        <v>100.0</v>
      </c>
      <c r="CV114" s="14">
        <v>100.0</v>
      </c>
      <c r="CW114" s="2">
        <v>200.0</v>
      </c>
      <c r="CX114" s="2">
        <v>900.0</v>
      </c>
      <c r="CY114" s="2">
        <v>600.0</v>
      </c>
    </row>
    <row r="115" ht="12.75" customHeight="1">
      <c r="A115" s="11" t="s">
        <v>590</v>
      </c>
      <c r="B115" s="11"/>
      <c r="C115" s="11" t="s">
        <v>590</v>
      </c>
      <c r="D115" s="14">
        <v>0.77</v>
      </c>
      <c r="E115" s="14">
        <v>0.75</v>
      </c>
      <c r="F115" s="14">
        <v>0.83</v>
      </c>
      <c r="G115" s="14">
        <v>0.88</v>
      </c>
      <c r="H115" s="14">
        <v>0.65</v>
      </c>
      <c r="I115" s="14">
        <v>0.82</v>
      </c>
      <c r="J115" s="14">
        <v>0.72</v>
      </c>
      <c r="K115" s="14">
        <v>0.65</v>
      </c>
      <c r="L115" s="14">
        <v>0.67</v>
      </c>
      <c r="M115" s="14">
        <v>0.65</v>
      </c>
      <c r="N115" s="14">
        <v>0.68</v>
      </c>
      <c r="O115" s="14">
        <v>0.96</v>
      </c>
      <c r="P115" s="14">
        <v>0.8</v>
      </c>
      <c r="Q115" s="14">
        <v>0.73</v>
      </c>
      <c r="R115" s="14">
        <v>0.82</v>
      </c>
      <c r="S115" s="14">
        <v>0.92</v>
      </c>
      <c r="T115" s="14">
        <v>0.7</v>
      </c>
      <c r="U115" s="14">
        <v>0.76</v>
      </c>
      <c r="V115" s="14">
        <v>0.78</v>
      </c>
      <c r="W115" s="14">
        <v>0.73</v>
      </c>
      <c r="X115" s="14">
        <v>0.93</v>
      </c>
      <c r="Y115" s="14">
        <v>0.93</v>
      </c>
      <c r="Z115" s="14">
        <v>0.84</v>
      </c>
      <c r="AA115" s="14">
        <v>0.82</v>
      </c>
      <c r="AB115" s="14">
        <v>0.93</v>
      </c>
      <c r="AC115" s="14">
        <v>0.81</v>
      </c>
      <c r="AD115" s="14">
        <v>0.96</v>
      </c>
      <c r="AE115" s="14">
        <v>0.94</v>
      </c>
      <c r="AF115" s="14">
        <v>0.92</v>
      </c>
      <c r="AG115" s="14">
        <v>0.72</v>
      </c>
      <c r="AH115" s="14">
        <v>0.98</v>
      </c>
      <c r="AI115" s="14">
        <v>0.75</v>
      </c>
      <c r="AJ115" s="14">
        <v>0.87</v>
      </c>
      <c r="AK115" s="14">
        <v>0.85</v>
      </c>
      <c r="AL115" s="14">
        <v>0.92</v>
      </c>
      <c r="AM115" s="14">
        <v>0.81</v>
      </c>
      <c r="AN115" s="14">
        <v>0.67</v>
      </c>
      <c r="AO115" s="14">
        <v>0.99</v>
      </c>
      <c r="AP115" s="14">
        <v>0.93</v>
      </c>
      <c r="AQ115" s="14">
        <v>0.71</v>
      </c>
      <c r="AR115" s="14">
        <v>0.75</v>
      </c>
      <c r="AS115" s="14">
        <v>0.96</v>
      </c>
      <c r="AT115" s="14">
        <v>0.87</v>
      </c>
      <c r="AU115" s="14">
        <v>0.79</v>
      </c>
      <c r="AV115" s="14">
        <v>0.99</v>
      </c>
      <c r="AW115" s="14">
        <v>0.92</v>
      </c>
      <c r="AX115" s="14">
        <v>1.0</v>
      </c>
      <c r="AY115" s="14">
        <v>0.86</v>
      </c>
      <c r="AZ115" s="14">
        <v>0.89</v>
      </c>
      <c r="BA115" s="14">
        <v>0.75</v>
      </c>
      <c r="BB115" s="14">
        <v>0.83</v>
      </c>
      <c r="BC115" s="14">
        <v>1.0</v>
      </c>
      <c r="BD115" s="14">
        <v>0.66</v>
      </c>
      <c r="BE115" s="14">
        <v>0.96</v>
      </c>
      <c r="BF115" s="14">
        <v>0.77</v>
      </c>
      <c r="BG115" s="14">
        <v>0.9</v>
      </c>
      <c r="BH115" s="14">
        <v>0.89</v>
      </c>
      <c r="BI115" s="14">
        <v>0.79</v>
      </c>
      <c r="BJ115" s="14">
        <v>0.98</v>
      </c>
      <c r="BK115" s="14">
        <v>0.72</v>
      </c>
      <c r="BL115" s="14">
        <v>0.79</v>
      </c>
      <c r="BM115" s="14">
        <v>0.91</v>
      </c>
      <c r="BN115" s="14">
        <v>1.0</v>
      </c>
      <c r="BO115" s="14">
        <v>0.99</v>
      </c>
      <c r="BP115" s="14">
        <v>0.8</v>
      </c>
      <c r="BQ115" s="14">
        <v>1.0</v>
      </c>
      <c r="BR115" s="14">
        <v>0.83</v>
      </c>
      <c r="BS115" s="14">
        <v>0.97</v>
      </c>
      <c r="BT115" s="14">
        <v>0.74</v>
      </c>
      <c r="BU115" s="14">
        <v>0.91</v>
      </c>
      <c r="BV115" s="14">
        <v>0.65</v>
      </c>
      <c r="BW115" s="14">
        <v>0.67</v>
      </c>
      <c r="BX115" s="14">
        <v>0.83</v>
      </c>
      <c r="BY115" s="14">
        <v>0.85</v>
      </c>
      <c r="BZ115" s="14">
        <v>0.99</v>
      </c>
      <c r="CA115" s="14">
        <v>0.72</v>
      </c>
      <c r="CB115" s="14">
        <v>0.83</v>
      </c>
      <c r="CC115" s="14">
        <v>0.98</v>
      </c>
      <c r="CD115" s="14">
        <v>0.73</v>
      </c>
      <c r="CE115" s="14">
        <v>0.95</v>
      </c>
      <c r="CF115" s="14">
        <v>0.69</v>
      </c>
      <c r="CG115" s="14">
        <v>0.84</v>
      </c>
      <c r="CH115" s="14">
        <v>0.96</v>
      </c>
      <c r="CI115" s="14">
        <v>0.98</v>
      </c>
      <c r="CJ115" s="14">
        <v>0.9</v>
      </c>
      <c r="CK115" s="14">
        <v>0.81</v>
      </c>
      <c r="CL115" s="14">
        <v>0.97</v>
      </c>
      <c r="CM115" s="14">
        <v>0.84</v>
      </c>
      <c r="CN115" s="14">
        <v>0.79</v>
      </c>
      <c r="CO115" s="14">
        <v>0.75</v>
      </c>
      <c r="CP115" s="14">
        <v>0.72</v>
      </c>
      <c r="CQ115" s="14">
        <v>0.68</v>
      </c>
      <c r="CR115" s="14">
        <v>0.83</v>
      </c>
      <c r="CS115" s="14">
        <v>0.99</v>
      </c>
      <c r="CT115" s="14">
        <v>0.76</v>
      </c>
      <c r="CU115" s="14">
        <v>0.98</v>
      </c>
      <c r="CV115" s="14">
        <v>0.83</v>
      </c>
      <c r="CW115" s="2">
        <v>0.95</v>
      </c>
      <c r="CX115" s="2">
        <v>0.79</v>
      </c>
      <c r="CY115" s="2">
        <v>0.84</v>
      </c>
    </row>
    <row r="116" ht="12.75" customHeight="1">
      <c r="A116" s="11" t="s">
        <v>591</v>
      </c>
      <c r="B116" s="11"/>
      <c r="C116" s="11" t="s">
        <v>591</v>
      </c>
      <c r="D116" s="14">
        <v>14.0</v>
      </c>
      <c r="E116" s="14">
        <v>12.0</v>
      </c>
      <c r="F116" s="14">
        <v>10.0</v>
      </c>
      <c r="G116" s="14">
        <v>4.0</v>
      </c>
      <c r="H116" s="14">
        <v>10.0</v>
      </c>
      <c r="I116" s="14">
        <v>12.0</v>
      </c>
      <c r="J116" s="14">
        <v>6.0</v>
      </c>
      <c r="K116" s="14">
        <v>3.0</v>
      </c>
      <c r="L116" s="14">
        <v>12.0</v>
      </c>
      <c r="M116" s="14">
        <v>13.0</v>
      </c>
      <c r="N116" s="14">
        <v>8.0</v>
      </c>
      <c r="O116" s="14">
        <v>9.0</v>
      </c>
      <c r="P116" s="14">
        <v>6.0</v>
      </c>
      <c r="Q116" s="14">
        <v>2.0</v>
      </c>
      <c r="R116" s="14">
        <v>7.0</v>
      </c>
      <c r="S116" s="14">
        <v>12.0</v>
      </c>
      <c r="T116" s="14">
        <v>2.0</v>
      </c>
      <c r="U116" s="14">
        <v>8.0</v>
      </c>
      <c r="V116" s="14">
        <v>9.0</v>
      </c>
      <c r="W116" s="14">
        <v>13.0</v>
      </c>
      <c r="X116" s="14">
        <v>5.0</v>
      </c>
      <c r="Y116" s="14">
        <v>10.0</v>
      </c>
      <c r="Z116" s="14">
        <v>10.0</v>
      </c>
      <c r="AA116" s="14">
        <v>6.0</v>
      </c>
      <c r="AB116" s="14">
        <v>2.0</v>
      </c>
      <c r="AC116" s="14">
        <v>7.0</v>
      </c>
      <c r="AD116" s="14">
        <v>6.0</v>
      </c>
      <c r="AE116" s="14">
        <v>6.0</v>
      </c>
      <c r="AF116" s="14">
        <v>13.0</v>
      </c>
      <c r="AG116" s="14">
        <v>7.0</v>
      </c>
      <c r="AH116" s="14">
        <v>1.0</v>
      </c>
      <c r="AI116" s="14">
        <v>8.0</v>
      </c>
      <c r="AJ116" s="14">
        <v>7.0</v>
      </c>
      <c r="AK116" s="14">
        <v>5.0</v>
      </c>
      <c r="AL116" s="14">
        <v>11.0</v>
      </c>
      <c r="AM116" s="14">
        <v>1.0</v>
      </c>
      <c r="AN116" s="14">
        <v>9.0</v>
      </c>
      <c r="AO116" s="14">
        <v>10.0</v>
      </c>
      <c r="AP116" s="14">
        <v>12.0</v>
      </c>
      <c r="AQ116" s="14">
        <v>1.0</v>
      </c>
      <c r="AR116" s="14">
        <v>1.0</v>
      </c>
      <c r="AS116" s="14">
        <v>9.0</v>
      </c>
      <c r="AT116" s="14">
        <v>3.0</v>
      </c>
      <c r="AU116" s="14">
        <v>11.0</v>
      </c>
      <c r="AV116" s="14">
        <v>13.0</v>
      </c>
      <c r="AW116" s="14">
        <v>10.0</v>
      </c>
      <c r="AX116" s="14">
        <v>2.0</v>
      </c>
      <c r="AY116" s="14">
        <v>6.0</v>
      </c>
      <c r="AZ116" s="14">
        <v>2.0</v>
      </c>
      <c r="BA116" s="14">
        <v>10.0</v>
      </c>
      <c r="BB116" s="14">
        <v>3.0</v>
      </c>
      <c r="BC116" s="14">
        <v>1.0</v>
      </c>
      <c r="BD116" s="14">
        <v>4.0</v>
      </c>
      <c r="BE116" s="14">
        <v>14.0</v>
      </c>
      <c r="BF116" s="14">
        <v>4.0</v>
      </c>
      <c r="BG116" s="14">
        <v>9.0</v>
      </c>
      <c r="BH116" s="14">
        <v>2.0</v>
      </c>
      <c r="BI116" s="14">
        <v>9.0</v>
      </c>
      <c r="BJ116" s="14">
        <v>2.0</v>
      </c>
      <c r="BK116" s="14">
        <v>5.0</v>
      </c>
      <c r="BL116" s="14">
        <v>7.0</v>
      </c>
      <c r="BM116" s="14">
        <v>8.0</v>
      </c>
      <c r="BN116" s="14">
        <v>14.0</v>
      </c>
      <c r="BO116" s="14">
        <v>3.0</v>
      </c>
      <c r="BP116" s="14">
        <v>3.0</v>
      </c>
      <c r="BQ116" s="14">
        <v>2.0</v>
      </c>
      <c r="BR116" s="14">
        <v>5.0</v>
      </c>
      <c r="BS116" s="14">
        <v>7.0</v>
      </c>
      <c r="BT116" s="14">
        <v>2.0</v>
      </c>
      <c r="BU116" s="14">
        <v>8.0</v>
      </c>
      <c r="BV116" s="14">
        <v>8.0</v>
      </c>
      <c r="BW116" s="14">
        <v>3.0</v>
      </c>
      <c r="BX116" s="14">
        <v>9.0</v>
      </c>
      <c r="BY116" s="14">
        <v>9.0</v>
      </c>
      <c r="BZ116" s="14">
        <v>1.0</v>
      </c>
      <c r="CA116" s="14">
        <v>8.0</v>
      </c>
      <c r="CB116" s="14">
        <v>13.0</v>
      </c>
      <c r="CC116" s="14">
        <v>10.0</v>
      </c>
      <c r="CD116" s="14">
        <v>12.0</v>
      </c>
      <c r="CE116" s="14">
        <v>10.0</v>
      </c>
      <c r="CF116" s="14">
        <v>6.0</v>
      </c>
      <c r="CG116" s="14">
        <v>1.0</v>
      </c>
      <c r="CH116" s="14">
        <v>4.0</v>
      </c>
      <c r="CI116" s="14">
        <v>13.0</v>
      </c>
      <c r="CJ116" s="14">
        <v>7.0</v>
      </c>
      <c r="CK116" s="14">
        <v>9.0</v>
      </c>
      <c r="CL116" s="14">
        <v>13.0</v>
      </c>
      <c r="CM116" s="14">
        <v>11.0</v>
      </c>
      <c r="CN116" s="14">
        <v>4.0</v>
      </c>
      <c r="CO116" s="14">
        <v>3.0</v>
      </c>
      <c r="CP116" s="14">
        <v>8.0</v>
      </c>
      <c r="CQ116" s="14">
        <v>7.0</v>
      </c>
      <c r="CR116" s="14">
        <v>9.0</v>
      </c>
      <c r="CS116" s="14">
        <v>4.0</v>
      </c>
      <c r="CT116" s="14">
        <v>5.0</v>
      </c>
      <c r="CU116" s="14">
        <v>12.0</v>
      </c>
      <c r="CV116" s="14">
        <v>8.0</v>
      </c>
      <c r="CW116" s="2">
        <v>11.0</v>
      </c>
      <c r="CX116" s="2">
        <v>8.0</v>
      </c>
      <c r="CY116" s="2">
        <v>5.0</v>
      </c>
    </row>
    <row r="117" ht="12.75" customHeight="1">
      <c r="A117" s="11" t="s">
        <v>592</v>
      </c>
      <c r="B117" s="11"/>
      <c r="C117" s="11" t="s">
        <v>592</v>
      </c>
      <c r="D117" s="14">
        <v>4.0</v>
      </c>
      <c r="E117" s="14">
        <v>10.0</v>
      </c>
      <c r="F117" s="14">
        <v>10.0</v>
      </c>
      <c r="G117" s="14">
        <v>12.0</v>
      </c>
      <c r="H117" s="14">
        <v>8.0</v>
      </c>
      <c r="I117" s="14">
        <v>4.0</v>
      </c>
      <c r="J117" s="14">
        <v>11.0</v>
      </c>
      <c r="K117" s="14">
        <v>12.0</v>
      </c>
      <c r="L117" s="14">
        <v>7.0</v>
      </c>
      <c r="M117" s="14">
        <v>11.0</v>
      </c>
      <c r="N117" s="14">
        <v>12.0</v>
      </c>
      <c r="O117" s="14">
        <v>2.0</v>
      </c>
      <c r="P117" s="14">
        <v>8.0</v>
      </c>
      <c r="Q117" s="14">
        <v>8.0</v>
      </c>
      <c r="R117" s="14">
        <v>10.0</v>
      </c>
      <c r="S117" s="14">
        <v>9.0</v>
      </c>
      <c r="T117" s="14">
        <v>4.0</v>
      </c>
      <c r="U117" s="14">
        <v>12.0</v>
      </c>
      <c r="V117" s="14">
        <v>6.0</v>
      </c>
      <c r="W117" s="14">
        <v>3.0</v>
      </c>
      <c r="X117" s="14">
        <v>5.0</v>
      </c>
      <c r="Y117" s="14">
        <v>9.0</v>
      </c>
      <c r="Z117" s="14">
        <v>14.0</v>
      </c>
      <c r="AA117" s="14">
        <v>7.0</v>
      </c>
      <c r="AB117" s="14">
        <v>2.0</v>
      </c>
      <c r="AC117" s="14">
        <v>5.0</v>
      </c>
      <c r="AD117" s="14">
        <v>9.0</v>
      </c>
      <c r="AE117" s="14">
        <v>8.0</v>
      </c>
      <c r="AF117" s="14">
        <v>2.0</v>
      </c>
      <c r="AG117" s="14">
        <v>9.0</v>
      </c>
      <c r="AH117" s="14">
        <v>10.0</v>
      </c>
      <c r="AI117" s="14">
        <v>12.0</v>
      </c>
      <c r="AJ117" s="14">
        <v>10.0</v>
      </c>
      <c r="AK117" s="14">
        <v>6.0</v>
      </c>
      <c r="AL117" s="14">
        <v>9.0</v>
      </c>
      <c r="AM117" s="14">
        <v>14.0</v>
      </c>
      <c r="AN117" s="14">
        <v>12.0</v>
      </c>
      <c r="AO117" s="14">
        <v>8.0</v>
      </c>
      <c r="AP117" s="14">
        <v>9.0</v>
      </c>
      <c r="AQ117" s="14">
        <v>11.0</v>
      </c>
      <c r="AR117" s="14">
        <v>12.0</v>
      </c>
      <c r="AS117" s="14">
        <v>3.0</v>
      </c>
      <c r="AT117" s="14">
        <v>7.0</v>
      </c>
      <c r="AU117" s="14">
        <v>8.0</v>
      </c>
      <c r="AV117" s="14">
        <v>9.0</v>
      </c>
      <c r="AW117" s="14">
        <v>9.0</v>
      </c>
      <c r="AX117" s="14">
        <v>6.0</v>
      </c>
      <c r="AY117" s="14">
        <v>12.0</v>
      </c>
      <c r="AZ117" s="14">
        <v>6.0</v>
      </c>
      <c r="BA117" s="14">
        <v>12.0</v>
      </c>
      <c r="BB117" s="14">
        <v>11.0</v>
      </c>
      <c r="BC117" s="14">
        <v>13.0</v>
      </c>
      <c r="BD117" s="14">
        <v>14.0</v>
      </c>
      <c r="BE117" s="14">
        <v>14.0</v>
      </c>
      <c r="BF117" s="14">
        <v>7.0</v>
      </c>
      <c r="BG117" s="14">
        <v>9.0</v>
      </c>
      <c r="BH117" s="14">
        <v>8.0</v>
      </c>
      <c r="BI117" s="14">
        <v>13.0</v>
      </c>
      <c r="BJ117" s="14">
        <v>13.0</v>
      </c>
      <c r="BK117" s="14">
        <v>4.0</v>
      </c>
      <c r="BL117" s="14">
        <v>10.0</v>
      </c>
      <c r="BM117" s="14">
        <v>4.0</v>
      </c>
      <c r="BN117" s="14">
        <v>3.0</v>
      </c>
      <c r="BO117" s="14">
        <v>9.0</v>
      </c>
      <c r="BP117" s="14">
        <v>5.0</v>
      </c>
      <c r="BQ117" s="14">
        <v>13.0</v>
      </c>
      <c r="BR117" s="14">
        <v>3.0</v>
      </c>
      <c r="BS117" s="14">
        <v>9.0</v>
      </c>
      <c r="BT117" s="14">
        <v>11.0</v>
      </c>
      <c r="BU117" s="14">
        <v>10.0</v>
      </c>
      <c r="BV117" s="14">
        <v>1.0</v>
      </c>
      <c r="BW117" s="14">
        <v>2.0</v>
      </c>
      <c r="BX117" s="14">
        <v>2.0</v>
      </c>
      <c r="BY117" s="14">
        <v>10.0</v>
      </c>
      <c r="BZ117" s="14">
        <v>3.0</v>
      </c>
      <c r="CA117" s="14">
        <v>10.0</v>
      </c>
      <c r="CB117" s="14">
        <v>14.0</v>
      </c>
      <c r="CC117" s="14">
        <v>8.0</v>
      </c>
      <c r="CD117" s="14">
        <v>7.0</v>
      </c>
      <c r="CE117" s="14">
        <v>13.0</v>
      </c>
      <c r="CF117" s="14">
        <v>14.0</v>
      </c>
      <c r="CG117" s="14">
        <v>3.0</v>
      </c>
      <c r="CH117" s="14">
        <v>9.0</v>
      </c>
      <c r="CI117" s="14">
        <v>8.0</v>
      </c>
      <c r="CJ117" s="14">
        <v>1.0</v>
      </c>
      <c r="CK117" s="14">
        <v>14.0</v>
      </c>
      <c r="CL117" s="14">
        <v>8.0</v>
      </c>
      <c r="CM117" s="14">
        <v>8.0</v>
      </c>
      <c r="CN117" s="14">
        <v>9.0</v>
      </c>
      <c r="CO117" s="14">
        <v>3.0</v>
      </c>
      <c r="CP117" s="14">
        <v>13.0</v>
      </c>
      <c r="CQ117" s="14">
        <v>5.0</v>
      </c>
      <c r="CR117" s="14">
        <v>13.0</v>
      </c>
      <c r="CS117" s="14">
        <v>8.0</v>
      </c>
      <c r="CT117" s="14">
        <v>5.0</v>
      </c>
      <c r="CU117" s="14">
        <v>8.0</v>
      </c>
      <c r="CV117" s="14">
        <v>5.0</v>
      </c>
      <c r="CW117" s="2">
        <v>3.0</v>
      </c>
      <c r="CX117" s="2">
        <v>1.0</v>
      </c>
      <c r="CY117" s="2">
        <v>12.0</v>
      </c>
    </row>
    <row r="118" ht="12.75" customHeight="1">
      <c r="A118" s="11" t="s">
        <v>593</v>
      </c>
      <c r="B118" s="11"/>
      <c r="C118" s="11" t="s">
        <v>593</v>
      </c>
      <c r="D118" s="14" t="s">
        <v>478</v>
      </c>
      <c r="E118" s="14" t="s">
        <v>477</v>
      </c>
      <c r="F118" s="14" t="s">
        <v>477</v>
      </c>
      <c r="G118" s="14" t="s">
        <v>477</v>
      </c>
      <c r="H118" s="14" t="s">
        <v>477</v>
      </c>
      <c r="I118" s="14" t="s">
        <v>479</v>
      </c>
      <c r="J118" s="14" t="s">
        <v>478</v>
      </c>
      <c r="K118" s="14" t="s">
        <v>477</v>
      </c>
      <c r="L118" s="14" t="s">
        <v>477</v>
      </c>
      <c r="M118" s="14" t="s">
        <v>477</v>
      </c>
      <c r="N118" s="14" t="s">
        <v>477</v>
      </c>
      <c r="O118" s="14" t="s">
        <v>478</v>
      </c>
      <c r="P118" s="14" t="s">
        <v>477</v>
      </c>
      <c r="Q118" s="14" t="s">
        <v>477</v>
      </c>
      <c r="R118" s="14" t="s">
        <v>477</v>
      </c>
      <c r="S118" s="14" t="s">
        <v>477</v>
      </c>
      <c r="T118" s="14" t="s">
        <v>477</v>
      </c>
      <c r="U118" s="14" t="s">
        <v>478</v>
      </c>
      <c r="V118" s="14" t="s">
        <v>477</v>
      </c>
      <c r="W118" s="14" t="s">
        <v>477</v>
      </c>
      <c r="X118" s="14" t="s">
        <v>477</v>
      </c>
      <c r="Y118" s="14" t="s">
        <v>477</v>
      </c>
      <c r="Z118" s="14" t="s">
        <v>477</v>
      </c>
      <c r="AA118" s="14" t="s">
        <v>479</v>
      </c>
      <c r="AB118" s="14" t="s">
        <v>477</v>
      </c>
      <c r="AC118" s="14" t="s">
        <v>477</v>
      </c>
      <c r="AD118" s="14" t="s">
        <v>477</v>
      </c>
      <c r="AE118" s="14" t="s">
        <v>477</v>
      </c>
      <c r="AF118" s="14" t="s">
        <v>477</v>
      </c>
      <c r="AG118" s="14" t="s">
        <v>479</v>
      </c>
      <c r="AH118" s="14" t="s">
        <v>477</v>
      </c>
      <c r="AI118" s="14" t="s">
        <v>477</v>
      </c>
      <c r="AJ118" s="14" t="s">
        <v>477</v>
      </c>
      <c r="AK118" s="14" t="s">
        <v>477</v>
      </c>
      <c r="AL118" s="14" t="s">
        <v>477</v>
      </c>
      <c r="AM118" s="14" t="s">
        <v>477</v>
      </c>
      <c r="AN118" s="14" t="s">
        <v>477</v>
      </c>
      <c r="AO118" s="14" t="s">
        <v>477</v>
      </c>
      <c r="AP118" s="14" t="s">
        <v>478</v>
      </c>
      <c r="AQ118" s="14" t="s">
        <v>477</v>
      </c>
      <c r="AR118" s="14" t="s">
        <v>478</v>
      </c>
      <c r="AS118" s="14" t="s">
        <v>478</v>
      </c>
      <c r="AT118" s="14" t="s">
        <v>479</v>
      </c>
      <c r="AU118" s="14" t="s">
        <v>477</v>
      </c>
      <c r="AV118" s="14" t="s">
        <v>477</v>
      </c>
      <c r="AW118" s="14" t="s">
        <v>477</v>
      </c>
      <c r="AX118" s="14" t="s">
        <v>477</v>
      </c>
      <c r="AY118" s="14" t="s">
        <v>477</v>
      </c>
      <c r="AZ118" s="14" t="s">
        <v>477</v>
      </c>
      <c r="BA118" s="14" t="s">
        <v>477</v>
      </c>
      <c r="BB118" s="14" t="s">
        <v>477</v>
      </c>
      <c r="BC118" s="14" t="s">
        <v>477</v>
      </c>
      <c r="BD118" s="14" t="s">
        <v>478</v>
      </c>
      <c r="BE118" s="14" t="s">
        <v>478</v>
      </c>
      <c r="BF118" s="14" t="s">
        <v>478</v>
      </c>
      <c r="BG118" s="14" t="s">
        <v>477</v>
      </c>
      <c r="BH118" s="14" t="s">
        <v>477</v>
      </c>
      <c r="BI118" s="14" t="s">
        <v>477</v>
      </c>
      <c r="BJ118" s="14" t="s">
        <v>477</v>
      </c>
      <c r="BK118" s="14" t="s">
        <v>477</v>
      </c>
      <c r="BL118" s="14" t="s">
        <v>477</v>
      </c>
      <c r="BM118" s="14" t="s">
        <v>477</v>
      </c>
      <c r="BN118" s="14" t="s">
        <v>477</v>
      </c>
      <c r="BO118" s="14" t="s">
        <v>477</v>
      </c>
      <c r="BP118" s="14" t="s">
        <v>477</v>
      </c>
      <c r="BQ118" s="14" t="s">
        <v>477</v>
      </c>
      <c r="BR118" s="14" t="s">
        <v>477</v>
      </c>
      <c r="BS118" s="14" t="s">
        <v>477</v>
      </c>
      <c r="BT118" s="14" t="s">
        <v>477</v>
      </c>
      <c r="BU118" s="14" t="s">
        <v>477</v>
      </c>
      <c r="BV118" s="14" t="s">
        <v>479</v>
      </c>
      <c r="BW118" s="14" t="s">
        <v>477</v>
      </c>
      <c r="BX118" s="14" t="s">
        <v>478</v>
      </c>
      <c r="BY118" s="14" t="s">
        <v>477</v>
      </c>
      <c r="BZ118" s="14" t="s">
        <v>477</v>
      </c>
      <c r="CA118" s="14" t="s">
        <v>477</v>
      </c>
      <c r="CB118" s="14" t="s">
        <v>477</v>
      </c>
      <c r="CC118" s="14" t="s">
        <v>478</v>
      </c>
      <c r="CD118" s="14" t="s">
        <v>477</v>
      </c>
      <c r="CE118" s="14" t="s">
        <v>477</v>
      </c>
      <c r="CF118" s="14" t="s">
        <v>477</v>
      </c>
      <c r="CG118" s="14" t="s">
        <v>477</v>
      </c>
      <c r="CH118" s="14" t="s">
        <v>477</v>
      </c>
      <c r="CI118" s="14" t="s">
        <v>478</v>
      </c>
      <c r="CJ118" s="14" t="s">
        <v>479</v>
      </c>
      <c r="CK118" s="14" t="s">
        <v>477</v>
      </c>
      <c r="CL118" s="14" t="s">
        <v>477</v>
      </c>
      <c r="CM118" s="14" t="s">
        <v>477</v>
      </c>
      <c r="CN118" s="14" t="s">
        <v>478</v>
      </c>
      <c r="CO118" s="14" t="s">
        <v>477</v>
      </c>
      <c r="CP118" s="14" t="s">
        <v>477</v>
      </c>
      <c r="CQ118" s="14" t="s">
        <v>477</v>
      </c>
      <c r="CR118" s="14" t="s">
        <v>477</v>
      </c>
      <c r="CS118" s="14" t="s">
        <v>477</v>
      </c>
      <c r="CT118" s="14" t="s">
        <v>477</v>
      </c>
      <c r="CU118" s="14" t="s">
        <v>477</v>
      </c>
      <c r="CV118" s="14" t="s">
        <v>477</v>
      </c>
      <c r="CW118" s="2" t="s">
        <v>477</v>
      </c>
      <c r="CX118" s="2" t="s">
        <v>477</v>
      </c>
      <c r="CY118" s="2" t="s">
        <v>477</v>
      </c>
    </row>
    <row r="119" ht="12.75" customHeight="1">
      <c r="A119" s="11" t="s">
        <v>594</v>
      </c>
      <c r="B119" s="11"/>
      <c r="C119" s="11" t="s">
        <v>594</v>
      </c>
      <c r="D119" s="14">
        <v>1.0</v>
      </c>
      <c r="E119" s="14">
        <v>100.0</v>
      </c>
      <c r="F119" s="14">
        <v>100.0</v>
      </c>
      <c r="G119" s="14">
        <v>10.0</v>
      </c>
      <c r="H119" s="14">
        <v>1.0</v>
      </c>
      <c r="I119" s="14">
        <v>1.0</v>
      </c>
      <c r="J119" s="14">
        <v>100.0</v>
      </c>
      <c r="K119" s="14">
        <v>1.0</v>
      </c>
      <c r="L119" s="14">
        <v>1.0</v>
      </c>
      <c r="M119" s="14">
        <v>100.0</v>
      </c>
      <c r="N119" s="14">
        <v>1.0</v>
      </c>
      <c r="O119" s="14">
        <v>1.0</v>
      </c>
      <c r="P119" s="14">
        <v>1.0</v>
      </c>
      <c r="Q119" s="14">
        <v>1.0</v>
      </c>
      <c r="R119" s="14">
        <v>10.0</v>
      </c>
      <c r="S119" s="14">
        <v>1.0</v>
      </c>
      <c r="T119" s="14">
        <v>1.0</v>
      </c>
      <c r="U119" s="14">
        <v>1.0</v>
      </c>
      <c r="V119" s="14">
        <v>1.0</v>
      </c>
      <c r="W119" s="14">
        <v>1.0</v>
      </c>
      <c r="X119" s="14">
        <v>1.0</v>
      </c>
      <c r="Y119" s="14">
        <v>1.0</v>
      </c>
      <c r="Z119" s="14">
        <v>10.0</v>
      </c>
      <c r="AA119" s="14">
        <v>1.0</v>
      </c>
      <c r="AB119" s="14">
        <v>1.0</v>
      </c>
      <c r="AC119" s="14">
        <v>1.0</v>
      </c>
      <c r="AD119" s="14">
        <v>1.0</v>
      </c>
      <c r="AE119" s="14">
        <v>1.0</v>
      </c>
      <c r="AF119" s="14">
        <v>1.0</v>
      </c>
      <c r="AG119" s="14">
        <v>10.0</v>
      </c>
      <c r="AH119" s="14">
        <v>1.0</v>
      </c>
      <c r="AI119" s="14">
        <v>10.0</v>
      </c>
      <c r="AJ119" s="14">
        <v>1.0</v>
      </c>
      <c r="AK119" s="14">
        <v>1.0</v>
      </c>
      <c r="AL119" s="14">
        <v>10.0</v>
      </c>
      <c r="AM119" s="14">
        <v>1.0</v>
      </c>
      <c r="AN119" s="14">
        <v>1.0</v>
      </c>
      <c r="AO119" s="14">
        <v>10.0</v>
      </c>
      <c r="AP119" s="14">
        <v>100.0</v>
      </c>
      <c r="AQ119" s="14">
        <v>1.0</v>
      </c>
      <c r="AR119" s="14">
        <v>1.0</v>
      </c>
      <c r="AS119" s="14">
        <v>10.0</v>
      </c>
      <c r="AT119" s="14">
        <v>10.0</v>
      </c>
      <c r="AU119" s="14">
        <v>10.0</v>
      </c>
      <c r="AV119" s="14">
        <v>1.0</v>
      </c>
      <c r="AW119" s="14">
        <v>10.0</v>
      </c>
      <c r="AX119" s="14">
        <v>100.0</v>
      </c>
      <c r="AY119" s="14">
        <v>1.0</v>
      </c>
      <c r="AZ119" s="14">
        <v>1.0</v>
      </c>
      <c r="BA119" s="14">
        <v>1.0</v>
      </c>
      <c r="BB119" s="14">
        <v>1.0</v>
      </c>
      <c r="BC119" s="14">
        <v>10.0</v>
      </c>
      <c r="BD119" s="14">
        <v>1.0</v>
      </c>
      <c r="BE119" s="14">
        <v>1.0</v>
      </c>
      <c r="BF119" s="14">
        <v>1.0</v>
      </c>
      <c r="BG119" s="14">
        <v>100.0</v>
      </c>
      <c r="BH119" s="14">
        <v>1.0</v>
      </c>
      <c r="BI119" s="14">
        <v>1.0</v>
      </c>
      <c r="BJ119" s="14">
        <v>10.0</v>
      </c>
      <c r="BK119" s="14">
        <v>1.0</v>
      </c>
      <c r="BL119" s="14">
        <v>10.0</v>
      </c>
      <c r="BM119" s="14">
        <v>1.0</v>
      </c>
      <c r="BN119" s="14">
        <v>1.0</v>
      </c>
      <c r="BO119" s="14">
        <v>10.0</v>
      </c>
      <c r="BP119" s="14">
        <v>1.0</v>
      </c>
      <c r="BQ119" s="14">
        <v>1.0</v>
      </c>
      <c r="BR119" s="14">
        <v>1.0</v>
      </c>
      <c r="BS119" s="14">
        <v>1.0</v>
      </c>
      <c r="BT119" s="14">
        <v>10.0</v>
      </c>
      <c r="BU119" s="14">
        <v>1.0</v>
      </c>
      <c r="BV119" s="14">
        <v>1.0</v>
      </c>
      <c r="BW119" s="14">
        <v>100.0</v>
      </c>
      <c r="BX119" s="14">
        <v>1.0</v>
      </c>
      <c r="BY119" s="14">
        <v>1.0</v>
      </c>
      <c r="BZ119" s="14">
        <v>100.0</v>
      </c>
      <c r="CA119" s="14">
        <v>10.0</v>
      </c>
      <c r="CB119" s="14">
        <v>100.0</v>
      </c>
      <c r="CC119" s="14">
        <v>1.0</v>
      </c>
      <c r="CD119" s="14">
        <v>1.0</v>
      </c>
      <c r="CE119" s="14">
        <v>1.0</v>
      </c>
      <c r="CF119" s="14">
        <v>1.0</v>
      </c>
      <c r="CG119" s="14">
        <v>100.0</v>
      </c>
      <c r="CH119" s="14">
        <v>1.0</v>
      </c>
      <c r="CI119" s="14">
        <v>1.0</v>
      </c>
      <c r="CJ119" s="14">
        <v>1.0</v>
      </c>
      <c r="CK119" s="14">
        <v>1.0</v>
      </c>
      <c r="CL119" s="14">
        <v>1.0</v>
      </c>
      <c r="CM119" s="14">
        <v>1.0</v>
      </c>
      <c r="CN119" s="14">
        <v>1.0</v>
      </c>
      <c r="CO119" s="14">
        <v>100.0</v>
      </c>
      <c r="CP119" s="14">
        <v>1.0</v>
      </c>
      <c r="CQ119" s="14">
        <v>1.0</v>
      </c>
      <c r="CR119" s="14">
        <v>1.0</v>
      </c>
      <c r="CS119" s="14">
        <v>1.0</v>
      </c>
      <c r="CT119" s="14">
        <v>10.0</v>
      </c>
      <c r="CU119" s="14">
        <v>1.0</v>
      </c>
      <c r="CV119" s="14">
        <v>1.0</v>
      </c>
      <c r="CW119" s="2">
        <v>1.0</v>
      </c>
      <c r="CX119" s="2">
        <v>1.0</v>
      </c>
      <c r="CY119" s="2">
        <v>10.0</v>
      </c>
    </row>
    <row r="120" ht="12.75" customHeight="1">
      <c r="A120" s="11" t="s">
        <v>595</v>
      </c>
      <c r="B120" s="11"/>
      <c r="C120" s="11" t="s">
        <v>595</v>
      </c>
      <c r="D120" s="14">
        <v>27.0</v>
      </c>
      <c r="E120" s="14">
        <v>44.0</v>
      </c>
      <c r="F120" s="14">
        <v>7.0</v>
      </c>
      <c r="G120" s="14">
        <v>97.0</v>
      </c>
      <c r="H120" s="14">
        <v>97.0</v>
      </c>
      <c r="I120" s="14">
        <v>36.0</v>
      </c>
      <c r="J120" s="14">
        <v>89.0</v>
      </c>
      <c r="K120" s="14">
        <v>40.0</v>
      </c>
      <c r="L120" s="14">
        <v>99.0</v>
      </c>
      <c r="M120" s="14">
        <v>57.0</v>
      </c>
      <c r="N120" s="14">
        <v>81.0</v>
      </c>
      <c r="O120" s="14">
        <v>43.0</v>
      </c>
      <c r="P120" s="14">
        <v>47.0</v>
      </c>
      <c r="Q120" s="14">
        <v>68.0</v>
      </c>
      <c r="R120" s="14">
        <v>70.0</v>
      </c>
      <c r="S120" s="14">
        <v>83.0</v>
      </c>
      <c r="T120" s="14">
        <v>51.0</v>
      </c>
      <c r="U120" s="14">
        <v>75.0</v>
      </c>
      <c r="V120" s="14">
        <v>74.0</v>
      </c>
      <c r="W120" s="14">
        <v>41.0</v>
      </c>
      <c r="X120" s="14">
        <v>16.0</v>
      </c>
      <c r="Y120" s="14">
        <v>29.0</v>
      </c>
      <c r="Z120" s="14">
        <v>27.0</v>
      </c>
      <c r="AA120" s="14">
        <v>28.0</v>
      </c>
      <c r="AB120" s="14">
        <v>4.0</v>
      </c>
      <c r="AC120" s="14">
        <v>73.0</v>
      </c>
      <c r="AD120" s="14">
        <v>67.0</v>
      </c>
      <c r="AE120" s="14">
        <v>77.0</v>
      </c>
      <c r="AF120" s="14">
        <v>103.0</v>
      </c>
      <c r="AG120" s="14">
        <v>13.0</v>
      </c>
      <c r="AH120" s="14">
        <v>16.0</v>
      </c>
      <c r="AI120" s="14">
        <v>15.0</v>
      </c>
      <c r="AJ120" s="14">
        <v>102.0</v>
      </c>
      <c r="AK120" s="14">
        <v>10.0</v>
      </c>
      <c r="AL120" s="14">
        <v>1.0</v>
      </c>
      <c r="AM120" s="14">
        <v>67.0</v>
      </c>
      <c r="AN120" s="14">
        <v>70.0</v>
      </c>
      <c r="AO120" s="14">
        <v>100.0</v>
      </c>
      <c r="AP120" s="14">
        <v>15.0</v>
      </c>
      <c r="AQ120" s="14">
        <v>54.0</v>
      </c>
      <c r="AR120" s="14">
        <v>22.0</v>
      </c>
      <c r="AS120" s="14">
        <v>24.0</v>
      </c>
      <c r="AT120" s="14">
        <v>39.0</v>
      </c>
      <c r="AU120" s="14">
        <v>8.0</v>
      </c>
      <c r="AV120" s="14">
        <v>69.0</v>
      </c>
      <c r="AW120" s="14">
        <v>53.0</v>
      </c>
      <c r="AX120" s="14">
        <v>99.0</v>
      </c>
      <c r="AY120" s="14">
        <v>40.0</v>
      </c>
      <c r="AZ120" s="14">
        <v>49.0</v>
      </c>
      <c r="BA120" s="14">
        <v>92.0</v>
      </c>
      <c r="BB120" s="14">
        <v>12.0</v>
      </c>
      <c r="BC120" s="14">
        <v>13.0</v>
      </c>
      <c r="BD120" s="14">
        <v>89.0</v>
      </c>
      <c r="BE120" s="14">
        <v>83.0</v>
      </c>
      <c r="BF120" s="14">
        <v>99.0</v>
      </c>
      <c r="BG120" s="14">
        <v>23.0</v>
      </c>
      <c r="BH120" s="14">
        <v>31.0</v>
      </c>
      <c r="BI120" s="14">
        <v>34.0</v>
      </c>
      <c r="BJ120" s="14">
        <v>29.0</v>
      </c>
      <c r="BK120" s="14">
        <v>33.0</v>
      </c>
      <c r="BL120" s="14">
        <v>53.0</v>
      </c>
      <c r="BM120" s="14">
        <v>66.0</v>
      </c>
      <c r="BN120" s="14">
        <v>78.0</v>
      </c>
      <c r="BO120" s="14">
        <v>90.0</v>
      </c>
      <c r="BP120" s="14">
        <v>104.0</v>
      </c>
      <c r="BQ120" s="14">
        <v>32.0</v>
      </c>
      <c r="BR120" s="14">
        <v>92.0</v>
      </c>
      <c r="BS120" s="14">
        <v>96.0</v>
      </c>
      <c r="BT120" s="14">
        <v>34.0</v>
      </c>
      <c r="BU120" s="14">
        <v>67.0</v>
      </c>
      <c r="BV120" s="14">
        <v>37.0</v>
      </c>
      <c r="BW120" s="14">
        <v>35.0</v>
      </c>
      <c r="BX120" s="14">
        <v>100.0</v>
      </c>
      <c r="BY120" s="14">
        <v>41.0</v>
      </c>
      <c r="BZ120" s="14">
        <v>27.0</v>
      </c>
      <c r="CA120" s="14">
        <v>78.0</v>
      </c>
      <c r="CB120" s="14">
        <v>26.0</v>
      </c>
      <c r="CC120" s="14">
        <v>80.0</v>
      </c>
      <c r="CD120" s="14">
        <v>70.0</v>
      </c>
      <c r="CE120" s="14">
        <v>56.0</v>
      </c>
      <c r="CF120" s="14">
        <v>5.0</v>
      </c>
      <c r="CG120" s="14">
        <v>25.0</v>
      </c>
      <c r="CH120" s="14">
        <v>91.0</v>
      </c>
      <c r="CI120" s="14">
        <v>65.0</v>
      </c>
      <c r="CJ120" s="14">
        <v>8.0</v>
      </c>
      <c r="CK120" s="14">
        <v>89.0</v>
      </c>
      <c r="CL120" s="14">
        <v>19.0</v>
      </c>
      <c r="CM120" s="14">
        <v>83.0</v>
      </c>
      <c r="CN120" s="14">
        <v>14.0</v>
      </c>
      <c r="CO120" s="14">
        <v>100.0</v>
      </c>
      <c r="CP120" s="14">
        <v>41.0</v>
      </c>
      <c r="CQ120" s="14">
        <v>47.0</v>
      </c>
      <c r="CR120" s="14">
        <v>8.0</v>
      </c>
      <c r="CS120" s="14">
        <v>79.0</v>
      </c>
      <c r="CT120" s="14">
        <v>15.0</v>
      </c>
      <c r="CU120" s="14">
        <v>14.0</v>
      </c>
      <c r="CV120" s="14">
        <v>91.0</v>
      </c>
      <c r="CW120" s="2">
        <v>25.0</v>
      </c>
      <c r="CX120" s="2">
        <v>83.0</v>
      </c>
      <c r="CY120" s="2">
        <v>36.0</v>
      </c>
    </row>
    <row r="121" ht="12.75" customHeight="1">
      <c r="A121" s="11" t="s">
        <v>596</v>
      </c>
      <c r="B121" s="11"/>
      <c r="C121" s="11" t="s">
        <v>596</v>
      </c>
      <c r="D121" s="14" t="s">
        <v>376</v>
      </c>
      <c r="E121" s="14" t="s">
        <v>376</v>
      </c>
      <c r="F121" s="14" t="s">
        <v>376</v>
      </c>
      <c r="G121" s="14" t="s">
        <v>376</v>
      </c>
      <c r="H121" s="14" t="s">
        <v>376</v>
      </c>
      <c r="I121" s="14" t="s">
        <v>376</v>
      </c>
      <c r="J121" s="14" t="s">
        <v>483</v>
      </c>
      <c r="K121" s="14" t="s">
        <v>376</v>
      </c>
      <c r="L121" s="14" t="s">
        <v>376</v>
      </c>
      <c r="M121" s="14" t="s">
        <v>376</v>
      </c>
      <c r="N121" s="14" t="s">
        <v>483</v>
      </c>
      <c r="O121" s="14" t="s">
        <v>376</v>
      </c>
      <c r="P121" s="14" t="s">
        <v>376</v>
      </c>
      <c r="Q121" s="14" t="s">
        <v>376</v>
      </c>
      <c r="R121" s="14" t="s">
        <v>462</v>
      </c>
      <c r="S121" s="14" t="s">
        <v>462</v>
      </c>
      <c r="T121" s="14" t="s">
        <v>462</v>
      </c>
      <c r="U121" s="14" t="s">
        <v>462</v>
      </c>
      <c r="V121" s="14" t="s">
        <v>376</v>
      </c>
      <c r="W121" s="14" t="s">
        <v>376</v>
      </c>
      <c r="X121" s="14" t="s">
        <v>483</v>
      </c>
      <c r="Y121" s="14" t="s">
        <v>376</v>
      </c>
      <c r="Z121" s="14" t="s">
        <v>376</v>
      </c>
      <c r="AA121" s="14" t="s">
        <v>462</v>
      </c>
      <c r="AB121" s="14" t="s">
        <v>483</v>
      </c>
      <c r="AC121" s="14" t="s">
        <v>376</v>
      </c>
      <c r="AD121" s="14" t="s">
        <v>376</v>
      </c>
      <c r="AE121" s="14" t="s">
        <v>376</v>
      </c>
      <c r="AF121" s="14" t="s">
        <v>462</v>
      </c>
      <c r="AG121" s="14" t="s">
        <v>462</v>
      </c>
      <c r="AH121" s="14" t="s">
        <v>376</v>
      </c>
      <c r="AI121" s="14" t="s">
        <v>462</v>
      </c>
      <c r="AJ121" s="14" t="s">
        <v>462</v>
      </c>
      <c r="AK121" s="14" t="s">
        <v>462</v>
      </c>
      <c r="AL121" s="14" t="s">
        <v>376</v>
      </c>
      <c r="AM121" s="14" t="s">
        <v>376</v>
      </c>
      <c r="AN121" s="14" t="s">
        <v>462</v>
      </c>
      <c r="AO121" s="14" t="s">
        <v>376</v>
      </c>
      <c r="AP121" s="14" t="s">
        <v>376</v>
      </c>
      <c r="AQ121" s="14" t="s">
        <v>483</v>
      </c>
      <c r="AR121" s="14" t="s">
        <v>376</v>
      </c>
      <c r="AS121" s="14" t="s">
        <v>376</v>
      </c>
      <c r="AT121" s="14" t="s">
        <v>376</v>
      </c>
      <c r="AU121" s="14" t="s">
        <v>376</v>
      </c>
      <c r="AV121" s="14" t="s">
        <v>462</v>
      </c>
      <c r="AW121" s="14" t="s">
        <v>376</v>
      </c>
      <c r="AX121" s="14" t="s">
        <v>462</v>
      </c>
      <c r="AY121" s="14" t="s">
        <v>376</v>
      </c>
      <c r="AZ121" s="14" t="s">
        <v>462</v>
      </c>
      <c r="BA121" s="14" t="s">
        <v>376</v>
      </c>
      <c r="BB121" s="14" t="s">
        <v>376</v>
      </c>
      <c r="BC121" s="14" t="s">
        <v>376</v>
      </c>
      <c r="BD121" s="14" t="s">
        <v>462</v>
      </c>
      <c r="BE121" s="14" t="s">
        <v>483</v>
      </c>
      <c r="BF121" s="14" t="s">
        <v>462</v>
      </c>
      <c r="BG121" s="14" t="s">
        <v>462</v>
      </c>
      <c r="BH121" s="14" t="s">
        <v>483</v>
      </c>
      <c r="BI121" s="14" t="s">
        <v>462</v>
      </c>
      <c r="BJ121" s="14" t="s">
        <v>376</v>
      </c>
      <c r="BK121" s="14" t="s">
        <v>376</v>
      </c>
      <c r="BL121" s="14" t="s">
        <v>483</v>
      </c>
      <c r="BM121" s="14" t="s">
        <v>376</v>
      </c>
      <c r="BN121" s="14" t="s">
        <v>483</v>
      </c>
      <c r="BO121" s="14" t="s">
        <v>376</v>
      </c>
      <c r="BP121" s="14" t="s">
        <v>376</v>
      </c>
      <c r="BQ121" s="14" t="s">
        <v>376</v>
      </c>
      <c r="BR121" s="14" t="s">
        <v>376</v>
      </c>
      <c r="BS121" s="14" t="s">
        <v>376</v>
      </c>
      <c r="BT121" s="14" t="s">
        <v>376</v>
      </c>
      <c r="BU121" s="14" t="s">
        <v>462</v>
      </c>
      <c r="BV121" s="14" t="s">
        <v>462</v>
      </c>
      <c r="BW121" s="14" t="s">
        <v>462</v>
      </c>
      <c r="BX121" s="14" t="s">
        <v>376</v>
      </c>
      <c r="BY121" s="14" t="s">
        <v>376</v>
      </c>
      <c r="BZ121" s="14" t="s">
        <v>376</v>
      </c>
      <c r="CA121" s="14" t="s">
        <v>376</v>
      </c>
      <c r="CB121" s="14" t="s">
        <v>483</v>
      </c>
      <c r="CC121" s="14" t="s">
        <v>376</v>
      </c>
      <c r="CD121" s="14" t="s">
        <v>462</v>
      </c>
      <c r="CE121" s="14" t="s">
        <v>462</v>
      </c>
      <c r="CF121" s="14" t="s">
        <v>462</v>
      </c>
      <c r="CG121" s="14" t="s">
        <v>483</v>
      </c>
      <c r="CH121" s="14" t="s">
        <v>376</v>
      </c>
      <c r="CI121" s="14" t="s">
        <v>376</v>
      </c>
      <c r="CJ121" s="14" t="s">
        <v>376</v>
      </c>
      <c r="CK121" s="14" t="s">
        <v>376</v>
      </c>
      <c r="CL121" s="14" t="s">
        <v>462</v>
      </c>
      <c r="CM121" s="14" t="s">
        <v>376</v>
      </c>
      <c r="CN121" s="14" t="s">
        <v>462</v>
      </c>
      <c r="CO121" s="14" t="s">
        <v>483</v>
      </c>
      <c r="CP121" s="14" t="s">
        <v>376</v>
      </c>
      <c r="CQ121" s="14" t="s">
        <v>376</v>
      </c>
      <c r="CR121" s="14" t="s">
        <v>376</v>
      </c>
      <c r="CS121" s="14" t="s">
        <v>376</v>
      </c>
      <c r="CT121" s="14" t="s">
        <v>376</v>
      </c>
      <c r="CU121" s="14" t="s">
        <v>376</v>
      </c>
      <c r="CV121" s="14" t="s">
        <v>483</v>
      </c>
      <c r="CW121" s="2" t="s">
        <v>376</v>
      </c>
      <c r="CX121" s="2" t="s">
        <v>462</v>
      </c>
      <c r="CY121" s="2" t="s">
        <v>483</v>
      </c>
    </row>
    <row r="122" ht="12.75" customHeight="1">
      <c r="A122" s="11" t="s">
        <v>597</v>
      </c>
      <c r="B122" s="11"/>
      <c r="C122" s="11" t="s">
        <v>597</v>
      </c>
      <c r="D122" s="14" t="s">
        <v>376</v>
      </c>
      <c r="E122" s="14" t="s">
        <v>376</v>
      </c>
      <c r="F122" s="14" t="s">
        <v>376</v>
      </c>
      <c r="G122" s="14" t="s">
        <v>376</v>
      </c>
      <c r="H122" s="14" t="s">
        <v>376</v>
      </c>
      <c r="I122" s="14" t="s">
        <v>376</v>
      </c>
      <c r="J122" s="14">
        <v>0.9</v>
      </c>
      <c r="K122" s="14" t="s">
        <v>376</v>
      </c>
      <c r="L122" s="14" t="s">
        <v>376</v>
      </c>
      <c r="M122" s="14" t="s">
        <v>376</v>
      </c>
      <c r="N122" s="14">
        <v>0.1</v>
      </c>
      <c r="O122" s="14" t="s">
        <v>376</v>
      </c>
      <c r="P122" s="14" t="s">
        <v>376</v>
      </c>
      <c r="Q122" s="14" t="s">
        <v>376</v>
      </c>
      <c r="R122" s="14">
        <v>0.9</v>
      </c>
      <c r="S122" s="14">
        <v>0.4</v>
      </c>
      <c r="T122" s="14">
        <v>0.9</v>
      </c>
      <c r="U122" s="14">
        <v>0.9</v>
      </c>
      <c r="V122" s="14" t="s">
        <v>376</v>
      </c>
      <c r="W122" s="14" t="s">
        <v>376</v>
      </c>
      <c r="X122" s="14">
        <v>0.6</v>
      </c>
      <c r="Y122" s="14" t="s">
        <v>376</v>
      </c>
      <c r="Z122" s="14" t="s">
        <v>376</v>
      </c>
      <c r="AA122" s="14">
        <v>0.6</v>
      </c>
      <c r="AB122" s="14">
        <v>1.0</v>
      </c>
      <c r="AC122" s="14" t="s">
        <v>376</v>
      </c>
      <c r="AD122" s="14" t="s">
        <v>376</v>
      </c>
      <c r="AE122" s="14" t="s">
        <v>376</v>
      </c>
      <c r="AF122" s="14">
        <v>0.3</v>
      </c>
      <c r="AG122" s="14">
        <v>0.8</v>
      </c>
      <c r="AH122" s="14" t="s">
        <v>376</v>
      </c>
      <c r="AI122" s="14">
        <v>0.5</v>
      </c>
      <c r="AJ122" s="14">
        <v>0.7</v>
      </c>
      <c r="AK122" s="14">
        <v>0.9</v>
      </c>
      <c r="AL122" s="14" t="s">
        <v>376</v>
      </c>
      <c r="AM122" s="14" t="s">
        <v>376</v>
      </c>
      <c r="AN122" s="14">
        <v>0.9</v>
      </c>
      <c r="AO122" s="14" t="s">
        <v>376</v>
      </c>
      <c r="AP122" s="14" t="s">
        <v>376</v>
      </c>
      <c r="AQ122" s="14">
        <v>0.7</v>
      </c>
      <c r="AR122" s="14" t="s">
        <v>376</v>
      </c>
      <c r="AS122" s="14" t="s">
        <v>376</v>
      </c>
      <c r="AT122" s="14" t="s">
        <v>376</v>
      </c>
      <c r="AU122" s="14" t="s">
        <v>376</v>
      </c>
      <c r="AV122" s="14">
        <v>0.6</v>
      </c>
      <c r="AW122" s="14" t="s">
        <v>376</v>
      </c>
      <c r="AX122" s="14">
        <v>0.9</v>
      </c>
      <c r="AY122" s="14" t="s">
        <v>376</v>
      </c>
      <c r="AZ122" s="14">
        <v>0.5</v>
      </c>
      <c r="BA122" s="14" t="s">
        <v>376</v>
      </c>
      <c r="BB122" s="14" t="s">
        <v>376</v>
      </c>
      <c r="BC122" s="14" t="s">
        <v>376</v>
      </c>
      <c r="BD122" s="14">
        <v>0.8</v>
      </c>
      <c r="BE122" s="14">
        <v>0.9</v>
      </c>
      <c r="BF122" s="14">
        <v>0.1</v>
      </c>
      <c r="BG122" s="14">
        <v>0.7</v>
      </c>
      <c r="BH122" s="14">
        <v>0.6</v>
      </c>
      <c r="BI122" s="14">
        <v>0.4</v>
      </c>
      <c r="BJ122" s="14" t="s">
        <v>376</v>
      </c>
      <c r="BK122" s="14" t="s">
        <v>376</v>
      </c>
      <c r="BL122" s="14">
        <v>0.6</v>
      </c>
      <c r="BM122" s="14" t="s">
        <v>376</v>
      </c>
      <c r="BN122" s="14">
        <v>0.9</v>
      </c>
      <c r="BO122" s="14" t="s">
        <v>376</v>
      </c>
      <c r="BP122" s="14" t="s">
        <v>376</v>
      </c>
      <c r="BQ122" s="14" t="s">
        <v>376</v>
      </c>
      <c r="BR122" s="14" t="s">
        <v>376</v>
      </c>
      <c r="BS122" s="14" t="s">
        <v>376</v>
      </c>
      <c r="BT122" s="14" t="s">
        <v>376</v>
      </c>
      <c r="BU122" s="14">
        <v>0.1</v>
      </c>
      <c r="BV122" s="14">
        <v>0.2</v>
      </c>
      <c r="BW122" s="14">
        <v>0.2</v>
      </c>
      <c r="BX122" s="14" t="s">
        <v>376</v>
      </c>
      <c r="BY122" s="14" t="s">
        <v>376</v>
      </c>
      <c r="BZ122" s="14" t="s">
        <v>376</v>
      </c>
      <c r="CA122" s="14" t="s">
        <v>376</v>
      </c>
      <c r="CB122" s="14">
        <v>0.7</v>
      </c>
      <c r="CC122" s="14" t="s">
        <v>376</v>
      </c>
      <c r="CD122" s="14">
        <v>0.4</v>
      </c>
      <c r="CE122" s="14">
        <v>0.4</v>
      </c>
      <c r="CF122" s="14">
        <v>0.4</v>
      </c>
      <c r="CG122" s="14">
        <v>0.9</v>
      </c>
      <c r="CH122" s="14" t="s">
        <v>376</v>
      </c>
      <c r="CI122" s="14" t="s">
        <v>376</v>
      </c>
      <c r="CJ122" s="14" t="s">
        <v>376</v>
      </c>
      <c r="CK122" s="14" t="s">
        <v>376</v>
      </c>
      <c r="CL122" s="14">
        <v>1.0</v>
      </c>
      <c r="CM122" s="14" t="s">
        <v>376</v>
      </c>
      <c r="CN122" s="14">
        <v>0.5</v>
      </c>
      <c r="CO122" s="14">
        <v>0.5</v>
      </c>
      <c r="CP122" s="14" t="s">
        <v>376</v>
      </c>
      <c r="CQ122" s="14" t="s">
        <v>376</v>
      </c>
      <c r="CR122" s="14" t="s">
        <v>376</v>
      </c>
      <c r="CS122" s="14" t="s">
        <v>376</v>
      </c>
      <c r="CT122" s="14" t="s">
        <v>376</v>
      </c>
      <c r="CU122" s="14" t="s">
        <v>376</v>
      </c>
      <c r="CV122" s="14">
        <v>0.3</v>
      </c>
      <c r="CW122" s="2" t="s">
        <v>376</v>
      </c>
      <c r="CX122" s="2">
        <v>0.9</v>
      </c>
      <c r="CY122" s="2">
        <v>0.1</v>
      </c>
    </row>
    <row r="123" ht="12.75" customHeight="1">
      <c r="A123" s="10" t="s">
        <v>598</v>
      </c>
      <c r="B123" s="10"/>
      <c r="C123" s="10" t="s">
        <v>598</v>
      </c>
      <c r="D123" s="17" t="s">
        <v>376</v>
      </c>
      <c r="E123" s="17" t="s">
        <v>376</v>
      </c>
      <c r="F123" s="17" t="s">
        <v>376</v>
      </c>
      <c r="G123" s="17" t="s">
        <v>376</v>
      </c>
      <c r="H123" s="17" t="s">
        <v>376</v>
      </c>
      <c r="I123" s="17" t="s">
        <v>376</v>
      </c>
      <c r="J123" s="17">
        <v>1870.0</v>
      </c>
      <c r="K123" s="17" t="s">
        <v>376</v>
      </c>
      <c r="L123" s="17" t="s">
        <v>376</v>
      </c>
      <c r="M123" s="17" t="s">
        <v>376</v>
      </c>
      <c r="N123" s="17">
        <v>2380.0</v>
      </c>
      <c r="O123" s="17" t="s">
        <v>376</v>
      </c>
      <c r="P123" s="17" t="s">
        <v>376</v>
      </c>
      <c r="Q123" s="17" t="s">
        <v>376</v>
      </c>
      <c r="R123" s="17">
        <v>1560.0</v>
      </c>
      <c r="S123" s="17">
        <v>1770.0</v>
      </c>
      <c r="T123" s="17">
        <v>1690.0</v>
      </c>
      <c r="U123" s="17">
        <v>1600.0</v>
      </c>
      <c r="V123" s="17" t="s">
        <v>376</v>
      </c>
      <c r="W123" s="17" t="s">
        <v>376</v>
      </c>
      <c r="X123" s="17">
        <v>1920.0</v>
      </c>
      <c r="Y123" s="17" t="s">
        <v>376</v>
      </c>
      <c r="Z123" s="17" t="s">
        <v>376</v>
      </c>
      <c r="AA123" s="17">
        <v>1890.0</v>
      </c>
      <c r="AB123" s="17">
        <v>2350.0</v>
      </c>
      <c r="AC123" s="17" t="s">
        <v>376</v>
      </c>
      <c r="AD123" s="17" t="s">
        <v>376</v>
      </c>
      <c r="AE123" s="17" t="s">
        <v>376</v>
      </c>
      <c r="AF123" s="17">
        <v>1370.0</v>
      </c>
      <c r="AG123" s="17">
        <v>1860.0</v>
      </c>
      <c r="AH123" s="17" t="s">
        <v>376</v>
      </c>
      <c r="AI123" s="17">
        <v>2480.0</v>
      </c>
      <c r="AJ123" s="17">
        <v>1450.0</v>
      </c>
      <c r="AK123" s="17">
        <v>1300.0</v>
      </c>
      <c r="AL123" s="17" t="s">
        <v>376</v>
      </c>
      <c r="AM123" s="17" t="s">
        <v>376</v>
      </c>
      <c r="AN123" s="17">
        <v>1840.0</v>
      </c>
      <c r="AO123" s="17" t="s">
        <v>376</v>
      </c>
      <c r="AP123" s="17" t="s">
        <v>376</v>
      </c>
      <c r="AQ123" s="17">
        <v>1580.0</v>
      </c>
      <c r="AR123" s="17" t="s">
        <v>376</v>
      </c>
      <c r="AS123" s="17" t="s">
        <v>376</v>
      </c>
      <c r="AT123" s="17" t="s">
        <v>376</v>
      </c>
      <c r="AU123" s="17" t="s">
        <v>376</v>
      </c>
      <c r="AV123" s="17">
        <v>1920.0</v>
      </c>
      <c r="AW123" s="17" t="s">
        <v>376</v>
      </c>
      <c r="AX123" s="17">
        <v>2110.0</v>
      </c>
      <c r="AY123" s="17" t="s">
        <v>376</v>
      </c>
      <c r="AZ123" s="17">
        <v>2140.0</v>
      </c>
      <c r="BA123" s="17" t="s">
        <v>376</v>
      </c>
      <c r="BB123" s="17" t="s">
        <v>376</v>
      </c>
      <c r="BC123" s="17" t="s">
        <v>376</v>
      </c>
      <c r="BD123" s="17">
        <v>2410.0</v>
      </c>
      <c r="BE123" s="17">
        <v>1390.0</v>
      </c>
      <c r="BF123" s="17">
        <v>1270.0</v>
      </c>
      <c r="BG123" s="17">
        <v>1660.0</v>
      </c>
      <c r="BH123" s="17">
        <v>2440.0</v>
      </c>
      <c r="BI123" s="17">
        <v>2100.0</v>
      </c>
      <c r="BJ123" s="17" t="s">
        <v>376</v>
      </c>
      <c r="BK123" s="17" t="s">
        <v>376</v>
      </c>
      <c r="BL123" s="17">
        <v>2060.0</v>
      </c>
      <c r="BM123" s="17" t="s">
        <v>376</v>
      </c>
      <c r="BN123" s="17">
        <v>1910.0</v>
      </c>
      <c r="BO123" s="17" t="s">
        <v>376</v>
      </c>
      <c r="BP123" s="17" t="s">
        <v>376</v>
      </c>
      <c r="BQ123" s="17" t="s">
        <v>376</v>
      </c>
      <c r="BR123" s="17" t="s">
        <v>376</v>
      </c>
      <c r="BS123" s="17" t="s">
        <v>376</v>
      </c>
      <c r="BT123" s="17" t="s">
        <v>376</v>
      </c>
      <c r="BU123" s="17">
        <v>1440.0</v>
      </c>
      <c r="BV123" s="17">
        <v>2090.0</v>
      </c>
      <c r="BW123" s="17">
        <v>1450.0</v>
      </c>
      <c r="BX123" s="17" t="s">
        <v>376</v>
      </c>
      <c r="BY123" s="17" t="s">
        <v>376</v>
      </c>
      <c r="BZ123" s="17" t="s">
        <v>376</v>
      </c>
      <c r="CA123" s="17" t="s">
        <v>376</v>
      </c>
      <c r="CB123" s="17">
        <v>1750.0</v>
      </c>
      <c r="CC123" s="17" t="s">
        <v>376</v>
      </c>
      <c r="CD123" s="17">
        <v>1630.0</v>
      </c>
      <c r="CE123" s="17">
        <v>1310.0</v>
      </c>
      <c r="CF123" s="17">
        <v>1570.0</v>
      </c>
      <c r="CG123" s="17">
        <v>2270.0</v>
      </c>
      <c r="CH123" s="17" t="s">
        <v>376</v>
      </c>
      <c r="CI123" s="17" t="s">
        <v>376</v>
      </c>
      <c r="CJ123" s="17" t="s">
        <v>376</v>
      </c>
      <c r="CK123" s="17" t="s">
        <v>376</v>
      </c>
      <c r="CL123" s="17">
        <v>1730.0</v>
      </c>
      <c r="CM123" s="17" t="s">
        <v>376</v>
      </c>
      <c r="CN123" s="17">
        <v>1810.0</v>
      </c>
      <c r="CO123" s="17">
        <v>1250.0</v>
      </c>
      <c r="CP123" s="17" t="s">
        <v>376</v>
      </c>
      <c r="CQ123" s="17" t="s">
        <v>376</v>
      </c>
      <c r="CR123" s="17" t="s">
        <v>376</v>
      </c>
      <c r="CS123" s="17" t="s">
        <v>376</v>
      </c>
      <c r="CT123" s="17" t="s">
        <v>376</v>
      </c>
      <c r="CU123" s="17" t="s">
        <v>376</v>
      </c>
      <c r="CV123" s="17">
        <v>2300.0</v>
      </c>
      <c r="CW123" s="2" t="s">
        <v>376</v>
      </c>
      <c r="CX123" s="2">
        <v>2270.0</v>
      </c>
      <c r="CY123" s="2">
        <v>2240.0</v>
      </c>
    </row>
    <row r="124" ht="12.75" customHeight="1">
      <c r="A124" s="11" t="s">
        <v>599</v>
      </c>
      <c r="B124" s="11"/>
      <c r="C124" s="11" t="s">
        <v>599</v>
      </c>
      <c r="D124" s="14" t="s">
        <v>487</v>
      </c>
      <c r="E124" s="14" t="s">
        <v>487</v>
      </c>
      <c r="F124" s="14" t="s">
        <v>487</v>
      </c>
      <c r="G124" s="14" t="s">
        <v>487</v>
      </c>
      <c r="H124" s="14" t="s">
        <v>489</v>
      </c>
      <c r="I124" s="14" t="s">
        <v>489</v>
      </c>
      <c r="J124" s="14" t="s">
        <v>487</v>
      </c>
      <c r="K124" s="14" t="s">
        <v>487</v>
      </c>
      <c r="L124" s="14" t="s">
        <v>487</v>
      </c>
      <c r="M124" s="14" t="s">
        <v>487</v>
      </c>
      <c r="N124" s="14" t="s">
        <v>487</v>
      </c>
      <c r="O124" s="14" t="s">
        <v>487</v>
      </c>
      <c r="P124" s="14" t="s">
        <v>487</v>
      </c>
      <c r="Q124" s="14" t="s">
        <v>487</v>
      </c>
      <c r="R124" s="14" t="s">
        <v>487</v>
      </c>
      <c r="S124" s="14" t="s">
        <v>489</v>
      </c>
      <c r="T124" s="14" t="s">
        <v>487</v>
      </c>
      <c r="U124" s="14" t="s">
        <v>489</v>
      </c>
      <c r="V124" s="14" t="s">
        <v>487</v>
      </c>
      <c r="W124" s="14" t="s">
        <v>489</v>
      </c>
      <c r="X124" s="14" t="s">
        <v>487</v>
      </c>
      <c r="Y124" s="14" t="s">
        <v>487</v>
      </c>
      <c r="Z124" s="14" t="s">
        <v>487</v>
      </c>
      <c r="AA124" s="14" t="s">
        <v>489</v>
      </c>
      <c r="AB124" s="14" t="s">
        <v>488</v>
      </c>
      <c r="AC124" s="14" t="s">
        <v>487</v>
      </c>
      <c r="AD124" s="14" t="s">
        <v>489</v>
      </c>
      <c r="AE124" s="14" t="s">
        <v>488</v>
      </c>
      <c r="AF124" s="14" t="s">
        <v>488</v>
      </c>
      <c r="AG124" s="14" t="s">
        <v>489</v>
      </c>
      <c r="AH124" s="14" t="s">
        <v>488</v>
      </c>
      <c r="AI124" s="14" t="s">
        <v>487</v>
      </c>
      <c r="AJ124" s="14" t="s">
        <v>487</v>
      </c>
      <c r="AK124" s="14" t="s">
        <v>487</v>
      </c>
      <c r="AL124" s="14" t="s">
        <v>489</v>
      </c>
      <c r="AM124" s="14" t="s">
        <v>488</v>
      </c>
      <c r="AN124" s="14" t="s">
        <v>488</v>
      </c>
      <c r="AO124" s="14" t="s">
        <v>487</v>
      </c>
      <c r="AP124" s="14" t="s">
        <v>488</v>
      </c>
      <c r="AQ124" s="14" t="s">
        <v>488</v>
      </c>
      <c r="AR124" s="14" t="s">
        <v>489</v>
      </c>
      <c r="AS124" s="14" t="s">
        <v>487</v>
      </c>
      <c r="AT124" s="14" t="s">
        <v>487</v>
      </c>
      <c r="AU124" s="14" t="s">
        <v>487</v>
      </c>
      <c r="AV124" s="14" t="s">
        <v>487</v>
      </c>
      <c r="AW124" s="14" t="s">
        <v>487</v>
      </c>
      <c r="AX124" s="14" t="s">
        <v>487</v>
      </c>
      <c r="AY124" s="14" t="s">
        <v>487</v>
      </c>
      <c r="AZ124" s="14" t="s">
        <v>489</v>
      </c>
      <c r="BA124" s="14" t="s">
        <v>487</v>
      </c>
      <c r="BB124" s="14" t="s">
        <v>487</v>
      </c>
      <c r="BC124" s="14" t="s">
        <v>488</v>
      </c>
      <c r="BD124" s="14" t="s">
        <v>487</v>
      </c>
      <c r="BE124" s="14" t="s">
        <v>488</v>
      </c>
      <c r="BF124" s="14" t="s">
        <v>489</v>
      </c>
      <c r="BG124" s="14" t="s">
        <v>488</v>
      </c>
      <c r="BH124" s="14" t="s">
        <v>487</v>
      </c>
      <c r="BI124" s="14" t="s">
        <v>488</v>
      </c>
      <c r="BJ124" s="14" t="s">
        <v>487</v>
      </c>
      <c r="BK124" s="14" t="s">
        <v>487</v>
      </c>
      <c r="BL124" s="14" t="s">
        <v>487</v>
      </c>
      <c r="BM124" s="14" t="s">
        <v>488</v>
      </c>
      <c r="BN124" s="14" t="s">
        <v>487</v>
      </c>
      <c r="BO124" s="14" t="s">
        <v>487</v>
      </c>
      <c r="BP124" s="14" t="s">
        <v>487</v>
      </c>
      <c r="BQ124" s="14" t="s">
        <v>487</v>
      </c>
      <c r="BR124" s="14" t="s">
        <v>487</v>
      </c>
      <c r="BS124" s="14" t="s">
        <v>489</v>
      </c>
      <c r="BT124" s="14" t="s">
        <v>488</v>
      </c>
      <c r="BU124" s="14" t="s">
        <v>489</v>
      </c>
      <c r="BV124" s="14" t="s">
        <v>489</v>
      </c>
      <c r="BW124" s="14" t="s">
        <v>487</v>
      </c>
      <c r="BX124" s="14" t="s">
        <v>487</v>
      </c>
      <c r="BY124" s="14" t="s">
        <v>489</v>
      </c>
      <c r="BZ124" s="14" t="s">
        <v>487</v>
      </c>
      <c r="CA124" s="14" t="s">
        <v>487</v>
      </c>
      <c r="CB124" s="14" t="s">
        <v>487</v>
      </c>
      <c r="CC124" s="14" t="s">
        <v>487</v>
      </c>
      <c r="CD124" s="14" t="s">
        <v>487</v>
      </c>
      <c r="CE124" s="14" t="s">
        <v>487</v>
      </c>
      <c r="CF124" s="14" t="s">
        <v>489</v>
      </c>
      <c r="CG124" s="14" t="s">
        <v>489</v>
      </c>
      <c r="CH124" s="14" t="s">
        <v>489</v>
      </c>
      <c r="CI124" s="14" t="s">
        <v>487</v>
      </c>
      <c r="CJ124" s="14" t="s">
        <v>487</v>
      </c>
      <c r="CK124" s="14" t="s">
        <v>487</v>
      </c>
      <c r="CL124" s="14" t="s">
        <v>487</v>
      </c>
      <c r="CM124" s="14" t="s">
        <v>488</v>
      </c>
      <c r="CN124" s="14" t="s">
        <v>487</v>
      </c>
      <c r="CO124" s="14" t="s">
        <v>487</v>
      </c>
      <c r="CP124" s="14" t="s">
        <v>487</v>
      </c>
      <c r="CQ124" s="14" t="s">
        <v>487</v>
      </c>
      <c r="CR124" s="14" t="s">
        <v>489</v>
      </c>
      <c r="CS124" s="14" t="s">
        <v>487</v>
      </c>
      <c r="CT124" s="14" t="s">
        <v>487</v>
      </c>
      <c r="CU124" s="14" t="s">
        <v>488</v>
      </c>
      <c r="CV124" s="14" t="s">
        <v>487</v>
      </c>
      <c r="CW124" s="2" t="s">
        <v>487</v>
      </c>
      <c r="CX124" s="2" t="s">
        <v>487</v>
      </c>
      <c r="CY124" s="2" t="s">
        <v>488</v>
      </c>
    </row>
    <row r="125" ht="12.75" customHeight="1">
      <c r="A125" s="11" t="s">
        <v>600</v>
      </c>
      <c r="B125" s="11"/>
      <c r="C125" s="11" t="s">
        <v>600</v>
      </c>
      <c r="D125" s="14" t="s">
        <v>492</v>
      </c>
      <c r="E125" s="14" t="s">
        <v>491</v>
      </c>
      <c r="F125" s="14" t="s">
        <v>492</v>
      </c>
      <c r="G125" s="14" t="s">
        <v>491</v>
      </c>
      <c r="H125" s="14" t="s">
        <v>491</v>
      </c>
      <c r="I125" s="14" t="s">
        <v>491</v>
      </c>
      <c r="J125" s="14" t="s">
        <v>491</v>
      </c>
      <c r="K125" s="14" t="s">
        <v>491</v>
      </c>
      <c r="L125" s="14" t="s">
        <v>492</v>
      </c>
      <c r="M125" s="14" t="s">
        <v>491</v>
      </c>
      <c r="N125" s="14" t="s">
        <v>492</v>
      </c>
      <c r="O125" s="14" t="s">
        <v>491</v>
      </c>
      <c r="P125" s="14" t="s">
        <v>491</v>
      </c>
      <c r="Q125" s="14" t="s">
        <v>491</v>
      </c>
      <c r="R125" s="14" t="s">
        <v>492</v>
      </c>
      <c r="S125" s="14" t="s">
        <v>491</v>
      </c>
      <c r="T125" s="14" t="s">
        <v>491</v>
      </c>
      <c r="U125" s="14" t="s">
        <v>491</v>
      </c>
      <c r="V125" s="14" t="s">
        <v>491</v>
      </c>
      <c r="W125" s="14" t="s">
        <v>492</v>
      </c>
      <c r="X125" s="14" t="s">
        <v>492</v>
      </c>
      <c r="Y125" s="14" t="s">
        <v>491</v>
      </c>
      <c r="Z125" s="14" t="s">
        <v>492</v>
      </c>
      <c r="AA125" s="14" t="s">
        <v>492</v>
      </c>
      <c r="AB125" s="14" t="s">
        <v>492</v>
      </c>
      <c r="AC125" s="14" t="s">
        <v>491</v>
      </c>
      <c r="AD125" s="14" t="s">
        <v>491</v>
      </c>
      <c r="AE125" s="14" t="s">
        <v>492</v>
      </c>
      <c r="AF125" s="14" t="s">
        <v>492</v>
      </c>
      <c r="AG125" s="14" t="s">
        <v>491</v>
      </c>
      <c r="AH125" s="14" t="s">
        <v>492</v>
      </c>
      <c r="AI125" s="14" t="s">
        <v>492</v>
      </c>
      <c r="AJ125" s="14" t="s">
        <v>491</v>
      </c>
      <c r="AK125" s="14" t="s">
        <v>492</v>
      </c>
      <c r="AL125" s="14" t="s">
        <v>492</v>
      </c>
      <c r="AM125" s="14" t="s">
        <v>491</v>
      </c>
      <c r="AN125" s="14" t="s">
        <v>491</v>
      </c>
      <c r="AO125" s="14" t="s">
        <v>492</v>
      </c>
      <c r="AP125" s="14" t="s">
        <v>492</v>
      </c>
      <c r="AQ125" s="14" t="s">
        <v>492</v>
      </c>
      <c r="AR125" s="14" t="s">
        <v>492</v>
      </c>
      <c r="AS125" s="14" t="s">
        <v>491</v>
      </c>
      <c r="AT125" s="14" t="s">
        <v>491</v>
      </c>
      <c r="AU125" s="14" t="s">
        <v>491</v>
      </c>
      <c r="AV125" s="14" t="s">
        <v>491</v>
      </c>
      <c r="AW125" s="14" t="s">
        <v>491</v>
      </c>
      <c r="AX125" s="14" t="s">
        <v>492</v>
      </c>
      <c r="AY125" s="14" t="s">
        <v>492</v>
      </c>
      <c r="AZ125" s="14" t="s">
        <v>491</v>
      </c>
      <c r="BA125" s="14" t="s">
        <v>491</v>
      </c>
      <c r="BB125" s="14" t="s">
        <v>491</v>
      </c>
      <c r="BC125" s="14" t="s">
        <v>492</v>
      </c>
      <c r="BD125" s="14" t="s">
        <v>491</v>
      </c>
      <c r="BE125" s="14" t="s">
        <v>492</v>
      </c>
      <c r="BF125" s="14" t="s">
        <v>492</v>
      </c>
      <c r="BG125" s="14" t="s">
        <v>492</v>
      </c>
      <c r="BH125" s="14" t="s">
        <v>491</v>
      </c>
      <c r="BI125" s="14" t="s">
        <v>491</v>
      </c>
      <c r="BJ125" s="14" t="s">
        <v>491</v>
      </c>
      <c r="BK125" s="14" t="s">
        <v>491</v>
      </c>
      <c r="BL125" s="14" t="s">
        <v>491</v>
      </c>
      <c r="BM125" s="14" t="s">
        <v>491</v>
      </c>
      <c r="BN125" s="14" t="s">
        <v>491</v>
      </c>
      <c r="BO125" s="14" t="s">
        <v>491</v>
      </c>
      <c r="BP125" s="14" t="s">
        <v>492</v>
      </c>
      <c r="BQ125" s="14" t="s">
        <v>491</v>
      </c>
      <c r="BR125" s="14" t="s">
        <v>491</v>
      </c>
      <c r="BS125" s="14" t="s">
        <v>491</v>
      </c>
      <c r="BT125" s="14" t="s">
        <v>491</v>
      </c>
      <c r="BU125" s="14" t="s">
        <v>491</v>
      </c>
      <c r="BV125" s="14" t="s">
        <v>491</v>
      </c>
      <c r="BW125" s="14" t="s">
        <v>492</v>
      </c>
      <c r="BX125" s="14" t="s">
        <v>492</v>
      </c>
      <c r="BY125" s="14" t="s">
        <v>491</v>
      </c>
      <c r="BZ125" s="14" t="s">
        <v>491</v>
      </c>
      <c r="CA125" s="14" t="s">
        <v>492</v>
      </c>
      <c r="CB125" s="14" t="s">
        <v>491</v>
      </c>
      <c r="CC125" s="14" t="s">
        <v>492</v>
      </c>
      <c r="CD125" s="14" t="s">
        <v>492</v>
      </c>
      <c r="CE125" s="14" t="s">
        <v>492</v>
      </c>
      <c r="CF125" s="14" t="s">
        <v>491</v>
      </c>
      <c r="CG125" s="14" t="s">
        <v>492</v>
      </c>
      <c r="CH125" s="14" t="s">
        <v>491</v>
      </c>
      <c r="CI125" s="14" t="s">
        <v>491</v>
      </c>
      <c r="CJ125" s="14" t="s">
        <v>491</v>
      </c>
      <c r="CK125" s="14" t="s">
        <v>492</v>
      </c>
      <c r="CL125" s="14" t="s">
        <v>492</v>
      </c>
      <c r="CM125" s="14" t="s">
        <v>491</v>
      </c>
      <c r="CN125" s="14" t="s">
        <v>492</v>
      </c>
      <c r="CO125" s="14" t="s">
        <v>492</v>
      </c>
      <c r="CP125" s="14" t="s">
        <v>491</v>
      </c>
      <c r="CQ125" s="14" t="s">
        <v>491</v>
      </c>
      <c r="CR125" s="14" t="s">
        <v>492</v>
      </c>
      <c r="CS125" s="14" t="s">
        <v>491</v>
      </c>
      <c r="CT125" s="14" t="s">
        <v>491</v>
      </c>
      <c r="CU125" s="14" t="s">
        <v>491</v>
      </c>
      <c r="CV125" s="14" t="s">
        <v>491</v>
      </c>
      <c r="CW125" s="2" t="s">
        <v>491</v>
      </c>
      <c r="CX125" s="2" t="s">
        <v>492</v>
      </c>
      <c r="CY125" s="2" t="s">
        <v>492</v>
      </c>
    </row>
    <row r="126" ht="12.75" customHeight="1">
      <c r="A126" s="11" t="s">
        <v>601</v>
      </c>
      <c r="B126" s="11"/>
      <c r="C126" s="11" t="s">
        <v>601</v>
      </c>
      <c r="D126" s="14" t="b">
        <v>1</v>
      </c>
      <c r="E126" s="14" t="b">
        <v>0</v>
      </c>
      <c r="F126" s="14" t="b">
        <v>0</v>
      </c>
      <c r="G126" s="14" t="b">
        <v>1</v>
      </c>
      <c r="H126" s="14" t="b">
        <v>0</v>
      </c>
      <c r="I126" s="14" t="b">
        <v>1</v>
      </c>
      <c r="J126" s="14" t="b">
        <v>0</v>
      </c>
      <c r="K126" s="14" t="b">
        <v>1</v>
      </c>
      <c r="L126" s="14" t="b">
        <v>1</v>
      </c>
      <c r="M126" s="14" t="b">
        <v>1</v>
      </c>
      <c r="N126" s="14" t="b">
        <v>1</v>
      </c>
      <c r="O126" s="14" t="b">
        <v>0</v>
      </c>
      <c r="P126" s="14" t="b">
        <v>0</v>
      </c>
      <c r="Q126" s="14" t="b">
        <v>0</v>
      </c>
      <c r="R126" s="14" t="b">
        <v>1</v>
      </c>
      <c r="S126" s="14" t="b">
        <v>1</v>
      </c>
      <c r="T126" s="14" t="b">
        <v>0</v>
      </c>
      <c r="U126" s="14" t="b">
        <v>0</v>
      </c>
      <c r="V126" s="14" t="b">
        <v>0</v>
      </c>
      <c r="W126" s="14" t="b">
        <v>1</v>
      </c>
      <c r="X126" s="14" t="b">
        <v>0</v>
      </c>
      <c r="Y126" s="14" t="b">
        <v>0</v>
      </c>
      <c r="Z126" s="14" t="b">
        <v>0</v>
      </c>
      <c r="AA126" s="14" t="b">
        <v>1</v>
      </c>
      <c r="AB126" s="14" t="b">
        <v>1</v>
      </c>
      <c r="AC126" s="14" t="b">
        <v>0</v>
      </c>
      <c r="AD126" s="14" t="b">
        <v>1</v>
      </c>
      <c r="AE126" s="14" t="b">
        <v>0</v>
      </c>
      <c r="AF126" s="14" t="b">
        <v>1</v>
      </c>
      <c r="AG126" s="14" t="b">
        <v>0</v>
      </c>
      <c r="AH126" s="14" t="b">
        <v>1</v>
      </c>
      <c r="AI126" s="14" t="b">
        <v>1</v>
      </c>
      <c r="AJ126" s="14" t="b">
        <v>1</v>
      </c>
      <c r="AK126" s="14" t="b">
        <v>1</v>
      </c>
      <c r="AL126" s="14" t="b">
        <v>1</v>
      </c>
      <c r="AM126" s="14" t="b">
        <v>1</v>
      </c>
      <c r="AN126" s="14" t="b">
        <v>1</v>
      </c>
      <c r="AO126" s="14" t="b">
        <v>0</v>
      </c>
      <c r="AP126" s="14" t="b">
        <v>1</v>
      </c>
      <c r="AQ126" s="14" t="b">
        <v>1</v>
      </c>
      <c r="AR126" s="14" t="b">
        <v>0</v>
      </c>
      <c r="AS126" s="14" t="b">
        <v>1</v>
      </c>
      <c r="AT126" s="14" t="b">
        <v>0</v>
      </c>
      <c r="AU126" s="14" t="b">
        <v>1</v>
      </c>
      <c r="AV126" s="14" t="b">
        <v>0</v>
      </c>
      <c r="AW126" s="14" t="b">
        <v>0</v>
      </c>
      <c r="AX126" s="14" t="b">
        <v>0</v>
      </c>
      <c r="AY126" s="14" t="b">
        <v>1</v>
      </c>
      <c r="AZ126" s="14" t="b">
        <v>1</v>
      </c>
      <c r="BA126" s="14" t="b">
        <v>0</v>
      </c>
      <c r="BB126" s="14" t="b">
        <v>1</v>
      </c>
      <c r="BC126" s="14" t="b">
        <v>1</v>
      </c>
      <c r="BD126" s="14" t="b">
        <v>1</v>
      </c>
      <c r="BE126" s="14" t="b">
        <v>0</v>
      </c>
      <c r="BF126" s="14" t="b">
        <v>1</v>
      </c>
      <c r="BG126" s="14" t="b">
        <v>1</v>
      </c>
      <c r="BH126" s="14" t="b">
        <v>1</v>
      </c>
      <c r="BI126" s="14" t="b">
        <v>1</v>
      </c>
      <c r="BJ126" s="14" t="b">
        <v>0</v>
      </c>
      <c r="BK126" s="14" t="b">
        <v>1</v>
      </c>
      <c r="BL126" s="14" t="b">
        <v>0</v>
      </c>
      <c r="BM126" s="14" t="b">
        <v>0</v>
      </c>
      <c r="BN126" s="14" t="b">
        <v>0</v>
      </c>
      <c r="BO126" s="14" t="b">
        <v>0</v>
      </c>
      <c r="BP126" s="14" t="b">
        <v>1</v>
      </c>
      <c r="BQ126" s="14" t="b">
        <v>0</v>
      </c>
      <c r="BR126" s="14" t="b">
        <v>0</v>
      </c>
      <c r="BS126" s="14" t="b">
        <v>0</v>
      </c>
      <c r="BT126" s="14" t="b">
        <v>1</v>
      </c>
      <c r="BU126" s="14" t="b">
        <v>0</v>
      </c>
      <c r="BV126" s="14" t="b">
        <v>0</v>
      </c>
      <c r="BW126" s="14" t="b">
        <v>0</v>
      </c>
      <c r="BX126" s="14" t="b">
        <v>1</v>
      </c>
      <c r="BY126" s="14" t="b">
        <v>0</v>
      </c>
      <c r="BZ126" s="14" t="b">
        <v>1</v>
      </c>
      <c r="CA126" s="14" t="b">
        <v>0</v>
      </c>
      <c r="CB126" s="14" t="b">
        <v>0</v>
      </c>
      <c r="CC126" s="14" t="b">
        <v>1</v>
      </c>
      <c r="CD126" s="14" t="b">
        <v>1</v>
      </c>
      <c r="CE126" s="14" t="b">
        <v>0</v>
      </c>
      <c r="CF126" s="14" t="b">
        <v>1</v>
      </c>
      <c r="CG126" s="14" t="b">
        <v>1</v>
      </c>
      <c r="CH126" s="14" t="b">
        <v>1</v>
      </c>
      <c r="CI126" s="14" t="b">
        <v>1</v>
      </c>
      <c r="CJ126" s="14" t="b">
        <v>0</v>
      </c>
      <c r="CK126" s="14" t="b">
        <v>0</v>
      </c>
      <c r="CL126" s="14" t="b">
        <v>0</v>
      </c>
      <c r="CM126" s="14" t="b">
        <v>1</v>
      </c>
      <c r="CN126" s="14" t="b">
        <v>0</v>
      </c>
      <c r="CO126" s="14" t="b">
        <v>0</v>
      </c>
      <c r="CP126" s="14" t="b">
        <v>1</v>
      </c>
      <c r="CQ126" s="14" t="b">
        <v>0</v>
      </c>
      <c r="CR126" s="14" t="b">
        <v>1</v>
      </c>
      <c r="CS126" s="14" t="b">
        <v>1</v>
      </c>
      <c r="CT126" s="14" t="b">
        <v>0</v>
      </c>
      <c r="CU126" s="14" t="b">
        <v>0</v>
      </c>
      <c r="CV126" s="14" t="b">
        <v>1</v>
      </c>
      <c r="CW126" s="2" t="b">
        <v>1</v>
      </c>
      <c r="CX126" s="2" t="b">
        <v>0</v>
      </c>
      <c r="CY126" s="2" t="b">
        <v>0</v>
      </c>
    </row>
    <row r="127" ht="12.75" customHeight="1">
      <c r="A127" s="11" t="s">
        <v>602</v>
      </c>
      <c r="B127" s="11"/>
      <c r="C127" s="11" t="s">
        <v>602</v>
      </c>
      <c r="D127" s="14" t="s">
        <v>495</v>
      </c>
      <c r="E127" s="14" t="s">
        <v>495</v>
      </c>
      <c r="F127" s="14" t="s">
        <v>495</v>
      </c>
      <c r="G127" s="14" t="s">
        <v>495</v>
      </c>
      <c r="H127" s="14" t="s">
        <v>496</v>
      </c>
      <c r="I127" s="14" t="s">
        <v>495</v>
      </c>
      <c r="J127" s="14" t="s">
        <v>497</v>
      </c>
      <c r="K127" s="14" t="s">
        <v>495</v>
      </c>
      <c r="L127" s="14" t="s">
        <v>496</v>
      </c>
      <c r="M127" s="14" t="s">
        <v>497</v>
      </c>
      <c r="N127" s="14" t="s">
        <v>495</v>
      </c>
      <c r="O127" s="14" t="s">
        <v>497</v>
      </c>
      <c r="P127" s="14" t="s">
        <v>495</v>
      </c>
      <c r="Q127" s="14" t="s">
        <v>495</v>
      </c>
      <c r="R127" s="14" t="s">
        <v>495</v>
      </c>
      <c r="S127" s="14" t="s">
        <v>496</v>
      </c>
      <c r="T127" s="14" t="s">
        <v>496</v>
      </c>
      <c r="U127" s="14" t="s">
        <v>495</v>
      </c>
      <c r="V127" s="14" t="s">
        <v>496</v>
      </c>
      <c r="W127" s="14" t="s">
        <v>497</v>
      </c>
      <c r="X127" s="14" t="s">
        <v>495</v>
      </c>
      <c r="Y127" s="14" t="s">
        <v>495</v>
      </c>
      <c r="Z127" s="14" t="s">
        <v>495</v>
      </c>
      <c r="AA127" s="14" t="s">
        <v>495</v>
      </c>
      <c r="AB127" s="14" t="s">
        <v>496</v>
      </c>
      <c r="AC127" s="14" t="s">
        <v>495</v>
      </c>
      <c r="AD127" s="14" t="s">
        <v>496</v>
      </c>
      <c r="AE127" s="14" t="s">
        <v>497</v>
      </c>
      <c r="AF127" s="14" t="s">
        <v>495</v>
      </c>
      <c r="AG127" s="14" t="s">
        <v>495</v>
      </c>
      <c r="AH127" s="14" t="s">
        <v>497</v>
      </c>
      <c r="AI127" s="14" t="s">
        <v>495</v>
      </c>
      <c r="AJ127" s="14" t="s">
        <v>497</v>
      </c>
      <c r="AK127" s="14" t="s">
        <v>495</v>
      </c>
      <c r="AL127" s="14" t="s">
        <v>497</v>
      </c>
      <c r="AM127" s="14" t="s">
        <v>495</v>
      </c>
      <c r="AN127" s="14" t="s">
        <v>495</v>
      </c>
      <c r="AO127" s="14" t="s">
        <v>495</v>
      </c>
      <c r="AP127" s="14" t="s">
        <v>496</v>
      </c>
      <c r="AQ127" s="14" t="s">
        <v>495</v>
      </c>
      <c r="AR127" s="14" t="s">
        <v>495</v>
      </c>
      <c r="AS127" s="14" t="s">
        <v>496</v>
      </c>
      <c r="AT127" s="14" t="s">
        <v>495</v>
      </c>
      <c r="AU127" s="14" t="s">
        <v>495</v>
      </c>
      <c r="AV127" s="14" t="s">
        <v>495</v>
      </c>
      <c r="AW127" s="14" t="s">
        <v>496</v>
      </c>
      <c r="AX127" s="14" t="s">
        <v>495</v>
      </c>
      <c r="AY127" s="14" t="s">
        <v>496</v>
      </c>
      <c r="AZ127" s="14" t="s">
        <v>495</v>
      </c>
      <c r="BA127" s="14" t="s">
        <v>497</v>
      </c>
      <c r="BB127" s="14" t="s">
        <v>497</v>
      </c>
      <c r="BC127" s="14" t="s">
        <v>497</v>
      </c>
      <c r="BD127" s="14" t="s">
        <v>496</v>
      </c>
      <c r="BE127" s="14" t="s">
        <v>495</v>
      </c>
      <c r="BF127" s="14" t="s">
        <v>497</v>
      </c>
      <c r="BG127" s="14" t="s">
        <v>496</v>
      </c>
      <c r="BH127" s="14" t="s">
        <v>496</v>
      </c>
      <c r="BI127" s="14" t="s">
        <v>495</v>
      </c>
      <c r="BJ127" s="14" t="s">
        <v>495</v>
      </c>
      <c r="BK127" s="14" t="s">
        <v>496</v>
      </c>
      <c r="BL127" s="14" t="s">
        <v>495</v>
      </c>
      <c r="BM127" s="14" t="s">
        <v>495</v>
      </c>
      <c r="BN127" s="14" t="s">
        <v>496</v>
      </c>
      <c r="BO127" s="14" t="s">
        <v>495</v>
      </c>
      <c r="BP127" s="14" t="s">
        <v>495</v>
      </c>
      <c r="BQ127" s="14" t="s">
        <v>495</v>
      </c>
      <c r="BR127" s="14" t="s">
        <v>495</v>
      </c>
      <c r="BS127" s="14" t="s">
        <v>495</v>
      </c>
      <c r="BT127" s="14" t="s">
        <v>497</v>
      </c>
      <c r="BU127" s="14" t="s">
        <v>496</v>
      </c>
      <c r="BV127" s="14" t="s">
        <v>495</v>
      </c>
      <c r="BW127" s="14" t="s">
        <v>495</v>
      </c>
      <c r="BX127" s="14" t="s">
        <v>495</v>
      </c>
      <c r="BY127" s="14" t="s">
        <v>495</v>
      </c>
      <c r="BZ127" s="14" t="s">
        <v>496</v>
      </c>
      <c r="CA127" s="14" t="s">
        <v>495</v>
      </c>
      <c r="CB127" s="14" t="s">
        <v>495</v>
      </c>
      <c r="CC127" s="14" t="s">
        <v>495</v>
      </c>
      <c r="CD127" s="14" t="s">
        <v>495</v>
      </c>
      <c r="CE127" s="14" t="s">
        <v>496</v>
      </c>
      <c r="CF127" s="14" t="s">
        <v>495</v>
      </c>
      <c r="CG127" s="14" t="s">
        <v>496</v>
      </c>
      <c r="CH127" s="14" t="s">
        <v>495</v>
      </c>
      <c r="CI127" s="14" t="s">
        <v>495</v>
      </c>
      <c r="CJ127" s="14" t="s">
        <v>495</v>
      </c>
      <c r="CK127" s="14" t="s">
        <v>495</v>
      </c>
      <c r="CL127" s="14" t="s">
        <v>497</v>
      </c>
      <c r="CM127" s="14" t="s">
        <v>496</v>
      </c>
      <c r="CN127" s="14" t="s">
        <v>497</v>
      </c>
      <c r="CO127" s="14" t="s">
        <v>497</v>
      </c>
      <c r="CP127" s="14" t="s">
        <v>496</v>
      </c>
      <c r="CQ127" s="14" t="s">
        <v>495</v>
      </c>
      <c r="CR127" s="14" t="s">
        <v>495</v>
      </c>
      <c r="CS127" s="14" t="s">
        <v>495</v>
      </c>
      <c r="CT127" s="14" t="s">
        <v>495</v>
      </c>
      <c r="CU127" s="14" t="s">
        <v>497</v>
      </c>
      <c r="CV127" s="14" t="s">
        <v>495</v>
      </c>
      <c r="CW127" s="2" t="s">
        <v>497</v>
      </c>
      <c r="CX127" s="2" t="s">
        <v>495</v>
      </c>
      <c r="CY127" s="2" t="s">
        <v>497</v>
      </c>
    </row>
    <row r="128" ht="12.75" customHeight="1">
      <c r="A128" s="11" t="s">
        <v>603</v>
      </c>
      <c r="B128" s="11"/>
      <c r="C128" s="11" t="s">
        <v>603</v>
      </c>
      <c r="D128" s="14" t="s">
        <v>495</v>
      </c>
      <c r="E128" s="14" t="s">
        <v>499</v>
      </c>
      <c r="F128" s="14" t="s">
        <v>499</v>
      </c>
      <c r="G128" s="14" t="s">
        <v>499</v>
      </c>
      <c r="H128" s="14" t="s">
        <v>495</v>
      </c>
      <c r="I128" s="14" t="s">
        <v>499</v>
      </c>
      <c r="J128" s="14" t="s">
        <v>495</v>
      </c>
      <c r="K128" s="14" t="s">
        <v>496</v>
      </c>
      <c r="L128" s="14" t="s">
        <v>497</v>
      </c>
      <c r="M128" s="14" t="s">
        <v>499</v>
      </c>
      <c r="N128" s="14" t="s">
        <v>499</v>
      </c>
      <c r="O128" s="14" t="s">
        <v>499</v>
      </c>
      <c r="P128" s="14" t="s">
        <v>496</v>
      </c>
      <c r="Q128" s="14" t="s">
        <v>496</v>
      </c>
      <c r="R128" s="14" t="s">
        <v>499</v>
      </c>
      <c r="S128" s="14" t="s">
        <v>495</v>
      </c>
      <c r="T128" s="14" t="s">
        <v>499</v>
      </c>
      <c r="U128" s="14" t="s">
        <v>499</v>
      </c>
      <c r="V128" s="14" t="s">
        <v>495</v>
      </c>
      <c r="W128" s="14" t="s">
        <v>495</v>
      </c>
      <c r="X128" s="14" t="s">
        <v>495</v>
      </c>
      <c r="Y128" s="14" t="s">
        <v>499</v>
      </c>
      <c r="Z128" s="14" t="s">
        <v>495</v>
      </c>
      <c r="AA128" s="14" t="s">
        <v>496</v>
      </c>
      <c r="AB128" s="14" t="s">
        <v>499</v>
      </c>
      <c r="AC128" s="14" t="s">
        <v>499</v>
      </c>
      <c r="AD128" s="14" t="s">
        <v>499</v>
      </c>
      <c r="AE128" s="14" t="s">
        <v>499</v>
      </c>
      <c r="AF128" s="14" t="s">
        <v>499</v>
      </c>
      <c r="AG128" s="14" t="s">
        <v>499</v>
      </c>
      <c r="AH128" s="14" t="s">
        <v>499</v>
      </c>
      <c r="AI128" s="14" t="s">
        <v>499</v>
      </c>
      <c r="AJ128" s="14" t="s">
        <v>499</v>
      </c>
      <c r="AK128" s="14" t="s">
        <v>499</v>
      </c>
      <c r="AL128" s="14" t="s">
        <v>495</v>
      </c>
      <c r="AM128" s="14" t="s">
        <v>499</v>
      </c>
      <c r="AN128" s="14" t="s">
        <v>496</v>
      </c>
      <c r="AO128" s="14" t="s">
        <v>497</v>
      </c>
      <c r="AP128" s="14" t="s">
        <v>496</v>
      </c>
      <c r="AQ128" s="14" t="s">
        <v>499</v>
      </c>
      <c r="AR128" s="14" t="s">
        <v>499</v>
      </c>
      <c r="AS128" s="14" t="s">
        <v>495</v>
      </c>
      <c r="AT128" s="14" t="s">
        <v>496</v>
      </c>
      <c r="AU128" s="14" t="s">
        <v>496</v>
      </c>
      <c r="AV128" s="14" t="s">
        <v>497</v>
      </c>
      <c r="AW128" s="14" t="s">
        <v>497</v>
      </c>
      <c r="AX128" s="14" t="s">
        <v>499</v>
      </c>
      <c r="AY128" s="14" t="s">
        <v>499</v>
      </c>
      <c r="AZ128" s="14" t="s">
        <v>499</v>
      </c>
      <c r="BA128" s="14" t="s">
        <v>495</v>
      </c>
      <c r="BB128" s="14" t="s">
        <v>495</v>
      </c>
      <c r="BC128" s="14" t="s">
        <v>499</v>
      </c>
      <c r="BD128" s="14" t="s">
        <v>496</v>
      </c>
      <c r="BE128" s="14" t="s">
        <v>496</v>
      </c>
      <c r="BF128" s="14" t="s">
        <v>495</v>
      </c>
      <c r="BG128" s="14" t="s">
        <v>496</v>
      </c>
      <c r="BH128" s="14" t="s">
        <v>499</v>
      </c>
      <c r="BI128" s="14" t="s">
        <v>495</v>
      </c>
      <c r="BJ128" s="14" t="s">
        <v>499</v>
      </c>
      <c r="BK128" s="14" t="s">
        <v>495</v>
      </c>
      <c r="BL128" s="14" t="s">
        <v>495</v>
      </c>
      <c r="BM128" s="14" t="s">
        <v>496</v>
      </c>
      <c r="BN128" s="14" t="s">
        <v>495</v>
      </c>
      <c r="BO128" s="14" t="s">
        <v>499</v>
      </c>
      <c r="BP128" s="14" t="s">
        <v>499</v>
      </c>
      <c r="BQ128" s="14" t="s">
        <v>495</v>
      </c>
      <c r="BR128" s="14" t="s">
        <v>495</v>
      </c>
      <c r="BS128" s="14" t="s">
        <v>496</v>
      </c>
      <c r="BT128" s="14" t="s">
        <v>496</v>
      </c>
      <c r="BU128" s="14" t="s">
        <v>499</v>
      </c>
      <c r="BV128" s="14" t="s">
        <v>499</v>
      </c>
      <c r="BW128" s="14" t="s">
        <v>495</v>
      </c>
      <c r="BX128" s="14" t="s">
        <v>499</v>
      </c>
      <c r="BY128" s="14" t="s">
        <v>497</v>
      </c>
      <c r="BZ128" s="14" t="s">
        <v>495</v>
      </c>
      <c r="CA128" s="14" t="s">
        <v>499</v>
      </c>
      <c r="CB128" s="14" t="s">
        <v>496</v>
      </c>
      <c r="CC128" s="14" t="s">
        <v>499</v>
      </c>
      <c r="CD128" s="14" t="s">
        <v>496</v>
      </c>
      <c r="CE128" s="14" t="s">
        <v>497</v>
      </c>
      <c r="CF128" s="14" t="s">
        <v>496</v>
      </c>
      <c r="CG128" s="14" t="s">
        <v>499</v>
      </c>
      <c r="CH128" s="14" t="s">
        <v>499</v>
      </c>
      <c r="CI128" s="14" t="s">
        <v>499</v>
      </c>
      <c r="CJ128" s="14" t="s">
        <v>499</v>
      </c>
      <c r="CK128" s="14" t="s">
        <v>496</v>
      </c>
      <c r="CL128" s="14" t="s">
        <v>495</v>
      </c>
      <c r="CM128" s="14" t="s">
        <v>496</v>
      </c>
      <c r="CN128" s="14" t="s">
        <v>497</v>
      </c>
      <c r="CO128" s="14" t="s">
        <v>499</v>
      </c>
      <c r="CP128" s="14" t="s">
        <v>499</v>
      </c>
      <c r="CQ128" s="14" t="s">
        <v>499</v>
      </c>
      <c r="CR128" s="14" t="s">
        <v>496</v>
      </c>
      <c r="CS128" s="14" t="s">
        <v>499</v>
      </c>
      <c r="CT128" s="14" t="s">
        <v>496</v>
      </c>
      <c r="CU128" s="14" t="s">
        <v>499</v>
      </c>
      <c r="CV128" s="14" t="s">
        <v>499</v>
      </c>
      <c r="CW128" s="2" t="s">
        <v>497</v>
      </c>
      <c r="CX128" s="2" t="s">
        <v>496</v>
      </c>
      <c r="CY128" s="2" t="s">
        <v>499</v>
      </c>
    </row>
    <row r="129" ht="12.75" customHeight="1">
      <c r="A129" s="11" t="s">
        <v>604</v>
      </c>
      <c r="B129" s="11"/>
      <c r="C129" s="11" t="s">
        <v>604</v>
      </c>
      <c r="D129" s="14" t="s">
        <v>496</v>
      </c>
      <c r="E129" s="14" t="s">
        <v>501</v>
      </c>
      <c r="F129" s="14" t="s">
        <v>497</v>
      </c>
      <c r="G129" s="14" t="s">
        <v>496</v>
      </c>
      <c r="H129" s="14" t="s">
        <v>501</v>
      </c>
      <c r="I129" s="14" t="s">
        <v>497</v>
      </c>
      <c r="J129" s="14" t="s">
        <v>496</v>
      </c>
      <c r="K129" s="14" t="s">
        <v>501</v>
      </c>
      <c r="L129" s="14" t="s">
        <v>497</v>
      </c>
      <c r="M129" s="14" t="s">
        <v>496</v>
      </c>
      <c r="N129" s="14" t="s">
        <v>496</v>
      </c>
      <c r="O129" s="14" t="s">
        <v>496</v>
      </c>
      <c r="P129" s="14" t="s">
        <v>497</v>
      </c>
      <c r="Q129" s="14" t="s">
        <v>501</v>
      </c>
      <c r="R129" s="14" t="s">
        <v>496</v>
      </c>
      <c r="S129" s="14" t="s">
        <v>496</v>
      </c>
      <c r="T129" s="14" t="s">
        <v>497</v>
      </c>
      <c r="U129" s="14" t="s">
        <v>497</v>
      </c>
      <c r="V129" s="14" t="s">
        <v>497</v>
      </c>
      <c r="W129" s="14" t="s">
        <v>501</v>
      </c>
      <c r="X129" s="14" t="s">
        <v>501</v>
      </c>
      <c r="Y129" s="14" t="s">
        <v>497</v>
      </c>
      <c r="Z129" s="14" t="s">
        <v>497</v>
      </c>
      <c r="AA129" s="14" t="s">
        <v>496</v>
      </c>
      <c r="AB129" s="14" t="s">
        <v>501</v>
      </c>
      <c r="AC129" s="14" t="s">
        <v>496</v>
      </c>
      <c r="AD129" s="14" t="s">
        <v>496</v>
      </c>
      <c r="AE129" s="14" t="s">
        <v>496</v>
      </c>
      <c r="AF129" s="14" t="s">
        <v>496</v>
      </c>
      <c r="AG129" s="14" t="s">
        <v>501</v>
      </c>
      <c r="AH129" s="14" t="s">
        <v>497</v>
      </c>
      <c r="AI129" s="14" t="s">
        <v>496</v>
      </c>
      <c r="AJ129" s="14" t="s">
        <v>497</v>
      </c>
      <c r="AK129" s="14" t="s">
        <v>496</v>
      </c>
      <c r="AL129" s="14" t="s">
        <v>496</v>
      </c>
      <c r="AM129" s="14" t="s">
        <v>496</v>
      </c>
      <c r="AN129" s="14" t="s">
        <v>497</v>
      </c>
      <c r="AO129" s="14" t="s">
        <v>496</v>
      </c>
      <c r="AP129" s="14" t="s">
        <v>496</v>
      </c>
      <c r="AQ129" s="14" t="s">
        <v>496</v>
      </c>
      <c r="AR129" s="14" t="s">
        <v>496</v>
      </c>
      <c r="AS129" s="14" t="s">
        <v>496</v>
      </c>
      <c r="AT129" s="14" t="s">
        <v>501</v>
      </c>
      <c r="AU129" s="14" t="s">
        <v>496</v>
      </c>
      <c r="AV129" s="14" t="s">
        <v>497</v>
      </c>
      <c r="AW129" s="14" t="s">
        <v>497</v>
      </c>
      <c r="AX129" s="14" t="s">
        <v>496</v>
      </c>
      <c r="AY129" s="14" t="s">
        <v>496</v>
      </c>
      <c r="AZ129" s="14" t="s">
        <v>501</v>
      </c>
      <c r="BA129" s="14" t="s">
        <v>496</v>
      </c>
      <c r="BB129" s="14" t="s">
        <v>496</v>
      </c>
      <c r="BC129" s="14" t="s">
        <v>496</v>
      </c>
      <c r="BD129" s="14" t="s">
        <v>501</v>
      </c>
      <c r="BE129" s="14" t="s">
        <v>497</v>
      </c>
      <c r="BF129" s="14" t="s">
        <v>501</v>
      </c>
      <c r="BG129" s="14" t="s">
        <v>497</v>
      </c>
      <c r="BH129" s="14" t="s">
        <v>497</v>
      </c>
      <c r="BI129" s="14" t="s">
        <v>497</v>
      </c>
      <c r="BJ129" s="14" t="s">
        <v>501</v>
      </c>
      <c r="BK129" s="14" t="s">
        <v>496</v>
      </c>
      <c r="BL129" s="14" t="s">
        <v>497</v>
      </c>
      <c r="BM129" s="14" t="s">
        <v>497</v>
      </c>
      <c r="BN129" s="14" t="s">
        <v>496</v>
      </c>
      <c r="BO129" s="14" t="s">
        <v>501</v>
      </c>
      <c r="BP129" s="14" t="s">
        <v>496</v>
      </c>
      <c r="BQ129" s="14" t="s">
        <v>496</v>
      </c>
      <c r="BR129" s="14" t="s">
        <v>496</v>
      </c>
      <c r="BS129" s="14" t="s">
        <v>497</v>
      </c>
      <c r="BT129" s="14" t="s">
        <v>497</v>
      </c>
      <c r="BU129" s="14" t="s">
        <v>496</v>
      </c>
      <c r="BV129" s="14" t="s">
        <v>496</v>
      </c>
      <c r="BW129" s="14" t="s">
        <v>497</v>
      </c>
      <c r="BX129" s="14" t="s">
        <v>496</v>
      </c>
      <c r="BY129" s="14" t="s">
        <v>497</v>
      </c>
      <c r="BZ129" s="14" t="s">
        <v>496</v>
      </c>
      <c r="CA129" s="14" t="s">
        <v>496</v>
      </c>
      <c r="CB129" s="14" t="s">
        <v>497</v>
      </c>
      <c r="CC129" s="14" t="s">
        <v>496</v>
      </c>
      <c r="CD129" s="14" t="s">
        <v>496</v>
      </c>
      <c r="CE129" s="14" t="s">
        <v>497</v>
      </c>
      <c r="CF129" s="14" t="s">
        <v>496</v>
      </c>
      <c r="CG129" s="14" t="s">
        <v>497</v>
      </c>
      <c r="CH129" s="14" t="s">
        <v>496</v>
      </c>
      <c r="CI129" s="14" t="s">
        <v>501</v>
      </c>
      <c r="CJ129" s="14" t="s">
        <v>496</v>
      </c>
      <c r="CK129" s="14" t="s">
        <v>496</v>
      </c>
      <c r="CL129" s="14" t="s">
        <v>501</v>
      </c>
      <c r="CM129" s="14" t="s">
        <v>496</v>
      </c>
      <c r="CN129" s="14" t="s">
        <v>497</v>
      </c>
      <c r="CO129" s="14" t="s">
        <v>497</v>
      </c>
      <c r="CP129" s="14" t="s">
        <v>496</v>
      </c>
      <c r="CQ129" s="14" t="s">
        <v>497</v>
      </c>
      <c r="CR129" s="14" t="s">
        <v>501</v>
      </c>
      <c r="CS129" s="14" t="s">
        <v>501</v>
      </c>
      <c r="CT129" s="14" t="s">
        <v>496</v>
      </c>
      <c r="CU129" s="14" t="s">
        <v>496</v>
      </c>
      <c r="CV129" s="14" t="s">
        <v>497</v>
      </c>
      <c r="CW129" s="2" t="s">
        <v>496</v>
      </c>
      <c r="CX129" s="2" t="s">
        <v>501</v>
      </c>
      <c r="CY129" s="2" t="s">
        <v>497</v>
      </c>
    </row>
    <row r="130" ht="12.75" customHeight="1">
      <c r="A130" s="11" t="s">
        <v>605</v>
      </c>
      <c r="B130" s="11"/>
      <c r="C130" s="11" t="s">
        <v>605</v>
      </c>
      <c r="D130" s="14" t="s">
        <v>504</v>
      </c>
      <c r="E130" s="14" t="s">
        <v>503</v>
      </c>
      <c r="F130" s="14" t="s">
        <v>503</v>
      </c>
      <c r="G130" s="14" t="s">
        <v>504</v>
      </c>
      <c r="H130" s="14" t="s">
        <v>503</v>
      </c>
      <c r="I130" s="14" t="s">
        <v>504</v>
      </c>
      <c r="J130" s="14" t="s">
        <v>503</v>
      </c>
      <c r="K130" s="14" t="s">
        <v>504</v>
      </c>
      <c r="L130" s="14" t="s">
        <v>504</v>
      </c>
      <c r="M130" s="14" t="s">
        <v>503</v>
      </c>
      <c r="N130" s="14" t="s">
        <v>503</v>
      </c>
      <c r="O130" s="14" t="s">
        <v>503</v>
      </c>
      <c r="P130" s="14" t="s">
        <v>504</v>
      </c>
      <c r="Q130" s="14" t="s">
        <v>503</v>
      </c>
      <c r="R130" s="14" t="s">
        <v>504</v>
      </c>
      <c r="S130" s="14" t="s">
        <v>504</v>
      </c>
      <c r="T130" s="14" t="s">
        <v>504</v>
      </c>
      <c r="U130" s="14" t="s">
        <v>504</v>
      </c>
      <c r="V130" s="14" t="s">
        <v>503</v>
      </c>
      <c r="W130" s="14" t="s">
        <v>503</v>
      </c>
      <c r="X130" s="14" t="s">
        <v>504</v>
      </c>
      <c r="Y130" s="14" t="s">
        <v>504</v>
      </c>
      <c r="Z130" s="14" t="s">
        <v>504</v>
      </c>
      <c r="AA130" s="14" t="s">
        <v>504</v>
      </c>
      <c r="AB130" s="14" t="s">
        <v>503</v>
      </c>
      <c r="AC130" s="14" t="s">
        <v>504</v>
      </c>
      <c r="AD130" s="14" t="s">
        <v>504</v>
      </c>
      <c r="AE130" s="14" t="s">
        <v>503</v>
      </c>
      <c r="AF130" s="14" t="s">
        <v>503</v>
      </c>
      <c r="AG130" s="14" t="s">
        <v>504</v>
      </c>
      <c r="AH130" s="14" t="s">
        <v>503</v>
      </c>
      <c r="AI130" s="14" t="s">
        <v>504</v>
      </c>
      <c r="AJ130" s="14" t="s">
        <v>503</v>
      </c>
      <c r="AK130" s="14" t="s">
        <v>503</v>
      </c>
      <c r="AL130" s="14" t="s">
        <v>504</v>
      </c>
      <c r="AM130" s="14" t="s">
        <v>504</v>
      </c>
      <c r="AN130" s="14" t="s">
        <v>503</v>
      </c>
      <c r="AO130" s="14" t="s">
        <v>504</v>
      </c>
      <c r="AP130" s="14" t="s">
        <v>503</v>
      </c>
      <c r="AQ130" s="14" t="s">
        <v>504</v>
      </c>
      <c r="AR130" s="14" t="s">
        <v>504</v>
      </c>
      <c r="AS130" s="14" t="s">
        <v>504</v>
      </c>
      <c r="AT130" s="14" t="s">
        <v>503</v>
      </c>
      <c r="AU130" s="14" t="s">
        <v>504</v>
      </c>
      <c r="AV130" s="14" t="s">
        <v>504</v>
      </c>
      <c r="AW130" s="14" t="s">
        <v>503</v>
      </c>
      <c r="AX130" s="14" t="s">
        <v>504</v>
      </c>
      <c r="AY130" s="14" t="s">
        <v>503</v>
      </c>
      <c r="AZ130" s="14" t="s">
        <v>504</v>
      </c>
      <c r="BA130" s="14" t="s">
        <v>504</v>
      </c>
      <c r="BB130" s="14" t="s">
        <v>504</v>
      </c>
      <c r="BC130" s="14" t="s">
        <v>504</v>
      </c>
      <c r="BD130" s="14" t="s">
        <v>504</v>
      </c>
      <c r="BE130" s="14" t="s">
        <v>503</v>
      </c>
      <c r="BF130" s="14" t="s">
        <v>504</v>
      </c>
      <c r="BG130" s="14" t="s">
        <v>504</v>
      </c>
      <c r="BH130" s="14" t="s">
        <v>503</v>
      </c>
      <c r="BI130" s="14" t="s">
        <v>504</v>
      </c>
      <c r="BJ130" s="14" t="s">
        <v>503</v>
      </c>
      <c r="BK130" s="14" t="s">
        <v>503</v>
      </c>
      <c r="BL130" s="14" t="s">
        <v>504</v>
      </c>
      <c r="BM130" s="14" t="s">
        <v>504</v>
      </c>
      <c r="BN130" s="14" t="s">
        <v>504</v>
      </c>
      <c r="BO130" s="14" t="s">
        <v>504</v>
      </c>
      <c r="BP130" s="14" t="s">
        <v>504</v>
      </c>
      <c r="BQ130" s="14" t="s">
        <v>503</v>
      </c>
      <c r="BR130" s="14" t="s">
        <v>503</v>
      </c>
      <c r="BS130" s="14" t="s">
        <v>504</v>
      </c>
      <c r="BT130" s="14" t="s">
        <v>503</v>
      </c>
      <c r="BU130" s="14" t="s">
        <v>504</v>
      </c>
      <c r="BV130" s="14" t="s">
        <v>503</v>
      </c>
      <c r="BW130" s="14" t="s">
        <v>504</v>
      </c>
      <c r="BX130" s="14" t="s">
        <v>503</v>
      </c>
      <c r="BY130" s="14" t="s">
        <v>503</v>
      </c>
      <c r="BZ130" s="14" t="s">
        <v>504</v>
      </c>
      <c r="CA130" s="14" t="s">
        <v>503</v>
      </c>
      <c r="CB130" s="14" t="s">
        <v>503</v>
      </c>
      <c r="CC130" s="14" t="s">
        <v>503</v>
      </c>
      <c r="CD130" s="14" t="s">
        <v>504</v>
      </c>
      <c r="CE130" s="14" t="s">
        <v>504</v>
      </c>
      <c r="CF130" s="14" t="s">
        <v>503</v>
      </c>
      <c r="CG130" s="14" t="s">
        <v>503</v>
      </c>
      <c r="CH130" s="14" t="s">
        <v>504</v>
      </c>
      <c r="CI130" s="14" t="s">
        <v>503</v>
      </c>
      <c r="CJ130" s="14" t="s">
        <v>503</v>
      </c>
      <c r="CK130" s="14" t="s">
        <v>503</v>
      </c>
      <c r="CL130" s="14" t="s">
        <v>503</v>
      </c>
      <c r="CM130" s="14" t="s">
        <v>503</v>
      </c>
      <c r="CN130" s="14" t="s">
        <v>504</v>
      </c>
      <c r="CO130" s="14" t="s">
        <v>503</v>
      </c>
      <c r="CP130" s="14" t="s">
        <v>504</v>
      </c>
      <c r="CQ130" s="14" t="s">
        <v>504</v>
      </c>
      <c r="CR130" s="14" t="s">
        <v>503</v>
      </c>
      <c r="CS130" s="14" t="s">
        <v>503</v>
      </c>
      <c r="CT130" s="14" t="s">
        <v>504</v>
      </c>
      <c r="CU130" s="14" t="s">
        <v>503</v>
      </c>
      <c r="CV130" s="14" t="s">
        <v>504</v>
      </c>
      <c r="CW130" s="2" t="s">
        <v>504</v>
      </c>
      <c r="CX130" s="2" t="s">
        <v>503</v>
      </c>
      <c r="CY130" s="2" t="s">
        <v>503</v>
      </c>
    </row>
    <row r="131" ht="12.75" customHeight="1">
      <c r="A131" s="11" t="s">
        <v>606</v>
      </c>
      <c r="B131" s="11"/>
      <c r="C131" s="11" t="s">
        <v>606</v>
      </c>
      <c r="D131" s="14" t="b">
        <v>0</v>
      </c>
      <c r="E131" s="14" t="b">
        <v>1</v>
      </c>
      <c r="F131" s="14" t="b">
        <v>0</v>
      </c>
      <c r="G131" s="14" t="b">
        <v>0</v>
      </c>
      <c r="H131" s="14" t="b">
        <v>0</v>
      </c>
      <c r="I131" s="14" t="b">
        <v>0</v>
      </c>
      <c r="J131" s="14" t="b">
        <v>0</v>
      </c>
      <c r="K131" s="14" t="b">
        <v>1</v>
      </c>
      <c r="L131" s="14" t="b">
        <v>1</v>
      </c>
      <c r="M131" s="14" t="b">
        <v>1</v>
      </c>
      <c r="N131" s="14" t="b">
        <v>0</v>
      </c>
      <c r="O131" s="14" t="b">
        <v>1</v>
      </c>
      <c r="P131" s="14" t="b">
        <v>1</v>
      </c>
      <c r="Q131" s="14" t="b">
        <v>1</v>
      </c>
      <c r="R131" s="14" t="b">
        <v>0</v>
      </c>
      <c r="S131" s="14" t="b">
        <v>0</v>
      </c>
      <c r="T131" s="14" t="b">
        <v>0</v>
      </c>
      <c r="U131" s="14" t="b">
        <v>1</v>
      </c>
      <c r="V131" s="14" t="b">
        <v>0</v>
      </c>
      <c r="W131" s="14" t="b">
        <v>0</v>
      </c>
      <c r="X131" s="14" t="b">
        <v>1</v>
      </c>
      <c r="Y131" s="14" t="b">
        <v>1</v>
      </c>
      <c r="Z131" s="14" t="b">
        <v>0</v>
      </c>
      <c r="AA131" s="14" t="b">
        <v>1</v>
      </c>
      <c r="AB131" s="14" t="b">
        <v>1</v>
      </c>
      <c r="AC131" s="14" t="b">
        <v>1</v>
      </c>
      <c r="AD131" s="14" t="b">
        <v>0</v>
      </c>
      <c r="AE131" s="14" t="b">
        <v>0</v>
      </c>
      <c r="AF131" s="14" t="b">
        <v>0</v>
      </c>
      <c r="AG131" s="14" t="b">
        <v>1</v>
      </c>
      <c r="AH131" s="14" t="b">
        <v>0</v>
      </c>
      <c r="AI131" s="14" t="b">
        <v>0</v>
      </c>
      <c r="AJ131" s="14" t="b">
        <v>0</v>
      </c>
      <c r="AK131" s="14" t="b">
        <v>0</v>
      </c>
      <c r="AL131" s="14" t="b">
        <v>1</v>
      </c>
      <c r="AM131" s="14" t="b">
        <v>0</v>
      </c>
      <c r="AN131" s="14" t="b">
        <v>1</v>
      </c>
      <c r="AO131" s="14" t="b">
        <v>0</v>
      </c>
      <c r="AP131" s="14" t="b">
        <v>0</v>
      </c>
      <c r="AQ131" s="14" t="b">
        <v>0</v>
      </c>
      <c r="AR131" s="14" t="b">
        <v>1</v>
      </c>
      <c r="AS131" s="14" t="b">
        <v>0</v>
      </c>
      <c r="AT131" s="14" t="b">
        <v>0</v>
      </c>
      <c r="AU131" s="14" t="b">
        <v>1</v>
      </c>
      <c r="AV131" s="14" t="b">
        <v>0</v>
      </c>
      <c r="AW131" s="14" t="b">
        <v>1</v>
      </c>
      <c r="AX131" s="14" t="b">
        <v>1</v>
      </c>
      <c r="AY131" s="14" t="b">
        <v>0</v>
      </c>
      <c r="AZ131" s="14" t="b">
        <v>0</v>
      </c>
      <c r="BA131" s="14" t="b">
        <v>0</v>
      </c>
      <c r="BB131" s="14" t="b">
        <v>1</v>
      </c>
      <c r="BC131" s="14" t="b">
        <v>0</v>
      </c>
      <c r="BD131" s="14" t="b">
        <v>1</v>
      </c>
      <c r="BE131" s="14" t="b">
        <v>1</v>
      </c>
      <c r="BF131" s="14" t="b">
        <v>0</v>
      </c>
      <c r="BG131" s="14" t="b">
        <v>0</v>
      </c>
      <c r="BH131" s="14" t="b">
        <v>1</v>
      </c>
      <c r="BI131" s="14" t="b">
        <v>0</v>
      </c>
      <c r="BJ131" s="14" t="b">
        <v>1</v>
      </c>
      <c r="BK131" s="14" t="b">
        <v>0</v>
      </c>
      <c r="BL131" s="14" t="b">
        <v>1</v>
      </c>
      <c r="BM131" s="14" t="b">
        <v>0</v>
      </c>
      <c r="BN131" s="14" t="b">
        <v>1</v>
      </c>
      <c r="BO131" s="14" t="b">
        <v>0</v>
      </c>
      <c r="BP131" s="14" t="b">
        <v>1</v>
      </c>
      <c r="BQ131" s="14" t="b">
        <v>0</v>
      </c>
      <c r="BR131" s="14" t="b">
        <v>1</v>
      </c>
      <c r="BS131" s="14" t="b">
        <v>1</v>
      </c>
      <c r="BT131" s="14" t="b">
        <v>0</v>
      </c>
      <c r="BU131" s="14" t="b">
        <v>1</v>
      </c>
      <c r="BV131" s="14" t="b">
        <v>1</v>
      </c>
      <c r="BW131" s="14" t="b">
        <v>0</v>
      </c>
      <c r="BX131" s="14" t="b">
        <v>0</v>
      </c>
      <c r="BY131" s="14" t="b">
        <v>1</v>
      </c>
      <c r="BZ131" s="14" t="b">
        <v>0</v>
      </c>
      <c r="CA131" s="14" t="b">
        <v>1</v>
      </c>
      <c r="CB131" s="14" t="b">
        <v>1</v>
      </c>
      <c r="CC131" s="14" t="b">
        <v>0</v>
      </c>
      <c r="CD131" s="14" t="b">
        <v>0</v>
      </c>
      <c r="CE131" s="14" t="b">
        <v>0</v>
      </c>
      <c r="CF131" s="14" t="b">
        <v>0</v>
      </c>
      <c r="CG131" s="14" t="b">
        <v>0</v>
      </c>
      <c r="CH131" s="14" t="b">
        <v>0</v>
      </c>
      <c r="CI131" s="14" t="b">
        <v>1</v>
      </c>
      <c r="CJ131" s="14" t="b">
        <v>0</v>
      </c>
      <c r="CK131" s="14" t="b">
        <v>0</v>
      </c>
      <c r="CL131" s="14" t="b">
        <v>0</v>
      </c>
      <c r="CM131" s="14" t="b">
        <v>0</v>
      </c>
      <c r="CN131" s="14" t="b">
        <v>1</v>
      </c>
      <c r="CO131" s="14" t="b">
        <v>0</v>
      </c>
      <c r="CP131" s="14" t="b">
        <v>1</v>
      </c>
      <c r="CQ131" s="14" t="b">
        <v>1</v>
      </c>
      <c r="CR131" s="14" t="b">
        <v>1</v>
      </c>
      <c r="CS131" s="14" t="b">
        <v>0</v>
      </c>
      <c r="CT131" s="14" t="b">
        <v>0</v>
      </c>
      <c r="CU131" s="14" t="b">
        <v>0</v>
      </c>
      <c r="CV131" s="14" t="b">
        <v>0</v>
      </c>
      <c r="CW131" s="2" t="b">
        <v>0</v>
      </c>
      <c r="CX131" s="2" t="b">
        <v>1</v>
      </c>
      <c r="CY131" s="2" t="b">
        <v>0</v>
      </c>
    </row>
    <row r="132" ht="12.75" customHeight="1">
      <c r="A132" s="11" t="s">
        <v>607</v>
      </c>
      <c r="B132" s="11"/>
      <c r="C132" s="11" t="s">
        <v>607</v>
      </c>
      <c r="D132" s="14" t="b">
        <v>1</v>
      </c>
      <c r="E132" s="14" t="b">
        <v>1</v>
      </c>
      <c r="F132" s="14" t="b">
        <v>1</v>
      </c>
      <c r="G132" s="14" t="b">
        <v>0</v>
      </c>
      <c r="H132" s="14" t="b">
        <v>0</v>
      </c>
      <c r="I132" s="14" t="b">
        <v>0</v>
      </c>
      <c r="J132" s="14" t="b">
        <v>0</v>
      </c>
      <c r="K132" s="14" t="b">
        <v>0</v>
      </c>
      <c r="L132" s="14" t="b">
        <v>0</v>
      </c>
      <c r="M132" s="14" t="b">
        <v>1</v>
      </c>
      <c r="N132" s="14" t="b">
        <v>0</v>
      </c>
      <c r="O132" s="14" t="b">
        <v>0</v>
      </c>
      <c r="P132" s="14" t="b">
        <v>0</v>
      </c>
      <c r="Q132" s="14" t="b">
        <v>0</v>
      </c>
      <c r="R132" s="14" t="b">
        <v>1</v>
      </c>
      <c r="S132" s="14" t="b">
        <v>1</v>
      </c>
      <c r="T132" s="14" t="b">
        <v>1</v>
      </c>
      <c r="U132" s="14" t="b">
        <v>0</v>
      </c>
      <c r="V132" s="14" t="b">
        <v>1</v>
      </c>
      <c r="W132" s="14" t="b">
        <v>1</v>
      </c>
      <c r="X132" s="14" t="b">
        <v>0</v>
      </c>
      <c r="Y132" s="14" t="b">
        <v>0</v>
      </c>
      <c r="Z132" s="14" t="b">
        <v>1</v>
      </c>
      <c r="AA132" s="14" t="b">
        <v>1</v>
      </c>
      <c r="AB132" s="14" t="b">
        <v>1</v>
      </c>
      <c r="AC132" s="14" t="b">
        <v>1</v>
      </c>
      <c r="AD132" s="14" t="b">
        <v>1</v>
      </c>
      <c r="AE132" s="14" t="b">
        <v>0</v>
      </c>
      <c r="AF132" s="14" t="b">
        <v>1</v>
      </c>
      <c r="AG132" s="14" t="b">
        <v>1</v>
      </c>
      <c r="AH132" s="14" t="b">
        <v>1</v>
      </c>
      <c r="AI132" s="14" t="b">
        <v>1</v>
      </c>
      <c r="AJ132" s="14" t="b">
        <v>0</v>
      </c>
      <c r="AK132" s="14" t="b">
        <v>0</v>
      </c>
      <c r="AL132" s="14" t="b">
        <v>0</v>
      </c>
      <c r="AM132" s="14" t="b">
        <v>1</v>
      </c>
      <c r="AN132" s="14" t="b">
        <v>0</v>
      </c>
      <c r="AO132" s="14" t="b">
        <v>0</v>
      </c>
      <c r="AP132" s="14" t="b">
        <v>1</v>
      </c>
      <c r="AQ132" s="14" t="b">
        <v>0</v>
      </c>
      <c r="AR132" s="14" t="b">
        <v>1</v>
      </c>
      <c r="AS132" s="14" t="b">
        <v>0</v>
      </c>
      <c r="AT132" s="14" t="b">
        <v>1</v>
      </c>
      <c r="AU132" s="14" t="b">
        <v>0</v>
      </c>
      <c r="AV132" s="14" t="b">
        <v>0</v>
      </c>
      <c r="AW132" s="14" t="b">
        <v>0</v>
      </c>
      <c r="AX132" s="14" t="b">
        <v>1</v>
      </c>
      <c r="AY132" s="14" t="b">
        <v>0</v>
      </c>
      <c r="AZ132" s="14" t="b">
        <v>1</v>
      </c>
      <c r="BA132" s="14" t="b">
        <v>1</v>
      </c>
      <c r="BB132" s="14" t="b">
        <v>1</v>
      </c>
      <c r="BC132" s="14" t="b">
        <v>1</v>
      </c>
      <c r="BD132" s="14" t="b">
        <v>0</v>
      </c>
      <c r="BE132" s="14" t="b">
        <v>1</v>
      </c>
      <c r="BF132" s="14" t="b">
        <v>1</v>
      </c>
      <c r="BG132" s="14" t="b">
        <v>1</v>
      </c>
      <c r="BH132" s="14" t="b">
        <v>0</v>
      </c>
      <c r="BI132" s="14" t="b">
        <v>0</v>
      </c>
      <c r="BJ132" s="14" t="b">
        <v>1</v>
      </c>
      <c r="BK132" s="14" t="b">
        <v>1</v>
      </c>
      <c r="BL132" s="14" t="b">
        <v>1</v>
      </c>
      <c r="BM132" s="14" t="b">
        <v>1</v>
      </c>
      <c r="BN132" s="14" t="b">
        <v>0</v>
      </c>
      <c r="BO132" s="14" t="b">
        <v>1</v>
      </c>
      <c r="BP132" s="14" t="b">
        <v>0</v>
      </c>
      <c r="BQ132" s="14" t="b">
        <v>0</v>
      </c>
      <c r="BR132" s="14" t="b">
        <v>0</v>
      </c>
      <c r="BS132" s="14" t="b">
        <v>0</v>
      </c>
      <c r="BT132" s="14" t="b">
        <v>1</v>
      </c>
      <c r="BU132" s="14" t="b">
        <v>1</v>
      </c>
      <c r="BV132" s="14" t="b">
        <v>0</v>
      </c>
      <c r="BW132" s="14" t="b">
        <v>1</v>
      </c>
      <c r="BX132" s="14" t="b">
        <v>1</v>
      </c>
      <c r="BY132" s="14" t="b">
        <v>1</v>
      </c>
      <c r="BZ132" s="14" t="b">
        <v>0</v>
      </c>
      <c r="CA132" s="14" t="b">
        <v>0</v>
      </c>
      <c r="CB132" s="14" t="b">
        <v>1</v>
      </c>
      <c r="CC132" s="14" t="b">
        <v>1</v>
      </c>
      <c r="CD132" s="14" t="b">
        <v>1</v>
      </c>
      <c r="CE132" s="14" t="b">
        <v>0</v>
      </c>
      <c r="CF132" s="14" t="b">
        <v>0</v>
      </c>
      <c r="CG132" s="14" t="b">
        <v>1</v>
      </c>
      <c r="CH132" s="14" t="b">
        <v>1</v>
      </c>
      <c r="CI132" s="14" t="b">
        <v>0</v>
      </c>
      <c r="CJ132" s="14" t="b">
        <v>0</v>
      </c>
      <c r="CK132" s="14" t="b">
        <v>0</v>
      </c>
      <c r="CL132" s="14" t="b">
        <v>0</v>
      </c>
      <c r="CM132" s="14" t="b">
        <v>0</v>
      </c>
      <c r="CN132" s="14" t="b">
        <v>1</v>
      </c>
      <c r="CO132" s="14" t="b">
        <v>1</v>
      </c>
      <c r="CP132" s="14" t="b">
        <v>1</v>
      </c>
      <c r="CQ132" s="14" t="b">
        <v>1</v>
      </c>
      <c r="CR132" s="14" t="b">
        <v>0</v>
      </c>
      <c r="CS132" s="14" t="b">
        <v>0</v>
      </c>
      <c r="CT132" s="14" t="b">
        <v>0</v>
      </c>
      <c r="CU132" s="14" t="b">
        <v>0</v>
      </c>
      <c r="CV132" s="14" t="b">
        <v>1</v>
      </c>
      <c r="CW132" s="2" t="b">
        <v>0</v>
      </c>
      <c r="CX132" s="2" t="b">
        <v>0</v>
      </c>
      <c r="CY132" s="2" t="b">
        <v>0</v>
      </c>
    </row>
    <row r="133" ht="12.75" customHeight="1">
      <c r="A133" s="11" t="s">
        <v>608</v>
      </c>
      <c r="B133" s="11"/>
      <c r="C133" s="11" t="s">
        <v>608</v>
      </c>
      <c r="D133" s="14" t="s">
        <v>510</v>
      </c>
      <c r="E133" s="14" t="s">
        <v>508</v>
      </c>
      <c r="F133" s="14" t="s">
        <v>510</v>
      </c>
      <c r="G133" s="14" t="s">
        <v>508</v>
      </c>
      <c r="H133" s="14" t="s">
        <v>509</v>
      </c>
      <c r="I133" s="14" t="s">
        <v>510</v>
      </c>
      <c r="J133" s="14" t="s">
        <v>509</v>
      </c>
      <c r="K133" s="14" t="s">
        <v>509</v>
      </c>
      <c r="L133" s="14" t="s">
        <v>509</v>
      </c>
      <c r="M133" s="14" t="s">
        <v>509</v>
      </c>
      <c r="N133" s="14" t="s">
        <v>509</v>
      </c>
      <c r="O133" s="14" t="s">
        <v>509</v>
      </c>
      <c r="P133" s="14" t="s">
        <v>509</v>
      </c>
      <c r="Q133" s="14" t="s">
        <v>509</v>
      </c>
      <c r="R133" s="14" t="s">
        <v>509</v>
      </c>
      <c r="S133" s="14" t="s">
        <v>509</v>
      </c>
      <c r="T133" s="14" t="s">
        <v>509</v>
      </c>
      <c r="U133" s="14" t="s">
        <v>510</v>
      </c>
      <c r="V133" s="14" t="s">
        <v>509</v>
      </c>
      <c r="W133" s="14" t="s">
        <v>510</v>
      </c>
      <c r="X133" s="14" t="s">
        <v>509</v>
      </c>
      <c r="Y133" s="14" t="s">
        <v>509</v>
      </c>
      <c r="Z133" s="14" t="s">
        <v>508</v>
      </c>
      <c r="AA133" s="14" t="s">
        <v>508</v>
      </c>
      <c r="AB133" s="14" t="s">
        <v>508</v>
      </c>
      <c r="AC133" s="14" t="s">
        <v>509</v>
      </c>
      <c r="AD133" s="14" t="s">
        <v>509</v>
      </c>
      <c r="AE133" s="14" t="s">
        <v>510</v>
      </c>
      <c r="AF133" s="14" t="s">
        <v>509</v>
      </c>
      <c r="AG133" s="14" t="s">
        <v>510</v>
      </c>
      <c r="AH133" s="14" t="s">
        <v>509</v>
      </c>
      <c r="AI133" s="14" t="s">
        <v>508</v>
      </c>
      <c r="AJ133" s="14" t="s">
        <v>509</v>
      </c>
      <c r="AK133" s="14" t="s">
        <v>509</v>
      </c>
      <c r="AL133" s="14" t="s">
        <v>509</v>
      </c>
      <c r="AM133" s="14" t="s">
        <v>509</v>
      </c>
      <c r="AN133" s="14" t="s">
        <v>510</v>
      </c>
      <c r="AO133" s="14" t="s">
        <v>508</v>
      </c>
      <c r="AP133" s="14" t="s">
        <v>509</v>
      </c>
      <c r="AQ133" s="14" t="s">
        <v>509</v>
      </c>
      <c r="AR133" s="14" t="s">
        <v>510</v>
      </c>
      <c r="AS133" s="14" t="s">
        <v>509</v>
      </c>
      <c r="AT133" s="14" t="s">
        <v>508</v>
      </c>
      <c r="AU133" s="14" t="s">
        <v>509</v>
      </c>
      <c r="AV133" s="14" t="s">
        <v>508</v>
      </c>
      <c r="AW133" s="14" t="s">
        <v>508</v>
      </c>
      <c r="AX133" s="14" t="s">
        <v>510</v>
      </c>
      <c r="AY133" s="14" t="s">
        <v>509</v>
      </c>
      <c r="AZ133" s="14" t="s">
        <v>509</v>
      </c>
      <c r="BA133" s="14" t="s">
        <v>509</v>
      </c>
      <c r="BB133" s="14" t="s">
        <v>509</v>
      </c>
      <c r="BC133" s="14" t="s">
        <v>508</v>
      </c>
      <c r="BD133" s="14" t="s">
        <v>508</v>
      </c>
      <c r="BE133" s="14" t="s">
        <v>509</v>
      </c>
      <c r="BF133" s="14" t="s">
        <v>508</v>
      </c>
      <c r="BG133" s="14" t="s">
        <v>508</v>
      </c>
      <c r="BH133" s="14" t="s">
        <v>509</v>
      </c>
      <c r="BI133" s="14" t="s">
        <v>509</v>
      </c>
      <c r="BJ133" s="14" t="s">
        <v>509</v>
      </c>
      <c r="BK133" s="14" t="s">
        <v>510</v>
      </c>
      <c r="BL133" s="14" t="s">
        <v>509</v>
      </c>
      <c r="BM133" s="14" t="s">
        <v>510</v>
      </c>
      <c r="BN133" s="14" t="s">
        <v>509</v>
      </c>
      <c r="BO133" s="14" t="s">
        <v>509</v>
      </c>
      <c r="BP133" s="14" t="s">
        <v>508</v>
      </c>
      <c r="BQ133" s="14" t="s">
        <v>509</v>
      </c>
      <c r="BR133" s="14" t="s">
        <v>509</v>
      </c>
      <c r="BS133" s="14" t="s">
        <v>509</v>
      </c>
      <c r="BT133" s="14" t="s">
        <v>508</v>
      </c>
      <c r="BU133" s="14" t="s">
        <v>510</v>
      </c>
      <c r="BV133" s="14" t="s">
        <v>509</v>
      </c>
      <c r="BW133" s="14" t="s">
        <v>510</v>
      </c>
      <c r="BX133" s="14" t="s">
        <v>508</v>
      </c>
      <c r="BY133" s="14" t="s">
        <v>509</v>
      </c>
      <c r="BZ133" s="14" t="s">
        <v>508</v>
      </c>
      <c r="CA133" s="14" t="s">
        <v>509</v>
      </c>
      <c r="CB133" s="14" t="s">
        <v>509</v>
      </c>
      <c r="CC133" s="14" t="s">
        <v>508</v>
      </c>
      <c r="CD133" s="14" t="s">
        <v>509</v>
      </c>
      <c r="CE133" s="14" t="s">
        <v>508</v>
      </c>
      <c r="CF133" s="14" t="s">
        <v>508</v>
      </c>
      <c r="CG133" s="14" t="s">
        <v>508</v>
      </c>
      <c r="CH133" s="14" t="s">
        <v>509</v>
      </c>
      <c r="CI133" s="14" t="s">
        <v>508</v>
      </c>
      <c r="CJ133" s="14" t="s">
        <v>509</v>
      </c>
      <c r="CK133" s="14" t="s">
        <v>509</v>
      </c>
      <c r="CL133" s="14" t="s">
        <v>509</v>
      </c>
      <c r="CM133" s="14" t="s">
        <v>509</v>
      </c>
      <c r="CN133" s="14" t="s">
        <v>508</v>
      </c>
      <c r="CO133" s="14" t="s">
        <v>509</v>
      </c>
      <c r="CP133" s="14" t="s">
        <v>508</v>
      </c>
      <c r="CQ133" s="14" t="s">
        <v>508</v>
      </c>
      <c r="CR133" s="14" t="s">
        <v>508</v>
      </c>
      <c r="CS133" s="14" t="s">
        <v>510</v>
      </c>
      <c r="CT133" s="14" t="s">
        <v>508</v>
      </c>
      <c r="CU133" s="14" t="s">
        <v>508</v>
      </c>
      <c r="CV133" s="14" t="s">
        <v>509</v>
      </c>
      <c r="CW133" s="2" t="s">
        <v>508</v>
      </c>
      <c r="CX133" s="2" t="s">
        <v>509</v>
      </c>
      <c r="CY133" s="2" t="s">
        <v>509</v>
      </c>
    </row>
    <row r="134" ht="12.75" customHeight="1">
      <c r="A134" s="11" t="s">
        <v>609</v>
      </c>
      <c r="B134" s="11"/>
      <c r="C134" s="11" t="s">
        <v>609</v>
      </c>
      <c r="D134" s="14" t="b">
        <v>0</v>
      </c>
      <c r="E134" s="14" t="b">
        <v>0</v>
      </c>
      <c r="F134" s="14" t="b">
        <v>0</v>
      </c>
      <c r="G134" s="14" t="b">
        <v>1</v>
      </c>
      <c r="H134" s="14" t="b">
        <v>0</v>
      </c>
      <c r="I134" s="14" t="b">
        <v>0</v>
      </c>
      <c r="J134" s="14" t="b">
        <v>1</v>
      </c>
      <c r="K134" s="14" t="b">
        <v>1</v>
      </c>
      <c r="L134" s="14" t="b">
        <v>1</v>
      </c>
      <c r="M134" s="14" t="b">
        <v>1</v>
      </c>
      <c r="N134" s="14" t="b">
        <v>1</v>
      </c>
      <c r="O134" s="14" t="b">
        <v>0</v>
      </c>
      <c r="P134" s="14" t="b">
        <v>0</v>
      </c>
      <c r="Q134" s="14" t="b">
        <v>1</v>
      </c>
      <c r="R134" s="14" t="b">
        <v>0</v>
      </c>
      <c r="S134" s="14" t="b">
        <v>1</v>
      </c>
      <c r="T134" s="14" t="b">
        <v>1</v>
      </c>
      <c r="U134" s="14" t="b">
        <v>1</v>
      </c>
      <c r="V134" s="14" t="b">
        <v>1</v>
      </c>
      <c r="W134" s="14" t="b">
        <v>0</v>
      </c>
      <c r="X134" s="14" t="b">
        <v>1</v>
      </c>
      <c r="Y134" s="14" t="b">
        <v>1</v>
      </c>
      <c r="Z134" s="14" t="b">
        <v>0</v>
      </c>
      <c r="AA134" s="14" t="b">
        <v>1</v>
      </c>
      <c r="AB134" s="14" t="b">
        <v>1</v>
      </c>
      <c r="AC134" s="14" t="b">
        <v>1</v>
      </c>
      <c r="AD134" s="14" t="b">
        <v>0</v>
      </c>
      <c r="AE134" s="14" t="b">
        <v>0</v>
      </c>
      <c r="AF134" s="14" t="b">
        <v>0</v>
      </c>
      <c r="AG134" s="14" t="b">
        <v>1</v>
      </c>
      <c r="AH134" s="14" t="b">
        <v>0</v>
      </c>
      <c r="AI134" s="14" t="b">
        <v>1</v>
      </c>
      <c r="AJ134" s="14" t="b">
        <v>1</v>
      </c>
      <c r="AK134" s="14" t="b">
        <v>0</v>
      </c>
      <c r="AL134" s="14" t="b">
        <v>1</v>
      </c>
      <c r="AM134" s="14" t="b">
        <v>0</v>
      </c>
      <c r="AN134" s="14" t="b">
        <v>1</v>
      </c>
      <c r="AO134" s="14" t="b">
        <v>0</v>
      </c>
      <c r="AP134" s="14" t="b">
        <v>1</v>
      </c>
      <c r="AQ134" s="14" t="b">
        <v>1</v>
      </c>
      <c r="AR134" s="14" t="b">
        <v>0</v>
      </c>
      <c r="AS134" s="14" t="b">
        <v>0</v>
      </c>
      <c r="AT134" s="14" t="b">
        <v>1</v>
      </c>
      <c r="AU134" s="14" t="b">
        <v>0</v>
      </c>
      <c r="AV134" s="14" t="b">
        <v>0</v>
      </c>
      <c r="AW134" s="14" t="b">
        <v>1</v>
      </c>
      <c r="AX134" s="14" t="b">
        <v>1</v>
      </c>
      <c r="AY134" s="14" t="b">
        <v>0</v>
      </c>
      <c r="AZ134" s="14" t="b">
        <v>0</v>
      </c>
      <c r="BA134" s="14" t="b">
        <v>0</v>
      </c>
      <c r="BB134" s="14" t="b">
        <v>0</v>
      </c>
      <c r="BC134" s="14" t="b">
        <v>1</v>
      </c>
      <c r="BD134" s="14" t="b">
        <v>0</v>
      </c>
      <c r="BE134" s="14" t="b">
        <v>1</v>
      </c>
      <c r="BF134" s="14" t="b">
        <v>1</v>
      </c>
      <c r="BG134" s="14" t="b">
        <v>0</v>
      </c>
      <c r="BH134" s="14" t="b">
        <v>0</v>
      </c>
      <c r="BI134" s="14" t="b">
        <v>0</v>
      </c>
      <c r="BJ134" s="14" t="b">
        <v>0</v>
      </c>
      <c r="BK134" s="14" t="b">
        <v>0</v>
      </c>
      <c r="BL134" s="14" t="b">
        <v>0</v>
      </c>
      <c r="BM134" s="14" t="b">
        <v>1</v>
      </c>
      <c r="BN134" s="14" t="b">
        <v>0</v>
      </c>
      <c r="BO134" s="14" t="b">
        <v>0</v>
      </c>
      <c r="BP134" s="14" t="b">
        <v>1</v>
      </c>
      <c r="BQ134" s="14" t="b">
        <v>0</v>
      </c>
      <c r="BR134" s="14" t="b">
        <v>1</v>
      </c>
      <c r="BS134" s="14" t="b">
        <v>1</v>
      </c>
      <c r="BT134" s="14" t="b">
        <v>1</v>
      </c>
      <c r="BU134" s="14" t="b">
        <v>0</v>
      </c>
      <c r="BV134" s="14" t="b">
        <v>0</v>
      </c>
      <c r="BW134" s="14" t="b">
        <v>1</v>
      </c>
      <c r="BX134" s="14" t="b">
        <v>0</v>
      </c>
      <c r="BY134" s="14" t="b">
        <v>0</v>
      </c>
      <c r="BZ134" s="14" t="b">
        <v>1</v>
      </c>
      <c r="CA134" s="14" t="b">
        <v>1</v>
      </c>
      <c r="CB134" s="14" t="b">
        <v>1</v>
      </c>
      <c r="CC134" s="14" t="b">
        <v>1</v>
      </c>
      <c r="CD134" s="14" t="b">
        <v>0</v>
      </c>
      <c r="CE134" s="14" t="b">
        <v>1</v>
      </c>
      <c r="CF134" s="14" t="b">
        <v>1</v>
      </c>
      <c r="CG134" s="14" t="b">
        <v>0</v>
      </c>
      <c r="CH134" s="14" t="b">
        <v>0</v>
      </c>
      <c r="CI134" s="14" t="b">
        <v>0</v>
      </c>
      <c r="CJ134" s="14" t="b">
        <v>0</v>
      </c>
      <c r="CK134" s="14" t="b">
        <v>1</v>
      </c>
      <c r="CL134" s="14" t="b">
        <v>1</v>
      </c>
      <c r="CM134" s="14" t="b">
        <v>0</v>
      </c>
      <c r="CN134" s="14" t="b">
        <v>1</v>
      </c>
      <c r="CO134" s="14" t="b">
        <v>0</v>
      </c>
      <c r="CP134" s="14" t="b">
        <v>1</v>
      </c>
      <c r="CQ134" s="14" t="b">
        <v>0</v>
      </c>
      <c r="CR134" s="14" t="b">
        <v>1</v>
      </c>
      <c r="CS134" s="14" t="b">
        <v>0</v>
      </c>
      <c r="CT134" s="14" t="b">
        <v>1</v>
      </c>
      <c r="CU134" s="14" t="b">
        <v>0</v>
      </c>
      <c r="CV134" s="14" t="b">
        <v>1</v>
      </c>
      <c r="CW134" s="2" t="b">
        <v>0</v>
      </c>
      <c r="CX134" s="2" t="b">
        <v>0</v>
      </c>
      <c r="CY134" s="2" t="b">
        <v>0</v>
      </c>
    </row>
    <row r="135" ht="12.75" customHeight="1">
      <c r="A135" s="11" t="s">
        <v>610</v>
      </c>
      <c r="B135" s="11"/>
      <c r="C135" s="11" t="s">
        <v>610</v>
      </c>
      <c r="D135" s="14" t="b">
        <v>1</v>
      </c>
      <c r="E135" s="14" t="b">
        <v>1</v>
      </c>
      <c r="F135" s="14" t="b">
        <v>0</v>
      </c>
      <c r="G135" s="14" t="b">
        <v>0</v>
      </c>
      <c r="H135" s="14" t="b">
        <v>1</v>
      </c>
      <c r="I135" s="14" t="b">
        <v>1</v>
      </c>
      <c r="J135" s="14" t="b">
        <v>0</v>
      </c>
      <c r="K135" s="14" t="b">
        <v>1</v>
      </c>
      <c r="L135" s="14" t="b">
        <v>0</v>
      </c>
      <c r="M135" s="14" t="b">
        <v>1</v>
      </c>
      <c r="N135" s="14" t="b">
        <v>1</v>
      </c>
      <c r="O135" s="14" t="b">
        <v>0</v>
      </c>
      <c r="P135" s="14" t="b">
        <v>1</v>
      </c>
      <c r="Q135" s="14" t="b">
        <v>0</v>
      </c>
      <c r="R135" s="14" t="b">
        <v>0</v>
      </c>
      <c r="S135" s="14" t="b">
        <v>0</v>
      </c>
      <c r="T135" s="14" t="b">
        <v>1</v>
      </c>
      <c r="U135" s="14" t="b">
        <v>0</v>
      </c>
      <c r="V135" s="14" t="b">
        <v>0</v>
      </c>
      <c r="W135" s="14" t="b">
        <v>1</v>
      </c>
      <c r="X135" s="14" t="b">
        <v>0</v>
      </c>
      <c r="Y135" s="14" t="b">
        <v>1</v>
      </c>
      <c r="Z135" s="14" t="b">
        <v>1</v>
      </c>
      <c r="AA135" s="14" t="b">
        <v>1</v>
      </c>
      <c r="AB135" s="14" t="b">
        <v>1</v>
      </c>
      <c r="AC135" s="14" t="b">
        <v>1</v>
      </c>
      <c r="AD135" s="14" t="b">
        <v>1</v>
      </c>
      <c r="AE135" s="14" t="b">
        <v>0</v>
      </c>
      <c r="AF135" s="14" t="b">
        <v>0</v>
      </c>
      <c r="AG135" s="14" t="b">
        <v>1</v>
      </c>
      <c r="AH135" s="14" t="b">
        <v>1</v>
      </c>
      <c r="AI135" s="14" t="b">
        <v>1</v>
      </c>
      <c r="AJ135" s="14" t="b">
        <v>1</v>
      </c>
      <c r="AK135" s="14" t="b">
        <v>0</v>
      </c>
      <c r="AL135" s="14" t="b">
        <v>0</v>
      </c>
      <c r="AM135" s="14" t="b">
        <v>1</v>
      </c>
      <c r="AN135" s="14" t="b">
        <v>0</v>
      </c>
      <c r="AO135" s="14" t="b">
        <v>0</v>
      </c>
      <c r="AP135" s="14" t="b">
        <v>1</v>
      </c>
      <c r="AQ135" s="14" t="b">
        <v>0</v>
      </c>
      <c r="AR135" s="14" t="b">
        <v>0</v>
      </c>
      <c r="AS135" s="14" t="b">
        <v>0</v>
      </c>
      <c r="AT135" s="14" t="b">
        <v>1</v>
      </c>
      <c r="AU135" s="14" t="b">
        <v>0</v>
      </c>
      <c r="AV135" s="14" t="b">
        <v>1</v>
      </c>
      <c r="AW135" s="14" t="b">
        <v>0</v>
      </c>
      <c r="AX135" s="14" t="b">
        <v>0</v>
      </c>
      <c r="AY135" s="14" t="b">
        <v>1</v>
      </c>
      <c r="AZ135" s="14" t="b">
        <v>0</v>
      </c>
      <c r="BA135" s="14" t="b">
        <v>1</v>
      </c>
      <c r="BB135" s="14" t="b">
        <v>0</v>
      </c>
      <c r="BC135" s="14" t="b">
        <v>1</v>
      </c>
      <c r="BD135" s="14" t="b">
        <v>1</v>
      </c>
      <c r="BE135" s="14" t="b">
        <v>0</v>
      </c>
      <c r="BF135" s="14" t="b">
        <v>0</v>
      </c>
      <c r="BG135" s="14" t="b">
        <v>1</v>
      </c>
      <c r="BH135" s="14" t="b">
        <v>1</v>
      </c>
      <c r="BI135" s="14" t="b">
        <v>1</v>
      </c>
      <c r="BJ135" s="14" t="b">
        <v>0</v>
      </c>
      <c r="BK135" s="14" t="b">
        <v>1</v>
      </c>
      <c r="BL135" s="14" t="b">
        <v>1</v>
      </c>
      <c r="BM135" s="14" t="b">
        <v>0</v>
      </c>
      <c r="BN135" s="14" t="b">
        <v>1</v>
      </c>
      <c r="BO135" s="14" t="b">
        <v>0</v>
      </c>
      <c r="BP135" s="14" t="b">
        <v>1</v>
      </c>
      <c r="BQ135" s="14" t="b">
        <v>1</v>
      </c>
      <c r="BR135" s="14" t="b">
        <v>1</v>
      </c>
      <c r="BS135" s="14" t="b">
        <v>0</v>
      </c>
      <c r="BT135" s="14" t="b">
        <v>1</v>
      </c>
      <c r="BU135" s="14" t="b">
        <v>0</v>
      </c>
      <c r="BV135" s="14" t="b">
        <v>1</v>
      </c>
      <c r="BW135" s="14" t="b">
        <v>1</v>
      </c>
      <c r="BX135" s="14" t="b">
        <v>0</v>
      </c>
      <c r="BY135" s="14" t="b">
        <v>1</v>
      </c>
      <c r="BZ135" s="14" t="b">
        <v>0</v>
      </c>
      <c r="CA135" s="14" t="b">
        <v>0</v>
      </c>
      <c r="CB135" s="14" t="b">
        <v>1</v>
      </c>
      <c r="CC135" s="14" t="b">
        <v>1</v>
      </c>
      <c r="CD135" s="14" t="b">
        <v>0</v>
      </c>
      <c r="CE135" s="14" t="b">
        <v>1</v>
      </c>
      <c r="CF135" s="14" t="b">
        <v>1</v>
      </c>
      <c r="CG135" s="14" t="b">
        <v>0</v>
      </c>
      <c r="CH135" s="14" t="b">
        <v>0</v>
      </c>
      <c r="CI135" s="14" t="b">
        <v>1</v>
      </c>
      <c r="CJ135" s="14" t="b">
        <v>0</v>
      </c>
      <c r="CK135" s="14" t="b">
        <v>0</v>
      </c>
      <c r="CL135" s="14" t="b">
        <v>1</v>
      </c>
      <c r="CM135" s="14" t="b">
        <v>0</v>
      </c>
      <c r="CN135" s="14" t="b">
        <v>0</v>
      </c>
      <c r="CO135" s="14" t="b">
        <v>0</v>
      </c>
      <c r="CP135" s="14" t="b">
        <v>0</v>
      </c>
      <c r="CQ135" s="14" t="b">
        <v>0</v>
      </c>
      <c r="CR135" s="14" t="b">
        <v>0</v>
      </c>
      <c r="CS135" s="14" t="b">
        <v>0</v>
      </c>
      <c r="CT135" s="14" t="b">
        <v>1</v>
      </c>
      <c r="CU135" s="14" t="b">
        <v>0</v>
      </c>
      <c r="CV135" s="14" t="b">
        <v>0</v>
      </c>
      <c r="CW135" s="2" t="b">
        <v>1</v>
      </c>
      <c r="CX135" s="2" t="b">
        <v>1</v>
      </c>
      <c r="CY135" s="2" t="b">
        <v>1</v>
      </c>
    </row>
    <row r="136" ht="12.75" customHeight="1">
      <c r="A136" s="11" t="s">
        <v>611</v>
      </c>
      <c r="B136" s="11"/>
      <c r="C136" s="11" t="s">
        <v>611</v>
      </c>
      <c r="D136" s="14" t="s">
        <v>515</v>
      </c>
      <c r="E136" s="14" t="s">
        <v>515</v>
      </c>
      <c r="F136" s="14" t="s">
        <v>514</v>
      </c>
      <c r="G136" s="14" t="s">
        <v>515</v>
      </c>
      <c r="H136" s="14" t="s">
        <v>514</v>
      </c>
      <c r="I136" s="14" t="s">
        <v>514</v>
      </c>
      <c r="J136" s="14" t="s">
        <v>515</v>
      </c>
      <c r="K136" s="14" t="s">
        <v>515</v>
      </c>
      <c r="L136" s="14" t="s">
        <v>515</v>
      </c>
      <c r="M136" s="14" t="s">
        <v>514</v>
      </c>
      <c r="N136" s="14" t="s">
        <v>515</v>
      </c>
      <c r="O136" s="14" t="s">
        <v>515</v>
      </c>
      <c r="P136" s="14" t="s">
        <v>515</v>
      </c>
      <c r="Q136" s="14" t="s">
        <v>514</v>
      </c>
      <c r="R136" s="14" t="s">
        <v>514</v>
      </c>
      <c r="S136" s="14" t="s">
        <v>515</v>
      </c>
      <c r="T136" s="14" t="s">
        <v>514</v>
      </c>
      <c r="U136" s="14" t="s">
        <v>515</v>
      </c>
      <c r="V136" s="14" t="s">
        <v>514</v>
      </c>
      <c r="W136" s="14" t="s">
        <v>514</v>
      </c>
      <c r="X136" s="14" t="s">
        <v>515</v>
      </c>
      <c r="Y136" s="14" t="s">
        <v>515</v>
      </c>
      <c r="Z136" s="14" t="s">
        <v>515</v>
      </c>
      <c r="AA136" s="14" t="s">
        <v>515</v>
      </c>
      <c r="AB136" s="14" t="s">
        <v>514</v>
      </c>
      <c r="AC136" s="14" t="s">
        <v>515</v>
      </c>
      <c r="AD136" s="14" t="s">
        <v>514</v>
      </c>
      <c r="AE136" s="14" t="s">
        <v>514</v>
      </c>
      <c r="AF136" s="14" t="s">
        <v>515</v>
      </c>
      <c r="AG136" s="14" t="s">
        <v>514</v>
      </c>
      <c r="AH136" s="14" t="s">
        <v>514</v>
      </c>
      <c r="AI136" s="14" t="s">
        <v>514</v>
      </c>
      <c r="AJ136" s="14" t="s">
        <v>514</v>
      </c>
      <c r="AK136" s="14" t="s">
        <v>514</v>
      </c>
      <c r="AL136" s="14" t="s">
        <v>515</v>
      </c>
      <c r="AM136" s="14" t="s">
        <v>515</v>
      </c>
      <c r="AN136" s="14" t="s">
        <v>514</v>
      </c>
      <c r="AO136" s="14" t="s">
        <v>515</v>
      </c>
      <c r="AP136" s="14" t="s">
        <v>515</v>
      </c>
      <c r="AQ136" s="14" t="s">
        <v>514</v>
      </c>
      <c r="AR136" s="14" t="s">
        <v>515</v>
      </c>
      <c r="AS136" s="14" t="s">
        <v>515</v>
      </c>
      <c r="AT136" s="14" t="s">
        <v>515</v>
      </c>
      <c r="AU136" s="14" t="s">
        <v>515</v>
      </c>
      <c r="AV136" s="14" t="s">
        <v>514</v>
      </c>
      <c r="AW136" s="14" t="s">
        <v>515</v>
      </c>
      <c r="AX136" s="14" t="s">
        <v>515</v>
      </c>
      <c r="AY136" s="14" t="s">
        <v>514</v>
      </c>
      <c r="AZ136" s="14" t="s">
        <v>515</v>
      </c>
      <c r="BA136" s="14" t="s">
        <v>515</v>
      </c>
      <c r="BB136" s="14" t="s">
        <v>515</v>
      </c>
      <c r="BC136" s="14" t="s">
        <v>514</v>
      </c>
      <c r="BD136" s="14" t="s">
        <v>514</v>
      </c>
      <c r="BE136" s="14" t="s">
        <v>515</v>
      </c>
      <c r="BF136" s="14" t="s">
        <v>515</v>
      </c>
      <c r="BG136" s="14" t="s">
        <v>514</v>
      </c>
      <c r="BH136" s="14" t="s">
        <v>514</v>
      </c>
      <c r="BI136" s="14" t="s">
        <v>514</v>
      </c>
      <c r="BJ136" s="14" t="s">
        <v>514</v>
      </c>
      <c r="BK136" s="14" t="s">
        <v>514</v>
      </c>
      <c r="BL136" s="14" t="s">
        <v>515</v>
      </c>
      <c r="BM136" s="14" t="s">
        <v>515</v>
      </c>
      <c r="BN136" s="14" t="s">
        <v>514</v>
      </c>
      <c r="BO136" s="14" t="s">
        <v>514</v>
      </c>
      <c r="BP136" s="14" t="s">
        <v>514</v>
      </c>
      <c r="BQ136" s="14" t="s">
        <v>515</v>
      </c>
      <c r="BR136" s="14" t="s">
        <v>514</v>
      </c>
      <c r="BS136" s="14" t="s">
        <v>515</v>
      </c>
      <c r="BT136" s="14" t="s">
        <v>514</v>
      </c>
      <c r="BU136" s="14" t="s">
        <v>515</v>
      </c>
      <c r="BV136" s="14" t="s">
        <v>515</v>
      </c>
      <c r="BW136" s="14" t="s">
        <v>515</v>
      </c>
      <c r="BX136" s="14" t="s">
        <v>514</v>
      </c>
      <c r="BY136" s="14" t="s">
        <v>514</v>
      </c>
      <c r="BZ136" s="14" t="s">
        <v>514</v>
      </c>
      <c r="CA136" s="14" t="s">
        <v>514</v>
      </c>
      <c r="CB136" s="14" t="s">
        <v>515</v>
      </c>
      <c r="CC136" s="14" t="s">
        <v>514</v>
      </c>
      <c r="CD136" s="14" t="s">
        <v>515</v>
      </c>
      <c r="CE136" s="14" t="s">
        <v>514</v>
      </c>
      <c r="CF136" s="14" t="s">
        <v>515</v>
      </c>
      <c r="CG136" s="14" t="s">
        <v>514</v>
      </c>
      <c r="CH136" s="14" t="s">
        <v>514</v>
      </c>
      <c r="CI136" s="14" t="s">
        <v>514</v>
      </c>
      <c r="CJ136" s="14" t="s">
        <v>514</v>
      </c>
      <c r="CK136" s="14" t="s">
        <v>514</v>
      </c>
      <c r="CL136" s="14" t="s">
        <v>514</v>
      </c>
      <c r="CM136" s="14" t="s">
        <v>514</v>
      </c>
      <c r="CN136" s="14" t="s">
        <v>515</v>
      </c>
      <c r="CO136" s="14" t="s">
        <v>514</v>
      </c>
      <c r="CP136" s="14" t="s">
        <v>515</v>
      </c>
      <c r="CQ136" s="14" t="s">
        <v>514</v>
      </c>
      <c r="CR136" s="14" t="s">
        <v>514</v>
      </c>
      <c r="CS136" s="14" t="s">
        <v>514</v>
      </c>
      <c r="CT136" s="14" t="s">
        <v>515</v>
      </c>
      <c r="CU136" s="14" t="s">
        <v>515</v>
      </c>
      <c r="CV136" s="14" t="s">
        <v>515</v>
      </c>
      <c r="CW136" s="2" t="s">
        <v>515</v>
      </c>
      <c r="CX136" s="2" t="s">
        <v>515</v>
      </c>
      <c r="CY136" s="2" t="s">
        <v>515</v>
      </c>
    </row>
    <row r="137" ht="12.75" customHeight="1">
      <c r="A137" s="10" t="s">
        <v>612</v>
      </c>
      <c r="B137" s="10"/>
      <c r="C137" s="10" t="s">
        <v>612</v>
      </c>
      <c r="D137" s="17" t="s">
        <v>518</v>
      </c>
      <c r="E137" s="17" t="s">
        <v>517</v>
      </c>
      <c r="F137" s="17" t="s">
        <v>517</v>
      </c>
      <c r="G137" s="17" t="s">
        <v>517</v>
      </c>
      <c r="H137" s="17" t="s">
        <v>517</v>
      </c>
      <c r="I137" s="17" t="s">
        <v>518</v>
      </c>
      <c r="J137" s="17" t="s">
        <v>518</v>
      </c>
      <c r="K137" s="17" t="s">
        <v>517</v>
      </c>
      <c r="L137" s="17" t="s">
        <v>517</v>
      </c>
      <c r="M137" s="17" t="s">
        <v>517</v>
      </c>
      <c r="N137" s="17" t="s">
        <v>517</v>
      </c>
      <c r="O137" s="17" t="s">
        <v>517</v>
      </c>
      <c r="P137" s="17" t="s">
        <v>518</v>
      </c>
      <c r="Q137" s="17" t="s">
        <v>517</v>
      </c>
      <c r="R137" s="17" t="s">
        <v>517</v>
      </c>
      <c r="S137" s="17" t="s">
        <v>517</v>
      </c>
      <c r="T137" s="17" t="s">
        <v>518</v>
      </c>
      <c r="U137" s="17" t="s">
        <v>517</v>
      </c>
      <c r="V137" s="17" t="s">
        <v>518</v>
      </c>
      <c r="W137" s="17" t="s">
        <v>517</v>
      </c>
      <c r="X137" s="17" t="s">
        <v>517</v>
      </c>
      <c r="Y137" s="17" t="s">
        <v>518</v>
      </c>
      <c r="Z137" s="17" t="s">
        <v>517</v>
      </c>
      <c r="AA137" s="17" t="s">
        <v>517</v>
      </c>
      <c r="AB137" s="17" t="s">
        <v>517</v>
      </c>
      <c r="AC137" s="17" t="s">
        <v>517</v>
      </c>
      <c r="AD137" s="17" t="s">
        <v>517</v>
      </c>
      <c r="AE137" s="17" t="s">
        <v>518</v>
      </c>
      <c r="AF137" s="17" t="s">
        <v>518</v>
      </c>
      <c r="AG137" s="17" t="s">
        <v>517</v>
      </c>
      <c r="AH137" s="17" t="s">
        <v>518</v>
      </c>
      <c r="AI137" s="17" t="s">
        <v>517</v>
      </c>
      <c r="AJ137" s="17" t="s">
        <v>518</v>
      </c>
      <c r="AK137" s="17" t="s">
        <v>517</v>
      </c>
      <c r="AL137" s="17" t="s">
        <v>517</v>
      </c>
      <c r="AM137" s="17" t="s">
        <v>518</v>
      </c>
      <c r="AN137" s="17" t="s">
        <v>517</v>
      </c>
      <c r="AO137" s="17" t="s">
        <v>517</v>
      </c>
      <c r="AP137" s="17" t="s">
        <v>518</v>
      </c>
      <c r="AQ137" s="17" t="s">
        <v>517</v>
      </c>
      <c r="AR137" s="17" t="s">
        <v>517</v>
      </c>
      <c r="AS137" s="17" t="s">
        <v>518</v>
      </c>
      <c r="AT137" s="17" t="s">
        <v>517</v>
      </c>
      <c r="AU137" s="17" t="s">
        <v>518</v>
      </c>
      <c r="AV137" s="17" t="s">
        <v>518</v>
      </c>
      <c r="AW137" s="17" t="s">
        <v>517</v>
      </c>
      <c r="AX137" s="17" t="s">
        <v>517</v>
      </c>
      <c r="AY137" s="17" t="s">
        <v>518</v>
      </c>
      <c r="AZ137" s="17" t="s">
        <v>518</v>
      </c>
      <c r="BA137" s="17" t="s">
        <v>517</v>
      </c>
      <c r="BB137" s="17" t="s">
        <v>517</v>
      </c>
      <c r="BC137" s="17" t="s">
        <v>517</v>
      </c>
      <c r="BD137" s="17" t="s">
        <v>517</v>
      </c>
      <c r="BE137" s="17" t="s">
        <v>518</v>
      </c>
      <c r="BF137" s="17" t="s">
        <v>518</v>
      </c>
      <c r="BG137" s="17" t="s">
        <v>518</v>
      </c>
      <c r="BH137" s="17" t="s">
        <v>517</v>
      </c>
      <c r="BI137" s="17" t="s">
        <v>517</v>
      </c>
      <c r="BJ137" s="17" t="s">
        <v>517</v>
      </c>
      <c r="BK137" s="17" t="s">
        <v>518</v>
      </c>
      <c r="BL137" s="17" t="s">
        <v>517</v>
      </c>
      <c r="BM137" s="17" t="s">
        <v>517</v>
      </c>
      <c r="BN137" s="17" t="s">
        <v>518</v>
      </c>
      <c r="BO137" s="17" t="s">
        <v>517</v>
      </c>
      <c r="BP137" s="17" t="s">
        <v>517</v>
      </c>
      <c r="BQ137" s="17" t="s">
        <v>517</v>
      </c>
      <c r="BR137" s="17" t="s">
        <v>517</v>
      </c>
      <c r="BS137" s="17" t="s">
        <v>518</v>
      </c>
      <c r="BT137" s="17" t="s">
        <v>518</v>
      </c>
      <c r="BU137" s="17" t="s">
        <v>517</v>
      </c>
      <c r="BV137" s="17" t="s">
        <v>517</v>
      </c>
      <c r="BW137" s="17" t="s">
        <v>518</v>
      </c>
      <c r="BX137" s="17" t="s">
        <v>518</v>
      </c>
      <c r="BY137" s="17" t="s">
        <v>517</v>
      </c>
      <c r="BZ137" s="17" t="s">
        <v>517</v>
      </c>
      <c r="CA137" s="17" t="s">
        <v>518</v>
      </c>
      <c r="CB137" s="17" t="s">
        <v>517</v>
      </c>
      <c r="CC137" s="17" t="s">
        <v>518</v>
      </c>
      <c r="CD137" s="17" t="s">
        <v>518</v>
      </c>
      <c r="CE137" s="17" t="s">
        <v>517</v>
      </c>
      <c r="CF137" s="17" t="s">
        <v>518</v>
      </c>
      <c r="CG137" s="17" t="s">
        <v>517</v>
      </c>
      <c r="CH137" s="17" t="s">
        <v>518</v>
      </c>
      <c r="CI137" s="17" t="s">
        <v>517</v>
      </c>
      <c r="CJ137" s="17" t="s">
        <v>518</v>
      </c>
      <c r="CK137" s="17" t="s">
        <v>517</v>
      </c>
      <c r="CL137" s="17" t="s">
        <v>518</v>
      </c>
      <c r="CM137" s="17" t="s">
        <v>518</v>
      </c>
      <c r="CN137" s="17" t="s">
        <v>518</v>
      </c>
      <c r="CO137" s="17" t="s">
        <v>518</v>
      </c>
      <c r="CP137" s="17" t="s">
        <v>517</v>
      </c>
      <c r="CQ137" s="17" t="s">
        <v>517</v>
      </c>
      <c r="CR137" s="17" t="s">
        <v>518</v>
      </c>
      <c r="CS137" s="17" t="s">
        <v>517</v>
      </c>
      <c r="CT137" s="17" t="s">
        <v>518</v>
      </c>
      <c r="CU137" s="17" t="s">
        <v>517</v>
      </c>
      <c r="CV137" s="17" t="s">
        <v>517</v>
      </c>
      <c r="CW137" s="2" t="s">
        <v>518</v>
      </c>
      <c r="CX137" s="2" t="s">
        <v>518</v>
      </c>
      <c r="CY137" s="2" t="s">
        <v>517</v>
      </c>
    </row>
    <row r="138" ht="12.75" customHeight="1">
      <c r="A138" s="11" t="s">
        <v>613</v>
      </c>
      <c r="B138" s="11"/>
      <c r="C138" s="11" t="s">
        <v>613</v>
      </c>
      <c r="D138" s="21" t="s">
        <v>43</v>
      </c>
      <c r="E138" s="21" t="s">
        <v>43</v>
      </c>
      <c r="F138" s="21" t="s">
        <v>43</v>
      </c>
      <c r="G138" s="21" t="s">
        <v>43</v>
      </c>
      <c r="H138" s="21" t="s">
        <v>43</v>
      </c>
      <c r="I138" s="21" t="s">
        <v>43</v>
      </c>
      <c r="J138" s="21" t="s">
        <v>43</v>
      </c>
      <c r="K138" s="21" t="s">
        <v>43</v>
      </c>
      <c r="L138" s="21" t="s">
        <v>43</v>
      </c>
      <c r="M138" s="21" t="s">
        <v>43</v>
      </c>
      <c r="N138" s="21" t="s">
        <v>43</v>
      </c>
      <c r="O138" s="21" t="s">
        <v>43</v>
      </c>
      <c r="P138" s="21" t="s">
        <v>43</v>
      </c>
      <c r="Q138" s="21" t="s">
        <v>43</v>
      </c>
      <c r="R138" s="21" t="s">
        <v>43</v>
      </c>
      <c r="S138" s="21" t="s">
        <v>43</v>
      </c>
      <c r="T138" s="21" t="s">
        <v>43</v>
      </c>
      <c r="U138" s="21" t="s">
        <v>43</v>
      </c>
      <c r="V138" s="21" t="s">
        <v>43</v>
      </c>
      <c r="W138" s="21" t="s">
        <v>43</v>
      </c>
      <c r="X138" s="21" t="s">
        <v>43</v>
      </c>
      <c r="Y138" s="21" t="s">
        <v>43</v>
      </c>
      <c r="Z138" s="21" t="s">
        <v>43</v>
      </c>
      <c r="AA138" s="21" t="s">
        <v>43</v>
      </c>
      <c r="AB138" s="21" t="s">
        <v>43</v>
      </c>
      <c r="AC138" s="21" t="s">
        <v>43</v>
      </c>
      <c r="AD138" s="21" t="s">
        <v>43</v>
      </c>
      <c r="AE138" s="21" t="s">
        <v>43</v>
      </c>
      <c r="AF138" s="21" t="s">
        <v>43</v>
      </c>
      <c r="AG138" s="21" t="s">
        <v>43</v>
      </c>
      <c r="AH138" s="21" t="s">
        <v>43</v>
      </c>
      <c r="AI138" s="21" t="s">
        <v>43</v>
      </c>
      <c r="AJ138" s="21" t="s">
        <v>43</v>
      </c>
      <c r="AK138" s="21" t="s">
        <v>43</v>
      </c>
      <c r="AL138" s="21" t="s">
        <v>43</v>
      </c>
      <c r="AM138" s="21" t="s">
        <v>43</v>
      </c>
      <c r="AN138" s="21" t="s">
        <v>43</v>
      </c>
      <c r="AO138" s="21" t="s">
        <v>43</v>
      </c>
      <c r="AP138" s="21" t="s">
        <v>43</v>
      </c>
      <c r="AQ138" s="21" t="s">
        <v>43</v>
      </c>
      <c r="AR138" s="21" t="s">
        <v>43</v>
      </c>
      <c r="AS138" s="21" t="s">
        <v>43</v>
      </c>
      <c r="AT138" s="21" t="s">
        <v>43</v>
      </c>
      <c r="AU138" s="21" t="s">
        <v>43</v>
      </c>
      <c r="AV138" s="21" t="s">
        <v>43</v>
      </c>
      <c r="AW138" s="21" t="s">
        <v>43</v>
      </c>
      <c r="AX138" s="21" t="s">
        <v>43</v>
      </c>
      <c r="AY138" s="21" t="s">
        <v>43</v>
      </c>
      <c r="AZ138" s="21" t="s">
        <v>43</v>
      </c>
      <c r="BA138" s="21" t="s">
        <v>43</v>
      </c>
      <c r="BB138" s="21" t="s">
        <v>43</v>
      </c>
      <c r="BC138" s="21" t="s">
        <v>43</v>
      </c>
      <c r="BD138" s="21" t="s">
        <v>43</v>
      </c>
      <c r="BE138" s="21" t="s">
        <v>43</v>
      </c>
      <c r="BF138" s="21" t="s">
        <v>43</v>
      </c>
      <c r="BG138" s="21" t="s">
        <v>43</v>
      </c>
      <c r="BH138" s="21" t="s">
        <v>43</v>
      </c>
      <c r="BI138" s="21" t="s">
        <v>43</v>
      </c>
      <c r="BJ138" s="21" t="s">
        <v>43</v>
      </c>
      <c r="BK138" s="21" t="s">
        <v>43</v>
      </c>
      <c r="BL138" s="21" t="s">
        <v>43</v>
      </c>
      <c r="BM138" s="21" t="s">
        <v>43</v>
      </c>
      <c r="BN138" s="21" t="s">
        <v>43</v>
      </c>
      <c r="BO138" s="21" t="s">
        <v>43</v>
      </c>
      <c r="BP138" s="21" t="s">
        <v>43</v>
      </c>
      <c r="BQ138" s="21" t="s">
        <v>43</v>
      </c>
      <c r="BR138" s="21" t="s">
        <v>43</v>
      </c>
      <c r="BS138" s="21" t="s">
        <v>43</v>
      </c>
      <c r="BT138" s="21" t="s">
        <v>43</v>
      </c>
      <c r="BU138" s="21" t="s">
        <v>43</v>
      </c>
      <c r="BV138" s="21" t="s">
        <v>43</v>
      </c>
      <c r="BW138" s="21" t="s">
        <v>43</v>
      </c>
      <c r="BX138" s="21" t="s">
        <v>43</v>
      </c>
      <c r="BY138" s="21" t="s">
        <v>43</v>
      </c>
      <c r="BZ138" s="21" t="s">
        <v>43</v>
      </c>
      <c r="CA138" s="21" t="s">
        <v>43</v>
      </c>
      <c r="CB138" s="21" t="s">
        <v>43</v>
      </c>
      <c r="CC138" s="21" t="s">
        <v>43</v>
      </c>
      <c r="CD138" s="21" t="s">
        <v>43</v>
      </c>
      <c r="CE138" s="21" t="s">
        <v>43</v>
      </c>
      <c r="CF138" s="21" t="s">
        <v>43</v>
      </c>
      <c r="CG138" s="21" t="s">
        <v>43</v>
      </c>
      <c r="CH138" s="21" t="s">
        <v>43</v>
      </c>
      <c r="CI138" s="21" t="s">
        <v>43</v>
      </c>
      <c r="CJ138" s="21" t="s">
        <v>43</v>
      </c>
      <c r="CK138" s="21" t="s">
        <v>43</v>
      </c>
      <c r="CL138" s="21" t="s">
        <v>43</v>
      </c>
      <c r="CM138" s="21" t="s">
        <v>43</v>
      </c>
      <c r="CN138" s="21" t="s">
        <v>43</v>
      </c>
      <c r="CO138" s="21" t="s">
        <v>43</v>
      </c>
      <c r="CP138" s="21" t="s">
        <v>43</v>
      </c>
      <c r="CQ138" s="21" t="s">
        <v>43</v>
      </c>
      <c r="CR138" s="21" t="s">
        <v>43</v>
      </c>
      <c r="CS138" s="21" t="s">
        <v>43</v>
      </c>
      <c r="CT138" s="21" t="s">
        <v>43</v>
      </c>
      <c r="CU138" s="21" t="s">
        <v>43</v>
      </c>
      <c r="CV138" s="21" t="s">
        <v>43</v>
      </c>
      <c r="CW138" s="2" t="s">
        <v>43</v>
      </c>
      <c r="CX138" s="2" t="s">
        <v>43</v>
      </c>
      <c r="CY138" s="2" t="s">
        <v>43</v>
      </c>
    </row>
    <row r="139" ht="12.75" customHeight="1">
      <c r="A139" s="11" t="s">
        <v>614</v>
      </c>
      <c r="B139" s="11"/>
      <c r="C139" s="11" t="s">
        <v>614</v>
      </c>
      <c r="D139" s="21">
        <v>1.0</v>
      </c>
      <c r="E139" s="21">
        <v>1.0</v>
      </c>
      <c r="F139" s="21">
        <v>1.0</v>
      </c>
      <c r="G139" s="21">
        <v>1.0</v>
      </c>
      <c r="H139" s="21">
        <v>1.0</v>
      </c>
      <c r="I139" s="21">
        <v>1.0</v>
      </c>
      <c r="J139" s="21">
        <v>1.0</v>
      </c>
      <c r="K139" s="21">
        <v>1.0</v>
      </c>
      <c r="L139" s="21">
        <v>1.0</v>
      </c>
      <c r="M139" s="21">
        <v>1.0</v>
      </c>
      <c r="N139" s="21">
        <v>1.0</v>
      </c>
      <c r="O139" s="21">
        <v>1.0</v>
      </c>
      <c r="P139" s="21">
        <v>1.0</v>
      </c>
      <c r="Q139" s="21">
        <v>1.0</v>
      </c>
      <c r="R139" s="21">
        <v>1.0</v>
      </c>
      <c r="S139" s="21">
        <v>1.0</v>
      </c>
      <c r="T139" s="21">
        <v>1.0</v>
      </c>
      <c r="U139" s="21">
        <v>1.0</v>
      </c>
      <c r="V139" s="21">
        <v>1.0</v>
      </c>
      <c r="W139" s="21">
        <v>1.0</v>
      </c>
      <c r="X139" s="21">
        <v>1.0</v>
      </c>
      <c r="Y139" s="21">
        <v>1.0</v>
      </c>
      <c r="Z139" s="21">
        <v>1.0</v>
      </c>
      <c r="AA139" s="21">
        <v>1.0</v>
      </c>
      <c r="AB139" s="21">
        <v>1.0</v>
      </c>
      <c r="AC139" s="21">
        <v>1.0</v>
      </c>
      <c r="AD139" s="21">
        <v>1.0</v>
      </c>
      <c r="AE139" s="21">
        <v>1.0</v>
      </c>
      <c r="AF139" s="21">
        <v>1.0</v>
      </c>
      <c r="AG139" s="21">
        <v>1.0</v>
      </c>
      <c r="AH139" s="21">
        <v>1.0</v>
      </c>
      <c r="AI139" s="21">
        <v>1.0</v>
      </c>
      <c r="AJ139" s="21">
        <v>1.0</v>
      </c>
      <c r="AK139" s="21">
        <v>1.0</v>
      </c>
      <c r="AL139" s="21">
        <v>1.0</v>
      </c>
      <c r="AM139" s="21">
        <v>1.0</v>
      </c>
      <c r="AN139" s="21">
        <v>1.0</v>
      </c>
      <c r="AO139" s="21">
        <v>1.0</v>
      </c>
      <c r="AP139" s="21">
        <v>1.0</v>
      </c>
      <c r="AQ139" s="21">
        <v>1.0</v>
      </c>
      <c r="AR139" s="21">
        <v>1.0</v>
      </c>
      <c r="AS139" s="21">
        <v>1.0</v>
      </c>
      <c r="AT139" s="21">
        <v>1.0</v>
      </c>
      <c r="AU139" s="21">
        <v>1.0</v>
      </c>
      <c r="AV139" s="21">
        <v>1.0</v>
      </c>
      <c r="AW139" s="21">
        <v>1.0</v>
      </c>
      <c r="AX139" s="21">
        <v>1.0</v>
      </c>
      <c r="AY139" s="21">
        <v>1.0</v>
      </c>
      <c r="AZ139" s="21">
        <v>1.0</v>
      </c>
      <c r="BA139" s="21">
        <v>1.0</v>
      </c>
      <c r="BB139" s="21">
        <v>1.0</v>
      </c>
      <c r="BC139" s="21">
        <v>1.0</v>
      </c>
      <c r="BD139" s="21">
        <v>1.0</v>
      </c>
      <c r="BE139" s="21">
        <v>1.0</v>
      </c>
      <c r="BF139" s="21">
        <v>1.0</v>
      </c>
      <c r="BG139" s="21">
        <v>1.0</v>
      </c>
      <c r="BH139" s="21">
        <v>1.0</v>
      </c>
      <c r="BI139" s="21">
        <v>1.0</v>
      </c>
      <c r="BJ139" s="21">
        <v>1.0</v>
      </c>
      <c r="BK139" s="21">
        <v>1.0</v>
      </c>
      <c r="BL139" s="21">
        <v>1.0</v>
      </c>
      <c r="BM139" s="21">
        <v>1.0</v>
      </c>
      <c r="BN139" s="21">
        <v>1.0</v>
      </c>
      <c r="BO139" s="21">
        <v>1.0</v>
      </c>
      <c r="BP139" s="21">
        <v>1.0</v>
      </c>
      <c r="BQ139" s="21">
        <v>1.0</v>
      </c>
      <c r="BR139" s="21">
        <v>1.0</v>
      </c>
      <c r="BS139" s="21">
        <v>1.0</v>
      </c>
      <c r="BT139" s="21">
        <v>1.0</v>
      </c>
      <c r="BU139" s="21">
        <v>1.0</v>
      </c>
      <c r="BV139" s="21">
        <v>1.0</v>
      </c>
      <c r="BW139" s="21">
        <v>1.0</v>
      </c>
      <c r="BX139" s="21">
        <v>1.0</v>
      </c>
      <c r="BY139" s="21">
        <v>1.0</v>
      </c>
      <c r="BZ139" s="21">
        <v>1.0</v>
      </c>
      <c r="CA139" s="21">
        <v>1.0</v>
      </c>
      <c r="CB139" s="21">
        <v>1.0</v>
      </c>
      <c r="CC139" s="21">
        <v>1.0</v>
      </c>
      <c r="CD139" s="21">
        <v>1.0</v>
      </c>
      <c r="CE139" s="21">
        <v>1.0</v>
      </c>
      <c r="CF139" s="21">
        <v>1.0</v>
      </c>
      <c r="CG139" s="21">
        <v>1.0</v>
      </c>
      <c r="CH139" s="21">
        <v>1.0</v>
      </c>
      <c r="CI139" s="21">
        <v>1.0</v>
      </c>
      <c r="CJ139" s="21">
        <v>1.0</v>
      </c>
      <c r="CK139" s="21">
        <v>1.0</v>
      </c>
      <c r="CL139" s="21">
        <v>1.0</v>
      </c>
      <c r="CM139" s="21">
        <v>1.0</v>
      </c>
      <c r="CN139" s="21">
        <v>1.0</v>
      </c>
      <c r="CO139" s="21">
        <v>1.0</v>
      </c>
      <c r="CP139" s="21">
        <v>1.0</v>
      </c>
      <c r="CQ139" s="21">
        <v>1.0</v>
      </c>
      <c r="CR139" s="21">
        <v>1.0</v>
      </c>
      <c r="CS139" s="21">
        <v>1.0</v>
      </c>
      <c r="CT139" s="21">
        <v>1.0</v>
      </c>
      <c r="CU139" s="21">
        <v>1.0</v>
      </c>
      <c r="CV139" s="21">
        <v>1.0</v>
      </c>
      <c r="CW139" s="2">
        <v>1.0</v>
      </c>
      <c r="CX139" s="2">
        <v>1.0</v>
      </c>
      <c r="CY139" s="2">
        <v>1.0</v>
      </c>
    </row>
    <row r="140" ht="12.75" customHeight="1">
      <c r="A140" s="10" t="s">
        <v>615</v>
      </c>
      <c r="B140" s="10"/>
      <c r="C140" s="10" t="s">
        <v>615</v>
      </c>
      <c r="D140" s="17" t="s">
        <v>376</v>
      </c>
      <c r="E140" s="17" t="s">
        <v>376</v>
      </c>
      <c r="F140" s="17" t="s">
        <v>376</v>
      </c>
      <c r="G140" s="17" t="s">
        <v>376</v>
      </c>
      <c r="H140" s="17" t="s">
        <v>376</v>
      </c>
      <c r="I140" s="17" t="s">
        <v>376</v>
      </c>
      <c r="J140" s="17" t="s">
        <v>376</v>
      </c>
      <c r="K140" s="17">
        <v>989.0</v>
      </c>
      <c r="L140" s="17" t="s">
        <v>376</v>
      </c>
      <c r="M140" s="17" t="s">
        <v>376</v>
      </c>
      <c r="N140" s="17">
        <v>673.0</v>
      </c>
      <c r="O140" s="17" t="s">
        <v>376</v>
      </c>
      <c r="P140" s="17" t="s">
        <v>376</v>
      </c>
      <c r="Q140" s="17" t="s">
        <v>376</v>
      </c>
      <c r="R140" s="17" t="s">
        <v>376</v>
      </c>
      <c r="S140" s="17" t="s">
        <v>376</v>
      </c>
      <c r="T140" s="17" t="s">
        <v>376</v>
      </c>
      <c r="U140" s="17" t="s">
        <v>376</v>
      </c>
      <c r="V140" s="17" t="s">
        <v>376</v>
      </c>
      <c r="W140" s="17" t="s">
        <v>376</v>
      </c>
      <c r="X140" s="17" t="s">
        <v>376</v>
      </c>
      <c r="Y140" s="17" t="s">
        <v>376</v>
      </c>
      <c r="Z140" s="17" t="s">
        <v>376</v>
      </c>
      <c r="AA140" s="17" t="s">
        <v>376</v>
      </c>
      <c r="AB140" s="17" t="s">
        <v>376</v>
      </c>
      <c r="AC140" s="17" t="s">
        <v>376</v>
      </c>
      <c r="AD140" s="17">
        <v>633.0</v>
      </c>
      <c r="AE140" s="17" t="s">
        <v>376</v>
      </c>
      <c r="AF140" s="17" t="s">
        <v>376</v>
      </c>
      <c r="AG140" s="17">
        <v>932.0</v>
      </c>
      <c r="AH140" s="17">
        <v>675.0</v>
      </c>
      <c r="AI140" s="17" t="s">
        <v>376</v>
      </c>
      <c r="AJ140" s="17" t="s">
        <v>376</v>
      </c>
      <c r="AK140" s="17" t="s">
        <v>376</v>
      </c>
      <c r="AL140" s="17" t="s">
        <v>376</v>
      </c>
      <c r="AM140" s="17" t="s">
        <v>376</v>
      </c>
      <c r="AN140" s="17" t="s">
        <v>376</v>
      </c>
      <c r="AO140" s="17" t="s">
        <v>376</v>
      </c>
      <c r="AP140" s="17">
        <v>433.0</v>
      </c>
      <c r="AQ140" s="17">
        <v>77.0</v>
      </c>
      <c r="AR140" s="17" t="s">
        <v>376</v>
      </c>
      <c r="AS140" s="17" t="s">
        <v>376</v>
      </c>
      <c r="AT140" s="17" t="s">
        <v>376</v>
      </c>
      <c r="AU140" s="17" t="s">
        <v>376</v>
      </c>
      <c r="AV140" s="17" t="s">
        <v>376</v>
      </c>
      <c r="AW140" s="17" t="s">
        <v>376</v>
      </c>
      <c r="AX140" s="17" t="s">
        <v>376</v>
      </c>
      <c r="AY140" s="17" t="s">
        <v>376</v>
      </c>
      <c r="AZ140" s="17" t="s">
        <v>376</v>
      </c>
      <c r="BA140" s="17" t="s">
        <v>376</v>
      </c>
      <c r="BB140" s="17" t="s">
        <v>376</v>
      </c>
      <c r="BC140" s="17" t="s">
        <v>376</v>
      </c>
      <c r="BD140" s="17" t="s">
        <v>376</v>
      </c>
      <c r="BE140" s="17" t="s">
        <v>376</v>
      </c>
      <c r="BF140" s="17" t="s">
        <v>376</v>
      </c>
      <c r="BG140" s="17">
        <v>993.0</v>
      </c>
      <c r="BH140" s="17" t="s">
        <v>376</v>
      </c>
      <c r="BI140" s="17" t="s">
        <v>376</v>
      </c>
      <c r="BJ140" s="17" t="s">
        <v>376</v>
      </c>
      <c r="BK140" s="17" t="s">
        <v>376</v>
      </c>
      <c r="BL140" s="17" t="s">
        <v>376</v>
      </c>
      <c r="BM140" s="17" t="s">
        <v>376</v>
      </c>
      <c r="BN140" s="17" t="s">
        <v>376</v>
      </c>
      <c r="BO140" s="17" t="s">
        <v>376</v>
      </c>
      <c r="BP140" s="17" t="s">
        <v>376</v>
      </c>
      <c r="BQ140" s="17" t="s">
        <v>376</v>
      </c>
      <c r="BR140" s="17" t="s">
        <v>376</v>
      </c>
      <c r="BS140" s="17" t="s">
        <v>376</v>
      </c>
      <c r="BT140" s="17" t="s">
        <v>376</v>
      </c>
      <c r="BU140" s="17" t="s">
        <v>376</v>
      </c>
      <c r="BV140" s="17" t="s">
        <v>376</v>
      </c>
      <c r="BW140" s="17" t="s">
        <v>376</v>
      </c>
      <c r="BX140" s="17" t="s">
        <v>376</v>
      </c>
      <c r="BY140" s="17" t="s">
        <v>376</v>
      </c>
      <c r="BZ140" s="17" t="s">
        <v>376</v>
      </c>
      <c r="CA140" s="17" t="s">
        <v>376</v>
      </c>
      <c r="CB140" s="17" t="s">
        <v>376</v>
      </c>
      <c r="CC140" s="17" t="s">
        <v>376</v>
      </c>
      <c r="CD140" s="17">
        <v>996.0</v>
      </c>
      <c r="CE140" s="17" t="s">
        <v>376</v>
      </c>
      <c r="CF140" s="17" t="s">
        <v>376</v>
      </c>
      <c r="CG140" s="17" t="s">
        <v>376</v>
      </c>
      <c r="CH140" s="17">
        <v>398.0</v>
      </c>
      <c r="CI140" s="17" t="s">
        <v>376</v>
      </c>
      <c r="CJ140" s="17" t="s">
        <v>376</v>
      </c>
      <c r="CK140" s="17">
        <v>478.0</v>
      </c>
      <c r="CL140" s="17" t="s">
        <v>376</v>
      </c>
      <c r="CM140" s="17" t="s">
        <v>376</v>
      </c>
      <c r="CN140" s="17" t="s">
        <v>376</v>
      </c>
      <c r="CO140" s="17" t="s">
        <v>376</v>
      </c>
      <c r="CP140" s="17" t="s">
        <v>376</v>
      </c>
      <c r="CQ140" s="17" t="s">
        <v>376</v>
      </c>
      <c r="CR140" s="17" t="s">
        <v>376</v>
      </c>
      <c r="CS140" s="17" t="s">
        <v>376</v>
      </c>
      <c r="CT140" s="17" t="s">
        <v>376</v>
      </c>
      <c r="CU140" s="17" t="s">
        <v>376</v>
      </c>
      <c r="CV140" s="17" t="s">
        <v>376</v>
      </c>
      <c r="CW140" s="2" t="s">
        <v>376</v>
      </c>
      <c r="CX140" s="2" t="s">
        <v>376</v>
      </c>
      <c r="CY140" s="2" t="s">
        <v>376</v>
      </c>
    </row>
    <row r="141" ht="12.75" customHeight="1">
      <c r="A141" s="11" t="s">
        <v>616</v>
      </c>
      <c r="B141" s="11"/>
      <c r="C141" s="11" t="s">
        <v>616</v>
      </c>
      <c r="D141" s="14" t="s">
        <v>376</v>
      </c>
      <c r="E141" s="14" t="s">
        <v>376</v>
      </c>
      <c r="F141" s="14" t="s">
        <v>376</v>
      </c>
      <c r="G141" s="14" t="s">
        <v>376</v>
      </c>
      <c r="H141" s="14" t="s">
        <v>376</v>
      </c>
      <c r="I141" s="14" t="s">
        <v>376</v>
      </c>
      <c r="J141" s="14" t="s">
        <v>376</v>
      </c>
      <c r="K141" s="14" t="s">
        <v>376</v>
      </c>
      <c r="L141" s="14" t="s">
        <v>376</v>
      </c>
      <c r="M141" s="14" t="s">
        <v>376</v>
      </c>
      <c r="N141" s="14" t="s">
        <v>376</v>
      </c>
      <c r="O141" s="14" t="s">
        <v>376</v>
      </c>
      <c r="P141" s="14" t="s">
        <v>376</v>
      </c>
      <c r="Q141" s="14" t="s">
        <v>376</v>
      </c>
      <c r="R141" s="14" t="s">
        <v>376</v>
      </c>
      <c r="S141" s="14" t="s">
        <v>376</v>
      </c>
      <c r="T141" s="14" t="s">
        <v>376</v>
      </c>
      <c r="U141" s="14" t="s">
        <v>376</v>
      </c>
      <c r="V141" s="14" t="s">
        <v>376</v>
      </c>
      <c r="W141" s="14" t="s">
        <v>376</v>
      </c>
      <c r="X141" s="14" t="s">
        <v>376</v>
      </c>
      <c r="Y141" s="14" t="s">
        <v>376</v>
      </c>
      <c r="Z141" s="14" t="s">
        <v>376</v>
      </c>
      <c r="AA141" s="14" t="s">
        <v>376</v>
      </c>
      <c r="AB141" s="14" t="s">
        <v>376</v>
      </c>
      <c r="AC141" s="14" t="s">
        <v>376</v>
      </c>
      <c r="AD141" s="14" t="s">
        <v>376</v>
      </c>
      <c r="AE141" s="14" t="s">
        <v>376</v>
      </c>
      <c r="AF141" s="14" t="s">
        <v>376</v>
      </c>
      <c r="AG141" s="14" t="s">
        <v>376</v>
      </c>
      <c r="AH141" s="14" t="s">
        <v>376</v>
      </c>
      <c r="AI141" s="14" t="s">
        <v>376</v>
      </c>
      <c r="AJ141" s="14" t="s">
        <v>376</v>
      </c>
      <c r="AK141" s="14" t="s">
        <v>376</v>
      </c>
      <c r="AL141" s="14" t="s">
        <v>376</v>
      </c>
      <c r="AM141" s="14" t="s">
        <v>376</v>
      </c>
      <c r="AN141" s="14" t="s">
        <v>376</v>
      </c>
      <c r="AO141" s="14" t="s">
        <v>376</v>
      </c>
      <c r="AP141" s="14" t="s">
        <v>376</v>
      </c>
      <c r="AQ141" s="14" t="s">
        <v>376</v>
      </c>
      <c r="AR141" s="14" t="s">
        <v>376</v>
      </c>
      <c r="AS141" s="14" t="s">
        <v>376</v>
      </c>
      <c r="AT141" s="14" t="s">
        <v>376</v>
      </c>
      <c r="AU141" s="14" t="s">
        <v>376</v>
      </c>
      <c r="AV141" s="14" t="s">
        <v>376</v>
      </c>
      <c r="AW141" s="14" t="s">
        <v>376</v>
      </c>
      <c r="AX141" s="14" t="s">
        <v>376</v>
      </c>
      <c r="AY141" s="14" t="s">
        <v>376</v>
      </c>
      <c r="AZ141" s="14" t="s">
        <v>376</v>
      </c>
      <c r="BA141" s="14" t="s">
        <v>376</v>
      </c>
      <c r="BB141" s="14" t="s">
        <v>376</v>
      </c>
      <c r="BC141" s="14" t="s">
        <v>376</v>
      </c>
      <c r="BD141" s="14" t="s">
        <v>376</v>
      </c>
      <c r="BE141" s="14" t="s">
        <v>376</v>
      </c>
      <c r="BF141" s="14" t="s">
        <v>376</v>
      </c>
      <c r="BG141" s="14" t="s">
        <v>376</v>
      </c>
      <c r="BH141" s="14" t="s">
        <v>376</v>
      </c>
      <c r="BI141" s="14" t="s">
        <v>376</v>
      </c>
      <c r="BJ141" s="14" t="s">
        <v>376</v>
      </c>
      <c r="BK141" s="14" t="s">
        <v>376</v>
      </c>
      <c r="BL141" s="14" t="s">
        <v>376</v>
      </c>
      <c r="BM141" s="14" t="s">
        <v>376</v>
      </c>
      <c r="BN141" s="14" t="s">
        <v>376</v>
      </c>
      <c r="BO141" s="14" t="s">
        <v>376</v>
      </c>
      <c r="BP141" s="14" t="s">
        <v>376</v>
      </c>
      <c r="BQ141" s="14" t="s">
        <v>376</v>
      </c>
      <c r="BR141" s="14" t="s">
        <v>376</v>
      </c>
      <c r="BS141" s="14" t="s">
        <v>376</v>
      </c>
      <c r="BT141" s="14" t="s">
        <v>376</v>
      </c>
      <c r="BU141" s="14" t="s">
        <v>376</v>
      </c>
      <c r="BV141" s="14" t="s">
        <v>523</v>
      </c>
      <c r="BW141" s="14" t="s">
        <v>376</v>
      </c>
      <c r="BX141" s="14" t="s">
        <v>376</v>
      </c>
      <c r="BY141" s="14" t="s">
        <v>376</v>
      </c>
      <c r="BZ141" s="14" t="s">
        <v>523</v>
      </c>
      <c r="CA141" s="14" t="s">
        <v>376</v>
      </c>
      <c r="CB141" s="14" t="s">
        <v>376</v>
      </c>
      <c r="CC141" s="14" t="s">
        <v>376</v>
      </c>
      <c r="CD141" s="14" t="s">
        <v>376</v>
      </c>
      <c r="CE141" s="14" t="s">
        <v>376</v>
      </c>
      <c r="CF141" s="14" t="s">
        <v>376</v>
      </c>
      <c r="CG141" s="14" t="s">
        <v>376</v>
      </c>
      <c r="CH141" s="14" t="s">
        <v>376</v>
      </c>
      <c r="CI141" s="14" t="s">
        <v>376</v>
      </c>
      <c r="CJ141" s="14" t="s">
        <v>523</v>
      </c>
      <c r="CK141" s="14" t="s">
        <v>376</v>
      </c>
      <c r="CL141" s="14" t="s">
        <v>376</v>
      </c>
      <c r="CM141" s="14" t="s">
        <v>376</v>
      </c>
      <c r="CN141" s="14" t="s">
        <v>376</v>
      </c>
      <c r="CO141" s="14" t="s">
        <v>376</v>
      </c>
      <c r="CP141" s="14" t="s">
        <v>376</v>
      </c>
      <c r="CQ141" s="14" t="s">
        <v>376</v>
      </c>
      <c r="CR141" s="14" t="s">
        <v>376</v>
      </c>
      <c r="CS141" s="14" t="s">
        <v>376</v>
      </c>
      <c r="CT141" s="14" t="s">
        <v>376</v>
      </c>
      <c r="CU141" s="14" t="s">
        <v>376</v>
      </c>
      <c r="CV141" s="14" t="s">
        <v>376</v>
      </c>
      <c r="CW141" s="2" t="s">
        <v>376</v>
      </c>
      <c r="CX141" s="2" t="s">
        <v>376</v>
      </c>
      <c r="CY141" s="2" t="s">
        <v>376</v>
      </c>
    </row>
    <row r="142" ht="12.75" customHeight="1">
      <c r="A142" s="11" t="s">
        <v>617</v>
      </c>
      <c r="B142" s="11"/>
      <c r="C142" s="11" t="s">
        <v>617</v>
      </c>
      <c r="D142" s="14" t="s">
        <v>376</v>
      </c>
      <c r="E142" s="14" t="s">
        <v>376</v>
      </c>
      <c r="F142" s="14" t="s">
        <v>376</v>
      </c>
      <c r="G142" s="14" t="s">
        <v>376</v>
      </c>
      <c r="H142" s="14" t="s">
        <v>376</v>
      </c>
      <c r="I142" s="14" t="s">
        <v>376</v>
      </c>
      <c r="J142" s="14" t="s">
        <v>376</v>
      </c>
      <c r="K142" s="14" t="s">
        <v>376</v>
      </c>
      <c r="L142" s="14" t="s">
        <v>376</v>
      </c>
      <c r="M142" s="14" t="s">
        <v>376</v>
      </c>
      <c r="N142" s="14" t="s">
        <v>376</v>
      </c>
      <c r="O142" s="14" t="s">
        <v>376</v>
      </c>
      <c r="P142" s="14" t="s">
        <v>376</v>
      </c>
      <c r="Q142" s="14" t="s">
        <v>376</v>
      </c>
      <c r="R142" s="14" t="s">
        <v>376</v>
      </c>
      <c r="S142" s="14" t="s">
        <v>376</v>
      </c>
      <c r="T142" s="14" t="s">
        <v>376</v>
      </c>
      <c r="U142" s="14" t="s">
        <v>376</v>
      </c>
      <c r="V142" s="14" t="s">
        <v>376</v>
      </c>
      <c r="W142" s="14" t="s">
        <v>376</v>
      </c>
      <c r="X142" s="14" t="s">
        <v>376</v>
      </c>
      <c r="Y142" s="14" t="s">
        <v>376</v>
      </c>
      <c r="Z142" s="14" t="s">
        <v>376</v>
      </c>
      <c r="AA142" s="14" t="s">
        <v>376</v>
      </c>
      <c r="AB142" s="14" t="s">
        <v>376</v>
      </c>
      <c r="AC142" s="14" t="s">
        <v>376</v>
      </c>
      <c r="AD142" s="14" t="s">
        <v>376</v>
      </c>
      <c r="AE142" s="14" t="s">
        <v>376</v>
      </c>
      <c r="AF142" s="14" t="s">
        <v>376</v>
      </c>
      <c r="AG142" s="14" t="s">
        <v>376</v>
      </c>
      <c r="AH142" s="14" t="s">
        <v>376</v>
      </c>
      <c r="AI142" s="14" t="s">
        <v>376</v>
      </c>
      <c r="AJ142" s="14" t="s">
        <v>376</v>
      </c>
      <c r="AK142" s="14" t="s">
        <v>376</v>
      </c>
      <c r="AL142" s="14" t="s">
        <v>376</v>
      </c>
      <c r="AM142" s="14" t="s">
        <v>376</v>
      </c>
      <c r="AN142" s="14" t="s">
        <v>376</v>
      </c>
      <c r="AO142" s="14" t="s">
        <v>376</v>
      </c>
      <c r="AP142" s="14" t="s">
        <v>376</v>
      </c>
      <c r="AQ142" s="14" t="s">
        <v>376</v>
      </c>
      <c r="AR142" s="14" t="s">
        <v>376</v>
      </c>
      <c r="AS142" s="14" t="s">
        <v>376</v>
      </c>
      <c r="AT142" s="14" t="s">
        <v>376</v>
      </c>
      <c r="AU142" s="14" t="s">
        <v>376</v>
      </c>
      <c r="AV142" s="14" t="s">
        <v>376</v>
      </c>
      <c r="AW142" s="14" t="s">
        <v>376</v>
      </c>
      <c r="AX142" s="14" t="s">
        <v>376</v>
      </c>
      <c r="AY142" s="14" t="s">
        <v>376</v>
      </c>
      <c r="AZ142" s="14" t="s">
        <v>376</v>
      </c>
      <c r="BA142" s="14" t="s">
        <v>376</v>
      </c>
      <c r="BB142" s="14" t="s">
        <v>376</v>
      </c>
      <c r="BC142" s="14" t="s">
        <v>376</v>
      </c>
      <c r="BD142" s="14" t="s">
        <v>376</v>
      </c>
      <c r="BE142" s="14" t="s">
        <v>376</v>
      </c>
      <c r="BF142" s="14" t="s">
        <v>376</v>
      </c>
      <c r="BG142" s="14" t="s">
        <v>376</v>
      </c>
      <c r="BH142" s="14" t="s">
        <v>376</v>
      </c>
      <c r="BI142" s="14" t="s">
        <v>376</v>
      </c>
      <c r="BJ142" s="14" t="s">
        <v>376</v>
      </c>
      <c r="BK142" s="14" t="s">
        <v>376</v>
      </c>
      <c r="BL142" s="14" t="s">
        <v>376</v>
      </c>
      <c r="BM142" s="14" t="s">
        <v>376</v>
      </c>
      <c r="BN142" s="14" t="s">
        <v>376</v>
      </c>
      <c r="BO142" s="14" t="s">
        <v>376</v>
      </c>
      <c r="BP142" s="14" t="s">
        <v>376</v>
      </c>
      <c r="BQ142" s="14" t="s">
        <v>376</v>
      </c>
      <c r="BR142" s="14" t="s">
        <v>376</v>
      </c>
      <c r="BS142" s="14" t="s">
        <v>376</v>
      </c>
      <c r="BT142" s="14" t="s">
        <v>376</v>
      </c>
      <c r="BU142" s="14" t="s">
        <v>376</v>
      </c>
      <c r="BV142" s="14">
        <v>63.0</v>
      </c>
      <c r="BW142" s="14" t="s">
        <v>376</v>
      </c>
      <c r="BX142" s="14" t="s">
        <v>376</v>
      </c>
      <c r="BY142" s="14" t="s">
        <v>376</v>
      </c>
      <c r="BZ142" s="14">
        <v>62.0</v>
      </c>
      <c r="CA142" s="14" t="s">
        <v>376</v>
      </c>
      <c r="CB142" s="14" t="s">
        <v>376</v>
      </c>
      <c r="CC142" s="14" t="s">
        <v>376</v>
      </c>
      <c r="CD142" s="14" t="s">
        <v>376</v>
      </c>
      <c r="CE142" s="14" t="s">
        <v>376</v>
      </c>
      <c r="CF142" s="14" t="s">
        <v>376</v>
      </c>
      <c r="CG142" s="14" t="s">
        <v>376</v>
      </c>
      <c r="CH142" s="14" t="s">
        <v>376</v>
      </c>
      <c r="CI142" s="14" t="s">
        <v>376</v>
      </c>
      <c r="CJ142" s="14">
        <v>50.0</v>
      </c>
      <c r="CK142" s="14" t="s">
        <v>376</v>
      </c>
      <c r="CL142" s="14" t="s">
        <v>376</v>
      </c>
      <c r="CM142" s="14" t="s">
        <v>376</v>
      </c>
      <c r="CN142" s="14" t="s">
        <v>376</v>
      </c>
      <c r="CO142" s="14" t="s">
        <v>376</v>
      </c>
      <c r="CP142" s="14" t="s">
        <v>376</v>
      </c>
      <c r="CQ142" s="14" t="s">
        <v>376</v>
      </c>
      <c r="CR142" s="14" t="s">
        <v>376</v>
      </c>
      <c r="CS142" s="14" t="s">
        <v>376</v>
      </c>
      <c r="CT142" s="14" t="s">
        <v>376</v>
      </c>
      <c r="CU142" s="14" t="s">
        <v>376</v>
      </c>
      <c r="CV142" s="14" t="s">
        <v>376</v>
      </c>
      <c r="CW142" s="2" t="s">
        <v>376</v>
      </c>
      <c r="CX142" s="2" t="s">
        <v>376</v>
      </c>
      <c r="CY142" s="2" t="s">
        <v>376</v>
      </c>
    </row>
    <row r="143" ht="12.75" customHeight="1">
      <c r="A143" s="11" t="s">
        <v>618</v>
      </c>
      <c r="B143" s="11"/>
      <c r="C143" s="11" t="s">
        <v>618</v>
      </c>
      <c r="D143" s="14" t="s">
        <v>376</v>
      </c>
      <c r="E143" s="14" t="s">
        <v>376</v>
      </c>
      <c r="F143" s="14" t="s">
        <v>376</v>
      </c>
      <c r="G143" s="14" t="s">
        <v>376</v>
      </c>
      <c r="H143" s="14" t="s">
        <v>376</v>
      </c>
      <c r="I143" s="14" t="s">
        <v>376</v>
      </c>
      <c r="J143" s="14" t="s">
        <v>376</v>
      </c>
      <c r="K143" s="14" t="s">
        <v>376</v>
      </c>
      <c r="L143" s="14" t="s">
        <v>376</v>
      </c>
      <c r="M143" s="14" t="s">
        <v>376</v>
      </c>
      <c r="N143" s="14" t="s">
        <v>376</v>
      </c>
      <c r="O143" s="14" t="s">
        <v>376</v>
      </c>
      <c r="P143" s="14" t="s">
        <v>376</v>
      </c>
      <c r="Q143" s="14" t="s">
        <v>376</v>
      </c>
      <c r="R143" s="14" t="s">
        <v>376</v>
      </c>
      <c r="S143" s="14" t="s">
        <v>376</v>
      </c>
      <c r="T143" s="14" t="s">
        <v>376</v>
      </c>
      <c r="U143" s="14" t="s">
        <v>376</v>
      </c>
      <c r="V143" s="14" t="s">
        <v>376</v>
      </c>
      <c r="W143" s="14" t="s">
        <v>376</v>
      </c>
      <c r="X143" s="14" t="s">
        <v>376</v>
      </c>
      <c r="Y143" s="14" t="s">
        <v>376</v>
      </c>
      <c r="Z143" s="14" t="s">
        <v>376</v>
      </c>
      <c r="AA143" s="14" t="s">
        <v>376</v>
      </c>
      <c r="AB143" s="14" t="s">
        <v>376</v>
      </c>
      <c r="AC143" s="14" t="s">
        <v>376</v>
      </c>
      <c r="AD143" s="14" t="s">
        <v>376</v>
      </c>
      <c r="AE143" s="14" t="s">
        <v>376</v>
      </c>
      <c r="AF143" s="14" t="s">
        <v>376</v>
      </c>
      <c r="AG143" s="14" t="s">
        <v>376</v>
      </c>
      <c r="AH143" s="14" t="s">
        <v>376</v>
      </c>
      <c r="AI143" s="14" t="s">
        <v>376</v>
      </c>
      <c r="AJ143" s="14" t="s">
        <v>376</v>
      </c>
      <c r="AK143" s="14" t="s">
        <v>376</v>
      </c>
      <c r="AL143" s="14" t="s">
        <v>376</v>
      </c>
      <c r="AM143" s="14" t="s">
        <v>376</v>
      </c>
      <c r="AN143" s="14" t="s">
        <v>376</v>
      </c>
      <c r="AO143" s="14" t="s">
        <v>376</v>
      </c>
      <c r="AP143" s="14" t="s">
        <v>376</v>
      </c>
      <c r="AQ143" s="14" t="s">
        <v>376</v>
      </c>
      <c r="AR143" s="14" t="s">
        <v>376</v>
      </c>
      <c r="AS143" s="14" t="s">
        <v>376</v>
      </c>
      <c r="AT143" s="14" t="s">
        <v>376</v>
      </c>
      <c r="AU143" s="14" t="s">
        <v>376</v>
      </c>
      <c r="AV143" s="14" t="s">
        <v>376</v>
      </c>
      <c r="AW143" s="14" t="s">
        <v>376</v>
      </c>
      <c r="AX143" s="14" t="s">
        <v>376</v>
      </c>
      <c r="AY143" s="14" t="s">
        <v>376</v>
      </c>
      <c r="AZ143" s="14" t="s">
        <v>376</v>
      </c>
      <c r="BA143" s="14" t="s">
        <v>376</v>
      </c>
      <c r="BB143" s="14" t="s">
        <v>376</v>
      </c>
      <c r="BC143" s="14" t="s">
        <v>376</v>
      </c>
      <c r="BD143" s="14" t="s">
        <v>376</v>
      </c>
      <c r="BE143" s="14" t="s">
        <v>376</v>
      </c>
      <c r="BF143" s="14" t="s">
        <v>376</v>
      </c>
      <c r="BG143" s="14" t="s">
        <v>376</v>
      </c>
      <c r="BH143" s="14" t="s">
        <v>376</v>
      </c>
      <c r="BI143" s="14" t="s">
        <v>376</v>
      </c>
      <c r="BJ143" s="14" t="s">
        <v>376</v>
      </c>
      <c r="BK143" s="14" t="s">
        <v>376</v>
      </c>
      <c r="BL143" s="14" t="s">
        <v>376</v>
      </c>
      <c r="BM143" s="14" t="s">
        <v>376</v>
      </c>
      <c r="BN143" s="14" t="s">
        <v>376</v>
      </c>
      <c r="BO143" s="14" t="s">
        <v>376</v>
      </c>
      <c r="BP143" s="14" t="s">
        <v>376</v>
      </c>
      <c r="BQ143" s="14" t="s">
        <v>376</v>
      </c>
      <c r="BR143" s="14" t="s">
        <v>376</v>
      </c>
      <c r="BS143" s="14" t="s">
        <v>376</v>
      </c>
      <c r="BT143" s="14" t="s">
        <v>376</v>
      </c>
      <c r="BU143" s="14" t="s">
        <v>376</v>
      </c>
      <c r="BV143" s="14" t="s">
        <v>526</v>
      </c>
      <c r="BW143" s="14" t="s">
        <v>376</v>
      </c>
      <c r="BX143" s="14" t="s">
        <v>376</v>
      </c>
      <c r="BY143" s="14" t="s">
        <v>376</v>
      </c>
      <c r="BZ143" s="14" t="s">
        <v>526</v>
      </c>
      <c r="CA143" s="14" t="s">
        <v>376</v>
      </c>
      <c r="CB143" s="14" t="s">
        <v>376</v>
      </c>
      <c r="CC143" s="14" t="s">
        <v>376</v>
      </c>
      <c r="CD143" s="14" t="s">
        <v>376</v>
      </c>
      <c r="CE143" s="14" t="s">
        <v>376</v>
      </c>
      <c r="CF143" s="14" t="s">
        <v>376</v>
      </c>
      <c r="CG143" s="14" t="s">
        <v>376</v>
      </c>
      <c r="CH143" s="14" t="s">
        <v>376</v>
      </c>
      <c r="CI143" s="14" t="s">
        <v>376</v>
      </c>
      <c r="CJ143" s="14" t="s">
        <v>526</v>
      </c>
      <c r="CK143" s="14" t="s">
        <v>376</v>
      </c>
      <c r="CL143" s="14" t="s">
        <v>376</v>
      </c>
      <c r="CM143" s="14" t="s">
        <v>376</v>
      </c>
      <c r="CN143" s="14" t="s">
        <v>376</v>
      </c>
      <c r="CO143" s="14" t="s">
        <v>376</v>
      </c>
      <c r="CP143" s="14" t="s">
        <v>376</v>
      </c>
      <c r="CQ143" s="14" t="s">
        <v>376</v>
      </c>
      <c r="CR143" s="14" t="s">
        <v>376</v>
      </c>
      <c r="CS143" s="14" t="s">
        <v>376</v>
      </c>
      <c r="CT143" s="14" t="s">
        <v>376</v>
      </c>
      <c r="CU143" s="14" t="s">
        <v>376</v>
      </c>
      <c r="CV143" s="14" t="s">
        <v>376</v>
      </c>
      <c r="CW143" s="2" t="s">
        <v>376</v>
      </c>
      <c r="CX143" s="2" t="s">
        <v>376</v>
      </c>
      <c r="CY143" s="2" t="s">
        <v>376</v>
      </c>
    </row>
    <row r="144" ht="12.75" customHeight="1">
      <c r="A144" s="11" t="s">
        <v>619</v>
      </c>
      <c r="B144" s="11"/>
      <c r="C144" s="11" t="s">
        <v>619</v>
      </c>
      <c r="D144" s="14" t="s">
        <v>376</v>
      </c>
      <c r="E144" s="14" t="s">
        <v>376</v>
      </c>
      <c r="F144" s="14" t="s">
        <v>376</v>
      </c>
      <c r="G144" s="14" t="s">
        <v>376</v>
      </c>
      <c r="H144" s="14" t="s">
        <v>376</v>
      </c>
      <c r="I144" s="14" t="s">
        <v>376</v>
      </c>
      <c r="J144" s="14" t="s">
        <v>376</v>
      </c>
      <c r="K144" s="14" t="s">
        <v>376</v>
      </c>
      <c r="L144" s="14" t="s">
        <v>376</v>
      </c>
      <c r="M144" s="14" t="s">
        <v>376</v>
      </c>
      <c r="N144" s="14" t="s">
        <v>376</v>
      </c>
      <c r="O144" s="14" t="s">
        <v>376</v>
      </c>
      <c r="P144" s="14" t="s">
        <v>376</v>
      </c>
      <c r="Q144" s="14" t="s">
        <v>376</v>
      </c>
      <c r="R144" s="14" t="s">
        <v>376</v>
      </c>
      <c r="S144" s="14" t="s">
        <v>376</v>
      </c>
      <c r="T144" s="14" t="s">
        <v>376</v>
      </c>
      <c r="U144" s="14" t="s">
        <v>376</v>
      </c>
      <c r="V144" s="14" t="s">
        <v>376</v>
      </c>
      <c r="W144" s="14" t="s">
        <v>376</v>
      </c>
      <c r="X144" s="14" t="s">
        <v>376</v>
      </c>
      <c r="Y144" s="14" t="s">
        <v>376</v>
      </c>
      <c r="Z144" s="14" t="s">
        <v>376</v>
      </c>
      <c r="AA144" s="14" t="s">
        <v>376</v>
      </c>
      <c r="AB144" s="14" t="s">
        <v>376</v>
      </c>
      <c r="AC144" s="14" t="s">
        <v>376</v>
      </c>
      <c r="AD144" s="14" t="s">
        <v>376</v>
      </c>
      <c r="AE144" s="14" t="s">
        <v>376</v>
      </c>
      <c r="AF144" s="14" t="s">
        <v>376</v>
      </c>
      <c r="AG144" s="14" t="s">
        <v>376</v>
      </c>
      <c r="AH144" s="14" t="s">
        <v>376</v>
      </c>
      <c r="AI144" s="14" t="s">
        <v>376</v>
      </c>
      <c r="AJ144" s="14" t="s">
        <v>376</v>
      </c>
      <c r="AK144" s="14" t="s">
        <v>376</v>
      </c>
      <c r="AL144" s="14" t="s">
        <v>376</v>
      </c>
      <c r="AM144" s="14" t="s">
        <v>376</v>
      </c>
      <c r="AN144" s="14" t="s">
        <v>376</v>
      </c>
      <c r="AO144" s="14" t="s">
        <v>376</v>
      </c>
      <c r="AP144" s="14" t="s">
        <v>376</v>
      </c>
      <c r="AQ144" s="14" t="s">
        <v>376</v>
      </c>
      <c r="AR144" s="14" t="s">
        <v>376</v>
      </c>
      <c r="AS144" s="14" t="s">
        <v>376</v>
      </c>
      <c r="AT144" s="14" t="s">
        <v>376</v>
      </c>
      <c r="AU144" s="14" t="s">
        <v>376</v>
      </c>
      <c r="AV144" s="14" t="s">
        <v>376</v>
      </c>
      <c r="AW144" s="14" t="s">
        <v>376</v>
      </c>
      <c r="AX144" s="14" t="s">
        <v>376</v>
      </c>
      <c r="AY144" s="14" t="s">
        <v>376</v>
      </c>
      <c r="AZ144" s="14" t="s">
        <v>376</v>
      </c>
      <c r="BA144" s="14" t="s">
        <v>376</v>
      </c>
      <c r="BB144" s="14" t="s">
        <v>376</v>
      </c>
      <c r="BC144" s="14" t="s">
        <v>376</v>
      </c>
      <c r="BD144" s="14" t="s">
        <v>376</v>
      </c>
      <c r="BE144" s="14" t="s">
        <v>376</v>
      </c>
      <c r="BF144" s="14" t="s">
        <v>376</v>
      </c>
      <c r="BG144" s="14" t="s">
        <v>376</v>
      </c>
      <c r="BH144" s="14" t="s">
        <v>376</v>
      </c>
      <c r="BI144" s="14" t="s">
        <v>376</v>
      </c>
      <c r="BJ144" s="14" t="s">
        <v>376</v>
      </c>
      <c r="BK144" s="14" t="s">
        <v>376</v>
      </c>
      <c r="BL144" s="14" t="s">
        <v>376</v>
      </c>
      <c r="BM144" s="14" t="s">
        <v>376</v>
      </c>
      <c r="BN144" s="14" t="s">
        <v>376</v>
      </c>
      <c r="BO144" s="14" t="s">
        <v>376</v>
      </c>
      <c r="BP144" s="14" t="s">
        <v>376</v>
      </c>
      <c r="BQ144" s="14" t="s">
        <v>376</v>
      </c>
      <c r="BR144" s="14" t="s">
        <v>376</v>
      </c>
      <c r="BS144" s="14" t="s">
        <v>376</v>
      </c>
      <c r="BT144" s="14" t="s">
        <v>376</v>
      </c>
      <c r="BU144" s="14" t="s">
        <v>376</v>
      </c>
      <c r="BV144" s="14">
        <v>17.0</v>
      </c>
      <c r="BW144" s="14" t="s">
        <v>376</v>
      </c>
      <c r="BX144" s="14" t="s">
        <v>376</v>
      </c>
      <c r="BY144" s="14" t="s">
        <v>376</v>
      </c>
      <c r="BZ144" s="14">
        <v>61.0</v>
      </c>
      <c r="CA144" s="14" t="s">
        <v>376</v>
      </c>
      <c r="CB144" s="14" t="s">
        <v>376</v>
      </c>
      <c r="CC144" s="14" t="s">
        <v>376</v>
      </c>
      <c r="CD144" s="14" t="s">
        <v>376</v>
      </c>
      <c r="CE144" s="14" t="s">
        <v>376</v>
      </c>
      <c r="CF144" s="14" t="s">
        <v>376</v>
      </c>
      <c r="CG144" s="14" t="s">
        <v>376</v>
      </c>
      <c r="CH144" s="14" t="s">
        <v>376</v>
      </c>
      <c r="CI144" s="14" t="s">
        <v>376</v>
      </c>
      <c r="CJ144" s="14">
        <v>85.0</v>
      </c>
      <c r="CK144" s="14" t="s">
        <v>376</v>
      </c>
      <c r="CL144" s="14" t="s">
        <v>376</v>
      </c>
      <c r="CM144" s="14" t="s">
        <v>376</v>
      </c>
      <c r="CN144" s="14" t="s">
        <v>376</v>
      </c>
      <c r="CO144" s="14" t="s">
        <v>376</v>
      </c>
      <c r="CP144" s="14" t="s">
        <v>376</v>
      </c>
      <c r="CQ144" s="14" t="s">
        <v>376</v>
      </c>
      <c r="CR144" s="14" t="s">
        <v>376</v>
      </c>
      <c r="CS144" s="14" t="s">
        <v>376</v>
      </c>
      <c r="CT144" s="14" t="s">
        <v>376</v>
      </c>
      <c r="CU144" s="14" t="s">
        <v>376</v>
      </c>
      <c r="CV144" s="14" t="s">
        <v>376</v>
      </c>
      <c r="CW144" s="2" t="s">
        <v>376</v>
      </c>
      <c r="CX144" s="2" t="s">
        <v>376</v>
      </c>
      <c r="CY144" s="2" t="s">
        <v>376</v>
      </c>
    </row>
    <row r="145" ht="12.75" customHeight="1">
      <c r="A145" s="11" t="s">
        <v>620</v>
      </c>
      <c r="B145" s="11"/>
      <c r="C145" s="11" t="s">
        <v>620</v>
      </c>
      <c r="D145" s="14" t="s">
        <v>376</v>
      </c>
      <c r="E145" s="14" t="s">
        <v>376</v>
      </c>
      <c r="F145" s="14" t="s">
        <v>376</v>
      </c>
      <c r="G145" s="14" t="s">
        <v>376</v>
      </c>
      <c r="H145" s="14" t="s">
        <v>376</v>
      </c>
      <c r="I145" s="14" t="s">
        <v>376</v>
      </c>
      <c r="J145" s="14" t="s">
        <v>376</v>
      </c>
      <c r="K145" s="14" t="s">
        <v>376</v>
      </c>
      <c r="L145" s="14" t="s">
        <v>376</v>
      </c>
      <c r="M145" s="14" t="s">
        <v>376</v>
      </c>
      <c r="N145" s="14" t="s">
        <v>376</v>
      </c>
      <c r="O145" s="14" t="s">
        <v>376</v>
      </c>
      <c r="P145" s="14" t="s">
        <v>376</v>
      </c>
      <c r="Q145" s="14" t="s">
        <v>376</v>
      </c>
      <c r="R145" s="14" t="s">
        <v>376</v>
      </c>
      <c r="S145" s="14" t="s">
        <v>376</v>
      </c>
      <c r="T145" s="14" t="s">
        <v>376</v>
      </c>
      <c r="U145" s="14" t="s">
        <v>376</v>
      </c>
      <c r="V145" s="14" t="s">
        <v>376</v>
      </c>
      <c r="W145" s="14" t="s">
        <v>376</v>
      </c>
      <c r="X145" s="14" t="s">
        <v>376</v>
      </c>
      <c r="Y145" s="14" t="s">
        <v>376</v>
      </c>
      <c r="Z145" s="14" t="s">
        <v>376</v>
      </c>
      <c r="AA145" s="14" t="s">
        <v>376</v>
      </c>
      <c r="AB145" s="14" t="s">
        <v>376</v>
      </c>
      <c r="AC145" s="14" t="s">
        <v>376</v>
      </c>
      <c r="AD145" s="14" t="s">
        <v>376</v>
      </c>
      <c r="AE145" s="14" t="s">
        <v>376</v>
      </c>
      <c r="AF145" s="14" t="s">
        <v>376</v>
      </c>
      <c r="AG145" s="14" t="s">
        <v>376</v>
      </c>
      <c r="AH145" s="14" t="s">
        <v>376</v>
      </c>
      <c r="AI145" s="14" t="s">
        <v>376</v>
      </c>
      <c r="AJ145" s="14" t="s">
        <v>376</v>
      </c>
      <c r="AK145" s="14" t="s">
        <v>376</v>
      </c>
      <c r="AL145" s="14" t="s">
        <v>376</v>
      </c>
      <c r="AM145" s="14" t="s">
        <v>376</v>
      </c>
      <c r="AN145" s="14" t="s">
        <v>376</v>
      </c>
      <c r="AO145" s="14" t="s">
        <v>376</v>
      </c>
      <c r="AP145" s="14" t="s">
        <v>376</v>
      </c>
      <c r="AQ145" s="14" t="s">
        <v>376</v>
      </c>
      <c r="AR145" s="14" t="s">
        <v>376</v>
      </c>
      <c r="AS145" s="14" t="s">
        <v>376</v>
      </c>
      <c r="AT145" s="14" t="s">
        <v>376</v>
      </c>
      <c r="AU145" s="14" t="s">
        <v>376</v>
      </c>
      <c r="AV145" s="14" t="s">
        <v>376</v>
      </c>
      <c r="AW145" s="14" t="s">
        <v>376</v>
      </c>
      <c r="AX145" s="14" t="s">
        <v>376</v>
      </c>
      <c r="AY145" s="14" t="s">
        <v>376</v>
      </c>
      <c r="AZ145" s="14" t="s">
        <v>376</v>
      </c>
      <c r="BA145" s="14" t="s">
        <v>376</v>
      </c>
      <c r="BB145" s="14" t="s">
        <v>376</v>
      </c>
      <c r="BC145" s="14" t="s">
        <v>376</v>
      </c>
      <c r="BD145" s="14" t="s">
        <v>376</v>
      </c>
      <c r="BE145" s="14" t="s">
        <v>376</v>
      </c>
      <c r="BF145" s="14" t="s">
        <v>376</v>
      </c>
      <c r="BG145" s="14" t="s">
        <v>376</v>
      </c>
      <c r="BH145" s="14" t="s">
        <v>376</v>
      </c>
      <c r="BI145" s="14" t="s">
        <v>376</v>
      </c>
      <c r="BJ145" s="14" t="s">
        <v>376</v>
      </c>
      <c r="BK145" s="14" t="s">
        <v>376</v>
      </c>
      <c r="BL145" s="14" t="s">
        <v>376</v>
      </c>
      <c r="BM145" s="14" t="s">
        <v>376</v>
      </c>
      <c r="BN145" s="14" t="s">
        <v>376</v>
      </c>
      <c r="BO145" s="14" t="s">
        <v>376</v>
      </c>
      <c r="BP145" s="14" t="s">
        <v>376</v>
      </c>
      <c r="BQ145" s="14" t="s">
        <v>376</v>
      </c>
      <c r="BR145" s="14" t="s">
        <v>376</v>
      </c>
      <c r="BS145" s="14" t="s">
        <v>376</v>
      </c>
      <c r="BT145" s="14" t="s">
        <v>376</v>
      </c>
      <c r="BU145" s="14" t="s">
        <v>376</v>
      </c>
      <c r="BV145" s="14" t="s">
        <v>529</v>
      </c>
      <c r="BW145" s="14" t="s">
        <v>376</v>
      </c>
      <c r="BX145" s="14" t="s">
        <v>376</v>
      </c>
      <c r="BY145" s="14" t="s">
        <v>376</v>
      </c>
      <c r="BZ145" s="14" t="s">
        <v>529</v>
      </c>
      <c r="CA145" s="14" t="s">
        <v>376</v>
      </c>
      <c r="CB145" s="14" t="s">
        <v>376</v>
      </c>
      <c r="CC145" s="14" t="s">
        <v>376</v>
      </c>
      <c r="CD145" s="14" t="s">
        <v>376</v>
      </c>
      <c r="CE145" s="14" t="s">
        <v>376</v>
      </c>
      <c r="CF145" s="14" t="s">
        <v>376</v>
      </c>
      <c r="CG145" s="14" t="s">
        <v>376</v>
      </c>
      <c r="CH145" s="14" t="s">
        <v>376</v>
      </c>
      <c r="CI145" s="14" t="s">
        <v>376</v>
      </c>
      <c r="CJ145" s="14" t="s">
        <v>529</v>
      </c>
      <c r="CK145" s="14" t="s">
        <v>376</v>
      </c>
      <c r="CL145" s="14" t="s">
        <v>376</v>
      </c>
      <c r="CM145" s="14" t="s">
        <v>376</v>
      </c>
      <c r="CN145" s="14" t="s">
        <v>376</v>
      </c>
      <c r="CO145" s="14" t="s">
        <v>376</v>
      </c>
      <c r="CP145" s="14" t="s">
        <v>376</v>
      </c>
      <c r="CQ145" s="14" t="s">
        <v>376</v>
      </c>
      <c r="CR145" s="14" t="s">
        <v>376</v>
      </c>
      <c r="CS145" s="14" t="s">
        <v>376</v>
      </c>
      <c r="CT145" s="14" t="s">
        <v>376</v>
      </c>
      <c r="CU145" s="14" t="s">
        <v>376</v>
      </c>
      <c r="CV145" s="14" t="s">
        <v>376</v>
      </c>
      <c r="CW145" s="2" t="s">
        <v>376</v>
      </c>
      <c r="CX145" s="2" t="s">
        <v>376</v>
      </c>
      <c r="CY145" s="2" t="s">
        <v>376</v>
      </c>
    </row>
    <row r="146" ht="12.75" customHeight="1">
      <c r="A146" s="11" t="s">
        <v>621</v>
      </c>
      <c r="B146" s="11"/>
      <c r="C146" s="11" t="s">
        <v>621</v>
      </c>
      <c r="D146" s="14" t="s">
        <v>376</v>
      </c>
      <c r="E146" s="14" t="s">
        <v>376</v>
      </c>
      <c r="F146" s="14" t="s">
        <v>376</v>
      </c>
      <c r="G146" s="14" t="s">
        <v>376</v>
      </c>
      <c r="H146" s="14" t="s">
        <v>376</v>
      </c>
      <c r="I146" s="14" t="s">
        <v>376</v>
      </c>
      <c r="J146" s="14" t="s">
        <v>376</v>
      </c>
      <c r="K146" s="14" t="s">
        <v>376</v>
      </c>
      <c r="L146" s="14" t="s">
        <v>376</v>
      </c>
      <c r="M146" s="14" t="s">
        <v>376</v>
      </c>
      <c r="N146" s="14" t="s">
        <v>376</v>
      </c>
      <c r="O146" s="14" t="s">
        <v>376</v>
      </c>
      <c r="P146" s="14" t="s">
        <v>376</v>
      </c>
      <c r="Q146" s="14" t="s">
        <v>376</v>
      </c>
      <c r="R146" s="14" t="s">
        <v>376</v>
      </c>
      <c r="S146" s="14" t="s">
        <v>376</v>
      </c>
      <c r="T146" s="14" t="s">
        <v>376</v>
      </c>
      <c r="U146" s="14" t="s">
        <v>376</v>
      </c>
      <c r="V146" s="14" t="s">
        <v>376</v>
      </c>
      <c r="W146" s="14" t="s">
        <v>376</v>
      </c>
      <c r="X146" s="14" t="s">
        <v>376</v>
      </c>
      <c r="Y146" s="14" t="s">
        <v>376</v>
      </c>
      <c r="Z146" s="14" t="s">
        <v>376</v>
      </c>
      <c r="AA146" s="14" t="s">
        <v>376</v>
      </c>
      <c r="AB146" s="14" t="s">
        <v>376</v>
      </c>
      <c r="AC146" s="14" t="s">
        <v>376</v>
      </c>
      <c r="AD146" s="14" t="s">
        <v>376</v>
      </c>
      <c r="AE146" s="14" t="s">
        <v>376</v>
      </c>
      <c r="AF146" s="14" t="s">
        <v>376</v>
      </c>
      <c r="AG146" s="14" t="s">
        <v>376</v>
      </c>
      <c r="AH146" s="14" t="s">
        <v>376</v>
      </c>
      <c r="AI146" s="14" t="s">
        <v>376</v>
      </c>
      <c r="AJ146" s="14" t="s">
        <v>376</v>
      </c>
      <c r="AK146" s="14" t="s">
        <v>376</v>
      </c>
      <c r="AL146" s="14" t="s">
        <v>376</v>
      </c>
      <c r="AM146" s="14" t="s">
        <v>376</v>
      </c>
      <c r="AN146" s="14" t="s">
        <v>376</v>
      </c>
      <c r="AO146" s="14" t="s">
        <v>376</v>
      </c>
      <c r="AP146" s="14" t="s">
        <v>376</v>
      </c>
      <c r="AQ146" s="14" t="s">
        <v>376</v>
      </c>
      <c r="AR146" s="14" t="s">
        <v>376</v>
      </c>
      <c r="AS146" s="14" t="s">
        <v>376</v>
      </c>
      <c r="AT146" s="14" t="s">
        <v>376</v>
      </c>
      <c r="AU146" s="14" t="s">
        <v>376</v>
      </c>
      <c r="AV146" s="14" t="s">
        <v>376</v>
      </c>
      <c r="AW146" s="14" t="s">
        <v>376</v>
      </c>
      <c r="AX146" s="14" t="s">
        <v>376</v>
      </c>
      <c r="AY146" s="14" t="s">
        <v>376</v>
      </c>
      <c r="AZ146" s="14" t="s">
        <v>376</v>
      </c>
      <c r="BA146" s="14" t="s">
        <v>376</v>
      </c>
      <c r="BB146" s="14" t="s">
        <v>376</v>
      </c>
      <c r="BC146" s="14" t="s">
        <v>376</v>
      </c>
      <c r="BD146" s="14" t="s">
        <v>376</v>
      </c>
      <c r="BE146" s="14" t="s">
        <v>376</v>
      </c>
      <c r="BF146" s="14" t="s">
        <v>376</v>
      </c>
      <c r="BG146" s="14" t="s">
        <v>376</v>
      </c>
      <c r="BH146" s="14" t="s">
        <v>376</v>
      </c>
      <c r="BI146" s="14" t="s">
        <v>376</v>
      </c>
      <c r="BJ146" s="14" t="s">
        <v>376</v>
      </c>
      <c r="BK146" s="14" t="s">
        <v>376</v>
      </c>
      <c r="BL146" s="14" t="s">
        <v>376</v>
      </c>
      <c r="BM146" s="14" t="s">
        <v>376</v>
      </c>
      <c r="BN146" s="14" t="s">
        <v>376</v>
      </c>
      <c r="BO146" s="14" t="s">
        <v>376</v>
      </c>
      <c r="BP146" s="14" t="s">
        <v>376</v>
      </c>
      <c r="BQ146" s="14" t="s">
        <v>376</v>
      </c>
      <c r="BR146" s="14" t="s">
        <v>376</v>
      </c>
      <c r="BS146" s="14" t="s">
        <v>376</v>
      </c>
      <c r="BT146" s="14" t="s">
        <v>376</v>
      </c>
      <c r="BU146" s="14" t="s">
        <v>376</v>
      </c>
      <c r="BV146" s="14">
        <v>36.0</v>
      </c>
      <c r="BW146" s="14" t="s">
        <v>376</v>
      </c>
      <c r="BX146" s="14" t="s">
        <v>376</v>
      </c>
      <c r="BY146" s="14" t="s">
        <v>376</v>
      </c>
      <c r="BZ146" s="14">
        <v>79.0</v>
      </c>
      <c r="CA146" s="14" t="s">
        <v>376</v>
      </c>
      <c r="CB146" s="14" t="s">
        <v>376</v>
      </c>
      <c r="CC146" s="14" t="s">
        <v>376</v>
      </c>
      <c r="CD146" s="14" t="s">
        <v>376</v>
      </c>
      <c r="CE146" s="14" t="s">
        <v>376</v>
      </c>
      <c r="CF146" s="14" t="s">
        <v>376</v>
      </c>
      <c r="CG146" s="14" t="s">
        <v>376</v>
      </c>
      <c r="CH146" s="14" t="s">
        <v>376</v>
      </c>
      <c r="CI146" s="14" t="s">
        <v>376</v>
      </c>
      <c r="CJ146" s="14">
        <v>1.0</v>
      </c>
      <c r="CK146" s="14" t="s">
        <v>376</v>
      </c>
      <c r="CL146" s="14" t="s">
        <v>376</v>
      </c>
      <c r="CM146" s="14" t="s">
        <v>376</v>
      </c>
      <c r="CN146" s="14" t="s">
        <v>376</v>
      </c>
      <c r="CO146" s="14" t="s">
        <v>376</v>
      </c>
      <c r="CP146" s="14" t="s">
        <v>376</v>
      </c>
      <c r="CQ146" s="14" t="s">
        <v>376</v>
      </c>
      <c r="CR146" s="14" t="s">
        <v>376</v>
      </c>
      <c r="CS146" s="14" t="s">
        <v>376</v>
      </c>
      <c r="CT146" s="14" t="s">
        <v>376</v>
      </c>
      <c r="CU146" s="14" t="s">
        <v>376</v>
      </c>
      <c r="CV146" s="14" t="s">
        <v>376</v>
      </c>
      <c r="CW146" s="2" t="s">
        <v>376</v>
      </c>
      <c r="CX146" s="2" t="s">
        <v>376</v>
      </c>
      <c r="CY146" s="2" t="s">
        <v>376</v>
      </c>
    </row>
    <row r="147" ht="12.75" customHeight="1">
      <c r="A147" s="11" t="s">
        <v>622</v>
      </c>
      <c r="B147" s="11"/>
      <c r="C147" s="11" t="s">
        <v>622</v>
      </c>
      <c r="D147" s="14" t="s">
        <v>376</v>
      </c>
      <c r="E147" s="14" t="s">
        <v>376</v>
      </c>
      <c r="F147" s="14" t="s">
        <v>376</v>
      </c>
      <c r="G147" s="14" t="s">
        <v>376</v>
      </c>
      <c r="H147" s="14" t="s">
        <v>376</v>
      </c>
      <c r="I147" s="14" t="s">
        <v>376</v>
      </c>
      <c r="J147" s="14" t="s">
        <v>376</v>
      </c>
      <c r="K147" s="14" t="s">
        <v>376</v>
      </c>
      <c r="L147" s="14" t="s">
        <v>376</v>
      </c>
      <c r="M147" s="14" t="s">
        <v>376</v>
      </c>
      <c r="N147" s="14" t="s">
        <v>376</v>
      </c>
      <c r="O147" s="14" t="s">
        <v>376</v>
      </c>
      <c r="P147" s="14" t="s">
        <v>376</v>
      </c>
      <c r="Q147" s="14" t="s">
        <v>376</v>
      </c>
      <c r="R147" s="14" t="s">
        <v>376</v>
      </c>
      <c r="S147" s="14" t="s">
        <v>376</v>
      </c>
      <c r="T147" s="14" t="s">
        <v>376</v>
      </c>
      <c r="U147" s="14" t="s">
        <v>376</v>
      </c>
      <c r="V147" s="14" t="s">
        <v>376</v>
      </c>
      <c r="W147" s="14" t="s">
        <v>376</v>
      </c>
      <c r="X147" s="14" t="s">
        <v>376</v>
      </c>
      <c r="Y147" s="14" t="s">
        <v>376</v>
      </c>
      <c r="Z147" s="14" t="s">
        <v>376</v>
      </c>
      <c r="AA147" s="14" t="s">
        <v>376</v>
      </c>
      <c r="AB147" s="14" t="s">
        <v>376</v>
      </c>
      <c r="AC147" s="14" t="s">
        <v>376</v>
      </c>
      <c r="AD147" s="14" t="s">
        <v>376</v>
      </c>
      <c r="AE147" s="14" t="s">
        <v>376</v>
      </c>
      <c r="AF147" s="14" t="s">
        <v>376</v>
      </c>
      <c r="AG147" s="14" t="s">
        <v>376</v>
      </c>
      <c r="AH147" s="14" t="s">
        <v>376</v>
      </c>
      <c r="AI147" s="14" t="s">
        <v>376</v>
      </c>
      <c r="AJ147" s="14" t="s">
        <v>376</v>
      </c>
      <c r="AK147" s="14" t="s">
        <v>376</v>
      </c>
      <c r="AL147" s="14" t="s">
        <v>376</v>
      </c>
      <c r="AM147" s="14" t="s">
        <v>376</v>
      </c>
      <c r="AN147" s="14" t="s">
        <v>376</v>
      </c>
      <c r="AO147" s="14" t="s">
        <v>376</v>
      </c>
      <c r="AP147" s="14" t="s">
        <v>376</v>
      </c>
      <c r="AQ147" s="14" t="s">
        <v>376</v>
      </c>
      <c r="AR147" s="14" t="s">
        <v>376</v>
      </c>
      <c r="AS147" s="14" t="s">
        <v>376</v>
      </c>
      <c r="AT147" s="14" t="s">
        <v>376</v>
      </c>
      <c r="AU147" s="14" t="s">
        <v>376</v>
      </c>
      <c r="AV147" s="14" t="s">
        <v>376</v>
      </c>
      <c r="AW147" s="14" t="s">
        <v>376</v>
      </c>
      <c r="AX147" s="14" t="s">
        <v>376</v>
      </c>
      <c r="AY147" s="14" t="s">
        <v>376</v>
      </c>
      <c r="AZ147" s="14" t="s">
        <v>376</v>
      </c>
      <c r="BA147" s="14" t="s">
        <v>376</v>
      </c>
      <c r="BB147" s="14" t="s">
        <v>376</v>
      </c>
      <c r="BC147" s="14" t="s">
        <v>376</v>
      </c>
      <c r="BD147" s="14" t="s">
        <v>376</v>
      </c>
      <c r="BE147" s="14" t="s">
        <v>376</v>
      </c>
      <c r="BF147" s="14" t="s">
        <v>376</v>
      </c>
      <c r="BG147" s="14" t="s">
        <v>376</v>
      </c>
      <c r="BH147" s="14" t="s">
        <v>376</v>
      </c>
      <c r="BI147" s="14" t="s">
        <v>376</v>
      </c>
      <c r="BJ147" s="14" t="s">
        <v>376</v>
      </c>
      <c r="BK147" s="14" t="s">
        <v>376</v>
      </c>
      <c r="BL147" s="14" t="s">
        <v>376</v>
      </c>
      <c r="BM147" s="14" t="s">
        <v>376</v>
      </c>
      <c r="BN147" s="14" t="s">
        <v>376</v>
      </c>
      <c r="BO147" s="14" t="s">
        <v>376</v>
      </c>
      <c r="BP147" s="14" t="s">
        <v>376</v>
      </c>
      <c r="BQ147" s="14" t="s">
        <v>376</v>
      </c>
      <c r="BR147" s="14" t="s">
        <v>376</v>
      </c>
      <c r="BS147" s="14" t="s">
        <v>376</v>
      </c>
      <c r="BT147" s="14" t="s">
        <v>376</v>
      </c>
      <c r="BU147" s="14" t="s">
        <v>376</v>
      </c>
      <c r="BV147" s="14" t="s">
        <v>532</v>
      </c>
      <c r="BW147" s="14" t="s">
        <v>376</v>
      </c>
      <c r="BX147" s="14" t="s">
        <v>376</v>
      </c>
      <c r="BY147" s="14" t="s">
        <v>376</v>
      </c>
      <c r="BZ147" s="14" t="s">
        <v>532</v>
      </c>
      <c r="CA147" s="14" t="s">
        <v>376</v>
      </c>
      <c r="CB147" s="14" t="s">
        <v>376</v>
      </c>
      <c r="CC147" s="14" t="s">
        <v>376</v>
      </c>
      <c r="CD147" s="14" t="s">
        <v>376</v>
      </c>
      <c r="CE147" s="14" t="s">
        <v>376</v>
      </c>
      <c r="CF147" s="14" t="s">
        <v>376</v>
      </c>
      <c r="CG147" s="14" t="s">
        <v>376</v>
      </c>
      <c r="CH147" s="14" t="s">
        <v>376</v>
      </c>
      <c r="CI147" s="14" t="s">
        <v>376</v>
      </c>
      <c r="CJ147" s="14" t="s">
        <v>532</v>
      </c>
      <c r="CK147" s="14" t="s">
        <v>376</v>
      </c>
      <c r="CL147" s="14" t="s">
        <v>376</v>
      </c>
      <c r="CM147" s="14" t="s">
        <v>376</v>
      </c>
      <c r="CN147" s="14" t="s">
        <v>376</v>
      </c>
      <c r="CO147" s="14" t="s">
        <v>376</v>
      </c>
      <c r="CP147" s="14" t="s">
        <v>376</v>
      </c>
      <c r="CQ147" s="14" t="s">
        <v>376</v>
      </c>
      <c r="CR147" s="14" t="s">
        <v>376</v>
      </c>
      <c r="CS147" s="14" t="s">
        <v>376</v>
      </c>
      <c r="CT147" s="14" t="s">
        <v>376</v>
      </c>
      <c r="CU147" s="14" t="s">
        <v>376</v>
      </c>
      <c r="CV147" s="14" t="s">
        <v>376</v>
      </c>
      <c r="CW147" s="2" t="s">
        <v>376</v>
      </c>
      <c r="CX147" s="2" t="s">
        <v>376</v>
      </c>
      <c r="CY147" s="2" t="s">
        <v>376</v>
      </c>
    </row>
    <row r="148" ht="12.75" customHeight="1">
      <c r="A148" s="11" t="s">
        <v>623</v>
      </c>
      <c r="B148" s="11"/>
      <c r="C148" s="11" t="s">
        <v>623</v>
      </c>
      <c r="D148" s="14" t="s">
        <v>376</v>
      </c>
      <c r="E148" s="14" t="s">
        <v>376</v>
      </c>
      <c r="F148" s="14" t="s">
        <v>376</v>
      </c>
      <c r="G148" s="14" t="s">
        <v>376</v>
      </c>
      <c r="H148" s="14" t="s">
        <v>376</v>
      </c>
      <c r="I148" s="14" t="s">
        <v>376</v>
      </c>
      <c r="J148" s="14" t="s">
        <v>376</v>
      </c>
      <c r="K148" s="14" t="s">
        <v>376</v>
      </c>
      <c r="L148" s="14" t="s">
        <v>376</v>
      </c>
      <c r="M148" s="14" t="s">
        <v>376</v>
      </c>
      <c r="N148" s="14" t="s">
        <v>376</v>
      </c>
      <c r="O148" s="14" t="s">
        <v>376</v>
      </c>
      <c r="P148" s="14" t="s">
        <v>376</v>
      </c>
      <c r="Q148" s="14" t="s">
        <v>376</v>
      </c>
      <c r="R148" s="14" t="s">
        <v>376</v>
      </c>
      <c r="S148" s="14" t="s">
        <v>376</v>
      </c>
      <c r="T148" s="14" t="s">
        <v>376</v>
      </c>
      <c r="U148" s="14" t="s">
        <v>376</v>
      </c>
      <c r="V148" s="14" t="s">
        <v>376</v>
      </c>
      <c r="W148" s="14" t="s">
        <v>376</v>
      </c>
      <c r="X148" s="14" t="s">
        <v>376</v>
      </c>
      <c r="Y148" s="14" t="s">
        <v>376</v>
      </c>
      <c r="Z148" s="14" t="s">
        <v>376</v>
      </c>
      <c r="AA148" s="14" t="s">
        <v>376</v>
      </c>
      <c r="AB148" s="14" t="s">
        <v>376</v>
      </c>
      <c r="AC148" s="14" t="s">
        <v>376</v>
      </c>
      <c r="AD148" s="14" t="s">
        <v>376</v>
      </c>
      <c r="AE148" s="14" t="s">
        <v>376</v>
      </c>
      <c r="AF148" s="14" t="s">
        <v>376</v>
      </c>
      <c r="AG148" s="14" t="s">
        <v>376</v>
      </c>
      <c r="AH148" s="14" t="s">
        <v>376</v>
      </c>
      <c r="AI148" s="14" t="s">
        <v>376</v>
      </c>
      <c r="AJ148" s="14" t="s">
        <v>376</v>
      </c>
      <c r="AK148" s="14" t="s">
        <v>376</v>
      </c>
      <c r="AL148" s="14" t="s">
        <v>376</v>
      </c>
      <c r="AM148" s="14" t="s">
        <v>376</v>
      </c>
      <c r="AN148" s="14" t="s">
        <v>376</v>
      </c>
      <c r="AO148" s="14" t="s">
        <v>376</v>
      </c>
      <c r="AP148" s="14" t="s">
        <v>376</v>
      </c>
      <c r="AQ148" s="14" t="s">
        <v>376</v>
      </c>
      <c r="AR148" s="14" t="s">
        <v>376</v>
      </c>
      <c r="AS148" s="14" t="s">
        <v>376</v>
      </c>
      <c r="AT148" s="14" t="s">
        <v>376</v>
      </c>
      <c r="AU148" s="14" t="s">
        <v>376</v>
      </c>
      <c r="AV148" s="14" t="s">
        <v>376</v>
      </c>
      <c r="AW148" s="14" t="s">
        <v>376</v>
      </c>
      <c r="AX148" s="14" t="s">
        <v>376</v>
      </c>
      <c r="AY148" s="14" t="s">
        <v>376</v>
      </c>
      <c r="AZ148" s="14" t="s">
        <v>376</v>
      </c>
      <c r="BA148" s="14" t="s">
        <v>376</v>
      </c>
      <c r="BB148" s="14" t="s">
        <v>376</v>
      </c>
      <c r="BC148" s="14" t="s">
        <v>376</v>
      </c>
      <c r="BD148" s="14" t="s">
        <v>376</v>
      </c>
      <c r="BE148" s="14" t="s">
        <v>376</v>
      </c>
      <c r="BF148" s="14" t="s">
        <v>376</v>
      </c>
      <c r="BG148" s="14" t="s">
        <v>376</v>
      </c>
      <c r="BH148" s="14" t="s">
        <v>376</v>
      </c>
      <c r="BI148" s="14" t="s">
        <v>376</v>
      </c>
      <c r="BJ148" s="14" t="s">
        <v>376</v>
      </c>
      <c r="BK148" s="14" t="s">
        <v>376</v>
      </c>
      <c r="BL148" s="14" t="s">
        <v>376</v>
      </c>
      <c r="BM148" s="14" t="s">
        <v>376</v>
      </c>
      <c r="BN148" s="14" t="s">
        <v>376</v>
      </c>
      <c r="BO148" s="14" t="s">
        <v>376</v>
      </c>
      <c r="BP148" s="14" t="s">
        <v>376</v>
      </c>
      <c r="BQ148" s="14" t="s">
        <v>376</v>
      </c>
      <c r="BR148" s="14" t="s">
        <v>376</v>
      </c>
      <c r="BS148" s="14" t="s">
        <v>376</v>
      </c>
      <c r="BT148" s="14" t="s">
        <v>376</v>
      </c>
      <c r="BU148" s="14" t="s">
        <v>376</v>
      </c>
      <c r="BV148" s="14">
        <v>96.0</v>
      </c>
      <c r="BW148" s="14" t="s">
        <v>376</v>
      </c>
      <c r="BX148" s="14" t="s">
        <v>376</v>
      </c>
      <c r="BY148" s="14" t="s">
        <v>376</v>
      </c>
      <c r="BZ148" s="14">
        <v>30.0</v>
      </c>
      <c r="CA148" s="14" t="s">
        <v>376</v>
      </c>
      <c r="CB148" s="14" t="s">
        <v>376</v>
      </c>
      <c r="CC148" s="14" t="s">
        <v>376</v>
      </c>
      <c r="CD148" s="14" t="s">
        <v>376</v>
      </c>
      <c r="CE148" s="14" t="s">
        <v>376</v>
      </c>
      <c r="CF148" s="14" t="s">
        <v>376</v>
      </c>
      <c r="CG148" s="14" t="s">
        <v>376</v>
      </c>
      <c r="CH148" s="14" t="s">
        <v>376</v>
      </c>
      <c r="CI148" s="14" t="s">
        <v>376</v>
      </c>
      <c r="CJ148" s="14">
        <v>0.0</v>
      </c>
      <c r="CK148" s="14" t="s">
        <v>376</v>
      </c>
      <c r="CL148" s="14" t="s">
        <v>376</v>
      </c>
      <c r="CM148" s="14" t="s">
        <v>376</v>
      </c>
      <c r="CN148" s="14" t="s">
        <v>376</v>
      </c>
      <c r="CO148" s="14" t="s">
        <v>376</v>
      </c>
      <c r="CP148" s="14" t="s">
        <v>376</v>
      </c>
      <c r="CQ148" s="14" t="s">
        <v>376</v>
      </c>
      <c r="CR148" s="14" t="s">
        <v>376</v>
      </c>
      <c r="CS148" s="14" t="s">
        <v>376</v>
      </c>
      <c r="CT148" s="14" t="s">
        <v>376</v>
      </c>
      <c r="CU148" s="14" t="s">
        <v>376</v>
      </c>
      <c r="CV148" s="14" t="s">
        <v>376</v>
      </c>
      <c r="CW148" s="2" t="s">
        <v>376</v>
      </c>
      <c r="CX148" s="2" t="s">
        <v>376</v>
      </c>
      <c r="CY148" s="2" t="s">
        <v>376</v>
      </c>
    </row>
    <row r="149" ht="12.75" customHeight="1">
      <c r="A149" s="11" t="s">
        <v>624</v>
      </c>
      <c r="B149" s="11"/>
      <c r="C149" s="11" t="s">
        <v>624</v>
      </c>
      <c r="D149" s="14" t="s">
        <v>376</v>
      </c>
      <c r="E149" s="14" t="s">
        <v>376</v>
      </c>
      <c r="F149" s="14" t="s">
        <v>376</v>
      </c>
      <c r="G149" s="14" t="s">
        <v>376</v>
      </c>
      <c r="H149" s="14" t="s">
        <v>376</v>
      </c>
      <c r="I149" s="14" t="s">
        <v>376</v>
      </c>
      <c r="J149" s="14" t="s">
        <v>376</v>
      </c>
      <c r="K149" s="14" t="s">
        <v>376</v>
      </c>
      <c r="L149" s="14" t="s">
        <v>376</v>
      </c>
      <c r="M149" s="14" t="s">
        <v>376</v>
      </c>
      <c r="N149" s="14" t="s">
        <v>376</v>
      </c>
      <c r="O149" s="14" t="s">
        <v>376</v>
      </c>
      <c r="P149" s="14" t="s">
        <v>376</v>
      </c>
      <c r="Q149" s="14" t="s">
        <v>376</v>
      </c>
      <c r="R149" s="14" t="s">
        <v>376</v>
      </c>
      <c r="S149" s="14" t="s">
        <v>376</v>
      </c>
      <c r="T149" s="14" t="s">
        <v>376</v>
      </c>
      <c r="U149" s="14" t="s">
        <v>376</v>
      </c>
      <c r="V149" s="14" t="s">
        <v>376</v>
      </c>
      <c r="W149" s="14" t="s">
        <v>376</v>
      </c>
      <c r="X149" s="14" t="s">
        <v>376</v>
      </c>
      <c r="Y149" s="14" t="s">
        <v>376</v>
      </c>
      <c r="Z149" s="14" t="s">
        <v>376</v>
      </c>
      <c r="AA149" s="14" t="s">
        <v>376</v>
      </c>
      <c r="AB149" s="14" t="s">
        <v>376</v>
      </c>
      <c r="AC149" s="14" t="s">
        <v>376</v>
      </c>
      <c r="AD149" s="14" t="s">
        <v>376</v>
      </c>
      <c r="AE149" s="14" t="s">
        <v>376</v>
      </c>
      <c r="AF149" s="14" t="s">
        <v>376</v>
      </c>
      <c r="AG149" s="14" t="s">
        <v>376</v>
      </c>
      <c r="AH149" s="14" t="s">
        <v>376</v>
      </c>
      <c r="AI149" s="14" t="s">
        <v>376</v>
      </c>
      <c r="AJ149" s="14" t="s">
        <v>376</v>
      </c>
      <c r="AK149" s="14" t="s">
        <v>376</v>
      </c>
      <c r="AL149" s="14" t="s">
        <v>376</v>
      </c>
      <c r="AM149" s="14" t="s">
        <v>376</v>
      </c>
      <c r="AN149" s="14" t="s">
        <v>376</v>
      </c>
      <c r="AO149" s="14" t="s">
        <v>376</v>
      </c>
      <c r="AP149" s="14" t="s">
        <v>376</v>
      </c>
      <c r="AQ149" s="14" t="s">
        <v>376</v>
      </c>
      <c r="AR149" s="14" t="s">
        <v>376</v>
      </c>
      <c r="AS149" s="14" t="s">
        <v>376</v>
      </c>
      <c r="AT149" s="14" t="s">
        <v>376</v>
      </c>
      <c r="AU149" s="14" t="s">
        <v>376</v>
      </c>
      <c r="AV149" s="14" t="s">
        <v>376</v>
      </c>
      <c r="AW149" s="14" t="s">
        <v>376</v>
      </c>
      <c r="AX149" s="14" t="s">
        <v>376</v>
      </c>
      <c r="AY149" s="14" t="s">
        <v>376</v>
      </c>
      <c r="AZ149" s="14" t="s">
        <v>376</v>
      </c>
      <c r="BA149" s="14" t="s">
        <v>376</v>
      </c>
      <c r="BB149" s="14" t="s">
        <v>376</v>
      </c>
      <c r="BC149" s="14" t="s">
        <v>376</v>
      </c>
      <c r="BD149" s="14" t="s">
        <v>376</v>
      </c>
      <c r="BE149" s="14" t="s">
        <v>376</v>
      </c>
      <c r="BF149" s="14" t="s">
        <v>376</v>
      </c>
      <c r="BG149" s="14" t="s">
        <v>376</v>
      </c>
      <c r="BH149" s="14" t="s">
        <v>376</v>
      </c>
      <c r="BI149" s="14" t="s">
        <v>376</v>
      </c>
      <c r="BJ149" s="14" t="s">
        <v>376</v>
      </c>
      <c r="BK149" s="14" t="s">
        <v>376</v>
      </c>
      <c r="BL149" s="14" t="s">
        <v>376</v>
      </c>
      <c r="BM149" s="14" t="s">
        <v>376</v>
      </c>
      <c r="BN149" s="14" t="s">
        <v>376</v>
      </c>
      <c r="BO149" s="14" t="s">
        <v>376</v>
      </c>
      <c r="BP149" s="14" t="s">
        <v>376</v>
      </c>
      <c r="BQ149" s="14" t="s">
        <v>376</v>
      </c>
      <c r="BR149" s="14" t="s">
        <v>376</v>
      </c>
      <c r="BS149" s="14" t="s">
        <v>376</v>
      </c>
      <c r="BT149" s="14" t="s">
        <v>376</v>
      </c>
      <c r="BU149" s="14" t="s">
        <v>376</v>
      </c>
      <c r="BV149" s="14" t="s">
        <v>535</v>
      </c>
      <c r="BW149" s="14" t="s">
        <v>376</v>
      </c>
      <c r="BX149" s="14" t="s">
        <v>376</v>
      </c>
      <c r="BY149" s="14" t="s">
        <v>376</v>
      </c>
      <c r="BZ149" s="14" t="s">
        <v>535</v>
      </c>
      <c r="CA149" s="14" t="s">
        <v>376</v>
      </c>
      <c r="CB149" s="14" t="s">
        <v>376</v>
      </c>
      <c r="CC149" s="14" t="s">
        <v>376</v>
      </c>
      <c r="CD149" s="14" t="s">
        <v>376</v>
      </c>
      <c r="CE149" s="14" t="s">
        <v>376</v>
      </c>
      <c r="CF149" s="14" t="s">
        <v>376</v>
      </c>
      <c r="CG149" s="14" t="s">
        <v>376</v>
      </c>
      <c r="CH149" s="14" t="s">
        <v>376</v>
      </c>
      <c r="CI149" s="14" t="s">
        <v>376</v>
      </c>
      <c r="CJ149" s="14" t="s">
        <v>535</v>
      </c>
      <c r="CK149" s="14" t="s">
        <v>376</v>
      </c>
      <c r="CL149" s="14" t="s">
        <v>376</v>
      </c>
      <c r="CM149" s="14" t="s">
        <v>376</v>
      </c>
      <c r="CN149" s="14" t="s">
        <v>376</v>
      </c>
      <c r="CO149" s="14" t="s">
        <v>376</v>
      </c>
      <c r="CP149" s="14" t="s">
        <v>376</v>
      </c>
      <c r="CQ149" s="14" t="s">
        <v>376</v>
      </c>
      <c r="CR149" s="14" t="s">
        <v>376</v>
      </c>
      <c r="CS149" s="14" t="s">
        <v>376</v>
      </c>
      <c r="CT149" s="14" t="s">
        <v>376</v>
      </c>
      <c r="CU149" s="14" t="s">
        <v>376</v>
      </c>
      <c r="CV149" s="14" t="s">
        <v>376</v>
      </c>
      <c r="CW149" s="2" t="s">
        <v>376</v>
      </c>
      <c r="CX149" s="2" t="s">
        <v>376</v>
      </c>
      <c r="CY149" s="2" t="s">
        <v>376</v>
      </c>
    </row>
    <row r="150" ht="12.75" customHeight="1">
      <c r="A150" s="11" t="s">
        <v>625</v>
      </c>
      <c r="B150" s="11"/>
      <c r="C150" s="11" t="s">
        <v>625</v>
      </c>
      <c r="D150" s="14" t="s">
        <v>376</v>
      </c>
      <c r="E150" s="14" t="s">
        <v>376</v>
      </c>
      <c r="F150" s="14" t="s">
        <v>376</v>
      </c>
      <c r="G150" s="14" t="s">
        <v>376</v>
      </c>
      <c r="H150" s="14" t="s">
        <v>376</v>
      </c>
      <c r="I150" s="14" t="s">
        <v>376</v>
      </c>
      <c r="J150" s="14" t="s">
        <v>376</v>
      </c>
      <c r="K150" s="14" t="s">
        <v>376</v>
      </c>
      <c r="L150" s="14" t="s">
        <v>376</v>
      </c>
      <c r="M150" s="14" t="s">
        <v>376</v>
      </c>
      <c r="N150" s="14" t="s">
        <v>376</v>
      </c>
      <c r="O150" s="14" t="s">
        <v>376</v>
      </c>
      <c r="P150" s="14" t="s">
        <v>376</v>
      </c>
      <c r="Q150" s="14" t="s">
        <v>376</v>
      </c>
      <c r="R150" s="14" t="s">
        <v>376</v>
      </c>
      <c r="S150" s="14" t="s">
        <v>376</v>
      </c>
      <c r="T150" s="14" t="s">
        <v>376</v>
      </c>
      <c r="U150" s="14" t="s">
        <v>376</v>
      </c>
      <c r="V150" s="14" t="s">
        <v>376</v>
      </c>
      <c r="W150" s="14" t="s">
        <v>376</v>
      </c>
      <c r="X150" s="14" t="s">
        <v>376</v>
      </c>
      <c r="Y150" s="14" t="s">
        <v>376</v>
      </c>
      <c r="Z150" s="14" t="s">
        <v>376</v>
      </c>
      <c r="AA150" s="14" t="s">
        <v>376</v>
      </c>
      <c r="AB150" s="14" t="s">
        <v>376</v>
      </c>
      <c r="AC150" s="14" t="s">
        <v>376</v>
      </c>
      <c r="AD150" s="14" t="s">
        <v>376</v>
      </c>
      <c r="AE150" s="14" t="s">
        <v>376</v>
      </c>
      <c r="AF150" s="14" t="s">
        <v>376</v>
      </c>
      <c r="AG150" s="14" t="s">
        <v>376</v>
      </c>
      <c r="AH150" s="14" t="s">
        <v>376</v>
      </c>
      <c r="AI150" s="14" t="s">
        <v>376</v>
      </c>
      <c r="AJ150" s="14" t="s">
        <v>376</v>
      </c>
      <c r="AK150" s="14" t="s">
        <v>376</v>
      </c>
      <c r="AL150" s="14" t="s">
        <v>376</v>
      </c>
      <c r="AM150" s="14" t="s">
        <v>376</v>
      </c>
      <c r="AN150" s="14" t="s">
        <v>376</v>
      </c>
      <c r="AO150" s="14" t="s">
        <v>376</v>
      </c>
      <c r="AP150" s="14" t="s">
        <v>376</v>
      </c>
      <c r="AQ150" s="14" t="s">
        <v>376</v>
      </c>
      <c r="AR150" s="14" t="s">
        <v>376</v>
      </c>
      <c r="AS150" s="14" t="s">
        <v>376</v>
      </c>
      <c r="AT150" s="14" t="s">
        <v>376</v>
      </c>
      <c r="AU150" s="14" t="s">
        <v>376</v>
      </c>
      <c r="AV150" s="14" t="s">
        <v>376</v>
      </c>
      <c r="AW150" s="14" t="s">
        <v>376</v>
      </c>
      <c r="AX150" s="14" t="s">
        <v>376</v>
      </c>
      <c r="AY150" s="14" t="s">
        <v>376</v>
      </c>
      <c r="AZ150" s="14" t="s">
        <v>376</v>
      </c>
      <c r="BA150" s="14" t="s">
        <v>376</v>
      </c>
      <c r="BB150" s="14" t="s">
        <v>376</v>
      </c>
      <c r="BC150" s="14" t="s">
        <v>376</v>
      </c>
      <c r="BD150" s="14" t="s">
        <v>376</v>
      </c>
      <c r="BE150" s="14" t="s">
        <v>376</v>
      </c>
      <c r="BF150" s="14" t="s">
        <v>376</v>
      </c>
      <c r="BG150" s="14" t="s">
        <v>376</v>
      </c>
      <c r="BH150" s="14" t="s">
        <v>376</v>
      </c>
      <c r="BI150" s="14" t="s">
        <v>376</v>
      </c>
      <c r="BJ150" s="14" t="s">
        <v>376</v>
      </c>
      <c r="BK150" s="14" t="s">
        <v>376</v>
      </c>
      <c r="BL150" s="14" t="s">
        <v>376</v>
      </c>
      <c r="BM150" s="14" t="s">
        <v>376</v>
      </c>
      <c r="BN150" s="14" t="s">
        <v>376</v>
      </c>
      <c r="BO150" s="14" t="s">
        <v>376</v>
      </c>
      <c r="BP150" s="14" t="s">
        <v>376</v>
      </c>
      <c r="BQ150" s="14" t="s">
        <v>376</v>
      </c>
      <c r="BR150" s="14" t="s">
        <v>376</v>
      </c>
      <c r="BS150" s="14" t="s">
        <v>376</v>
      </c>
      <c r="BT150" s="14" t="s">
        <v>376</v>
      </c>
      <c r="BU150" s="14" t="s">
        <v>376</v>
      </c>
      <c r="BV150" s="14">
        <v>37.0</v>
      </c>
      <c r="BW150" s="14" t="s">
        <v>376</v>
      </c>
      <c r="BX150" s="14" t="s">
        <v>376</v>
      </c>
      <c r="BY150" s="14" t="s">
        <v>376</v>
      </c>
      <c r="BZ150" s="14">
        <v>6.0</v>
      </c>
      <c r="CA150" s="14" t="s">
        <v>376</v>
      </c>
      <c r="CB150" s="14" t="s">
        <v>376</v>
      </c>
      <c r="CC150" s="14" t="s">
        <v>376</v>
      </c>
      <c r="CD150" s="14" t="s">
        <v>376</v>
      </c>
      <c r="CE150" s="14" t="s">
        <v>376</v>
      </c>
      <c r="CF150" s="14" t="s">
        <v>376</v>
      </c>
      <c r="CG150" s="14" t="s">
        <v>376</v>
      </c>
      <c r="CH150" s="14" t="s">
        <v>376</v>
      </c>
      <c r="CI150" s="14" t="s">
        <v>376</v>
      </c>
      <c r="CJ150" s="14">
        <v>8.0</v>
      </c>
      <c r="CK150" s="14" t="s">
        <v>376</v>
      </c>
      <c r="CL150" s="14" t="s">
        <v>376</v>
      </c>
      <c r="CM150" s="14" t="s">
        <v>376</v>
      </c>
      <c r="CN150" s="14" t="s">
        <v>376</v>
      </c>
      <c r="CO150" s="14" t="s">
        <v>376</v>
      </c>
      <c r="CP150" s="14" t="s">
        <v>376</v>
      </c>
      <c r="CQ150" s="14" t="s">
        <v>376</v>
      </c>
      <c r="CR150" s="14" t="s">
        <v>376</v>
      </c>
      <c r="CS150" s="14" t="s">
        <v>376</v>
      </c>
      <c r="CT150" s="14" t="s">
        <v>376</v>
      </c>
      <c r="CU150" s="14" t="s">
        <v>376</v>
      </c>
      <c r="CV150" s="14" t="s">
        <v>376</v>
      </c>
      <c r="CW150" s="2" t="s">
        <v>376</v>
      </c>
      <c r="CX150" s="2" t="s">
        <v>376</v>
      </c>
      <c r="CY150" s="2" t="s">
        <v>376</v>
      </c>
    </row>
    <row r="151" ht="12.75" customHeight="1">
      <c r="A151" s="11" t="s">
        <v>626</v>
      </c>
      <c r="B151" s="11"/>
      <c r="C151" s="11" t="s">
        <v>626</v>
      </c>
      <c r="D151" s="14" t="s">
        <v>376</v>
      </c>
      <c r="E151" s="14" t="s">
        <v>376</v>
      </c>
      <c r="F151" s="14" t="s">
        <v>376</v>
      </c>
      <c r="G151" s="14" t="s">
        <v>376</v>
      </c>
      <c r="H151" s="14" t="s">
        <v>376</v>
      </c>
      <c r="I151" s="14" t="s">
        <v>376</v>
      </c>
      <c r="J151" s="14" t="s">
        <v>376</v>
      </c>
      <c r="K151" s="14" t="s">
        <v>376</v>
      </c>
      <c r="L151" s="14" t="s">
        <v>376</v>
      </c>
      <c r="M151" s="14" t="s">
        <v>376</v>
      </c>
      <c r="N151" s="14" t="s">
        <v>376</v>
      </c>
      <c r="O151" s="14" t="s">
        <v>376</v>
      </c>
      <c r="P151" s="14" t="s">
        <v>376</v>
      </c>
      <c r="Q151" s="14" t="s">
        <v>376</v>
      </c>
      <c r="R151" s="14" t="s">
        <v>376</v>
      </c>
      <c r="S151" s="14" t="s">
        <v>376</v>
      </c>
      <c r="T151" s="14" t="s">
        <v>376</v>
      </c>
      <c r="U151" s="14" t="s">
        <v>376</v>
      </c>
      <c r="V151" s="14" t="s">
        <v>376</v>
      </c>
      <c r="W151" s="14" t="s">
        <v>376</v>
      </c>
      <c r="X151" s="14" t="s">
        <v>376</v>
      </c>
      <c r="Y151" s="14" t="s">
        <v>376</v>
      </c>
      <c r="Z151" s="14" t="s">
        <v>376</v>
      </c>
      <c r="AA151" s="14" t="s">
        <v>376</v>
      </c>
      <c r="AB151" s="14" t="s">
        <v>376</v>
      </c>
      <c r="AC151" s="14" t="s">
        <v>376</v>
      </c>
      <c r="AD151" s="14" t="s">
        <v>376</v>
      </c>
      <c r="AE151" s="14" t="s">
        <v>376</v>
      </c>
      <c r="AF151" s="14" t="s">
        <v>376</v>
      </c>
      <c r="AG151" s="14" t="s">
        <v>376</v>
      </c>
      <c r="AH151" s="14" t="s">
        <v>376</v>
      </c>
      <c r="AI151" s="14" t="s">
        <v>376</v>
      </c>
      <c r="AJ151" s="14" t="s">
        <v>376</v>
      </c>
      <c r="AK151" s="14" t="s">
        <v>376</v>
      </c>
      <c r="AL151" s="14" t="s">
        <v>376</v>
      </c>
      <c r="AM151" s="14" t="s">
        <v>376</v>
      </c>
      <c r="AN151" s="14" t="s">
        <v>376</v>
      </c>
      <c r="AO151" s="14" t="s">
        <v>376</v>
      </c>
      <c r="AP151" s="14" t="s">
        <v>376</v>
      </c>
      <c r="AQ151" s="14" t="s">
        <v>376</v>
      </c>
      <c r="AR151" s="14" t="s">
        <v>376</v>
      </c>
      <c r="AS151" s="14" t="s">
        <v>376</v>
      </c>
      <c r="AT151" s="14" t="s">
        <v>376</v>
      </c>
      <c r="AU151" s="14" t="s">
        <v>376</v>
      </c>
      <c r="AV151" s="14" t="s">
        <v>376</v>
      </c>
      <c r="AW151" s="14" t="s">
        <v>376</v>
      </c>
      <c r="AX151" s="14" t="s">
        <v>376</v>
      </c>
      <c r="AY151" s="14" t="s">
        <v>376</v>
      </c>
      <c r="AZ151" s="14" t="s">
        <v>376</v>
      </c>
      <c r="BA151" s="14" t="s">
        <v>376</v>
      </c>
      <c r="BB151" s="14" t="s">
        <v>376</v>
      </c>
      <c r="BC151" s="14" t="s">
        <v>376</v>
      </c>
      <c r="BD151" s="14" t="s">
        <v>376</v>
      </c>
      <c r="BE151" s="14" t="s">
        <v>376</v>
      </c>
      <c r="BF151" s="14" t="s">
        <v>376</v>
      </c>
      <c r="BG151" s="14" t="s">
        <v>376</v>
      </c>
      <c r="BH151" s="14" t="s">
        <v>376</v>
      </c>
      <c r="BI151" s="14" t="s">
        <v>376</v>
      </c>
      <c r="BJ151" s="14" t="s">
        <v>376</v>
      </c>
      <c r="BK151" s="14" t="s">
        <v>376</v>
      </c>
      <c r="BL151" s="14" t="s">
        <v>376</v>
      </c>
      <c r="BM151" s="14" t="s">
        <v>376</v>
      </c>
      <c r="BN151" s="14" t="s">
        <v>376</v>
      </c>
      <c r="BO151" s="14" t="s">
        <v>376</v>
      </c>
      <c r="BP151" s="14" t="s">
        <v>376</v>
      </c>
      <c r="BQ151" s="14" t="s">
        <v>376</v>
      </c>
      <c r="BR151" s="14" t="s">
        <v>376</v>
      </c>
      <c r="BS151" s="14" t="s">
        <v>376</v>
      </c>
      <c r="BT151" s="14" t="s">
        <v>376</v>
      </c>
      <c r="BU151" s="14" t="s">
        <v>376</v>
      </c>
      <c r="BV151" s="14" t="s">
        <v>538</v>
      </c>
      <c r="BW151" s="14" t="s">
        <v>376</v>
      </c>
      <c r="BX151" s="14" t="s">
        <v>376</v>
      </c>
      <c r="BY151" s="14" t="s">
        <v>376</v>
      </c>
      <c r="BZ151" s="14" t="s">
        <v>538</v>
      </c>
      <c r="CA151" s="14" t="s">
        <v>376</v>
      </c>
      <c r="CB151" s="14" t="s">
        <v>376</v>
      </c>
      <c r="CC151" s="14" t="s">
        <v>376</v>
      </c>
      <c r="CD151" s="14" t="s">
        <v>376</v>
      </c>
      <c r="CE151" s="14" t="s">
        <v>376</v>
      </c>
      <c r="CF151" s="14" t="s">
        <v>376</v>
      </c>
      <c r="CG151" s="14" t="s">
        <v>376</v>
      </c>
      <c r="CH151" s="14" t="s">
        <v>376</v>
      </c>
      <c r="CI151" s="14" t="s">
        <v>376</v>
      </c>
      <c r="CJ151" s="14" t="s">
        <v>538</v>
      </c>
      <c r="CK151" s="14" t="s">
        <v>376</v>
      </c>
      <c r="CL151" s="14" t="s">
        <v>376</v>
      </c>
      <c r="CM151" s="14" t="s">
        <v>376</v>
      </c>
      <c r="CN151" s="14" t="s">
        <v>376</v>
      </c>
      <c r="CO151" s="14" t="s">
        <v>376</v>
      </c>
      <c r="CP151" s="14" t="s">
        <v>376</v>
      </c>
      <c r="CQ151" s="14" t="s">
        <v>376</v>
      </c>
      <c r="CR151" s="14" t="s">
        <v>376</v>
      </c>
      <c r="CS151" s="14" t="s">
        <v>376</v>
      </c>
      <c r="CT151" s="14" t="s">
        <v>376</v>
      </c>
      <c r="CU151" s="14" t="s">
        <v>376</v>
      </c>
      <c r="CV151" s="14" t="s">
        <v>376</v>
      </c>
      <c r="CW151" s="2" t="s">
        <v>376</v>
      </c>
      <c r="CX151" s="2" t="s">
        <v>376</v>
      </c>
      <c r="CY151" s="2" t="s">
        <v>376</v>
      </c>
    </row>
    <row r="152" ht="12.75" customHeight="1">
      <c r="A152" s="11" t="s">
        <v>627</v>
      </c>
      <c r="B152" s="11"/>
      <c r="C152" s="11" t="s">
        <v>627</v>
      </c>
      <c r="D152" s="14" t="s">
        <v>376</v>
      </c>
      <c r="E152" s="14" t="s">
        <v>376</v>
      </c>
      <c r="F152" s="14" t="s">
        <v>376</v>
      </c>
      <c r="G152" s="14" t="s">
        <v>376</v>
      </c>
      <c r="H152" s="14" t="s">
        <v>376</v>
      </c>
      <c r="I152" s="14" t="s">
        <v>376</v>
      </c>
      <c r="J152" s="14" t="s">
        <v>376</v>
      </c>
      <c r="K152" s="14" t="s">
        <v>376</v>
      </c>
      <c r="L152" s="14" t="s">
        <v>376</v>
      </c>
      <c r="M152" s="14" t="s">
        <v>376</v>
      </c>
      <c r="N152" s="14" t="s">
        <v>376</v>
      </c>
      <c r="O152" s="14" t="s">
        <v>376</v>
      </c>
      <c r="P152" s="14" t="s">
        <v>376</v>
      </c>
      <c r="Q152" s="14" t="s">
        <v>376</v>
      </c>
      <c r="R152" s="14" t="s">
        <v>376</v>
      </c>
      <c r="S152" s="14" t="s">
        <v>376</v>
      </c>
      <c r="T152" s="14" t="s">
        <v>376</v>
      </c>
      <c r="U152" s="14" t="s">
        <v>376</v>
      </c>
      <c r="V152" s="14" t="s">
        <v>376</v>
      </c>
      <c r="W152" s="14" t="s">
        <v>376</v>
      </c>
      <c r="X152" s="14" t="s">
        <v>376</v>
      </c>
      <c r="Y152" s="14" t="s">
        <v>376</v>
      </c>
      <c r="Z152" s="14" t="s">
        <v>376</v>
      </c>
      <c r="AA152" s="14" t="s">
        <v>376</v>
      </c>
      <c r="AB152" s="14" t="s">
        <v>376</v>
      </c>
      <c r="AC152" s="14" t="s">
        <v>376</v>
      </c>
      <c r="AD152" s="14" t="s">
        <v>376</v>
      </c>
      <c r="AE152" s="14" t="s">
        <v>376</v>
      </c>
      <c r="AF152" s="14" t="s">
        <v>376</v>
      </c>
      <c r="AG152" s="14" t="s">
        <v>376</v>
      </c>
      <c r="AH152" s="14" t="s">
        <v>376</v>
      </c>
      <c r="AI152" s="14" t="s">
        <v>376</v>
      </c>
      <c r="AJ152" s="14" t="s">
        <v>376</v>
      </c>
      <c r="AK152" s="14" t="s">
        <v>376</v>
      </c>
      <c r="AL152" s="14" t="s">
        <v>376</v>
      </c>
      <c r="AM152" s="14" t="s">
        <v>376</v>
      </c>
      <c r="AN152" s="14" t="s">
        <v>376</v>
      </c>
      <c r="AO152" s="14" t="s">
        <v>376</v>
      </c>
      <c r="AP152" s="14" t="s">
        <v>376</v>
      </c>
      <c r="AQ152" s="14" t="s">
        <v>376</v>
      </c>
      <c r="AR152" s="14" t="s">
        <v>376</v>
      </c>
      <c r="AS152" s="14" t="s">
        <v>376</v>
      </c>
      <c r="AT152" s="14" t="s">
        <v>376</v>
      </c>
      <c r="AU152" s="14" t="s">
        <v>376</v>
      </c>
      <c r="AV152" s="14" t="s">
        <v>376</v>
      </c>
      <c r="AW152" s="14" t="s">
        <v>376</v>
      </c>
      <c r="AX152" s="14" t="s">
        <v>376</v>
      </c>
      <c r="AY152" s="14" t="s">
        <v>376</v>
      </c>
      <c r="AZ152" s="14" t="s">
        <v>376</v>
      </c>
      <c r="BA152" s="14" t="s">
        <v>376</v>
      </c>
      <c r="BB152" s="14" t="s">
        <v>376</v>
      </c>
      <c r="BC152" s="14" t="s">
        <v>376</v>
      </c>
      <c r="BD152" s="14" t="s">
        <v>376</v>
      </c>
      <c r="BE152" s="14" t="s">
        <v>376</v>
      </c>
      <c r="BF152" s="14" t="s">
        <v>376</v>
      </c>
      <c r="BG152" s="14" t="s">
        <v>376</v>
      </c>
      <c r="BH152" s="14" t="s">
        <v>376</v>
      </c>
      <c r="BI152" s="14" t="s">
        <v>376</v>
      </c>
      <c r="BJ152" s="14" t="s">
        <v>376</v>
      </c>
      <c r="BK152" s="14" t="s">
        <v>376</v>
      </c>
      <c r="BL152" s="14" t="s">
        <v>376</v>
      </c>
      <c r="BM152" s="14" t="s">
        <v>376</v>
      </c>
      <c r="BN152" s="14" t="s">
        <v>376</v>
      </c>
      <c r="BO152" s="14" t="s">
        <v>376</v>
      </c>
      <c r="BP152" s="14" t="s">
        <v>376</v>
      </c>
      <c r="BQ152" s="14" t="s">
        <v>376</v>
      </c>
      <c r="BR152" s="14" t="s">
        <v>376</v>
      </c>
      <c r="BS152" s="14" t="s">
        <v>376</v>
      </c>
      <c r="BT152" s="14" t="s">
        <v>376</v>
      </c>
      <c r="BU152" s="14" t="s">
        <v>376</v>
      </c>
      <c r="BV152" s="14">
        <v>41.0</v>
      </c>
      <c r="BW152" s="14" t="s">
        <v>376</v>
      </c>
      <c r="BX152" s="14" t="s">
        <v>376</v>
      </c>
      <c r="BY152" s="14" t="s">
        <v>376</v>
      </c>
      <c r="BZ152" s="14">
        <v>21.0</v>
      </c>
      <c r="CA152" s="14" t="s">
        <v>376</v>
      </c>
      <c r="CB152" s="14" t="s">
        <v>376</v>
      </c>
      <c r="CC152" s="14" t="s">
        <v>376</v>
      </c>
      <c r="CD152" s="14" t="s">
        <v>376</v>
      </c>
      <c r="CE152" s="14" t="s">
        <v>376</v>
      </c>
      <c r="CF152" s="14" t="s">
        <v>376</v>
      </c>
      <c r="CG152" s="14" t="s">
        <v>376</v>
      </c>
      <c r="CH152" s="14" t="s">
        <v>376</v>
      </c>
      <c r="CI152" s="14" t="s">
        <v>376</v>
      </c>
      <c r="CJ152" s="14">
        <v>69.0</v>
      </c>
      <c r="CK152" s="14" t="s">
        <v>376</v>
      </c>
      <c r="CL152" s="14" t="s">
        <v>376</v>
      </c>
      <c r="CM152" s="14" t="s">
        <v>376</v>
      </c>
      <c r="CN152" s="14" t="s">
        <v>376</v>
      </c>
      <c r="CO152" s="14" t="s">
        <v>376</v>
      </c>
      <c r="CP152" s="14" t="s">
        <v>376</v>
      </c>
      <c r="CQ152" s="14" t="s">
        <v>376</v>
      </c>
      <c r="CR152" s="14" t="s">
        <v>376</v>
      </c>
      <c r="CS152" s="14" t="s">
        <v>376</v>
      </c>
      <c r="CT152" s="14" t="s">
        <v>376</v>
      </c>
      <c r="CU152" s="14" t="s">
        <v>376</v>
      </c>
      <c r="CV152" s="14" t="s">
        <v>376</v>
      </c>
      <c r="CW152" s="2" t="s">
        <v>376</v>
      </c>
      <c r="CX152" s="2" t="s">
        <v>376</v>
      </c>
      <c r="CY152" s="2" t="s">
        <v>376</v>
      </c>
    </row>
    <row r="153" ht="12.75" customHeight="1">
      <c r="A153" s="11" t="s">
        <v>628</v>
      </c>
      <c r="B153" s="11"/>
      <c r="C153" s="11" t="s">
        <v>628</v>
      </c>
      <c r="D153" s="14" t="s">
        <v>376</v>
      </c>
      <c r="E153" s="14" t="s">
        <v>376</v>
      </c>
      <c r="F153" s="14" t="s">
        <v>376</v>
      </c>
      <c r="G153" s="14" t="s">
        <v>376</v>
      </c>
      <c r="H153" s="14" t="s">
        <v>376</v>
      </c>
      <c r="I153" s="14" t="s">
        <v>376</v>
      </c>
      <c r="J153" s="14" t="s">
        <v>376</v>
      </c>
      <c r="K153" s="14" t="s">
        <v>376</v>
      </c>
      <c r="L153" s="14" t="s">
        <v>376</v>
      </c>
      <c r="M153" s="14" t="s">
        <v>376</v>
      </c>
      <c r="N153" s="14" t="s">
        <v>376</v>
      </c>
      <c r="O153" s="14" t="s">
        <v>376</v>
      </c>
      <c r="P153" s="14" t="s">
        <v>376</v>
      </c>
      <c r="Q153" s="14" t="s">
        <v>376</v>
      </c>
      <c r="R153" s="14" t="s">
        <v>376</v>
      </c>
      <c r="S153" s="14" t="s">
        <v>376</v>
      </c>
      <c r="T153" s="14" t="s">
        <v>376</v>
      </c>
      <c r="U153" s="14" t="s">
        <v>376</v>
      </c>
      <c r="V153" s="14" t="s">
        <v>376</v>
      </c>
      <c r="W153" s="14" t="s">
        <v>376</v>
      </c>
      <c r="X153" s="14" t="s">
        <v>376</v>
      </c>
      <c r="Y153" s="14" t="s">
        <v>376</v>
      </c>
      <c r="Z153" s="14" t="s">
        <v>376</v>
      </c>
      <c r="AA153" s="14" t="s">
        <v>376</v>
      </c>
      <c r="AB153" s="14" t="s">
        <v>376</v>
      </c>
      <c r="AC153" s="14" t="s">
        <v>376</v>
      </c>
      <c r="AD153" s="14" t="s">
        <v>376</v>
      </c>
      <c r="AE153" s="14" t="s">
        <v>376</v>
      </c>
      <c r="AF153" s="14" t="s">
        <v>376</v>
      </c>
      <c r="AG153" s="14" t="s">
        <v>376</v>
      </c>
      <c r="AH153" s="14" t="s">
        <v>376</v>
      </c>
      <c r="AI153" s="14" t="s">
        <v>376</v>
      </c>
      <c r="AJ153" s="14" t="s">
        <v>376</v>
      </c>
      <c r="AK153" s="14" t="s">
        <v>376</v>
      </c>
      <c r="AL153" s="14" t="s">
        <v>376</v>
      </c>
      <c r="AM153" s="14" t="s">
        <v>376</v>
      </c>
      <c r="AN153" s="14" t="s">
        <v>376</v>
      </c>
      <c r="AO153" s="14" t="s">
        <v>376</v>
      </c>
      <c r="AP153" s="14" t="s">
        <v>376</v>
      </c>
      <c r="AQ153" s="14" t="s">
        <v>376</v>
      </c>
      <c r="AR153" s="14" t="s">
        <v>376</v>
      </c>
      <c r="AS153" s="14" t="s">
        <v>376</v>
      </c>
      <c r="AT153" s="14" t="s">
        <v>376</v>
      </c>
      <c r="AU153" s="14" t="s">
        <v>376</v>
      </c>
      <c r="AV153" s="14" t="s">
        <v>376</v>
      </c>
      <c r="AW153" s="14" t="s">
        <v>376</v>
      </c>
      <c r="AX153" s="14" t="s">
        <v>376</v>
      </c>
      <c r="AY153" s="14" t="s">
        <v>376</v>
      </c>
      <c r="AZ153" s="14" t="s">
        <v>376</v>
      </c>
      <c r="BA153" s="14" t="s">
        <v>376</v>
      </c>
      <c r="BB153" s="14" t="s">
        <v>376</v>
      </c>
      <c r="BC153" s="14" t="s">
        <v>376</v>
      </c>
      <c r="BD153" s="14" t="s">
        <v>376</v>
      </c>
      <c r="BE153" s="14" t="s">
        <v>376</v>
      </c>
      <c r="BF153" s="14" t="s">
        <v>376</v>
      </c>
      <c r="BG153" s="14" t="s">
        <v>376</v>
      </c>
      <c r="BH153" s="14" t="s">
        <v>376</v>
      </c>
      <c r="BI153" s="14" t="s">
        <v>376</v>
      </c>
      <c r="BJ153" s="14" t="s">
        <v>376</v>
      </c>
      <c r="BK153" s="14" t="s">
        <v>376</v>
      </c>
      <c r="BL153" s="14" t="s">
        <v>376</v>
      </c>
      <c r="BM153" s="14" t="s">
        <v>376</v>
      </c>
      <c r="BN153" s="14" t="s">
        <v>376</v>
      </c>
      <c r="BO153" s="14" t="s">
        <v>376</v>
      </c>
      <c r="BP153" s="14" t="s">
        <v>376</v>
      </c>
      <c r="BQ153" s="14" t="s">
        <v>376</v>
      </c>
      <c r="BR153" s="14" t="s">
        <v>376</v>
      </c>
      <c r="BS153" s="14" t="s">
        <v>376</v>
      </c>
      <c r="BT153" s="14" t="s">
        <v>376</v>
      </c>
      <c r="BU153" s="14" t="s">
        <v>376</v>
      </c>
      <c r="BV153" s="14" t="s">
        <v>541</v>
      </c>
      <c r="BW153" s="14" t="s">
        <v>376</v>
      </c>
      <c r="BX153" s="14" t="s">
        <v>376</v>
      </c>
      <c r="BY153" s="14" t="s">
        <v>376</v>
      </c>
      <c r="BZ153" s="14" t="s">
        <v>541</v>
      </c>
      <c r="CA153" s="14" t="s">
        <v>376</v>
      </c>
      <c r="CB153" s="14" t="s">
        <v>376</v>
      </c>
      <c r="CC153" s="14" t="s">
        <v>376</v>
      </c>
      <c r="CD153" s="14" t="s">
        <v>376</v>
      </c>
      <c r="CE153" s="14" t="s">
        <v>376</v>
      </c>
      <c r="CF153" s="14" t="s">
        <v>376</v>
      </c>
      <c r="CG153" s="14" t="s">
        <v>376</v>
      </c>
      <c r="CH153" s="14" t="s">
        <v>376</v>
      </c>
      <c r="CI153" s="14" t="s">
        <v>376</v>
      </c>
      <c r="CJ153" s="14" t="s">
        <v>541</v>
      </c>
      <c r="CK153" s="14" t="s">
        <v>376</v>
      </c>
      <c r="CL153" s="14" t="s">
        <v>376</v>
      </c>
      <c r="CM153" s="14" t="s">
        <v>376</v>
      </c>
      <c r="CN153" s="14" t="s">
        <v>376</v>
      </c>
      <c r="CO153" s="14" t="s">
        <v>376</v>
      </c>
      <c r="CP153" s="14" t="s">
        <v>376</v>
      </c>
      <c r="CQ153" s="14" t="s">
        <v>376</v>
      </c>
      <c r="CR153" s="14" t="s">
        <v>376</v>
      </c>
      <c r="CS153" s="14" t="s">
        <v>376</v>
      </c>
      <c r="CT153" s="14" t="s">
        <v>376</v>
      </c>
      <c r="CU153" s="14" t="s">
        <v>376</v>
      </c>
      <c r="CV153" s="14" t="s">
        <v>376</v>
      </c>
      <c r="CW153" s="2" t="s">
        <v>376</v>
      </c>
      <c r="CX153" s="2" t="s">
        <v>376</v>
      </c>
      <c r="CY153" s="2" t="s">
        <v>376</v>
      </c>
    </row>
    <row r="154" ht="12.75" customHeight="1">
      <c r="A154" s="11" t="s">
        <v>629</v>
      </c>
      <c r="B154" s="11"/>
      <c r="C154" s="11" t="s">
        <v>629</v>
      </c>
      <c r="D154" s="14" t="s">
        <v>376</v>
      </c>
      <c r="E154" s="14" t="s">
        <v>376</v>
      </c>
      <c r="F154" s="14" t="s">
        <v>376</v>
      </c>
      <c r="G154" s="14" t="s">
        <v>376</v>
      </c>
      <c r="H154" s="14" t="s">
        <v>376</v>
      </c>
      <c r="I154" s="14" t="s">
        <v>376</v>
      </c>
      <c r="J154" s="14" t="s">
        <v>376</v>
      </c>
      <c r="K154" s="14" t="s">
        <v>376</v>
      </c>
      <c r="L154" s="14" t="s">
        <v>376</v>
      </c>
      <c r="M154" s="14" t="s">
        <v>376</v>
      </c>
      <c r="N154" s="14" t="s">
        <v>376</v>
      </c>
      <c r="O154" s="14" t="s">
        <v>376</v>
      </c>
      <c r="P154" s="14" t="s">
        <v>376</v>
      </c>
      <c r="Q154" s="14" t="s">
        <v>376</v>
      </c>
      <c r="R154" s="14" t="s">
        <v>376</v>
      </c>
      <c r="S154" s="14" t="s">
        <v>376</v>
      </c>
      <c r="T154" s="14" t="s">
        <v>376</v>
      </c>
      <c r="U154" s="14" t="s">
        <v>376</v>
      </c>
      <c r="V154" s="14" t="s">
        <v>376</v>
      </c>
      <c r="W154" s="14" t="s">
        <v>376</v>
      </c>
      <c r="X154" s="14" t="s">
        <v>376</v>
      </c>
      <c r="Y154" s="14" t="s">
        <v>376</v>
      </c>
      <c r="Z154" s="14" t="s">
        <v>376</v>
      </c>
      <c r="AA154" s="14" t="s">
        <v>376</v>
      </c>
      <c r="AB154" s="14" t="s">
        <v>376</v>
      </c>
      <c r="AC154" s="14" t="s">
        <v>376</v>
      </c>
      <c r="AD154" s="14" t="s">
        <v>376</v>
      </c>
      <c r="AE154" s="14" t="s">
        <v>376</v>
      </c>
      <c r="AF154" s="14" t="s">
        <v>376</v>
      </c>
      <c r="AG154" s="14" t="s">
        <v>376</v>
      </c>
      <c r="AH154" s="14" t="s">
        <v>376</v>
      </c>
      <c r="AI154" s="14" t="s">
        <v>376</v>
      </c>
      <c r="AJ154" s="14" t="s">
        <v>376</v>
      </c>
      <c r="AK154" s="14" t="s">
        <v>376</v>
      </c>
      <c r="AL154" s="14" t="s">
        <v>376</v>
      </c>
      <c r="AM154" s="14" t="s">
        <v>376</v>
      </c>
      <c r="AN154" s="14" t="s">
        <v>376</v>
      </c>
      <c r="AO154" s="14" t="s">
        <v>376</v>
      </c>
      <c r="AP154" s="14" t="s">
        <v>376</v>
      </c>
      <c r="AQ154" s="14" t="s">
        <v>376</v>
      </c>
      <c r="AR154" s="14" t="s">
        <v>376</v>
      </c>
      <c r="AS154" s="14" t="s">
        <v>376</v>
      </c>
      <c r="AT154" s="14" t="s">
        <v>376</v>
      </c>
      <c r="AU154" s="14" t="s">
        <v>376</v>
      </c>
      <c r="AV154" s="14" t="s">
        <v>376</v>
      </c>
      <c r="AW154" s="14" t="s">
        <v>376</v>
      </c>
      <c r="AX154" s="14" t="s">
        <v>376</v>
      </c>
      <c r="AY154" s="14" t="s">
        <v>376</v>
      </c>
      <c r="AZ154" s="14" t="s">
        <v>376</v>
      </c>
      <c r="BA154" s="14" t="s">
        <v>376</v>
      </c>
      <c r="BB154" s="14" t="s">
        <v>376</v>
      </c>
      <c r="BC154" s="14" t="s">
        <v>376</v>
      </c>
      <c r="BD154" s="14" t="s">
        <v>376</v>
      </c>
      <c r="BE154" s="14" t="s">
        <v>376</v>
      </c>
      <c r="BF154" s="14" t="s">
        <v>376</v>
      </c>
      <c r="BG154" s="14" t="s">
        <v>376</v>
      </c>
      <c r="BH154" s="14" t="s">
        <v>376</v>
      </c>
      <c r="BI154" s="14" t="s">
        <v>376</v>
      </c>
      <c r="BJ154" s="14" t="s">
        <v>376</v>
      </c>
      <c r="BK154" s="14" t="s">
        <v>376</v>
      </c>
      <c r="BL154" s="14" t="s">
        <v>376</v>
      </c>
      <c r="BM154" s="14" t="s">
        <v>376</v>
      </c>
      <c r="BN154" s="14" t="s">
        <v>376</v>
      </c>
      <c r="BO154" s="14" t="s">
        <v>376</v>
      </c>
      <c r="BP154" s="14" t="s">
        <v>376</v>
      </c>
      <c r="BQ154" s="14" t="s">
        <v>376</v>
      </c>
      <c r="BR154" s="14" t="s">
        <v>376</v>
      </c>
      <c r="BS154" s="14" t="s">
        <v>376</v>
      </c>
      <c r="BT154" s="14" t="s">
        <v>376</v>
      </c>
      <c r="BU154" s="14" t="s">
        <v>376</v>
      </c>
      <c r="BV154" s="14">
        <v>52.0</v>
      </c>
      <c r="BW154" s="14" t="s">
        <v>376</v>
      </c>
      <c r="BX154" s="14" t="s">
        <v>376</v>
      </c>
      <c r="BY154" s="14" t="s">
        <v>376</v>
      </c>
      <c r="BZ154" s="14">
        <v>10.0</v>
      </c>
      <c r="CA154" s="14" t="s">
        <v>376</v>
      </c>
      <c r="CB154" s="14" t="s">
        <v>376</v>
      </c>
      <c r="CC154" s="14" t="s">
        <v>376</v>
      </c>
      <c r="CD154" s="14" t="s">
        <v>376</v>
      </c>
      <c r="CE154" s="14" t="s">
        <v>376</v>
      </c>
      <c r="CF154" s="14" t="s">
        <v>376</v>
      </c>
      <c r="CG154" s="14" t="s">
        <v>376</v>
      </c>
      <c r="CH154" s="14" t="s">
        <v>376</v>
      </c>
      <c r="CI154" s="14" t="s">
        <v>376</v>
      </c>
      <c r="CJ154" s="14">
        <v>18.0</v>
      </c>
      <c r="CK154" s="14" t="s">
        <v>376</v>
      </c>
      <c r="CL154" s="14" t="s">
        <v>376</v>
      </c>
      <c r="CM154" s="14" t="s">
        <v>376</v>
      </c>
      <c r="CN154" s="14" t="s">
        <v>376</v>
      </c>
      <c r="CO154" s="14" t="s">
        <v>376</v>
      </c>
      <c r="CP154" s="14" t="s">
        <v>376</v>
      </c>
      <c r="CQ154" s="14" t="s">
        <v>376</v>
      </c>
      <c r="CR154" s="14" t="s">
        <v>376</v>
      </c>
      <c r="CS154" s="14" t="s">
        <v>376</v>
      </c>
      <c r="CT154" s="14" t="s">
        <v>376</v>
      </c>
      <c r="CU154" s="14" t="s">
        <v>376</v>
      </c>
      <c r="CV154" s="14" t="s">
        <v>376</v>
      </c>
      <c r="CW154" s="2" t="s">
        <v>376</v>
      </c>
      <c r="CX154" s="2" t="s">
        <v>376</v>
      </c>
      <c r="CY154" s="2" t="s">
        <v>376</v>
      </c>
    </row>
    <row r="155" ht="12.75" customHeight="1">
      <c r="A155" s="11" t="s">
        <v>630</v>
      </c>
      <c r="B155" s="11"/>
      <c r="C155" s="11" t="s">
        <v>630</v>
      </c>
      <c r="D155" s="14" t="s">
        <v>376</v>
      </c>
      <c r="E155" s="14" t="s">
        <v>376</v>
      </c>
      <c r="F155" s="14" t="s">
        <v>376</v>
      </c>
      <c r="G155" s="14" t="s">
        <v>376</v>
      </c>
      <c r="H155" s="14" t="s">
        <v>376</v>
      </c>
      <c r="I155" s="14" t="s">
        <v>376</v>
      </c>
      <c r="J155" s="14" t="s">
        <v>376</v>
      </c>
      <c r="K155" s="14" t="s">
        <v>376</v>
      </c>
      <c r="L155" s="14" t="s">
        <v>376</v>
      </c>
      <c r="M155" s="14" t="s">
        <v>376</v>
      </c>
      <c r="N155" s="14" t="s">
        <v>376</v>
      </c>
      <c r="O155" s="14" t="s">
        <v>376</v>
      </c>
      <c r="P155" s="14" t="s">
        <v>376</v>
      </c>
      <c r="Q155" s="14" t="s">
        <v>376</v>
      </c>
      <c r="R155" s="14" t="s">
        <v>376</v>
      </c>
      <c r="S155" s="14" t="s">
        <v>376</v>
      </c>
      <c r="T155" s="14" t="s">
        <v>376</v>
      </c>
      <c r="U155" s="14" t="s">
        <v>376</v>
      </c>
      <c r="V155" s="14" t="s">
        <v>376</v>
      </c>
      <c r="W155" s="14" t="s">
        <v>376</v>
      </c>
      <c r="X155" s="14" t="s">
        <v>376</v>
      </c>
      <c r="Y155" s="14" t="s">
        <v>376</v>
      </c>
      <c r="Z155" s="14" t="s">
        <v>376</v>
      </c>
      <c r="AA155" s="14" t="s">
        <v>376</v>
      </c>
      <c r="AB155" s="14" t="s">
        <v>376</v>
      </c>
      <c r="AC155" s="14" t="s">
        <v>376</v>
      </c>
      <c r="AD155" s="14" t="s">
        <v>376</v>
      </c>
      <c r="AE155" s="14" t="s">
        <v>376</v>
      </c>
      <c r="AF155" s="14" t="s">
        <v>376</v>
      </c>
      <c r="AG155" s="14" t="s">
        <v>376</v>
      </c>
      <c r="AH155" s="14" t="s">
        <v>376</v>
      </c>
      <c r="AI155" s="14" t="s">
        <v>376</v>
      </c>
      <c r="AJ155" s="14" t="s">
        <v>376</v>
      </c>
      <c r="AK155" s="14" t="s">
        <v>376</v>
      </c>
      <c r="AL155" s="14" t="s">
        <v>376</v>
      </c>
      <c r="AM155" s="14" t="s">
        <v>376</v>
      </c>
      <c r="AN155" s="14" t="s">
        <v>376</v>
      </c>
      <c r="AO155" s="14" t="s">
        <v>376</v>
      </c>
      <c r="AP155" s="14" t="s">
        <v>376</v>
      </c>
      <c r="AQ155" s="14" t="s">
        <v>376</v>
      </c>
      <c r="AR155" s="14" t="s">
        <v>376</v>
      </c>
      <c r="AS155" s="14" t="s">
        <v>376</v>
      </c>
      <c r="AT155" s="14" t="s">
        <v>376</v>
      </c>
      <c r="AU155" s="14" t="s">
        <v>376</v>
      </c>
      <c r="AV155" s="14" t="s">
        <v>376</v>
      </c>
      <c r="AW155" s="14" t="s">
        <v>376</v>
      </c>
      <c r="AX155" s="14" t="s">
        <v>376</v>
      </c>
      <c r="AY155" s="14" t="s">
        <v>376</v>
      </c>
      <c r="AZ155" s="14" t="s">
        <v>376</v>
      </c>
      <c r="BA155" s="14" t="s">
        <v>376</v>
      </c>
      <c r="BB155" s="14" t="s">
        <v>376</v>
      </c>
      <c r="BC155" s="14" t="s">
        <v>376</v>
      </c>
      <c r="BD155" s="14" t="s">
        <v>376</v>
      </c>
      <c r="BE155" s="14" t="s">
        <v>376</v>
      </c>
      <c r="BF155" s="14" t="s">
        <v>376</v>
      </c>
      <c r="BG155" s="14" t="s">
        <v>376</v>
      </c>
      <c r="BH155" s="14" t="s">
        <v>376</v>
      </c>
      <c r="BI155" s="14" t="s">
        <v>376</v>
      </c>
      <c r="BJ155" s="14" t="s">
        <v>376</v>
      </c>
      <c r="BK155" s="14" t="s">
        <v>376</v>
      </c>
      <c r="BL155" s="14" t="s">
        <v>376</v>
      </c>
      <c r="BM155" s="14" t="s">
        <v>376</v>
      </c>
      <c r="BN155" s="14" t="s">
        <v>376</v>
      </c>
      <c r="BO155" s="14" t="s">
        <v>376</v>
      </c>
      <c r="BP155" s="14" t="s">
        <v>376</v>
      </c>
      <c r="BQ155" s="14" t="s">
        <v>376</v>
      </c>
      <c r="BR155" s="14" t="s">
        <v>376</v>
      </c>
      <c r="BS155" s="14" t="s">
        <v>376</v>
      </c>
      <c r="BT155" s="14" t="s">
        <v>376</v>
      </c>
      <c r="BU155" s="14" t="s">
        <v>376</v>
      </c>
      <c r="BV155" s="14" t="s">
        <v>544</v>
      </c>
      <c r="BW155" s="14" t="s">
        <v>376</v>
      </c>
      <c r="BX155" s="14" t="s">
        <v>376</v>
      </c>
      <c r="BY155" s="14" t="s">
        <v>376</v>
      </c>
      <c r="BZ155" s="14" t="s">
        <v>544</v>
      </c>
      <c r="CA155" s="14" t="s">
        <v>376</v>
      </c>
      <c r="CB155" s="14" t="s">
        <v>376</v>
      </c>
      <c r="CC155" s="14" t="s">
        <v>376</v>
      </c>
      <c r="CD155" s="14" t="s">
        <v>376</v>
      </c>
      <c r="CE155" s="14" t="s">
        <v>376</v>
      </c>
      <c r="CF155" s="14" t="s">
        <v>376</v>
      </c>
      <c r="CG155" s="14" t="s">
        <v>376</v>
      </c>
      <c r="CH155" s="14" t="s">
        <v>376</v>
      </c>
      <c r="CI155" s="14" t="s">
        <v>376</v>
      </c>
      <c r="CJ155" s="14" t="s">
        <v>544</v>
      </c>
      <c r="CK155" s="14" t="s">
        <v>376</v>
      </c>
      <c r="CL155" s="14" t="s">
        <v>376</v>
      </c>
      <c r="CM155" s="14" t="s">
        <v>376</v>
      </c>
      <c r="CN155" s="14" t="s">
        <v>376</v>
      </c>
      <c r="CO155" s="14" t="s">
        <v>376</v>
      </c>
      <c r="CP155" s="14" t="s">
        <v>376</v>
      </c>
      <c r="CQ155" s="14" t="s">
        <v>376</v>
      </c>
      <c r="CR155" s="14" t="s">
        <v>376</v>
      </c>
      <c r="CS155" s="14" t="s">
        <v>376</v>
      </c>
      <c r="CT155" s="14" t="s">
        <v>376</v>
      </c>
      <c r="CU155" s="14" t="s">
        <v>376</v>
      </c>
      <c r="CV155" s="14" t="s">
        <v>376</v>
      </c>
      <c r="CW155" s="2" t="s">
        <v>376</v>
      </c>
      <c r="CX155" s="2" t="s">
        <v>376</v>
      </c>
      <c r="CY155" s="2" t="s">
        <v>376</v>
      </c>
    </row>
    <row r="156" ht="12.75" customHeight="1">
      <c r="A156" s="11" t="s">
        <v>631</v>
      </c>
      <c r="B156" s="11"/>
      <c r="C156" s="11" t="s">
        <v>631</v>
      </c>
      <c r="D156" s="14" t="s">
        <v>376</v>
      </c>
      <c r="E156" s="14" t="s">
        <v>376</v>
      </c>
      <c r="F156" s="14" t="s">
        <v>376</v>
      </c>
      <c r="G156" s="14" t="s">
        <v>376</v>
      </c>
      <c r="H156" s="14" t="s">
        <v>376</v>
      </c>
      <c r="I156" s="14" t="s">
        <v>376</v>
      </c>
      <c r="J156" s="14" t="s">
        <v>376</v>
      </c>
      <c r="K156" s="14" t="s">
        <v>376</v>
      </c>
      <c r="L156" s="14" t="s">
        <v>376</v>
      </c>
      <c r="M156" s="14" t="s">
        <v>376</v>
      </c>
      <c r="N156" s="14" t="s">
        <v>376</v>
      </c>
      <c r="O156" s="14" t="s">
        <v>376</v>
      </c>
      <c r="P156" s="14" t="s">
        <v>376</v>
      </c>
      <c r="Q156" s="14" t="s">
        <v>376</v>
      </c>
      <c r="R156" s="14" t="s">
        <v>376</v>
      </c>
      <c r="S156" s="14" t="s">
        <v>376</v>
      </c>
      <c r="T156" s="14" t="s">
        <v>376</v>
      </c>
      <c r="U156" s="14" t="s">
        <v>376</v>
      </c>
      <c r="V156" s="14" t="s">
        <v>376</v>
      </c>
      <c r="W156" s="14" t="s">
        <v>376</v>
      </c>
      <c r="X156" s="14" t="s">
        <v>376</v>
      </c>
      <c r="Y156" s="14" t="s">
        <v>376</v>
      </c>
      <c r="Z156" s="14" t="s">
        <v>376</v>
      </c>
      <c r="AA156" s="14" t="s">
        <v>376</v>
      </c>
      <c r="AB156" s="14" t="s">
        <v>376</v>
      </c>
      <c r="AC156" s="14" t="s">
        <v>376</v>
      </c>
      <c r="AD156" s="14" t="s">
        <v>376</v>
      </c>
      <c r="AE156" s="14" t="s">
        <v>376</v>
      </c>
      <c r="AF156" s="14" t="s">
        <v>376</v>
      </c>
      <c r="AG156" s="14" t="s">
        <v>376</v>
      </c>
      <c r="AH156" s="14" t="s">
        <v>376</v>
      </c>
      <c r="AI156" s="14" t="s">
        <v>376</v>
      </c>
      <c r="AJ156" s="14" t="s">
        <v>376</v>
      </c>
      <c r="AK156" s="14" t="s">
        <v>376</v>
      </c>
      <c r="AL156" s="14" t="s">
        <v>376</v>
      </c>
      <c r="AM156" s="14" t="s">
        <v>376</v>
      </c>
      <c r="AN156" s="14" t="s">
        <v>376</v>
      </c>
      <c r="AO156" s="14" t="s">
        <v>376</v>
      </c>
      <c r="AP156" s="14" t="s">
        <v>376</v>
      </c>
      <c r="AQ156" s="14" t="s">
        <v>376</v>
      </c>
      <c r="AR156" s="14" t="s">
        <v>376</v>
      </c>
      <c r="AS156" s="14" t="s">
        <v>376</v>
      </c>
      <c r="AT156" s="14" t="s">
        <v>376</v>
      </c>
      <c r="AU156" s="14" t="s">
        <v>376</v>
      </c>
      <c r="AV156" s="14" t="s">
        <v>376</v>
      </c>
      <c r="AW156" s="14" t="s">
        <v>376</v>
      </c>
      <c r="AX156" s="14" t="s">
        <v>376</v>
      </c>
      <c r="AY156" s="14" t="s">
        <v>376</v>
      </c>
      <c r="AZ156" s="14" t="s">
        <v>376</v>
      </c>
      <c r="BA156" s="14" t="s">
        <v>376</v>
      </c>
      <c r="BB156" s="14" t="s">
        <v>376</v>
      </c>
      <c r="BC156" s="14" t="s">
        <v>376</v>
      </c>
      <c r="BD156" s="14" t="s">
        <v>376</v>
      </c>
      <c r="BE156" s="14" t="s">
        <v>376</v>
      </c>
      <c r="BF156" s="14" t="s">
        <v>376</v>
      </c>
      <c r="BG156" s="14" t="s">
        <v>376</v>
      </c>
      <c r="BH156" s="14" t="s">
        <v>376</v>
      </c>
      <c r="BI156" s="14" t="s">
        <v>376</v>
      </c>
      <c r="BJ156" s="14" t="s">
        <v>376</v>
      </c>
      <c r="BK156" s="14" t="s">
        <v>376</v>
      </c>
      <c r="BL156" s="14" t="s">
        <v>376</v>
      </c>
      <c r="BM156" s="14" t="s">
        <v>376</v>
      </c>
      <c r="BN156" s="14" t="s">
        <v>376</v>
      </c>
      <c r="BO156" s="14" t="s">
        <v>376</v>
      </c>
      <c r="BP156" s="14" t="s">
        <v>376</v>
      </c>
      <c r="BQ156" s="14" t="s">
        <v>376</v>
      </c>
      <c r="BR156" s="14" t="s">
        <v>376</v>
      </c>
      <c r="BS156" s="14" t="s">
        <v>376</v>
      </c>
      <c r="BT156" s="14" t="s">
        <v>376</v>
      </c>
      <c r="BU156" s="14" t="s">
        <v>376</v>
      </c>
      <c r="BV156" s="14">
        <v>55.0</v>
      </c>
      <c r="BW156" s="14" t="s">
        <v>376</v>
      </c>
      <c r="BX156" s="14" t="s">
        <v>376</v>
      </c>
      <c r="BY156" s="14" t="s">
        <v>376</v>
      </c>
      <c r="BZ156" s="14">
        <v>4.0</v>
      </c>
      <c r="CA156" s="14" t="s">
        <v>376</v>
      </c>
      <c r="CB156" s="14" t="s">
        <v>376</v>
      </c>
      <c r="CC156" s="14" t="s">
        <v>376</v>
      </c>
      <c r="CD156" s="14" t="s">
        <v>376</v>
      </c>
      <c r="CE156" s="14" t="s">
        <v>376</v>
      </c>
      <c r="CF156" s="14" t="s">
        <v>376</v>
      </c>
      <c r="CG156" s="14" t="s">
        <v>376</v>
      </c>
      <c r="CH156" s="14" t="s">
        <v>376</v>
      </c>
      <c r="CI156" s="14" t="s">
        <v>376</v>
      </c>
      <c r="CJ156" s="14">
        <v>2.0</v>
      </c>
      <c r="CK156" s="14" t="s">
        <v>376</v>
      </c>
      <c r="CL156" s="14" t="s">
        <v>376</v>
      </c>
      <c r="CM156" s="14" t="s">
        <v>376</v>
      </c>
      <c r="CN156" s="14" t="s">
        <v>376</v>
      </c>
      <c r="CO156" s="14" t="s">
        <v>376</v>
      </c>
      <c r="CP156" s="14" t="s">
        <v>376</v>
      </c>
      <c r="CQ156" s="14" t="s">
        <v>376</v>
      </c>
      <c r="CR156" s="14" t="s">
        <v>376</v>
      </c>
      <c r="CS156" s="14" t="s">
        <v>376</v>
      </c>
      <c r="CT156" s="14" t="s">
        <v>376</v>
      </c>
      <c r="CU156" s="14" t="s">
        <v>376</v>
      </c>
      <c r="CV156" s="14" t="s">
        <v>376</v>
      </c>
      <c r="CW156" s="2" t="s">
        <v>376</v>
      </c>
      <c r="CX156" s="2" t="s">
        <v>376</v>
      </c>
      <c r="CY156" s="2" t="s">
        <v>376</v>
      </c>
    </row>
    <row r="157" ht="12.75" customHeight="1">
      <c r="A157" s="11" t="s">
        <v>632</v>
      </c>
      <c r="B157" s="11"/>
      <c r="C157" s="11" t="s">
        <v>632</v>
      </c>
      <c r="D157" s="14" t="s">
        <v>376</v>
      </c>
      <c r="E157" s="14" t="s">
        <v>376</v>
      </c>
      <c r="F157" s="14" t="s">
        <v>376</v>
      </c>
      <c r="G157" s="14" t="s">
        <v>376</v>
      </c>
      <c r="H157" s="14" t="s">
        <v>376</v>
      </c>
      <c r="I157" s="14" t="s">
        <v>376</v>
      </c>
      <c r="J157" s="14" t="s">
        <v>376</v>
      </c>
      <c r="K157" s="14" t="s">
        <v>376</v>
      </c>
      <c r="L157" s="14" t="s">
        <v>376</v>
      </c>
      <c r="M157" s="14" t="s">
        <v>376</v>
      </c>
      <c r="N157" s="14" t="s">
        <v>376</v>
      </c>
      <c r="O157" s="14" t="s">
        <v>376</v>
      </c>
      <c r="P157" s="14" t="s">
        <v>376</v>
      </c>
      <c r="Q157" s="14" t="s">
        <v>376</v>
      </c>
      <c r="R157" s="14" t="s">
        <v>376</v>
      </c>
      <c r="S157" s="14" t="s">
        <v>376</v>
      </c>
      <c r="T157" s="14" t="s">
        <v>376</v>
      </c>
      <c r="U157" s="14" t="s">
        <v>376</v>
      </c>
      <c r="V157" s="14" t="s">
        <v>376</v>
      </c>
      <c r="W157" s="14" t="s">
        <v>376</v>
      </c>
      <c r="X157" s="14" t="s">
        <v>376</v>
      </c>
      <c r="Y157" s="14" t="s">
        <v>376</v>
      </c>
      <c r="Z157" s="14" t="s">
        <v>376</v>
      </c>
      <c r="AA157" s="14" t="s">
        <v>376</v>
      </c>
      <c r="AB157" s="14" t="s">
        <v>376</v>
      </c>
      <c r="AC157" s="14" t="s">
        <v>376</v>
      </c>
      <c r="AD157" s="14" t="s">
        <v>376</v>
      </c>
      <c r="AE157" s="14" t="s">
        <v>376</v>
      </c>
      <c r="AF157" s="14" t="s">
        <v>376</v>
      </c>
      <c r="AG157" s="14" t="s">
        <v>376</v>
      </c>
      <c r="AH157" s="14" t="s">
        <v>376</v>
      </c>
      <c r="AI157" s="14" t="s">
        <v>376</v>
      </c>
      <c r="AJ157" s="14" t="s">
        <v>376</v>
      </c>
      <c r="AK157" s="14" t="s">
        <v>376</v>
      </c>
      <c r="AL157" s="14" t="s">
        <v>376</v>
      </c>
      <c r="AM157" s="14" t="s">
        <v>376</v>
      </c>
      <c r="AN157" s="14" t="s">
        <v>376</v>
      </c>
      <c r="AO157" s="14" t="s">
        <v>376</v>
      </c>
      <c r="AP157" s="14" t="s">
        <v>376</v>
      </c>
      <c r="AQ157" s="14" t="s">
        <v>376</v>
      </c>
      <c r="AR157" s="14" t="s">
        <v>376</v>
      </c>
      <c r="AS157" s="14" t="s">
        <v>376</v>
      </c>
      <c r="AT157" s="14" t="s">
        <v>376</v>
      </c>
      <c r="AU157" s="14" t="s">
        <v>376</v>
      </c>
      <c r="AV157" s="14" t="s">
        <v>376</v>
      </c>
      <c r="AW157" s="14" t="s">
        <v>376</v>
      </c>
      <c r="AX157" s="14" t="s">
        <v>376</v>
      </c>
      <c r="AY157" s="14" t="s">
        <v>376</v>
      </c>
      <c r="AZ157" s="14" t="s">
        <v>376</v>
      </c>
      <c r="BA157" s="14" t="s">
        <v>376</v>
      </c>
      <c r="BB157" s="14" t="s">
        <v>376</v>
      </c>
      <c r="BC157" s="14" t="s">
        <v>376</v>
      </c>
      <c r="BD157" s="14" t="s">
        <v>376</v>
      </c>
      <c r="BE157" s="14" t="s">
        <v>376</v>
      </c>
      <c r="BF157" s="14" t="s">
        <v>376</v>
      </c>
      <c r="BG157" s="14" t="s">
        <v>376</v>
      </c>
      <c r="BH157" s="14" t="s">
        <v>376</v>
      </c>
      <c r="BI157" s="14" t="s">
        <v>376</v>
      </c>
      <c r="BJ157" s="14" t="s">
        <v>376</v>
      </c>
      <c r="BK157" s="14" t="s">
        <v>376</v>
      </c>
      <c r="BL157" s="14" t="s">
        <v>376</v>
      </c>
      <c r="BM157" s="14" t="s">
        <v>376</v>
      </c>
      <c r="BN157" s="14" t="s">
        <v>376</v>
      </c>
      <c r="BO157" s="14" t="s">
        <v>376</v>
      </c>
      <c r="BP157" s="14" t="s">
        <v>376</v>
      </c>
      <c r="BQ157" s="14" t="s">
        <v>376</v>
      </c>
      <c r="BR157" s="14" t="s">
        <v>376</v>
      </c>
      <c r="BS157" s="14" t="s">
        <v>376</v>
      </c>
      <c r="BT157" s="14" t="s">
        <v>376</v>
      </c>
      <c r="BU157" s="14" t="s">
        <v>376</v>
      </c>
      <c r="BV157" s="14" t="s">
        <v>547</v>
      </c>
      <c r="BW157" s="14" t="s">
        <v>376</v>
      </c>
      <c r="BX157" s="14" t="s">
        <v>376</v>
      </c>
      <c r="BY157" s="14" t="s">
        <v>376</v>
      </c>
      <c r="BZ157" s="14" t="s">
        <v>547</v>
      </c>
      <c r="CA157" s="14" t="s">
        <v>376</v>
      </c>
      <c r="CB157" s="14" t="s">
        <v>376</v>
      </c>
      <c r="CC157" s="14" t="s">
        <v>376</v>
      </c>
      <c r="CD157" s="14" t="s">
        <v>376</v>
      </c>
      <c r="CE157" s="14" t="s">
        <v>376</v>
      </c>
      <c r="CF157" s="14" t="s">
        <v>376</v>
      </c>
      <c r="CG157" s="14" t="s">
        <v>376</v>
      </c>
      <c r="CH157" s="14" t="s">
        <v>376</v>
      </c>
      <c r="CI157" s="14" t="s">
        <v>376</v>
      </c>
      <c r="CJ157" s="14" t="s">
        <v>547</v>
      </c>
      <c r="CK157" s="14" t="s">
        <v>376</v>
      </c>
      <c r="CL157" s="14" t="s">
        <v>376</v>
      </c>
      <c r="CM157" s="14" t="s">
        <v>376</v>
      </c>
      <c r="CN157" s="14" t="s">
        <v>376</v>
      </c>
      <c r="CO157" s="14" t="s">
        <v>376</v>
      </c>
      <c r="CP157" s="14" t="s">
        <v>376</v>
      </c>
      <c r="CQ157" s="14" t="s">
        <v>376</v>
      </c>
      <c r="CR157" s="14" t="s">
        <v>376</v>
      </c>
      <c r="CS157" s="14" t="s">
        <v>376</v>
      </c>
      <c r="CT157" s="14" t="s">
        <v>376</v>
      </c>
      <c r="CU157" s="14" t="s">
        <v>376</v>
      </c>
      <c r="CV157" s="14" t="s">
        <v>376</v>
      </c>
      <c r="CW157" s="2" t="s">
        <v>376</v>
      </c>
      <c r="CX157" s="2" t="s">
        <v>376</v>
      </c>
      <c r="CY157" s="2" t="s">
        <v>376</v>
      </c>
    </row>
    <row r="158" ht="12.75" customHeight="1">
      <c r="A158" s="11" t="s">
        <v>633</v>
      </c>
      <c r="B158" s="11"/>
      <c r="C158" s="11" t="s">
        <v>633</v>
      </c>
      <c r="D158" s="14" t="s">
        <v>376</v>
      </c>
      <c r="E158" s="14" t="s">
        <v>376</v>
      </c>
      <c r="F158" s="14" t="s">
        <v>376</v>
      </c>
      <c r="G158" s="14" t="s">
        <v>376</v>
      </c>
      <c r="H158" s="14" t="s">
        <v>376</v>
      </c>
      <c r="I158" s="14" t="s">
        <v>376</v>
      </c>
      <c r="J158" s="14" t="s">
        <v>376</v>
      </c>
      <c r="K158" s="14" t="s">
        <v>376</v>
      </c>
      <c r="L158" s="14" t="s">
        <v>376</v>
      </c>
      <c r="M158" s="14" t="s">
        <v>376</v>
      </c>
      <c r="N158" s="14" t="s">
        <v>376</v>
      </c>
      <c r="O158" s="14" t="s">
        <v>376</v>
      </c>
      <c r="P158" s="14" t="s">
        <v>376</v>
      </c>
      <c r="Q158" s="14" t="s">
        <v>376</v>
      </c>
      <c r="R158" s="14" t="s">
        <v>376</v>
      </c>
      <c r="S158" s="14" t="s">
        <v>376</v>
      </c>
      <c r="T158" s="14" t="s">
        <v>376</v>
      </c>
      <c r="U158" s="14" t="s">
        <v>376</v>
      </c>
      <c r="V158" s="14" t="s">
        <v>376</v>
      </c>
      <c r="W158" s="14" t="s">
        <v>376</v>
      </c>
      <c r="X158" s="14" t="s">
        <v>376</v>
      </c>
      <c r="Y158" s="14" t="s">
        <v>376</v>
      </c>
      <c r="Z158" s="14" t="s">
        <v>376</v>
      </c>
      <c r="AA158" s="14" t="s">
        <v>376</v>
      </c>
      <c r="AB158" s="14" t="s">
        <v>376</v>
      </c>
      <c r="AC158" s="14" t="s">
        <v>376</v>
      </c>
      <c r="AD158" s="14" t="s">
        <v>376</v>
      </c>
      <c r="AE158" s="14" t="s">
        <v>376</v>
      </c>
      <c r="AF158" s="14" t="s">
        <v>376</v>
      </c>
      <c r="AG158" s="14" t="s">
        <v>376</v>
      </c>
      <c r="AH158" s="14" t="s">
        <v>376</v>
      </c>
      <c r="AI158" s="14" t="s">
        <v>376</v>
      </c>
      <c r="AJ158" s="14" t="s">
        <v>376</v>
      </c>
      <c r="AK158" s="14" t="s">
        <v>376</v>
      </c>
      <c r="AL158" s="14" t="s">
        <v>376</v>
      </c>
      <c r="AM158" s="14" t="s">
        <v>376</v>
      </c>
      <c r="AN158" s="14" t="s">
        <v>376</v>
      </c>
      <c r="AO158" s="14" t="s">
        <v>376</v>
      </c>
      <c r="AP158" s="14" t="s">
        <v>376</v>
      </c>
      <c r="AQ158" s="14" t="s">
        <v>376</v>
      </c>
      <c r="AR158" s="14" t="s">
        <v>376</v>
      </c>
      <c r="AS158" s="14" t="s">
        <v>376</v>
      </c>
      <c r="AT158" s="14" t="s">
        <v>376</v>
      </c>
      <c r="AU158" s="14" t="s">
        <v>376</v>
      </c>
      <c r="AV158" s="14" t="s">
        <v>376</v>
      </c>
      <c r="AW158" s="14" t="s">
        <v>376</v>
      </c>
      <c r="AX158" s="14" t="s">
        <v>376</v>
      </c>
      <c r="AY158" s="14" t="s">
        <v>376</v>
      </c>
      <c r="AZ158" s="14" t="s">
        <v>376</v>
      </c>
      <c r="BA158" s="14" t="s">
        <v>376</v>
      </c>
      <c r="BB158" s="14" t="s">
        <v>376</v>
      </c>
      <c r="BC158" s="14" t="s">
        <v>376</v>
      </c>
      <c r="BD158" s="14" t="s">
        <v>376</v>
      </c>
      <c r="BE158" s="14" t="s">
        <v>376</v>
      </c>
      <c r="BF158" s="14" t="s">
        <v>376</v>
      </c>
      <c r="BG158" s="14" t="s">
        <v>376</v>
      </c>
      <c r="BH158" s="14" t="s">
        <v>376</v>
      </c>
      <c r="BI158" s="14" t="s">
        <v>376</v>
      </c>
      <c r="BJ158" s="14" t="s">
        <v>376</v>
      </c>
      <c r="BK158" s="14" t="s">
        <v>376</v>
      </c>
      <c r="BL158" s="14" t="s">
        <v>376</v>
      </c>
      <c r="BM158" s="14" t="s">
        <v>376</v>
      </c>
      <c r="BN158" s="14" t="s">
        <v>376</v>
      </c>
      <c r="BO158" s="14" t="s">
        <v>376</v>
      </c>
      <c r="BP158" s="14" t="s">
        <v>376</v>
      </c>
      <c r="BQ158" s="14" t="s">
        <v>376</v>
      </c>
      <c r="BR158" s="14" t="s">
        <v>376</v>
      </c>
      <c r="BS158" s="14" t="s">
        <v>376</v>
      </c>
      <c r="BT158" s="14" t="s">
        <v>376</v>
      </c>
      <c r="BU158" s="14" t="s">
        <v>376</v>
      </c>
      <c r="BV158" s="14">
        <v>56.0</v>
      </c>
      <c r="BW158" s="14" t="s">
        <v>376</v>
      </c>
      <c r="BX158" s="14" t="s">
        <v>376</v>
      </c>
      <c r="BY158" s="14" t="s">
        <v>376</v>
      </c>
      <c r="BZ158" s="14">
        <v>51.0</v>
      </c>
      <c r="CA158" s="14" t="s">
        <v>376</v>
      </c>
      <c r="CB158" s="14" t="s">
        <v>376</v>
      </c>
      <c r="CC158" s="14" t="s">
        <v>376</v>
      </c>
      <c r="CD158" s="14" t="s">
        <v>376</v>
      </c>
      <c r="CE158" s="14" t="s">
        <v>376</v>
      </c>
      <c r="CF158" s="14" t="s">
        <v>376</v>
      </c>
      <c r="CG158" s="14" t="s">
        <v>376</v>
      </c>
      <c r="CH158" s="14" t="s">
        <v>376</v>
      </c>
      <c r="CI158" s="14" t="s">
        <v>376</v>
      </c>
      <c r="CJ158" s="14">
        <v>10.0</v>
      </c>
      <c r="CK158" s="14" t="s">
        <v>376</v>
      </c>
      <c r="CL158" s="14" t="s">
        <v>376</v>
      </c>
      <c r="CM158" s="14" t="s">
        <v>376</v>
      </c>
      <c r="CN158" s="14" t="s">
        <v>376</v>
      </c>
      <c r="CO158" s="14" t="s">
        <v>376</v>
      </c>
      <c r="CP158" s="14" t="s">
        <v>376</v>
      </c>
      <c r="CQ158" s="14" t="s">
        <v>376</v>
      </c>
      <c r="CR158" s="14" t="s">
        <v>376</v>
      </c>
      <c r="CS158" s="14" t="s">
        <v>376</v>
      </c>
      <c r="CT158" s="14" t="s">
        <v>376</v>
      </c>
      <c r="CU158" s="14" t="s">
        <v>376</v>
      </c>
      <c r="CV158" s="14" t="s">
        <v>376</v>
      </c>
      <c r="CW158" s="2" t="s">
        <v>376</v>
      </c>
      <c r="CX158" s="2" t="s">
        <v>376</v>
      </c>
      <c r="CY158" s="2" t="s">
        <v>376</v>
      </c>
    </row>
    <row r="159" ht="12.75" customHeight="1">
      <c r="A159" s="11" t="s">
        <v>634</v>
      </c>
      <c r="B159" s="11"/>
      <c r="C159" s="11" t="s">
        <v>634</v>
      </c>
      <c r="D159" s="14" t="s">
        <v>376</v>
      </c>
      <c r="E159" s="14" t="s">
        <v>376</v>
      </c>
      <c r="F159" s="14" t="s">
        <v>376</v>
      </c>
      <c r="G159" s="14" t="s">
        <v>376</v>
      </c>
      <c r="H159" s="14" t="s">
        <v>376</v>
      </c>
      <c r="I159" s="14" t="s">
        <v>376</v>
      </c>
      <c r="J159" s="14" t="s">
        <v>376</v>
      </c>
      <c r="K159" s="14" t="s">
        <v>376</v>
      </c>
      <c r="L159" s="14" t="s">
        <v>376</v>
      </c>
      <c r="M159" s="14" t="s">
        <v>376</v>
      </c>
      <c r="N159" s="14" t="s">
        <v>376</v>
      </c>
      <c r="O159" s="14" t="s">
        <v>376</v>
      </c>
      <c r="P159" s="14" t="s">
        <v>376</v>
      </c>
      <c r="Q159" s="14" t="s">
        <v>376</v>
      </c>
      <c r="R159" s="14" t="s">
        <v>376</v>
      </c>
      <c r="S159" s="14" t="s">
        <v>376</v>
      </c>
      <c r="T159" s="14" t="s">
        <v>376</v>
      </c>
      <c r="U159" s="14" t="s">
        <v>376</v>
      </c>
      <c r="V159" s="14" t="s">
        <v>376</v>
      </c>
      <c r="W159" s="14" t="s">
        <v>376</v>
      </c>
      <c r="X159" s="14" t="s">
        <v>376</v>
      </c>
      <c r="Y159" s="14" t="s">
        <v>376</v>
      </c>
      <c r="Z159" s="14" t="s">
        <v>376</v>
      </c>
      <c r="AA159" s="14" t="s">
        <v>376</v>
      </c>
      <c r="AB159" s="14" t="s">
        <v>376</v>
      </c>
      <c r="AC159" s="14" t="s">
        <v>376</v>
      </c>
      <c r="AD159" s="14" t="s">
        <v>376</v>
      </c>
      <c r="AE159" s="14" t="s">
        <v>376</v>
      </c>
      <c r="AF159" s="14" t="s">
        <v>376</v>
      </c>
      <c r="AG159" s="14" t="s">
        <v>376</v>
      </c>
      <c r="AH159" s="14" t="s">
        <v>376</v>
      </c>
      <c r="AI159" s="14" t="s">
        <v>376</v>
      </c>
      <c r="AJ159" s="14" t="s">
        <v>376</v>
      </c>
      <c r="AK159" s="14" t="s">
        <v>376</v>
      </c>
      <c r="AL159" s="14" t="s">
        <v>376</v>
      </c>
      <c r="AM159" s="14" t="s">
        <v>376</v>
      </c>
      <c r="AN159" s="14" t="s">
        <v>376</v>
      </c>
      <c r="AO159" s="14" t="s">
        <v>376</v>
      </c>
      <c r="AP159" s="14" t="s">
        <v>376</v>
      </c>
      <c r="AQ159" s="14" t="s">
        <v>376</v>
      </c>
      <c r="AR159" s="14" t="s">
        <v>376</v>
      </c>
      <c r="AS159" s="14" t="s">
        <v>376</v>
      </c>
      <c r="AT159" s="14" t="s">
        <v>376</v>
      </c>
      <c r="AU159" s="14" t="s">
        <v>376</v>
      </c>
      <c r="AV159" s="14" t="s">
        <v>376</v>
      </c>
      <c r="AW159" s="14" t="s">
        <v>376</v>
      </c>
      <c r="AX159" s="14" t="s">
        <v>376</v>
      </c>
      <c r="AY159" s="14" t="s">
        <v>376</v>
      </c>
      <c r="AZ159" s="14" t="s">
        <v>376</v>
      </c>
      <c r="BA159" s="14" t="s">
        <v>376</v>
      </c>
      <c r="BB159" s="14" t="s">
        <v>376</v>
      </c>
      <c r="BC159" s="14" t="s">
        <v>376</v>
      </c>
      <c r="BD159" s="14" t="s">
        <v>376</v>
      </c>
      <c r="BE159" s="14" t="s">
        <v>376</v>
      </c>
      <c r="BF159" s="14" t="s">
        <v>376</v>
      </c>
      <c r="BG159" s="14" t="s">
        <v>376</v>
      </c>
      <c r="BH159" s="14" t="s">
        <v>376</v>
      </c>
      <c r="BI159" s="14" t="s">
        <v>376</v>
      </c>
      <c r="BJ159" s="14" t="s">
        <v>376</v>
      </c>
      <c r="BK159" s="14" t="s">
        <v>376</v>
      </c>
      <c r="BL159" s="14" t="s">
        <v>376</v>
      </c>
      <c r="BM159" s="14" t="s">
        <v>376</v>
      </c>
      <c r="BN159" s="14" t="s">
        <v>376</v>
      </c>
      <c r="BO159" s="14" t="s">
        <v>376</v>
      </c>
      <c r="BP159" s="14" t="s">
        <v>376</v>
      </c>
      <c r="BQ159" s="14" t="s">
        <v>376</v>
      </c>
      <c r="BR159" s="14" t="s">
        <v>376</v>
      </c>
      <c r="BS159" s="14" t="s">
        <v>376</v>
      </c>
      <c r="BT159" s="14" t="s">
        <v>376</v>
      </c>
      <c r="BU159" s="14" t="s">
        <v>376</v>
      </c>
      <c r="BV159" s="14" t="s">
        <v>550</v>
      </c>
      <c r="BW159" s="14" t="s">
        <v>376</v>
      </c>
      <c r="BX159" s="14" t="s">
        <v>376</v>
      </c>
      <c r="BY159" s="14" t="s">
        <v>376</v>
      </c>
      <c r="BZ159" s="14" t="s">
        <v>550</v>
      </c>
      <c r="CA159" s="14" t="s">
        <v>376</v>
      </c>
      <c r="CB159" s="14" t="s">
        <v>376</v>
      </c>
      <c r="CC159" s="14" t="s">
        <v>376</v>
      </c>
      <c r="CD159" s="14" t="s">
        <v>376</v>
      </c>
      <c r="CE159" s="14" t="s">
        <v>376</v>
      </c>
      <c r="CF159" s="14" t="s">
        <v>376</v>
      </c>
      <c r="CG159" s="14" t="s">
        <v>376</v>
      </c>
      <c r="CH159" s="14" t="s">
        <v>376</v>
      </c>
      <c r="CI159" s="14" t="s">
        <v>376</v>
      </c>
      <c r="CJ159" s="14" t="s">
        <v>550</v>
      </c>
      <c r="CK159" s="14" t="s">
        <v>376</v>
      </c>
      <c r="CL159" s="14" t="s">
        <v>376</v>
      </c>
      <c r="CM159" s="14" t="s">
        <v>376</v>
      </c>
      <c r="CN159" s="14" t="s">
        <v>376</v>
      </c>
      <c r="CO159" s="14" t="s">
        <v>376</v>
      </c>
      <c r="CP159" s="14" t="s">
        <v>376</v>
      </c>
      <c r="CQ159" s="14" t="s">
        <v>376</v>
      </c>
      <c r="CR159" s="14" t="s">
        <v>376</v>
      </c>
      <c r="CS159" s="14" t="s">
        <v>376</v>
      </c>
      <c r="CT159" s="14" t="s">
        <v>376</v>
      </c>
      <c r="CU159" s="14" t="s">
        <v>376</v>
      </c>
      <c r="CV159" s="14" t="s">
        <v>376</v>
      </c>
      <c r="CW159" s="2" t="s">
        <v>376</v>
      </c>
      <c r="CX159" s="2" t="s">
        <v>376</v>
      </c>
      <c r="CY159" s="2" t="s">
        <v>376</v>
      </c>
    </row>
    <row r="160" ht="12.75" customHeight="1">
      <c r="A160" s="10" t="s">
        <v>635</v>
      </c>
      <c r="B160" s="10"/>
      <c r="C160" s="10" t="s">
        <v>635</v>
      </c>
      <c r="D160" s="17" t="s">
        <v>376</v>
      </c>
      <c r="E160" s="17" t="s">
        <v>376</v>
      </c>
      <c r="F160" s="17" t="s">
        <v>376</v>
      </c>
      <c r="G160" s="17" t="s">
        <v>376</v>
      </c>
      <c r="H160" s="17" t="s">
        <v>376</v>
      </c>
      <c r="I160" s="17" t="s">
        <v>376</v>
      </c>
      <c r="J160" s="17" t="s">
        <v>376</v>
      </c>
      <c r="K160" s="17" t="s">
        <v>376</v>
      </c>
      <c r="L160" s="17" t="s">
        <v>376</v>
      </c>
      <c r="M160" s="17" t="s">
        <v>376</v>
      </c>
      <c r="N160" s="17" t="s">
        <v>376</v>
      </c>
      <c r="O160" s="17" t="s">
        <v>376</v>
      </c>
      <c r="P160" s="17" t="s">
        <v>376</v>
      </c>
      <c r="Q160" s="17" t="s">
        <v>376</v>
      </c>
      <c r="R160" s="17" t="s">
        <v>376</v>
      </c>
      <c r="S160" s="17" t="s">
        <v>376</v>
      </c>
      <c r="T160" s="17" t="s">
        <v>376</v>
      </c>
      <c r="U160" s="17" t="s">
        <v>376</v>
      </c>
      <c r="V160" s="17" t="s">
        <v>376</v>
      </c>
      <c r="W160" s="17" t="s">
        <v>376</v>
      </c>
      <c r="X160" s="17" t="s">
        <v>376</v>
      </c>
      <c r="Y160" s="17" t="s">
        <v>376</v>
      </c>
      <c r="Z160" s="17" t="s">
        <v>376</v>
      </c>
      <c r="AA160" s="17" t="s">
        <v>376</v>
      </c>
      <c r="AB160" s="17" t="s">
        <v>376</v>
      </c>
      <c r="AC160" s="17" t="s">
        <v>376</v>
      </c>
      <c r="AD160" s="17" t="s">
        <v>376</v>
      </c>
      <c r="AE160" s="17" t="s">
        <v>376</v>
      </c>
      <c r="AF160" s="17" t="s">
        <v>376</v>
      </c>
      <c r="AG160" s="17" t="s">
        <v>376</v>
      </c>
      <c r="AH160" s="17" t="s">
        <v>376</v>
      </c>
      <c r="AI160" s="17" t="s">
        <v>376</v>
      </c>
      <c r="AJ160" s="17" t="s">
        <v>376</v>
      </c>
      <c r="AK160" s="17" t="s">
        <v>376</v>
      </c>
      <c r="AL160" s="17" t="s">
        <v>376</v>
      </c>
      <c r="AM160" s="17" t="s">
        <v>376</v>
      </c>
      <c r="AN160" s="17" t="s">
        <v>376</v>
      </c>
      <c r="AO160" s="17" t="s">
        <v>376</v>
      </c>
      <c r="AP160" s="17" t="s">
        <v>376</v>
      </c>
      <c r="AQ160" s="17" t="s">
        <v>376</v>
      </c>
      <c r="AR160" s="17" t="s">
        <v>376</v>
      </c>
      <c r="AS160" s="17" t="s">
        <v>376</v>
      </c>
      <c r="AT160" s="17" t="s">
        <v>376</v>
      </c>
      <c r="AU160" s="17" t="s">
        <v>376</v>
      </c>
      <c r="AV160" s="17" t="s">
        <v>376</v>
      </c>
      <c r="AW160" s="17" t="s">
        <v>376</v>
      </c>
      <c r="AX160" s="17" t="s">
        <v>376</v>
      </c>
      <c r="AY160" s="17" t="s">
        <v>376</v>
      </c>
      <c r="AZ160" s="17" t="s">
        <v>376</v>
      </c>
      <c r="BA160" s="17" t="s">
        <v>376</v>
      </c>
      <c r="BB160" s="17" t="s">
        <v>376</v>
      </c>
      <c r="BC160" s="17" t="s">
        <v>376</v>
      </c>
      <c r="BD160" s="17" t="s">
        <v>376</v>
      </c>
      <c r="BE160" s="17" t="s">
        <v>376</v>
      </c>
      <c r="BF160" s="17" t="s">
        <v>376</v>
      </c>
      <c r="BG160" s="17" t="s">
        <v>376</v>
      </c>
      <c r="BH160" s="17" t="s">
        <v>376</v>
      </c>
      <c r="BI160" s="17" t="s">
        <v>376</v>
      </c>
      <c r="BJ160" s="17" t="s">
        <v>376</v>
      </c>
      <c r="BK160" s="17" t="s">
        <v>376</v>
      </c>
      <c r="BL160" s="17" t="s">
        <v>376</v>
      </c>
      <c r="BM160" s="17" t="s">
        <v>376</v>
      </c>
      <c r="BN160" s="17" t="s">
        <v>376</v>
      </c>
      <c r="BO160" s="17" t="s">
        <v>376</v>
      </c>
      <c r="BP160" s="17" t="s">
        <v>376</v>
      </c>
      <c r="BQ160" s="17" t="s">
        <v>376</v>
      </c>
      <c r="BR160" s="17" t="s">
        <v>376</v>
      </c>
      <c r="BS160" s="17" t="s">
        <v>376</v>
      </c>
      <c r="BT160" s="17" t="s">
        <v>376</v>
      </c>
      <c r="BU160" s="17" t="s">
        <v>376</v>
      </c>
      <c r="BV160" s="17">
        <v>62.0</v>
      </c>
      <c r="BW160" s="17" t="s">
        <v>376</v>
      </c>
      <c r="BX160" s="17" t="s">
        <v>376</v>
      </c>
      <c r="BY160" s="17" t="s">
        <v>376</v>
      </c>
      <c r="BZ160" s="17">
        <v>78.0</v>
      </c>
      <c r="CA160" s="17" t="s">
        <v>376</v>
      </c>
      <c r="CB160" s="17" t="s">
        <v>376</v>
      </c>
      <c r="CC160" s="17" t="s">
        <v>376</v>
      </c>
      <c r="CD160" s="17" t="s">
        <v>376</v>
      </c>
      <c r="CE160" s="17" t="s">
        <v>376</v>
      </c>
      <c r="CF160" s="17" t="s">
        <v>376</v>
      </c>
      <c r="CG160" s="17" t="s">
        <v>376</v>
      </c>
      <c r="CH160" s="17" t="s">
        <v>376</v>
      </c>
      <c r="CI160" s="17" t="s">
        <v>376</v>
      </c>
      <c r="CJ160" s="17">
        <v>69.0</v>
      </c>
      <c r="CK160" s="17" t="s">
        <v>376</v>
      </c>
      <c r="CL160" s="17" t="s">
        <v>376</v>
      </c>
      <c r="CM160" s="17" t="s">
        <v>376</v>
      </c>
      <c r="CN160" s="17" t="s">
        <v>376</v>
      </c>
      <c r="CO160" s="17" t="s">
        <v>376</v>
      </c>
      <c r="CP160" s="17" t="s">
        <v>376</v>
      </c>
      <c r="CQ160" s="17" t="s">
        <v>376</v>
      </c>
      <c r="CR160" s="17" t="s">
        <v>376</v>
      </c>
      <c r="CS160" s="17" t="s">
        <v>376</v>
      </c>
      <c r="CT160" s="17" t="s">
        <v>376</v>
      </c>
      <c r="CU160" s="17" t="s">
        <v>376</v>
      </c>
      <c r="CV160" s="17" t="s">
        <v>376</v>
      </c>
      <c r="CW160" s="2" t="s">
        <v>376</v>
      </c>
      <c r="CX160" s="2" t="s">
        <v>376</v>
      </c>
      <c r="CY160" s="2" t="s">
        <v>376</v>
      </c>
    </row>
    <row r="161" ht="12.75" customHeight="1">
      <c r="A161" s="18" t="s">
        <v>636</v>
      </c>
      <c r="B161" s="18"/>
      <c r="C161" s="18" t="s">
        <v>636</v>
      </c>
      <c r="D161" s="19" t="s">
        <v>123</v>
      </c>
      <c r="E161" s="19" t="s">
        <v>123</v>
      </c>
      <c r="F161" s="19" t="s">
        <v>123</v>
      </c>
      <c r="G161" s="19" t="s">
        <v>123</v>
      </c>
      <c r="H161" s="19" t="s">
        <v>123</v>
      </c>
      <c r="I161" s="19" t="s">
        <v>123</v>
      </c>
      <c r="J161" s="19" t="s">
        <v>123</v>
      </c>
      <c r="K161" s="19" t="s">
        <v>123</v>
      </c>
      <c r="L161" s="19" t="s">
        <v>123</v>
      </c>
      <c r="M161" s="19" t="s">
        <v>123</v>
      </c>
      <c r="N161" s="19" t="s">
        <v>123</v>
      </c>
      <c r="O161" s="19" t="s">
        <v>123</v>
      </c>
      <c r="P161" s="19" t="s">
        <v>123</v>
      </c>
      <c r="Q161" s="19" t="s">
        <v>123</v>
      </c>
      <c r="R161" s="19" t="s">
        <v>123</v>
      </c>
      <c r="S161" s="19" t="s">
        <v>123</v>
      </c>
      <c r="T161" s="19" t="s">
        <v>123</v>
      </c>
      <c r="U161" s="19" t="s">
        <v>123</v>
      </c>
      <c r="V161" s="19" t="s">
        <v>123</v>
      </c>
      <c r="W161" s="19" t="s">
        <v>123</v>
      </c>
      <c r="X161" s="19" t="s">
        <v>123</v>
      </c>
      <c r="Y161" s="19" t="s">
        <v>123</v>
      </c>
      <c r="Z161" s="19" t="s">
        <v>123</v>
      </c>
      <c r="AA161" s="19" t="s">
        <v>123</v>
      </c>
      <c r="AB161" s="19" t="s">
        <v>123</v>
      </c>
      <c r="AC161" s="19" t="s">
        <v>123</v>
      </c>
      <c r="AD161" s="19" t="s">
        <v>123</v>
      </c>
      <c r="AE161" s="19" t="s">
        <v>123</v>
      </c>
      <c r="AF161" s="19" t="s">
        <v>123</v>
      </c>
      <c r="AG161" s="19" t="s">
        <v>123</v>
      </c>
      <c r="AH161" s="19" t="s">
        <v>123</v>
      </c>
      <c r="AI161" s="19" t="s">
        <v>123</v>
      </c>
      <c r="AJ161" s="19" t="s">
        <v>123</v>
      </c>
      <c r="AK161" s="19" t="s">
        <v>123</v>
      </c>
      <c r="AL161" s="19" t="s">
        <v>123</v>
      </c>
      <c r="AM161" s="19" t="s">
        <v>123</v>
      </c>
      <c r="AN161" s="19" t="s">
        <v>123</v>
      </c>
      <c r="AO161" s="19" t="s">
        <v>123</v>
      </c>
      <c r="AP161" s="19" t="s">
        <v>123</v>
      </c>
      <c r="AQ161" s="19" t="s">
        <v>123</v>
      </c>
      <c r="AR161" s="19" t="s">
        <v>123</v>
      </c>
      <c r="AS161" s="19" t="s">
        <v>123</v>
      </c>
      <c r="AT161" s="19" t="s">
        <v>123</v>
      </c>
      <c r="AU161" s="19" t="s">
        <v>123</v>
      </c>
      <c r="AV161" s="19" t="s">
        <v>123</v>
      </c>
      <c r="AW161" s="19" t="s">
        <v>123</v>
      </c>
      <c r="AX161" s="19" t="s">
        <v>123</v>
      </c>
      <c r="AY161" s="19" t="s">
        <v>123</v>
      </c>
      <c r="AZ161" s="19" t="s">
        <v>123</v>
      </c>
      <c r="BA161" s="19" t="s">
        <v>123</v>
      </c>
      <c r="BB161" s="19" t="s">
        <v>123</v>
      </c>
      <c r="BC161" s="19" t="s">
        <v>123</v>
      </c>
      <c r="BD161" s="19" t="s">
        <v>123</v>
      </c>
      <c r="BE161" s="19" t="s">
        <v>123</v>
      </c>
      <c r="BF161" s="19" t="s">
        <v>123</v>
      </c>
      <c r="BG161" s="19" t="s">
        <v>123</v>
      </c>
      <c r="BH161" s="19" t="s">
        <v>123</v>
      </c>
      <c r="BI161" s="19" t="s">
        <v>123</v>
      </c>
      <c r="BJ161" s="19" t="s">
        <v>123</v>
      </c>
      <c r="BK161" s="19" t="s">
        <v>123</v>
      </c>
      <c r="BL161" s="19" t="s">
        <v>123</v>
      </c>
      <c r="BM161" s="19" t="s">
        <v>123</v>
      </c>
      <c r="BN161" s="19" t="s">
        <v>123</v>
      </c>
      <c r="BO161" s="19" t="s">
        <v>123</v>
      </c>
      <c r="BP161" s="19" t="s">
        <v>123</v>
      </c>
      <c r="BQ161" s="19" t="s">
        <v>123</v>
      </c>
      <c r="BR161" s="19" t="s">
        <v>123</v>
      </c>
      <c r="BS161" s="19" t="s">
        <v>123</v>
      </c>
      <c r="BT161" s="19" t="s">
        <v>123</v>
      </c>
      <c r="BU161" s="19" t="s">
        <v>123</v>
      </c>
      <c r="BV161" s="19" t="s">
        <v>123</v>
      </c>
      <c r="BW161" s="19" t="s">
        <v>123</v>
      </c>
      <c r="BX161" s="19" t="s">
        <v>123</v>
      </c>
      <c r="BY161" s="19" t="s">
        <v>123</v>
      </c>
      <c r="BZ161" s="19" t="s">
        <v>123</v>
      </c>
      <c r="CA161" s="19" t="s">
        <v>123</v>
      </c>
      <c r="CB161" s="19" t="s">
        <v>123</v>
      </c>
      <c r="CC161" s="19" t="s">
        <v>123</v>
      </c>
      <c r="CD161" s="19" t="s">
        <v>123</v>
      </c>
      <c r="CE161" s="19" t="s">
        <v>123</v>
      </c>
      <c r="CF161" s="19" t="s">
        <v>123</v>
      </c>
      <c r="CG161" s="19" t="s">
        <v>123</v>
      </c>
      <c r="CH161" s="19" t="s">
        <v>123</v>
      </c>
      <c r="CI161" s="19" t="s">
        <v>123</v>
      </c>
      <c r="CJ161" s="19" t="s">
        <v>123</v>
      </c>
      <c r="CK161" s="19" t="s">
        <v>123</v>
      </c>
      <c r="CL161" s="19" t="s">
        <v>123</v>
      </c>
      <c r="CM161" s="19" t="s">
        <v>123</v>
      </c>
      <c r="CN161" s="19" t="s">
        <v>123</v>
      </c>
      <c r="CO161" s="19" t="s">
        <v>123</v>
      </c>
      <c r="CP161" s="19" t="s">
        <v>123</v>
      </c>
      <c r="CQ161" s="19" t="s">
        <v>123</v>
      </c>
      <c r="CR161" s="19" t="s">
        <v>123</v>
      </c>
      <c r="CS161" s="19" t="s">
        <v>123</v>
      </c>
      <c r="CT161" s="19" t="s">
        <v>123</v>
      </c>
      <c r="CU161" s="19" t="s">
        <v>123</v>
      </c>
      <c r="CV161" s="19" t="s">
        <v>123</v>
      </c>
      <c r="CW161" s="2" t="s">
        <v>123</v>
      </c>
      <c r="CX161" s="2" t="s">
        <v>123</v>
      </c>
      <c r="CY161" s="2" t="s">
        <v>123</v>
      </c>
    </row>
    <row r="162" ht="12.75" customHeight="1">
      <c r="A162" s="18" t="s">
        <v>637</v>
      </c>
      <c r="B162" s="18"/>
      <c r="C162" s="18" t="s">
        <v>637</v>
      </c>
      <c r="D162" s="20" t="s">
        <v>42</v>
      </c>
      <c r="E162" s="20" t="s">
        <v>42</v>
      </c>
      <c r="F162" s="20" t="s">
        <v>42</v>
      </c>
      <c r="G162" s="20" t="s">
        <v>42</v>
      </c>
      <c r="H162" s="20" t="s">
        <v>42</v>
      </c>
      <c r="I162" s="20" t="s">
        <v>42</v>
      </c>
      <c r="J162" s="20" t="s">
        <v>42</v>
      </c>
      <c r="K162" s="20" t="s">
        <v>42</v>
      </c>
      <c r="L162" s="20" t="s">
        <v>42</v>
      </c>
      <c r="M162" s="20" t="s">
        <v>42</v>
      </c>
      <c r="N162" s="20" t="s">
        <v>42</v>
      </c>
      <c r="O162" s="20" t="s">
        <v>42</v>
      </c>
      <c r="P162" s="20" t="s">
        <v>42</v>
      </c>
      <c r="Q162" s="20" t="s">
        <v>42</v>
      </c>
      <c r="R162" s="20" t="s">
        <v>42</v>
      </c>
      <c r="S162" s="20" t="s">
        <v>42</v>
      </c>
      <c r="T162" s="20" t="s">
        <v>42</v>
      </c>
      <c r="U162" s="20" t="s">
        <v>42</v>
      </c>
      <c r="V162" s="20" t="s">
        <v>42</v>
      </c>
      <c r="W162" s="20" t="s">
        <v>42</v>
      </c>
      <c r="X162" s="20" t="s">
        <v>42</v>
      </c>
      <c r="Y162" s="20" t="s">
        <v>42</v>
      </c>
      <c r="Z162" s="20" t="s">
        <v>42</v>
      </c>
      <c r="AA162" s="20" t="s">
        <v>42</v>
      </c>
      <c r="AB162" s="20" t="s">
        <v>42</v>
      </c>
      <c r="AC162" s="20" t="s">
        <v>42</v>
      </c>
      <c r="AD162" s="20" t="s">
        <v>42</v>
      </c>
      <c r="AE162" s="20" t="s">
        <v>42</v>
      </c>
      <c r="AF162" s="20" t="s">
        <v>42</v>
      </c>
      <c r="AG162" s="20" t="s">
        <v>42</v>
      </c>
      <c r="AH162" s="20" t="s">
        <v>42</v>
      </c>
      <c r="AI162" s="20" t="s">
        <v>42</v>
      </c>
      <c r="AJ162" s="20" t="s">
        <v>42</v>
      </c>
      <c r="AK162" s="20" t="s">
        <v>42</v>
      </c>
      <c r="AL162" s="20" t="s">
        <v>42</v>
      </c>
      <c r="AM162" s="20" t="s">
        <v>42</v>
      </c>
      <c r="AN162" s="20" t="s">
        <v>42</v>
      </c>
      <c r="AO162" s="20" t="s">
        <v>42</v>
      </c>
      <c r="AP162" s="20" t="s">
        <v>42</v>
      </c>
      <c r="AQ162" s="20" t="s">
        <v>42</v>
      </c>
      <c r="AR162" s="20" t="s">
        <v>42</v>
      </c>
      <c r="AS162" s="20" t="s">
        <v>42</v>
      </c>
      <c r="AT162" s="20" t="s">
        <v>42</v>
      </c>
      <c r="AU162" s="20" t="s">
        <v>42</v>
      </c>
      <c r="AV162" s="20" t="s">
        <v>42</v>
      </c>
      <c r="AW162" s="20" t="s">
        <v>42</v>
      </c>
      <c r="AX162" s="20" t="s">
        <v>42</v>
      </c>
      <c r="AY162" s="20" t="s">
        <v>42</v>
      </c>
      <c r="AZ162" s="20" t="s">
        <v>42</v>
      </c>
      <c r="BA162" s="20" t="s">
        <v>42</v>
      </c>
      <c r="BB162" s="20" t="s">
        <v>42</v>
      </c>
      <c r="BC162" s="20" t="s">
        <v>42</v>
      </c>
      <c r="BD162" s="20" t="s">
        <v>42</v>
      </c>
      <c r="BE162" s="20" t="s">
        <v>42</v>
      </c>
      <c r="BF162" s="20" t="s">
        <v>42</v>
      </c>
      <c r="BG162" s="20" t="s">
        <v>42</v>
      </c>
      <c r="BH162" s="20" t="s">
        <v>42</v>
      </c>
      <c r="BI162" s="20" t="s">
        <v>42</v>
      </c>
      <c r="BJ162" s="20" t="s">
        <v>42</v>
      </c>
      <c r="BK162" s="20" t="s">
        <v>42</v>
      </c>
      <c r="BL162" s="20" t="s">
        <v>42</v>
      </c>
      <c r="BM162" s="20" t="s">
        <v>42</v>
      </c>
      <c r="BN162" s="20" t="s">
        <v>42</v>
      </c>
      <c r="BO162" s="20" t="s">
        <v>42</v>
      </c>
      <c r="BP162" s="20" t="s">
        <v>42</v>
      </c>
      <c r="BQ162" s="20" t="s">
        <v>42</v>
      </c>
      <c r="BR162" s="20" t="s">
        <v>42</v>
      </c>
      <c r="BS162" s="20" t="s">
        <v>42</v>
      </c>
      <c r="BT162" s="20" t="s">
        <v>42</v>
      </c>
      <c r="BU162" s="20" t="s">
        <v>42</v>
      </c>
      <c r="BV162" s="20" t="s">
        <v>42</v>
      </c>
      <c r="BW162" s="20" t="s">
        <v>42</v>
      </c>
      <c r="BX162" s="20" t="s">
        <v>42</v>
      </c>
      <c r="BY162" s="20" t="s">
        <v>42</v>
      </c>
      <c r="BZ162" s="20" t="s">
        <v>42</v>
      </c>
      <c r="CA162" s="20" t="s">
        <v>42</v>
      </c>
      <c r="CB162" s="20" t="s">
        <v>42</v>
      </c>
      <c r="CC162" s="20" t="s">
        <v>42</v>
      </c>
      <c r="CD162" s="20" t="s">
        <v>42</v>
      </c>
      <c r="CE162" s="20" t="s">
        <v>42</v>
      </c>
      <c r="CF162" s="20" t="s">
        <v>42</v>
      </c>
      <c r="CG162" s="20" t="s">
        <v>42</v>
      </c>
      <c r="CH162" s="20" t="s">
        <v>42</v>
      </c>
      <c r="CI162" s="20" t="s">
        <v>42</v>
      </c>
      <c r="CJ162" s="20" t="s">
        <v>42</v>
      </c>
      <c r="CK162" s="20" t="s">
        <v>42</v>
      </c>
      <c r="CL162" s="20" t="s">
        <v>42</v>
      </c>
      <c r="CM162" s="20" t="s">
        <v>42</v>
      </c>
      <c r="CN162" s="20" t="s">
        <v>42</v>
      </c>
      <c r="CO162" s="20" t="s">
        <v>42</v>
      </c>
      <c r="CP162" s="20" t="s">
        <v>42</v>
      </c>
      <c r="CQ162" s="20" t="s">
        <v>42</v>
      </c>
      <c r="CR162" s="20" t="s">
        <v>42</v>
      </c>
      <c r="CS162" s="20" t="s">
        <v>42</v>
      </c>
      <c r="CT162" s="20" t="s">
        <v>42</v>
      </c>
      <c r="CU162" s="20" t="s">
        <v>42</v>
      </c>
      <c r="CV162" s="20" t="s">
        <v>42</v>
      </c>
      <c r="CW162" s="2" t="s">
        <v>42</v>
      </c>
      <c r="CX162" s="2" t="s">
        <v>42</v>
      </c>
      <c r="CY162" s="2" t="s">
        <v>42</v>
      </c>
    </row>
    <row r="163" ht="12.75" customHeight="1">
      <c r="A163" s="11" t="s">
        <v>638</v>
      </c>
      <c r="B163" s="11"/>
      <c r="C163" s="11" t="s">
        <v>638</v>
      </c>
      <c r="D163" s="14" t="s">
        <v>445</v>
      </c>
      <c r="E163" s="14" t="s">
        <v>445</v>
      </c>
      <c r="F163" s="14" t="s">
        <v>446</v>
      </c>
      <c r="G163" s="14" t="s">
        <v>446</v>
      </c>
      <c r="H163" s="14" t="s">
        <v>445</v>
      </c>
      <c r="I163" s="14" t="s">
        <v>445</v>
      </c>
      <c r="J163" s="14" t="s">
        <v>447</v>
      </c>
      <c r="K163" s="14" t="s">
        <v>446</v>
      </c>
      <c r="L163" s="14" t="s">
        <v>446</v>
      </c>
      <c r="M163" s="14" t="s">
        <v>446</v>
      </c>
      <c r="N163" s="14" t="s">
        <v>445</v>
      </c>
      <c r="O163" s="14" t="s">
        <v>445</v>
      </c>
      <c r="P163" s="14" t="s">
        <v>445</v>
      </c>
      <c r="Q163" s="14" t="s">
        <v>446</v>
      </c>
      <c r="R163" s="14" t="s">
        <v>445</v>
      </c>
      <c r="S163" s="14" t="s">
        <v>445</v>
      </c>
      <c r="T163" s="14" t="s">
        <v>445</v>
      </c>
      <c r="U163" s="14" t="s">
        <v>446</v>
      </c>
      <c r="V163" s="14" t="s">
        <v>446</v>
      </c>
      <c r="W163" s="14" t="s">
        <v>445</v>
      </c>
      <c r="X163" s="14" t="s">
        <v>445</v>
      </c>
      <c r="Y163" s="14" t="s">
        <v>445</v>
      </c>
      <c r="Z163" s="14" t="s">
        <v>445</v>
      </c>
      <c r="AA163" s="14" t="s">
        <v>446</v>
      </c>
      <c r="AB163" s="14" t="s">
        <v>445</v>
      </c>
      <c r="AC163" s="14" t="s">
        <v>445</v>
      </c>
      <c r="AD163" s="14" t="s">
        <v>445</v>
      </c>
      <c r="AE163" s="14" t="s">
        <v>446</v>
      </c>
      <c r="AF163" s="14" t="s">
        <v>445</v>
      </c>
      <c r="AG163" s="14" t="s">
        <v>447</v>
      </c>
      <c r="AH163" s="14" t="s">
        <v>445</v>
      </c>
      <c r="AI163" s="14" t="s">
        <v>447</v>
      </c>
      <c r="AJ163" s="14" t="s">
        <v>445</v>
      </c>
      <c r="AK163" s="14" t="s">
        <v>446</v>
      </c>
      <c r="AL163" s="14" t="s">
        <v>445</v>
      </c>
      <c r="AM163" s="14" t="s">
        <v>446</v>
      </c>
      <c r="AN163" s="14" t="s">
        <v>445</v>
      </c>
      <c r="AO163" s="14" t="s">
        <v>446</v>
      </c>
      <c r="AP163" s="14" t="s">
        <v>446</v>
      </c>
      <c r="AQ163" s="14" t="s">
        <v>445</v>
      </c>
      <c r="AR163" s="14" t="s">
        <v>447</v>
      </c>
      <c r="AS163" s="14" t="s">
        <v>445</v>
      </c>
      <c r="AT163" s="14" t="s">
        <v>445</v>
      </c>
      <c r="AU163" s="14" t="s">
        <v>445</v>
      </c>
      <c r="AV163" s="14" t="s">
        <v>446</v>
      </c>
      <c r="AW163" s="14" t="s">
        <v>446</v>
      </c>
      <c r="AX163" s="14" t="s">
        <v>446</v>
      </c>
      <c r="AY163" s="14" t="s">
        <v>447</v>
      </c>
      <c r="AZ163" s="14" t="s">
        <v>447</v>
      </c>
      <c r="BA163" s="14" t="s">
        <v>445</v>
      </c>
      <c r="BB163" s="14" t="s">
        <v>446</v>
      </c>
      <c r="BC163" s="14" t="s">
        <v>446</v>
      </c>
      <c r="BD163" s="14" t="s">
        <v>446</v>
      </c>
      <c r="BE163" s="14" t="s">
        <v>445</v>
      </c>
      <c r="BF163" s="14" t="s">
        <v>445</v>
      </c>
      <c r="BG163" s="14" t="s">
        <v>446</v>
      </c>
      <c r="BH163" s="14" t="s">
        <v>445</v>
      </c>
      <c r="BI163" s="14" t="s">
        <v>445</v>
      </c>
      <c r="BJ163" s="14" t="s">
        <v>446</v>
      </c>
      <c r="BK163" s="14" t="s">
        <v>446</v>
      </c>
      <c r="BL163" s="14" t="s">
        <v>446</v>
      </c>
      <c r="BM163" s="14" t="s">
        <v>446</v>
      </c>
      <c r="BN163" s="14" t="s">
        <v>446</v>
      </c>
      <c r="BO163" s="14" t="s">
        <v>445</v>
      </c>
      <c r="BP163" s="14" t="s">
        <v>446</v>
      </c>
      <c r="BQ163" s="14" t="s">
        <v>445</v>
      </c>
      <c r="BR163" s="14" t="s">
        <v>446</v>
      </c>
      <c r="BS163" s="14" t="s">
        <v>445</v>
      </c>
      <c r="BT163" s="14" t="s">
        <v>446</v>
      </c>
      <c r="BU163" s="14" t="s">
        <v>446</v>
      </c>
      <c r="BV163" s="14" t="s">
        <v>445</v>
      </c>
      <c r="BW163" s="14" t="s">
        <v>445</v>
      </c>
      <c r="BX163" s="14" t="s">
        <v>446</v>
      </c>
      <c r="BY163" s="14" t="s">
        <v>445</v>
      </c>
      <c r="BZ163" s="14" t="s">
        <v>445</v>
      </c>
      <c r="CA163" s="14" t="s">
        <v>446</v>
      </c>
      <c r="CB163" s="14" t="s">
        <v>445</v>
      </c>
      <c r="CC163" s="14" t="s">
        <v>446</v>
      </c>
      <c r="CD163" s="14" t="s">
        <v>445</v>
      </c>
      <c r="CE163" s="14" t="s">
        <v>445</v>
      </c>
      <c r="CF163" s="14" t="s">
        <v>446</v>
      </c>
      <c r="CG163" s="14" t="s">
        <v>445</v>
      </c>
      <c r="CH163" s="14" t="s">
        <v>445</v>
      </c>
      <c r="CI163" s="14" t="s">
        <v>445</v>
      </c>
      <c r="CJ163" s="14" t="s">
        <v>446</v>
      </c>
      <c r="CK163" s="14" t="s">
        <v>445</v>
      </c>
      <c r="CL163" s="14" t="s">
        <v>445</v>
      </c>
      <c r="CM163" s="14" t="s">
        <v>446</v>
      </c>
      <c r="CN163" s="14" t="s">
        <v>446</v>
      </c>
      <c r="CO163" s="14" t="s">
        <v>446</v>
      </c>
      <c r="CP163" s="14" t="s">
        <v>445</v>
      </c>
      <c r="CQ163" s="14" t="s">
        <v>446</v>
      </c>
      <c r="CR163" s="14" t="s">
        <v>445</v>
      </c>
      <c r="CS163" s="14" t="s">
        <v>445</v>
      </c>
      <c r="CT163" s="14" t="s">
        <v>446</v>
      </c>
      <c r="CU163" s="14" t="s">
        <v>445</v>
      </c>
      <c r="CV163" s="14" t="s">
        <v>445</v>
      </c>
      <c r="CW163" s="2" t="s">
        <v>445</v>
      </c>
      <c r="CX163" s="2" t="s">
        <v>446</v>
      </c>
      <c r="CY163" s="2" t="s">
        <v>445</v>
      </c>
    </row>
    <row r="164" ht="12.75" customHeight="1">
      <c r="A164" s="11" t="s">
        <v>639</v>
      </c>
      <c r="B164" s="11"/>
      <c r="C164" s="11" t="s">
        <v>639</v>
      </c>
      <c r="D164" s="14" t="s">
        <v>449</v>
      </c>
      <c r="E164" s="14" t="s">
        <v>449</v>
      </c>
      <c r="F164" s="14" t="s">
        <v>450</v>
      </c>
      <c r="G164" s="14" t="s">
        <v>449</v>
      </c>
      <c r="H164" s="14" t="s">
        <v>449</v>
      </c>
      <c r="I164" s="14" t="s">
        <v>449</v>
      </c>
      <c r="J164" s="14" t="s">
        <v>449</v>
      </c>
      <c r="K164" s="14" t="s">
        <v>450</v>
      </c>
      <c r="L164" s="14" t="s">
        <v>449</v>
      </c>
      <c r="M164" s="14" t="s">
        <v>449</v>
      </c>
      <c r="N164" s="14" t="s">
        <v>449</v>
      </c>
      <c r="O164" s="14" t="s">
        <v>449</v>
      </c>
      <c r="P164" s="14" t="s">
        <v>449</v>
      </c>
      <c r="Q164" s="14" t="s">
        <v>449</v>
      </c>
      <c r="R164" s="14" t="s">
        <v>449</v>
      </c>
      <c r="S164" s="14" t="s">
        <v>450</v>
      </c>
      <c r="T164" s="14" t="s">
        <v>449</v>
      </c>
      <c r="U164" s="14" t="s">
        <v>449</v>
      </c>
      <c r="V164" s="14" t="s">
        <v>449</v>
      </c>
      <c r="W164" s="14" t="s">
        <v>449</v>
      </c>
      <c r="X164" s="14" t="s">
        <v>449</v>
      </c>
      <c r="Y164" s="14" t="s">
        <v>449</v>
      </c>
      <c r="Z164" s="14" t="s">
        <v>449</v>
      </c>
      <c r="AA164" s="14" t="s">
        <v>449</v>
      </c>
      <c r="AB164" s="14" t="s">
        <v>449</v>
      </c>
      <c r="AC164" s="14" t="s">
        <v>450</v>
      </c>
      <c r="AD164" s="14" t="s">
        <v>449</v>
      </c>
      <c r="AE164" s="14" t="s">
        <v>449</v>
      </c>
      <c r="AF164" s="14" t="s">
        <v>449</v>
      </c>
      <c r="AG164" s="14" t="s">
        <v>449</v>
      </c>
      <c r="AH164" s="14" t="s">
        <v>450</v>
      </c>
      <c r="AI164" s="14" t="s">
        <v>449</v>
      </c>
      <c r="AJ164" s="14" t="s">
        <v>449</v>
      </c>
      <c r="AK164" s="14" t="s">
        <v>450</v>
      </c>
      <c r="AL164" s="14" t="s">
        <v>449</v>
      </c>
      <c r="AM164" s="14" t="s">
        <v>450</v>
      </c>
      <c r="AN164" s="14" t="s">
        <v>449</v>
      </c>
      <c r="AO164" s="14" t="s">
        <v>449</v>
      </c>
      <c r="AP164" s="14" t="s">
        <v>449</v>
      </c>
      <c r="AQ164" s="14" t="s">
        <v>449</v>
      </c>
      <c r="AR164" s="14" t="s">
        <v>450</v>
      </c>
      <c r="AS164" s="14" t="s">
        <v>449</v>
      </c>
      <c r="AT164" s="14" t="s">
        <v>449</v>
      </c>
      <c r="AU164" s="14" t="s">
        <v>449</v>
      </c>
      <c r="AV164" s="14" t="s">
        <v>449</v>
      </c>
      <c r="AW164" s="14" t="s">
        <v>449</v>
      </c>
      <c r="AX164" s="14" t="s">
        <v>449</v>
      </c>
      <c r="AY164" s="14" t="s">
        <v>450</v>
      </c>
      <c r="AZ164" s="14" t="s">
        <v>449</v>
      </c>
      <c r="BA164" s="14" t="s">
        <v>450</v>
      </c>
      <c r="BB164" s="14" t="s">
        <v>450</v>
      </c>
      <c r="BC164" s="14" t="s">
        <v>449</v>
      </c>
      <c r="BD164" s="14" t="s">
        <v>449</v>
      </c>
      <c r="BE164" s="14" t="s">
        <v>450</v>
      </c>
      <c r="BF164" s="14" t="s">
        <v>449</v>
      </c>
      <c r="BG164" s="14" t="s">
        <v>449</v>
      </c>
      <c r="BH164" s="14" t="s">
        <v>449</v>
      </c>
      <c r="BI164" s="14" t="s">
        <v>449</v>
      </c>
      <c r="BJ164" s="14" t="s">
        <v>449</v>
      </c>
      <c r="BK164" s="14" t="s">
        <v>450</v>
      </c>
      <c r="BL164" s="14" t="s">
        <v>449</v>
      </c>
      <c r="BM164" s="14" t="s">
        <v>449</v>
      </c>
      <c r="BN164" s="14" t="s">
        <v>449</v>
      </c>
      <c r="BO164" s="14" t="s">
        <v>450</v>
      </c>
      <c r="BP164" s="14" t="s">
        <v>450</v>
      </c>
      <c r="BQ164" s="14" t="s">
        <v>449</v>
      </c>
      <c r="BR164" s="14" t="s">
        <v>450</v>
      </c>
      <c r="BS164" s="14" t="s">
        <v>449</v>
      </c>
      <c r="BT164" s="14" t="s">
        <v>449</v>
      </c>
      <c r="BU164" s="14" t="s">
        <v>449</v>
      </c>
      <c r="BV164" s="14" t="s">
        <v>450</v>
      </c>
      <c r="BW164" s="14" t="s">
        <v>450</v>
      </c>
      <c r="BX164" s="14" t="s">
        <v>449</v>
      </c>
      <c r="BY164" s="14" t="s">
        <v>450</v>
      </c>
      <c r="BZ164" s="14" t="s">
        <v>449</v>
      </c>
      <c r="CA164" s="14" t="s">
        <v>449</v>
      </c>
      <c r="CB164" s="14" t="s">
        <v>449</v>
      </c>
      <c r="CC164" s="14" t="s">
        <v>450</v>
      </c>
      <c r="CD164" s="14" t="s">
        <v>449</v>
      </c>
      <c r="CE164" s="14" t="s">
        <v>449</v>
      </c>
      <c r="CF164" s="14" t="s">
        <v>449</v>
      </c>
      <c r="CG164" s="14" t="s">
        <v>449</v>
      </c>
      <c r="CH164" s="14" t="s">
        <v>449</v>
      </c>
      <c r="CI164" s="14" t="s">
        <v>449</v>
      </c>
      <c r="CJ164" s="14" t="s">
        <v>449</v>
      </c>
      <c r="CK164" s="14" t="s">
        <v>449</v>
      </c>
      <c r="CL164" s="14" t="s">
        <v>449</v>
      </c>
      <c r="CM164" s="14" t="s">
        <v>449</v>
      </c>
      <c r="CN164" s="14" t="s">
        <v>449</v>
      </c>
      <c r="CO164" s="14" t="s">
        <v>449</v>
      </c>
      <c r="CP164" s="14" t="s">
        <v>449</v>
      </c>
      <c r="CQ164" s="14" t="s">
        <v>450</v>
      </c>
      <c r="CR164" s="14" t="s">
        <v>449</v>
      </c>
      <c r="CS164" s="14" t="s">
        <v>449</v>
      </c>
      <c r="CT164" s="14" t="s">
        <v>449</v>
      </c>
      <c r="CU164" s="14" t="s">
        <v>449</v>
      </c>
      <c r="CV164" s="14" t="s">
        <v>450</v>
      </c>
      <c r="CW164" s="2" t="s">
        <v>449</v>
      </c>
      <c r="CX164" s="2" t="s">
        <v>450</v>
      </c>
      <c r="CY164" s="2" t="s">
        <v>449</v>
      </c>
    </row>
    <row r="165" ht="12.75" customHeight="1">
      <c r="A165" s="10" t="s">
        <v>640</v>
      </c>
      <c r="B165" s="10"/>
      <c r="C165" s="10" t="s">
        <v>640</v>
      </c>
      <c r="D165" s="17" t="s">
        <v>453</v>
      </c>
      <c r="E165" s="17" t="s">
        <v>453</v>
      </c>
      <c r="F165" s="17" t="s">
        <v>452</v>
      </c>
      <c r="G165" s="17" t="s">
        <v>453</v>
      </c>
      <c r="H165" s="17" t="s">
        <v>453</v>
      </c>
      <c r="I165" s="17" t="s">
        <v>453</v>
      </c>
      <c r="J165" s="17" t="s">
        <v>453</v>
      </c>
      <c r="K165" s="17" t="s">
        <v>453</v>
      </c>
      <c r="L165" s="17" t="s">
        <v>453</v>
      </c>
      <c r="M165" s="17" t="s">
        <v>453</v>
      </c>
      <c r="N165" s="17" t="s">
        <v>453</v>
      </c>
      <c r="O165" s="17" t="s">
        <v>453</v>
      </c>
      <c r="P165" s="17" t="s">
        <v>453</v>
      </c>
      <c r="Q165" s="17" t="s">
        <v>453</v>
      </c>
      <c r="R165" s="17" t="s">
        <v>453</v>
      </c>
      <c r="S165" s="17" t="s">
        <v>453</v>
      </c>
      <c r="T165" s="17" t="s">
        <v>453</v>
      </c>
      <c r="U165" s="17" t="s">
        <v>452</v>
      </c>
      <c r="V165" s="17" t="s">
        <v>453</v>
      </c>
      <c r="W165" s="17" t="s">
        <v>453</v>
      </c>
      <c r="X165" s="17" t="s">
        <v>453</v>
      </c>
      <c r="Y165" s="17" t="s">
        <v>453</v>
      </c>
      <c r="Z165" s="17" t="s">
        <v>453</v>
      </c>
      <c r="AA165" s="17" t="s">
        <v>453</v>
      </c>
      <c r="AB165" s="17" t="s">
        <v>453</v>
      </c>
      <c r="AC165" s="17" t="s">
        <v>453</v>
      </c>
      <c r="AD165" s="17" t="s">
        <v>453</v>
      </c>
      <c r="AE165" s="17" t="s">
        <v>453</v>
      </c>
      <c r="AF165" s="17" t="s">
        <v>453</v>
      </c>
      <c r="AG165" s="17" t="s">
        <v>453</v>
      </c>
      <c r="AH165" s="17" t="s">
        <v>453</v>
      </c>
      <c r="AI165" s="17" t="s">
        <v>453</v>
      </c>
      <c r="AJ165" s="17" t="s">
        <v>453</v>
      </c>
      <c r="AK165" s="17" t="s">
        <v>453</v>
      </c>
      <c r="AL165" s="17" t="s">
        <v>453</v>
      </c>
      <c r="AM165" s="17" t="s">
        <v>452</v>
      </c>
      <c r="AN165" s="17" t="s">
        <v>452</v>
      </c>
      <c r="AO165" s="17" t="s">
        <v>453</v>
      </c>
      <c r="AP165" s="17" t="s">
        <v>453</v>
      </c>
      <c r="AQ165" s="17" t="s">
        <v>453</v>
      </c>
      <c r="AR165" s="17" t="s">
        <v>453</v>
      </c>
      <c r="AS165" s="17" t="s">
        <v>453</v>
      </c>
      <c r="AT165" s="17" t="s">
        <v>453</v>
      </c>
      <c r="AU165" s="17" t="s">
        <v>453</v>
      </c>
      <c r="AV165" s="17" t="s">
        <v>453</v>
      </c>
      <c r="AW165" s="17" t="s">
        <v>453</v>
      </c>
      <c r="AX165" s="17" t="s">
        <v>453</v>
      </c>
      <c r="AY165" s="17" t="s">
        <v>452</v>
      </c>
      <c r="AZ165" s="17" t="s">
        <v>453</v>
      </c>
      <c r="BA165" s="17" t="s">
        <v>453</v>
      </c>
      <c r="BB165" s="17" t="s">
        <v>453</v>
      </c>
      <c r="BC165" s="17" t="s">
        <v>452</v>
      </c>
      <c r="BD165" s="17" t="s">
        <v>453</v>
      </c>
      <c r="BE165" s="17" t="s">
        <v>453</v>
      </c>
      <c r="BF165" s="17" t="s">
        <v>453</v>
      </c>
      <c r="BG165" s="17" t="s">
        <v>452</v>
      </c>
      <c r="BH165" s="17" t="s">
        <v>452</v>
      </c>
      <c r="BI165" s="17" t="s">
        <v>453</v>
      </c>
      <c r="BJ165" s="17" t="s">
        <v>452</v>
      </c>
      <c r="BK165" s="17" t="s">
        <v>452</v>
      </c>
      <c r="BL165" s="17" t="s">
        <v>453</v>
      </c>
      <c r="BM165" s="17" t="s">
        <v>453</v>
      </c>
      <c r="BN165" s="17" t="s">
        <v>453</v>
      </c>
      <c r="BO165" s="17" t="s">
        <v>453</v>
      </c>
      <c r="BP165" s="17" t="s">
        <v>453</v>
      </c>
      <c r="BQ165" s="17" t="s">
        <v>453</v>
      </c>
      <c r="BR165" s="17" t="s">
        <v>453</v>
      </c>
      <c r="BS165" s="17" t="s">
        <v>453</v>
      </c>
      <c r="BT165" s="17" t="s">
        <v>453</v>
      </c>
      <c r="BU165" s="17" t="s">
        <v>452</v>
      </c>
      <c r="BV165" s="17" t="s">
        <v>453</v>
      </c>
      <c r="BW165" s="17" t="s">
        <v>453</v>
      </c>
      <c r="BX165" s="17" t="s">
        <v>453</v>
      </c>
      <c r="BY165" s="17" t="s">
        <v>453</v>
      </c>
      <c r="BZ165" s="17" t="s">
        <v>453</v>
      </c>
      <c r="CA165" s="17" t="s">
        <v>452</v>
      </c>
      <c r="CB165" s="17" t="s">
        <v>453</v>
      </c>
      <c r="CC165" s="17" t="s">
        <v>453</v>
      </c>
      <c r="CD165" s="17" t="s">
        <v>453</v>
      </c>
      <c r="CE165" s="17" t="s">
        <v>453</v>
      </c>
      <c r="CF165" s="17" t="s">
        <v>452</v>
      </c>
      <c r="CG165" s="17" t="s">
        <v>453</v>
      </c>
      <c r="CH165" s="17" t="s">
        <v>452</v>
      </c>
      <c r="CI165" s="17" t="s">
        <v>452</v>
      </c>
      <c r="CJ165" s="17" t="s">
        <v>453</v>
      </c>
      <c r="CK165" s="17" t="s">
        <v>453</v>
      </c>
      <c r="CL165" s="17" t="s">
        <v>452</v>
      </c>
      <c r="CM165" s="17" t="s">
        <v>452</v>
      </c>
      <c r="CN165" s="17" t="s">
        <v>453</v>
      </c>
      <c r="CO165" s="17" t="s">
        <v>453</v>
      </c>
      <c r="CP165" s="17" t="s">
        <v>453</v>
      </c>
      <c r="CQ165" s="17" t="s">
        <v>453</v>
      </c>
      <c r="CR165" s="17" t="s">
        <v>453</v>
      </c>
      <c r="CS165" s="17" t="s">
        <v>452</v>
      </c>
      <c r="CT165" s="17" t="s">
        <v>453</v>
      </c>
      <c r="CU165" s="17" t="s">
        <v>453</v>
      </c>
      <c r="CV165" s="17" t="s">
        <v>453</v>
      </c>
      <c r="CW165" s="2" t="s">
        <v>453</v>
      </c>
      <c r="CX165" s="2" t="s">
        <v>452</v>
      </c>
      <c r="CY165" s="2" t="s">
        <v>453</v>
      </c>
    </row>
    <row r="166" ht="12.75" customHeight="1">
      <c r="A166" s="11" t="s">
        <v>641</v>
      </c>
      <c r="B166" s="11"/>
      <c r="C166" s="11" t="s">
        <v>641</v>
      </c>
      <c r="D166" s="14" t="s">
        <v>455</v>
      </c>
      <c r="E166" s="14" t="s">
        <v>455</v>
      </c>
      <c r="F166" s="14" t="s">
        <v>456</v>
      </c>
      <c r="G166" s="14" t="s">
        <v>455</v>
      </c>
      <c r="H166" s="14" t="s">
        <v>456</v>
      </c>
      <c r="I166" s="14" t="s">
        <v>455</v>
      </c>
      <c r="J166" s="14" t="s">
        <v>456</v>
      </c>
      <c r="K166" s="14" t="s">
        <v>456</v>
      </c>
      <c r="L166" s="14" t="s">
        <v>455</v>
      </c>
      <c r="M166" s="14" t="s">
        <v>457</v>
      </c>
      <c r="N166" s="14" t="s">
        <v>456</v>
      </c>
      <c r="O166" s="14" t="s">
        <v>455</v>
      </c>
      <c r="P166" s="14" t="s">
        <v>456</v>
      </c>
      <c r="Q166" s="14" t="s">
        <v>455</v>
      </c>
      <c r="R166" s="14" t="s">
        <v>455</v>
      </c>
      <c r="S166" s="14" t="s">
        <v>456</v>
      </c>
      <c r="T166" s="14" t="s">
        <v>457</v>
      </c>
      <c r="U166" s="14" t="s">
        <v>456</v>
      </c>
      <c r="V166" s="14" t="s">
        <v>456</v>
      </c>
      <c r="W166" s="14" t="s">
        <v>455</v>
      </c>
      <c r="X166" s="14" t="s">
        <v>455</v>
      </c>
      <c r="Y166" s="14" t="s">
        <v>455</v>
      </c>
      <c r="Z166" s="14" t="s">
        <v>457</v>
      </c>
      <c r="AA166" s="14" t="s">
        <v>457</v>
      </c>
      <c r="AB166" s="14" t="s">
        <v>457</v>
      </c>
      <c r="AC166" s="14" t="s">
        <v>455</v>
      </c>
      <c r="AD166" s="14" t="s">
        <v>456</v>
      </c>
      <c r="AE166" s="14" t="s">
        <v>456</v>
      </c>
      <c r="AF166" s="14" t="s">
        <v>456</v>
      </c>
      <c r="AG166" s="14" t="s">
        <v>457</v>
      </c>
      <c r="AH166" s="14" t="s">
        <v>456</v>
      </c>
      <c r="AI166" s="14" t="s">
        <v>455</v>
      </c>
      <c r="AJ166" s="14" t="s">
        <v>456</v>
      </c>
      <c r="AK166" s="14" t="s">
        <v>455</v>
      </c>
      <c r="AL166" s="14" t="s">
        <v>455</v>
      </c>
      <c r="AM166" s="14" t="s">
        <v>456</v>
      </c>
      <c r="AN166" s="14" t="s">
        <v>456</v>
      </c>
      <c r="AO166" s="14" t="s">
        <v>455</v>
      </c>
      <c r="AP166" s="14" t="s">
        <v>456</v>
      </c>
      <c r="AQ166" s="14" t="s">
        <v>457</v>
      </c>
      <c r="AR166" s="14" t="s">
        <v>456</v>
      </c>
      <c r="AS166" s="14" t="s">
        <v>456</v>
      </c>
      <c r="AT166" s="14" t="s">
        <v>455</v>
      </c>
      <c r="AU166" s="14" t="s">
        <v>457</v>
      </c>
      <c r="AV166" s="14" t="s">
        <v>456</v>
      </c>
      <c r="AW166" s="14" t="s">
        <v>455</v>
      </c>
      <c r="AX166" s="14" t="s">
        <v>456</v>
      </c>
      <c r="AY166" s="14" t="s">
        <v>456</v>
      </c>
      <c r="AZ166" s="14" t="s">
        <v>456</v>
      </c>
      <c r="BA166" s="14" t="s">
        <v>456</v>
      </c>
      <c r="BB166" s="14" t="s">
        <v>457</v>
      </c>
      <c r="BC166" s="14" t="s">
        <v>456</v>
      </c>
      <c r="BD166" s="14" t="s">
        <v>456</v>
      </c>
      <c r="BE166" s="14" t="s">
        <v>456</v>
      </c>
      <c r="BF166" s="14" t="s">
        <v>456</v>
      </c>
      <c r="BG166" s="14" t="s">
        <v>457</v>
      </c>
      <c r="BH166" s="14" t="s">
        <v>456</v>
      </c>
      <c r="BI166" s="14" t="s">
        <v>456</v>
      </c>
      <c r="BJ166" s="14" t="s">
        <v>456</v>
      </c>
      <c r="BK166" s="14" t="s">
        <v>456</v>
      </c>
      <c r="BL166" s="14" t="s">
        <v>457</v>
      </c>
      <c r="BM166" s="14" t="s">
        <v>455</v>
      </c>
      <c r="BN166" s="14" t="s">
        <v>455</v>
      </c>
      <c r="BO166" s="14" t="s">
        <v>455</v>
      </c>
      <c r="BP166" s="14" t="s">
        <v>456</v>
      </c>
      <c r="BQ166" s="14" t="s">
        <v>456</v>
      </c>
      <c r="BR166" s="14" t="s">
        <v>457</v>
      </c>
      <c r="BS166" s="14" t="s">
        <v>456</v>
      </c>
      <c r="BT166" s="14" t="s">
        <v>456</v>
      </c>
      <c r="BU166" s="14" t="s">
        <v>457</v>
      </c>
      <c r="BV166" s="14" t="s">
        <v>456</v>
      </c>
      <c r="BW166" s="14" t="s">
        <v>456</v>
      </c>
      <c r="BX166" s="14" t="s">
        <v>456</v>
      </c>
      <c r="BY166" s="14" t="s">
        <v>457</v>
      </c>
      <c r="BZ166" s="14" t="s">
        <v>456</v>
      </c>
      <c r="CA166" s="14" t="s">
        <v>456</v>
      </c>
      <c r="CB166" s="14" t="s">
        <v>455</v>
      </c>
      <c r="CC166" s="14" t="s">
        <v>456</v>
      </c>
      <c r="CD166" s="14" t="s">
        <v>455</v>
      </c>
      <c r="CE166" s="14" t="s">
        <v>456</v>
      </c>
      <c r="CF166" s="14" t="s">
        <v>455</v>
      </c>
      <c r="CG166" s="14" t="s">
        <v>456</v>
      </c>
      <c r="CH166" s="14" t="s">
        <v>457</v>
      </c>
      <c r="CI166" s="14" t="s">
        <v>455</v>
      </c>
      <c r="CJ166" s="14" t="s">
        <v>456</v>
      </c>
      <c r="CK166" s="14" t="s">
        <v>455</v>
      </c>
      <c r="CL166" s="14" t="s">
        <v>455</v>
      </c>
      <c r="CM166" s="14" t="s">
        <v>456</v>
      </c>
      <c r="CN166" s="14" t="s">
        <v>456</v>
      </c>
      <c r="CO166" s="14" t="s">
        <v>455</v>
      </c>
      <c r="CP166" s="14" t="s">
        <v>456</v>
      </c>
      <c r="CQ166" s="14" t="s">
        <v>456</v>
      </c>
      <c r="CR166" s="14" t="s">
        <v>456</v>
      </c>
      <c r="CS166" s="14" t="s">
        <v>456</v>
      </c>
      <c r="CT166" s="14" t="s">
        <v>455</v>
      </c>
      <c r="CU166" s="14" t="s">
        <v>455</v>
      </c>
      <c r="CV166" s="14" t="s">
        <v>455</v>
      </c>
      <c r="CW166" s="2" t="s">
        <v>456</v>
      </c>
      <c r="CX166" s="2" t="s">
        <v>455</v>
      </c>
      <c r="CY166" s="2" t="s">
        <v>456</v>
      </c>
    </row>
    <row r="167" ht="12.75" customHeight="1">
      <c r="A167" s="11" t="s">
        <v>642</v>
      </c>
      <c r="B167" s="11"/>
      <c r="C167" s="11" t="s">
        <v>642</v>
      </c>
      <c r="D167" s="14">
        <v>0.0</v>
      </c>
      <c r="E167" s="14">
        <v>0.0</v>
      </c>
      <c r="F167" s="14">
        <v>0.3346788876515464</v>
      </c>
      <c r="G167" s="14">
        <v>0.0</v>
      </c>
      <c r="H167" s="14">
        <v>0.04934170856375708</v>
      </c>
      <c r="I167" s="14">
        <v>0.0</v>
      </c>
      <c r="J167" s="14">
        <v>0.8051537343949936</v>
      </c>
      <c r="K167" s="14">
        <v>0.46673323614768447</v>
      </c>
      <c r="L167" s="14">
        <v>0.0</v>
      </c>
      <c r="M167" s="14">
        <v>1.0</v>
      </c>
      <c r="N167" s="14">
        <v>0.9491967792789252</v>
      </c>
      <c r="O167" s="14">
        <v>0.0</v>
      </c>
      <c r="P167" s="14">
        <v>0.2444018822524192</v>
      </c>
      <c r="Q167" s="14">
        <v>0.0</v>
      </c>
      <c r="R167" s="14">
        <v>0.0</v>
      </c>
      <c r="S167" s="14">
        <v>0.5873896030186071</v>
      </c>
      <c r="T167" s="14">
        <v>1.0</v>
      </c>
      <c r="U167" s="14">
        <v>0.4619890263572344</v>
      </c>
      <c r="V167" s="14">
        <v>0.43112149000400835</v>
      </c>
      <c r="W167" s="14">
        <v>0.0</v>
      </c>
      <c r="X167" s="14">
        <v>0.0</v>
      </c>
      <c r="Y167" s="14">
        <v>0.0</v>
      </c>
      <c r="Z167" s="14">
        <v>1.0</v>
      </c>
      <c r="AA167" s="14">
        <v>1.0</v>
      </c>
      <c r="AB167" s="14">
        <v>1.0</v>
      </c>
      <c r="AC167" s="14">
        <v>0.0</v>
      </c>
      <c r="AD167" s="14">
        <v>0.07120979214484902</v>
      </c>
      <c r="AE167" s="14">
        <v>0.4236629971550132</v>
      </c>
      <c r="AF167" s="14">
        <v>0.5904995004676787</v>
      </c>
      <c r="AG167" s="14">
        <v>1.0</v>
      </c>
      <c r="AH167" s="14">
        <v>0.8807070314009469</v>
      </c>
      <c r="AI167" s="14">
        <v>0.0</v>
      </c>
      <c r="AJ167" s="14">
        <v>0.21775982575063746</v>
      </c>
      <c r="AK167" s="14">
        <v>0.0</v>
      </c>
      <c r="AL167" s="14">
        <v>0.0</v>
      </c>
      <c r="AM167" s="14">
        <v>0.9306873614136407</v>
      </c>
      <c r="AN167" s="14">
        <v>0.9231886868144875</v>
      </c>
      <c r="AO167" s="14">
        <v>0.0</v>
      </c>
      <c r="AP167" s="14">
        <v>0.18379940169400222</v>
      </c>
      <c r="AQ167" s="14">
        <v>1.0</v>
      </c>
      <c r="AR167" s="14">
        <v>0.5114939471732732</v>
      </c>
      <c r="AS167" s="14">
        <v>0.217893771980738</v>
      </c>
      <c r="AT167" s="14">
        <v>0.0</v>
      </c>
      <c r="AU167" s="14">
        <v>1.0</v>
      </c>
      <c r="AV167" s="14">
        <v>0.10934200872743827</v>
      </c>
      <c r="AW167" s="14">
        <v>0.0</v>
      </c>
      <c r="AX167" s="14">
        <v>0.7617646412922364</v>
      </c>
      <c r="AY167" s="14">
        <v>0.1550424307333037</v>
      </c>
      <c r="AZ167" s="14">
        <v>0.408893466482694</v>
      </c>
      <c r="BA167" s="14">
        <v>0.4133568430917136</v>
      </c>
      <c r="BB167" s="14">
        <v>1.0</v>
      </c>
      <c r="BC167" s="14">
        <v>0.4737530697033505</v>
      </c>
      <c r="BD167" s="14">
        <v>0.45591139152728466</v>
      </c>
      <c r="BE167" s="14">
        <v>0.8108381459486246</v>
      </c>
      <c r="BF167" s="14">
        <v>0.18691467964551423</v>
      </c>
      <c r="BG167" s="14">
        <v>1.0</v>
      </c>
      <c r="BH167" s="14">
        <v>0.17621337262334935</v>
      </c>
      <c r="BI167" s="14">
        <v>0.3519271572280761</v>
      </c>
      <c r="BJ167" s="14">
        <v>0.7393965540302743</v>
      </c>
      <c r="BK167" s="14">
        <v>0.5787710054620324</v>
      </c>
      <c r="BL167" s="14">
        <v>1.0</v>
      </c>
      <c r="BM167" s="14">
        <v>0.0</v>
      </c>
      <c r="BN167" s="14">
        <v>0.0</v>
      </c>
      <c r="BO167" s="14">
        <v>0.0</v>
      </c>
      <c r="BP167" s="14">
        <v>0.1132754253902647</v>
      </c>
      <c r="BQ167" s="14">
        <v>0.1616653481966489</v>
      </c>
      <c r="BR167" s="14">
        <v>1.0</v>
      </c>
      <c r="BS167" s="14">
        <v>0.28805428041579506</v>
      </c>
      <c r="BT167" s="14">
        <v>0.34303227273167425</v>
      </c>
      <c r="BU167" s="14">
        <v>1.0</v>
      </c>
      <c r="BV167" s="14">
        <v>0.11667018566318132</v>
      </c>
      <c r="BW167" s="14">
        <v>0.32827797787710966</v>
      </c>
      <c r="BX167" s="14">
        <v>0.21303397368064214</v>
      </c>
      <c r="BY167" s="14">
        <v>1.0</v>
      </c>
      <c r="BZ167" s="14">
        <v>0.7387218405589767</v>
      </c>
      <c r="CA167" s="14">
        <v>0.13272907052178973</v>
      </c>
      <c r="CB167" s="14">
        <v>0.0</v>
      </c>
      <c r="CC167" s="14">
        <v>0.6715503782391846</v>
      </c>
      <c r="CD167" s="14">
        <v>0.0</v>
      </c>
      <c r="CE167" s="14">
        <v>0.1664023215893543</v>
      </c>
      <c r="CF167" s="14">
        <v>0.0</v>
      </c>
      <c r="CG167" s="14">
        <v>0.950526053637823</v>
      </c>
      <c r="CH167" s="14">
        <v>1.0</v>
      </c>
      <c r="CI167" s="14">
        <v>0.0</v>
      </c>
      <c r="CJ167" s="14">
        <v>0.49653403700998344</v>
      </c>
      <c r="CK167" s="14">
        <v>0.0</v>
      </c>
      <c r="CL167" s="14">
        <v>0.0</v>
      </c>
      <c r="CM167" s="14">
        <v>0.9338063598914598</v>
      </c>
      <c r="CN167" s="14">
        <v>0.16713113562713278</v>
      </c>
      <c r="CO167" s="14">
        <v>0.0</v>
      </c>
      <c r="CP167" s="14">
        <v>0.8123224126860238</v>
      </c>
      <c r="CQ167" s="14">
        <v>0.2037297210884076</v>
      </c>
      <c r="CR167" s="14">
        <v>0.26454603367835794</v>
      </c>
      <c r="CS167" s="14">
        <v>0.27337045966078777</v>
      </c>
      <c r="CT167" s="14">
        <v>0.0</v>
      </c>
      <c r="CU167" s="14">
        <v>0.0</v>
      </c>
      <c r="CV167" s="14">
        <v>0.0</v>
      </c>
      <c r="CW167" s="2">
        <v>0.0012949702912039562</v>
      </c>
      <c r="CX167" s="2">
        <v>0.0</v>
      </c>
      <c r="CY167" s="2">
        <v>0.34616490586155135</v>
      </c>
    </row>
    <row r="168" ht="12.75" customHeight="1">
      <c r="A168" s="11" t="s">
        <v>643</v>
      </c>
      <c r="B168" s="11"/>
      <c r="C168" s="11" t="s">
        <v>643</v>
      </c>
      <c r="D168" s="14">
        <v>0.8</v>
      </c>
      <c r="E168" s="14">
        <v>1.0</v>
      </c>
      <c r="F168" s="14">
        <v>0.1</v>
      </c>
      <c r="G168" s="14">
        <v>0.9</v>
      </c>
      <c r="H168" s="14">
        <v>0.2</v>
      </c>
      <c r="I168" s="14">
        <v>0.2</v>
      </c>
      <c r="J168" s="14">
        <v>0.3</v>
      </c>
      <c r="K168" s="14">
        <v>0.1</v>
      </c>
      <c r="L168" s="14">
        <v>0.3</v>
      </c>
      <c r="M168" s="14">
        <v>0.5</v>
      </c>
      <c r="N168" s="14">
        <v>0.6</v>
      </c>
      <c r="O168" s="14">
        <v>0.8</v>
      </c>
      <c r="P168" s="14">
        <v>0.7</v>
      </c>
      <c r="Q168" s="14">
        <v>0.3</v>
      </c>
      <c r="R168" s="14">
        <v>1.0</v>
      </c>
      <c r="S168" s="14">
        <v>0.7</v>
      </c>
      <c r="T168" s="14">
        <v>0.5</v>
      </c>
      <c r="U168" s="14">
        <v>0.3</v>
      </c>
      <c r="V168" s="14">
        <v>1.0</v>
      </c>
      <c r="W168" s="14">
        <v>0.6</v>
      </c>
      <c r="X168" s="14">
        <v>0.4</v>
      </c>
      <c r="Y168" s="14">
        <v>0.6</v>
      </c>
      <c r="Z168" s="14">
        <v>0.3</v>
      </c>
      <c r="AA168" s="14">
        <v>0.2</v>
      </c>
      <c r="AB168" s="14">
        <v>0.2</v>
      </c>
      <c r="AC168" s="14">
        <v>0.2</v>
      </c>
      <c r="AD168" s="14">
        <v>0.1</v>
      </c>
      <c r="AE168" s="14">
        <v>0.7</v>
      </c>
      <c r="AF168" s="14">
        <v>0.8</v>
      </c>
      <c r="AG168" s="14">
        <v>0.9</v>
      </c>
      <c r="AH168" s="14">
        <v>0.3</v>
      </c>
      <c r="AI168" s="14">
        <v>0.8</v>
      </c>
      <c r="AJ168" s="14">
        <v>0.3</v>
      </c>
      <c r="AK168" s="14">
        <v>0.4</v>
      </c>
      <c r="AL168" s="14">
        <v>1.0</v>
      </c>
      <c r="AM168" s="14">
        <v>0.1</v>
      </c>
      <c r="AN168" s="14">
        <v>0.3</v>
      </c>
      <c r="AO168" s="14">
        <v>0.8</v>
      </c>
      <c r="AP168" s="14">
        <v>0.9</v>
      </c>
      <c r="AQ168" s="14">
        <v>0.7</v>
      </c>
      <c r="AR168" s="14">
        <v>0.9</v>
      </c>
      <c r="AS168" s="14">
        <v>0.9</v>
      </c>
      <c r="AT168" s="14">
        <v>0.1</v>
      </c>
      <c r="AU168" s="14">
        <v>0.2</v>
      </c>
      <c r="AV168" s="14">
        <v>0.6</v>
      </c>
      <c r="AW168" s="14">
        <v>1.0</v>
      </c>
      <c r="AX168" s="14">
        <v>0.9</v>
      </c>
      <c r="AY168" s="14">
        <v>0.4</v>
      </c>
      <c r="AZ168" s="14">
        <v>0.8</v>
      </c>
      <c r="BA168" s="14">
        <v>0.9</v>
      </c>
      <c r="BB168" s="14">
        <v>0.8</v>
      </c>
      <c r="BC168" s="14">
        <v>0.6</v>
      </c>
      <c r="BD168" s="14">
        <v>0.2</v>
      </c>
      <c r="BE168" s="14">
        <v>0.6</v>
      </c>
      <c r="BF168" s="14">
        <v>0.8</v>
      </c>
      <c r="BG168" s="14">
        <v>0.8</v>
      </c>
      <c r="BH168" s="14">
        <v>0.1</v>
      </c>
      <c r="BI168" s="14">
        <v>0.3</v>
      </c>
      <c r="BJ168" s="14">
        <v>0.4</v>
      </c>
      <c r="BK168" s="14">
        <v>0.5</v>
      </c>
      <c r="BL168" s="14">
        <v>0.1</v>
      </c>
      <c r="BM168" s="14">
        <v>0.3</v>
      </c>
      <c r="BN168" s="14">
        <v>0.8</v>
      </c>
      <c r="BO168" s="14">
        <v>0.8</v>
      </c>
      <c r="BP168" s="14">
        <v>0.9</v>
      </c>
      <c r="BQ168" s="14">
        <v>0.3</v>
      </c>
      <c r="BR168" s="14">
        <v>0.3</v>
      </c>
      <c r="BS168" s="14">
        <v>0.1</v>
      </c>
      <c r="BT168" s="14">
        <v>0.4</v>
      </c>
      <c r="BU168" s="14">
        <v>0.4</v>
      </c>
      <c r="BV168" s="14">
        <v>0.3</v>
      </c>
      <c r="BW168" s="14">
        <v>0.8</v>
      </c>
      <c r="BX168" s="14">
        <v>0.1</v>
      </c>
      <c r="BY168" s="14">
        <v>0.2</v>
      </c>
      <c r="BZ168" s="14">
        <v>0.2</v>
      </c>
      <c r="CA168" s="14">
        <v>0.8</v>
      </c>
      <c r="CB168" s="14">
        <v>0.7</v>
      </c>
      <c r="CC168" s="14">
        <v>0.4</v>
      </c>
      <c r="CD168" s="14">
        <v>0.2</v>
      </c>
      <c r="CE168" s="14">
        <v>0.1</v>
      </c>
      <c r="CF168" s="14">
        <v>0.4</v>
      </c>
      <c r="CG168" s="14">
        <v>0.4</v>
      </c>
      <c r="CH168" s="14">
        <v>0.6</v>
      </c>
      <c r="CI168" s="14">
        <v>0.4</v>
      </c>
      <c r="CJ168" s="14">
        <v>0.7</v>
      </c>
      <c r="CK168" s="14">
        <v>0.3</v>
      </c>
      <c r="CL168" s="14">
        <v>0.3</v>
      </c>
      <c r="CM168" s="14">
        <v>1.0</v>
      </c>
      <c r="CN168" s="14">
        <v>0.9</v>
      </c>
      <c r="CO168" s="14">
        <v>1.0</v>
      </c>
      <c r="CP168" s="14">
        <v>0.9</v>
      </c>
      <c r="CQ168" s="14">
        <v>0.3</v>
      </c>
      <c r="CR168" s="14">
        <v>0.8</v>
      </c>
      <c r="CS168" s="14">
        <v>0.1</v>
      </c>
      <c r="CT168" s="14">
        <v>0.5</v>
      </c>
      <c r="CU168" s="14">
        <v>0.7</v>
      </c>
      <c r="CV168" s="14">
        <v>0.1</v>
      </c>
      <c r="CW168" s="2">
        <v>0.9</v>
      </c>
      <c r="CX168" s="2">
        <v>0.7</v>
      </c>
      <c r="CY168" s="2">
        <v>0.3</v>
      </c>
    </row>
    <row r="169" ht="12.75" customHeight="1">
      <c r="A169" s="11" t="s">
        <v>644</v>
      </c>
      <c r="B169" s="11"/>
      <c r="C169" s="11" t="s">
        <v>644</v>
      </c>
      <c r="D169" s="14" t="s">
        <v>462</v>
      </c>
      <c r="E169" s="14" t="s">
        <v>461</v>
      </c>
      <c r="F169" s="14" t="s">
        <v>462</v>
      </c>
      <c r="G169" s="14" t="s">
        <v>462</v>
      </c>
      <c r="H169" s="14" t="s">
        <v>461</v>
      </c>
      <c r="I169" s="14" t="s">
        <v>462</v>
      </c>
      <c r="J169" s="14" t="s">
        <v>462</v>
      </c>
      <c r="K169" s="14" t="s">
        <v>461</v>
      </c>
      <c r="L169" s="14" t="s">
        <v>462</v>
      </c>
      <c r="M169" s="14" t="s">
        <v>462</v>
      </c>
      <c r="N169" s="14" t="s">
        <v>462</v>
      </c>
      <c r="O169" s="14" t="s">
        <v>462</v>
      </c>
      <c r="P169" s="14" t="s">
        <v>462</v>
      </c>
      <c r="Q169" s="14" t="s">
        <v>462</v>
      </c>
      <c r="R169" s="14" t="s">
        <v>462</v>
      </c>
      <c r="S169" s="14" t="s">
        <v>462</v>
      </c>
      <c r="T169" s="14" t="s">
        <v>462</v>
      </c>
      <c r="U169" s="14" t="s">
        <v>462</v>
      </c>
      <c r="V169" s="14" t="s">
        <v>462</v>
      </c>
      <c r="W169" s="14" t="s">
        <v>462</v>
      </c>
      <c r="X169" s="14" t="s">
        <v>462</v>
      </c>
      <c r="Y169" s="14" t="s">
        <v>462</v>
      </c>
      <c r="Z169" s="14" t="s">
        <v>462</v>
      </c>
      <c r="AA169" s="14" t="s">
        <v>461</v>
      </c>
      <c r="AB169" s="14" t="s">
        <v>461</v>
      </c>
      <c r="AC169" s="14" t="s">
        <v>462</v>
      </c>
      <c r="AD169" s="14" t="s">
        <v>462</v>
      </c>
      <c r="AE169" s="14" t="s">
        <v>462</v>
      </c>
      <c r="AF169" s="14" t="s">
        <v>462</v>
      </c>
      <c r="AG169" s="14" t="s">
        <v>461</v>
      </c>
      <c r="AH169" s="14" t="s">
        <v>462</v>
      </c>
      <c r="AI169" s="14" t="s">
        <v>462</v>
      </c>
      <c r="AJ169" s="14" t="s">
        <v>462</v>
      </c>
      <c r="AK169" s="14" t="s">
        <v>462</v>
      </c>
      <c r="AL169" s="14" t="s">
        <v>462</v>
      </c>
      <c r="AM169" s="14" t="s">
        <v>462</v>
      </c>
      <c r="AN169" s="14" t="s">
        <v>461</v>
      </c>
      <c r="AO169" s="14" t="s">
        <v>462</v>
      </c>
      <c r="AP169" s="14" t="s">
        <v>461</v>
      </c>
      <c r="AQ169" s="14" t="s">
        <v>462</v>
      </c>
      <c r="AR169" s="14" t="s">
        <v>461</v>
      </c>
      <c r="AS169" s="14" t="s">
        <v>461</v>
      </c>
      <c r="AT169" s="14" t="s">
        <v>462</v>
      </c>
      <c r="AU169" s="14" t="s">
        <v>461</v>
      </c>
      <c r="AV169" s="14" t="s">
        <v>462</v>
      </c>
      <c r="AW169" s="14" t="s">
        <v>462</v>
      </c>
      <c r="AX169" s="14" t="s">
        <v>461</v>
      </c>
      <c r="AY169" s="14" t="s">
        <v>461</v>
      </c>
      <c r="AZ169" s="14" t="s">
        <v>462</v>
      </c>
      <c r="BA169" s="14" t="s">
        <v>462</v>
      </c>
      <c r="BB169" s="14" t="s">
        <v>462</v>
      </c>
      <c r="BC169" s="14" t="s">
        <v>462</v>
      </c>
      <c r="BD169" s="14" t="s">
        <v>461</v>
      </c>
      <c r="BE169" s="14" t="s">
        <v>462</v>
      </c>
      <c r="BF169" s="14" t="s">
        <v>462</v>
      </c>
      <c r="BG169" s="14" t="s">
        <v>461</v>
      </c>
      <c r="BH169" s="14" t="s">
        <v>462</v>
      </c>
      <c r="BI169" s="14" t="s">
        <v>462</v>
      </c>
      <c r="BJ169" s="14" t="s">
        <v>461</v>
      </c>
      <c r="BK169" s="14" t="s">
        <v>462</v>
      </c>
      <c r="BL169" s="14" t="s">
        <v>461</v>
      </c>
      <c r="BM169" s="14" t="s">
        <v>461</v>
      </c>
      <c r="BN169" s="14" t="s">
        <v>461</v>
      </c>
      <c r="BO169" s="14" t="s">
        <v>462</v>
      </c>
      <c r="BP169" s="14" t="s">
        <v>461</v>
      </c>
      <c r="BQ169" s="14" t="s">
        <v>461</v>
      </c>
      <c r="BR169" s="14" t="s">
        <v>462</v>
      </c>
      <c r="BS169" s="14" t="s">
        <v>462</v>
      </c>
      <c r="BT169" s="14" t="s">
        <v>462</v>
      </c>
      <c r="BU169" s="14" t="s">
        <v>462</v>
      </c>
      <c r="BV169" s="14" t="s">
        <v>462</v>
      </c>
      <c r="BW169" s="14" t="s">
        <v>462</v>
      </c>
      <c r="BX169" s="14" t="s">
        <v>462</v>
      </c>
      <c r="BY169" s="14" t="s">
        <v>461</v>
      </c>
      <c r="BZ169" s="14" t="s">
        <v>462</v>
      </c>
      <c r="CA169" s="14" t="s">
        <v>462</v>
      </c>
      <c r="CB169" s="14" t="s">
        <v>462</v>
      </c>
      <c r="CC169" s="14" t="s">
        <v>462</v>
      </c>
      <c r="CD169" s="14" t="s">
        <v>462</v>
      </c>
      <c r="CE169" s="14" t="s">
        <v>462</v>
      </c>
      <c r="CF169" s="14" t="s">
        <v>461</v>
      </c>
      <c r="CG169" s="14" t="s">
        <v>462</v>
      </c>
      <c r="CH169" s="14" t="s">
        <v>462</v>
      </c>
      <c r="CI169" s="14" t="s">
        <v>462</v>
      </c>
      <c r="CJ169" s="14" t="s">
        <v>461</v>
      </c>
      <c r="CK169" s="14" t="s">
        <v>462</v>
      </c>
      <c r="CL169" s="14" t="s">
        <v>462</v>
      </c>
      <c r="CM169" s="14" t="s">
        <v>462</v>
      </c>
      <c r="CN169" s="14" t="s">
        <v>461</v>
      </c>
      <c r="CO169" s="14" t="s">
        <v>461</v>
      </c>
      <c r="CP169" s="14" t="s">
        <v>462</v>
      </c>
      <c r="CQ169" s="14" t="s">
        <v>461</v>
      </c>
      <c r="CR169" s="14" t="s">
        <v>461</v>
      </c>
      <c r="CS169" s="14" t="s">
        <v>461</v>
      </c>
      <c r="CT169" s="14" t="s">
        <v>462</v>
      </c>
      <c r="CU169" s="14" t="s">
        <v>462</v>
      </c>
      <c r="CV169" s="14" t="s">
        <v>462</v>
      </c>
      <c r="CW169" s="2" t="s">
        <v>462</v>
      </c>
      <c r="CX169" s="2" t="s">
        <v>462</v>
      </c>
      <c r="CY169" s="2" t="s">
        <v>461</v>
      </c>
    </row>
    <row r="170" ht="12.75" customHeight="1">
      <c r="A170" s="11" t="s">
        <v>645</v>
      </c>
      <c r="B170" s="11"/>
      <c r="C170" s="11" t="s">
        <v>645</v>
      </c>
      <c r="D170" s="14">
        <v>10000.0</v>
      </c>
      <c r="E170" s="14">
        <v>1000.0</v>
      </c>
      <c r="F170" s="14">
        <v>3000.0</v>
      </c>
      <c r="G170" s="14">
        <v>3000.0</v>
      </c>
      <c r="H170" s="14">
        <v>9000.0</v>
      </c>
      <c r="I170" s="14">
        <v>3000.0</v>
      </c>
      <c r="J170" s="14">
        <v>1000.0</v>
      </c>
      <c r="K170" s="14">
        <v>8000.0</v>
      </c>
      <c r="L170" s="14">
        <v>7000.0</v>
      </c>
      <c r="M170" s="14">
        <v>8000.0</v>
      </c>
      <c r="N170" s="14">
        <v>6000.0</v>
      </c>
      <c r="O170" s="14">
        <v>4000.0</v>
      </c>
      <c r="P170" s="14">
        <v>8000.0</v>
      </c>
      <c r="Q170" s="14">
        <v>7000.0</v>
      </c>
      <c r="R170" s="14">
        <v>10000.0</v>
      </c>
      <c r="S170" s="14">
        <v>7000.0</v>
      </c>
      <c r="T170" s="14">
        <v>5000.0</v>
      </c>
      <c r="U170" s="14">
        <v>6000.0</v>
      </c>
      <c r="V170" s="14">
        <v>4000.0</v>
      </c>
      <c r="W170" s="14">
        <v>5000.0</v>
      </c>
      <c r="X170" s="14">
        <v>6000.0</v>
      </c>
      <c r="Y170" s="14">
        <v>10000.0</v>
      </c>
      <c r="Z170" s="14">
        <v>1000.0</v>
      </c>
      <c r="AA170" s="14">
        <v>2000.0</v>
      </c>
      <c r="AB170" s="14">
        <v>8000.0</v>
      </c>
      <c r="AC170" s="14">
        <v>4000.0</v>
      </c>
      <c r="AD170" s="14">
        <v>6000.0</v>
      </c>
      <c r="AE170" s="14">
        <v>3000.0</v>
      </c>
      <c r="AF170" s="14">
        <v>3000.0</v>
      </c>
      <c r="AG170" s="14">
        <v>6000.0</v>
      </c>
      <c r="AH170" s="14">
        <v>9000.0</v>
      </c>
      <c r="AI170" s="14">
        <v>4000.0</v>
      </c>
      <c r="AJ170" s="14">
        <v>4000.0</v>
      </c>
      <c r="AK170" s="14">
        <v>7000.0</v>
      </c>
      <c r="AL170" s="14">
        <v>4000.0</v>
      </c>
      <c r="AM170" s="14">
        <v>10000.0</v>
      </c>
      <c r="AN170" s="14">
        <v>5000.0</v>
      </c>
      <c r="AO170" s="14">
        <v>7000.0</v>
      </c>
      <c r="AP170" s="14">
        <v>7000.0</v>
      </c>
      <c r="AQ170" s="14">
        <v>2000.0</v>
      </c>
      <c r="AR170" s="14">
        <v>6000.0</v>
      </c>
      <c r="AS170" s="14">
        <v>5000.0</v>
      </c>
      <c r="AT170" s="14">
        <v>9000.0</v>
      </c>
      <c r="AU170" s="14">
        <v>5000.0</v>
      </c>
      <c r="AV170" s="14">
        <v>10000.0</v>
      </c>
      <c r="AW170" s="14">
        <v>3000.0</v>
      </c>
      <c r="AX170" s="14">
        <v>3000.0</v>
      </c>
      <c r="AY170" s="14">
        <v>5000.0</v>
      </c>
      <c r="AZ170" s="14">
        <v>10000.0</v>
      </c>
      <c r="BA170" s="14">
        <v>8000.0</v>
      </c>
      <c r="BB170" s="14">
        <v>5000.0</v>
      </c>
      <c r="BC170" s="14">
        <v>7000.0</v>
      </c>
      <c r="BD170" s="14">
        <v>5000.0</v>
      </c>
      <c r="BE170" s="14">
        <v>2000.0</v>
      </c>
      <c r="BF170" s="14">
        <v>8000.0</v>
      </c>
      <c r="BG170" s="14">
        <v>3000.0</v>
      </c>
      <c r="BH170" s="14">
        <v>7000.0</v>
      </c>
      <c r="BI170" s="14">
        <v>10000.0</v>
      </c>
      <c r="BJ170" s="14">
        <v>7000.0</v>
      </c>
      <c r="BK170" s="14">
        <v>4000.0</v>
      </c>
      <c r="BL170" s="14">
        <v>5000.0</v>
      </c>
      <c r="BM170" s="14">
        <v>1000.0</v>
      </c>
      <c r="BN170" s="14">
        <v>6000.0</v>
      </c>
      <c r="BO170" s="14">
        <v>8000.0</v>
      </c>
      <c r="BP170" s="14">
        <v>9000.0</v>
      </c>
      <c r="BQ170" s="14">
        <v>9000.0</v>
      </c>
      <c r="BR170" s="14">
        <v>4000.0</v>
      </c>
      <c r="BS170" s="14">
        <v>1000.0</v>
      </c>
      <c r="BT170" s="14">
        <v>2000.0</v>
      </c>
      <c r="BU170" s="14">
        <v>7000.0</v>
      </c>
      <c r="BV170" s="14">
        <v>1000.0</v>
      </c>
      <c r="BW170" s="14">
        <v>2000.0</v>
      </c>
      <c r="BX170" s="14">
        <v>9000.0</v>
      </c>
      <c r="BY170" s="14">
        <v>8000.0</v>
      </c>
      <c r="BZ170" s="14">
        <v>9000.0</v>
      </c>
      <c r="CA170" s="14">
        <v>7000.0</v>
      </c>
      <c r="CB170" s="14">
        <v>3000.0</v>
      </c>
      <c r="CC170" s="14">
        <v>5000.0</v>
      </c>
      <c r="CD170" s="14">
        <v>9000.0</v>
      </c>
      <c r="CE170" s="14">
        <v>10000.0</v>
      </c>
      <c r="CF170" s="14">
        <v>3000.0</v>
      </c>
      <c r="CG170" s="14">
        <v>10000.0</v>
      </c>
      <c r="CH170" s="14">
        <v>10000.0</v>
      </c>
      <c r="CI170" s="14">
        <v>10000.0</v>
      </c>
      <c r="CJ170" s="14">
        <v>10000.0</v>
      </c>
      <c r="CK170" s="14">
        <v>9000.0</v>
      </c>
      <c r="CL170" s="14">
        <v>2000.0</v>
      </c>
      <c r="CM170" s="14">
        <v>6000.0</v>
      </c>
      <c r="CN170" s="14">
        <v>1000.0</v>
      </c>
      <c r="CO170" s="14">
        <v>9000.0</v>
      </c>
      <c r="CP170" s="14">
        <v>1000.0</v>
      </c>
      <c r="CQ170" s="14">
        <v>2000.0</v>
      </c>
      <c r="CR170" s="14">
        <v>1000.0</v>
      </c>
      <c r="CS170" s="14">
        <v>1000.0</v>
      </c>
      <c r="CT170" s="14">
        <v>5000.0</v>
      </c>
      <c r="CU170" s="14">
        <v>1000.0</v>
      </c>
      <c r="CV170" s="14">
        <v>1000.0</v>
      </c>
      <c r="CW170" s="2">
        <v>9000.0</v>
      </c>
      <c r="CX170" s="2">
        <v>8000.0</v>
      </c>
      <c r="CY170" s="2">
        <v>9000.0</v>
      </c>
    </row>
    <row r="171" ht="12.75" customHeight="1">
      <c r="A171" s="11" t="s">
        <v>646</v>
      </c>
      <c r="B171" s="11"/>
      <c r="C171" s="11" t="s">
        <v>646</v>
      </c>
      <c r="D171" s="14">
        <v>12.0</v>
      </c>
      <c r="E171" s="14">
        <v>12.0</v>
      </c>
      <c r="F171" s="14">
        <v>12.0</v>
      </c>
      <c r="G171" s="14">
        <v>12.0</v>
      </c>
      <c r="H171" s="14">
        <v>12.0</v>
      </c>
      <c r="I171" s="14">
        <v>12.0</v>
      </c>
      <c r="J171" s="14">
        <v>12.0</v>
      </c>
      <c r="K171" s="14">
        <v>12.0</v>
      </c>
      <c r="L171" s="14">
        <v>12.0</v>
      </c>
      <c r="M171" s="14">
        <v>12.0</v>
      </c>
      <c r="N171" s="14">
        <v>12.0</v>
      </c>
      <c r="O171" s="14">
        <v>12.0</v>
      </c>
      <c r="P171" s="14">
        <v>12.0</v>
      </c>
      <c r="Q171" s="14">
        <v>12.0</v>
      </c>
      <c r="R171" s="14">
        <v>12.0</v>
      </c>
      <c r="S171" s="14">
        <v>12.0</v>
      </c>
      <c r="T171" s="14">
        <v>12.0</v>
      </c>
      <c r="U171" s="14">
        <v>12.0</v>
      </c>
      <c r="V171" s="14">
        <v>12.0</v>
      </c>
      <c r="W171" s="14">
        <v>12.0</v>
      </c>
      <c r="X171" s="14">
        <v>12.0</v>
      </c>
      <c r="Y171" s="14">
        <v>12.0</v>
      </c>
      <c r="Z171" s="14">
        <v>12.0</v>
      </c>
      <c r="AA171" s="14">
        <v>12.0</v>
      </c>
      <c r="AB171" s="14">
        <v>12.0</v>
      </c>
      <c r="AC171" s="14">
        <v>12.0</v>
      </c>
      <c r="AD171" s="14">
        <v>12.0</v>
      </c>
      <c r="AE171" s="14">
        <v>12.0</v>
      </c>
      <c r="AF171" s="14">
        <v>12.0</v>
      </c>
      <c r="AG171" s="14">
        <v>12.0</v>
      </c>
      <c r="AH171" s="14">
        <v>12.0</v>
      </c>
      <c r="AI171" s="14">
        <v>12.0</v>
      </c>
      <c r="AJ171" s="14">
        <v>12.0</v>
      </c>
      <c r="AK171" s="14">
        <v>12.0</v>
      </c>
      <c r="AL171" s="14">
        <v>12.0</v>
      </c>
      <c r="AM171" s="14">
        <v>12.0</v>
      </c>
      <c r="AN171" s="14">
        <v>12.0</v>
      </c>
      <c r="AO171" s="14">
        <v>12.0</v>
      </c>
      <c r="AP171" s="14">
        <v>12.0</v>
      </c>
      <c r="AQ171" s="14">
        <v>12.0</v>
      </c>
      <c r="AR171" s="14">
        <v>12.0</v>
      </c>
      <c r="AS171" s="14">
        <v>12.0</v>
      </c>
      <c r="AT171" s="14">
        <v>12.0</v>
      </c>
      <c r="AU171" s="14">
        <v>12.0</v>
      </c>
      <c r="AV171" s="14">
        <v>12.0</v>
      </c>
      <c r="AW171" s="14">
        <v>12.0</v>
      </c>
      <c r="AX171" s="14">
        <v>12.0</v>
      </c>
      <c r="AY171" s="14">
        <v>12.0</v>
      </c>
      <c r="AZ171" s="14">
        <v>12.0</v>
      </c>
      <c r="BA171" s="14">
        <v>12.0</v>
      </c>
      <c r="BB171" s="14">
        <v>12.0</v>
      </c>
      <c r="BC171" s="14">
        <v>12.0</v>
      </c>
      <c r="BD171" s="14">
        <v>12.0</v>
      </c>
      <c r="BE171" s="14">
        <v>12.0</v>
      </c>
      <c r="BF171" s="14">
        <v>12.0</v>
      </c>
      <c r="BG171" s="14">
        <v>12.0</v>
      </c>
      <c r="BH171" s="14">
        <v>12.0</v>
      </c>
      <c r="BI171" s="14">
        <v>12.0</v>
      </c>
      <c r="BJ171" s="14">
        <v>12.0</v>
      </c>
      <c r="BK171" s="14">
        <v>12.0</v>
      </c>
      <c r="BL171" s="14">
        <v>12.0</v>
      </c>
      <c r="BM171" s="14">
        <v>12.0</v>
      </c>
      <c r="BN171" s="14">
        <v>12.0</v>
      </c>
      <c r="BO171" s="14">
        <v>12.0</v>
      </c>
      <c r="BP171" s="14">
        <v>12.0</v>
      </c>
      <c r="BQ171" s="14">
        <v>12.0</v>
      </c>
      <c r="BR171" s="14">
        <v>12.0</v>
      </c>
      <c r="BS171" s="14">
        <v>12.0</v>
      </c>
      <c r="BT171" s="14">
        <v>12.0</v>
      </c>
      <c r="BU171" s="14">
        <v>12.0</v>
      </c>
      <c r="BV171" s="14">
        <v>12.0</v>
      </c>
      <c r="BW171" s="14">
        <v>12.0</v>
      </c>
      <c r="BX171" s="14">
        <v>12.0</v>
      </c>
      <c r="BY171" s="14">
        <v>12.0</v>
      </c>
      <c r="BZ171" s="14">
        <v>12.0</v>
      </c>
      <c r="CA171" s="14">
        <v>12.0</v>
      </c>
      <c r="CB171" s="14">
        <v>12.0</v>
      </c>
      <c r="CC171" s="14">
        <v>12.0</v>
      </c>
      <c r="CD171" s="14">
        <v>12.0</v>
      </c>
      <c r="CE171" s="14">
        <v>12.0</v>
      </c>
      <c r="CF171" s="14">
        <v>12.0</v>
      </c>
      <c r="CG171" s="14">
        <v>12.0</v>
      </c>
      <c r="CH171" s="14">
        <v>12.0</v>
      </c>
      <c r="CI171" s="14">
        <v>12.0</v>
      </c>
      <c r="CJ171" s="14">
        <v>12.0</v>
      </c>
      <c r="CK171" s="14">
        <v>12.0</v>
      </c>
      <c r="CL171" s="14">
        <v>12.0</v>
      </c>
      <c r="CM171" s="14">
        <v>12.0</v>
      </c>
      <c r="CN171" s="14">
        <v>12.0</v>
      </c>
      <c r="CO171" s="14">
        <v>12.0</v>
      </c>
      <c r="CP171" s="14">
        <v>12.0</v>
      </c>
      <c r="CQ171" s="14">
        <v>12.0</v>
      </c>
      <c r="CR171" s="14">
        <v>12.0</v>
      </c>
      <c r="CS171" s="14">
        <v>12.0</v>
      </c>
      <c r="CT171" s="14">
        <v>12.0</v>
      </c>
      <c r="CU171" s="14">
        <v>12.0</v>
      </c>
      <c r="CV171" s="14">
        <v>12.0</v>
      </c>
      <c r="CW171" s="2">
        <v>12.0</v>
      </c>
      <c r="CX171" s="2">
        <v>12.0</v>
      </c>
      <c r="CY171" s="2">
        <v>12.0</v>
      </c>
    </row>
    <row r="172" ht="12.75" customHeight="1">
      <c r="A172" s="10" t="s">
        <v>647</v>
      </c>
      <c r="B172" s="10"/>
      <c r="C172" s="10" t="s">
        <v>647</v>
      </c>
      <c r="D172" s="17">
        <v>12.0</v>
      </c>
      <c r="E172" s="17">
        <v>12.0</v>
      </c>
      <c r="F172" s="17">
        <v>12.0</v>
      </c>
      <c r="G172" s="17">
        <v>12.0</v>
      </c>
      <c r="H172" s="17">
        <v>12.0</v>
      </c>
      <c r="I172" s="17">
        <v>12.0</v>
      </c>
      <c r="J172" s="17">
        <v>12.0</v>
      </c>
      <c r="K172" s="17">
        <v>12.0</v>
      </c>
      <c r="L172" s="17">
        <v>12.0</v>
      </c>
      <c r="M172" s="17">
        <v>12.0</v>
      </c>
      <c r="N172" s="17">
        <v>12.0</v>
      </c>
      <c r="O172" s="17">
        <v>12.0</v>
      </c>
      <c r="P172" s="17">
        <v>12.0</v>
      </c>
      <c r="Q172" s="17">
        <v>12.0</v>
      </c>
      <c r="R172" s="17">
        <v>12.0</v>
      </c>
      <c r="S172" s="17">
        <v>12.0</v>
      </c>
      <c r="T172" s="17">
        <v>12.0</v>
      </c>
      <c r="U172" s="17">
        <v>12.0</v>
      </c>
      <c r="V172" s="17">
        <v>12.0</v>
      </c>
      <c r="W172" s="17">
        <v>12.0</v>
      </c>
      <c r="X172" s="17">
        <v>12.0</v>
      </c>
      <c r="Y172" s="17">
        <v>12.0</v>
      </c>
      <c r="Z172" s="17">
        <v>12.0</v>
      </c>
      <c r="AA172" s="17">
        <v>12.0</v>
      </c>
      <c r="AB172" s="17">
        <v>12.0</v>
      </c>
      <c r="AC172" s="17">
        <v>12.0</v>
      </c>
      <c r="AD172" s="17">
        <v>12.0</v>
      </c>
      <c r="AE172" s="17">
        <v>12.0</v>
      </c>
      <c r="AF172" s="17">
        <v>12.0</v>
      </c>
      <c r="AG172" s="17">
        <v>12.0</v>
      </c>
      <c r="AH172" s="17">
        <v>12.0</v>
      </c>
      <c r="AI172" s="17">
        <v>12.0</v>
      </c>
      <c r="AJ172" s="17">
        <v>12.0</v>
      </c>
      <c r="AK172" s="17">
        <v>12.0</v>
      </c>
      <c r="AL172" s="17">
        <v>12.0</v>
      </c>
      <c r="AM172" s="17">
        <v>12.0</v>
      </c>
      <c r="AN172" s="17">
        <v>12.0</v>
      </c>
      <c r="AO172" s="17">
        <v>12.0</v>
      </c>
      <c r="AP172" s="17">
        <v>12.0</v>
      </c>
      <c r="AQ172" s="17">
        <v>12.0</v>
      </c>
      <c r="AR172" s="17">
        <v>12.0</v>
      </c>
      <c r="AS172" s="17">
        <v>12.0</v>
      </c>
      <c r="AT172" s="17">
        <v>12.0</v>
      </c>
      <c r="AU172" s="17">
        <v>12.0</v>
      </c>
      <c r="AV172" s="17">
        <v>12.0</v>
      </c>
      <c r="AW172" s="17">
        <v>12.0</v>
      </c>
      <c r="AX172" s="17">
        <v>12.0</v>
      </c>
      <c r="AY172" s="17">
        <v>12.0</v>
      </c>
      <c r="AZ172" s="17">
        <v>12.0</v>
      </c>
      <c r="BA172" s="17">
        <v>12.0</v>
      </c>
      <c r="BB172" s="17">
        <v>12.0</v>
      </c>
      <c r="BC172" s="17">
        <v>12.0</v>
      </c>
      <c r="BD172" s="17">
        <v>12.0</v>
      </c>
      <c r="BE172" s="17">
        <v>12.0</v>
      </c>
      <c r="BF172" s="17">
        <v>12.0</v>
      </c>
      <c r="BG172" s="17">
        <v>12.0</v>
      </c>
      <c r="BH172" s="17">
        <v>12.0</v>
      </c>
      <c r="BI172" s="17">
        <v>12.0</v>
      </c>
      <c r="BJ172" s="17">
        <v>12.0</v>
      </c>
      <c r="BK172" s="17">
        <v>12.0</v>
      </c>
      <c r="BL172" s="17">
        <v>12.0</v>
      </c>
      <c r="BM172" s="17">
        <v>12.0</v>
      </c>
      <c r="BN172" s="17">
        <v>12.0</v>
      </c>
      <c r="BO172" s="17">
        <v>12.0</v>
      </c>
      <c r="BP172" s="17">
        <v>12.0</v>
      </c>
      <c r="BQ172" s="17">
        <v>12.0</v>
      </c>
      <c r="BR172" s="17">
        <v>12.0</v>
      </c>
      <c r="BS172" s="17">
        <v>12.0</v>
      </c>
      <c r="BT172" s="17">
        <v>12.0</v>
      </c>
      <c r="BU172" s="17">
        <v>12.0</v>
      </c>
      <c r="BV172" s="17">
        <v>12.0</v>
      </c>
      <c r="BW172" s="17">
        <v>12.0</v>
      </c>
      <c r="BX172" s="17">
        <v>12.0</v>
      </c>
      <c r="BY172" s="17">
        <v>12.0</v>
      </c>
      <c r="BZ172" s="17">
        <v>12.0</v>
      </c>
      <c r="CA172" s="17">
        <v>12.0</v>
      </c>
      <c r="CB172" s="17">
        <v>12.0</v>
      </c>
      <c r="CC172" s="17">
        <v>12.0</v>
      </c>
      <c r="CD172" s="17">
        <v>12.0</v>
      </c>
      <c r="CE172" s="17">
        <v>12.0</v>
      </c>
      <c r="CF172" s="17">
        <v>12.0</v>
      </c>
      <c r="CG172" s="17">
        <v>12.0</v>
      </c>
      <c r="CH172" s="17">
        <v>12.0</v>
      </c>
      <c r="CI172" s="17">
        <v>12.0</v>
      </c>
      <c r="CJ172" s="17">
        <v>12.0</v>
      </c>
      <c r="CK172" s="17">
        <v>12.0</v>
      </c>
      <c r="CL172" s="17">
        <v>12.0</v>
      </c>
      <c r="CM172" s="17">
        <v>12.0</v>
      </c>
      <c r="CN172" s="17">
        <v>12.0</v>
      </c>
      <c r="CO172" s="17">
        <v>12.0</v>
      </c>
      <c r="CP172" s="17">
        <v>12.0</v>
      </c>
      <c r="CQ172" s="17">
        <v>12.0</v>
      </c>
      <c r="CR172" s="17">
        <v>12.0</v>
      </c>
      <c r="CS172" s="17">
        <v>12.0</v>
      </c>
      <c r="CT172" s="17">
        <v>12.0</v>
      </c>
      <c r="CU172" s="17">
        <v>12.0</v>
      </c>
      <c r="CV172" s="17">
        <v>12.0</v>
      </c>
      <c r="CW172" s="2">
        <v>12.0</v>
      </c>
      <c r="CX172" s="2">
        <v>12.0</v>
      </c>
      <c r="CY172" s="2">
        <v>12.0</v>
      </c>
    </row>
    <row r="173" ht="12.75" customHeight="1">
      <c r="A173" s="11" t="s">
        <v>648</v>
      </c>
      <c r="B173" s="11"/>
      <c r="C173" s="11" t="s">
        <v>648</v>
      </c>
      <c r="D173" s="14" t="s">
        <v>468</v>
      </c>
      <c r="E173" s="14" t="s">
        <v>468</v>
      </c>
      <c r="F173" s="14" t="s">
        <v>467</v>
      </c>
      <c r="G173" s="14" t="s">
        <v>468</v>
      </c>
      <c r="H173" s="14" t="s">
        <v>467</v>
      </c>
      <c r="I173" s="14" t="s">
        <v>469</v>
      </c>
      <c r="J173" s="14" t="s">
        <v>467</v>
      </c>
      <c r="K173" s="14" t="s">
        <v>467</v>
      </c>
      <c r="L173" s="14" t="s">
        <v>467</v>
      </c>
      <c r="M173" s="14" t="s">
        <v>467</v>
      </c>
      <c r="N173" s="14" t="s">
        <v>468</v>
      </c>
      <c r="O173" s="14" t="s">
        <v>468</v>
      </c>
      <c r="P173" s="14" t="s">
        <v>467</v>
      </c>
      <c r="Q173" s="14" t="s">
        <v>468</v>
      </c>
      <c r="R173" s="14" t="s">
        <v>469</v>
      </c>
      <c r="S173" s="14" t="s">
        <v>467</v>
      </c>
      <c r="T173" s="14" t="s">
        <v>467</v>
      </c>
      <c r="U173" s="14" t="s">
        <v>468</v>
      </c>
      <c r="V173" s="14" t="s">
        <v>467</v>
      </c>
      <c r="W173" s="14" t="s">
        <v>468</v>
      </c>
      <c r="X173" s="14" t="s">
        <v>467</v>
      </c>
      <c r="Y173" s="14" t="s">
        <v>468</v>
      </c>
      <c r="Z173" s="14" t="s">
        <v>467</v>
      </c>
      <c r="AA173" s="14" t="s">
        <v>468</v>
      </c>
      <c r="AB173" s="14" t="s">
        <v>467</v>
      </c>
      <c r="AC173" s="14" t="s">
        <v>467</v>
      </c>
      <c r="AD173" s="14" t="s">
        <v>468</v>
      </c>
      <c r="AE173" s="14" t="s">
        <v>467</v>
      </c>
      <c r="AF173" s="14" t="s">
        <v>468</v>
      </c>
      <c r="AG173" s="14" t="s">
        <v>467</v>
      </c>
      <c r="AH173" s="14" t="s">
        <v>467</v>
      </c>
      <c r="AI173" s="14" t="s">
        <v>468</v>
      </c>
      <c r="AJ173" s="14" t="s">
        <v>468</v>
      </c>
      <c r="AK173" s="14" t="s">
        <v>468</v>
      </c>
      <c r="AL173" s="14" t="s">
        <v>467</v>
      </c>
      <c r="AM173" s="14" t="s">
        <v>468</v>
      </c>
      <c r="AN173" s="14" t="s">
        <v>467</v>
      </c>
      <c r="AO173" s="14" t="s">
        <v>467</v>
      </c>
      <c r="AP173" s="14" t="s">
        <v>468</v>
      </c>
      <c r="AQ173" s="14" t="s">
        <v>468</v>
      </c>
      <c r="AR173" s="14" t="s">
        <v>467</v>
      </c>
      <c r="AS173" s="14" t="s">
        <v>467</v>
      </c>
      <c r="AT173" s="14" t="s">
        <v>467</v>
      </c>
      <c r="AU173" s="14" t="s">
        <v>468</v>
      </c>
      <c r="AV173" s="14" t="s">
        <v>468</v>
      </c>
      <c r="AW173" s="14" t="s">
        <v>468</v>
      </c>
      <c r="AX173" s="14" t="s">
        <v>468</v>
      </c>
      <c r="AY173" s="14" t="s">
        <v>469</v>
      </c>
      <c r="AZ173" s="14" t="s">
        <v>468</v>
      </c>
      <c r="BA173" s="14" t="s">
        <v>467</v>
      </c>
      <c r="BB173" s="14" t="s">
        <v>467</v>
      </c>
      <c r="BC173" s="14" t="s">
        <v>467</v>
      </c>
      <c r="BD173" s="14" t="s">
        <v>467</v>
      </c>
      <c r="BE173" s="14" t="s">
        <v>468</v>
      </c>
      <c r="BF173" s="14" t="s">
        <v>468</v>
      </c>
      <c r="BG173" s="14" t="s">
        <v>468</v>
      </c>
      <c r="BH173" s="14" t="s">
        <v>467</v>
      </c>
      <c r="BI173" s="14" t="s">
        <v>468</v>
      </c>
      <c r="BJ173" s="14" t="s">
        <v>468</v>
      </c>
      <c r="BK173" s="14" t="s">
        <v>468</v>
      </c>
      <c r="BL173" s="14" t="s">
        <v>468</v>
      </c>
      <c r="BM173" s="14" t="s">
        <v>467</v>
      </c>
      <c r="BN173" s="14" t="s">
        <v>468</v>
      </c>
      <c r="BO173" s="14" t="s">
        <v>468</v>
      </c>
      <c r="BP173" s="14" t="s">
        <v>467</v>
      </c>
      <c r="BQ173" s="14" t="s">
        <v>468</v>
      </c>
      <c r="BR173" s="14" t="s">
        <v>468</v>
      </c>
      <c r="BS173" s="14" t="s">
        <v>469</v>
      </c>
      <c r="BT173" s="14" t="s">
        <v>468</v>
      </c>
      <c r="BU173" s="14" t="s">
        <v>468</v>
      </c>
      <c r="BV173" s="14" t="s">
        <v>467</v>
      </c>
      <c r="BW173" s="14" t="s">
        <v>467</v>
      </c>
      <c r="BX173" s="14" t="s">
        <v>467</v>
      </c>
      <c r="BY173" s="14" t="s">
        <v>467</v>
      </c>
      <c r="BZ173" s="14" t="s">
        <v>467</v>
      </c>
      <c r="CA173" s="14" t="s">
        <v>468</v>
      </c>
      <c r="CB173" s="14" t="s">
        <v>468</v>
      </c>
      <c r="CC173" s="14" t="s">
        <v>467</v>
      </c>
      <c r="CD173" s="14" t="s">
        <v>468</v>
      </c>
      <c r="CE173" s="14" t="s">
        <v>467</v>
      </c>
      <c r="CF173" s="14" t="s">
        <v>468</v>
      </c>
      <c r="CG173" s="14" t="s">
        <v>468</v>
      </c>
      <c r="CH173" s="14" t="s">
        <v>467</v>
      </c>
      <c r="CI173" s="14" t="s">
        <v>468</v>
      </c>
      <c r="CJ173" s="14" t="s">
        <v>468</v>
      </c>
      <c r="CK173" s="14" t="s">
        <v>468</v>
      </c>
      <c r="CL173" s="14" t="s">
        <v>468</v>
      </c>
      <c r="CM173" s="14" t="s">
        <v>467</v>
      </c>
      <c r="CN173" s="14" t="s">
        <v>468</v>
      </c>
      <c r="CO173" s="14" t="s">
        <v>468</v>
      </c>
      <c r="CP173" s="14" t="s">
        <v>467</v>
      </c>
      <c r="CQ173" s="14" t="s">
        <v>468</v>
      </c>
      <c r="CR173" s="14" t="s">
        <v>469</v>
      </c>
      <c r="CS173" s="14" t="s">
        <v>467</v>
      </c>
      <c r="CT173" s="14" t="s">
        <v>468</v>
      </c>
      <c r="CU173" s="14" t="s">
        <v>467</v>
      </c>
      <c r="CV173" s="14" t="s">
        <v>468</v>
      </c>
      <c r="CW173" s="2" t="s">
        <v>469</v>
      </c>
      <c r="CX173" s="2" t="s">
        <v>467</v>
      </c>
      <c r="CY173" s="2" t="s">
        <v>467</v>
      </c>
    </row>
    <row r="174" ht="12.75" customHeight="1">
      <c r="A174" s="11" t="s">
        <v>649</v>
      </c>
      <c r="B174" s="11"/>
      <c r="C174" s="11" t="s">
        <v>649</v>
      </c>
      <c r="D174" s="14">
        <v>1.0</v>
      </c>
      <c r="E174" s="14">
        <v>0.7</v>
      </c>
      <c r="F174" s="14">
        <v>0.2</v>
      </c>
      <c r="G174" s="14">
        <v>0.2</v>
      </c>
      <c r="H174" s="14">
        <v>0.6</v>
      </c>
      <c r="I174" s="14">
        <v>0.5</v>
      </c>
      <c r="J174" s="14">
        <v>0.5</v>
      </c>
      <c r="K174" s="14">
        <v>0.3</v>
      </c>
      <c r="L174" s="14">
        <v>0.5</v>
      </c>
      <c r="M174" s="14">
        <v>0.8</v>
      </c>
      <c r="N174" s="14">
        <v>0.8</v>
      </c>
      <c r="O174" s="14">
        <v>0.5</v>
      </c>
      <c r="P174" s="14">
        <v>0.6</v>
      </c>
      <c r="Q174" s="14">
        <v>0.6</v>
      </c>
      <c r="R174" s="14">
        <v>0.6</v>
      </c>
      <c r="S174" s="14">
        <v>0.8</v>
      </c>
      <c r="T174" s="14">
        <v>0.9</v>
      </c>
      <c r="U174" s="14">
        <v>0.5</v>
      </c>
      <c r="V174" s="14">
        <v>0.7</v>
      </c>
      <c r="W174" s="14">
        <v>0.4</v>
      </c>
      <c r="X174" s="14">
        <v>0.4</v>
      </c>
      <c r="Y174" s="14">
        <v>0.5</v>
      </c>
      <c r="Z174" s="14">
        <v>0.7</v>
      </c>
      <c r="AA174" s="14">
        <v>0.3</v>
      </c>
      <c r="AB174" s="14">
        <v>1.0</v>
      </c>
      <c r="AC174" s="14">
        <v>1.0</v>
      </c>
      <c r="AD174" s="14">
        <v>0.8</v>
      </c>
      <c r="AE174" s="14">
        <v>0.5</v>
      </c>
      <c r="AF174" s="14">
        <v>0.5</v>
      </c>
      <c r="AG174" s="14">
        <v>0.4</v>
      </c>
      <c r="AH174" s="14">
        <v>0.8</v>
      </c>
      <c r="AI174" s="14">
        <v>0.1</v>
      </c>
      <c r="AJ174" s="14">
        <v>0.3</v>
      </c>
      <c r="AK174" s="14">
        <v>1.0</v>
      </c>
      <c r="AL174" s="14">
        <v>0.8</v>
      </c>
      <c r="AM174" s="14">
        <v>0.8</v>
      </c>
      <c r="AN174" s="14">
        <v>0.8</v>
      </c>
      <c r="AO174" s="14">
        <v>0.8</v>
      </c>
      <c r="AP174" s="14">
        <v>0.8</v>
      </c>
      <c r="AQ174" s="14">
        <v>0.2</v>
      </c>
      <c r="AR174" s="14">
        <v>1.0</v>
      </c>
      <c r="AS174" s="14">
        <v>0.2</v>
      </c>
      <c r="AT174" s="14">
        <v>0.3</v>
      </c>
      <c r="AU174" s="14">
        <v>1.0</v>
      </c>
      <c r="AV174" s="14">
        <v>1.0</v>
      </c>
      <c r="AW174" s="14">
        <v>0.2</v>
      </c>
      <c r="AX174" s="14">
        <v>0.6</v>
      </c>
      <c r="AY174" s="14">
        <v>0.1</v>
      </c>
      <c r="AZ174" s="14">
        <v>0.9</v>
      </c>
      <c r="BA174" s="14">
        <v>0.5</v>
      </c>
      <c r="BB174" s="14">
        <v>0.5</v>
      </c>
      <c r="BC174" s="14">
        <v>0.3</v>
      </c>
      <c r="BD174" s="14">
        <v>0.6</v>
      </c>
      <c r="BE174" s="14">
        <v>0.3</v>
      </c>
      <c r="BF174" s="14">
        <v>0.6</v>
      </c>
      <c r="BG174" s="14">
        <v>0.4</v>
      </c>
      <c r="BH174" s="14">
        <v>0.3</v>
      </c>
      <c r="BI174" s="14">
        <v>0.9</v>
      </c>
      <c r="BJ174" s="14">
        <v>0.6</v>
      </c>
      <c r="BK174" s="14">
        <v>0.3</v>
      </c>
      <c r="BL174" s="14">
        <v>0.9</v>
      </c>
      <c r="BM174" s="14">
        <v>1.0</v>
      </c>
      <c r="BN174" s="14">
        <v>0.3</v>
      </c>
      <c r="BO174" s="14">
        <v>0.1</v>
      </c>
      <c r="BP174" s="14">
        <v>0.2</v>
      </c>
      <c r="BQ174" s="14">
        <v>0.1</v>
      </c>
      <c r="BR174" s="14">
        <v>0.5</v>
      </c>
      <c r="BS174" s="14">
        <v>0.4</v>
      </c>
      <c r="BT174" s="14">
        <v>0.7</v>
      </c>
      <c r="BU174" s="14">
        <v>0.1</v>
      </c>
      <c r="BV174" s="14">
        <v>0.5</v>
      </c>
      <c r="BW174" s="14">
        <v>0.2</v>
      </c>
      <c r="BX174" s="14">
        <v>0.8</v>
      </c>
      <c r="BY174" s="14">
        <v>0.6</v>
      </c>
      <c r="BZ174" s="14">
        <v>0.3</v>
      </c>
      <c r="CA174" s="14">
        <v>0.1</v>
      </c>
      <c r="CB174" s="14">
        <v>0.9</v>
      </c>
      <c r="CC174" s="14">
        <v>0.2</v>
      </c>
      <c r="CD174" s="14">
        <v>0.5</v>
      </c>
      <c r="CE174" s="14">
        <v>0.7</v>
      </c>
      <c r="CF174" s="14">
        <v>0.1</v>
      </c>
      <c r="CG174" s="14">
        <v>0.9</v>
      </c>
      <c r="CH174" s="14">
        <v>0.2</v>
      </c>
      <c r="CI174" s="14">
        <v>0.4</v>
      </c>
      <c r="CJ174" s="14">
        <v>0.5</v>
      </c>
      <c r="CK174" s="14">
        <v>1.0</v>
      </c>
      <c r="CL174" s="14">
        <v>0.5</v>
      </c>
      <c r="CM174" s="14">
        <v>0.5</v>
      </c>
      <c r="CN174" s="14">
        <v>0.1</v>
      </c>
      <c r="CO174" s="14">
        <v>0.4</v>
      </c>
      <c r="CP174" s="14">
        <v>0.4</v>
      </c>
      <c r="CQ174" s="14">
        <v>0.2</v>
      </c>
      <c r="CR174" s="14">
        <v>0.6</v>
      </c>
      <c r="CS174" s="14">
        <v>0.9</v>
      </c>
      <c r="CT174" s="14">
        <v>0.6</v>
      </c>
      <c r="CU174" s="14">
        <v>0.8</v>
      </c>
      <c r="CV174" s="14">
        <v>0.1</v>
      </c>
      <c r="CW174" s="2">
        <v>0.1</v>
      </c>
      <c r="CX174" s="2">
        <v>0.2</v>
      </c>
      <c r="CY174" s="2">
        <v>0.9</v>
      </c>
    </row>
    <row r="175" ht="12.75" customHeight="1">
      <c r="A175" s="11" t="s">
        <v>650</v>
      </c>
      <c r="B175" s="11"/>
      <c r="C175" s="11" t="s">
        <v>650</v>
      </c>
      <c r="D175" s="14">
        <v>4000.0</v>
      </c>
      <c r="E175" s="14">
        <v>2400.0</v>
      </c>
      <c r="F175" s="14">
        <v>3100.0</v>
      </c>
      <c r="G175" s="14">
        <v>3500.0</v>
      </c>
      <c r="H175" s="14">
        <v>2000.0</v>
      </c>
      <c r="I175" s="14">
        <v>4200.0</v>
      </c>
      <c r="J175" s="14">
        <v>4200.0</v>
      </c>
      <c r="K175" s="14">
        <v>2900.0</v>
      </c>
      <c r="L175" s="14">
        <v>2000.0</v>
      </c>
      <c r="M175" s="14">
        <v>4000.0</v>
      </c>
      <c r="N175" s="14">
        <v>4600.0</v>
      </c>
      <c r="O175" s="14">
        <v>5000.0</v>
      </c>
      <c r="P175" s="14">
        <v>4100.0</v>
      </c>
      <c r="Q175" s="14">
        <v>2800.0</v>
      </c>
      <c r="R175" s="14">
        <v>4300.0</v>
      </c>
      <c r="S175" s="14">
        <v>4200.0</v>
      </c>
      <c r="T175" s="14">
        <v>3800.0</v>
      </c>
      <c r="U175" s="14">
        <v>1700.0</v>
      </c>
      <c r="V175" s="14">
        <v>2600.0</v>
      </c>
      <c r="W175" s="14">
        <v>2500.0</v>
      </c>
      <c r="X175" s="14">
        <v>2100.0</v>
      </c>
      <c r="Y175" s="14">
        <v>4600.0</v>
      </c>
      <c r="Z175" s="14">
        <v>2200.0</v>
      </c>
      <c r="AA175" s="14">
        <v>3600.0</v>
      </c>
      <c r="AB175" s="14">
        <v>1700.0</v>
      </c>
      <c r="AC175" s="14">
        <v>2800.0</v>
      </c>
      <c r="AD175" s="14">
        <v>3200.0</v>
      </c>
      <c r="AE175" s="14">
        <v>4700.0</v>
      </c>
      <c r="AF175" s="14">
        <v>3900.0</v>
      </c>
      <c r="AG175" s="14">
        <v>2400.0</v>
      </c>
      <c r="AH175" s="14">
        <v>4800.0</v>
      </c>
      <c r="AI175" s="14">
        <v>2400.0</v>
      </c>
      <c r="AJ175" s="14">
        <v>2300.0</v>
      </c>
      <c r="AK175" s="14">
        <v>4700.0</v>
      </c>
      <c r="AL175" s="14">
        <v>3000.0</v>
      </c>
      <c r="AM175" s="14">
        <v>4800.0</v>
      </c>
      <c r="AN175" s="14">
        <v>3800.0</v>
      </c>
      <c r="AO175" s="14">
        <v>3000.0</v>
      </c>
      <c r="AP175" s="14">
        <v>3000.0</v>
      </c>
      <c r="AQ175" s="14">
        <v>2800.0</v>
      </c>
      <c r="AR175" s="14">
        <v>3500.0</v>
      </c>
      <c r="AS175" s="14">
        <v>1600.0</v>
      </c>
      <c r="AT175" s="14">
        <v>4000.0</v>
      </c>
      <c r="AU175" s="14">
        <v>1900.0</v>
      </c>
      <c r="AV175" s="14">
        <v>3200.0</v>
      </c>
      <c r="AW175" s="14">
        <v>4500.0</v>
      </c>
      <c r="AX175" s="14">
        <v>3300.0</v>
      </c>
      <c r="AY175" s="14">
        <v>2000.0</v>
      </c>
      <c r="AZ175" s="14">
        <v>4800.0</v>
      </c>
      <c r="BA175" s="14">
        <v>4900.0</v>
      </c>
      <c r="BB175" s="14">
        <v>4100.0</v>
      </c>
      <c r="BC175" s="14">
        <v>4300.0</v>
      </c>
      <c r="BD175" s="14">
        <v>2200.0</v>
      </c>
      <c r="BE175" s="14">
        <v>2000.0</v>
      </c>
      <c r="BF175" s="14">
        <v>2700.0</v>
      </c>
      <c r="BG175" s="14">
        <v>1500.0</v>
      </c>
      <c r="BH175" s="14">
        <v>3900.0</v>
      </c>
      <c r="BI175" s="14">
        <v>4500.0</v>
      </c>
      <c r="BJ175" s="14">
        <v>3700.0</v>
      </c>
      <c r="BK175" s="14">
        <v>3700.0</v>
      </c>
      <c r="BL175" s="14">
        <v>4600.0</v>
      </c>
      <c r="BM175" s="14">
        <v>3200.0</v>
      </c>
      <c r="BN175" s="14">
        <v>4800.0</v>
      </c>
      <c r="BO175" s="14">
        <v>2100.0</v>
      </c>
      <c r="BP175" s="14">
        <v>3600.0</v>
      </c>
      <c r="BQ175" s="14">
        <v>4600.0</v>
      </c>
      <c r="BR175" s="14">
        <v>4400.0</v>
      </c>
      <c r="BS175" s="14">
        <v>2700.0</v>
      </c>
      <c r="BT175" s="14">
        <v>1500.0</v>
      </c>
      <c r="BU175" s="14">
        <v>3100.0</v>
      </c>
      <c r="BV175" s="14">
        <v>4500.0</v>
      </c>
      <c r="BW175" s="14">
        <v>2900.0</v>
      </c>
      <c r="BX175" s="14">
        <v>2100.0</v>
      </c>
      <c r="BY175" s="14">
        <v>3700.0</v>
      </c>
      <c r="BZ175" s="14">
        <v>2000.0</v>
      </c>
      <c r="CA175" s="14">
        <v>2600.0</v>
      </c>
      <c r="CB175" s="14">
        <v>2100.0</v>
      </c>
      <c r="CC175" s="14">
        <v>2200.0</v>
      </c>
      <c r="CD175" s="14">
        <v>3900.0</v>
      </c>
      <c r="CE175" s="14">
        <v>3100.0</v>
      </c>
      <c r="CF175" s="14">
        <v>4600.0</v>
      </c>
      <c r="CG175" s="14">
        <v>3300.0</v>
      </c>
      <c r="CH175" s="14">
        <v>4300.0</v>
      </c>
      <c r="CI175" s="14">
        <v>4900.0</v>
      </c>
      <c r="CJ175" s="14">
        <v>2800.0</v>
      </c>
      <c r="CK175" s="14">
        <v>4800.0</v>
      </c>
      <c r="CL175" s="14">
        <v>1500.0</v>
      </c>
      <c r="CM175" s="14">
        <v>5000.0</v>
      </c>
      <c r="CN175" s="14">
        <v>4700.0</v>
      </c>
      <c r="CO175" s="14">
        <v>2400.0</v>
      </c>
      <c r="CP175" s="14">
        <v>1800.0</v>
      </c>
      <c r="CQ175" s="14">
        <v>4600.0</v>
      </c>
      <c r="CR175" s="14">
        <v>4300.0</v>
      </c>
      <c r="CS175" s="14">
        <v>5000.0</v>
      </c>
      <c r="CT175" s="14">
        <v>3000.0</v>
      </c>
      <c r="CU175" s="14">
        <v>2400.0</v>
      </c>
      <c r="CV175" s="14">
        <v>1700.0</v>
      </c>
      <c r="CW175" s="2">
        <v>3300.0</v>
      </c>
      <c r="CX175" s="2">
        <v>3600.0</v>
      </c>
      <c r="CY175" s="2">
        <v>1800.0</v>
      </c>
    </row>
    <row r="176" ht="12.75" customHeight="1">
      <c r="A176" s="11" t="s">
        <v>651</v>
      </c>
      <c r="B176" s="11"/>
      <c r="C176" s="11" t="s">
        <v>651</v>
      </c>
      <c r="D176" s="14">
        <v>300.0</v>
      </c>
      <c r="E176" s="14">
        <v>300.0</v>
      </c>
      <c r="F176" s="14">
        <v>600.0</v>
      </c>
      <c r="G176" s="14">
        <v>700.0</v>
      </c>
      <c r="H176" s="14">
        <v>900.0</v>
      </c>
      <c r="I176" s="14">
        <v>100.0</v>
      </c>
      <c r="J176" s="14">
        <v>500.0</v>
      </c>
      <c r="K176" s="14">
        <v>500.0</v>
      </c>
      <c r="L176" s="14">
        <v>900.0</v>
      </c>
      <c r="M176" s="14">
        <v>300.0</v>
      </c>
      <c r="N176" s="14">
        <v>1000.0</v>
      </c>
      <c r="O176" s="14">
        <v>300.0</v>
      </c>
      <c r="P176" s="14">
        <v>400.0</v>
      </c>
      <c r="Q176" s="14">
        <v>500.0</v>
      </c>
      <c r="R176" s="14">
        <v>1000.0</v>
      </c>
      <c r="S176" s="14">
        <v>700.0</v>
      </c>
      <c r="T176" s="14">
        <v>500.0</v>
      </c>
      <c r="U176" s="14">
        <v>900.0</v>
      </c>
      <c r="V176" s="14">
        <v>100.0</v>
      </c>
      <c r="W176" s="14">
        <v>600.0</v>
      </c>
      <c r="X176" s="14">
        <v>100.0</v>
      </c>
      <c r="Y176" s="14">
        <v>100.0</v>
      </c>
      <c r="Z176" s="14">
        <v>600.0</v>
      </c>
      <c r="AA176" s="14">
        <v>900.0</v>
      </c>
      <c r="AB176" s="14">
        <v>900.0</v>
      </c>
      <c r="AC176" s="14">
        <v>300.0</v>
      </c>
      <c r="AD176" s="14">
        <v>800.0</v>
      </c>
      <c r="AE176" s="14">
        <v>1000.0</v>
      </c>
      <c r="AF176" s="14">
        <v>100.0</v>
      </c>
      <c r="AG176" s="14">
        <v>600.0</v>
      </c>
      <c r="AH176" s="14">
        <v>600.0</v>
      </c>
      <c r="AI176" s="14">
        <v>400.0</v>
      </c>
      <c r="AJ176" s="14">
        <v>500.0</v>
      </c>
      <c r="AK176" s="14">
        <v>300.0</v>
      </c>
      <c r="AL176" s="14">
        <v>500.0</v>
      </c>
      <c r="AM176" s="14">
        <v>400.0</v>
      </c>
      <c r="AN176" s="14">
        <v>800.0</v>
      </c>
      <c r="AO176" s="14">
        <v>1000.0</v>
      </c>
      <c r="AP176" s="14">
        <v>800.0</v>
      </c>
      <c r="AQ176" s="14">
        <v>600.0</v>
      </c>
      <c r="AR176" s="14">
        <v>500.0</v>
      </c>
      <c r="AS176" s="14">
        <v>200.0</v>
      </c>
      <c r="AT176" s="14">
        <v>800.0</v>
      </c>
      <c r="AU176" s="14">
        <v>100.0</v>
      </c>
      <c r="AV176" s="14">
        <v>500.0</v>
      </c>
      <c r="AW176" s="14">
        <v>700.0</v>
      </c>
      <c r="AX176" s="14">
        <v>100.0</v>
      </c>
      <c r="AY176" s="14">
        <v>200.0</v>
      </c>
      <c r="AZ176" s="14">
        <v>400.0</v>
      </c>
      <c r="BA176" s="14">
        <v>600.0</v>
      </c>
      <c r="BB176" s="14">
        <v>400.0</v>
      </c>
      <c r="BC176" s="14">
        <v>500.0</v>
      </c>
      <c r="BD176" s="14">
        <v>900.0</v>
      </c>
      <c r="BE176" s="14">
        <v>700.0</v>
      </c>
      <c r="BF176" s="14">
        <v>300.0</v>
      </c>
      <c r="BG176" s="14">
        <v>200.0</v>
      </c>
      <c r="BH176" s="14">
        <v>300.0</v>
      </c>
      <c r="BI176" s="14">
        <v>100.0</v>
      </c>
      <c r="BJ176" s="14">
        <v>500.0</v>
      </c>
      <c r="BK176" s="14">
        <v>600.0</v>
      </c>
      <c r="BL176" s="14">
        <v>200.0</v>
      </c>
      <c r="BM176" s="14">
        <v>400.0</v>
      </c>
      <c r="BN176" s="14">
        <v>200.0</v>
      </c>
      <c r="BO176" s="14">
        <v>400.0</v>
      </c>
      <c r="BP176" s="14">
        <v>400.0</v>
      </c>
      <c r="BQ176" s="14">
        <v>1000.0</v>
      </c>
      <c r="BR176" s="14">
        <v>200.0</v>
      </c>
      <c r="BS176" s="14">
        <v>900.0</v>
      </c>
      <c r="BT176" s="14">
        <v>600.0</v>
      </c>
      <c r="BU176" s="14">
        <v>700.0</v>
      </c>
      <c r="BV176" s="14">
        <v>600.0</v>
      </c>
      <c r="BW176" s="14">
        <v>200.0</v>
      </c>
      <c r="BX176" s="14">
        <v>100.0</v>
      </c>
      <c r="BY176" s="14">
        <v>800.0</v>
      </c>
      <c r="BZ176" s="14">
        <v>900.0</v>
      </c>
      <c r="CA176" s="14">
        <v>700.0</v>
      </c>
      <c r="CB176" s="14">
        <v>600.0</v>
      </c>
      <c r="CC176" s="14">
        <v>1000.0</v>
      </c>
      <c r="CD176" s="14">
        <v>400.0</v>
      </c>
      <c r="CE176" s="14">
        <v>400.0</v>
      </c>
      <c r="CF176" s="14">
        <v>500.0</v>
      </c>
      <c r="CG176" s="14">
        <v>300.0</v>
      </c>
      <c r="CH176" s="14">
        <v>600.0</v>
      </c>
      <c r="CI176" s="14">
        <v>800.0</v>
      </c>
      <c r="CJ176" s="14">
        <v>600.0</v>
      </c>
      <c r="CK176" s="14">
        <v>400.0</v>
      </c>
      <c r="CL176" s="14">
        <v>1000.0</v>
      </c>
      <c r="CM176" s="14">
        <v>800.0</v>
      </c>
      <c r="CN176" s="14">
        <v>400.0</v>
      </c>
      <c r="CO176" s="14">
        <v>900.0</v>
      </c>
      <c r="CP176" s="14">
        <v>300.0</v>
      </c>
      <c r="CQ176" s="14">
        <v>800.0</v>
      </c>
      <c r="CR176" s="14">
        <v>400.0</v>
      </c>
      <c r="CS176" s="14">
        <v>800.0</v>
      </c>
      <c r="CT176" s="14">
        <v>100.0</v>
      </c>
      <c r="CU176" s="14">
        <v>300.0</v>
      </c>
      <c r="CV176" s="14">
        <v>500.0</v>
      </c>
      <c r="CW176" s="2">
        <v>700.0</v>
      </c>
      <c r="CX176" s="2">
        <v>500.0</v>
      </c>
      <c r="CY176" s="2">
        <v>900.0</v>
      </c>
    </row>
    <row r="177" ht="12.75" customHeight="1">
      <c r="A177" s="11" t="s">
        <v>652</v>
      </c>
      <c r="B177" s="11"/>
      <c r="C177" s="11" t="s">
        <v>652</v>
      </c>
      <c r="D177" s="14">
        <v>0.72</v>
      </c>
      <c r="E177" s="14">
        <v>0.98</v>
      </c>
      <c r="F177" s="14">
        <v>0.71</v>
      </c>
      <c r="G177" s="14">
        <v>0.86</v>
      </c>
      <c r="H177" s="14">
        <v>0.71</v>
      </c>
      <c r="I177" s="14">
        <v>0.68</v>
      </c>
      <c r="J177" s="14">
        <v>0.96</v>
      </c>
      <c r="K177" s="14">
        <v>0.69</v>
      </c>
      <c r="L177" s="14">
        <v>0.84</v>
      </c>
      <c r="M177" s="14">
        <v>0.81</v>
      </c>
      <c r="N177" s="14">
        <v>0.83</v>
      </c>
      <c r="O177" s="14">
        <v>0.89</v>
      </c>
      <c r="P177" s="14">
        <v>0.72</v>
      </c>
      <c r="Q177" s="14">
        <v>0.76</v>
      </c>
      <c r="R177" s="14">
        <v>0.84</v>
      </c>
      <c r="S177" s="14">
        <v>0.76</v>
      </c>
      <c r="T177" s="14">
        <v>0.72</v>
      </c>
      <c r="U177" s="14">
        <v>0.94</v>
      </c>
      <c r="V177" s="14">
        <v>0.89</v>
      </c>
      <c r="W177" s="14">
        <v>0.82</v>
      </c>
      <c r="X177" s="14">
        <v>0.84</v>
      </c>
      <c r="Y177" s="14">
        <v>0.95</v>
      </c>
      <c r="Z177" s="14">
        <v>0.66</v>
      </c>
      <c r="AA177" s="14">
        <v>0.94</v>
      </c>
      <c r="AB177" s="14">
        <v>0.94</v>
      </c>
      <c r="AC177" s="14">
        <v>0.71</v>
      </c>
      <c r="AD177" s="14">
        <v>0.83</v>
      </c>
      <c r="AE177" s="14">
        <v>0.87</v>
      </c>
      <c r="AF177" s="14">
        <v>0.83</v>
      </c>
      <c r="AG177" s="14">
        <v>0.7</v>
      </c>
      <c r="AH177" s="14">
        <v>0.79</v>
      </c>
      <c r="AI177" s="14">
        <v>0.86</v>
      </c>
      <c r="AJ177" s="14">
        <v>0.91</v>
      </c>
      <c r="AK177" s="14">
        <v>0.72</v>
      </c>
      <c r="AL177" s="14">
        <v>0.69</v>
      </c>
      <c r="AM177" s="14">
        <v>0.79</v>
      </c>
      <c r="AN177" s="14">
        <v>0.98</v>
      </c>
      <c r="AO177" s="14">
        <v>0.91</v>
      </c>
      <c r="AP177" s="14">
        <v>0.72</v>
      </c>
      <c r="AQ177" s="14">
        <v>1.0</v>
      </c>
      <c r="AR177" s="14">
        <v>0.65</v>
      </c>
      <c r="AS177" s="14">
        <v>0.7</v>
      </c>
      <c r="AT177" s="14">
        <v>0.84</v>
      </c>
      <c r="AU177" s="14">
        <v>0.66</v>
      </c>
      <c r="AV177" s="14">
        <v>0.7</v>
      </c>
      <c r="AW177" s="14">
        <v>0.98</v>
      </c>
      <c r="AX177" s="14">
        <v>0.75</v>
      </c>
      <c r="AY177" s="14">
        <v>0.93</v>
      </c>
      <c r="AZ177" s="14">
        <v>0.95</v>
      </c>
      <c r="BA177" s="14">
        <v>0.89</v>
      </c>
      <c r="BB177" s="14">
        <v>0.94</v>
      </c>
      <c r="BC177" s="14">
        <v>0.86</v>
      </c>
      <c r="BD177" s="14">
        <v>0.95</v>
      </c>
      <c r="BE177" s="14">
        <v>0.94</v>
      </c>
      <c r="BF177" s="14">
        <v>0.86</v>
      </c>
      <c r="BG177" s="14">
        <v>0.83</v>
      </c>
      <c r="BH177" s="14">
        <v>0.95</v>
      </c>
      <c r="BI177" s="14">
        <v>0.75</v>
      </c>
      <c r="BJ177" s="14">
        <v>0.94</v>
      </c>
      <c r="BK177" s="14">
        <v>0.75</v>
      </c>
      <c r="BL177" s="14">
        <v>0.84</v>
      </c>
      <c r="BM177" s="14">
        <v>0.86</v>
      </c>
      <c r="BN177" s="14">
        <v>0.85</v>
      </c>
      <c r="BO177" s="14">
        <v>0.83</v>
      </c>
      <c r="BP177" s="14">
        <v>0.68</v>
      </c>
      <c r="BQ177" s="14">
        <v>0.95</v>
      </c>
      <c r="BR177" s="14">
        <v>0.93</v>
      </c>
      <c r="BS177" s="14">
        <v>0.79</v>
      </c>
      <c r="BT177" s="14">
        <v>1.0</v>
      </c>
      <c r="BU177" s="14">
        <v>0.72</v>
      </c>
      <c r="BV177" s="14">
        <v>0.68</v>
      </c>
      <c r="BW177" s="14">
        <v>0.69</v>
      </c>
      <c r="BX177" s="14">
        <v>0.99</v>
      </c>
      <c r="BY177" s="14">
        <v>0.7</v>
      </c>
      <c r="BZ177" s="14">
        <v>0.69</v>
      </c>
      <c r="CA177" s="14">
        <v>0.92</v>
      </c>
      <c r="CB177" s="14">
        <v>0.87</v>
      </c>
      <c r="CC177" s="14">
        <v>0.91</v>
      </c>
      <c r="CD177" s="14">
        <v>0.72</v>
      </c>
      <c r="CE177" s="14">
        <v>0.7</v>
      </c>
      <c r="CF177" s="14">
        <v>0.67</v>
      </c>
      <c r="CG177" s="14">
        <v>0.77</v>
      </c>
      <c r="CH177" s="14">
        <v>0.87</v>
      </c>
      <c r="CI177" s="14">
        <v>0.92</v>
      </c>
      <c r="CJ177" s="14">
        <v>0.81</v>
      </c>
      <c r="CK177" s="14">
        <v>0.82</v>
      </c>
      <c r="CL177" s="14">
        <v>0.76</v>
      </c>
      <c r="CM177" s="14">
        <v>0.82</v>
      </c>
      <c r="CN177" s="14">
        <v>0.66</v>
      </c>
      <c r="CO177" s="14">
        <v>0.78</v>
      </c>
      <c r="CP177" s="14">
        <v>0.85</v>
      </c>
      <c r="CQ177" s="14">
        <v>0.83</v>
      </c>
      <c r="CR177" s="14">
        <v>0.77</v>
      </c>
      <c r="CS177" s="14">
        <v>0.96</v>
      </c>
      <c r="CT177" s="14">
        <v>0.98</v>
      </c>
      <c r="CU177" s="14">
        <v>0.79</v>
      </c>
      <c r="CV177" s="14">
        <v>0.9</v>
      </c>
      <c r="CW177" s="2">
        <v>0.72</v>
      </c>
      <c r="CX177" s="2">
        <v>0.78</v>
      </c>
      <c r="CY177" s="2">
        <v>0.78</v>
      </c>
    </row>
    <row r="178" ht="12.75" customHeight="1">
      <c r="A178" s="11" t="s">
        <v>653</v>
      </c>
      <c r="B178" s="11"/>
      <c r="C178" s="11" t="s">
        <v>653</v>
      </c>
      <c r="D178" s="14">
        <v>12.0</v>
      </c>
      <c r="E178" s="14">
        <v>14.0</v>
      </c>
      <c r="F178" s="14">
        <v>13.0</v>
      </c>
      <c r="G178" s="14">
        <v>10.0</v>
      </c>
      <c r="H178" s="14">
        <v>10.0</v>
      </c>
      <c r="I178" s="14">
        <v>6.0</v>
      </c>
      <c r="J178" s="14">
        <v>1.0</v>
      </c>
      <c r="K178" s="14">
        <v>3.0</v>
      </c>
      <c r="L178" s="14">
        <v>13.0</v>
      </c>
      <c r="M178" s="14">
        <v>7.0</v>
      </c>
      <c r="N178" s="14">
        <v>12.0</v>
      </c>
      <c r="O178" s="14">
        <v>4.0</v>
      </c>
      <c r="P178" s="14">
        <v>10.0</v>
      </c>
      <c r="Q178" s="14">
        <v>12.0</v>
      </c>
      <c r="R178" s="14">
        <v>14.0</v>
      </c>
      <c r="S178" s="14">
        <v>13.0</v>
      </c>
      <c r="T178" s="14">
        <v>12.0</v>
      </c>
      <c r="U178" s="14">
        <v>8.0</v>
      </c>
      <c r="V178" s="14">
        <v>13.0</v>
      </c>
      <c r="W178" s="14">
        <v>7.0</v>
      </c>
      <c r="X178" s="14">
        <v>1.0</v>
      </c>
      <c r="Y178" s="14">
        <v>13.0</v>
      </c>
      <c r="Z178" s="14">
        <v>12.0</v>
      </c>
      <c r="AA178" s="14">
        <v>13.0</v>
      </c>
      <c r="AB178" s="14">
        <v>13.0</v>
      </c>
      <c r="AC178" s="14">
        <v>10.0</v>
      </c>
      <c r="AD178" s="14">
        <v>7.0</v>
      </c>
      <c r="AE178" s="14">
        <v>13.0</v>
      </c>
      <c r="AF178" s="14">
        <v>13.0</v>
      </c>
      <c r="AG178" s="14">
        <v>2.0</v>
      </c>
      <c r="AH178" s="14">
        <v>4.0</v>
      </c>
      <c r="AI178" s="14">
        <v>5.0</v>
      </c>
      <c r="AJ178" s="14">
        <v>2.0</v>
      </c>
      <c r="AK178" s="14">
        <v>5.0</v>
      </c>
      <c r="AL178" s="14">
        <v>5.0</v>
      </c>
      <c r="AM178" s="14">
        <v>12.0</v>
      </c>
      <c r="AN178" s="14">
        <v>10.0</v>
      </c>
      <c r="AO178" s="14">
        <v>11.0</v>
      </c>
      <c r="AP178" s="14">
        <v>8.0</v>
      </c>
      <c r="AQ178" s="14">
        <v>6.0</v>
      </c>
      <c r="AR178" s="14">
        <v>4.0</v>
      </c>
      <c r="AS178" s="14">
        <v>3.0</v>
      </c>
      <c r="AT178" s="14">
        <v>1.0</v>
      </c>
      <c r="AU178" s="14">
        <v>9.0</v>
      </c>
      <c r="AV178" s="14">
        <v>14.0</v>
      </c>
      <c r="AW178" s="14">
        <v>10.0</v>
      </c>
      <c r="AX178" s="14">
        <v>4.0</v>
      </c>
      <c r="AY178" s="14">
        <v>7.0</v>
      </c>
      <c r="AZ178" s="14">
        <v>11.0</v>
      </c>
      <c r="BA178" s="14">
        <v>1.0</v>
      </c>
      <c r="BB178" s="14">
        <v>10.0</v>
      </c>
      <c r="BC178" s="14">
        <v>9.0</v>
      </c>
      <c r="BD178" s="14">
        <v>5.0</v>
      </c>
      <c r="BE178" s="14">
        <v>14.0</v>
      </c>
      <c r="BF178" s="14">
        <v>1.0</v>
      </c>
      <c r="BG178" s="14">
        <v>7.0</v>
      </c>
      <c r="BH178" s="14">
        <v>7.0</v>
      </c>
      <c r="BI178" s="14">
        <v>8.0</v>
      </c>
      <c r="BJ178" s="14">
        <v>1.0</v>
      </c>
      <c r="BK178" s="14">
        <v>8.0</v>
      </c>
      <c r="BL178" s="14">
        <v>7.0</v>
      </c>
      <c r="BM178" s="14">
        <v>11.0</v>
      </c>
      <c r="BN178" s="14">
        <v>8.0</v>
      </c>
      <c r="BO178" s="14">
        <v>12.0</v>
      </c>
      <c r="BP178" s="14">
        <v>12.0</v>
      </c>
      <c r="BQ178" s="14">
        <v>8.0</v>
      </c>
      <c r="BR178" s="14">
        <v>11.0</v>
      </c>
      <c r="BS178" s="14">
        <v>1.0</v>
      </c>
      <c r="BT178" s="14">
        <v>14.0</v>
      </c>
      <c r="BU178" s="14">
        <v>5.0</v>
      </c>
      <c r="BV178" s="14">
        <v>14.0</v>
      </c>
      <c r="BW178" s="14">
        <v>1.0</v>
      </c>
      <c r="BX178" s="14">
        <v>5.0</v>
      </c>
      <c r="BY178" s="14">
        <v>4.0</v>
      </c>
      <c r="BZ178" s="14">
        <v>5.0</v>
      </c>
      <c r="CA178" s="14">
        <v>14.0</v>
      </c>
      <c r="CB178" s="14">
        <v>6.0</v>
      </c>
      <c r="CC178" s="14">
        <v>6.0</v>
      </c>
      <c r="CD178" s="14">
        <v>2.0</v>
      </c>
      <c r="CE178" s="14">
        <v>11.0</v>
      </c>
      <c r="CF178" s="14">
        <v>5.0</v>
      </c>
      <c r="CG178" s="14">
        <v>4.0</v>
      </c>
      <c r="CH178" s="14">
        <v>1.0</v>
      </c>
      <c r="CI178" s="14">
        <v>13.0</v>
      </c>
      <c r="CJ178" s="14">
        <v>14.0</v>
      </c>
      <c r="CK178" s="14">
        <v>1.0</v>
      </c>
      <c r="CL178" s="14">
        <v>8.0</v>
      </c>
      <c r="CM178" s="14">
        <v>4.0</v>
      </c>
      <c r="CN178" s="14">
        <v>9.0</v>
      </c>
      <c r="CO178" s="14">
        <v>6.0</v>
      </c>
      <c r="CP178" s="14">
        <v>11.0</v>
      </c>
      <c r="CQ178" s="14">
        <v>5.0</v>
      </c>
      <c r="CR178" s="14">
        <v>8.0</v>
      </c>
      <c r="CS178" s="14">
        <v>6.0</v>
      </c>
      <c r="CT178" s="14">
        <v>13.0</v>
      </c>
      <c r="CU178" s="14">
        <v>3.0</v>
      </c>
      <c r="CV178" s="14">
        <v>2.0</v>
      </c>
      <c r="CW178" s="2">
        <v>1.0</v>
      </c>
      <c r="CX178" s="2">
        <v>3.0</v>
      </c>
      <c r="CY178" s="2">
        <v>3.0</v>
      </c>
    </row>
    <row r="179" ht="12.75" customHeight="1">
      <c r="A179" s="11" t="s">
        <v>654</v>
      </c>
      <c r="B179" s="11"/>
      <c r="C179" s="11" t="s">
        <v>654</v>
      </c>
      <c r="D179" s="14">
        <v>1.0</v>
      </c>
      <c r="E179" s="14">
        <v>8.0</v>
      </c>
      <c r="F179" s="14">
        <v>8.0</v>
      </c>
      <c r="G179" s="14">
        <v>8.0</v>
      </c>
      <c r="H179" s="14">
        <v>1.0</v>
      </c>
      <c r="I179" s="14">
        <v>6.0</v>
      </c>
      <c r="J179" s="14">
        <v>13.0</v>
      </c>
      <c r="K179" s="14">
        <v>10.0</v>
      </c>
      <c r="L179" s="14">
        <v>13.0</v>
      </c>
      <c r="M179" s="14">
        <v>5.0</v>
      </c>
      <c r="N179" s="14">
        <v>11.0</v>
      </c>
      <c r="O179" s="14">
        <v>3.0</v>
      </c>
      <c r="P179" s="14">
        <v>6.0</v>
      </c>
      <c r="Q179" s="14">
        <v>1.0</v>
      </c>
      <c r="R179" s="14">
        <v>9.0</v>
      </c>
      <c r="S179" s="14">
        <v>2.0</v>
      </c>
      <c r="T179" s="14">
        <v>9.0</v>
      </c>
      <c r="U179" s="14">
        <v>13.0</v>
      </c>
      <c r="V179" s="14">
        <v>11.0</v>
      </c>
      <c r="W179" s="14">
        <v>9.0</v>
      </c>
      <c r="X179" s="14">
        <v>6.0</v>
      </c>
      <c r="Y179" s="14">
        <v>14.0</v>
      </c>
      <c r="Z179" s="14">
        <v>5.0</v>
      </c>
      <c r="AA179" s="14">
        <v>6.0</v>
      </c>
      <c r="AB179" s="14">
        <v>6.0</v>
      </c>
      <c r="AC179" s="14">
        <v>5.0</v>
      </c>
      <c r="AD179" s="14">
        <v>10.0</v>
      </c>
      <c r="AE179" s="14">
        <v>14.0</v>
      </c>
      <c r="AF179" s="14">
        <v>9.0</v>
      </c>
      <c r="AG179" s="14">
        <v>5.0</v>
      </c>
      <c r="AH179" s="14">
        <v>1.0</v>
      </c>
      <c r="AI179" s="14">
        <v>1.0</v>
      </c>
      <c r="AJ179" s="14">
        <v>5.0</v>
      </c>
      <c r="AK179" s="14">
        <v>13.0</v>
      </c>
      <c r="AL179" s="14">
        <v>10.0</v>
      </c>
      <c r="AM179" s="14">
        <v>3.0</v>
      </c>
      <c r="AN179" s="14">
        <v>11.0</v>
      </c>
      <c r="AO179" s="14">
        <v>10.0</v>
      </c>
      <c r="AP179" s="14">
        <v>2.0</v>
      </c>
      <c r="AQ179" s="14">
        <v>13.0</v>
      </c>
      <c r="AR179" s="14">
        <v>11.0</v>
      </c>
      <c r="AS179" s="14">
        <v>8.0</v>
      </c>
      <c r="AT179" s="14">
        <v>7.0</v>
      </c>
      <c r="AU179" s="14">
        <v>3.0</v>
      </c>
      <c r="AV179" s="14">
        <v>6.0</v>
      </c>
      <c r="AW179" s="14">
        <v>4.0</v>
      </c>
      <c r="AX179" s="14">
        <v>4.0</v>
      </c>
      <c r="AY179" s="14">
        <v>10.0</v>
      </c>
      <c r="AZ179" s="14">
        <v>5.0</v>
      </c>
      <c r="BA179" s="14">
        <v>8.0</v>
      </c>
      <c r="BB179" s="14">
        <v>2.0</v>
      </c>
      <c r="BC179" s="14">
        <v>1.0</v>
      </c>
      <c r="BD179" s="14">
        <v>8.0</v>
      </c>
      <c r="BE179" s="14">
        <v>4.0</v>
      </c>
      <c r="BF179" s="14">
        <v>9.0</v>
      </c>
      <c r="BG179" s="14">
        <v>8.0</v>
      </c>
      <c r="BH179" s="14">
        <v>5.0</v>
      </c>
      <c r="BI179" s="14">
        <v>13.0</v>
      </c>
      <c r="BJ179" s="14">
        <v>5.0</v>
      </c>
      <c r="BK179" s="14">
        <v>5.0</v>
      </c>
      <c r="BL179" s="14">
        <v>6.0</v>
      </c>
      <c r="BM179" s="14">
        <v>11.0</v>
      </c>
      <c r="BN179" s="14">
        <v>6.0</v>
      </c>
      <c r="BO179" s="14">
        <v>13.0</v>
      </c>
      <c r="BP179" s="14">
        <v>2.0</v>
      </c>
      <c r="BQ179" s="14">
        <v>11.0</v>
      </c>
      <c r="BR179" s="14">
        <v>5.0</v>
      </c>
      <c r="BS179" s="14">
        <v>10.0</v>
      </c>
      <c r="BT179" s="14">
        <v>8.0</v>
      </c>
      <c r="BU179" s="14">
        <v>8.0</v>
      </c>
      <c r="BV179" s="14">
        <v>6.0</v>
      </c>
      <c r="BW179" s="14">
        <v>11.0</v>
      </c>
      <c r="BX179" s="14">
        <v>14.0</v>
      </c>
      <c r="BY179" s="14">
        <v>5.0</v>
      </c>
      <c r="BZ179" s="14">
        <v>9.0</v>
      </c>
      <c r="CA179" s="14">
        <v>10.0</v>
      </c>
      <c r="CB179" s="14">
        <v>6.0</v>
      </c>
      <c r="CC179" s="14">
        <v>11.0</v>
      </c>
      <c r="CD179" s="14">
        <v>8.0</v>
      </c>
      <c r="CE179" s="14">
        <v>3.0</v>
      </c>
      <c r="CF179" s="14">
        <v>13.0</v>
      </c>
      <c r="CG179" s="14">
        <v>3.0</v>
      </c>
      <c r="CH179" s="14">
        <v>6.0</v>
      </c>
      <c r="CI179" s="14">
        <v>3.0</v>
      </c>
      <c r="CJ179" s="14">
        <v>4.0</v>
      </c>
      <c r="CK179" s="14">
        <v>5.0</v>
      </c>
      <c r="CL179" s="14">
        <v>11.0</v>
      </c>
      <c r="CM179" s="14">
        <v>10.0</v>
      </c>
      <c r="CN179" s="14">
        <v>5.0</v>
      </c>
      <c r="CO179" s="14">
        <v>10.0</v>
      </c>
      <c r="CP179" s="14">
        <v>13.0</v>
      </c>
      <c r="CQ179" s="14">
        <v>14.0</v>
      </c>
      <c r="CR179" s="14">
        <v>14.0</v>
      </c>
      <c r="CS179" s="14">
        <v>14.0</v>
      </c>
      <c r="CT179" s="14">
        <v>10.0</v>
      </c>
      <c r="CU179" s="14">
        <v>13.0</v>
      </c>
      <c r="CV179" s="14">
        <v>2.0</v>
      </c>
      <c r="CW179" s="2">
        <v>3.0</v>
      </c>
      <c r="CX179" s="2">
        <v>9.0</v>
      </c>
      <c r="CY179" s="2">
        <v>12.0</v>
      </c>
    </row>
    <row r="180" ht="12.75" customHeight="1">
      <c r="A180" s="11" t="s">
        <v>655</v>
      </c>
      <c r="B180" s="11"/>
      <c r="C180" s="11" t="s">
        <v>655</v>
      </c>
      <c r="D180" s="14" t="s">
        <v>477</v>
      </c>
      <c r="E180" s="14" t="s">
        <v>477</v>
      </c>
      <c r="F180" s="14" t="s">
        <v>477</v>
      </c>
      <c r="G180" s="14" t="s">
        <v>477</v>
      </c>
      <c r="H180" s="14" t="s">
        <v>478</v>
      </c>
      <c r="I180" s="14" t="s">
        <v>478</v>
      </c>
      <c r="J180" s="14" t="s">
        <v>477</v>
      </c>
      <c r="K180" s="14" t="s">
        <v>477</v>
      </c>
      <c r="L180" s="14" t="s">
        <v>477</v>
      </c>
      <c r="M180" s="14" t="s">
        <v>477</v>
      </c>
      <c r="N180" s="14" t="s">
        <v>477</v>
      </c>
      <c r="O180" s="14" t="s">
        <v>477</v>
      </c>
      <c r="P180" s="14" t="s">
        <v>477</v>
      </c>
      <c r="Q180" s="14" t="s">
        <v>477</v>
      </c>
      <c r="R180" s="14" t="s">
        <v>478</v>
      </c>
      <c r="S180" s="14" t="s">
        <v>477</v>
      </c>
      <c r="T180" s="14" t="s">
        <v>477</v>
      </c>
      <c r="U180" s="14" t="s">
        <v>477</v>
      </c>
      <c r="V180" s="14" t="s">
        <v>477</v>
      </c>
      <c r="W180" s="14" t="s">
        <v>477</v>
      </c>
      <c r="X180" s="14" t="s">
        <v>477</v>
      </c>
      <c r="Y180" s="14" t="s">
        <v>477</v>
      </c>
      <c r="Z180" s="14" t="s">
        <v>477</v>
      </c>
      <c r="AA180" s="14" t="s">
        <v>477</v>
      </c>
      <c r="AB180" s="14" t="s">
        <v>477</v>
      </c>
      <c r="AC180" s="14" t="s">
        <v>477</v>
      </c>
      <c r="AD180" s="14" t="s">
        <v>479</v>
      </c>
      <c r="AE180" s="14" t="s">
        <v>477</v>
      </c>
      <c r="AF180" s="14" t="s">
        <v>478</v>
      </c>
      <c r="AG180" s="14" t="s">
        <v>477</v>
      </c>
      <c r="AH180" s="14" t="s">
        <v>477</v>
      </c>
      <c r="AI180" s="14" t="s">
        <v>477</v>
      </c>
      <c r="AJ180" s="14" t="s">
        <v>478</v>
      </c>
      <c r="AK180" s="14" t="s">
        <v>478</v>
      </c>
      <c r="AL180" s="14" t="s">
        <v>477</v>
      </c>
      <c r="AM180" s="14" t="s">
        <v>477</v>
      </c>
      <c r="AN180" s="14" t="s">
        <v>478</v>
      </c>
      <c r="AO180" s="14" t="s">
        <v>477</v>
      </c>
      <c r="AP180" s="14" t="s">
        <v>477</v>
      </c>
      <c r="AQ180" s="14" t="s">
        <v>477</v>
      </c>
      <c r="AR180" s="14" t="s">
        <v>477</v>
      </c>
      <c r="AS180" s="14" t="s">
        <v>477</v>
      </c>
      <c r="AT180" s="14" t="s">
        <v>477</v>
      </c>
      <c r="AU180" s="14" t="s">
        <v>478</v>
      </c>
      <c r="AV180" s="14" t="s">
        <v>477</v>
      </c>
      <c r="AW180" s="14" t="s">
        <v>477</v>
      </c>
      <c r="AX180" s="14" t="s">
        <v>477</v>
      </c>
      <c r="AY180" s="14" t="s">
        <v>477</v>
      </c>
      <c r="AZ180" s="14" t="s">
        <v>478</v>
      </c>
      <c r="BA180" s="14" t="s">
        <v>477</v>
      </c>
      <c r="BB180" s="14" t="s">
        <v>478</v>
      </c>
      <c r="BC180" s="14" t="s">
        <v>477</v>
      </c>
      <c r="BD180" s="14" t="s">
        <v>477</v>
      </c>
      <c r="BE180" s="14" t="s">
        <v>477</v>
      </c>
      <c r="BF180" s="14" t="s">
        <v>477</v>
      </c>
      <c r="BG180" s="14" t="s">
        <v>479</v>
      </c>
      <c r="BH180" s="14" t="s">
        <v>477</v>
      </c>
      <c r="BI180" s="14" t="s">
        <v>477</v>
      </c>
      <c r="BJ180" s="14" t="s">
        <v>477</v>
      </c>
      <c r="BK180" s="14" t="s">
        <v>477</v>
      </c>
      <c r="BL180" s="14" t="s">
        <v>477</v>
      </c>
      <c r="BM180" s="14" t="s">
        <v>477</v>
      </c>
      <c r="BN180" s="14" t="s">
        <v>477</v>
      </c>
      <c r="BO180" s="14" t="s">
        <v>477</v>
      </c>
      <c r="BP180" s="14" t="s">
        <v>479</v>
      </c>
      <c r="BQ180" s="14" t="s">
        <v>477</v>
      </c>
      <c r="BR180" s="14" t="s">
        <v>479</v>
      </c>
      <c r="BS180" s="14" t="s">
        <v>477</v>
      </c>
      <c r="BT180" s="14" t="s">
        <v>477</v>
      </c>
      <c r="BU180" s="14" t="s">
        <v>479</v>
      </c>
      <c r="BV180" s="14" t="s">
        <v>478</v>
      </c>
      <c r="BW180" s="14" t="s">
        <v>477</v>
      </c>
      <c r="BX180" s="14" t="s">
        <v>478</v>
      </c>
      <c r="BY180" s="14" t="s">
        <v>478</v>
      </c>
      <c r="BZ180" s="14" t="s">
        <v>477</v>
      </c>
      <c r="CA180" s="14" t="s">
        <v>477</v>
      </c>
      <c r="CB180" s="14" t="s">
        <v>477</v>
      </c>
      <c r="CC180" s="14" t="s">
        <v>477</v>
      </c>
      <c r="CD180" s="14" t="s">
        <v>478</v>
      </c>
      <c r="CE180" s="14" t="s">
        <v>477</v>
      </c>
      <c r="CF180" s="14" t="s">
        <v>477</v>
      </c>
      <c r="CG180" s="14" t="s">
        <v>477</v>
      </c>
      <c r="CH180" s="14" t="s">
        <v>478</v>
      </c>
      <c r="CI180" s="14" t="s">
        <v>479</v>
      </c>
      <c r="CJ180" s="14" t="s">
        <v>477</v>
      </c>
      <c r="CK180" s="14" t="s">
        <v>477</v>
      </c>
      <c r="CL180" s="14" t="s">
        <v>477</v>
      </c>
      <c r="CM180" s="14" t="s">
        <v>477</v>
      </c>
      <c r="CN180" s="14" t="s">
        <v>478</v>
      </c>
      <c r="CO180" s="14" t="s">
        <v>477</v>
      </c>
      <c r="CP180" s="14" t="s">
        <v>477</v>
      </c>
      <c r="CQ180" s="14" t="s">
        <v>477</v>
      </c>
      <c r="CR180" s="14" t="s">
        <v>477</v>
      </c>
      <c r="CS180" s="14" t="s">
        <v>477</v>
      </c>
      <c r="CT180" s="14" t="s">
        <v>477</v>
      </c>
      <c r="CU180" s="14" t="s">
        <v>478</v>
      </c>
      <c r="CV180" s="14" t="s">
        <v>477</v>
      </c>
      <c r="CW180" s="2" t="s">
        <v>477</v>
      </c>
      <c r="CX180" s="2" t="s">
        <v>477</v>
      </c>
      <c r="CY180" s="2" t="s">
        <v>477</v>
      </c>
    </row>
    <row r="181" ht="12.75" customHeight="1">
      <c r="A181" s="11" t="s">
        <v>656</v>
      </c>
      <c r="B181" s="11"/>
      <c r="C181" s="11" t="s">
        <v>656</v>
      </c>
      <c r="D181" s="14">
        <v>1.0</v>
      </c>
      <c r="E181" s="14">
        <v>1.0</v>
      </c>
      <c r="F181" s="14">
        <v>1.0</v>
      </c>
      <c r="G181" s="14">
        <v>1.0</v>
      </c>
      <c r="H181" s="14">
        <v>100.0</v>
      </c>
      <c r="I181" s="14">
        <v>1.0</v>
      </c>
      <c r="J181" s="14">
        <v>1.0</v>
      </c>
      <c r="K181" s="14">
        <v>1.0</v>
      </c>
      <c r="L181" s="14">
        <v>1.0</v>
      </c>
      <c r="M181" s="14">
        <v>1.0</v>
      </c>
      <c r="N181" s="14">
        <v>1.0</v>
      </c>
      <c r="O181" s="14">
        <v>100.0</v>
      </c>
      <c r="P181" s="14">
        <v>1.0</v>
      </c>
      <c r="Q181" s="14">
        <v>1.0</v>
      </c>
      <c r="R181" s="14">
        <v>1.0</v>
      </c>
      <c r="S181" s="14">
        <v>1.0</v>
      </c>
      <c r="T181" s="14">
        <v>1.0</v>
      </c>
      <c r="U181" s="14">
        <v>100.0</v>
      </c>
      <c r="V181" s="14">
        <v>1.0</v>
      </c>
      <c r="W181" s="14">
        <v>100.0</v>
      </c>
      <c r="X181" s="14">
        <v>1.0</v>
      </c>
      <c r="Y181" s="14">
        <v>10.0</v>
      </c>
      <c r="Z181" s="14">
        <v>1.0</v>
      </c>
      <c r="AA181" s="14">
        <v>1.0</v>
      </c>
      <c r="AB181" s="14">
        <v>1.0</v>
      </c>
      <c r="AC181" s="14">
        <v>1.0</v>
      </c>
      <c r="AD181" s="14">
        <v>1.0</v>
      </c>
      <c r="AE181" s="14">
        <v>1.0</v>
      </c>
      <c r="AF181" s="14">
        <v>1.0</v>
      </c>
      <c r="AG181" s="14">
        <v>100.0</v>
      </c>
      <c r="AH181" s="14">
        <v>1.0</v>
      </c>
      <c r="AI181" s="14">
        <v>1.0</v>
      </c>
      <c r="AJ181" s="14">
        <v>1.0</v>
      </c>
      <c r="AK181" s="14">
        <v>1.0</v>
      </c>
      <c r="AL181" s="14">
        <v>10.0</v>
      </c>
      <c r="AM181" s="14">
        <v>1.0</v>
      </c>
      <c r="AN181" s="14">
        <v>100.0</v>
      </c>
      <c r="AO181" s="14">
        <v>10.0</v>
      </c>
      <c r="AP181" s="14">
        <v>1.0</v>
      </c>
      <c r="AQ181" s="14">
        <v>10.0</v>
      </c>
      <c r="AR181" s="14">
        <v>10.0</v>
      </c>
      <c r="AS181" s="14">
        <v>1.0</v>
      </c>
      <c r="AT181" s="14">
        <v>100.0</v>
      </c>
      <c r="AU181" s="14">
        <v>1.0</v>
      </c>
      <c r="AV181" s="14">
        <v>10.0</v>
      </c>
      <c r="AW181" s="14">
        <v>1.0</v>
      </c>
      <c r="AX181" s="14">
        <v>10.0</v>
      </c>
      <c r="AY181" s="14">
        <v>1.0</v>
      </c>
      <c r="AZ181" s="14">
        <v>1.0</v>
      </c>
      <c r="BA181" s="14">
        <v>1.0</v>
      </c>
      <c r="BB181" s="14">
        <v>1.0</v>
      </c>
      <c r="BC181" s="14">
        <v>10.0</v>
      </c>
      <c r="BD181" s="14">
        <v>1.0</v>
      </c>
      <c r="BE181" s="14">
        <v>1.0</v>
      </c>
      <c r="BF181" s="14">
        <v>1.0</v>
      </c>
      <c r="BG181" s="14">
        <v>100.0</v>
      </c>
      <c r="BH181" s="14">
        <v>1.0</v>
      </c>
      <c r="BI181" s="14">
        <v>1.0</v>
      </c>
      <c r="BJ181" s="14">
        <v>1.0</v>
      </c>
      <c r="BK181" s="14">
        <v>1.0</v>
      </c>
      <c r="BL181" s="14">
        <v>1.0</v>
      </c>
      <c r="BM181" s="14">
        <v>1.0</v>
      </c>
      <c r="BN181" s="14">
        <v>1.0</v>
      </c>
      <c r="BO181" s="14">
        <v>1.0</v>
      </c>
      <c r="BP181" s="14">
        <v>1.0</v>
      </c>
      <c r="BQ181" s="14">
        <v>1.0</v>
      </c>
      <c r="BR181" s="14">
        <v>1.0</v>
      </c>
      <c r="BS181" s="14">
        <v>10.0</v>
      </c>
      <c r="BT181" s="14">
        <v>10.0</v>
      </c>
      <c r="BU181" s="14">
        <v>10.0</v>
      </c>
      <c r="BV181" s="14">
        <v>100.0</v>
      </c>
      <c r="BW181" s="14">
        <v>10.0</v>
      </c>
      <c r="BX181" s="14">
        <v>1.0</v>
      </c>
      <c r="BY181" s="14">
        <v>1.0</v>
      </c>
      <c r="BZ181" s="14">
        <v>1.0</v>
      </c>
      <c r="CA181" s="14">
        <v>1.0</v>
      </c>
      <c r="CB181" s="14">
        <v>1.0</v>
      </c>
      <c r="CC181" s="14">
        <v>1.0</v>
      </c>
      <c r="CD181" s="14">
        <v>1.0</v>
      </c>
      <c r="CE181" s="14">
        <v>1.0</v>
      </c>
      <c r="CF181" s="14">
        <v>1.0</v>
      </c>
      <c r="CG181" s="14">
        <v>1.0</v>
      </c>
      <c r="CH181" s="14">
        <v>1.0</v>
      </c>
      <c r="CI181" s="14">
        <v>100.0</v>
      </c>
      <c r="CJ181" s="14">
        <v>100.0</v>
      </c>
      <c r="CK181" s="14">
        <v>1.0</v>
      </c>
      <c r="CL181" s="14">
        <v>10.0</v>
      </c>
      <c r="CM181" s="14">
        <v>100.0</v>
      </c>
      <c r="CN181" s="14">
        <v>1.0</v>
      </c>
      <c r="CO181" s="14">
        <v>1.0</v>
      </c>
      <c r="CP181" s="14">
        <v>1.0</v>
      </c>
      <c r="CQ181" s="14">
        <v>1.0</v>
      </c>
      <c r="CR181" s="14">
        <v>1.0</v>
      </c>
      <c r="CS181" s="14">
        <v>1.0</v>
      </c>
      <c r="CT181" s="14">
        <v>1.0</v>
      </c>
      <c r="CU181" s="14">
        <v>10.0</v>
      </c>
      <c r="CV181" s="14">
        <v>1.0</v>
      </c>
      <c r="CW181" s="2">
        <v>10.0</v>
      </c>
      <c r="CX181" s="2">
        <v>1.0</v>
      </c>
      <c r="CY181" s="2">
        <v>100.0</v>
      </c>
    </row>
    <row r="182" ht="12.75" customHeight="1">
      <c r="A182" s="11" t="s">
        <v>657</v>
      </c>
      <c r="B182" s="11"/>
      <c r="C182" s="11" t="s">
        <v>657</v>
      </c>
      <c r="D182" s="14">
        <v>102.0</v>
      </c>
      <c r="E182" s="14">
        <v>43.0</v>
      </c>
      <c r="F182" s="14">
        <v>73.0</v>
      </c>
      <c r="G182" s="14">
        <v>8.0</v>
      </c>
      <c r="H182" s="14">
        <v>33.0</v>
      </c>
      <c r="I182" s="14">
        <v>52.0</v>
      </c>
      <c r="J182" s="14">
        <v>44.0</v>
      </c>
      <c r="K182" s="14">
        <v>23.0</v>
      </c>
      <c r="L182" s="14">
        <v>78.0</v>
      </c>
      <c r="M182" s="14">
        <v>3.0</v>
      </c>
      <c r="N182" s="14">
        <v>75.0</v>
      </c>
      <c r="O182" s="14">
        <v>14.0</v>
      </c>
      <c r="P182" s="14">
        <v>41.0</v>
      </c>
      <c r="Q182" s="14">
        <v>101.0</v>
      </c>
      <c r="R182" s="14">
        <v>6.0</v>
      </c>
      <c r="S182" s="14">
        <v>31.0</v>
      </c>
      <c r="T182" s="14">
        <v>24.0</v>
      </c>
      <c r="U182" s="14">
        <v>4.0</v>
      </c>
      <c r="V182" s="14">
        <v>13.0</v>
      </c>
      <c r="W182" s="14">
        <v>43.0</v>
      </c>
      <c r="X182" s="14">
        <v>10.0</v>
      </c>
      <c r="Y182" s="14">
        <v>69.0</v>
      </c>
      <c r="Z182" s="14">
        <v>73.0</v>
      </c>
      <c r="AA182" s="14">
        <v>34.0</v>
      </c>
      <c r="AB182" s="14">
        <v>24.0</v>
      </c>
      <c r="AC182" s="14">
        <v>74.0</v>
      </c>
      <c r="AD182" s="14">
        <v>10.0</v>
      </c>
      <c r="AE182" s="14">
        <v>24.0</v>
      </c>
      <c r="AF182" s="14">
        <v>4.0</v>
      </c>
      <c r="AG182" s="14">
        <v>10.0</v>
      </c>
      <c r="AH182" s="14">
        <v>46.0</v>
      </c>
      <c r="AI182" s="14">
        <v>45.0</v>
      </c>
      <c r="AJ182" s="14">
        <v>29.0</v>
      </c>
      <c r="AK182" s="14">
        <v>5.0</v>
      </c>
      <c r="AL182" s="14">
        <v>80.0</v>
      </c>
      <c r="AM182" s="14">
        <v>74.0</v>
      </c>
      <c r="AN182" s="14">
        <v>51.0</v>
      </c>
      <c r="AO182" s="14">
        <v>80.0</v>
      </c>
      <c r="AP182" s="14">
        <v>103.0</v>
      </c>
      <c r="AQ182" s="14">
        <v>70.0</v>
      </c>
      <c r="AR182" s="14">
        <v>4.0</v>
      </c>
      <c r="AS182" s="14">
        <v>33.0</v>
      </c>
      <c r="AT182" s="14">
        <v>86.0</v>
      </c>
      <c r="AU182" s="14">
        <v>62.0</v>
      </c>
      <c r="AV182" s="14">
        <v>82.0</v>
      </c>
      <c r="AW182" s="14">
        <v>60.0</v>
      </c>
      <c r="AX182" s="14">
        <v>90.0</v>
      </c>
      <c r="AY182" s="14">
        <v>65.0</v>
      </c>
      <c r="AZ182" s="14">
        <v>92.0</v>
      </c>
      <c r="BA182" s="14">
        <v>33.0</v>
      </c>
      <c r="BB182" s="14">
        <v>92.0</v>
      </c>
      <c r="BC182" s="14">
        <v>35.0</v>
      </c>
      <c r="BD182" s="14">
        <v>86.0</v>
      </c>
      <c r="BE182" s="14">
        <v>1.0</v>
      </c>
      <c r="BF182" s="14">
        <v>72.0</v>
      </c>
      <c r="BG182" s="14">
        <v>17.0</v>
      </c>
      <c r="BH182" s="14">
        <v>83.0</v>
      </c>
      <c r="BI182" s="14">
        <v>3.0</v>
      </c>
      <c r="BJ182" s="14">
        <v>72.0</v>
      </c>
      <c r="BK182" s="14">
        <v>39.0</v>
      </c>
      <c r="BL182" s="14">
        <v>12.0</v>
      </c>
      <c r="BM182" s="14">
        <v>71.0</v>
      </c>
      <c r="BN182" s="14">
        <v>46.0</v>
      </c>
      <c r="BO182" s="14">
        <v>28.0</v>
      </c>
      <c r="BP182" s="14">
        <v>34.0</v>
      </c>
      <c r="BQ182" s="14">
        <v>16.0</v>
      </c>
      <c r="BR182" s="14">
        <v>34.0</v>
      </c>
      <c r="BS182" s="14">
        <v>41.0</v>
      </c>
      <c r="BT182" s="14">
        <v>36.0</v>
      </c>
      <c r="BU182" s="14">
        <v>31.0</v>
      </c>
      <c r="BV182" s="14">
        <v>15.0</v>
      </c>
      <c r="BW182" s="14">
        <v>64.0</v>
      </c>
      <c r="BX182" s="14">
        <v>34.0</v>
      </c>
      <c r="BY182" s="14">
        <v>23.0</v>
      </c>
      <c r="BZ182" s="14">
        <v>46.0</v>
      </c>
      <c r="CA182" s="14">
        <v>50.0</v>
      </c>
      <c r="CB182" s="14">
        <v>59.0</v>
      </c>
      <c r="CC182" s="14">
        <v>91.0</v>
      </c>
      <c r="CD182" s="14">
        <v>103.0</v>
      </c>
      <c r="CE182" s="14">
        <v>78.0</v>
      </c>
      <c r="CF182" s="14">
        <v>38.0</v>
      </c>
      <c r="CG182" s="14">
        <v>40.0</v>
      </c>
      <c r="CH182" s="14">
        <v>67.0</v>
      </c>
      <c r="CI182" s="14">
        <v>3.0</v>
      </c>
      <c r="CJ182" s="14">
        <v>40.0</v>
      </c>
      <c r="CK182" s="14">
        <v>60.0</v>
      </c>
      <c r="CL182" s="14">
        <v>38.0</v>
      </c>
      <c r="CM182" s="14">
        <v>74.0</v>
      </c>
      <c r="CN182" s="14">
        <v>94.0</v>
      </c>
      <c r="CO182" s="14">
        <v>74.0</v>
      </c>
      <c r="CP182" s="14">
        <v>40.0</v>
      </c>
      <c r="CQ182" s="14">
        <v>14.0</v>
      </c>
      <c r="CR182" s="14">
        <v>78.0</v>
      </c>
      <c r="CS182" s="14">
        <v>25.0</v>
      </c>
      <c r="CT182" s="14">
        <v>62.0</v>
      </c>
      <c r="CU182" s="14">
        <v>67.0</v>
      </c>
      <c r="CV182" s="14">
        <v>98.0</v>
      </c>
      <c r="CW182" s="2">
        <v>40.0</v>
      </c>
      <c r="CX182" s="2">
        <v>87.0</v>
      </c>
      <c r="CY182" s="2">
        <v>89.0</v>
      </c>
    </row>
    <row r="183" ht="12.75" customHeight="1">
      <c r="A183" s="11" t="s">
        <v>658</v>
      </c>
      <c r="B183" s="11"/>
      <c r="C183" s="11" t="s">
        <v>658</v>
      </c>
      <c r="D183" s="14" t="s">
        <v>376</v>
      </c>
      <c r="E183" s="14" t="s">
        <v>376</v>
      </c>
      <c r="F183" s="14" t="s">
        <v>483</v>
      </c>
      <c r="G183" s="14" t="s">
        <v>376</v>
      </c>
      <c r="H183" s="14" t="s">
        <v>462</v>
      </c>
      <c r="I183" s="14" t="s">
        <v>376</v>
      </c>
      <c r="J183" s="14" t="s">
        <v>483</v>
      </c>
      <c r="K183" s="14" t="s">
        <v>462</v>
      </c>
      <c r="L183" s="14" t="s">
        <v>462</v>
      </c>
      <c r="M183" s="14" t="s">
        <v>462</v>
      </c>
      <c r="N183" s="14" t="s">
        <v>376</v>
      </c>
      <c r="O183" s="14" t="s">
        <v>376</v>
      </c>
      <c r="P183" s="14" t="s">
        <v>462</v>
      </c>
      <c r="Q183" s="14" t="s">
        <v>376</v>
      </c>
      <c r="R183" s="14" t="s">
        <v>376</v>
      </c>
      <c r="S183" s="14" t="s">
        <v>462</v>
      </c>
      <c r="T183" s="14" t="s">
        <v>483</v>
      </c>
      <c r="U183" s="14" t="s">
        <v>376</v>
      </c>
      <c r="V183" s="14" t="s">
        <v>483</v>
      </c>
      <c r="W183" s="14" t="s">
        <v>376</v>
      </c>
      <c r="X183" s="14" t="s">
        <v>462</v>
      </c>
      <c r="Y183" s="14" t="s">
        <v>376</v>
      </c>
      <c r="Z183" s="14" t="s">
        <v>462</v>
      </c>
      <c r="AA183" s="14" t="s">
        <v>376</v>
      </c>
      <c r="AB183" s="14" t="s">
        <v>462</v>
      </c>
      <c r="AC183" s="14" t="s">
        <v>483</v>
      </c>
      <c r="AD183" s="14" t="s">
        <v>376</v>
      </c>
      <c r="AE183" s="14" t="s">
        <v>462</v>
      </c>
      <c r="AF183" s="14" t="s">
        <v>376</v>
      </c>
      <c r="AG183" s="14" t="s">
        <v>483</v>
      </c>
      <c r="AH183" s="14" t="s">
        <v>462</v>
      </c>
      <c r="AI183" s="14" t="s">
        <v>376</v>
      </c>
      <c r="AJ183" s="14" t="s">
        <v>376</v>
      </c>
      <c r="AK183" s="14" t="s">
        <v>376</v>
      </c>
      <c r="AL183" s="14" t="s">
        <v>462</v>
      </c>
      <c r="AM183" s="14" t="s">
        <v>376</v>
      </c>
      <c r="AN183" s="14" t="s">
        <v>462</v>
      </c>
      <c r="AO183" s="14" t="s">
        <v>483</v>
      </c>
      <c r="AP183" s="14" t="s">
        <v>376</v>
      </c>
      <c r="AQ183" s="14" t="s">
        <v>376</v>
      </c>
      <c r="AR183" s="14" t="s">
        <v>483</v>
      </c>
      <c r="AS183" s="14" t="s">
        <v>483</v>
      </c>
      <c r="AT183" s="14" t="s">
        <v>462</v>
      </c>
      <c r="AU183" s="14" t="s">
        <v>376</v>
      </c>
      <c r="AV183" s="14" t="s">
        <v>376</v>
      </c>
      <c r="AW183" s="14" t="s">
        <v>376</v>
      </c>
      <c r="AX183" s="14" t="s">
        <v>376</v>
      </c>
      <c r="AY183" s="14" t="s">
        <v>376</v>
      </c>
      <c r="AZ183" s="14" t="s">
        <v>376</v>
      </c>
      <c r="BA183" s="14" t="s">
        <v>462</v>
      </c>
      <c r="BB183" s="14" t="s">
        <v>462</v>
      </c>
      <c r="BC183" s="14" t="s">
        <v>462</v>
      </c>
      <c r="BD183" s="14" t="s">
        <v>483</v>
      </c>
      <c r="BE183" s="14" t="s">
        <v>376</v>
      </c>
      <c r="BF183" s="14" t="s">
        <v>376</v>
      </c>
      <c r="BG183" s="14" t="s">
        <v>376</v>
      </c>
      <c r="BH183" s="14" t="s">
        <v>462</v>
      </c>
      <c r="BI183" s="14" t="s">
        <v>376</v>
      </c>
      <c r="BJ183" s="14" t="s">
        <v>376</v>
      </c>
      <c r="BK183" s="14" t="s">
        <v>376</v>
      </c>
      <c r="BL183" s="14" t="s">
        <v>376</v>
      </c>
      <c r="BM183" s="14" t="s">
        <v>462</v>
      </c>
      <c r="BN183" s="14" t="s">
        <v>376</v>
      </c>
      <c r="BO183" s="14" t="s">
        <v>376</v>
      </c>
      <c r="BP183" s="14" t="s">
        <v>462</v>
      </c>
      <c r="BQ183" s="14" t="s">
        <v>376</v>
      </c>
      <c r="BR183" s="14" t="s">
        <v>376</v>
      </c>
      <c r="BS183" s="14" t="s">
        <v>376</v>
      </c>
      <c r="BT183" s="14" t="s">
        <v>376</v>
      </c>
      <c r="BU183" s="14" t="s">
        <v>376</v>
      </c>
      <c r="BV183" s="14" t="s">
        <v>483</v>
      </c>
      <c r="BW183" s="14" t="s">
        <v>483</v>
      </c>
      <c r="BX183" s="14" t="s">
        <v>483</v>
      </c>
      <c r="BY183" s="14" t="s">
        <v>483</v>
      </c>
      <c r="BZ183" s="14" t="s">
        <v>462</v>
      </c>
      <c r="CA183" s="14" t="s">
        <v>376</v>
      </c>
      <c r="CB183" s="14" t="s">
        <v>376</v>
      </c>
      <c r="CC183" s="14" t="s">
        <v>462</v>
      </c>
      <c r="CD183" s="14" t="s">
        <v>376</v>
      </c>
      <c r="CE183" s="14" t="s">
        <v>462</v>
      </c>
      <c r="CF183" s="14" t="s">
        <v>376</v>
      </c>
      <c r="CG183" s="14" t="s">
        <v>376</v>
      </c>
      <c r="CH183" s="14" t="s">
        <v>483</v>
      </c>
      <c r="CI183" s="14" t="s">
        <v>376</v>
      </c>
      <c r="CJ183" s="14" t="s">
        <v>376</v>
      </c>
      <c r="CK183" s="14" t="s">
        <v>376</v>
      </c>
      <c r="CL183" s="14" t="s">
        <v>376</v>
      </c>
      <c r="CM183" s="14" t="s">
        <v>462</v>
      </c>
      <c r="CN183" s="14" t="s">
        <v>376</v>
      </c>
      <c r="CO183" s="14" t="s">
        <v>376</v>
      </c>
      <c r="CP183" s="14" t="s">
        <v>462</v>
      </c>
      <c r="CQ183" s="14" t="s">
        <v>376</v>
      </c>
      <c r="CR183" s="14" t="s">
        <v>376</v>
      </c>
      <c r="CS183" s="14" t="s">
        <v>462</v>
      </c>
      <c r="CT183" s="14" t="s">
        <v>376</v>
      </c>
      <c r="CU183" s="14" t="s">
        <v>462</v>
      </c>
      <c r="CV183" s="14" t="s">
        <v>376</v>
      </c>
      <c r="CW183" s="2" t="s">
        <v>376</v>
      </c>
      <c r="CX183" s="2" t="s">
        <v>462</v>
      </c>
      <c r="CY183" s="2" t="s">
        <v>483</v>
      </c>
    </row>
    <row r="184" ht="12.75" customHeight="1">
      <c r="A184" s="11" t="s">
        <v>659</v>
      </c>
      <c r="B184" s="11"/>
      <c r="C184" s="11" t="s">
        <v>659</v>
      </c>
      <c r="D184" s="14" t="s">
        <v>376</v>
      </c>
      <c r="E184" s="14" t="s">
        <v>376</v>
      </c>
      <c r="F184" s="14">
        <v>0.7</v>
      </c>
      <c r="G184" s="14" t="s">
        <v>376</v>
      </c>
      <c r="H184" s="14">
        <v>0.6</v>
      </c>
      <c r="I184" s="14" t="s">
        <v>376</v>
      </c>
      <c r="J184" s="14">
        <v>1.0</v>
      </c>
      <c r="K184" s="14">
        <v>0.3</v>
      </c>
      <c r="L184" s="14">
        <v>0.1</v>
      </c>
      <c r="M184" s="14">
        <v>1.0</v>
      </c>
      <c r="N184" s="14" t="s">
        <v>376</v>
      </c>
      <c r="O184" s="14" t="s">
        <v>376</v>
      </c>
      <c r="P184" s="14">
        <v>0.5</v>
      </c>
      <c r="Q184" s="14" t="s">
        <v>376</v>
      </c>
      <c r="R184" s="14" t="s">
        <v>376</v>
      </c>
      <c r="S184" s="14">
        <v>0.2</v>
      </c>
      <c r="T184" s="14">
        <v>0.8</v>
      </c>
      <c r="U184" s="14" t="s">
        <v>376</v>
      </c>
      <c r="V184" s="14">
        <v>0.1</v>
      </c>
      <c r="W184" s="14" t="s">
        <v>376</v>
      </c>
      <c r="X184" s="14">
        <v>1.0</v>
      </c>
      <c r="Y184" s="14" t="s">
        <v>376</v>
      </c>
      <c r="Z184" s="14">
        <v>0.2</v>
      </c>
      <c r="AA184" s="14" t="s">
        <v>376</v>
      </c>
      <c r="AB184" s="14">
        <v>0.9</v>
      </c>
      <c r="AC184" s="14">
        <v>0.2</v>
      </c>
      <c r="AD184" s="14" t="s">
        <v>376</v>
      </c>
      <c r="AE184" s="14">
        <v>0.6</v>
      </c>
      <c r="AF184" s="14" t="s">
        <v>376</v>
      </c>
      <c r="AG184" s="14">
        <v>0.1</v>
      </c>
      <c r="AH184" s="14">
        <v>0.3</v>
      </c>
      <c r="AI184" s="14" t="s">
        <v>376</v>
      </c>
      <c r="AJ184" s="14" t="s">
        <v>376</v>
      </c>
      <c r="AK184" s="14" t="s">
        <v>376</v>
      </c>
      <c r="AL184" s="14">
        <v>0.1</v>
      </c>
      <c r="AM184" s="14" t="s">
        <v>376</v>
      </c>
      <c r="AN184" s="14">
        <v>0.8</v>
      </c>
      <c r="AO184" s="14">
        <v>0.3</v>
      </c>
      <c r="AP184" s="14" t="s">
        <v>376</v>
      </c>
      <c r="AQ184" s="14" t="s">
        <v>376</v>
      </c>
      <c r="AR184" s="14">
        <v>0.3</v>
      </c>
      <c r="AS184" s="14">
        <v>0.1</v>
      </c>
      <c r="AT184" s="14">
        <v>0.4</v>
      </c>
      <c r="AU184" s="14" t="s">
        <v>376</v>
      </c>
      <c r="AV184" s="14" t="s">
        <v>376</v>
      </c>
      <c r="AW184" s="14" t="s">
        <v>376</v>
      </c>
      <c r="AX184" s="14" t="s">
        <v>376</v>
      </c>
      <c r="AY184" s="14" t="s">
        <v>376</v>
      </c>
      <c r="AZ184" s="14" t="s">
        <v>376</v>
      </c>
      <c r="BA184" s="14">
        <v>0.6</v>
      </c>
      <c r="BB184" s="14">
        <v>1.0</v>
      </c>
      <c r="BC184" s="14">
        <v>0.3</v>
      </c>
      <c r="BD184" s="14">
        <v>0.8</v>
      </c>
      <c r="BE184" s="14" t="s">
        <v>376</v>
      </c>
      <c r="BF184" s="14" t="s">
        <v>376</v>
      </c>
      <c r="BG184" s="14" t="s">
        <v>376</v>
      </c>
      <c r="BH184" s="14">
        <v>0.1</v>
      </c>
      <c r="BI184" s="14" t="s">
        <v>376</v>
      </c>
      <c r="BJ184" s="14" t="s">
        <v>376</v>
      </c>
      <c r="BK184" s="14" t="s">
        <v>376</v>
      </c>
      <c r="BL184" s="14" t="s">
        <v>376</v>
      </c>
      <c r="BM184" s="14">
        <v>0.9</v>
      </c>
      <c r="BN184" s="14" t="s">
        <v>376</v>
      </c>
      <c r="BO184" s="14" t="s">
        <v>376</v>
      </c>
      <c r="BP184" s="14">
        <v>0.3</v>
      </c>
      <c r="BQ184" s="14" t="s">
        <v>376</v>
      </c>
      <c r="BR184" s="14" t="s">
        <v>376</v>
      </c>
      <c r="BS184" s="14" t="s">
        <v>376</v>
      </c>
      <c r="BT184" s="14" t="s">
        <v>376</v>
      </c>
      <c r="BU184" s="14" t="s">
        <v>376</v>
      </c>
      <c r="BV184" s="14">
        <v>0.1</v>
      </c>
      <c r="BW184" s="14">
        <v>0.4</v>
      </c>
      <c r="BX184" s="14">
        <v>1.0</v>
      </c>
      <c r="BY184" s="14">
        <v>1.0</v>
      </c>
      <c r="BZ184" s="14">
        <v>0.7</v>
      </c>
      <c r="CA184" s="14" t="s">
        <v>376</v>
      </c>
      <c r="CB184" s="14" t="s">
        <v>376</v>
      </c>
      <c r="CC184" s="14">
        <v>0.2</v>
      </c>
      <c r="CD184" s="14" t="s">
        <v>376</v>
      </c>
      <c r="CE184" s="14">
        <v>0.6</v>
      </c>
      <c r="CF184" s="14" t="s">
        <v>376</v>
      </c>
      <c r="CG184" s="14" t="s">
        <v>376</v>
      </c>
      <c r="CH184" s="14">
        <v>0.5</v>
      </c>
      <c r="CI184" s="14" t="s">
        <v>376</v>
      </c>
      <c r="CJ184" s="14" t="s">
        <v>376</v>
      </c>
      <c r="CK184" s="14" t="s">
        <v>376</v>
      </c>
      <c r="CL184" s="14" t="s">
        <v>376</v>
      </c>
      <c r="CM184" s="14">
        <v>0.2</v>
      </c>
      <c r="CN184" s="14" t="s">
        <v>376</v>
      </c>
      <c r="CO184" s="14" t="s">
        <v>376</v>
      </c>
      <c r="CP184" s="14">
        <v>0.1</v>
      </c>
      <c r="CQ184" s="14" t="s">
        <v>376</v>
      </c>
      <c r="CR184" s="14" t="s">
        <v>376</v>
      </c>
      <c r="CS184" s="14">
        <v>0.7</v>
      </c>
      <c r="CT184" s="14" t="s">
        <v>376</v>
      </c>
      <c r="CU184" s="14">
        <v>0.9</v>
      </c>
      <c r="CV184" s="14" t="s">
        <v>376</v>
      </c>
      <c r="CW184" s="2" t="s">
        <v>376</v>
      </c>
      <c r="CX184" s="2">
        <v>0.7</v>
      </c>
      <c r="CY184" s="2">
        <v>0.5</v>
      </c>
    </row>
    <row r="185" ht="12.75" customHeight="1">
      <c r="A185" s="10" t="s">
        <v>660</v>
      </c>
      <c r="B185" s="10"/>
      <c r="C185" s="10" t="s">
        <v>660</v>
      </c>
      <c r="D185" s="17" t="s">
        <v>376</v>
      </c>
      <c r="E185" s="17" t="s">
        <v>376</v>
      </c>
      <c r="F185" s="17">
        <v>2270.0</v>
      </c>
      <c r="G185" s="17" t="s">
        <v>376</v>
      </c>
      <c r="H185" s="17">
        <v>2300.0</v>
      </c>
      <c r="I185" s="17" t="s">
        <v>376</v>
      </c>
      <c r="J185" s="17">
        <v>2350.0</v>
      </c>
      <c r="K185" s="17">
        <v>1390.0</v>
      </c>
      <c r="L185" s="17">
        <v>2310.0</v>
      </c>
      <c r="M185" s="17">
        <v>1990.0</v>
      </c>
      <c r="N185" s="17" t="s">
        <v>376</v>
      </c>
      <c r="O185" s="17" t="s">
        <v>376</v>
      </c>
      <c r="P185" s="17">
        <v>2430.0</v>
      </c>
      <c r="Q185" s="17" t="s">
        <v>376</v>
      </c>
      <c r="R185" s="17" t="s">
        <v>376</v>
      </c>
      <c r="S185" s="17">
        <v>1390.0</v>
      </c>
      <c r="T185" s="17">
        <v>1630.0</v>
      </c>
      <c r="U185" s="17" t="s">
        <v>376</v>
      </c>
      <c r="V185" s="17">
        <v>1390.0</v>
      </c>
      <c r="W185" s="17" t="s">
        <v>376</v>
      </c>
      <c r="X185" s="17">
        <v>1560.0</v>
      </c>
      <c r="Y185" s="17" t="s">
        <v>376</v>
      </c>
      <c r="Z185" s="17">
        <v>2210.0</v>
      </c>
      <c r="AA185" s="17" t="s">
        <v>376</v>
      </c>
      <c r="AB185" s="17">
        <v>1650.0</v>
      </c>
      <c r="AC185" s="17">
        <v>1670.0</v>
      </c>
      <c r="AD185" s="17" t="s">
        <v>376</v>
      </c>
      <c r="AE185" s="17">
        <v>2050.0</v>
      </c>
      <c r="AF185" s="17" t="s">
        <v>376</v>
      </c>
      <c r="AG185" s="17">
        <v>1840.0</v>
      </c>
      <c r="AH185" s="17">
        <v>1490.0</v>
      </c>
      <c r="AI185" s="17" t="s">
        <v>376</v>
      </c>
      <c r="AJ185" s="17" t="s">
        <v>376</v>
      </c>
      <c r="AK185" s="17" t="s">
        <v>376</v>
      </c>
      <c r="AL185" s="17">
        <v>2160.0</v>
      </c>
      <c r="AM185" s="17" t="s">
        <v>376</v>
      </c>
      <c r="AN185" s="17">
        <v>1380.0</v>
      </c>
      <c r="AO185" s="17">
        <v>1560.0</v>
      </c>
      <c r="AP185" s="17" t="s">
        <v>376</v>
      </c>
      <c r="AQ185" s="17" t="s">
        <v>376</v>
      </c>
      <c r="AR185" s="17">
        <v>2480.0</v>
      </c>
      <c r="AS185" s="17">
        <v>2000.0</v>
      </c>
      <c r="AT185" s="17">
        <v>2120.0</v>
      </c>
      <c r="AU185" s="17" t="s">
        <v>376</v>
      </c>
      <c r="AV185" s="17" t="s">
        <v>376</v>
      </c>
      <c r="AW185" s="17" t="s">
        <v>376</v>
      </c>
      <c r="AX185" s="17" t="s">
        <v>376</v>
      </c>
      <c r="AY185" s="17" t="s">
        <v>376</v>
      </c>
      <c r="AZ185" s="17" t="s">
        <v>376</v>
      </c>
      <c r="BA185" s="17">
        <v>2160.0</v>
      </c>
      <c r="BB185" s="17">
        <v>1790.0</v>
      </c>
      <c r="BC185" s="17">
        <v>1720.0</v>
      </c>
      <c r="BD185" s="17">
        <v>1620.0</v>
      </c>
      <c r="BE185" s="17" t="s">
        <v>376</v>
      </c>
      <c r="BF185" s="17" t="s">
        <v>376</v>
      </c>
      <c r="BG185" s="17" t="s">
        <v>376</v>
      </c>
      <c r="BH185" s="17">
        <v>1750.0</v>
      </c>
      <c r="BI185" s="17" t="s">
        <v>376</v>
      </c>
      <c r="BJ185" s="17" t="s">
        <v>376</v>
      </c>
      <c r="BK185" s="17" t="s">
        <v>376</v>
      </c>
      <c r="BL185" s="17" t="s">
        <v>376</v>
      </c>
      <c r="BM185" s="17">
        <v>1730.0</v>
      </c>
      <c r="BN185" s="17" t="s">
        <v>376</v>
      </c>
      <c r="BO185" s="17" t="s">
        <v>376</v>
      </c>
      <c r="BP185" s="17">
        <v>1650.0</v>
      </c>
      <c r="BQ185" s="17" t="s">
        <v>376</v>
      </c>
      <c r="BR185" s="17" t="s">
        <v>376</v>
      </c>
      <c r="BS185" s="17" t="s">
        <v>376</v>
      </c>
      <c r="BT185" s="17" t="s">
        <v>376</v>
      </c>
      <c r="BU185" s="17" t="s">
        <v>376</v>
      </c>
      <c r="BV185" s="17">
        <v>1710.0</v>
      </c>
      <c r="BW185" s="17">
        <v>1770.0</v>
      </c>
      <c r="BX185" s="17">
        <v>1680.0</v>
      </c>
      <c r="BY185" s="17">
        <v>2050.0</v>
      </c>
      <c r="BZ185" s="17">
        <v>1700.0</v>
      </c>
      <c r="CA185" s="17" t="s">
        <v>376</v>
      </c>
      <c r="CB185" s="17" t="s">
        <v>376</v>
      </c>
      <c r="CC185" s="17">
        <v>1930.0</v>
      </c>
      <c r="CD185" s="17" t="s">
        <v>376</v>
      </c>
      <c r="CE185" s="17">
        <v>1890.0</v>
      </c>
      <c r="CF185" s="17" t="s">
        <v>376</v>
      </c>
      <c r="CG185" s="17" t="s">
        <v>376</v>
      </c>
      <c r="CH185" s="17">
        <v>1480.0</v>
      </c>
      <c r="CI185" s="17" t="s">
        <v>376</v>
      </c>
      <c r="CJ185" s="17" t="s">
        <v>376</v>
      </c>
      <c r="CK185" s="17" t="s">
        <v>376</v>
      </c>
      <c r="CL185" s="17" t="s">
        <v>376</v>
      </c>
      <c r="CM185" s="17">
        <v>2440.0</v>
      </c>
      <c r="CN185" s="17" t="s">
        <v>376</v>
      </c>
      <c r="CO185" s="17" t="s">
        <v>376</v>
      </c>
      <c r="CP185" s="17">
        <v>2250.0</v>
      </c>
      <c r="CQ185" s="17" t="s">
        <v>376</v>
      </c>
      <c r="CR185" s="17" t="s">
        <v>376</v>
      </c>
      <c r="CS185" s="17">
        <v>2430.0</v>
      </c>
      <c r="CT185" s="17" t="s">
        <v>376</v>
      </c>
      <c r="CU185" s="17">
        <v>1390.0</v>
      </c>
      <c r="CV185" s="17" t="s">
        <v>376</v>
      </c>
      <c r="CW185" s="2" t="s">
        <v>376</v>
      </c>
      <c r="CX185" s="2">
        <v>1610.0</v>
      </c>
      <c r="CY185" s="2">
        <v>1970.0</v>
      </c>
    </row>
    <row r="186" ht="12.75" customHeight="1">
      <c r="A186" s="11" t="s">
        <v>661</v>
      </c>
      <c r="B186" s="11"/>
      <c r="C186" s="11" t="s">
        <v>661</v>
      </c>
      <c r="D186" s="14" t="s">
        <v>488</v>
      </c>
      <c r="E186" s="14" t="s">
        <v>489</v>
      </c>
      <c r="F186" s="14" t="s">
        <v>487</v>
      </c>
      <c r="G186" s="14" t="s">
        <v>487</v>
      </c>
      <c r="H186" s="14" t="s">
        <v>487</v>
      </c>
      <c r="I186" s="14" t="s">
        <v>489</v>
      </c>
      <c r="J186" s="14" t="s">
        <v>489</v>
      </c>
      <c r="K186" s="14" t="s">
        <v>489</v>
      </c>
      <c r="L186" s="14" t="s">
        <v>487</v>
      </c>
      <c r="M186" s="14" t="s">
        <v>487</v>
      </c>
      <c r="N186" s="14" t="s">
        <v>487</v>
      </c>
      <c r="O186" s="14" t="s">
        <v>487</v>
      </c>
      <c r="P186" s="14" t="s">
        <v>487</v>
      </c>
      <c r="Q186" s="14" t="s">
        <v>489</v>
      </c>
      <c r="R186" s="14" t="s">
        <v>487</v>
      </c>
      <c r="S186" s="14" t="s">
        <v>489</v>
      </c>
      <c r="T186" s="14" t="s">
        <v>487</v>
      </c>
      <c r="U186" s="14" t="s">
        <v>487</v>
      </c>
      <c r="V186" s="14" t="s">
        <v>487</v>
      </c>
      <c r="W186" s="14" t="s">
        <v>489</v>
      </c>
      <c r="X186" s="14" t="s">
        <v>487</v>
      </c>
      <c r="Y186" s="14" t="s">
        <v>489</v>
      </c>
      <c r="Z186" s="14" t="s">
        <v>487</v>
      </c>
      <c r="AA186" s="14" t="s">
        <v>487</v>
      </c>
      <c r="AB186" s="14" t="s">
        <v>488</v>
      </c>
      <c r="AC186" s="14" t="s">
        <v>488</v>
      </c>
      <c r="AD186" s="14" t="s">
        <v>489</v>
      </c>
      <c r="AE186" s="14" t="s">
        <v>487</v>
      </c>
      <c r="AF186" s="14" t="s">
        <v>487</v>
      </c>
      <c r="AG186" s="14" t="s">
        <v>487</v>
      </c>
      <c r="AH186" s="14" t="s">
        <v>488</v>
      </c>
      <c r="AI186" s="14" t="s">
        <v>487</v>
      </c>
      <c r="AJ186" s="14" t="s">
        <v>487</v>
      </c>
      <c r="AK186" s="14" t="s">
        <v>487</v>
      </c>
      <c r="AL186" s="14" t="s">
        <v>488</v>
      </c>
      <c r="AM186" s="14" t="s">
        <v>489</v>
      </c>
      <c r="AN186" s="14" t="s">
        <v>489</v>
      </c>
      <c r="AO186" s="14" t="s">
        <v>488</v>
      </c>
      <c r="AP186" s="14" t="s">
        <v>489</v>
      </c>
      <c r="AQ186" s="14" t="s">
        <v>488</v>
      </c>
      <c r="AR186" s="14" t="s">
        <v>488</v>
      </c>
      <c r="AS186" s="14" t="s">
        <v>487</v>
      </c>
      <c r="AT186" s="14" t="s">
        <v>487</v>
      </c>
      <c r="AU186" s="14" t="s">
        <v>487</v>
      </c>
      <c r="AV186" s="14" t="s">
        <v>487</v>
      </c>
      <c r="AW186" s="14" t="s">
        <v>488</v>
      </c>
      <c r="AX186" s="14" t="s">
        <v>488</v>
      </c>
      <c r="AY186" s="14" t="s">
        <v>489</v>
      </c>
      <c r="AZ186" s="14" t="s">
        <v>488</v>
      </c>
      <c r="BA186" s="14" t="s">
        <v>487</v>
      </c>
      <c r="BB186" s="14" t="s">
        <v>489</v>
      </c>
      <c r="BC186" s="14" t="s">
        <v>489</v>
      </c>
      <c r="BD186" s="14" t="s">
        <v>487</v>
      </c>
      <c r="BE186" s="14" t="s">
        <v>487</v>
      </c>
      <c r="BF186" s="14" t="s">
        <v>487</v>
      </c>
      <c r="BG186" s="14" t="s">
        <v>487</v>
      </c>
      <c r="BH186" s="14" t="s">
        <v>489</v>
      </c>
      <c r="BI186" s="14" t="s">
        <v>487</v>
      </c>
      <c r="BJ186" s="14" t="s">
        <v>487</v>
      </c>
      <c r="BK186" s="14" t="s">
        <v>487</v>
      </c>
      <c r="BL186" s="14" t="s">
        <v>488</v>
      </c>
      <c r="BM186" s="14" t="s">
        <v>487</v>
      </c>
      <c r="BN186" s="14" t="s">
        <v>487</v>
      </c>
      <c r="BO186" s="14" t="s">
        <v>487</v>
      </c>
      <c r="BP186" s="14" t="s">
        <v>487</v>
      </c>
      <c r="BQ186" s="14" t="s">
        <v>487</v>
      </c>
      <c r="BR186" s="14" t="s">
        <v>488</v>
      </c>
      <c r="BS186" s="14" t="s">
        <v>487</v>
      </c>
      <c r="BT186" s="14" t="s">
        <v>488</v>
      </c>
      <c r="BU186" s="14" t="s">
        <v>487</v>
      </c>
      <c r="BV186" s="14" t="s">
        <v>489</v>
      </c>
      <c r="BW186" s="14" t="s">
        <v>489</v>
      </c>
      <c r="BX186" s="14" t="s">
        <v>487</v>
      </c>
      <c r="BY186" s="14" t="s">
        <v>489</v>
      </c>
      <c r="BZ186" s="14" t="s">
        <v>487</v>
      </c>
      <c r="CA186" s="14" t="s">
        <v>489</v>
      </c>
      <c r="CB186" s="14" t="s">
        <v>487</v>
      </c>
      <c r="CC186" s="14" t="s">
        <v>487</v>
      </c>
      <c r="CD186" s="14" t="s">
        <v>487</v>
      </c>
      <c r="CE186" s="14" t="s">
        <v>488</v>
      </c>
      <c r="CF186" s="14" t="s">
        <v>487</v>
      </c>
      <c r="CG186" s="14" t="s">
        <v>489</v>
      </c>
      <c r="CH186" s="14" t="s">
        <v>488</v>
      </c>
      <c r="CI186" s="14" t="s">
        <v>487</v>
      </c>
      <c r="CJ186" s="14" t="s">
        <v>489</v>
      </c>
      <c r="CK186" s="14" t="s">
        <v>488</v>
      </c>
      <c r="CL186" s="14" t="s">
        <v>487</v>
      </c>
      <c r="CM186" s="14" t="s">
        <v>488</v>
      </c>
      <c r="CN186" s="14" t="s">
        <v>487</v>
      </c>
      <c r="CO186" s="14" t="s">
        <v>489</v>
      </c>
      <c r="CP186" s="14" t="s">
        <v>487</v>
      </c>
      <c r="CQ186" s="14" t="s">
        <v>489</v>
      </c>
      <c r="CR186" s="14" t="s">
        <v>487</v>
      </c>
      <c r="CS186" s="14" t="s">
        <v>488</v>
      </c>
      <c r="CT186" s="14" t="s">
        <v>489</v>
      </c>
      <c r="CU186" s="14" t="s">
        <v>487</v>
      </c>
      <c r="CV186" s="14" t="s">
        <v>487</v>
      </c>
      <c r="CW186" s="2" t="s">
        <v>487</v>
      </c>
      <c r="CX186" s="2" t="s">
        <v>487</v>
      </c>
      <c r="CY186" s="2" t="s">
        <v>487</v>
      </c>
    </row>
    <row r="187" ht="12.75" customHeight="1">
      <c r="A187" s="11" t="s">
        <v>662</v>
      </c>
      <c r="B187" s="11"/>
      <c r="C187" s="11" t="s">
        <v>662</v>
      </c>
      <c r="D187" s="14" t="s">
        <v>491</v>
      </c>
      <c r="E187" s="14" t="s">
        <v>491</v>
      </c>
      <c r="F187" s="14" t="s">
        <v>492</v>
      </c>
      <c r="G187" s="14" t="s">
        <v>491</v>
      </c>
      <c r="H187" s="14" t="s">
        <v>491</v>
      </c>
      <c r="I187" s="14" t="s">
        <v>492</v>
      </c>
      <c r="J187" s="14" t="s">
        <v>491</v>
      </c>
      <c r="K187" s="14" t="s">
        <v>492</v>
      </c>
      <c r="L187" s="14" t="s">
        <v>492</v>
      </c>
      <c r="M187" s="14" t="s">
        <v>491</v>
      </c>
      <c r="N187" s="14" t="s">
        <v>492</v>
      </c>
      <c r="O187" s="14" t="s">
        <v>492</v>
      </c>
      <c r="P187" s="14" t="s">
        <v>491</v>
      </c>
      <c r="Q187" s="14" t="s">
        <v>491</v>
      </c>
      <c r="R187" s="14" t="s">
        <v>492</v>
      </c>
      <c r="S187" s="14" t="s">
        <v>492</v>
      </c>
      <c r="T187" s="14" t="s">
        <v>491</v>
      </c>
      <c r="U187" s="14" t="s">
        <v>492</v>
      </c>
      <c r="V187" s="14" t="s">
        <v>491</v>
      </c>
      <c r="W187" s="14" t="s">
        <v>492</v>
      </c>
      <c r="X187" s="14" t="s">
        <v>491</v>
      </c>
      <c r="Y187" s="14" t="s">
        <v>491</v>
      </c>
      <c r="Z187" s="14" t="s">
        <v>492</v>
      </c>
      <c r="AA187" s="14" t="s">
        <v>491</v>
      </c>
      <c r="AB187" s="14" t="s">
        <v>491</v>
      </c>
      <c r="AC187" s="14" t="s">
        <v>491</v>
      </c>
      <c r="AD187" s="14" t="s">
        <v>491</v>
      </c>
      <c r="AE187" s="14" t="s">
        <v>491</v>
      </c>
      <c r="AF187" s="14" t="s">
        <v>492</v>
      </c>
      <c r="AG187" s="14" t="s">
        <v>492</v>
      </c>
      <c r="AH187" s="14" t="s">
        <v>491</v>
      </c>
      <c r="AI187" s="14" t="s">
        <v>492</v>
      </c>
      <c r="AJ187" s="14" t="s">
        <v>491</v>
      </c>
      <c r="AK187" s="14" t="s">
        <v>492</v>
      </c>
      <c r="AL187" s="14" t="s">
        <v>492</v>
      </c>
      <c r="AM187" s="14" t="s">
        <v>491</v>
      </c>
      <c r="AN187" s="14" t="s">
        <v>492</v>
      </c>
      <c r="AO187" s="14" t="s">
        <v>491</v>
      </c>
      <c r="AP187" s="14" t="s">
        <v>491</v>
      </c>
      <c r="AQ187" s="14" t="s">
        <v>491</v>
      </c>
      <c r="AR187" s="14" t="s">
        <v>491</v>
      </c>
      <c r="AS187" s="14" t="s">
        <v>491</v>
      </c>
      <c r="AT187" s="14" t="s">
        <v>492</v>
      </c>
      <c r="AU187" s="14" t="s">
        <v>492</v>
      </c>
      <c r="AV187" s="14" t="s">
        <v>491</v>
      </c>
      <c r="AW187" s="14" t="s">
        <v>492</v>
      </c>
      <c r="AX187" s="14" t="s">
        <v>492</v>
      </c>
      <c r="AY187" s="14" t="s">
        <v>491</v>
      </c>
      <c r="AZ187" s="14" t="s">
        <v>491</v>
      </c>
      <c r="BA187" s="14" t="s">
        <v>491</v>
      </c>
      <c r="BB187" s="14" t="s">
        <v>492</v>
      </c>
      <c r="BC187" s="14" t="s">
        <v>491</v>
      </c>
      <c r="BD187" s="14" t="s">
        <v>492</v>
      </c>
      <c r="BE187" s="14" t="s">
        <v>492</v>
      </c>
      <c r="BF187" s="14" t="s">
        <v>492</v>
      </c>
      <c r="BG187" s="14" t="s">
        <v>492</v>
      </c>
      <c r="BH187" s="14" t="s">
        <v>491</v>
      </c>
      <c r="BI187" s="14" t="s">
        <v>491</v>
      </c>
      <c r="BJ187" s="14" t="s">
        <v>491</v>
      </c>
      <c r="BK187" s="14" t="s">
        <v>492</v>
      </c>
      <c r="BL187" s="14" t="s">
        <v>491</v>
      </c>
      <c r="BM187" s="14" t="s">
        <v>492</v>
      </c>
      <c r="BN187" s="14" t="s">
        <v>492</v>
      </c>
      <c r="BO187" s="14" t="s">
        <v>491</v>
      </c>
      <c r="BP187" s="14" t="s">
        <v>492</v>
      </c>
      <c r="BQ187" s="14" t="s">
        <v>492</v>
      </c>
      <c r="BR187" s="14" t="s">
        <v>492</v>
      </c>
      <c r="BS187" s="14" t="s">
        <v>492</v>
      </c>
      <c r="BT187" s="14" t="s">
        <v>492</v>
      </c>
      <c r="BU187" s="14" t="s">
        <v>492</v>
      </c>
      <c r="BV187" s="14" t="s">
        <v>492</v>
      </c>
      <c r="BW187" s="14" t="s">
        <v>492</v>
      </c>
      <c r="BX187" s="14" t="s">
        <v>492</v>
      </c>
      <c r="BY187" s="14" t="s">
        <v>491</v>
      </c>
      <c r="BZ187" s="14" t="s">
        <v>491</v>
      </c>
      <c r="CA187" s="14" t="s">
        <v>492</v>
      </c>
      <c r="CB187" s="14" t="s">
        <v>491</v>
      </c>
      <c r="CC187" s="14" t="s">
        <v>491</v>
      </c>
      <c r="CD187" s="14" t="s">
        <v>492</v>
      </c>
      <c r="CE187" s="14" t="s">
        <v>491</v>
      </c>
      <c r="CF187" s="14" t="s">
        <v>492</v>
      </c>
      <c r="CG187" s="14" t="s">
        <v>492</v>
      </c>
      <c r="CH187" s="14" t="s">
        <v>491</v>
      </c>
      <c r="CI187" s="14" t="s">
        <v>492</v>
      </c>
      <c r="CJ187" s="14" t="s">
        <v>492</v>
      </c>
      <c r="CK187" s="14" t="s">
        <v>492</v>
      </c>
      <c r="CL187" s="14" t="s">
        <v>491</v>
      </c>
      <c r="CM187" s="14" t="s">
        <v>492</v>
      </c>
      <c r="CN187" s="14" t="s">
        <v>492</v>
      </c>
      <c r="CO187" s="14" t="s">
        <v>491</v>
      </c>
      <c r="CP187" s="14" t="s">
        <v>491</v>
      </c>
      <c r="CQ187" s="14" t="s">
        <v>492</v>
      </c>
      <c r="CR187" s="14" t="s">
        <v>492</v>
      </c>
      <c r="CS187" s="14" t="s">
        <v>491</v>
      </c>
      <c r="CT187" s="14" t="s">
        <v>492</v>
      </c>
      <c r="CU187" s="14" t="s">
        <v>491</v>
      </c>
      <c r="CV187" s="14" t="s">
        <v>491</v>
      </c>
      <c r="CW187" s="2" t="s">
        <v>492</v>
      </c>
      <c r="CX187" s="2" t="s">
        <v>491</v>
      </c>
      <c r="CY187" s="2" t="s">
        <v>492</v>
      </c>
    </row>
    <row r="188" ht="12.75" customHeight="1">
      <c r="A188" s="11" t="s">
        <v>663</v>
      </c>
      <c r="B188" s="11"/>
      <c r="C188" s="11" t="s">
        <v>663</v>
      </c>
      <c r="D188" s="14" t="b">
        <v>0</v>
      </c>
      <c r="E188" s="14" t="b">
        <v>1</v>
      </c>
      <c r="F188" s="14" t="b">
        <v>0</v>
      </c>
      <c r="G188" s="14" t="b">
        <v>1</v>
      </c>
      <c r="H188" s="14" t="b">
        <v>0</v>
      </c>
      <c r="I188" s="14" t="b">
        <v>1</v>
      </c>
      <c r="J188" s="14" t="b">
        <v>1</v>
      </c>
      <c r="K188" s="14" t="b">
        <v>0</v>
      </c>
      <c r="L188" s="14" t="b">
        <v>0</v>
      </c>
      <c r="M188" s="14" t="b">
        <v>0</v>
      </c>
      <c r="N188" s="14" t="b">
        <v>1</v>
      </c>
      <c r="O188" s="14" t="b">
        <v>1</v>
      </c>
      <c r="P188" s="14" t="b">
        <v>0</v>
      </c>
      <c r="Q188" s="14" t="b">
        <v>0</v>
      </c>
      <c r="R188" s="14" t="b">
        <v>0</v>
      </c>
      <c r="S188" s="14" t="b">
        <v>1</v>
      </c>
      <c r="T188" s="14" t="b">
        <v>1</v>
      </c>
      <c r="U188" s="14" t="b">
        <v>1</v>
      </c>
      <c r="V188" s="14" t="b">
        <v>1</v>
      </c>
      <c r="W188" s="14" t="b">
        <v>1</v>
      </c>
      <c r="X188" s="14" t="b">
        <v>1</v>
      </c>
      <c r="Y188" s="14" t="b">
        <v>1</v>
      </c>
      <c r="Z188" s="14" t="b">
        <v>1</v>
      </c>
      <c r="AA188" s="14" t="b">
        <v>1</v>
      </c>
      <c r="AB188" s="14" t="b">
        <v>0</v>
      </c>
      <c r="AC188" s="14" t="b">
        <v>1</v>
      </c>
      <c r="AD188" s="14" t="b">
        <v>0</v>
      </c>
      <c r="AE188" s="14" t="b">
        <v>1</v>
      </c>
      <c r="AF188" s="14" t="b">
        <v>0</v>
      </c>
      <c r="AG188" s="14" t="b">
        <v>1</v>
      </c>
      <c r="AH188" s="14" t="b">
        <v>1</v>
      </c>
      <c r="AI188" s="14" t="b">
        <v>0</v>
      </c>
      <c r="AJ188" s="14" t="b">
        <v>0</v>
      </c>
      <c r="AK188" s="14" t="b">
        <v>0</v>
      </c>
      <c r="AL188" s="14" t="b">
        <v>0</v>
      </c>
      <c r="AM188" s="14" t="b">
        <v>0</v>
      </c>
      <c r="AN188" s="14" t="b">
        <v>0</v>
      </c>
      <c r="AO188" s="14" t="b">
        <v>0</v>
      </c>
      <c r="AP188" s="14" t="b">
        <v>1</v>
      </c>
      <c r="AQ188" s="14" t="b">
        <v>0</v>
      </c>
      <c r="AR188" s="14" t="b">
        <v>1</v>
      </c>
      <c r="AS188" s="14" t="b">
        <v>1</v>
      </c>
      <c r="AT188" s="14" t="b">
        <v>0</v>
      </c>
      <c r="AU188" s="14" t="b">
        <v>1</v>
      </c>
      <c r="AV188" s="14" t="b">
        <v>1</v>
      </c>
      <c r="AW188" s="14" t="b">
        <v>1</v>
      </c>
      <c r="AX188" s="14" t="b">
        <v>0</v>
      </c>
      <c r="AY188" s="14" t="b">
        <v>0</v>
      </c>
      <c r="AZ188" s="14" t="b">
        <v>1</v>
      </c>
      <c r="BA188" s="14" t="b">
        <v>0</v>
      </c>
      <c r="BB188" s="14" t="b">
        <v>0</v>
      </c>
      <c r="BC188" s="14" t="b">
        <v>1</v>
      </c>
      <c r="BD188" s="14" t="b">
        <v>0</v>
      </c>
      <c r="BE188" s="14" t="b">
        <v>1</v>
      </c>
      <c r="BF188" s="14" t="b">
        <v>1</v>
      </c>
      <c r="BG188" s="14" t="b">
        <v>1</v>
      </c>
      <c r="BH188" s="14" t="b">
        <v>0</v>
      </c>
      <c r="BI188" s="14" t="b">
        <v>0</v>
      </c>
      <c r="BJ188" s="14" t="b">
        <v>0</v>
      </c>
      <c r="BK188" s="14" t="b">
        <v>0</v>
      </c>
      <c r="BL188" s="14" t="b">
        <v>0</v>
      </c>
      <c r="BM188" s="14" t="b">
        <v>0</v>
      </c>
      <c r="BN188" s="14" t="b">
        <v>1</v>
      </c>
      <c r="BO188" s="14" t="b">
        <v>0</v>
      </c>
      <c r="BP188" s="14" t="b">
        <v>0</v>
      </c>
      <c r="BQ188" s="14" t="b">
        <v>1</v>
      </c>
      <c r="BR188" s="14" t="b">
        <v>0</v>
      </c>
      <c r="BS188" s="14" t="b">
        <v>0</v>
      </c>
      <c r="BT188" s="14" t="b">
        <v>1</v>
      </c>
      <c r="BU188" s="14" t="b">
        <v>0</v>
      </c>
      <c r="BV188" s="14" t="b">
        <v>0</v>
      </c>
      <c r="BW188" s="14" t="b">
        <v>0</v>
      </c>
      <c r="BX188" s="14" t="b">
        <v>1</v>
      </c>
      <c r="BY188" s="14" t="b">
        <v>0</v>
      </c>
      <c r="BZ188" s="14" t="b">
        <v>1</v>
      </c>
      <c r="CA188" s="14" t="b">
        <v>1</v>
      </c>
      <c r="CB188" s="14" t="b">
        <v>0</v>
      </c>
      <c r="CC188" s="14" t="b">
        <v>1</v>
      </c>
      <c r="CD188" s="14" t="b">
        <v>0</v>
      </c>
      <c r="CE188" s="14" t="b">
        <v>1</v>
      </c>
      <c r="CF188" s="14" t="b">
        <v>1</v>
      </c>
      <c r="CG188" s="14" t="b">
        <v>0</v>
      </c>
      <c r="CH188" s="14" t="b">
        <v>1</v>
      </c>
      <c r="CI188" s="14" t="b">
        <v>0</v>
      </c>
      <c r="CJ188" s="14" t="b">
        <v>0</v>
      </c>
      <c r="CK188" s="14" t="b">
        <v>1</v>
      </c>
      <c r="CL188" s="14" t="b">
        <v>1</v>
      </c>
      <c r="CM188" s="14" t="b">
        <v>1</v>
      </c>
      <c r="CN188" s="14" t="b">
        <v>1</v>
      </c>
      <c r="CO188" s="14" t="b">
        <v>0</v>
      </c>
      <c r="CP188" s="14" t="b">
        <v>0</v>
      </c>
      <c r="CQ188" s="14" t="b">
        <v>0</v>
      </c>
      <c r="CR188" s="14" t="b">
        <v>0</v>
      </c>
      <c r="CS188" s="14" t="b">
        <v>0</v>
      </c>
      <c r="CT188" s="14" t="b">
        <v>0</v>
      </c>
      <c r="CU188" s="14" t="b">
        <v>1</v>
      </c>
      <c r="CV188" s="14" t="b">
        <v>0</v>
      </c>
      <c r="CW188" s="2" t="b">
        <v>1</v>
      </c>
      <c r="CX188" s="2" t="b">
        <v>0</v>
      </c>
      <c r="CY188" s="2" t="b">
        <v>1</v>
      </c>
    </row>
    <row r="189" ht="12.75" customHeight="1">
      <c r="A189" s="11" t="s">
        <v>664</v>
      </c>
      <c r="B189" s="11"/>
      <c r="C189" s="11" t="s">
        <v>664</v>
      </c>
      <c r="D189" s="14" t="s">
        <v>496</v>
      </c>
      <c r="E189" s="14" t="s">
        <v>495</v>
      </c>
      <c r="F189" s="14" t="s">
        <v>495</v>
      </c>
      <c r="G189" s="14" t="s">
        <v>496</v>
      </c>
      <c r="H189" s="14" t="s">
        <v>497</v>
      </c>
      <c r="I189" s="14" t="s">
        <v>496</v>
      </c>
      <c r="J189" s="14" t="s">
        <v>495</v>
      </c>
      <c r="K189" s="14" t="s">
        <v>495</v>
      </c>
      <c r="L189" s="14" t="s">
        <v>495</v>
      </c>
      <c r="M189" s="14" t="s">
        <v>495</v>
      </c>
      <c r="N189" s="14" t="s">
        <v>495</v>
      </c>
      <c r="O189" s="14" t="s">
        <v>495</v>
      </c>
      <c r="P189" s="14" t="s">
        <v>495</v>
      </c>
      <c r="Q189" s="14" t="s">
        <v>496</v>
      </c>
      <c r="R189" s="14" t="s">
        <v>497</v>
      </c>
      <c r="S189" s="14" t="s">
        <v>495</v>
      </c>
      <c r="T189" s="14" t="s">
        <v>496</v>
      </c>
      <c r="U189" s="14" t="s">
        <v>496</v>
      </c>
      <c r="V189" s="14" t="s">
        <v>495</v>
      </c>
      <c r="W189" s="14" t="s">
        <v>495</v>
      </c>
      <c r="X189" s="14" t="s">
        <v>495</v>
      </c>
      <c r="Y189" s="14" t="s">
        <v>496</v>
      </c>
      <c r="Z189" s="14" t="s">
        <v>496</v>
      </c>
      <c r="AA189" s="14" t="s">
        <v>495</v>
      </c>
      <c r="AB189" s="14" t="s">
        <v>496</v>
      </c>
      <c r="AC189" s="14" t="s">
        <v>496</v>
      </c>
      <c r="AD189" s="14" t="s">
        <v>495</v>
      </c>
      <c r="AE189" s="14" t="s">
        <v>495</v>
      </c>
      <c r="AF189" s="14" t="s">
        <v>496</v>
      </c>
      <c r="AG189" s="14" t="s">
        <v>497</v>
      </c>
      <c r="AH189" s="14" t="s">
        <v>496</v>
      </c>
      <c r="AI189" s="14" t="s">
        <v>495</v>
      </c>
      <c r="AJ189" s="14" t="s">
        <v>496</v>
      </c>
      <c r="AK189" s="14" t="s">
        <v>496</v>
      </c>
      <c r="AL189" s="14" t="s">
        <v>495</v>
      </c>
      <c r="AM189" s="14" t="s">
        <v>495</v>
      </c>
      <c r="AN189" s="14" t="s">
        <v>496</v>
      </c>
      <c r="AO189" s="14" t="s">
        <v>496</v>
      </c>
      <c r="AP189" s="14" t="s">
        <v>495</v>
      </c>
      <c r="AQ189" s="14" t="s">
        <v>495</v>
      </c>
      <c r="AR189" s="14" t="s">
        <v>495</v>
      </c>
      <c r="AS189" s="14" t="s">
        <v>495</v>
      </c>
      <c r="AT189" s="14" t="s">
        <v>497</v>
      </c>
      <c r="AU189" s="14" t="s">
        <v>496</v>
      </c>
      <c r="AV189" s="14" t="s">
        <v>495</v>
      </c>
      <c r="AW189" s="14" t="s">
        <v>495</v>
      </c>
      <c r="AX189" s="14" t="s">
        <v>496</v>
      </c>
      <c r="AY189" s="14" t="s">
        <v>496</v>
      </c>
      <c r="AZ189" s="14" t="s">
        <v>496</v>
      </c>
      <c r="BA189" s="14" t="s">
        <v>495</v>
      </c>
      <c r="BB189" s="14" t="s">
        <v>495</v>
      </c>
      <c r="BC189" s="14" t="s">
        <v>495</v>
      </c>
      <c r="BD189" s="14" t="s">
        <v>495</v>
      </c>
      <c r="BE189" s="14" t="s">
        <v>495</v>
      </c>
      <c r="BF189" s="14" t="s">
        <v>495</v>
      </c>
      <c r="BG189" s="14" t="s">
        <v>495</v>
      </c>
      <c r="BH189" s="14" t="s">
        <v>496</v>
      </c>
      <c r="BI189" s="14" t="s">
        <v>495</v>
      </c>
      <c r="BJ189" s="14" t="s">
        <v>495</v>
      </c>
      <c r="BK189" s="14" t="s">
        <v>497</v>
      </c>
      <c r="BL189" s="14" t="s">
        <v>496</v>
      </c>
      <c r="BM189" s="14" t="s">
        <v>495</v>
      </c>
      <c r="BN189" s="14" t="s">
        <v>495</v>
      </c>
      <c r="BO189" s="14" t="s">
        <v>496</v>
      </c>
      <c r="BP189" s="14" t="s">
        <v>497</v>
      </c>
      <c r="BQ189" s="14" t="s">
        <v>497</v>
      </c>
      <c r="BR189" s="14" t="s">
        <v>497</v>
      </c>
      <c r="BS189" s="14" t="s">
        <v>497</v>
      </c>
      <c r="BT189" s="14" t="s">
        <v>495</v>
      </c>
      <c r="BU189" s="14" t="s">
        <v>495</v>
      </c>
      <c r="BV189" s="14" t="s">
        <v>496</v>
      </c>
      <c r="BW189" s="14" t="s">
        <v>495</v>
      </c>
      <c r="BX189" s="14" t="s">
        <v>497</v>
      </c>
      <c r="BY189" s="14" t="s">
        <v>496</v>
      </c>
      <c r="BZ189" s="14" t="s">
        <v>495</v>
      </c>
      <c r="CA189" s="14" t="s">
        <v>496</v>
      </c>
      <c r="CB189" s="14" t="s">
        <v>495</v>
      </c>
      <c r="CC189" s="14" t="s">
        <v>495</v>
      </c>
      <c r="CD189" s="14" t="s">
        <v>495</v>
      </c>
      <c r="CE189" s="14" t="s">
        <v>496</v>
      </c>
      <c r="CF189" s="14" t="s">
        <v>495</v>
      </c>
      <c r="CG189" s="14" t="s">
        <v>495</v>
      </c>
      <c r="CH189" s="14" t="s">
        <v>496</v>
      </c>
      <c r="CI189" s="14" t="s">
        <v>497</v>
      </c>
      <c r="CJ189" s="14" t="s">
        <v>495</v>
      </c>
      <c r="CK189" s="14" t="s">
        <v>497</v>
      </c>
      <c r="CL189" s="14" t="s">
        <v>495</v>
      </c>
      <c r="CM189" s="14" t="s">
        <v>495</v>
      </c>
      <c r="CN189" s="14" t="s">
        <v>497</v>
      </c>
      <c r="CO189" s="14" t="s">
        <v>496</v>
      </c>
      <c r="CP189" s="14" t="s">
        <v>497</v>
      </c>
      <c r="CQ189" s="14" t="s">
        <v>495</v>
      </c>
      <c r="CR189" s="14" t="s">
        <v>495</v>
      </c>
      <c r="CS189" s="14" t="s">
        <v>496</v>
      </c>
      <c r="CT189" s="14" t="s">
        <v>495</v>
      </c>
      <c r="CU189" s="14" t="s">
        <v>495</v>
      </c>
      <c r="CV189" s="14" t="s">
        <v>496</v>
      </c>
      <c r="CW189" s="2" t="s">
        <v>496</v>
      </c>
      <c r="CX189" s="2" t="s">
        <v>497</v>
      </c>
      <c r="CY189" s="2" t="s">
        <v>495</v>
      </c>
    </row>
    <row r="190" ht="12.75" customHeight="1">
      <c r="A190" s="11" t="s">
        <v>665</v>
      </c>
      <c r="B190" s="11"/>
      <c r="C190" s="11" t="s">
        <v>665</v>
      </c>
      <c r="D190" s="14" t="s">
        <v>499</v>
      </c>
      <c r="E190" s="14" t="s">
        <v>497</v>
      </c>
      <c r="F190" s="14" t="s">
        <v>497</v>
      </c>
      <c r="G190" s="14" t="s">
        <v>495</v>
      </c>
      <c r="H190" s="14" t="s">
        <v>499</v>
      </c>
      <c r="I190" s="14" t="s">
        <v>499</v>
      </c>
      <c r="J190" s="14" t="s">
        <v>495</v>
      </c>
      <c r="K190" s="14" t="s">
        <v>497</v>
      </c>
      <c r="L190" s="14" t="s">
        <v>497</v>
      </c>
      <c r="M190" s="14" t="s">
        <v>496</v>
      </c>
      <c r="N190" s="14" t="s">
        <v>496</v>
      </c>
      <c r="O190" s="14" t="s">
        <v>499</v>
      </c>
      <c r="P190" s="14" t="s">
        <v>499</v>
      </c>
      <c r="Q190" s="14" t="s">
        <v>495</v>
      </c>
      <c r="R190" s="14" t="s">
        <v>499</v>
      </c>
      <c r="S190" s="14" t="s">
        <v>499</v>
      </c>
      <c r="T190" s="14" t="s">
        <v>499</v>
      </c>
      <c r="U190" s="14" t="s">
        <v>499</v>
      </c>
      <c r="V190" s="14" t="s">
        <v>496</v>
      </c>
      <c r="W190" s="14" t="s">
        <v>499</v>
      </c>
      <c r="X190" s="14" t="s">
        <v>499</v>
      </c>
      <c r="Y190" s="14" t="s">
        <v>496</v>
      </c>
      <c r="Z190" s="14" t="s">
        <v>496</v>
      </c>
      <c r="AA190" s="14" t="s">
        <v>495</v>
      </c>
      <c r="AB190" s="14" t="s">
        <v>499</v>
      </c>
      <c r="AC190" s="14" t="s">
        <v>496</v>
      </c>
      <c r="AD190" s="14" t="s">
        <v>497</v>
      </c>
      <c r="AE190" s="14" t="s">
        <v>496</v>
      </c>
      <c r="AF190" s="14" t="s">
        <v>499</v>
      </c>
      <c r="AG190" s="14" t="s">
        <v>495</v>
      </c>
      <c r="AH190" s="14" t="s">
        <v>499</v>
      </c>
      <c r="AI190" s="14" t="s">
        <v>496</v>
      </c>
      <c r="AJ190" s="14" t="s">
        <v>497</v>
      </c>
      <c r="AK190" s="14" t="s">
        <v>496</v>
      </c>
      <c r="AL190" s="14" t="s">
        <v>496</v>
      </c>
      <c r="AM190" s="14" t="s">
        <v>497</v>
      </c>
      <c r="AN190" s="14" t="s">
        <v>499</v>
      </c>
      <c r="AO190" s="14" t="s">
        <v>497</v>
      </c>
      <c r="AP190" s="14" t="s">
        <v>496</v>
      </c>
      <c r="AQ190" s="14" t="s">
        <v>499</v>
      </c>
      <c r="AR190" s="14" t="s">
        <v>496</v>
      </c>
      <c r="AS190" s="14" t="s">
        <v>499</v>
      </c>
      <c r="AT190" s="14" t="s">
        <v>495</v>
      </c>
      <c r="AU190" s="14" t="s">
        <v>495</v>
      </c>
      <c r="AV190" s="14" t="s">
        <v>499</v>
      </c>
      <c r="AW190" s="14" t="s">
        <v>497</v>
      </c>
      <c r="AX190" s="14" t="s">
        <v>499</v>
      </c>
      <c r="AY190" s="14" t="s">
        <v>496</v>
      </c>
      <c r="AZ190" s="14" t="s">
        <v>499</v>
      </c>
      <c r="BA190" s="14" t="s">
        <v>495</v>
      </c>
      <c r="BB190" s="14" t="s">
        <v>497</v>
      </c>
      <c r="BC190" s="14" t="s">
        <v>499</v>
      </c>
      <c r="BD190" s="14" t="s">
        <v>499</v>
      </c>
      <c r="BE190" s="14" t="s">
        <v>499</v>
      </c>
      <c r="BF190" s="14" t="s">
        <v>499</v>
      </c>
      <c r="BG190" s="14" t="s">
        <v>499</v>
      </c>
      <c r="BH190" s="14" t="s">
        <v>499</v>
      </c>
      <c r="BI190" s="14" t="s">
        <v>499</v>
      </c>
      <c r="BJ190" s="14" t="s">
        <v>495</v>
      </c>
      <c r="BK190" s="14" t="s">
        <v>499</v>
      </c>
      <c r="BL190" s="14" t="s">
        <v>499</v>
      </c>
      <c r="BM190" s="14" t="s">
        <v>499</v>
      </c>
      <c r="BN190" s="14" t="s">
        <v>495</v>
      </c>
      <c r="BO190" s="14" t="s">
        <v>499</v>
      </c>
      <c r="BP190" s="14" t="s">
        <v>499</v>
      </c>
      <c r="BQ190" s="14" t="s">
        <v>499</v>
      </c>
      <c r="BR190" s="14" t="s">
        <v>497</v>
      </c>
      <c r="BS190" s="14" t="s">
        <v>496</v>
      </c>
      <c r="BT190" s="14" t="s">
        <v>496</v>
      </c>
      <c r="BU190" s="14" t="s">
        <v>497</v>
      </c>
      <c r="BV190" s="14" t="s">
        <v>495</v>
      </c>
      <c r="BW190" s="14" t="s">
        <v>496</v>
      </c>
      <c r="BX190" s="14" t="s">
        <v>496</v>
      </c>
      <c r="BY190" s="14" t="s">
        <v>495</v>
      </c>
      <c r="BZ190" s="14" t="s">
        <v>496</v>
      </c>
      <c r="CA190" s="14" t="s">
        <v>499</v>
      </c>
      <c r="CB190" s="14" t="s">
        <v>495</v>
      </c>
      <c r="CC190" s="14" t="s">
        <v>496</v>
      </c>
      <c r="CD190" s="14" t="s">
        <v>499</v>
      </c>
      <c r="CE190" s="14" t="s">
        <v>495</v>
      </c>
      <c r="CF190" s="14" t="s">
        <v>496</v>
      </c>
      <c r="CG190" s="14" t="s">
        <v>499</v>
      </c>
      <c r="CH190" s="14" t="s">
        <v>495</v>
      </c>
      <c r="CI190" s="14" t="s">
        <v>499</v>
      </c>
      <c r="CJ190" s="14" t="s">
        <v>496</v>
      </c>
      <c r="CK190" s="14" t="s">
        <v>499</v>
      </c>
      <c r="CL190" s="14" t="s">
        <v>495</v>
      </c>
      <c r="CM190" s="14" t="s">
        <v>499</v>
      </c>
      <c r="CN190" s="14" t="s">
        <v>499</v>
      </c>
      <c r="CO190" s="14" t="s">
        <v>496</v>
      </c>
      <c r="CP190" s="14" t="s">
        <v>496</v>
      </c>
      <c r="CQ190" s="14" t="s">
        <v>499</v>
      </c>
      <c r="CR190" s="14" t="s">
        <v>496</v>
      </c>
      <c r="CS190" s="14" t="s">
        <v>499</v>
      </c>
      <c r="CT190" s="14" t="s">
        <v>499</v>
      </c>
      <c r="CU190" s="14" t="s">
        <v>495</v>
      </c>
      <c r="CV190" s="14" t="s">
        <v>497</v>
      </c>
      <c r="CW190" s="2" t="s">
        <v>499</v>
      </c>
      <c r="CX190" s="2" t="s">
        <v>499</v>
      </c>
      <c r="CY190" s="2" t="s">
        <v>499</v>
      </c>
    </row>
    <row r="191" ht="12.75" customHeight="1">
      <c r="A191" s="11" t="s">
        <v>666</v>
      </c>
      <c r="B191" s="11"/>
      <c r="C191" s="11" t="s">
        <v>666</v>
      </c>
      <c r="D191" s="14" t="s">
        <v>496</v>
      </c>
      <c r="E191" s="14" t="s">
        <v>501</v>
      </c>
      <c r="F191" s="14" t="s">
        <v>496</v>
      </c>
      <c r="G191" s="14" t="s">
        <v>497</v>
      </c>
      <c r="H191" s="14" t="s">
        <v>497</v>
      </c>
      <c r="I191" s="14" t="s">
        <v>497</v>
      </c>
      <c r="J191" s="14" t="s">
        <v>496</v>
      </c>
      <c r="K191" s="14" t="s">
        <v>496</v>
      </c>
      <c r="L191" s="14" t="s">
        <v>496</v>
      </c>
      <c r="M191" s="14" t="s">
        <v>496</v>
      </c>
      <c r="N191" s="14" t="s">
        <v>497</v>
      </c>
      <c r="O191" s="14" t="s">
        <v>501</v>
      </c>
      <c r="P191" s="14" t="s">
        <v>497</v>
      </c>
      <c r="Q191" s="14" t="s">
        <v>497</v>
      </c>
      <c r="R191" s="14" t="s">
        <v>496</v>
      </c>
      <c r="S191" s="14" t="s">
        <v>496</v>
      </c>
      <c r="T191" s="14" t="s">
        <v>497</v>
      </c>
      <c r="U191" s="14" t="s">
        <v>496</v>
      </c>
      <c r="V191" s="14" t="s">
        <v>501</v>
      </c>
      <c r="W191" s="14" t="s">
        <v>496</v>
      </c>
      <c r="X191" s="14" t="s">
        <v>496</v>
      </c>
      <c r="Y191" s="14" t="s">
        <v>496</v>
      </c>
      <c r="Z191" s="14" t="s">
        <v>501</v>
      </c>
      <c r="AA191" s="14" t="s">
        <v>496</v>
      </c>
      <c r="AB191" s="14" t="s">
        <v>501</v>
      </c>
      <c r="AC191" s="14" t="s">
        <v>497</v>
      </c>
      <c r="AD191" s="14" t="s">
        <v>496</v>
      </c>
      <c r="AE191" s="14" t="s">
        <v>496</v>
      </c>
      <c r="AF191" s="14" t="s">
        <v>497</v>
      </c>
      <c r="AG191" s="14" t="s">
        <v>497</v>
      </c>
      <c r="AH191" s="14" t="s">
        <v>496</v>
      </c>
      <c r="AI191" s="14" t="s">
        <v>497</v>
      </c>
      <c r="AJ191" s="14" t="s">
        <v>497</v>
      </c>
      <c r="AK191" s="14" t="s">
        <v>496</v>
      </c>
      <c r="AL191" s="14" t="s">
        <v>496</v>
      </c>
      <c r="AM191" s="14" t="s">
        <v>501</v>
      </c>
      <c r="AN191" s="14" t="s">
        <v>497</v>
      </c>
      <c r="AO191" s="14" t="s">
        <v>497</v>
      </c>
      <c r="AP191" s="14" t="s">
        <v>496</v>
      </c>
      <c r="AQ191" s="14" t="s">
        <v>497</v>
      </c>
      <c r="AR191" s="14" t="s">
        <v>496</v>
      </c>
      <c r="AS191" s="14" t="s">
        <v>497</v>
      </c>
      <c r="AT191" s="14" t="s">
        <v>497</v>
      </c>
      <c r="AU191" s="14" t="s">
        <v>496</v>
      </c>
      <c r="AV191" s="14" t="s">
        <v>496</v>
      </c>
      <c r="AW191" s="14" t="s">
        <v>501</v>
      </c>
      <c r="AX191" s="14" t="s">
        <v>497</v>
      </c>
      <c r="AY191" s="14" t="s">
        <v>497</v>
      </c>
      <c r="AZ191" s="14" t="s">
        <v>501</v>
      </c>
      <c r="BA191" s="14" t="s">
        <v>496</v>
      </c>
      <c r="BB191" s="14" t="s">
        <v>496</v>
      </c>
      <c r="BC191" s="14" t="s">
        <v>497</v>
      </c>
      <c r="BD191" s="14" t="s">
        <v>497</v>
      </c>
      <c r="BE191" s="14" t="s">
        <v>496</v>
      </c>
      <c r="BF191" s="14" t="s">
        <v>496</v>
      </c>
      <c r="BG191" s="14" t="s">
        <v>501</v>
      </c>
      <c r="BH191" s="14" t="s">
        <v>496</v>
      </c>
      <c r="BI191" s="14" t="s">
        <v>497</v>
      </c>
      <c r="BJ191" s="14" t="s">
        <v>496</v>
      </c>
      <c r="BK191" s="14" t="s">
        <v>497</v>
      </c>
      <c r="BL191" s="14" t="s">
        <v>496</v>
      </c>
      <c r="BM191" s="14" t="s">
        <v>496</v>
      </c>
      <c r="BN191" s="14" t="s">
        <v>497</v>
      </c>
      <c r="BO191" s="14" t="s">
        <v>501</v>
      </c>
      <c r="BP191" s="14" t="s">
        <v>496</v>
      </c>
      <c r="BQ191" s="14" t="s">
        <v>497</v>
      </c>
      <c r="BR191" s="14" t="s">
        <v>497</v>
      </c>
      <c r="BS191" s="14" t="s">
        <v>497</v>
      </c>
      <c r="BT191" s="14" t="s">
        <v>496</v>
      </c>
      <c r="BU191" s="14" t="s">
        <v>501</v>
      </c>
      <c r="BV191" s="14" t="s">
        <v>501</v>
      </c>
      <c r="BW191" s="14" t="s">
        <v>497</v>
      </c>
      <c r="BX191" s="14" t="s">
        <v>497</v>
      </c>
      <c r="BY191" s="14" t="s">
        <v>497</v>
      </c>
      <c r="BZ191" s="14" t="s">
        <v>496</v>
      </c>
      <c r="CA191" s="14" t="s">
        <v>501</v>
      </c>
      <c r="CB191" s="14" t="s">
        <v>501</v>
      </c>
      <c r="CC191" s="14" t="s">
        <v>496</v>
      </c>
      <c r="CD191" s="14" t="s">
        <v>497</v>
      </c>
      <c r="CE191" s="14" t="s">
        <v>497</v>
      </c>
      <c r="CF191" s="14" t="s">
        <v>501</v>
      </c>
      <c r="CG191" s="14" t="s">
        <v>501</v>
      </c>
      <c r="CH191" s="14" t="s">
        <v>497</v>
      </c>
      <c r="CI191" s="14" t="s">
        <v>497</v>
      </c>
      <c r="CJ191" s="14" t="s">
        <v>496</v>
      </c>
      <c r="CK191" s="14" t="s">
        <v>496</v>
      </c>
      <c r="CL191" s="14" t="s">
        <v>497</v>
      </c>
      <c r="CM191" s="14" t="s">
        <v>496</v>
      </c>
      <c r="CN191" s="14" t="s">
        <v>496</v>
      </c>
      <c r="CO191" s="14" t="s">
        <v>496</v>
      </c>
      <c r="CP191" s="14" t="s">
        <v>497</v>
      </c>
      <c r="CQ191" s="14" t="s">
        <v>496</v>
      </c>
      <c r="CR191" s="14" t="s">
        <v>501</v>
      </c>
      <c r="CS191" s="14" t="s">
        <v>496</v>
      </c>
      <c r="CT191" s="14" t="s">
        <v>496</v>
      </c>
      <c r="CU191" s="14" t="s">
        <v>501</v>
      </c>
      <c r="CV191" s="14" t="s">
        <v>496</v>
      </c>
      <c r="CW191" s="2" t="s">
        <v>501</v>
      </c>
      <c r="CX191" s="2" t="s">
        <v>496</v>
      </c>
      <c r="CY191" s="2" t="s">
        <v>496</v>
      </c>
    </row>
    <row r="192" ht="12.75" customHeight="1">
      <c r="A192" s="11" t="s">
        <v>667</v>
      </c>
      <c r="B192" s="11"/>
      <c r="C192" s="11" t="s">
        <v>667</v>
      </c>
      <c r="D192" s="14" t="s">
        <v>504</v>
      </c>
      <c r="E192" s="14" t="s">
        <v>504</v>
      </c>
      <c r="F192" s="14" t="s">
        <v>504</v>
      </c>
      <c r="G192" s="14" t="s">
        <v>503</v>
      </c>
      <c r="H192" s="14" t="s">
        <v>504</v>
      </c>
      <c r="I192" s="14" t="s">
        <v>503</v>
      </c>
      <c r="J192" s="14" t="s">
        <v>504</v>
      </c>
      <c r="K192" s="14" t="s">
        <v>503</v>
      </c>
      <c r="L192" s="14" t="s">
        <v>503</v>
      </c>
      <c r="M192" s="14" t="s">
        <v>503</v>
      </c>
      <c r="N192" s="14" t="s">
        <v>504</v>
      </c>
      <c r="O192" s="14" t="s">
        <v>503</v>
      </c>
      <c r="P192" s="14" t="s">
        <v>504</v>
      </c>
      <c r="Q192" s="14" t="s">
        <v>504</v>
      </c>
      <c r="R192" s="14" t="s">
        <v>503</v>
      </c>
      <c r="S192" s="14" t="s">
        <v>504</v>
      </c>
      <c r="T192" s="14" t="s">
        <v>504</v>
      </c>
      <c r="U192" s="14" t="s">
        <v>504</v>
      </c>
      <c r="V192" s="14" t="s">
        <v>504</v>
      </c>
      <c r="W192" s="14" t="s">
        <v>503</v>
      </c>
      <c r="X192" s="14" t="s">
        <v>503</v>
      </c>
      <c r="Y192" s="14" t="s">
        <v>503</v>
      </c>
      <c r="Z192" s="14" t="s">
        <v>504</v>
      </c>
      <c r="AA192" s="14" t="s">
        <v>503</v>
      </c>
      <c r="AB192" s="14" t="s">
        <v>504</v>
      </c>
      <c r="AC192" s="14" t="s">
        <v>504</v>
      </c>
      <c r="AD192" s="14" t="s">
        <v>503</v>
      </c>
      <c r="AE192" s="14" t="s">
        <v>504</v>
      </c>
      <c r="AF192" s="14" t="s">
        <v>504</v>
      </c>
      <c r="AG192" s="14" t="s">
        <v>504</v>
      </c>
      <c r="AH192" s="14" t="s">
        <v>503</v>
      </c>
      <c r="AI192" s="14" t="s">
        <v>503</v>
      </c>
      <c r="AJ192" s="14" t="s">
        <v>503</v>
      </c>
      <c r="AK192" s="14" t="s">
        <v>503</v>
      </c>
      <c r="AL192" s="14" t="s">
        <v>504</v>
      </c>
      <c r="AM192" s="14" t="s">
        <v>503</v>
      </c>
      <c r="AN192" s="14" t="s">
        <v>503</v>
      </c>
      <c r="AO192" s="14" t="s">
        <v>504</v>
      </c>
      <c r="AP192" s="14" t="s">
        <v>504</v>
      </c>
      <c r="AQ192" s="14" t="s">
        <v>503</v>
      </c>
      <c r="AR192" s="14" t="s">
        <v>503</v>
      </c>
      <c r="AS192" s="14" t="s">
        <v>504</v>
      </c>
      <c r="AT192" s="14" t="s">
        <v>503</v>
      </c>
      <c r="AU192" s="14" t="s">
        <v>504</v>
      </c>
      <c r="AV192" s="14" t="s">
        <v>504</v>
      </c>
      <c r="AW192" s="14" t="s">
        <v>504</v>
      </c>
      <c r="AX192" s="14" t="s">
        <v>503</v>
      </c>
      <c r="AY192" s="14" t="s">
        <v>504</v>
      </c>
      <c r="AZ192" s="14" t="s">
        <v>503</v>
      </c>
      <c r="BA192" s="14" t="s">
        <v>504</v>
      </c>
      <c r="BB192" s="14" t="s">
        <v>504</v>
      </c>
      <c r="BC192" s="14" t="s">
        <v>503</v>
      </c>
      <c r="BD192" s="14" t="s">
        <v>504</v>
      </c>
      <c r="BE192" s="14" t="s">
        <v>503</v>
      </c>
      <c r="BF192" s="14" t="s">
        <v>504</v>
      </c>
      <c r="BG192" s="14" t="s">
        <v>503</v>
      </c>
      <c r="BH192" s="14" t="s">
        <v>504</v>
      </c>
      <c r="BI192" s="14" t="s">
        <v>504</v>
      </c>
      <c r="BJ192" s="14" t="s">
        <v>504</v>
      </c>
      <c r="BK192" s="14" t="s">
        <v>503</v>
      </c>
      <c r="BL192" s="14" t="s">
        <v>504</v>
      </c>
      <c r="BM192" s="14" t="s">
        <v>504</v>
      </c>
      <c r="BN192" s="14" t="s">
        <v>503</v>
      </c>
      <c r="BO192" s="14" t="s">
        <v>503</v>
      </c>
      <c r="BP192" s="14" t="s">
        <v>503</v>
      </c>
      <c r="BQ192" s="14" t="s">
        <v>504</v>
      </c>
      <c r="BR192" s="14" t="s">
        <v>504</v>
      </c>
      <c r="BS192" s="14" t="s">
        <v>503</v>
      </c>
      <c r="BT192" s="14" t="s">
        <v>503</v>
      </c>
      <c r="BU192" s="14" t="s">
        <v>504</v>
      </c>
      <c r="BV192" s="14" t="s">
        <v>503</v>
      </c>
      <c r="BW192" s="14" t="s">
        <v>503</v>
      </c>
      <c r="BX192" s="14" t="s">
        <v>504</v>
      </c>
      <c r="BY192" s="14" t="s">
        <v>504</v>
      </c>
      <c r="BZ192" s="14" t="s">
        <v>504</v>
      </c>
      <c r="CA192" s="14" t="s">
        <v>503</v>
      </c>
      <c r="CB192" s="14" t="s">
        <v>504</v>
      </c>
      <c r="CC192" s="14" t="s">
        <v>504</v>
      </c>
      <c r="CD192" s="14" t="s">
        <v>503</v>
      </c>
      <c r="CE192" s="14" t="s">
        <v>504</v>
      </c>
      <c r="CF192" s="14" t="s">
        <v>503</v>
      </c>
      <c r="CG192" s="14" t="s">
        <v>504</v>
      </c>
      <c r="CH192" s="14" t="s">
        <v>504</v>
      </c>
      <c r="CI192" s="14" t="s">
        <v>504</v>
      </c>
      <c r="CJ192" s="14" t="s">
        <v>503</v>
      </c>
      <c r="CK192" s="14" t="s">
        <v>504</v>
      </c>
      <c r="CL192" s="14" t="s">
        <v>503</v>
      </c>
      <c r="CM192" s="14" t="s">
        <v>504</v>
      </c>
      <c r="CN192" s="14" t="s">
        <v>503</v>
      </c>
      <c r="CO192" s="14" t="s">
        <v>503</v>
      </c>
      <c r="CP192" s="14" t="s">
        <v>503</v>
      </c>
      <c r="CQ192" s="14" t="s">
        <v>503</v>
      </c>
      <c r="CR192" s="14" t="s">
        <v>503</v>
      </c>
      <c r="CS192" s="14" t="s">
        <v>503</v>
      </c>
      <c r="CT192" s="14" t="s">
        <v>503</v>
      </c>
      <c r="CU192" s="14" t="s">
        <v>503</v>
      </c>
      <c r="CV192" s="14" t="s">
        <v>504</v>
      </c>
      <c r="CW192" s="2" t="s">
        <v>504</v>
      </c>
      <c r="CX192" s="2" t="s">
        <v>504</v>
      </c>
      <c r="CY192" s="2" t="s">
        <v>503</v>
      </c>
    </row>
    <row r="193" ht="12.75" customHeight="1">
      <c r="A193" s="11" t="s">
        <v>668</v>
      </c>
      <c r="B193" s="11"/>
      <c r="C193" s="11" t="s">
        <v>668</v>
      </c>
      <c r="D193" s="14" t="b">
        <v>1</v>
      </c>
      <c r="E193" s="14" t="b">
        <v>0</v>
      </c>
      <c r="F193" s="14" t="b">
        <v>1</v>
      </c>
      <c r="G193" s="14" t="b">
        <v>0</v>
      </c>
      <c r="H193" s="14" t="b">
        <v>0</v>
      </c>
      <c r="I193" s="14" t="b">
        <v>0</v>
      </c>
      <c r="J193" s="14" t="b">
        <v>1</v>
      </c>
      <c r="K193" s="14" t="b">
        <v>0</v>
      </c>
      <c r="L193" s="14" t="b">
        <v>0</v>
      </c>
      <c r="M193" s="14" t="b">
        <v>0</v>
      </c>
      <c r="N193" s="14" t="b">
        <v>0</v>
      </c>
      <c r="O193" s="14" t="b">
        <v>1</v>
      </c>
      <c r="P193" s="14" t="b">
        <v>0</v>
      </c>
      <c r="Q193" s="14" t="b">
        <v>1</v>
      </c>
      <c r="R193" s="14" t="b">
        <v>0</v>
      </c>
      <c r="S193" s="14" t="b">
        <v>0</v>
      </c>
      <c r="T193" s="14" t="b">
        <v>1</v>
      </c>
      <c r="U193" s="14" t="b">
        <v>1</v>
      </c>
      <c r="V193" s="14" t="b">
        <v>1</v>
      </c>
      <c r="W193" s="14" t="b">
        <v>0</v>
      </c>
      <c r="X193" s="14" t="b">
        <v>0</v>
      </c>
      <c r="Y193" s="14" t="b">
        <v>1</v>
      </c>
      <c r="Z193" s="14" t="b">
        <v>1</v>
      </c>
      <c r="AA193" s="14" t="b">
        <v>1</v>
      </c>
      <c r="AB193" s="14" t="b">
        <v>1</v>
      </c>
      <c r="AC193" s="14" t="b">
        <v>0</v>
      </c>
      <c r="AD193" s="14" t="b">
        <v>0</v>
      </c>
      <c r="AE193" s="14" t="b">
        <v>0</v>
      </c>
      <c r="AF193" s="14" t="b">
        <v>0</v>
      </c>
      <c r="AG193" s="14" t="b">
        <v>0</v>
      </c>
      <c r="AH193" s="14" t="b">
        <v>1</v>
      </c>
      <c r="AI193" s="14" t="b">
        <v>1</v>
      </c>
      <c r="AJ193" s="14" t="b">
        <v>0</v>
      </c>
      <c r="AK193" s="14" t="b">
        <v>0</v>
      </c>
      <c r="AL193" s="14" t="b">
        <v>0</v>
      </c>
      <c r="AM193" s="14" t="b">
        <v>0</v>
      </c>
      <c r="AN193" s="14" t="b">
        <v>1</v>
      </c>
      <c r="AO193" s="14" t="b">
        <v>0</v>
      </c>
      <c r="AP193" s="14" t="b">
        <v>0</v>
      </c>
      <c r="AQ193" s="14" t="b">
        <v>0</v>
      </c>
      <c r="AR193" s="14" t="b">
        <v>1</v>
      </c>
      <c r="AS193" s="14" t="b">
        <v>1</v>
      </c>
      <c r="AT193" s="14" t="b">
        <v>1</v>
      </c>
      <c r="AU193" s="14" t="b">
        <v>1</v>
      </c>
      <c r="AV193" s="14" t="b">
        <v>1</v>
      </c>
      <c r="AW193" s="14" t="b">
        <v>1</v>
      </c>
      <c r="AX193" s="14" t="b">
        <v>1</v>
      </c>
      <c r="AY193" s="14" t="b">
        <v>1</v>
      </c>
      <c r="AZ193" s="14" t="b">
        <v>1</v>
      </c>
      <c r="BA193" s="14" t="b">
        <v>1</v>
      </c>
      <c r="BB193" s="14" t="b">
        <v>0</v>
      </c>
      <c r="BC193" s="14" t="b">
        <v>1</v>
      </c>
      <c r="BD193" s="14" t="b">
        <v>0</v>
      </c>
      <c r="BE193" s="14" t="b">
        <v>1</v>
      </c>
      <c r="BF193" s="14" t="b">
        <v>1</v>
      </c>
      <c r="BG193" s="14" t="b">
        <v>0</v>
      </c>
      <c r="BH193" s="14" t="b">
        <v>1</v>
      </c>
      <c r="BI193" s="14" t="b">
        <v>1</v>
      </c>
      <c r="BJ193" s="14" t="b">
        <v>1</v>
      </c>
      <c r="BK193" s="14" t="b">
        <v>1</v>
      </c>
      <c r="BL193" s="14" t="b">
        <v>1</v>
      </c>
      <c r="BM193" s="14" t="b">
        <v>1</v>
      </c>
      <c r="BN193" s="14" t="b">
        <v>0</v>
      </c>
      <c r="BO193" s="14" t="b">
        <v>1</v>
      </c>
      <c r="BP193" s="14" t="b">
        <v>0</v>
      </c>
      <c r="BQ193" s="14" t="b">
        <v>1</v>
      </c>
      <c r="BR193" s="14" t="b">
        <v>0</v>
      </c>
      <c r="BS193" s="14" t="b">
        <v>1</v>
      </c>
      <c r="BT193" s="14" t="b">
        <v>1</v>
      </c>
      <c r="BU193" s="14" t="b">
        <v>0</v>
      </c>
      <c r="BV193" s="14" t="b">
        <v>1</v>
      </c>
      <c r="BW193" s="14" t="b">
        <v>0</v>
      </c>
      <c r="BX193" s="14" t="b">
        <v>0</v>
      </c>
      <c r="BY193" s="14" t="b">
        <v>1</v>
      </c>
      <c r="BZ193" s="14" t="b">
        <v>1</v>
      </c>
      <c r="CA193" s="14" t="b">
        <v>1</v>
      </c>
      <c r="CB193" s="14" t="b">
        <v>1</v>
      </c>
      <c r="CC193" s="14" t="b">
        <v>1</v>
      </c>
      <c r="CD193" s="14" t="b">
        <v>1</v>
      </c>
      <c r="CE193" s="14" t="b">
        <v>1</v>
      </c>
      <c r="CF193" s="14" t="b">
        <v>0</v>
      </c>
      <c r="CG193" s="14" t="b">
        <v>1</v>
      </c>
      <c r="CH193" s="14" t="b">
        <v>0</v>
      </c>
      <c r="CI193" s="14" t="b">
        <v>1</v>
      </c>
      <c r="CJ193" s="14" t="b">
        <v>1</v>
      </c>
      <c r="CK193" s="14" t="b">
        <v>1</v>
      </c>
      <c r="CL193" s="14" t="b">
        <v>0</v>
      </c>
      <c r="CM193" s="14" t="b">
        <v>1</v>
      </c>
      <c r="CN193" s="14" t="b">
        <v>1</v>
      </c>
      <c r="CO193" s="14" t="b">
        <v>1</v>
      </c>
      <c r="CP193" s="14" t="b">
        <v>0</v>
      </c>
      <c r="CQ193" s="14" t="b">
        <v>1</v>
      </c>
      <c r="CR193" s="14" t="b">
        <v>1</v>
      </c>
      <c r="CS193" s="14" t="b">
        <v>0</v>
      </c>
      <c r="CT193" s="14" t="b">
        <v>0</v>
      </c>
      <c r="CU193" s="14" t="b">
        <v>0</v>
      </c>
      <c r="CV193" s="14" t="b">
        <v>1</v>
      </c>
      <c r="CW193" s="2" t="b">
        <v>1</v>
      </c>
      <c r="CX193" s="2" t="b">
        <v>0</v>
      </c>
      <c r="CY193" s="2" t="b">
        <v>1</v>
      </c>
    </row>
    <row r="194" ht="12.75" customHeight="1">
      <c r="A194" s="11" t="s">
        <v>669</v>
      </c>
      <c r="B194" s="11"/>
      <c r="C194" s="11" t="s">
        <v>669</v>
      </c>
      <c r="D194" s="14" t="b">
        <v>0</v>
      </c>
      <c r="E194" s="14" t="b">
        <v>0</v>
      </c>
      <c r="F194" s="14" t="b">
        <v>1</v>
      </c>
      <c r="G194" s="14" t="b">
        <v>0</v>
      </c>
      <c r="H194" s="14" t="b">
        <v>1</v>
      </c>
      <c r="I194" s="14" t="b">
        <v>0</v>
      </c>
      <c r="J194" s="14" t="b">
        <v>1</v>
      </c>
      <c r="K194" s="14" t="b">
        <v>0</v>
      </c>
      <c r="L194" s="14" t="b">
        <v>0</v>
      </c>
      <c r="M194" s="14" t="b">
        <v>1</v>
      </c>
      <c r="N194" s="14" t="b">
        <v>1</v>
      </c>
      <c r="O194" s="14" t="b">
        <v>0</v>
      </c>
      <c r="P194" s="14" t="b">
        <v>1</v>
      </c>
      <c r="Q194" s="14" t="b">
        <v>0</v>
      </c>
      <c r="R194" s="14" t="b">
        <v>1</v>
      </c>
      <c r="S194" s="14" t="b">
        <v>1</v>
      </c>
      <c r="T194" s="14" t="b">
        <v>0</v>
      </c>
      <c r="U194" s="14" t="b">
        <v>0</v>
      </c>
      <c r="V194" s="14" t="b">
        <v>0</v>
      </c>
      <c r="W194" s="14" t="b">
        <v>1</v>
      </c>
      <c r="X194" s="14" t="b">
        <v>0</v>
      </c>
      <c r="Y194" s="14" t="b">
        <v>1</v>
      </c>
      <c r="Z194" s="14" t="b">
        <v>0</v>
      </c>
      <c r="AA194" s="14" t="b">
        <v>0</v>
      </c>
      <c r="AB194" s="14" t="b">
        <v>1</v>
      </c>
      <c r="AC194" s="14" t="b">
        <v>0</v>
      </c>
      <c r="AD194" s="14" t="b">
        <v>1</v>
      </c>
      <c r="AE194" s="14" t="b">
        <v>1</v>
      </c>
      <c r="AF194" s="14" t="b">
        <v>1</v>
      </c>
      <c r="AG194" s="14" t="b">
        <v>0</v>
      </c>
      <c r="AH194" s="14" t="b">
        <v>1</v>
      </c>
      <c r="AI194" s="14" t="b">
        <v>1</v>
      </c>
      <c r="AJ194" s="14" t="b">
        <v>0</v>
      </c>
      <c r="AK194" s="14" t="b">
        <v>1</v>
      </c>
      <c r="AL194" s="14" t="b">
        <v>0</v>
      </c>
      <c r="AM194" s="14" t="b">
        <v>1</v>
      </c>
      <c r="AN194" s="14" t="b">
        <v>1</v>
      </c>
      <c r="AO194" s="14" t="b">
        <v>0</v>
      </c>
      <c r="AP194" s="14" t="b">
        <v>0</v>
      </c>
      <c r="AQ194" s="14" t="b">
        <v>1</v>
      </c>
      <c r="AR194" s="14" t="b">
        <v>1</v>
      </c>
      <c r="AS194" s="14" t="b">
        <v>0</v>
      </c>
      <c r="AT194" s="14" t="b">
        <v>1</v>
      </c>
      <c r="AU194" s="14" t="b">
        <v>0</v>
      </c>
      <c r="AV194" s="14" t="b">
        <v>1</v>
      </c>
      <c r="AW194" s="14" t="b">
        <v>0</v>
      </c>
      <c r="AX194" s="14" t="b">
        <v>0</v>
      </c>
      <c r="AY194" s="14" t="b">
        <v>0</v>
      </c>
      <c r="AZ194" s="14" t="b">
        <v>0</v>
      </c>
      <c r="BA194" s="14" t="b">
        <v>0</v>
      </c>
      <c r="BB194" s="14" t="b">
        <v>1</v>
      </c>
      <c r="BC194" s="14" t="b">
        <v>1</v>
      </c>
      <c r="BD194" s="14" t="b">
        <v>0</v>
      </c>
      <c r="BE194" s="14" t="b">
        <v>1</v>
      </c>
      <c r="BF194" s="14" t="b">
        <v>1</v>
      </c>
      <c r="BG194" s="14" t="b">
        <v>0</v>
      </c>
      <c r="BH194" s="14" t="b">
        <v>0</v>
      </c>
      <c r="BI194" s="14" t="b">
        <v>1</v>
      </c>
      <c r="BJ194" s="14" t="b">
        <v>0</v>
      </c>
      <c r="BK194" s="14" t="b">
        <v>0</v>
      </c>
      <c r="BL194" s="14" t="b">
        <v>1</v>
      </c>
      <c r="BM194" s="14" t="b">
        <v>0</v>
      </c>
      <c r="BN194" s="14" t="b">
        <v>0</v>
      </c>
      <c r="BO194" s="14" t="b">
        <v>1</v>
      </c>
      <c r="BP194" s="14" t="b">
        <v>0</v>
      </c>
      <c r="BQ194" s="14" t="b">
        <v>0</v>
      </c>
      <c r="BR194" s="14" t="b">
        <v>0</v>
      </c>
      <c r="BS194" s="14" t="b">
        <v>0</v>
      </c>
      <c r="BT194" s="14" t="b">
        <v>1</v>
      </c>
      <c r="BU194" s="14" t="b">
        <v>0</v>
      </c>
      <c r="BV194" s="14" t="b">
        <v>1</v>
      </c>
      <c r="BW194" s="14" t="b">
        <v>0</v>
      </c>
      <c r="BX194" s="14" t="b">
        <v>0</v>
      </c>
      <c r="BY194" s="14" t="b">
        <v>1</v>
      </c>
      <c r="BZ194" s="14" t="b">
        <v>0</v>
      </c>
      <c r="CA194" s="14" t="b">
        <v>1</v>
      </c>
      <c r="CB194" s="14" t="b">
        <v>1</v>
      </c>
      <c r="CC194" s="14" t="b">
        <v>0</v>
      </c>
      <c r="CD194" s="14" t="b">
        <v>1</v>
      </c>
      <c r="CE194" s="14" t="b">
        <v>0</v>
      </c>
      <c r="CF194" s="14" t="b">
        <v>0</v>
      </c>
      <c r="CG194" s="14" t="b">
        <v>1</v>
      </c>
      <c r="CH194" s="14" t="b">
        <v>0</v>
      </c>
      <c r="CI194" s="14" t="b">
        <v>0</v>
      </c>
      <c r="CJ194" s="14" t="b">
        <v>1</v>
      </c>
      <c r="CK194" s="14" t="b">
        <v>0</v>
      </c>
      <c r="CL194" s="14" t="b">
        <v>0</v>
      </c>
      <c r="CM194" s="14" t="b">
        <v>1</v>
      </c>
      <c r="CN194" s="14" t="b">
        <v>1</v>
      </c>
      <c r="CO194" s="14" t="b">
        <v>0</v>
      </c>
      <c r="CP194" s="14" t="b">
        <v>0</v>
      </c>
      <c r="CQ194" s="14" t="b">
        <v>1</v>
      </c>
      <c r="CR194" s="14" t="b">
        <v>1</v>
      </c>
      <c r="CS194" s="14" t="b">
        <v>0</v>
      </c>
      <c r="CT194" s="14" t="b">
        <v>1</v>
      </c>
      <c r="CU194" s="14" t="b">
        <v>0</v>
      </c>
      <c r="CV194" s="14" t="b">
        <v>0</v>
      </c>
      <c r="CW194" s="2" t="b">
        <v>1</v>
      </c>
      <c r="CX194" s="2" t="b">
        <v>1</v>
      </c>
      <c r="CY194" s="2" t="b">
        <v>1</v>
      </c>
    </row>
    <row r="195" ht="12.75" customHeight="1">
      <c r="A195" s="11" t="s">
        <v>670</v>
      </c>
      <c r="B195" s="11"/>
      <c r="C195" s="11" t="s">
        <v>670</v>
      </c>
      <c r="D195" s="14" t="s">
        <v>509</v>
      </c>
      <c r="E195" s="14" t="s">
        <v>508</v>
      </c>
      <c r="F195" s="14" t="s">
        <v>510</v>
      </c>
      <c r="G195" s="14" t="s">
        <v>509</v>
      </c>
      <c r="H195" s="14" t="s">
        <v>509</v>
      </c>
      <c r="I195" s="14" t="s">
        <v>510</v>
      </c>
      <c r="J195" s="14" t="s">
        <v>509</v>
      </c>
      <c r="K195" s="14" t="s">
        <v>508</v>
      </c>
      <c r="L195" s="14" t="s">
        <v>510</v>
      </c>
      <c r="M195" s="14" t="s">
        <v>509</v>
      </c>
      <c r="N195" s="14" t="s">
        <v>509</v>
      </c>
      <c r="O195" s="14" t="s">
        <v>509</v>
      </c>
      <c r="P195" s="14" t="s">
        <v>509</v>
      </c>
      <c r="Q195" s="14" t="s">
        <v>509</v>
      </c>
      <c r="R195" s="14" t="s">
        <v>508</v>
      </c>
      <c r="S195" s="14" t="s">
        <v>510</v>
      </c>
      <c r="T195" s="14" t="s">
        <v>509</v>
      </c>
      <c r="U195" s="14" t="s">
        <v>508</v>
      </c>
      <c r="V195" s="14" t="s">
        <v>508</v>
      </c>
      <c r="W195" s="14" t="s">
        <v>509</v>
      </c>
      <c r="X195" s="14" t="s">
        <v>509</v>
      </c>
      <c r="Y195" s="14" t="s">
        <v>509</v>
      </c>
      <c r="Z195" s="14" t="s">
        <v>509</v>
      </c>
      <c r="AA195" s="14" t="s">
        <v>509</v>
      </c>
      <c r="AB195" s="14" t="s">
        <v>509</v>
      </c>
      <c r="AC195" s="14" t="s">
        <v>508</v>
      </c>
      <c r="AD195" s="14" t="s">
        <v>510</v>
      </c>
      <c r="AE195" s="14" t="s">
        <v>508</v>
      </c>
      <c r="AF195" s="14" t="s">
        <v>510</v>
      </c>
      <c r="AG195" s="14" t="s">
        <v>509</v>
      </c>
      <c r="AH195" s="14" t="s">
        <v>509</v>
      </c>
      <c r="AI195" s="14" t="s">
        <v>508</v>
      </c>
      <c r="AJ195" s="14" t="s">
        <v>509</v>
      </c>
      <c r="AK195" s="14" t="s">
        <v>509</v>
      </c>
      <c r="AL195" s="14" t="s">
        <v>509</v>
      </c>
      <c r="AM195" s="14" t="s">
        <v>510</v>
      </c>
      <c r="AN195" s="14" t="s">
        <v>508</v>
      </c>
      <c r="AO195" s="14" t="s">
        <v>509</v>
      </c>
      <c r="AP195" s="14" t="s">
        <v>510</v>
      </c>
      <c r="AQ195" s="14" t="s">
        <v>508</v>
      </c>
      <c r="AR195" s="14" t="s">
        <v>509</v>
      </c>
      <c r="AS195" s="14" t="s">
        <v>509</v>
      </c>
      <c r="AT195" s="14" t="s">
        <v>510</v>
      </c>
      <c r="AU195" s="14" t="s">
        <v>509</v>
      </c>
      <c r="AV195" s="14" t="s">
        <v>509</v>
      </c>
      <c r="AW195" s="14" t="s">
        <v>509</v>
      </c>
      <c r="AX195" s="14" t="s">
        <v>509</v>
      </c>
      <c r="AY195" s="14" t="s">
        <v>510</v>
      </c>
      <c r="AZ195" s="14" t="s">
        <v>509</v>
      </c>
      <c r="BA195" s="14" t="s">
        <v>510</v>
      </c>
      <c r="BB195" s="14" t="s">
        <v>508</v>
      </c>
      <c r="BC195" s="14" t="s">
        <v>509</v>
      </c>
      <c r="BD195" s="14" t="s">
        <v>509</v>
      </c>
      <c r="BE195" s="14" t="s">
        <v>509</v>
      </c>
      <c r="BF195" s="14" t="s">
        <v>509</v>
      </c>
      <c r="BG195" s="14" t="s">
        <v>510</v>
      </c>
      <c r="BH195" s="14" t="s">
        <v>509</v>
      </c>
      <c r="BI195" s="14" t="s">
        <v>510</v>
      </c>
      <c r="BJ195" s="14" t="s">
        <v>509</v>
      </c>
      <c r="BK195" s="14" t="s">
        <v>509</v>
      </c>
      <c r="BL195" s="14" t="s">
        <v>509</v>
      </c>
      <c r="BM195" s="14" t="s">
        <v>508</v>
      </c>
      <c r="BN195" s="14" t="s">
        <v>509</v>
      </c>
      <c r="BO195" s="14" t="s">
        <v>509</v>
      </c>
      <c r="BP195" s="14" t="s">
        <v>508</v>
      </c>
      <c r="BQ195" s="14" t="s">
        <v>509</v>
      </c>
      <c r="BR195" s="14" t="s">
        <v>508</v>
      </c>
      <c r="BS195" s="14" t="s">
        <v>510</v>
      </c>
      <c r="BT195" s="14" t="s">
        <v>509</v>
      </c>
      <c r="BU195" s="14" t="s">
        <v>509</v>
      </c>
      <c r="BV195" s="14" t="s">
        <v>508</v>
      </c>
      <c r="BW195" s="14" t="s">
        <v>509</v>
      </c>
      <c r="BX195" s="14" t="s">
        <v>510</v>
      </c>
      <c r="BY195" s="14" t="s">
        <v>509</v>
      </c>
      <c r="BZ195" s="14" t="s">
        <v>508</v>
      </c>
      <c r="CA195" s="14" t="s">
        <v>510</v>
      </c>
      <c r="CB195" s="14" t="s">
        <v>508</v>
      </c>
      <c r="CC195" s="14" t="s">
        <v>509</v>
      </c>
      <c r="CD195" s="14" t="s">
        <v>510</v>
      </c>
      <c r="CE195" s="14" t="s">
        <v>508</v>
      </c>
      <c r="CF195" s="14" t="s">
        <v>508</v>
      </c>
      <c r="CG195" s="14" t="s">
        <v>509</v>
      </c>
      <c r="CH195" s="14" t="s">
        <v>509</v>
      </c>
      <c r="CI195" s="14" t="s">
        <v>509</v>
      </c>
      <c r="CJ195" s="14" t="s">
        <v>508</v>
      </c>
      <c r="CK195" s="14" t="s">
        <v>509</v>
      </c>
      <c r="CL195" s="14" t="s">
        <v>509</v>
      </c>
      <c r="CM195" s="14" t="s">
        <v>509</v>
      </c>
      <c r="CN195" s="14" t="s">
        <v>509</v>
      </c>
      <c r="CO195" s="14" t="s">
        <v>509</v>
      </c>
      <c r="CP195" s="14" t="s">
        <v>509</v>
      </c>
      <c r="CQ195" s="14" t="s">
        <v>509</v>
      </c>
      <c r="CR195" s="14" t="s">
        <v>509</v>
      </c>
      <c r="CS195" s="14" t="s">
        <v>508</v>
      </c>
      <c r="CT195" s="14" t="s">
        <v>508</v>
      </c>
      <c r="CU195" s="14" t="s">
        <v>510</v>
      </c>
      <c r="CV195" s="14" t="s">
        <v>508</v>
      </c>
      <c r="CW195" s="2" t="s">
        <v>508</v>
      </c>
      <c r="CX195" s="2" t="s">
        <v>508</v>
      </c>
      <c r="CY195" s="2" t="s">
        <v>509</v>
      </c>
    </row>
    <row r="196" ht="12.75" customHeight="1">
      <c r="A196" s="11" t="s">
        <v>671</v>
      </c>
      <c r="B196" s="11"/>
      <c r="C196" s="11" t="s">
        <v>671</v>
      </c>
      <c r="D196" s="14" t="b">
        <v>0</v>
      </c>
      <c r="E196" s="14" t="b">
        <v>1</v>
      </c>
      <c r="F196" s="14" t="b">
        <v>1</v>
      </c>
      <c r="G196" s="14" t="b">
        <v>1</v>
      </c>
      <c r="H196" s="14" t="b">
        <v>1</v>
      </c>
      <c r="I196" s="14" t="b">
        <v>0</v>
      </c>
      <c r="J196" s="14" t="b">
        <v>0</v>
      </c>
      <c r="K196" s="14" t="b">
        <v>0</v>
      </c>
      <c r="L196" s="14" t="b">
        <v>0</v>
      </c>
      <c r="M196" s="14" t="b">
        <v>0</v>
      </c>
      <c r="N196" s="14" t="b">
        <v>1</v>
      </c>
      <c r="O196" s="14" t="b">
        <v>1</v>
      </c>
      <c r="P196" s="14" t="b">
        <v>1</v>
      </c>
      <c r="Q196" s="14" t="b">
        <v>1</v>
      </c>
      <c r="R196" s="14" t="b">
        <v>1</v>
      </c>
      <c r="S196" s="14" t="b">
        <v>0</v>
      </c>
      <c r="T196" s="14" t="b">
        <v>1</v>
      </c>
      <c r="U196" s="14" t="b">
        <v>0</v>
      </c>
      <c r="V196" s="14" t="b">
        <v>0</v>
      </c>
      <c r="W196" s="14" t="b">
        <v>1</v>
      </c>
      <c r="X196" s="14" t="b">
        <v>0</v>
      </c>
      <c r="Y196" s="14" t="b">
        <v>1</v>
      </c>
      <c r="Z196" s="14" t="b">
        <v>0</v>
      </c>
      <c r="AA196" s="14" t="b">
        <v>0</v>
      </c>
      <c r="AB196" s="14" t="b">
        <v>0</v>
      </c>
      <c r="AC196" s="14" t="b">
        <v>1</v>
      </c>
      <c r="AD196" s="14" t="b">
        <v>0</v>
      </c>
      <c r="AE196" s="14" t="b">
        <v>0</v>
      </c>
      <c r="AF196" s="14" t="b">
        <v>0</v>
      </c>
      <c r="AG196" s="14" t="b">
        <v>0</v>
      </c>
      <c r="AH196" s="14" t="b">
        <v>0</v>
      </c>
      <c r="AI196" s="14" t="b">
        <v>1</v>
      </c>
      <c r="AJ196" s="14" t="b">
        <v>0</v>
      </c>
      <c r="AK196" s="14" t="b">
        <v>1</v>
      </c>
      <c r="AL196" s="14" t="b">
        <v>0</v>
      </c>
      <c r="AM196" s="14" t="b">
        <v>0</v>
      </c>
      <c r="AN196" s="14" t="b">
        <v>1</v>
      </c>
      <c r="AO196" s="14" t="b">
        <v>1</v>
      </c>
      <c r="AP196" s="14" t="b">
        <v>1</v>
      </c>
      <c r="AQ196" s="14" t="b">
        <v>0</v>
      </c>
      <c r="AR196" s="14" t="b">
        <v>0</v>
      </c>
      <c r="AS196" s="14" t="b">
        <v>0</v>
      </c>
      <c r="AT196" s="14" t="b">
        <v>1</v>
      </c>
      <c r="AU196" s="14" t="b">
        <v>0</v>
      </c>
      <c r="AV196" s="14" t="b">
        <v>0</v>
      </c>
      <c r="AW196" s="14" t="b">
        <v>1</v>
      </c>
      <c r="AX196" s="14" t="b">
        <v>1</v>
      </c>
      <c r="AY196" s="14" t="b">
        <v>0</v>
      </c>
      <c r="AZ196" s="14" t="b">
        <v>0</v>
      </c>
      <c r="BA196" s="14" t="b">
        <v>1</v>
      </c>
      <c r="BB196" s="14" t="b">
        <v>0</v>
      </c>
      <c r="BC196" s="14" t="b">
        <v>1</v>
      </c>
      <c r="BD196" s="14" t="b">
        <v>0</v>
      </c>
      <c r="BE196" s="14" t="b">
        <v>0</v>
      </c>
      <c r="BF196" s="14" t="b">
        <v>0</v>
      </c>
      <c r="BG196" s="14" t="b">
        <v>1</v>
      </c>
      <c r="BH196" s="14" t="b">
        <v>0</v>
      </c>
      <c r="BI196" s="14" t="b">
        <v>1</v>
      </c>
      <c r="BJ196" s="14" t="b">
        <v>1</v>
      </c>
      <c r="BK196" s="14" t="b">
        <v>0</v>
      </c>
      <c r="BL196" s="14" t="b">
        <v>0</v>
      </c>
      <c r="BM196" s="14" t="b">
        <v>1</v>
      </c>
      <c r="BN196" s="14" t="b">
        <v>0</v>
      </c>
      <c r="BO196" s="14" t="b">
        <v>0</v>
      </c>
      <c r="BP196" s="14" t="b">
        <v>0</v>
      </c>
      <c r="BQ196" s="14" t="b">
        <v>1</v>
      </c>
      <c r="BR196" s="14" t="b">
        <v>1</v>
      </c>
      <c r="BS196" s="14" t="b">
        <v>0</v>
      </c>
      <c r="BT196" s="14" t="b">
        <v>0</v>
      </c>
      <c r="BU196" s="14" t="b">
        <v>1</v>
      </c>
      <c r="BV196" s="14" t="b">
        <v>1</v>
      </c>
      <c r="BW196" s="14" t="b">
        <v>1</v>
      </c>
      <c r="BX196" s="14" t="b">
        <v>0</v>
      </c>
      <c r="BY196" s="14" t="b">
        <v>0</v>
      </c>
      <c r="BZ196" s="14" t="b">
        <v>0</v>
      </c>
      <c r="CA196" s="14" t="b">
        <v>1</v>
      </c>
      <c r="CB196" s="14" t="b">
        <v>1</v>
      </c>
      <c r="CC196" s="14" t="b">
        <v>1</v>
      </c>
      <c r="CD196" s="14" t="b">
        <v>1</v>
      </c>
      <c r="CE196" s="14" t="b">
        <v>0</v>
      </c>
      <c r="CF196" s="14" t="b">
        <v>0</v>
      </c>
      <c r="CG196" s="14" t="b">
        <v>1</v>
      </c>
      <c r="CH196" s="14" t="b">
        <v>0</v>
      </c>
      <c r="CI196" s="14" t="b">
        <v>1</v>
      </c>
      <c r="CJ196" s="14" t="b">
        <v>1</v>
      </c>
      <c r="CK196" s="14" t="b">
        <v>1</v>
      </c>
      <c r="CL196" s="14" t="b">
        <v>0</v>
      </c>
      <c r="CM196" s="14" t="b">
        <v>1</v>
      </c>
      <c r="CN196" s="14" t="b">
        <v>1</v>
      </c>
      <c r="CO196" s="14" t="b">
        <v>1</v>
      </c>
      <c r="CP196" s="14" t="b">
        <v>1</v>
      </c>
      <c r="CQ196" s="14" t="b">
        <v>0</v>
      </c>
      <c r="CR196" s="14" t="b">
        <v>1</v>
      </c>
      <c r="CS196" s="14" t="b">
        <v>1</v>
      </c>
      <c r="CT196" s="14" t="b">
        <v>0</v>
      </c>
      <c r="CU196" s="14" t="b">
        <v>1</v>
      </c>
      <c r="CV196" s="14" t="b">
        <v>0</v>
      </c>
      <c r="CW196" s="2" t="b">
        <v>0</v>
      </c>
      <c r="CX196" s="2" t="b">
        <v>1</v>
      </c>
      <c r="CY196" s="2" t="b">
        <v>1</v>
      </c>
    </row>
    <row r="197" ht="12.75" customHeight="1">
      <c r="A197" s="11" t="s">
        <v>672</v>
      </c>
      <c r="B197" s="11"/>
      <c r="C197" s="11" t="s">
        <v>672</v>
      </c>
      <c r="D197" s="14" t="b">
        <v>0</v>
      </c>
      <c r="E197" s="14" t="b">
        <v>1</v>
      </c>
      <c r="F197" s="14" t="b">
        <v>1</v>
      </c>
      <c r="G197" s="14" t="b">
        <v>1</v>
      </c>
      <c r="H197" s="14" t="b">
        <v>1</v>
      </c>
      <c r="I197" s="14" t="b">
        <v>1</v>
      </c>
      <c r="J197" s="14" t="b">
        <v>0</v>
      </c>
      <c r="K197" s="14" t="b">
        <v>0</v>
      </c>
      <c r="L197" s="14" t="b">
        <v>1</v>
      </c>
      <c r="M197" s="14" t="b">
        <v>0</v>
      </c>
      <c r="N197" s="14" t="b">
        <v>1</v>
      </c>
      <c r="O197" s="14" t="b">
        <v>1</v>
      </c>
      <c r="P197" s="14" t="b">
        <v>1</v>
      </c>
      <c r="Q197" s="14" t="b">
        <v>0</v>
      </c>
      <c r="R197" s="14" t="b">
        <v>0</v>
      </c>
      <c r="S197" s="14" t="b">
        <v>0</v>
      </c>
      <c r="T197" s="14" t="b">
        <v>1</v>
      </c>
      <c r="U197" s="14" t="b">
        <v>1</v>
      </c>
      <c r="V197" s="14" t="b">
        <v>1</v>
      </c>
      <c r="W197" s="14" t="b">
        <v>1</v>
      </c>
      <c r="X197" s="14" t="b">
        <v>1</v>
      </c>
      <c r="Y197" s="14" t="b">
        <v>1</v>
      </c>
      <c r="Z197" s="14" t="b">
        <v>1</v>
      </c>
      <c r="AA197" s="14" t="b">
        <v>0</v>
      </c>
      <c r="AB197" s="14" t="b">
        <v>0</v>
      </c>
      <c r="AC197" s="14" t="b">
        <v>1</v>
      </c>
      <c r="AD197" s="14" t="b">
        <v>1</v>
      </c>
      <c r="AE197" s="14" t="b">
        <v>1</v>
      </c>
      <c r="AF197" s="14" t="b">
        <v>1</v>
      </c>
      <c r="AG197" s="14" t="b">
        <v>1</v>
      </c>
      <c r="AH197" s="14" t="b">
        <v>0</v>
      </c>
      <c r="AI197" s="14" t="b">
        <v>0</v>
      </c>
      <c r="AJ197" s="14" t="b">
        <v>0</v>
      </c>
      <c r="AK197" s="14" t="b">
        <v>1</v>
      </c>
      <c r="AL197" s="14" t="b">
        <v>1</v>
      </c>
      <c r="AM197" s="14" t="b">
        <v>1</v>
      </c>
      <c r="AN197" s="14" t="b">
        <v>0</v>
      </c>
      <c r="AO197" s="14" t="b">
        <v>1</v>
      </c>
      <c r="AP197" s="14" t="b">
        <v>1</v>
      </c>
      <c r="AQ197" s="14" t="b">
        <v>1</v>
      </c>
      <c r="AR197" s="14" t="b">
        <v>0</v>
      </c>
      <c r="AS197" s="14" t="b">
        <v>1</v>
      </c>
      <c r="AT197" s="14" t="b">
        <v>1</v>
      </c>
      <c r="AU197" s="14" t="b">
        <v>1</v>
      </c>
      <c r="AV197" s="14" t="b">
        <v>1</v>
      </c>
      <c r="AW197" s="14" t="b">
        <v>0</v>
      </c>
      <c r="AX197" s="14" t="b">
        <v>1</v>
      </c>
      <c r="AY197" s="14" t="b">
        <v>0</v>
      </c>
      <c r="AZ197" s="14" t="b">
        <v>0</v>
      </c>
      <c r="BA197" s="14" t="b">
        <v>1</v>
      </c>
      <c r="BB197" s="14" t="b">
        <v>0</v>
      </c>
      <c r="BC197" s="14" t="b">
        <v>0</v>
      </c>
      <c r="BD197" s="14" t="b">
        <v>1</v>
      </c>
      <c r="BE197" s="14" t="b">
        <v>0</v>
      </c>
      <c r="BF197" s="14" t="b">
        <v>0</v>
      </c>
      <c r="BG197" s="14" t="b">
        <v>1</v>
      </c>
      <c r="BH197" s="14" t="b">
        <v>0</v>
      </c>
      <c r="BI197" s="14" t="b">
        <v>1</v>
      </c>
      <c r="BJ197" s="14" t="b">
        <v>1</v>
      </c>
      <c r="BK197" s="14" t="b">
        <v>0</v>
      </c>
      <c r="BL197" s="14" t="b">
        <v>0</v>
      </c>
      <c r="BM197" s="14" t="b">
        <v>0</v>
      </c>
      <c r="BN197" s="14" t="b">
        <v>1</v>
      </c>
      <c r="BO197" s="14" t="b">
        <v>1</v>
      </c>
      <c r="BP197" s="14" t="b">
        <v>1</v>
      </c>
      <c r="BQ197" s="14" t="b">
        <v>1</v>
      </c>
      <c r="BR197" s="14" t="b">
        <v>0</v>
      </c>
      <c r="BS197" s="14" t="b">
        <v>1</v>
      </c>
      <c r="BT197" s="14" t="b">
        <v>1</v>
      </c>
      <c r="BU197" s="14" t="b">
        <v>0</v>
      </c>
      <c r="BV197" s="14" t="b">
        <v>1</v>
      </c>
      <c r="BW197" s="14" t="b">
        <v>0</v>
      </c>
      <c r="BX197" s="14" t="b">
        <v>1</v>
      </c>
      <c r="BY197" s="14" t="b">
        <v>0</v>
      </c>
      <c r="BZ197" s="14" t="b">
        <v>0</v>
      </c>
      <c r="CA197" s="14" t="b">
        <v>1</v>
      </c>
      <c r="CB197" s="14" t="b">
        <v>1</v>
      </c>
      <c r="CC197" s="14" t="b">
        <v>0</v>
      </c>
      <c r="CD197" s="14" t="b">
        <v>0</v>
      </c>
      <c r="CE197" s="14" t="b">
        <v>0</v>
      </c>
      <c r="CF197" s="14" t="b">
        <v>0</v>
      </c>
      <c r="CG197" s="14" t="b">
        <v>1</v>
      </c>
      <c r="CH197" s="14" t="b">
        <v>0</v>
      </c>
      <c r="CI197" s="14" t="b">
        <v>0</v>
      </c>
      <c r="CJ197" s="14" t="b">
        <v>1</v>
      </c>
      <c r="CK197" s="14" t="b">
        <v>1</v>
      </c>
      <c r="CL197" s="14" t="b">
        <v>1</v>
      </c>
      <c r="CM197" s="14" t="b">
        <v>0</v>
      </c>
      <c r="CN197" s="14" t="b">
        <v>1</v>
      </c>
      <c r="CO197" s="14" t="b">
        <v>0</v>
      </c>
      <c r="CP197" s="14" t="b">
        <v>1</v>
      </c>
      <c r="CQ197" s="14" t="b">
        <v>1</v>
      </c>
      <c r="CR197" s="14" t="b">
        <v>1</v>
      </c>
      <c r="CS197" s="14" t="b">
        <v>0</v>
      </c>
      <c r="CT197" s="14" t="b">
        <v>1</v>
      </c>
      <c r="CU197" s="14" t="b">
        <v>1</v>
      </c>
      <c r="CV197" s="14" t="b">
        <v>1</v>
      </c>
      <c r="CW197" s="2" t="b">
        <v>1</v>
      </c>
      <c r="CX197" s="2" t="b">
        <v>0</v>
      </c>
      <c r="CY197" s="2" t="b">
        <v>0</v>
      </c>
    </row>
    <row r="198" ht="12.75" customHeight="1">
      <c r="A198" s="11" t="s">
        <v>673</v>
      </c>
      <c r="B198" s="11"/>
      <c r="C198" s="11" t="s">
        <v>673</v>
      </c>
      <c r="D198" s="14" t="s">
        <v>515</v>
      </c>
      <c r="E198" s="14" t="s">
        <v>514</v>
      </c>
      <c r="F198" s="14" t="s">
        <v>515</v>
      </c>
      <c r="G198" s="14" t="s">
        <v>514</v>
      </c>
      <c r="H198" s="14" t="s">
        <v>514</v>
      </c>
      <c r="I198" s="14" t="s">
        <v>514</v>
      </c>
      <c r="J198" s="14" t="s">
        <v>514</v>
      </c>
      <c r="K198" s="14" t="s">
        <v>515</v>
      </c>
      <c r="L198" s="14" t="s">
        <v>514</v>
      </c>
      <c r="M198" s="14" t="s">
        <v>515</v>
      </c>
      <c r="N198" s="14" t="s">
        <v>515</v>
      </c>
      <c r="O198" s="14" t="s">
        <v>515</v>
      </c>
      <c r="P198" s="14" t="s">
        <v>514</v>
      </c>
      <c r="Q198" s="14" t="s">
        <v>515</v>
      </c>
      <c r="R198" s="14" t="s">
        <v>515</v>
      </c>
      <c r="S198" s="14" t="s">
        <v>515</v>
      </c>
      <c r="T198" s="14" t="s">
        <v>515</v>
      </c>
      <c r="U198" s="14" t="s">
        <v>515</v>
      </c>
      <c r="V198" s="14" t="s">
        <v>515</v>
      </c>
      <c r="W198" s="14" t="s">
        <v>514</v>
      </c>
      <c r="X198" s="14" t="s">
        <v>514</v>
      </c>
      <c r="Y198" s="14" t="s">
        <v>515</v>
      </c>
      <c r="Z198" s="14" t="s">
        <v>515</v>
      </c>
      <c r="AA198" s="14" t="s">
        <v>514</v>
      </c>
      <c r="AB198" s="14" t="s">
        <v>514</v>
      </c>
      <c r="AC198" s="14" t="s">
        <v>515</v>
      </c>
      <c r="AD198" s="14" t="s">
        <v>515</v>
      </c>
      <c r="AE198" s="14" t="s">
        <v>514</v>
      </c>
      <c r="AF198" s="14" t="s">
        <v>515</v>
      </c>
      <c r="AG198" s="14" t="s">
        <v>514</v>
      </c>
      <c r="AH198" s="14" t="s">
        <v>515</v>
      </c>
      <c r="AI198" s="14" t="s">
        <v>514</v>
      </c>
      <c r="AJ198" s="14" t="s">
        <v>514</v>
      </c>
      <c r="AK198" s="14" t="s">
        <v>514</v>
      </c>
      <c r="AL198" s="14" t="s">
        <v>514</v>
      </c>
      <c r="AM198" s="14" t="s">
        <v>515</v>
      </c>
      <c r="AN198" s="14" t="s">
        <v>514</v>
      </c>
      <c r="AO198" s="14" t="s">
        <v>515</v>
      </c>
      <c r="AP198" s="14" t="s">
        <v>515</v>
      </c>
      <c r="AQ198" s="14" t="s">
        <v>515</v>
      </c>
      <c r="AR198" s="14" t="s">
        <v>515</v>
      </c>
      <c r="AS198" s="14" t="s">
        <v>514</v>
      </c>
      <c r="AT198" s="14" t="s">
        <v>515</v>
      </c>
      <c r="AU198" s="14" t="s">
        <v>514</v>
      </c>
      <c r="AV198" s="14" t="s">
        <v>514</v>
      </c>
      <c r="AW198" s="14" t="s">
        <v>514</v>
      </c>
      <c r="AX198" s="14" t="s">
        <v>515</v>
      </c>
      <c r="AY198" s="14" t="s">
        <v>514</v>
      </c>
      <c r="AZ198" s="14" t="s">
        <v>515</v>
      </c>
      <c r="BA198" s="14" t="s">
        <v>515</v>
      </c>
      <c r="BB198" s="14" t="s">
        <v>514</v>
      </c>
      <c r="BC198" s="14" t="s">
        <v>515</v>
      </c>
      <c r="BD198" s="14" t="s">
        <v>515</v>
      </c>
      <c r="BE198" s="14" t="s">
        <v>514</v>
      </c>
      <c r="BF198" s="14" t="s">
        <v>514</v>
      </c>
      <c r="BG198" s="14" t="s">
        <v>515</v>
      </c>
      <c r="BH198" s="14" t="s">
        <v>514</v>
      </c>
      <c r="BI198" s="14" t="s">
        <v>514</v>
      </c>
      <c r="BJ198" s="14" t="s">
        <v>514</v>
      </c>
      <c r="BK198" s="14" t="s">
        <v>514</v>
      </c>
      <c r="BL198" s="14" t="s">
        <v>514</v>
      </c>
      <c r="BM198" s="14" t="s">
        <v>515</v>
      </c>
      <c r="BN198" s="14" t="s">
        <v>515</v>
      </c>
      <c r="BO198" s="14" t="s">
        <v>515</v>
      </c>
      <c r="BP198" s="14" t="s">
        <v>515</v>
      </c>
      <c r="BQ198" s="14" t="s">
        <v>514</v>
      </c>
      <c r="BR198" s="14" t="s">
        <v>515</v>
      </c>
      <c r="BS198" s="14" t="s">
        <v>515</v>
      </c>
      <c r="BT198" s="14" t="s">
        <v>514</v>
      </c>
      <c r="BU198" s="14" t="s">
        <v>514</v>
      </c>
      <c r="BV198" s="14" t="s">
        <v>514</v>
      </c>
      <c r="BW198" s="14" t="s">
        <v>514</v>
      </c>
      <c r="BX198" s="14" t="s">
        <v>515</v>
      </c>
      <c r="BY198" s="14" t="s">
        <v>515</v>
      </c>
      <c r="BZ198" s="14" t="s">
        <v>515</v>
      </c>
      <c r="CA198" s="14" t="s">
        <v>514</v>
      </c>
      <c r="CB198" s="14" t="s">
        <v>515</v>
      </c>
      <c r="CC198" s="14" t="s">
        <v>515</v>
      </c>
      <c r="CD198" s="14" t="s">
        <v>515</v>
      </c>
      <c r="CE198" s="14" t="s">
        <v>514</v>
      </c>
      <c r="CF198" s="14" t="s">
        <v>515</v>
      </c>
      <c r="CG198" s="14" t="s">
        <v>515</v>
      </c>
      <c r="CH198" s="14" t="s">
        <v>515</v>
      </c>
      <c r="CI198" s="14" t="s">
        <v>514</v>
      </c>
      <c r="CJ198" s="14" t="s">
        <v>514</v>
      </c>
      <c r="CK198" s="14" t="s">
        <v>515</v>
      </c>
      <c r="CL198" s="14" t="s">
        <v>514</v>
      </c>
      <c r="CM198" s="14" t="s">
        <v>515</v>
      </c>
      <c r="CN198" s="14" t="s">
        <v>515</v>
      </c>
      <c r="CO198" s="14" t="s">
        <v>514</v>
      </c>
      <c r="CP198" s="14" t="s">
        <v>515</v>
      </c>
      <c r="CQ198" s="14" t="s">
        <v>515</v>
      </c>
      <c r="CR198" s="14" t="s">
        <v>515</v>
      </c>
      <c r="CS198" s="14" t="s">
        <v>515</v>
      </c>
      <c r="CT198" s="14" t="s">
        <v>514</v>
      </c>
      <c r="CU198" s="14" t="s">
        <v>515</v>
      </c>
      <c r="CV198" s="14" t="s">
        <v>515</v>
      </c>
      <c r="CW198" s="2" t="s">
        <v>514</v>
      </c>
      <c r="CX198" s="2" t="s">
        <v>514</v>
      </c>
      <c r="CY198" s="2" t="s">
        <v>515</v>
      </c>
    </row>
    <row r="199" ht="12.75" customHeight="1">
      <c r="A199" s="10" t="s">
        <v>674</v>
      </c>
      <c r="B199" s="10"/>
      <c r="C199" s="10" t="s">
        <v>674</v>
      </c>
      <c r="D199" s="17" t="s">
        <v>517</v>
      </c>
      <c r="E199" s="17" t="s">
        <v>517</v>
      </c>
      <c r="F199" s="17" t="s">
        <v>518</v>
      </c>
      <c r="G199" s="17" t="s">
        <v>517</v>
      </c>
      <c r="H199" s="17" t="s">
        <v>517</v>
      </c>
      <c r="I199" s="17" t="s">
        <v>518</v>
      </c>
      <c r="J199" s="17" t="s">
        <v>517</v>
      </c>
      <c r="K199" s="17" t="s">
        <v>517</v>
      </c>
      <c r="L199" s="17" t="s">
        <v>518</v>
      </c>
      <c r="M199" s="17" t="s">
        <v>517</v>
      </c>
      <c r="N199" s="17" t="s">
        <v>518</v>
      </c>
      <c r="O199" s="17" t="s">
        <v>518</v>
      </c>
      <c r="P199" s="17" t="s">
        <v>518</v>
      </c>
      <c r="Q199" s="17" t="s">
        <v>517</v>
      </c>
      <c r="R199" s="17" t="s">
        <v>518</v>
      </c>
      <c r="S199" s="17" t="s">
        <v>518</v>
      </c>
      <c r="T199" s="17" t="s">
        <v>517</v>
      </c>
      <c r="U199" s="17" t="s">
        <v>517</v>
      </c>
      <c r="V199" s="17" t="s">
        <v>517</v>
      </c>
      <c r="W199" s="17" t="s">
        <v>518</v>
      </c>
      <c r="X199" s="17" t="s">
        <v>518</v>
      </c>
      <c r="Y199" s="17" t="s">
        <v>517</v>
      </c>
      <c r="Z199" s="17" t="s">
        <v>517</v>
      </c>
      <c r="AA199" s="17" t="s">
        <v>518</v>
      </c>
      <c r="AB199" s="17" t="s">
        <v>517</v>
      </c>
      <c r="AC199" s="17" t="s">
        <v>517</v>
      </c>
      <c r="AD199" s="17" t="s">
        <v>517</v>
      </c>
      <c r="AE199" s="17" t="s">
        <v>518</v>
      </c>
      <c r="AF199" s="17" t="s">
        <v>518</v>
      </c>
      <c r="AG199" s="17" t="s">
        <v>517</v>
      </c>
      <c r="AH199" s="17" t="s">
        <v>518</v>
      </c>
      <c r="AI199" s="17" t="s">
        <v>518</v>
      </c>
      <c r="AJ199" s="17" t="s">
        <v>517</v>
      </c>
      <c r="AK199" s="17" t="s">
        <v>517</v>
      </c>
      <c r="AL199" s="17" t="s">
        <v>518</v>
      </c>
      <c r="AM199" s="17" t="s">
        <v>518</v>
      </c>
      <c r="AN199" s="17" t="s">
        <v>517</v>
      </c>
      <c r="AO199" s="17" t="s">
        <v>518</v>
      </c>
      <c r="AP199" s="17" t="s">
        <v>518</v>
      </c>
      <c r="AQ199" s="17" t="s">
        <v>518</v>
      </c>
      <c r="AR199" s="17" t="s">
        <v>518</v>
      </c>
      <c r="AS199" s="17" t="s">
        <v>518</v>
      </c>
      <c r="AT199" s="17" t="s">
        <v>518</v>
      </c>
      <c r="AU199" s="17" t="s">
        <v>517</v>
      </c>
      <c r="AV199" s="17" t="s">
        <v>517</v>
      </c>
      <c r="AW199" s="17" t="s">
        <v>518</v>
      </c>
      <c r="AX199" s="17" t="s">
        <v>518</v>
      </c>
      <c r="AY199" s="17" t="s">
        <v>518</v>
      </c>
      <c r="AZ199" s="17" t="s">
        <v>517</v>
      </c>
      <c r="BA199" s="17" t="s">
        <v>517</v>
      </c>
      <c r="BB199" s="17" t="s">
        <v>517</v>
      </c>
      <c r="BC199" s="17" t="s">
        <v>518</v>
      </c>
      <c r="BD199" s="17" t="s">
        <v>518</v>
      </c>
      <c r="BE199" s="17" t="s">
        <v>517</v>
      </c>
      <c r="BF199" s="17" t="s">
        <v>517</v>
      </c>
      <c r="BG199" s="17" t="s">
        <v>517</v>
      </c>
      <c r="BH199" s="17" t="s">
        <v>517</v>
      </c>
      <c r="BI199" s="17" t="s">
        <v>517</v>
      </c>
      <c r="BJ199" s="17" t="s">
        <v>517</v>
      </c>
      <c r="BK199" s="17" t="s">
        <v>517</v>
      </c>
      <c r="BL199" s="17" t="s">
        <v>517</v>
      </c>
      <c r="BM199" s="17" t="s">
        <v>518</v>
      </c>
      <c r="BN199" s="17" t="s">
        <v>518</v>
      </c>
      <c r="BO199" s="17" t="s">
        <v>518</v>
      </c>
      <c r="BP199" s="17" t="s">
        <v>517</v>
      </c>
      <c r="BQ199" s="17" t="s">
        <v>517</v>
      </c>
      <c r="BR199" s="17" t="s">
        <v>518</v>
      </c>
      <c r="BS199" s="17" t="s">
        <v>517</v>
      </c>
      <c r="BT199" s="17" t="s">
        <v>517</v>
      </c>
      <c r="BU199" s="17" t="s">
        <v>518</v>
      </c>
      <c r="BV199" s="17" t="s">
        <v>518</v>
      </c>
      <c r="BW199" s="17" t="s">
        <v>517</v>
      </c>
      <c r="BX199" s="17" t="s">
        <v>518</v>
      </c>
      <c r="BY199" s="17" t="s">
        <v>517</v>
      </c>
      <c r="BZ199" s="17" t="s">
        <v>517</v>
      </c>
      <c r="CA199" s="17" t="s">
        <v>518</v>
      </c>
      <c r="CB199" s="17" t="s">
        <v>518</v>
      </c>
      <c r="CC199" s="17" t="s">
        <v>517</v>
      </c>
      <c r="CD199" s="17" t="s">
        <v>517</v>
      </c>
      <c r="CE199" s="17" t="s">
        <v>517</v>
      </c>
      <c r="CF199" s="17" t="s">
        <v>518</v>
      </c>
      <c r="CG199" s="17" t="s">
        <v>518</v>
      </c>
      <c r="CH199" s="17" t="s">
        <v>518</v>
      </c>
      <c r="CI199" s="17" t="s">
        <v>518</v>
      </c>
      <c r="CJ199" s="17" t="s">
        <v>517</v>
      </c>
      <c r="CK199" s="17" t="s">
        <v>518</v>
      </c>
      <c r="CL199" s="17" t="s">
        <v>517</v>
      </c>
      <c r="CM199" s="17" t="s">
        <v>518</v>
      </c>
      <c r="CN199" s="17" t="s">
        <v>518</v>
      </c>
      <c r="CO199" s="17" t="s">
        <v>517</v>
      </c>
      <c r="CP199" s="17" t="s">
        <v>517</v>
      </c>
      <c r="CQ199" s="17" t="s">
        <v>518</v>
      </c>
      <c r="CR199" s="17" t="s">
        <v>517</v>
      </c>
      <c r="CS199" s="17" t="s">
        <v>518</v>
      </c>
      <c r="CT199" s="17" t="s">
        <v>518</v>
      </c>
      <c r="CU199" s="17" t="s">
        <v>517</v>
      </c>
      <c r="CV199" s="17" t="s">
        <v>518</v>
      </c>
      <c r="CW199" s="2" t="s">
        <v>517</v>
      </c>
      <c r="CX199" s="2" t="s">
        <v>518</v>
      </c>
      <c r="CY199" s="2" t="s">
        <v>518</v>
      </c>
    </row>
    <row r="200" ht="12.75" customHeight="1">
      <c r="A200" s="11" t="s">
        <v>675</v>
      </c>
      <c r="B200" s="11"/>
      <c r="C200" s="11" t="s">
        <v>675</v>
      </c>
      <c r="D200" s="21" t="s">
        <v>169</v>
      </c>
      <c r="E200" s="21" t="s">
        <v>169</v>
      </c>
      <c r="F200" s="21" t="s">
        <v>169</v>
      </c>
      <c r="G200" s="21" t="s">
        <v>169</v>
      </c>
      <c r="H200" s="21" t="s">
        <v>169</v>
      </c>
      <c r="I200" s="21" t="s">
        <v>169</v>
      </c>
      <c r="J200" s="21" t="s">
        <v>169</v>
      </c>
      <c r="K200" s="21" t="s">
        <v>169</v>
      </c>
      <c r="L200" s="21" t="s">
        <v>169</v>
      </c>
      <c r="M200" s="21" t="s">
        <v>169</v>
      </c>
      <c r="N200" s="21" t="s">
        <v>169</v>
      </c>
      <c r="O200" s="21" t="s">
        <v>169</v>
      </c>
      <c r="P200" s="21" t="s">
        <v>169</v>
      </c>
      <c r="Q200" s="21" t="s">
        <v>169</v>
      </c>
      <c r="R200" s="21" t="s">
        <v>169</v>
      </c>
      <c r="S200" s="21" t="s">
        <v>169</v>
      </c>
      <c r="T200" s="21" t="s">
        <v>169</v>
      </c>
      <c r="U200" s="21" t="s">
        <v>169</v>
      </c>
      <c r="V200" s="21" t="s">
        <v>169</v>
      </c>
      <c r="W200" s="21" t="s">
        <v>169</v>
      </c>
      <c r="X200" s="21" t="s">
        <v>169</v>
      </c>
      <c r="Y200" s="21" t="s">
        <v>169</v>
      </c>
      <c r="Z200" s="21" t="s">
        <v>169</v>
      </c>
      <c r="AA200" s="21" t="s">
        <v>169</v>
      </c>
      <c r="AB200" s="21" t="s">
        <v>169</v>
      </c>
      <c r="AC200" s="21" t="s">
        <v>169</v>
      </c>
      <c r="AD200" s="21" t="s">
        <v>169</v>
      </c>
      <c r="AE200" s="21" t="s">
        <v>169</v>
      </c>
      <c r="AF200" s="21" t="s">
        <v>169</v>
      </c>
      <c r="AG200" s="21" t="s">
        <v>169</v>
      </c>
      <c r="AH200" s="21" t="s">
        <v>169</v>
      </c>
      <c r="AI200" s="21" t="s">
        <v>169</v>
      </c>
      <c r="AJ200" s="21" t="s">
        <v>169</v>
      </c>
      <c r="AK200" s="21" t="s">
        <v>169</v>
      </c>
      <c r="AL200" s="21" t="s">
        <v>169</v>
      </c>
      <c r="AM200" s="21" t="s">
        <v>169</v>
      </c>
      <c r="AN200" s="21" t="s">
        <v>169</v>
      </c>
      <c r="AO200" s="21" t="s">
        <v>169</v>
      </c>
      <c r="AP200" s="21" t="s">
        <v>169</v>
      </c>
      <c r="AQ200" s="21" t="s">
        <v>169</v>
      </c>
      <c r="AR200" s="21" t="s">
        <v>169</v>
      </c>
      <c r="AS200" s="21" t="s">
        <v>169</v>
      </c>
      <c r="AT200" s="21" t="s">
        <v>169</v>
      </c>
      <c r="AU200" s="21" t="s">
        <v>169</v>
      </c>
      <c r="AV200" s="21" t="s">
        <v>169</v>
      </c>
      <c r="AW200" s="21" t="s">
        <v>169</v>
      </c>
      <c r="AX200" s="21" t="s">
        <v>169</v>
      </c>
      <c r="AY200" s="21" t="s">
        <v>169</v>
      </c>
      <c r="AZ200" s="21" t="s">
        <v>169</v>
      </c>
      <c r="BA200" s="21" t="s">
        <v>169</v>
      </c>
      <c r="BB200" s="21" t="s">
        <v>169</v>
      </c>
      <c r="BC200" s="21" t="s">
        <v>169</v>
      </c>
      <c r="BD200" s="21" t="s">
        <v>169</v>
      </c>
      <c r="BE200" s="21" t="s">
        <v>169</v>
      </c>
      <c r="BF200" s="21" t="s">
        <v>169</v>
      </c>
      <c r="BG200" s="21" t="s">
        <v>169</v>
      </c>
      <c r="BH200" s="21" t="s">
        <v>169</v>
      </c>
      <c r="BI200" s="21" t="s">
        <v>169</v>
      </c>
      <c r="BJ200" s="21" t="s">
        <v>169</v>
      </c>
      <c r="BK200" s="21" t="s">
        <v>169</v>
      </c>
      <c r="BL200" s="21" t="s">
        <v>169</v>
      </c>
      <c r="BM200" s="21" t="s">
        <v>169</v>
      </c>
      <c r="BN200" s="21" t="s">
        <v>169</v>
      </c>
      <c r="BO200" s="21" t="s">
        <v>169</v>
      </c>
      <c r="BP200" s="21" t="s">
        <v>169</v>
      </c>
      <c r="BQ200" s="21" t="s">
        <v>169</v>
      </c>
      <c r="BR200" s="21" t="s">
        <v>169</v>
      </c>
      <c r="BS200" s="21" t="s">
        <v>169</v>
      </c>
      <c r="BT200" s="21" t="s">
        <v>169</v>
      </c>
      <c r="BU200" s="21" t="s">
        <v>169</v>
      </c>
      <c r="BV200" s="21" t="s">
        <v>169</v>
      </c>
      <c r="BW200" s="21" t="s">
        <v>169</v>
      </c>
      <c r="BX200" s="21" t="s">
        <v>169</v>
      </c>
      <c r="BY200" s="21" t="s">
        <v>169</v>
      </c>
      <c r="BZ200" s="21" t="s">
        <v>169</v>
      </c>
      <c r="CA200" s="21" t="s">
        <v>169</v>
      </c>
      <c r="CB200" s="21" t="s">
        <v>169</v>
      </c>
      <c r="CC200" s="21" t="s">
        <v>169</v>
      </c>
      <c r="CD200" s="21" t="s">
        <v>169</v>
      </c>
      <c r="CE200" s="21" t="s">
        <v>169</v>
      </c>
      <c r="CF200" s="21" t="s">
        <v>169</v>
      </c>
      <c r="CG200" s="21" t="s">
        <v>169</v>
      </c>
      <c r="CH200" s="21" t="s">
        <v>169</v>
      </c>
      <c r="CI200" s="21" t="s">
        <v>169</v>
      </c>
      <c r="CJ200" s="21" t="s">
        <v>169</v>
      </c>
      <c r="CK200" s="21" t="s">
        <v>169</v>
      </c>
      <c r="CL200" s="21" t="s">
        <v>169</v>
      </c>
      <c r="CM200" s="21" t="s">
        <v>169</v>
      </c>
      <c r="CN200" s="21" t="s">
        <v>169</v>
      </c>
      <c r="CO200" s="21" t="s">
        <v>169</v>
      </c>
      <c r="CP200" s="21" t="s">
        <v>169</v>
      </c>
      <c r="CQ200" s="21" t="s">
        <v>169</v>
      </c>
      <c r="CR200" s="21" t="s">
        <v>169</v>
      </c>
      <c r="CS200" s="21" t="s">
        <v>169</v>
      </c>
      <c r="CT200" s="21" t="s">
        <v>169</v>
      </c>
      <c r="CU200" s="21" t="s">
        <v>169</v>
      </c>
      <c r="CV200" s="21" t="s">
        <v>169</v>
      </c>
      <c r="CW200" s="2" t="s">
        <v>169</v>
      </c>
      <c r="CX200" s="2" t="s">
        <v>169</v>
      </c>
      <c r="CY200" s="2" t="s">
        <v>169</v>
      </c>
    </row>
    <row r="201" ht="12.75" customHeight="1">
      <c r="A201" s="11" t="s">
        <v>676</v>
      </c>
      <c r="B201" s="11"/>
      <c r="C201" s="11" t="s">
        <v>676</v>
      </c>
      <c r="D201" s="21">
        <v>2.0</v>
      </c>
      <c r="E201" s="21">
        <v>2.0</v>
      </c>
      <c r="F201" s="21">
        <v>2.0</v>
      </c>
      <c r="G201" s="21">
        <v>2.0</v>
      </c>
      <c r="H201" s="21">
        <v>2.0</v>
      </c>
      <c r="I201" s="21">
        <v>2.0</v>
      </c>
      <c r="J201" s="21">
        <v>2.0</v>
      </c>
      <c r="K201" s="21">
        <v>2.0</v>
      </c>
      <c r="L201" s="21">
        <v>2.0</v>
      </c>
      <c r="M201" s="21">
        <v>2.0</v>
      </c>
      <c r="N201" s="21">
        <v>2.0</v>
      </c>
      <c r="O201" s="21">
        <v>2.0</v>
      </c>
      <c r="P201" s="21">
        <v>2.0</v>
      </c>
      <c r="Q201" s="21">
        <v>2.0</v>
      </c>
      <c r="R201" s="21">
        <v>2.0</v>
      </c>
      <c r="S201" s="21">
        <v>2.0</v>
      </c>
      <c r="T201" s="21">
        <v>2.0</v>
      </c>
      <c r="U201" s="21">
        <v>2.0</v>
      </c>
      <c r="V201" s="21">
        <v>2.0</v>
      </c>
      <c r="W201" s="21">
        <v>2.0</v>
      </c>
      <c r="X201" s="21">
        <v>2.0</v>
      </c>
      <c r="Y201" s="21">
        <v>2.0</v>
      </c>
      <c r="Z201" s="21">
        <v>2.0</v>
      </c>
      <c r="AA201" s="21">
        <v>2.0</v>
      </c>
      <c r="AB201" s="21">
        <v>2.0</v>
      </c>
      <c r="AC201" s="21">
        <v>2.0</v>
      </c>
      <c r="AD201" s="21">
        <v>2.0</v>
      </c>
      <c r="AE201" s="21">
        <v>2.0</v>
      </c>
      <c r="AF201" s="21">
        <v>2.0</v>
      </c>
      <c r="AG201" s="21">
        <v>2.0</v>
      </c>
      <c r="AH201" s="21">
        <v>2.0</v>
      </c>
      <c r="AI201" s="21">
        <v>2.0</v>
      </c>
      <c r="AJ201" s="21">
        <v>2.0</v>
      </c>
      <c r="AK201" s="21">
        <v>2.0</v>
      </c>
      <c r="AL201" s="21">
        <v>2.0</v>
      </c>
      <c r="AM201" s="21">
        <v>2.0</v>
      </c>
      <c r="AN201" s="21">
        <v>2.0</v>
      </c>
      <c r="AO201" s="21">
        <v>2.0</v>
      </c>
      <c r="AP201" s="21">
        <v>2.0</v>
      </c>
      <c r="AQ201" s="21">
        <v>2.0</v>
      </c>
      <c r="AR201" s="21">
        <v>2.0</v>
      </c>
      <c r="AS201" s="21">
        <v>2.0</v>
      </c>
      <c r="AT201" s="21">
        <v>2.0</v>
      </c>
      <c r="AU201" s="21">
        <v>2.0</v>
      </c>
      <c r="AV201" s="21">
        <v>2.0</v>
      </c>
      <c r="AW201" s="21">
        <v>2.0</v>
      </c>
      <c r="AX201" s="21">
        <v>2.0</v>
      </c>
      <c r="AY201" s="21">
        <v>2.0</v>
      </c>
      <c r="AZ201" s="21">
        <v>2.0</v>
      </c>
      <c r="BA201" s="21">
        <v>2.0</v>
      </c>
      <c r="BB201" s="21">
        <v>2.0</v>
      </c>
      <c r="BC201" s="21">
        <v>2.0</v>
      </c>
      <c r="BD201" s="21">
        <v>2.0</v>
      </c>
      <c r="BE201" s="21">
        <v>2.0</v>
      </c>
      <c r="BF201" s="21">
        <v>2.0</v>
      </c>
      <c r="BG201" s="21">
        <v>2.0</v>
      </c>
      <c r="BH201" s="21">
        <v>2.0</v>
      </c>
      <c r="BI201" s="21">
        <v>2.0</v>
      </c>
      <c r="BJ201" s="21">
        <v>2.0</v>
      </c>
      <c r="BK201" s="21">
        <v>2.0</v>
      </c>
      <c r="BL201" s="21">
        <v>2.0</v>
      </c>
      <c r="BM201" s="21">
        <v>2.0</v>
      </c>
      <c r="BN201" s="21">
        <v>2.0</v>
      </c>
      <c r="BO201" s="21">
        <v>2.0</v>
      </c>
      <c r="BP201" s="21">
        <v>2.0</v>
      </c>
      <c r="BQ201" s="21">
        <v>2.0</v>
      </c>
      <c r="BR201" s="21">
        <v>2.0</v>
      </c>
      <c r="BS201" s="21">
        <v>2.0</v>
      </c>
      <c r="BT201" s="21">
        <v>2.0</v>
      </c>
      <c r="BU201" s="21">
        <v>2.0</v>
      </c>
      <c r="BV201" s="21">
        <v>2.0</v>
      </c>
      <c r="BW201" s="21">
        <v>2.0</v>
      </c>
      <c r="BX201" s="21">
        <v>2.0</v>
      </c>
      <c r="BY201" s="21">
        <v>2.0</v>
      </c>
      <c r="BZ201" s="21">
        <v>2.0</v>
      </c>
      <c r="CA201" s="21">
        <v>2.0</v>
      </c>
      <c r="CB201" s="21">
        <v>2.0</v>
      </c>
      <c r="CC201" s="21">
        <v>2.0</v>
      </c>
      <c r="CD201" s="21">
        <v>2.0</v>
      </c>
      <c r="CE201" s="21">
        <v>2.0</v>
      </c>
      <c r="CF201" s="21">
        <v>2.0</v>
      </c>
      <c r="CG201" s="21">
        <v>2.0</v>
      </c>
      <c r="CH201" s="21">
        <v>2.0</v>
      </c>
      <c r="CI201" s="21">
        <v>2.0</v>
      </c>
      <c r="CJ201" s="21">
        <v>2.0</v>
      </c>
      <c r="CK201" s="21">
        <v>2.0</v>
      </c>
      <c r="CL201" s="21">
        <v>2.0</v>
      </c>
      <c r="CM201" s="21">
        <v>2.0</v>
      </c>
      <c r="CN201" s="21">
        <v>2.0</v>
      </c>
      <c r="CO201" s="21">
        <v>2.0</v>
      </c>
      <c r="CP201" s="21">
        <v>2.0</v>
      </c>
      <c r="CQ201" s="21">
        <v>2.0</v>
      </c>
      <c r="CR201" s="21">
        <v>2.0</v>
      </c>
      <c r="CS201" s="21">
        <v>2.0</v>
      </c>
      <c r="CT201" s="21">
        <v>2.0</v>
      </c>
      <c r="CU201" s="21">
        <v>2.0</v>
      </c>
      <c r="CV201" s="21">
        <v>2.0</v>
      </c>
      <c r="CW201" s="2">
        <v>2.0</v>
      </c>
      <c r="CX201" s="2">
        <v>2.0</v>
      </c>
      <c r="CY201" s="2">
        <v>2.0</v>
      </c>
    </row>
    <row r="202" ht="12.75" customHeight="1">
      <c r="A202" s="10" t="s">
        <v>677</v>
      </c>
      <c r="B202" s="10"/>
      <c r="C202" s="10" t="s">
        <v>677</v>
      </c>
      <c r="D202" s="17" t="s">
        <v>376</v>
      </c>
      <c r="E202" s="17" t="s">
        <v>376</v>
      </c>
      <c r="F202" s="17" t="s">
        <v>376</v>
      </c>
      <c r="G202" s="17" t="s">
        <v>376</v>
      </c>
      <c r="H202" s="17" t="s">
        <v>376</v>
      </c>
      <c r="I202" s="17" t="s">
        <v>376</v>
      </c>
      <c r="J202" s="17" t="s">
        <v>376</v>
      </c>
      <c r="K202" s="17" t="s">
        <v>376</v>
      </c>
      <c r="L202" s="17" t="s">
        <v>376</v>
      </c>
      <c r="M202" s="17" t="s">
        <v>376</v>
      </c>
      <c r="N202" s="17">
        <v>347.0</v>
      </c>
      <c r="O202" s="17" t="s">
        <v>376</v>
      </c>
      <c r="P202" s="17" t="s">
        <v>376</v>
      </c>
      <c r="Q202" s="17" t="s">
        <v>376</v>
      </c>
      <c r="R202" s="17" t="s">
        <v>376</v>
      </c>
      <c r="S202" s="17" t="s">
        <v>376</v>
      </c>
      <c r="T202" s="17" t="s">
        <v>376</v>
      </c>
      <c r="U202" s="17" t="s">
        <v>376</v>
      </c>
      <c r="V202" s="17" t="s">
        <v>376</v>
      </c>
      <c r="W202" s="17" t="s">
        <v>376</v>
      </c>
      <c r="X202" s="17" t="s">
        <v>376</v>
      </c>
      <c r="Y202" s="17" t="s">
        <v>376</v>
      </c>
      <c r="Z202" s="17" t="s">
        <v>376</v>
      </c>
      <c r="AA202" s="17" t="s">
        <v>376</v>
      </c>
      <c r="AB202" s="17" t="s">
        <v>376</v>
      </c>
      <c r="AC202" s="17" t="s">
        <v>376</v>
      </c>
      <c r="AD202" s="17">
        <v>582.0</v>
      </c>
      <c r="AE202" s="17" t="s">
        <v>376</v>
      </c>
      <c r="AF202" s="17" t="s">
        <v>376</v>
      </c>
      <c r="AG202" s="17">
        <v>137.0</v>
      </c>
      <c r="AH202" s="17" t="s">
        <v>376</v>
      </c>
      <c r="AI202" s="17" t="s">
        <v>376</v>
      </c>
      <c r="AJ202" s="17" t="s">
        <v>376</v>
      </c>
      <c r="AK202" s="17" t="s">
        <v>376</v>
      </c>
      <c r="AL202" s="17" t="s">
        <v>376</v>
      </c>
      <c r="AM202" s="17" t="s">
        <v>376</v>
      </c>
      <c r="AN202" s="17" t="s">
        <v>376</v>
      </c>
      <c r="AO202" s="17" t="s">
        <v>376</v>
      </c>
      <c r="AP202" s="17">
        <v>495.0</v>
      </c>
      <c r="AQ202" s="17">
        <v>100.0</v>
      </c>
      <c r="AR202" s="17" t="s">
        <v>376</v>
      </c>
      <c r="AS202" s="17" t="s">
        <v>376</v>
      </c>
      <c r="AT202" s="17" t="s">
        <v>376</v>
      </c>
      <c r="AU202" s="17" t="s">
        <v>376</v>
      </c>
      <c r="AV202" s="17" t="s">
        <v>376</v>
      </c>
      <c r="AW202" s="17" t="s">
        <v>376</v>
      </c>
      <c r="AX202" s="17" t="s">
        <v>376</v>
      </c>
      <c r="AY202" s="17" t="s">
        <v>376</v>
      </c>
      <c r="AZ202" s="17" t="s">
        <v>376</v>
      </c>
      <c r="BA202" s="17" t="s">
        <v>376</v>
      </c>
      <c r="BB202" s="17" t="s">
        <v>376</v>
      </c>
      <c r="BC202" s="17" t="s">
        <v>376</v>
      </c>
      <c r="BD202" s="17" t="s">
        <v>376</v>
      </c>
      <c r="BE202" s="17" t="s">
        <v>376</v>
      </c>
      <c r="BF202" s="17" t="s">
        <v>376</v>
      </c>
      <c r="BG202" s="17">
        <v>556.0</v>
      </c>
      <c r="BH202" s="17" t="s">
        <v>376</v>
      </c>
      <c r="BI202" s="17" t="s">
        <v>376</v>
      </c>
      <c r="BJ202" s="17" t="s">
        <v>376</v>
      </c>
      <c r="BK202" s="17" t="s">
        <v>376</v>
      </c>
      <c r="BL202" s="17" t="s">
        <v>376</v>
      </c>
      <c r="BM202" s="17" t="s">
        <v>376</v>
      </c>
      <c r="BN202" s="17" t="s">
        <v>376</v>
      </c>
      <c r="BO202" s="17" t="s">
        <v>376</v>
      </c>
      <c r="BP202" s="17" t="s">
        <v>376</v>
      </c>
      <c r="BQ202" s="17" t="s">
        <v>376</v>
      </c>
      <c r="BR202" s="17" t="s">
        <v>376</v>
      </c>
      <c r="BS202" s="17" t="s">
        <v>376</v>
      </c>
      <c r="BT202" s="17" t="s">
        <v>376</v>
      </c>
      <c r="BU202" s="17" t="s">
        <v>376</v>
      </c>
      <c r="BV202" s="17" t="s">
        <v>376</v>
      </c>
      <c r="BW202" s="17" t="s">
        <v>376</v>
      </c>
      <c r="BX202" s="17" t="s">
        <v>376</v>
      </c>
      <c r="BY202" s="17" t="s">
        <v>376</v>
      </c>
      <c r="BZ202" s="17">
        <v>179.0</v>
      </c>
      <c r="CA202" s="17" t="s">
        <v>376</v>
      </c>
      <c r="CB202" s="17" t="s">
        <v>376</v>
      </c>
      <c r="CC202" s="17" t="s">
        <v>376</v>
      </c>
      <c r="CD202" s="17">
        <v>963.0</v>
      </c>
      <c r="CE202" s="17" t="s">
        <v>376</v>
      </c>
      <c r="CF202" s="17" t="s">
        <v>376</v>
      </c>
      <c r="CG202" s="17" t="s">
        <v>376</v>
      </c>
      <c r="CH202" s="17">
        <v>396.0</v>
      </c>
      <c r="CI202" s="17" t="s">
        <v>376</v>
      </c>
      <c r="CJ202" s="17">
        <v>620.0</v>
      </c>
      <c r="CK202" s="17">
        <v>454.0</v>
      </c>
      <c r="CL202" s="17" t="s">
        <v>376</v>
      </c>
      <c r="CM202" s="17" t="s">
        <v>376</v>
      </c>
      <c r="CN202" s="17" t="s">
        <v>376</v>
      </c>
      <c r="CO202" s="17" t="s">
        <v>376</v>
      </c>
      <c r="CP202" s="17" t="s">
        <v>376</v>
      </c>
      <c r="CQ202" s="17" t="s">
        <v>376</v>
      </c>
      <c r="CR202" s="17" t="s">
        <v>376</v>
      </c>
      <c r="CS202" s="17" t="s">
        <v>376</v>
      </c>
      <c r="CT202" s="17" t="s">
        <v>376</v>
      </c>
      <c r="CU202" s="17" t="s">
        <v>376</v>
      </c>
      <c r="CV202" s="17" t="s">
        <v>376</v>
      </c>
      <c r="CW202" s="2" t="s">
        <v>376</v>
      </c>
      <c r="CX202" s="2" t="s">
        <v>376</v>
      </c>
      <c r="CY202" s="2" t="s">
        <v>376</v>
      </c>
    </row>
    <row r="203" ht="12.75" customHeight="1">
      <c r="A203" s="11" t="s">
        <v>678</v>
      </c>
      <c r="B203" s="11"/>
      <c r="C203" s="11" t="s">
        <v>678</v>
      </c>
      <c r="D203" s="14" t="s">
        <v>376</v>
      </c>
      <c r="E203" s="14" t="s">
        <v>376</v>
      </c>
      <c r="F203" s="14" t="s">
        <v>376</v>
      </c>
      <c r="G203" s="14" t="s">
        <v>376</v>
      </c>
      <c r="H203" s="14" t="s">
        <v>376</v>
      </c>
      <c r="I203" s="14" t="s">
        <v>376</v>
      </c>
      <c r="J203" s="14" t="s">
        <v>376</v>
      </c>
      <c r="K203" s="14" t="s">
        <v>523</v>
      </c>
      <c r="L203" s="14" t="s">
        <v>376</v>
      </c>
      <c r="M203" s="14" t="s">
        <v>376</v>
      </c>
      <c r="N203" s="14" t="s">
        <v>376</v>
      </c>
      <c r="O203" s="14" t="s">
        <v>376</v>
      </c>
      <c r="P203" s="14" t="s">
        <v>376</v>
      </c>
      <c r="Q203" s="14" t="s">
        <v>376</v>
      </c>
      <c r="R203" s="14" t="s">
        <v>376</v>
      </c>
      <c r="S203" s="14" t="s">
        <v>376</v>
      </c>
      <c r="T203" s="14" t="s">
        <v>376</v>
      </c>
      <c r="U203" s="14" t="s">
        <v>376</v>
      </c>
      <c r="V203" s="14" t="s">
        <v>376</v>
      </c>
      <c r="W203" s="14" t="s">
        <v>376</v>
      </c>
      <c r="X203" s="14" t="s">
        <v>376</v>
      </c>
      <c r="Y203" s="14" t="s">
        <v>376</v>
      </c>
      <c r="Z203" s="14" t="s">
        <v>376</v>
      </c>
      <c r="AA203" s="14" t="s">
        <v>376</v>
      </c>
      <c r="AB203" s="14" t="s">
        <v>376</v>
      </c>
      <c r="AC203" s="14" t="s">
        <v>376</v>
      </c>
      <c r="AD203" s="14" t="s">
        <v>376</v>
      </c>
      <c r="AE203" s="14" t="s">
        <v>376</v>
      </c>
      <c r="AF203" s="14" t="s">
        <v>376</v>
      </c>
      <c r="AG203" s="14" t="s">
        <v>376</v>
      </c>
      <c r="AH203" s="14" t="s">
        <v>523</v>
      </c>
      <c r="AI203" s="14" t="s">
        <v>376</v>
      </c>
      <c r="AJ203" s="14" t="s">
        <v>376</v>
      </c>
      <c r="AK203" s="14" t="s">
        <v>376</v>
      </c>
      <c r="AL203" s="14" t="s">
        <v>376</v>
      </c>
      <c r="AM203" s="14" t="s">
        <v>376</v>
      </c>
      <c r="AN203" s="14" t="s">
        <v>376</v>
      </c>
      <c r="AO203" s="14" t="s">
        <v>376</v>
      </c>
      <c r="AP203" s="14" t="s">
        <v>376</v>
      </c>
      <c r="AQ203" s="14" t="s">
        <v>376</v>
      </c>
      <c r="AR203" s="14" t="s">
        <v>376</v>
      </c>
      <c r="AS203" s="14" t="s">
        <v>376</v>
      </c>
      <c r="AT203" s="14" t="s">
        <v>376</v>
      </c>
      <c r="AU203" s="14" t="s">
        <v>376</v>
      </c>
      <c r="AV203" s="14" t="s">
        <v>376</v>
      </c>
      <c r="AW203" s="14" t="s">
        <v>376</v>
      </c>
      <c r="AX203" s="14" t="s">
        <v>376</v>
      </c>
      <c r="AY203" s="14" t="s">
        <v>376</v>
      </c>
      <c r="AZ203" s="14" t="s">
        <v>376</v>
      </c>
      <c r="BA203" s="14" t="s">
        <v>376</v>
      </c>
      <c r="BB203" s="14" t="s">
        <v>376</v>
      </c>
      <c r="BC203" s="14" t="s">
        <v>376</v>
      </c>
      <c r="BD203" s="14" t="s">
        <v>376</v>
      </c>
      <c r="BE203" s="14" t="s">
        <v>376</v>
      </c>
      <c r="BF203" s="14" t="s">
        <v>376</v>
      </c>
      <c r="BG203" s="14" t="s">
        <v>376</v>
      </c>
      <c r="BH203" s="14" t="s">
        <v>376</v>
      </c>
      <c r="BI203" s="14" t="s">
        <v>376</v>
      </c>
      <c r="BJ203" s="14" t="s">
        <v>376</v>
      </c>
      <c r="BK203" s="14" t="s">
        <v>376</v>
      </c>
      <c r="BL203" s="14" t="s">
        <v>376</v>
      </c>
      <c r="BM203" s="14" t="s">
        <v>376</v>
      </c>
      <c r="BN203" s="14" t="s">
        <v>376</v>
      </c>
      <c r="BO203" s="14" t="s">
        <v>376</v>
      </c>
      <c r="BP203" s="14" t="s">
        <v>376</v>
      </c>
      <c r="BQ203" s="14" t="s">
        <v>376</v>
      </c>
      <c r="BR203" s="14" t="s">
        <v>376</v>
      </c>
      <c r="BS203" s="14" t="s">
        <v>376</v>
      </c>
      <c r="BT203" s="14" t="s">
        <v>376</v>
      </c>
      <c r="BU203" s="14" t="s">
        <v>376</v>
      </c>
      <c r="BV203" s="14" t="s">
        <v>523</v>
      </c>
      <c r="BW203" s="14" t="s">
        <v>376</v>
      </c>
      <c r="BX203" s="14" t="s">
        <v>376</v>
      </c>
      <c r="BY203" s="14" t="s">
        <v>376</v>
      </c>
      <c r="BZ203" s="14" t="s">
        <v>376</v>
      </c>
      <c r="CA203" s="14" t="s">
        <v>376</v>
      </c>
      <c r="CB203" s="14" t="s">
        <v>376</v>
      </c>
      <c r="CC203" s="14" t="s">
        <v>376</v>
      </c>
      <c r="CD203" s="14" t="s">
        <v>376</v>
      </c>
      <c r="CE203" s="14" t="s">
        <v>376</v>
      </c>
      <c r="CF203" s="14" t="s">
        <v>376</v>
      </c>
      <c r="CG203" s="14" t="s">
        <v>376</v>
      </c>
      <c r="CH203" s="14" t="s">
        <v>376</v>
      </c>
      <c r="CI203" s="14" t="s">
        <v>376</v>
      </c>
      <c r="CJ203" s="14" t="s">
        <v>376</v>
      </c>
      <c r="CK203" s="14" t="s">
        <v>376</v>
      </c>
      <c r="CL203" s="14" t="s">
        <v>376</v>
      </c>
      <c r="CM203" s="14" t="s">
        <v>376</v>
      </c>
      <c r="CN203" s="14" t="s">
        <v>376</v>
      </c>
      <c r="CO203" s="14" t="s">
        <v>376</v>
      </c>
      <c r="CP203" s="14" t="s">
        <v>376</v>
      </c>
      <c r="CQ203" s="14" t="s">
        <v>376</v>
      </c>
      <c r="CR203" s="14" t="s">
        <v>376</v>
      </c>
      <c r="CS203" s="14" t="s">
        <v>376</v>
      </c>
      <c r="CT203" s="14" t="s">
        <v>376</v>
      </c>
      <c r="CU203" s="14" t="s">
        <v>376</v>
      </c>
      <c r="CV203" s="14" t="s">
        <v>376</v>
      </c>
      <c r="CW203" s="2" t="s">
        <v>376</v>
      </c>
      <c r="CX203" s="2" t="s">
        <v>376</v>
      </c>
      <c r="CY203" s="2" t="s">
        <v>376</v>
      </c>
    </row>
    <row r="204" ht="12.75" customHeight="1">
      <c r="A204" s="11" t="s">
        <v>679</v>
      </c>
      <c r="B204" s="11"/>
      <c r="C204" s="11" t="s">
        <v>679</v>
      </c>
      <c r="D204" s="14" t="s">
        <v>376</v>
      </c>
      <c r="E204" s="14" t="s">
        <v>376</v>
      </c>
      <c r="F204" s="14" t="s">
        <v>376</v>
      </c>
      <c r="G204" s="14" t="s">
        <v>376</v>
      </c>
      <c r="H204" s="14" t="s">
        <v>376</v>
      </c>
      <c r="I204" s="14" t="s">
        <v>376</v>
      </c>
      <c r="J204" s="14" t="s">
        <v>376</v>
      </c>
      <c r="K204" s="14">
        <v>25.0</v>
      </c>
      <c r="L204" s="14" t="s">
        <v>376</v>
      </c>
      <c r="M204" s="14" t="s">
        <v>376</v>
      </c>
      <c r="N204" s="14" t="s">
        <v>376</v>
      </c>
      <c r="O204" s="14" t="s">
        <v>376</v>
      </c>
      <c r="P204" s="14" t="s">
        <v>376</v>
      </c>
      <c r="Q204" s="14" t="s">
        <v>376</v>
      </c>
      <c r="R204" s="14" t="s">
        <v>376</v>
      </c>
      <c r="S204" s="14" t="s">
        <v>376</v>
      </c>
      <c r="T204" s="14" t="s">
        <v>376</v>
      </c>
      <c r="U204" s="14" t="s">
        <v>376</v>
      </c>
      <c r="V204" s="14" t="s">
        <v>376</v>
      </c>
      <c r="W204" s="14" t="s">
        <v>376</v>
      </c>
      <c r="X204" s="14" t="s">
        <v>376</v>
      </c>
      <c r="Y204" s="14" t="s">
        <v>376</v>
      </c>
      <c r="Z204" s="14" t="s">
        <v>376</v>
      </c>
      <c r="AA204" s="14" t="s">
        <v>376</v>
      </c>
      <c r="AB204" s="14" t="s">
        <v>376</v>
      </c>
      <c r="AC204" s="14" t="s">
        <v>376</v>
      </c>
      <c r="AD204" s="14" t="s">
        <v>376</v>
      </c>
      <c r="AE204" s="14" t="s">
        <v>376</v>
      </c>
      <c r="AF204" s="14" t="s">
        <v>376</v>
      </c>
      <c r="AG204" s="14" t="s">
        <v>376</v>
      </c>
      <c r="AH204" s="14">
        <v>64.0</v>
      </c>
      <c r="AI204" s="14" t="s">
        <v>376</v>
      </c>
      <c r="AJ204" s="14" t="s">
        <v>376</v>
      </c>
      <c r="AK204" s="14" t="s">
        <v>376</v>
      </c>
      <c r="AL204" s="14" t="s">
        <v>376</v>
      </c>
      <c r="AM204" s="14" t="s">
        <v>376</v>
      </c>
      <c r="AN204" s="14" t="s">
        <v>376</v>
      </c>
      <c r="AO204" s="14" t="s">
        <v>376</v>
      </c>
      <c r="AP204" s="14" t="s">
        <v>376</v>
      </c>
      <c r="AQ204" s="14" t="s">
        <v>376</v>
      </c>
      <c r="AR204" s="14" t="s">
        <v>376</v>
      </c>
      <c r="AS204" s="14" t="s">
        <v>376</v>
      </c>
      <c r="AT204" s="14" t="s">
        <v>376</v>
      </c>
      <c r="AU204" s="14" t="s">
        <v>376</v>
      </c>
      <c r="AV204" s="14" t="s">
        <v>376</v>
      </c>
      <c r="AW204" s="14" t="s">
        <v>376</v>
      </c>
      <c r="AX204" s="14" t="s">
        <v>376</v>
      </c>
      <c r="AY204" s="14" t="s">
        <v>376</v>
      </c>
      <c r="AZ204" s="14" t="s">
        <v>376</v>
      </c>
      <c r="BA204" s="14" t="s">
        <v>376</v>
      </c>
      <c r="BB204" s="14" t="s">
        <v>376</v>
      </c>
      <c r="BC204" s="14" t="s">
        <v>376</v>
      </c>
      <c r="BD204" s="14" t="s">
        <v>376</v>
      </c>
      <c r="BE204" s="14" t="s">
        <v>376</v>
      </c>
      <c r="BF204" s="14" t="s">
        <v>376</v>
      </c>
      <c r="BG204" s="14" t="s">
        <v>376</v>
      </c>
      <c r="BH204" s="14" t="s">
        <v>376</v>
      </c>
      <c r="BI204" s="14" t="s">
        <v>376</v>
      </c>
      <c r="BJ204" s="14" t="s">
        <v>376</v>
      </c>
      <c r="BK204" s="14" t="s">
        <v>376</v>
      </c>
      <c r="BL204" s="14" t="s">
        <v>376</v>
      </c>
      <c r="BM204" s="14" t="s">
        <v>376</v>
      </c>
      <c r="BN204" s="14" t="s">
        <v>376</v>
      </c>
      <c r="BO204" s="14" t="s">
        <v>376</v>
      </c>
      <c r="BP204" s="14" t="s">
        <v>376</v>
      </c>
      <c r="BQ204" s="14" t="s">
        <v>376</v>
      </c>
      <c r="BR204" s="14" t="s">
        <v>376</v>
      </c>
      <c r="BS204" s="14" t="s">
        <v>376</v>
      </c>
      <c r="BT204" s="14" t="s">
        <v>376</v>
      </c>
      <c r="BU204" s="14" t="s">
        <v>376</v>
      </c>
      <c r="BV204" s="14">
        <v>21.0</v>
      </c>
      <c r="BW204" s="14" t="s">
        <v>376</v>
      </c>
      <c r="BX204" s="14" t="s">
        <v>376</v>
      </c>
      <c r="BY204" s="14" t="s">
        <v>376</v>
      </c>
      <c r="BZ204" s="14" t="s">
        <v>376</v>
      </c>
      <c r="CA204" s="14" t="s">
        <v>376</v>
      </c>
      <c r="CB204" s="14" t="s">
        <v>376</v>
      </c>
      <c r="CC204" s="14" t="s">
        <v>376</v>
      </c>
      <c r="CD204" s="14" t="s">
        <v>376</v>
      </c>
      <c r="CE204" s="14" t="s">
        <v>376</v>
      </c>
      <c r="CF204" s="14" t="s">
        <v>376</v>
      </c>
      <c r="CG204" s="14" t="s">
        <v>376</v>
      </c>
      <c r="CH204" s="14" t="s">
        <v>376</v>
      </c>
      <c r="CI204" s="14" t="s">
        <v>376</v>
      </c>
      <c r="CJ204" s="14" t="s">
        <v>376</v>
      </c>
      <c r="CK204" s="14" t="s">
        <v>376</v>
      </c>
      <c r="CL204" s="14" t="s">
        <v>376</v>
      </c>
      <c r="CM204" s="14" t="s">
        <v>376</v>
      </c>
      <c r="CN204" s="14" t="s">
        <v>376</v>
      </c>
      <c r="CO204" s="14" t="s">
        <v>376</v>
      </c>
      <c r="CP204" s="14" t="s">
        <v>376</v>
      </c>
      <c r="CQ204" s="14" t="s">
        <v>376</v>
      </c>
      <c r="CR204" s="14" t="s">
        <v>376</v>
      </c>
      <c r="CS204" s="14" t="s">
        <v>376</v>
      </c>
      <c r="CT204" s="14" t="s">
        <v>376</v>
      </c>
      <c r="CU204" s="14" t="s">
        <v>376</v>
      </c>
      <c r="CV204" s="14" t="s">
        <v>376</v>
      </c>
      <c r="CW204" s="2" t="s">
        <v>376</v>
      </c>
      <c r="CX204" s="2" t="s">
        <v>376</v>
      </c>
      <c r="CY204" s="2" t="s">
        <v>376</v>
      </c>
    </row>
    <row r="205" ht="12.75" customHeight="1">
      <c r="A205" s="11" t="s">
        <v>680</v>
      </c>
      <c r="B205" s="11"/>
      <c r="C205" s="11" t="s">
        <v>680</v>
      </c>
      <c r="D205" s="14" t="s">
        <v>376</v>
      </c>
      <c r="E205" s="14" t="s">
        <v>376</v>
      </c>
      <c r="F205" s="14" t="s">
        <v>376</v>
      </c>
      <c r="G205" s="14" t="s">
        <v>376</v>
      </c>
      <c r="H205" s="14" t="s">
        <v>376</v>
      </c>
      <c r="I205" s="14" t="s">
        <v>376</v>
      </c>
      <c r="J205" s="14" t="s">
        <v>376</v>
      </c>
      <c r="K205" s="14" t="s">
        <v>526</v>
      </c>
      <c r="L205" s="14" t="s">
        <v>376</v>
      </c>
      <c r="M205" s="14" t="s">
        <v>376</v>
      </c>
      <c r="N205" s="14" t="s">
        <v>376</v>
      </c>
      <c r="O205" s="14" t="s">
        <v>376</v>
      </c>
      <c r="P205" s="14" t="s">
        <v>376</v>
      </c>
      <c r="Q205" s="14" t="s">
        <v>376</v>
      </c>
      <c r="R205" s="14" t="s">
        <v>376</v>
      </c>
      <c r="S205" s="14" t="s">
        <v>376</v>
      </c>
      <c r="T205" s="14" t="s">
        <v>376</v>
      </c>
      <c r="U205" s="14" t="s">
        <v>376</v>
      </c>
      <c r="V205" s="14" t="s">
        <v>376</v>
      </c>
      <c r="W205" s="14" t="s">
        <v>376</v>
      </c>
      <c r="X205" s="14" t="s">
        <v>376</v>
      </c>
      <c r="Y205" s="14" t="s">
        <v>376</v>
      </c>
      <c r="Z205" s="14" t="s">
        <v>376</v>
      </c>
      <c r="AA205" s="14" t="s">
        <v>376</v>
      </c>
      <c r="AB205" s="14" t="s">
        <v>376</v>
      </c>
      <c r="AC205" s="14" t="s">
        <v>376</v>
      </c>
      <c r="AD205" s="14" t="s">
        <v>376</v>
      </c>
      <c r="AE205" s="14" t="s">
        <v>376</v>
      </c>
      <c r="AF205" s="14" t="s">
        <v>376</v>
      </c>
      <c r="AG205" s="14" t="s">
        <v>376</v>
      </c>
      <c r="AH205" s="14" t="s">
        <v>526</v>
      </c>
      <c r="AI205" s="14" t="s">
        <v>376</v>
      </c>
      <c r="AJ205" s="14" t="s">
        <v>376</v>
      </c>
      <c r="AK205" s="14" t="s">
        <v>376</v>
      </c>
      <c r="AL205" s="14" t="s">
        <v>376</v>
      </c>
      <c r="AM205" s="14" t="s">
        <v>376</v>
      </c>
      <c r="AN205" s="14" t="s">
        <v>376</v>
      </c>
      <c r="AO205" s="14" t="s">
        <v>376</v>
      </c>
      <c r="AP205" s="14" t="s">
        <v>376</v>
      </c>
      <c r="AQ205" s="14" t="s">
        <v>376</v>
      </c>
      <c r="AR205" s="14" t="s">
        <v>376</v>
      </c>
      <c r="AS205" s="14" t="s">
        <v>376</v>
      </c>
      <c r="AT205" s="14" t="s">
        <v>376</v>
      </c>
      <c r="AU205" s="14" t="s">
        <v>376</v>
      </c>
      <c r="AV205" s="14" t="s">
        <v>376</v>
      </c>
      <c r="AW205" s="14" t="s">
        <v>376</v>
      </c>
      <c r="AX205" s="14" t="s">
        <v>376</v>
      </c>
      <c r="AY205" s="14" t="s">
        <v>376</v>
      </c>
      <c r="AZ205" s="14" t="s">
        <v>376</v>
      </c>
      <c r="BA205" s="14" t="s">
        <v>376</v>
      </c>
      <c r="BB205" s="14" t="s">
        <v>376</v>
      </c>
      <c r="BC205" s="14" t="s">
        <v>376</v>
      </c>
      <c r="BD205" s="14" t="s">
        <v>376</v>
      </c>
      <c r="BE205" s="14" t="s">
        <v>376</v>
      </c>
      <c r="BF205" s="14" t="s">
        <v>376</v>
      </c>
      <c r="BG205" s="14" t="s">
        <v>376</v>
      </c>
      <c r="BH205" s="14" t="s">
        <v>376</v>
      </c>
      <c r="BI205" s="14" t="s">
        <v>376</v>
      </c>
      <c r="BJ205" s="14" t="s">
        <v>376</v>
      </c>
      <c r="BK205" s="14" t="s">
        <v>376</v>
      </c>
      <c r="BL205" s="14" t="s">
        <v>376</v>
      </c>
      <c r="BM205" s="14" t="s">
        <v>376</v>
      </c>
      <c r="BN205" s="14" t="s">
        <v>376</v>
      </c>
      <c r="BO205" s="14" t="s">
        <v>376</v>
      </c>
      <c r="BP205" s="14" t="s">
        <v>376</v>
      </c>
      <c r="BQ205" s="14" t="s">
        <v>376</v>
      </c>
      <c r="BR205" s="14" t="s">
        <v>376</v>
      </c>
      <c r="BS205" s="14" t="s">
        <v>376</v>
      </c>
      <c r="BT205" s="14" t="s">
        <v>376</v>
      </c>
      <c r="BU205" s="14" t="s">
        <v>376</v>
      </c>
      <c r="BV205" s="14" t="s">
        <v>526</v>
      </c>
      <c r="BW205" s="14" t="s">
        <v>376</v>
      </c>
      <c r="BX205" s="14" t="s">
        <v>376</v>
      </c>
      <c r="BY205" s="14" t="s">
        <v>376</v>
      </c>
      <c r="BZ205" s="14" t="s">
        <v>376</v>
      </c>
      <c r="CA205" s="14" t="s">
        <v>376</v>
      </c>
      <c r="CB205" s="14" t="s">
        <v>376</v>
      </c>
      <c r="CC205" s="14" t="s">
        <v>376</v>
      </c>
      <c r="CD205" s="14" t="s">
        <v>376</v>
      </c>
      <c r="CE205" s="14" t="s">
        <v>376</v>
      </c>
      <c r="CF205" s="14" t="s">
        <v>376</v>
      </c>
      <c r="CG205" s="14" t="s">
        <v>376</v>
      </c>
      <c r="CH205" s="14" t="s">
        <v>376</v>
      </c>
      <c r="CI205" s="14" t="s">
        <v>376</v>
      </c>
      <c r="CJ205" s="14" t="s">
        <v>376</v>
      </c>
      <c r="CK205" s="14" t="s">
        <v>376</v>
      </c>
      <c r="CL205" s="14" t="s">
        <v>376</v>
      </c>
      <c r="CM205" s="14" t="s">
        <v>376</v>
      </c>
      <c r="CN205" s="14" t="s">
        <v>376</v>
      </c>
      <c r="CO205" s="14" t="s">
        <v>376</v>
      </c>
      <c r="CP205" s="14" t="s">
        <v>376</v>
      </c>
      <c r="CQ205" s="14" t="s">
        <v>376</v>
      </c>
      <c r="CR205" s="14" t="s">
        <v>376</v>
      </c>
      <c r="CS205" s="14" t="s">
        <v>376</v>
      </c>
      <c r="CT205" s="14" t="s">
        <v>376</v>
      </c>
      <c r="CU205" s="14" t="s">
        <v>376</v>
      </c>
      <c r="CV205" s="14" t="s">
        <v>376</v>
      </c>
      <c r="CW205" s="2" t="s">
        <v>376</v>
      </c>
      <c r="CX205" s="2" t="s">
        <v>376</v>
      </c>
      <c r="CY205" s="2" t="s">
        <v>376</v>
      </c>
    </row>
    <row r="206" ht="12.75" customHeight="1">
      <c r="A206" s="11" t="s">
        <v>681</v>
      </c>
      <c r="B206" s="11"/>
      <c r="C206" s="11" t="s">
        <v>681</v>
      </c>
      <c r="D206" s="14" t="s">
        <v>376</v>
      </c>
      <c r="E206" s="14" t="s">
        <v>376</v>
      </c>
      <c r="F206" s="14" t="s">
        <v>376</v>
      </c>
      <c r="G206" s="14" t="s">
        <v>376</v>
      </c>
      <c r="H206" s="14" t="s">
        <v>376</v>
      </c>
      <c r="I206" s="14" t="s">
        <v>376</v>
      </c>
      <c r="J206" s="14" t="s">
        <v>376</v>
      </c>
      <c r="K206" s="14">
        <v>41.0</v>
      </c>
      <c r="L206" s="14" t="s">
        <v>376</v>
      </c>
      <c r="M206" s="14" t="s">
        <v>376</v>
      </c>
      <c r="N206" s="14" t="s">
        <v>376</v>
      </c>
      <c r="O206" s="14" t="s">
        <v>376</v>
      </c>
      <c r="P206" s="14" t="s">
        <v>376</v>
      </c>
      <c r="Q206" s="14" t="s">
        <v>376</v>
      </c>
      <c r="R206" s="14" t="s">
        <v>376</v>
      </c>
      <c r="S206" s="14" t="s">
        <v>376</v>
      </c>
      <c r="T206" s="14" t="s">
        <v>376</v>
      </c>
      <c r="U206" s="14" t="s">
        <v>376</v>
      </c>
      <c r="V206" s="14" t="s">
        <v>376</v>
      </c>
      <c r="W206" s="14" t="s">
        <v>376</v>
      </c>
      <c r="X206" s="14" t="s">
        <v>376</v>
      </c>
      <c r="Y206" s="14" t="s">
        <v>376</v>
      </c>
      <c r="Z206" s="14" t="s">
        <v>376</v>
      </c>
      <c r="AA206" s="14" t="s">
        <v>376</v>
      </c>
      <c r="AB206" s="14" t="s">
        <v>376</v>
      </c>
      <c r="AC206" s="14" t="s">
        <v>376</v>
      </c>
      <c r="AD206" s="14" t="s">
        <v>376</v>
      </c>
      <c r="AE206" s="14" t="s">
        <v>376</v>
      </c>
      <c r="AF206" s="14" t="s">
        <v>376</v>
      </c>
      <c r="AG206" s="14" t="s">
        <v>376</v>
      </c>
      <c r="AH206" s="14">
        <v>70.0</v>
      </c>
      <c r="AI206" s="14" t="s">
        <v>376</v>
      </c>
      <c r="AJ206" s="14" t="s">
        <v>376</v>
      </c>
      <c r="AK206" s="14" t="s">
        <v>376</v>
      </c>
      <c r="AL206" s="14" t="s">
        <v>376</v>
      </c>
      <c r="AM206" s="14" t="s">
        <v>376</v>
      </c>
      <c r="AN206" s="14" t="s">
        <v>376</v>
      </c>
      <c r="AO206" s="14" t="s">
        <v>376</v>
      </c>
      <c r="AP206" s="14" t="s">
        <v>376</v>
      </c>
      <c r="AQ206" s="14" t="s">
        <v>376</v>
      </c>
      <c r="AR206" s="14" t="s">
        <v>376</v>
      </c>
      <c r="AS206" s="14" t="s">
        <v>376</v>
      </c>
      <c r="AT206" s="14" t="s">
        <v>376</v>
      </c>
      <c r="AU206" s="14" t="s">
        <v>376</v>
      </c>
      <c r="AV206" s="14" t="s">
        <v>376</v>
      </c>
      <c r="AW206" s="14" t="s">
        <v>376</v>
      </c>
      <c r="AX206" s="14" t="s">
        <v>376</v>
      </c>
      <c r="AY206" s="14" t="s">
        <v>376</v>
      </c>
      <c r="AZ206" s="14" t="s">
        <v>376</v>
      </c>
      <c r="BA206" s="14" t="s">
        <v>376</v>
      </c>
      <c r="BB206" s="14" t="s">
        <v>376</v>
      </c>
      <c r="BC206" s="14" t="s">
        <v>376</v>
      </c>
      <c r="BD206" s="14" t="s">
        <v>376</v>
      </c>
      <c r="BE206" s="14" t="s">
        <v>376</v>
      </c>
      <c r="BF206" s="14" t="s">
        <v>376</v>
      </c>
      <c r="BG206" s="14" t="s">
        <v>376</v>
      </c>
      <c r="BH206" s="14" t="s">
        <v>376</v>
      </c>
      <c r="BI206" s="14" t="s">
        <v>376</v>
      </c>
      <c r="BJ206" s="14" t="s">
        <v>376</v>
      </c>
      <c r="BK206" s="14" t="s">
        <v>376</v>
      </c>
      <c r="BL206" s="14" t="s">
        <v>376</v>
      </c>
      <c r="BM206" s="14" t="s">
        <v>376</v>
      </c>
      <c r="BN206" s="14" t="s">
        <v>376</v>
      </c>
      <c r="BO206" s="14" t="s">
        <v>376</v>
      </c>
      <c r="BP206" s="14" t="s">
        <v>376</v>
      </c>
      <c r="BQ206" s="14" t="s">
        <v>376</v>
      </c>
      <c r="BR206" s="14" t="s">
        <v>376</v>
      </c>
      <c r="BS206" s="14" t="s">
        <v>376</v>
      </c>
      <c r="BT206" s="14" t="s">
        <v>376</v>
      </c>
      <c r="BU206" s="14" t="s">
        <v>376</v>
      </c>
      <c r="BV206" s="14">
        <v>76.0</v>
      </c>
      <c r="BW206" s="14" t="s">
        <v>376</v>
      </c>
      <c r="BX206" s="14" t="s">
        <v>376</v>
      </c>
      <c r="BY206" s="14" t="s">
        <v>376</v>
      </c>
      <c r="BZ206" s="14" t="s">
        <v>376</v>
      </c>
      <c r="CA206" s="14" t="s">
        <v>376</v>
      </c>
      <c r="CB206" s="14" t="s">
        <v>376</v>
      </c>
      <c r="CC206" s="14" t="s">
        <v>376</v>
      </c>
      <c r="CD206" s="14" t="s">
        <v>376</v>
      </c>
      <c r="CE206" s="14" t="s">
        <v>376</v>
      </c>
      <c r="CF206" s="14" t="s">
        <v>376</v>
      </c>
      <c r="CG206" s="14" t="s">
        <v>376</v>
      </c>
      <c r="CH206" s="14" t="s">
        <v>376</v>
      </c>
      <c r="CI206" s="14" t="s">
        <v>376</v>
      </c>
      <c r="CJ206" s="14" t="s">
        <v>376</v>
      </c>
      <c r="CK206" s="14" t="s">
        <v>376</v>
      </c>
      <c r="CL206" s="14" t="s">
        <v>376</v>
      </c>
      <c r="CM206" s="14" t="s">
        <v>376</v>
      </c>
      <c r="CN206" s="14" t="s">
        <v>376</v>
      </c>
      <c r="CO206" s="14" t="s">
        <v>376</v>
      </c>
      <c r="CP206" s="14" t="s">
        <v>376</v>
      </c>
      <c r="CQ206" s="14" t="s">
        <v>376</v>
      </c>
      <c r="CR206" s="14" t="s">
        <v>376</v>
      </c>
      <c r="CS206" s="14" t="s">
        <v>376</v>
      </c>
      <c r="CT206" s="14" t="s">
        <v>376</v>
      </c>
      <c r="CU206" s="14" t="s">
        <v>376</v>
      </c>
      <c r="CV206" s="14" t="s">
        <v>376</v>
      </c>
      <c r="CW206" s="2" t="s">
        <v>376</v>
      </c>
      <c r="CX206" s="2" t="s">
        <v>376</v>
      </c>
      <c r="CY206" s="2" t="s">
        <v>376</v>
      </c>
    </row>
    <row r="207" ht="12.75" customHeight="1">
      <c r="A207" s="11" t="s">
        <v>682</v>
      </c>
      <c r="B207" s="11"/>
      <c r="C207" s="11" t="s">
        <v>682</v>
      </c>
      <c r="D207" s="14" t="s">
        <v>376</v>
      </c>
      <c r="E207" s="14" t="s">
        <v>376</v>
      </c>
      <c r="F207" s="14" t="s">
        <v>376</v>
      </c>
      <c r="G207" s="14" t="s">
        <v>376</v>
      </c>
      <c r="H207" s="14" t="s">
        <v>376</v>
      </c>
      <c r="I207" s="14" t="s">
        <v>376</v>
      </c>
      <c r="J207" s="14" t="s">
        <v>376</v>
      </c>
      <c r="K207" s="14" t="s">
        <v>529</v>
      </c>
      <c r="L207" s="14" t="s">
        <v>376</v>
      </c>
      <c r="M207" s="14" t="s">
        <v>376</v>
      </c>
      <c r="N207" s="14" t="s">
        <v>376</v>
      </c>
      <c r="O207" s="14" t="s">
        <v>376</v>
      </c>
      <c r="P207" s="14" t="s">
        <v>376</v>
      </c>
      <c r="Q207" s="14" t="s">
        <v>376</v>
      </c>
      <c r="R207" s="14" t="s">
        <v>376</v>
      </c>
      <c r="S207" s="14" t="s">
        <v>376</v>
      </c>
      <c r="T207" s="14" t="s">
        <v>376</v>
      </c>
      <c r="U207" s="14" t="s">
        <v>376</v>
      </c>
      <c r="V207" s="14" t="s">
        <v>376</v>
      </c>
      <c r="W207" s="14" t="s">
        <v>376</v>
      </c>
      <c r="X207" s="14" t="s">
        <v>376</v>
      </c>
      <c r="Y207" s="14" t="s">
        <v>376</v>
      </c>
      <c r="Z207" s="14" t="s">
        <v>376</v>
      </c>
      <c r="AA207" s="14" t="s">
        <v>376</v>
      </c>
      <c r="AB207" s="14" t="s">
        <v>376</v>
      </c>
      <c r="AC207" s="14" t="s">
        <v>376</v>
      </c>
      <c r="AD207" s="14" t="s">
        <v>376</v>
      </c>
      <c r="AE207" s="14" t="s">
        <v>376</v>
      </c>
      <c r="AF207" s="14" t="s">
        <v>376</v>
      </c>
      <c r="AG207" s="14" t="s">
        <v>376</v>
      </c>
      <c r="AH207" s="14" t="s">
        <v>529</v>
      </c>
      <c r="AI207" s="14" t="s">
        <v>376</v>
      </c>
      <c r="AJ207" s="14" t="s">
        <v>376</v>
      </c>
      <c r="AK207" s="14" t="s">
        <v>376</v>
      </c>
      <c r="AL207" s="14" t="s">
        <v>376</v>
      </c>
      <c r="AM207" s="14" t="s">
        <v>376</v>
      </c>
      <c r="AN207" s="14" t="s">
        <v>376</v>
      </c>
      <c r="AO207" s="14" t="s">
        <v>376</v>
      </c>
      <c r="AP207" s="14" t="s">
        <v>376</v>
      </c>
      <c r="AQ207" s="14" t="s">
        <v>376</v>
      </c>
      <c r="AR207" s="14" t="s">
        <v>376</v>
      </c>
      <c r="AS207" s="14" t="s">
        <v>376</v>
      </c>
      <c r="AT207" s="14" t="s">
        <v>376</v>
      </c>
      <c r="AU207" s="14" t="s">
        <v>376</v>
      </c>
      <c r="AV207" s="14" t="s">
        <v>376</v>
      </c>
      <c r="AW207" s="14" t="s">
        <v>376</v>
      </c>
      <c r="AX207" s="14" t="s">
        <v>376</v>
      </c>
      <c r="AY207" s="14" t="s">
        <v>376</v>
      </c>
      <c r="AZ207" s="14" t="s">
        <v>376</v>
      </c>
      <c r="BA207" s="14" t="s">
        <v>376</v>
      </c>
      <c r="BB207" s="14" t="s">
        <v>376</v>
      </c>
      <c r="BC207" s="14" t="s">
        <v>376</v>
      </c>
      <c r="BD207" s="14" t="s">
        <v>376</v>
      </c>
      <c r="BE207" s="14" t="s">
        <v>376</v>
      </c>
      <c r="BF207" s="14" t="s">
        <v>376</v>
      </c>
      <c r="BG207" s="14" t="s">
        <v>376</v>
      </c>
      <c r="BH207" s="14" t="s">
        <v>376</v>
      </c>
      <c r="BI207" s="14" t="s">
        <v>376</v>
      </c>
      <c r="BJ207" s="14" t="s">
        <v>376</v>
      </c>
      <c r="BK207" s="14" t="s">
        <v>376</v>
      </c>
      <c r="BL207" s="14" t="s">
        <v>376</v>
      </c>
      <c r="BM207" s="14" t="s">
        <v>376</v>
      </c>
      <c r="BN207" s="14" t="s">
        <v>376</v>
      </c>
      <c r="BO207" s="14" t="s">
        <v>376</v>
      </c>
      <c r="BP207" s="14" t="s">
        <v>376</v>
      </c>
      <c r="BQ207" s="14" t="s">
        <v>376</v>
      </c>
      <c r="BR207" s="14" t="s">
        <v>376</v>
      </c>
      <c r="BS207" s="14" t="s">
        <v>376</v>
      </c>
      <c r="BT207" s="14" t="s">
        <v>376</v>
      </c>
      <c r="BU207" s="14" t="s">
        <v>376</v>
      </c>
      <c r="BV207" s="14" t="s">
        <v>529</v>
      </c>
      <c r="BW207" s="14" t="s">
        <v>376</v>
      </c>
      <c r="BX207" s="14" t="s">
        <v>376</v>
      </c>
      <c r="BY207" s="14" t="s">
        <v>376</v>
      </c>
      <c r="BZ207" s="14" t="s">
        <v>376</v>
      </c>
      <c r="CA207" s="14" t="s">
        <v>376</v>
      </c>
      <c r="CB207" s="14" t="s">
        <v>376</v>
      </c>
      <c r="CC207" s="14" t="s">
        <v>376</v>
      </c>
      <c r="CD207" s="14" t="s">
        <v>376</v>
      </c>
      <c r="CE207" s="14" t="s">
        <v>376</v>
      </c>
      <c r="CF207" s="14" t="s">
        <v>376</v>
      </c>
      <c r="CG207" s="14" t="s">
        <v>376</v>
      </c>
      <c r="CH207" s="14" t="s">
        <v>376</v>
      </c>
      <c r="CI207" s="14" t="s">
        <v>376</v>
      </c>
      <c r="CJ207" s="14" t="s">
        <v>376</v>
      </c>
      <c r="CK207" s="14" t="s">
        <v>376</v>
      </c>
      <c r="CL207" s="14" t="s">
        <v>376</v>
      </c>
      <c r="CM207" s="14" t="s">
        <v>376</v>
      </c>
      <c r="CN207" s="14" t="s">
        <v>376</v>
      </c>
      <c r="CO207" s="14" t="s">
        <v>376</v>
      </c>
      <c r="CP207" s="14" t="s">
        <v>376</v>
      </c>
      <c r="CQ207" s="14" t="s">
        <v>376</v>
      </c>
      <c r="CR207" s="14" t="s">
        <v>376</v>
      </c>
      <c r="CS207" s="14" t="s">
        <v>376</v>
      </c>
      <c r="CT207" s="14" t="s">
        <v>376</v>
      </c>
      <c r="CU207" s="14" t="s">
        <v>376</v>
      </c>
      <c r="CV207" s="14" t="s">
        <v>376</v>
      </c>
      <c r="CW207" s="2" t="s">
        <v>376</v>
      </c>
      <c r="CX207" s="2" t="s">
        <v>376</v>
      </c>
      <c r="CY207" s="2" t="s">
        <v>376</v>
      </c>
    </row>
    <row r="208" ht="12.75" customHeight="1">
      <c r="A208" s="11" t="s">
        <v>683</v>
      </c>
      <c r="B208" s="11"/>
      <c r="C208" s="11" t="s">
        <v>683</v>
      </c>
      <c r="D208" s="14" t="s">
        <v>376</v>
      </c>
      <c r="E208" s="14" t="s">
        <v>376</v>
      </c>
      <c r="F208" s="14" t="s">
        <v>376</v>
      </c>
      <c r="G208" s="14" t="s">
        <v>376</v>
      </c>
      <c r="H208" s="14" t="s">
        <v>376</v>
      </c>
      <c r="I208" s="14" t="s">
        <v>376</v>
      </c>
      <c r="J208" s="14" t="s">
        <v>376</v>
      </c>
      <c r="K208" s="14">
        <v>33.0</v>
      </c>
      <c r="L208" s="14" t="s">
        <v>376</v>
      </c>
      <c r="M208" s="14" t="s">
        <v>376</v>
      </c>
      <c r="N208" s="14" t="s">
        <v>376</v>
      </c>
      <c r="O208" s="14" t="s">
        <v>376</v>
      </c>
      <c r="P208" s="14" t="s">
        <v>376</v>
      </c>
      <c r="Q208" s="14" t="s">
        <v>376</v>
      </c>
      <c r="R208" s="14" t="s">
        <v>376</v>
      </c>
      <c r="S208" s="14" t="s">
        <v>376</v>
      </c>
      <c r="T208" s="14" t="s">
        <v>376</v>
      </c>
      <c r="U208" s="14" t="s">
        <v>376</v>
      </c>
      <c r="V208" s="14" t="s">
        <v>376</v>
      </c>
      <c r="W208" s="14" t="s">
        <v>376</v>
      </c>
      <c r="X208" s="14" t="s">
        <v>376</v>
      </c>
      <c r="Y208" s="14" t="s">
        <v>376</v>
      </c>
      <c r="Z208" s="14" t="s">
        <v>376</v>
      </c>
      <c r="AA208" s="14" t="s">
        <v>376</v>
      </c>
      <c r="AB208" s="14" t="s">
        <v>376</v>
      </c>
      <c r="AC208" s="14" t="s">
        <v>376</v>
      </c>
      <c r="AD208" s="14" t="s">
        <v>376</v>
      </c>
      <c r="AE208" s="14" t="s">
        <v>376</v>
      </c>
      <c r="AF208" s="14" t="s">
        <v>376</v>
      </c>
      <c r="AG208" s="14" t="s">
        <v>376</v>
      </c>
      <c r="AH208" s="14">
        <v>85.0</v>
      </c>
      <c r="AI208" s="14" t="s">
        <v>376</v>
      </c>
      <c r="AJ208" s="14" t="s">
        <v>376</v>
      </c>
      <c r="AK208" s="14" t="s">
        <v>376</v>
      </c>
      <c r="AL208" s="14" t="s">
        <v>376</v>
      </c>
      <c r="AM208" s="14" t="s">
        <v>376</v>
      </c>
      <c r="AN208" s="14" t="s">
        <v>376</v>
      </c>
      <c r="AO208" s="14" t="s">
        <v>376</v>
      </c>
      <c r="AP208" s="14" t="s">
        <v>376</v>
      </c>
      <c r="AQ208" s="14" t="s">
        <v>376</v>
      </c>
      <c r="AR208" s="14" t="s">
        <v>376</v>
      </c>
      <c r="AS208" s="14" t="s">
        <v>376</v>
      </c>
      <c r="AT208" s="14" t="s">
        <v>376</v>
      </c>
      <c r="AU208" s="14" t="s">
        <v>376</v>
      </c>
      <c r="AV208" s="14" t="s">
        <v>376</v>
      </c>
      <c r="AW208" s="14" t="s">
        <v>376</v>
      </c>
      <c r="AX208" s="14" t="s">
        <v>376</v>
      </c>
      <c r="AY208" s="14" t="s">
        <v>376</v>
      </c>
      <c r="AZ208" s="14" t="s">
        <v>376</v>
      </c>
      <c r="BA208" s="14" t="s">
        <v>376</v>
      </c>
      <c r="BB208" s="14" t="s">
        <v>376</v>
      </c>
      <c r="BC208" s="14" t="s">
        <v>376</v>
      </c>
      <c r="BD208" s="14" t="s">
        <v>376</v>
      </c>
      <c r="BE208" s="14" t="s">
        <v>376</v>
      </c>
      <c r="BF208" s="14" t="s">
        <v>376</v>
      </c>
      <c r="BG208" s="14" t="s">
        <v>376</v>
      </c>
      <c r="BH208" s="14" t="s">
        <v>376</v>
      </c>
      <c r="BI208" s="14" t="s">
        <v>376</v>
      </c>
      <c r="BJ208" s="14" t="s">
        <v>376</v>
      </c>
      <c r="BK208" s="14" t="s">
        <v>376</v>
      </c>
      <c r="BL208" s="14" t="s">
        <v>376</v>
      </c>
      <c r="BM208" s="14" t="s">
        <v>376</v>
      </c>
      <c r="BN208" s="14" t="s">
        <v>376</v>
      </c>
      <c r="BO208" s="14" t="s">
        <v>376</v>
      </c>
      <c r="BP208" s="14" t="s">
        <v>376</v>
      </c>
      <c r="BQ208" s="14" t="s">
        <v>376</v>
      </c>
      <c r="BR208" s="14" t="s">
        <v>376</v>
      </c>
      <c r="BS208" s="14" t="s">
        <v>376</v>
      </c>
      <c r="BT208" s="14" t="s">
        <v>376</v>
      </c>
      <c r="BU208" s="14" t="s">
        <v>376</v>
      </c>
      <c r="BV208" s="14">
        <v>45.0</v>
      </c>
      <c r="BW208" s="14" t="s">
        <v>376</v>
      </c>
      <c r="BX208" s="14" t="s">
        <v>376</v>
      </c>
      <c r="BY208" s="14" t="s">
        <v>376</v>
      </c>
      <c r="BZ208" s="14" t="s">
        <v>376</v>
      </c>
      <c r="CA208" s="14" t="s">
        <v>376</v>
      </c>
      <c r="CB208" s="14" t="s">
        <v>376</v>
      </c>
      <c r="CC208" s="14" t="s">
        <v>376</v>
      </c>
      <c r="CD208" s="14" t="s">
        <v>376</v>
      </c>
      <c r="CE208" s="14" t="s">
        <v>376</v>
      </c>
      <c r="CF208" s="14" t="s">
        <v>376</v>
      </c>
      <c r="CG208" s="14" t="s">
        <v>376</v>
      </c>
      <c r="CH208" s="14" t="s">
        <v>376</v>
      </c>
      <c r="CI208" s="14" t="s">
        <v>376</v>
      </c>
      <c r="CJ208" s="14" t="s">
        <v>376</v>
      </c>
      <c r="CK208" s="14" t="s">
        <v>376</v>
      </c>
      <c r="CL208" s="14" t="s">
        <v>376</v>
      </c>
      <c r="CM208" s="14" t="s">
        <v>376</v>
      </c>
      <c r="CN208" s="14" t="s">
        <v>376</v>
      </c>
      <c r="CO208" s="14" t="s">
        <v>376</v>
      </c>
      <c r="CP208" s="14" t="s">
        <v>376</v>
      </c>
      <c r="CQ208" s="14" t="s">
        <v>376</v>
      </c>
      <c r="CR208" s="14" t="s">
        <v>376</v>
      </c>
      <c r="CS208" s="14" t="s">
        <v>376</v>
      </c>
      <c r="CT208" s="14" t="s">
        <v>376</v>
      </c>
      <c r="CU208" s="14" t="s">
        <v>376</v>
      </c>
      <c r="CV208" s="14" t="s">
        <v>376</v>
      </c>
      <c r="CW208" s="2" t="s">
        <v>376</v>
      </c>
      <c r="CX208" s="2" t="s">
        <v>376</v>
      </c>
      <c r="CY208" s="2" t="s">
        <v>376</v>
      </c>
    </row>
    <row r="209" ht="12.75" customHeight="1">
      <c r="A209" s="11" t="s">
        <v>684</v>
      </c>
      <c r="B209" s="11"/>
      <c r="C209" s="11" t="s">
        <v>684</v>
      </c>
      <c r="D209" s="14" t="s">
        <v>376</v>
      </c>
      <c r="E209" s="14" t="s">
        <v>376</v>
      </c>
      <c r="F209" s="14" t="s">
        <v>376</v>
      </c>
      <c r="G209" s="14" t="s">
        <v>376</v>
      </c>
      <c r="H209" s="14" t="s">
        <v>376</v>
      </c>
      <c r="I209" s="14" t="s">
        <v>376</v>
      </c>
      <c r="J209" s="14" t="s">
        <v>376</v>
      </c>
      <c r="K209" s="14" t="s">
        <v>532</v>
      </c>
      <c r="L209" s="14" t="s">
        <v>376</v>
      </c>
      <c r="M209" s="14" t="s">
        <v>376</v>
      </c>
      <c r="N209" s="14" t="s">
        <v>376</v>
      </c>
      <c r="O209" s="14" t="s">
        <v>376</v>
      </c>
      <c r="P209" s="14" t="s">
        <v>376</v>
      </c>
      <c r="Q209" s="14" t="s">
        <v>376</v>
      </c>
      <c r="R209" s="14" t="s">
        <v>376</v>
      </c>
      <c r="S209" s="14" t="s">
        <v>376</v>
      </c>
      <c r="T209" s="14" t="s">
        <v>376</v>
      </c>
      <c r="U209" s="14" t="s">
        <v>376</v>
      </c>
      <c r="V209" s="14" t="s">
        <v>376</v>
      </c>
      <c r="W209" s="14" t="s">
        <v>376</v>
      </c>
      <c r="X209" s="14" t="s">
        <v>376</v>
      </c>
      <c r="Y209" s="14" t="s">
        <v>376</v>
      </c>
      <c r="Z209" s="14" t="s">
        <v>376</v>
      </c>
      <c r="AA209" s="14" t="s">
        <v>376</v>
      </c>
      <c r="AB209" s="14" t="s">
        <v>376</v>
      </c>
      <c r="AC209" s="14" t="s">
        <v>376</v>
      </c>
      <c r="AD209" s="14" t="s">
        <v>376</v>
      </c>
      <c r="AE209" s="14" t="s">
        <v>376</v>
      </c>
      <c r="AF209" s="14" t="s">
        <v>376</v>
      </c>
      <c r="AG209" s="14" t="s">
        <v>376</v>
      </c>
      <c r="AH209" s="14" t="s">
        <v>532</v>
      </c>
      <c r="AI209" s="14" t="s">
        <v>376</v>
      </c>
      <c r="AJ209" s="14" t="s">
        <v>376</v>
      </c>
      <c r="AK209" s="14" t="s">
        <v>376</v>
      </c>
      <c r="AL209" s="14" t="s">
        <v>376</v>
      </c>
      <c r="AM209" s="14" t="s">
        <v>376</v>
      </c>
      <c r="AN209" s="14" t="s">
        <v>376</v>
      </c>
      <c r="AO209" s="14" t="s">
        <v>376</v>
      </c>
      <c r="AP209" s="14" t="s">
        <v>376</v>
      </c>
      <c r="AQ209" s="14" t="s">
        <v>376</v>
      </c>
      <c r="AR209" s="14" t="s">
        <v>376</v>
      </c>
      <c r="AS209" s="14" t="s">
        <v>376</v>
      </c>
      <c r="AT209" s="14" t="s">
        <v>376</v>
      </c>
      <c r="AU209" s="14" t="s">
        <v>376</v>
      </c>
      <c r="AV209" s="14" t="s">
        <v>376</v>
      </c>
      <c r="AW209" s="14" t="s">
        <v>376</v>
      </c>
      <c r="AX209" s="14" t="s">
        <v>376</v>
      </c>
      <c r="AY209" s="14" t="s">
        <v>376</v>
      </c>
      <c r="AZ209" s="14" t="s">
        <v>376</v>
      </c>
      <c r="BA209" s="14" t="s">
        <v>376</v>
      </c>
      <c r="BB209" s="14" t="s">
        <v>376</v>
      </c>
      <c r="BC209" s="14" t="s">
        <v>376</v>
      </c>
      <c r="BD209" s="14" t="s">
        <v>376</v>
      </c>
      <c r="BE209" s="14" t="s">
        <v>376</v>
      </c>
      <c r="BF209" s="14" t="s">
        <v>376</v>
      </c>
      <c r="BG209" s="14" t="s">
        <v>376</v>
      </c>
      <c r="BH209" s="14" t="s">
        <v>376</v>
      </c>
      <c r="BI209" s="14" t="s">
        <v>376</v>
      </c>
      <c r="BJ209" s="14" t="s">
        <v>376</v>
      </c>
      <c r="BK209" s="14" t="s">
        <v>376</v>
      </c>
      <c r="BL209" s="14" t="s">
        <v>376</v>
      </c>
      <c r="BM209" s="14" t="s">
        <v>376</v>
      </c>
      <c r="BN209" s="14" t="s">
        <v>376</v>
      </c>
      <c r="BO209" s="14" t="s">
        <v>376</v>
      </c>
      <c r="BP209" s="14" t="s">
        <v>376</v>
      </c>
      <c r="BQ209" s="14" t="s">
        <v>376</v>
      </c>
      <c r="BR209" s="14" t="s">
        <v>376</v>
      </c>
      <c r="BS209" s="14" t="s">
        <v>376</v>
      </c>
      <c r="BT209" s="14" t="s">
        <v>376</v>
      </c>
      <c r="BU209" s="14" t="s">
        <v>376</v>
      </c>
      <c r="BV209" s="14" t="s">
        <v>532</v>
      </c>
      <c r="BW209" s="14" t="s">
        <v>376</v>
      </c>
      <c r="BX209" s="14" t="s">
        <v>376</v>
      </c>
      <c r="BY209" s="14" t="s">
        <v>376</v>
      </c>
      <c r="BZ209" s="14" t="s">
        <v>376</v>
      </c>
      <c r="CA209" s="14" t="s">
        <v>376</v>
      </c>
      <c r="CB209" s="14" t="s">
        <v>376</v>
      </c>
      <c r="CC209" s="14" t="s">
        <v>376</v>
      </c>
      <c r="CD209" s="14" t="s">
        <v>376</v>
      </c>
      <c r="CE209" s="14" t="s">
        <v>376</v>
      </c>
      <c r="CF209" s="14" t="s">
        <v>376</v>
      </c>
      <c r="CG209" s="14" t="s">
        <v>376</v>
      </c>
      <c r="CH209" s="14" t="s">
        <v>376</v>
      </c>
      <c r="CI209" s="14" t="s">
        <v>376</v>
      </c>
      <c r="CJ209" s="14" t="s">
        <v>376</v>
      </c>
      <c r="CK209" s="14" t="s">
        <v>376</v>
      </c>
      <c r="CL209" s="14" t="s">
        <v>376</v>
      </c>
      <c r="CM209" s="14" t="s">
        <v>376</v>
      </c>
      <c r="CN209" s="14" t="s">
        <v>376</v>
      </c>
      <c r="CO209" s="14" t="s">
        <v>376</v>
      </c>
      <c r="CP209" s="14" t="s">
        <v>376</v>
      </c>
      <c r="CQ209" s="14" t="s">
        <v>376</v>
      </c>
      <c r="CR209" s="14" t="s">
        <v>376</v>
      </c>
      <c r="CS209" s="14" t="s">
        <v>376</v>
      </c>
      <c r="CT209" s="14" t="s">
        <v>376</v>
      </c>
      <c r="CU209" s="14" t="s">
        <v>376</v>
      </c>
      <c r="CV209" s="14" t="s">
        <v>376</v>
      </c>
      <c r="CW209" s="2" t="s">
        <v>376</v>
      </c>
      <c r="CX209" s="2" t="s">
        <v>376</v>
      </c>
      <c r="CY209" s="2" t="s">
        <v>376</v>
      </c>
    </row>
    <row r="210" ht="12.75" customHeight="1">
      <c r="A210" s="11" t="s">
        <v>685</v>
      </c>
      <c r="B210" s="11"/>
      <c r="C210" s="11" t="s">
        <v>685</v>
      </c>
      <c r="D210" s="14" t="s">
        <v>376</v>
      </c>
      <c r="E210" s="14" t="s">
        <v>376</v>
      </c>
      <c r="F210" s="14" t="s">
        <v>376</v>
      </c>
      <c r="G210" s="14" t="s">
        <v>376</v>
      </c>
      <c r="H210" s="14" t="s">
        <v>376</v>
      </c>
      <c r="I210" s="14" t="s">
        <v>376</v>
      </c>
      <c r="J210" s="14" t="s">
        <v>376</v>
      </c>
      <c r="K210" s="14">
        <v>69.0</v>
      </c>
      <c r="L210" s="14" t="s">
        <v>376</v>
      </c>
      <c r="M210" s="14" t="s">
        <v>376</v>
      </c>
      <c r="N210" s="14" t="s">
        <v>376</v>
      </c>
      <c r="O210" s="14" t="s">
        <v>376</v>
      </c>
      <c r="P210" s="14" t="s">
        <v>376</v>
      </c>
      <c r="Q210" s="14" t="s">
        <v>376</v>
      </c>
      <c r="R210" s="14" t="s">
        <v>376</v>
      </c>
      <c r="S210" s="14" t="s">
        <v>376</v>
      </c>
      <c r="T210" s="14" t="s">
        <v>376</v>
      </c>
      <c r="U210" s="14" t="s">
        <v>376</v>
      </c>
      <c r="V210" s="14" t="s">
        <v>376</v>
      </c>
      <c r="W210" s="14" t="s">
        <v>376</v>
      </c>
      <c r="X210" s="14" t="s">
        <v>376</v>
      </c>
      <c r="Y210" s="14" t="s">
        <v>376</v>
      </c>
      <c r="Z210" s="14" t="s">
        <v>376</v>
      </c>
      <c r="AA210" s="14" t="s">
        <v>376</v>
      </c>
      <c r="AB210" s="14" t="s">
        <v>376</v>
      </c>
      <c r="AC210" s="14" t="s">
        <v>376</v>
      </c>
      <c r="AD210" s="14" t="s">
        <v>376</v>
      </c>
      <c r="AE210" s="14" t="s">
        <v>376</v>
      </c>
      <c r="AF210" s="14" t="s">
        <v>376</v>
      </c>
      <c r="AG210" s="14" t="s">
        <v>376</v>
      </c>
      <c r="AH210" s="14">
        <v>79.0</v>
      </c>
      <c r="AI210" s="14" t="s">
        <v>376</v>
      </c>
      <c r="AJ210" s="14" t="s">
        <v>376</v>
      </c>
      <c r="AK210" s="14" t="s">
        <v>376</v>
      </c>
      <c r="AL210" s="14" t="s">
        <v>376</v>
      </c>
      <c r="AM210" s="14" t="s">
        <v>376</v>
      </c>
      <c r="AN210" s="14" t="s">
        <v>376</v>
      </c>
      <c r="AO210" s="14" t="s">
        <v>376</v>
      </c>
      <c r="AP210" s="14" t="s">
        <v>376</v>
      </c>
      <c r="AQ210" s="14" t="s">
        <v>376</v>
      </c>
      <c r="AR210" s="14" t="s">
        <v>376</v>
      </c>
      <c r="AS210" s="14" t="s">
        <v>376</v>
      </c>
      <c r="AT210" s="14" t="s">
        <v>376</v>
      </c>
      <c r="AU210" s="14" t="s">
        <v>376</v>
      </c>
      <c r="AV210" s="14" t="s">
        <v>376</v>
      </c>
      <c r="AW210" s="14" t="s">
        <v>376</v>
      </c>
      <c r="AX210" s="14" t="s">
        <v>376</v>
      </c>
      <c r="AY210" s="14" t="s">
        <v>376</v>
      </c>
      <c r="AZ210" s="14" t="s">
        <v>376</v>
      </c>
      <c r="BA210" s="14" t="s">
        <v>376</v>
      </c>
      <c r="BB210" s="14" t="s">
        <v>376</v>
      </c>
      <c r="BC210" s="14" t="s">
        <v>376</v>
      </c>
      <c r="BD210" s="14" t="s">
        <v>376</v>
      </c>
      <c r="BE210" s="14" t="s">
        <v>376</v>
      </c>
      <c r="BF210" s="14" t="s">
        <v>376</v>
      </c>
      <c r="BG210" s="14" t="s">
        <v>376</v>
      </c>
      <c r="BH210" s="14" t="s">
        <v>376</v>
      </c>
      <c r="BI210" s="14" t="s">
        <v>376</v>
      </c>
      <c r="BJ210" s="14" t="s">
        <v>376</v>
      </c>
      <c r="BK210" s="14" t="s">
        <v>376</v>
      </c>
      <c r="BL210" s="14" t="s">
        <v>376</v>
      </c>
      <c r="BM210" s="14" t="s">
        <v>376</v>
      </c>
      <c r="BN210" s="14" t="s">
        <v>376</v>
      </c>
      <c r="BO210" s="14" t="s">
        <v>376</v>
      </c>
      <c r="BP210" s="14" t="s">
        <v>376</v>
      </c>
      <c r="BQ210" s="14" t="s">
        <v>376</v>
      </c>
      <c r="BR210" s="14" t="s">
        <v>376</v>
      </c>
      <c r="BS210" s="14" t="s">
        <v>376</v>
      </c>
      <c r="BT210" s="14" t="s">
        <v>376</v>
      </c>
      <c r="BU210" s="14" t="s">
        <v>376</v>
      </c>
      <c r="BV210" s="14">
        <v>31.0</v>
      </c>
      <c r="BW210" s="14" t="s">
        <v>376</v>
      </c>
      <c r="BX210" s="14" t="s">
        <v>376</v>
      </c>
      <c r="BY210" s="14" t="s">
        <v>376</v>
      </c>
      <c r="BZ210" s="14" t="s">
        <v>376</v>
      </c>
      <c r="CA210" s="14" t="s">
        <v>376</v>
      </c>
      <c r="CB210" s="14" t="s">
        <v>376</v>
      </c>
      <c r="CC210" s="14" t="s">
        <v>376</v>
      </c>
      <c r="CD210" s="14" t="s">
        <v>376</v>
      </c>
      <c r="CE210" s="14" t="s">
        <v>376</v>
      </c>
      <c r="CF210" s="14" t="s">
        <v>376</v>
      </c>
      <c r="CG210" s="14" t="s">
        <v>376</v>
      </c>
      <c r="CH210" s="14" t="s">
        <v>376</v>
      </c>
      <c r="CI210" s="14" t="s">
        <v>376</v>
      </c>
      <c r="CJ210" s="14" t="s">
        <v>376</v>
      </c>
      <c r="CK210" s="14" t="s">
        <v>376</v>
      </c>
      <c r="CL210" s="14" t="s">
        <v>376</v>
      </c>
      <c r="CM210" s="14" t="s">
        <v>376</v>
      </c>
      <c r="CN210" s="14" t="s">
        <v>376</v>
      </c>
      <c r="CO210" s="14" t="s">
        <v>376</v>
      </c>
      <c r="CP210" s="14" t="s">
        <v>376</v>
      </c>
      <c r="CQ210" s="14" t="s">
        <v>376</v>
      </c>
      <c r="CR210" s="14" t="s">
        <v>376</v>
      </c>
      <c r="CS210" s="14" t="s">
        <v>376</v>
      </c>
      <c r="CT210" s="14" t="s">
        <v>376</v>
      </c>
      <c r="CU210" s="14" t="s">
        <v>376</v>
      </c>
      <c r="CV210" s="14" t="s">
        <v>376</v>
      </c>
      <c r="CW210" s="2" t="s">
        <v>376</v>
      </c>
      <c r="CX210" s="2" t="s">
        <v>376</v>
      </c>
      <c r="CY210" s="2" t="s">
        <v>376</v>
      </c>
    </row>
    <row r="211" ht="12.75" customHeight="1">
      <c r="A211" s="11" t="s">
        <v>686</v>
      </c>
      <c r="B211" s="11"/>
      <c r="C211" s="11" t="s">
        <v>686</v>
      </c>
      <c r="D211" s="14" t="s">
        <v>376</v>
      </c>
      <c r="E211" s="14" t="s">
        <v>376</v>
      </c>
      <c r="F211" s="14" t="s">
        <v>376</v>
      </c>
      <c r="G211" s="14" t="s">
        <v>376</v>
      </c>
      <c r="H211" s="14" t="s">
        <v>376</v>
      </c>
      <c r="I211" s="14" t="s">
        <v>376</v>
      </c>
      <c r="J211" s="14" t="s">
        <v>376</v>
      </c>
      <c r="K211" s="14" t="s">
        <v>535</v>
      </c>
      <c r="L211" s="14" t="s">
        <v>376</v>
      </c>
      <c r="M211" s="14" t="s">
        <v>376</v>
      </c>
      <c r="N211" s="14" t="s">
        <v>376</v>
      </c>
      <c r="O211" s="14" t="s">
        <v>376</v>
      </c>
      <c r="P211" s="14" t="s">
        <v>376</v>
      </c>
      <c r="Q211" s="14" t="s">
        <v>376</v>
      </c>
      <c r="R211" s="14" t="s">
        <v>376</v>
      </c>
      <c r="S211" s="14" t="s">
        <v>376</v>
      </c>
      <c r="T211" s="14" t="s">
        <v>376</v>
      </c>
      <c r="U211" s="14" t="s">
        <v>376</v>
      </c>
      <c r="V211" s="14" t="s">
        <v>376</v>
      </c>
      <c r="W211" s="14" t="s">
        <v>376</v>
      </c>
      <c r="X211" s="14" t="s">
        <v>376</v>
      </c>
      <c r="Y211" s="14" t="s">
        <v>376</v>
      </c>
      <c r="Z211" s="14" t="s">
        <v>376</v>
      </c>
      <c r="AA211" s="14" t="s">
        <v>376</v>
      </c>
      <c r="AB211" s="14" t="s">
        <v>376</v>
      </c>
      <c r="AC211" s="14" t="s">
        <v>376</v>
      </c>
      <c r="AD211" s="14" t="s">
        <v>376</v>
      </c>
      <c r="AE211" s="14" t="s">
        <v>376</v>
      </c>
      <c r="AF211" s="14" t="s">
        <v>376</v>
      </c>
      <c r="AG211" s="14" t="s">
        <v>376</v>
      </c>
      <c r="AH211" s="14" t="s">
        <v>535</v>
      </c>
      <c r="AI211" s="14" t="s">
        <v>376</v>
      </c>
      <c r="AJ211" s="14" t="s">
        <v>376</v>
      </c>
      <c r="AK211" s="14" t="s">
        <v>376</v>
      </c>
      <c r="AL211" s="14" t="s">
        <v>376</v>
      </c>
      <c r="AM211" s="14" t="s">
        <v>376</v>
      </c>
      <c r="AN211" s="14" t="s">
        <v>376</v>
      </c>
      <c r="AO211" s="14" t="s">
        <v>376</v>
      </c>
      <c r="AP211" s="14" t="s">
        <v>376</v>
      </c>
      <c r="AQ211" s="14" t="s">
        <v>376</v>
      </c>
      <c r="AR211" s="14" t="s">
        <v>376</v>
      </c>
      <c r="AS211" s="14" t="s">
        <v>376</v>
      </c>
      <c r="AT211" s="14" t="s">
        <v>376</v>
      </c>
      <c r="AU211" s="14" t="s">
        <v>376</v>
      </c>
      <c r="AV211" s="14" t="s">
        <v>376</v>
      </c>
      <c r="AW211" s="14" t="s">
        <v>376</v>
      </c>
      <c r="AX211" s="14" t="s">
        <v>376</v>
      </c>
      <c r="AY211" s="14" t="s">
        <v>376</v>
      </c>
      <c r="AZ211" s="14" t="s">
        <v>376</v>
      </c>
      <c r="BA211" s="14" t="s">
        <v>376</v>
      </c>
      <c r="BB211" s="14" t="s">
        <v>376</v>
      </c>
      <c r="BC211" s="14" t="s">
        <v>376</v>
      </c>
      <c r="BD211" s="14" t="s">
        <v>376</v>
      </c>
      <c r="BE211" s="14" t="s">
        <v>376</v>
      </c>
      <c r="BF211" s="14" t="s">
        <v>376</v>
      </c>
      <c r="BG211" s="14" t="s">
        <v>376</v>
      </c>
      <c r="BH211" s="14" t="s">
        <v>376</v>
      </c>
      <c r="BI211" s="14" t="s">
        <v>376</v>
      </c>
      <c r="BJ211" s="14" t="s">
        <v>376</v>
      </c>
      <c r="BK211" s="14" t="s">
        <v>376</v>
      </c>
      <c r="BL211" s="14" t="s">
        <v>376</v>
      </c>
      <c r="BM211" s="14" t="s">
        <v>376</v>
      </c>
      <c r="BN211" s="14" t="s">
        <v>376</v>
      </c>
      <c r="BO211" s="14" t="s">
        <v>376</v>
      </c>
      <c r="BP211" s="14" t="s">
        <v>376</v>
      </c>
      <c r="BQ211" s="14" t="s">
        <v>376</v>
      </c>
      <c r="BR211" s="14" t="s">
        <v>376</v>
      </c>
      <c r="BS211" s="14" t="s">
        <v>376</v>
      </c>
      <c r="BT211" s="14" t="s">
        <v>376</v>
      </c>
      <c r="BU211" s="14" t="s">
        <v>376</v>
      </c>
      <c r="BV211" s="14" t="s">
        <v>535</v>
      </c>
      <c r="BW211" s="14" t="s">
        <v>376</v>
      </c>
      <c r="BX211" s="14" t="s">
        <v>376</v>
      </c>
      <c r="BY211" s="14" t="s">
        <v>376</v>
      </c>
      <c r="BZ211" s="14" t="s">
        <v>376</v>
      </c>
      <c r="CA211" s="14" t="s">
        <v>376</v>
      </c>
      <c r="CB211" s="14" t="s">
        <v>376</v>
      </c>
      <c r="CC211" s="14" t="s">
        <v>376</v>
      </c>
      <c r="CD211" s="14" t="s">
        <v>376</v>
      </c>
      <c r="CE211" s="14" t="s">
        <v>376</v>
      </c>
      <c r="CF211" s="14" t="s">
        <v>376</v>
      </c>
      <c r="CG211" s="14" t="s">
        <v>376</v>
      </c>
      <c r="CH211" s="14" t="s">
        <v>376</v>
      </c>
      <c r="CI211" s="14" t="s">
        <v>376</v>
      </c>
      <c r="CJ211" s="14" t="s">
        <v>376</v>
      </c>
      <c r="CK211" s="14" t="s">
        <v>376</v>
      </c>
      <c r="CL211" s="14" t="s">
        <v>376</v>
      </c>
      <c r="CM211" s="14" t="s">
        <v>376</v>
      </c>
      <c r="CN211" s="14" t="s">
        <v>376</v>
      </c>
      <c r="CO211" s="14" t="s">
        <v>376</v>
      </c>
      <c r="CP211" s="14" t="s">
        <v>376</v>
      </c>
      <c r="CQ211" s="14" t="s">
        <v>376</v>
      </c>
      <c r="CR211" s="14" t="s">
        <v>376</v>
      </c>
      <c r="CS211" s="14" t="s">
        <v>376</v>
      </c>
      <c r="CT211" s="14" t="s">
        <v>376</v>
      </c>
      <c r="CU211" s="14" t="s">
        <v>376</v>
      </c>
      <c r="CV211" s="14" t="s">
        <v>376</v>
      </c>
      <c r="CW211" s="2" t="s">
        <v>376</v>
      </c>
      <c r="CX211" s="2" t="s">
        <v>376</v>
      </c>
      <c r="CY211" s="2" t="s">
        <v>376</v>
      </c>
    </row>
    <row r="212" ht="12.75" customHeight="1">
      <c r="A212" s="11" t="s">
        <v>687</v>
      </c>
      <c r="B212" s="11"/>
      <c r="C212" s="11" t="s">
        <v>687</v>
      </c>
      <c r="D212" s="14" t="s">
        <v>376</v>
      </c>
      <c r="E212" s="14" t="s">
        <v>376</v>
      </c>
      <c r="F212" s="14" t="s">
        <v>376</v>
      </c>
      <c r="G212" s="14" t="s">
        <v>376</v>
      </c>
      <c r="H212" s="14" t="s">
        <v>376</v>
      </c>
      <c r="I212" s="14" t="s">
        <v>376</v>
      </c>
      <c r="J212" s="14" t="s">
        <v>376</v>
      </c>
      <c r="K212" s="14">
        <v>30.0</v>
      </c>
      <c r="L212" s="14" t="s">
        <v>376</v>
      </c>
      <c r="M212" s="14" t="s">
        <v>376</v>
      </c>
      <c r="N212" s="14" t="s">
        <v>376</v>
      </c>
      <c r="O212" s="14" t="s">
        <v>376</v>
      </c>
      <c r="P212" s="14" t="s">
        <v>376</v>
      </c>
      <c r="Q212" s="14" t="s">
        <v>376</v>
      </c>
      <c r="R212" s="14" t="s">
        <v>376</v>
      </c>
      <c r="S212" s="14" t="s">
        <v>376</v>
      </c>
      <c r="T212" s="14" t="s">
        <v>376</v>
      </c>
      <c r="U212" s="14" t="s">
        <v>376</v>
      </c>
      <c r="V212" s="14" t="s">
        <v>376</v>
      </c>
      <c r="W212" s="14" t="s">
        <v>376</v>
      </c>
      <c r="X212" s="14" t="s">
        <v>376</v>
      </c>
      <c r="Y212" s="14" t="s">
        <v>376</v>
      </c>
      <c r="Z212" s="14" t="s">
        <v>376</v>
      </c>
      <c r="AA212" s="14" t="s">
        <v>376</v>
      </c>
      <c r="AB212" s="14" t="s">
        <v>376</v>
      </c>
      <c r="AC212" s="14" t="s">
        <v>376</v>
      </c>
      <c r="AD212" s="14" t="s">
        <v>376</v>
      </c>
      <c r="AE212" s="14" t="s">
        <v>376</v>
      </c>
      <c r="AF212" s="14" t="s">
        <v>376</v>
      </c>
      <c r="AG212" s="14" t="s">
        <v>376</v>
      </c>
      <c r="AH212" s="14">
        <v>73.0</v>
      </c>
      <c r="AI212" s="14" t="s">
        <v>376</v>
      </c>
      <c r="AJ212" s="14" t="s">
        <v>376</v>
      </c>
      <c r="AK212" s="14" t="s">
        <v>376</v>
      </c>
      <c r="AL212" s="14" t="s">
        <v>376</v>
      </c>
      <c r="AM212" s="14" t="s">
        <v>376</v>
      </c>
      <c r="AN212" s="14" t="s">
        <v>376</v>
      </c>
      <c r="AO212" s="14" t="s">
        <v>376</v>
      </c>
      <c r="AP212" s="14" t="s">
        <v>376</v>
      </c>
      <c r="AQ212" s="14" t="s">
        <v>376</v>
      </c>
      <c r="AR212" s="14" t="s">
        <v>376</v>
      </c>
      <c r="AS212" s="14" t="s">
        <v>376</v>
      </c>
      <c r="AT212" s="14" t="s">
        <v>376</v>
      </c>
      <c r="AU212" s="14" t="s">
        <v>376</v>
      </c>
      <c r="AV212" s="14" t="s">
        <v>376</v>
      </c>
      <c r="AW212" s="14" t="s">
        <v>376</v>
      </c>
      <c r="AX212" s="14" t="s">
        <v>376</v>
      </c>
      <c r="AY212" s="14" t="s">
        <v>376</v>
      </c>
      <c r="AZ212" s="14" t="s">
        <v>376</v>
      </c>
      <c r="BA212" s="14" t="s">
        <v>376</v>
      </c>
      <c r="BB212" s="14" t="s">
        <v>376</v>
      </c>
      <c r="BC212" s="14" t="s">
        <v>376</v>
      </c>
      <c r="BD212" s="14" t="s">
        <v>376</v>
      </c>
      <c r="BE212" s="14" t="s">
        <v>376</v>
      </c>
      <c r="BF212" s="14" t="s">
        <v>376</v>
      </c>
      <c r="BG212" s="14" t="s">
        <v>376</v>
      </c>
      <c r="BH212" s="14" t="s">
        <v>376</v>
      </c>
      <c r="BI212" s="14" t="s">
        <v>376</v>
      </c>
      <c r="BJ212" s="14" t="s">
        <v>376</v>
      </c>
      <c r="BK212" s="14" t="s">
        <v>376</v>
      </c>
      <c r="BL212" s="14" t="s">
        <v>376</v>
      </c>
      <c r="BM212" s="14" t="s">
        <v>376</v>
      </c>
      <c r="BN212" s="14" t="s">
        <v>376</v>
      </c>
      <c r="BO212" s="14" t="s">
        <v>376</v>
      </c>
      <c r="BP212" s="14" t="s">
        <v>376</v>
      </c>
      <c r="BQ212" s="14" t="s">
        <v>376</v>
      </c>
      <c r="BR212" s="14" t="s">
        <v>376</v>
      </c>
      <c r="BS212" s="14" t="s">
        <v>376</v>
      </c>
      <c r="BT212" s="14" t="s">
        <v>376</v>
      </c>
      <c r="BU212" s="14" t="s">
        <v>376</v>
      </c>
      <c r="BV212" s="14">
        <v>86.0</v>
      </c>
      <c r="BW212" s="14" t="s">
        <v>376</v>
      </c>
      <c r="BX212" s="14" t="s">
        <v>376</v>
      </c>
      <c r="BY212" s="14" t="s">
        <v>376</v>
      </c>
      <c r="BZ212" s="14" t="s">
        <v>376</v>
      </c>
      <c r="CA212" s="14" t="s">
        <v>376</v>
      </c>
      <c r="CB212" s="14" t="s">
        <v>376</v>
      </c>
      <c r="CC212" s="14" t="s">
        <v>376</v>
      </c>
      <c r="CD212" s="14" t="s">
        <v>376</v>
      </c>
      <c r="CE212" s="14" t="s">
        <v>376</v>
      </c>
      <c r="CF212" s="14" t="s">
        <v>376</v>
      </c>
      <c r="CG212" s="14" t="s">
        <v>376</v>
      </c>
      <c r="CH212" s="14" t="s">
        <v>376</v>
      </c>
      <c r="CI212" s="14" t="s">
        <v>376</v>
      </c>
      <c r="CJ212" s="14" t="s">
        <v>376</v>
      </c>
      <c r="CK212" s="14" t="s">
        <v>376</v>
      </c>
      <c r="CL212" s="14" t="s">
        <v>376</v>
      </c>
      <c r="CM212" s="14" t="s">
        <v>376</v>
      </c>
      <c r="CN212" s="14" t="s">
        <v>376</v>
      </c>
      <c r="CO212" s="14" t="s">
        <v>376</v>
      </c>
      <c r="CP212" s="14" t="s">
        <v>376</v>
      </c>
      <c r="CQ212" s="14" t="s">
        <v>376</v>
      </c>
      <c r="CR212" s="14" t="s">
        <v>376</v>
      </c>
      <c r="CS212" s="14" t="s">
        <v>376</v>
      </c>
      <c r="CT212" s="14" t="s">
        <v>376</v>
      </c>
      <c r="CU212" s="14" t="s">
        <v>376</v>
      </c>
      <c r="CV212" s="14" t="s">
        <v>376</v>
      </c>
      <c r="CW212" s="2" t="s">
        <v>376</v>
      </c>
      <c r="CX212" s="2" t="s">
        <v>376</v>
      </c>
      <c r="CY212" s="2" t="s">
        <v>376</v>
      </c>
    </row>
    <row r="213" ht="12.75" customHeight="1">
      <c r="A213" s="11" t="s">
        <v>688</v>
      </c>
      <c r="B213" s="11"/>
      <c r="C213" s="11" t="s">
        <v>688</v>
      </c>
      <c r="D213" s="14" t="s">
        <v>376</v>
      </c>
      <c r="E213" s="14" t="s">
        <v>376</v>
      </c>
      <c r="F213" s="14" t="s">
        <v>376</v>
      </c>
      <c r="G213" s="14" t="s">
        <v>376</v>
      </c>
      <c r="H213" s="14" t="s">
        <v>376</v>
      </c>
      <c r="I213" s="14" t="s">
        <v>376</v>
      </c>
      <c r="J213" s="14" t="s">
        <v>376</v>
      </c>
      <c r="K213" s="14" t="s">
        <v>538</v>
      </c>
      <c r="L213" s="14" t="s">
        <v>376</v>
      </c>
      <c r="M213" s="14" t="s">
        <v>376</v>
      </c>
      <c r="N213" s="14" t="s">
        <v>376</v>
      </c>
      <c r="O213" s="14" t="s">
        <v>376</v>
      </c>
      <c r="P213" s="14" t="s">
        <v>376</v>
      </c>
      <c r="Q213" s="14" t="s">
        <v>376</v>
      </c>
      <c r="R213" s="14" t="s">
        <v>376</v>
      </c>
      <c r="S213" s="14" t="s">
        <v>376</v>
      </c>
      <c r="T213" s="14" t="s">
        <v>376</v>
      </c>
      <c r="U213" s="14" t="s">
        <v>376</v>
      </c>
      <c r="V213" s="14" t="s">
        <v>376</v>
      </c>
      <c r="W213" s="14" t="s">
        <v>376</v>
      </c>
      <c r="X213" s="14" t="s">
        <v>376</v>
      </c>
      <c r="Y213" s="14" t="s">
        <v>376</v>
      </c>
      <c r="Z213" s="14" t="s">
        <v>376</v>
      </c>
      <c r="AA213" s="14" t="s">
        <v>376</v>
      </c>
      <c r="AB213" s="14" t="s">
        <v>376</v>
      </c>
      <c r="AC213" s="14" t="s">
        <v>376</v>
      </c>
      <c r="AD213" s="14" t="s">
        <v>376</v>
      </c>
      <c r="AE213" s="14" t="s">
        <v>376</v>
      </c>
      <c r="AF213" s="14" t="s">
        <v>376</v>
      </c>
      <c r="AG213" s="14" t="s">
        <v>376</v>
      </c>
      <c r="AH213" s="14" t="s">
        <v>538</v>
      </c>
      <c r="AI213" s="14" t="s">
        <v>376</v>
      </c>
      <c r="AJ213" s="14" t="s">
        <v>376</v>
      </c>
      <c r="AK213" s="14" t="s">
        <v>376</v>
      </c>
      <c r="AL213" s="14" t="s">
        <v>376</v>
      </c>
      <c r="AM213" s="14" t="s">
        <v>376</v>
      </c>
      <c r="AN213" s="14" t="s">
        <v>376</v>
      </c>
      <c r="AO213" s="14" t="s">
        <v>376</v>
      </c>
      <c r="AP213" s="14" t="s">
        <v>376</v>
      </c>
      <c r="AQ213" s="14" t="s">
        <v>376</v>
      </c>
      <c r="AR213" s="14" t="s">
        <v>376</v>
      </c>
      <c r="AS213" s="14" t="s">
        <v>376</v>
      </c>
      <c r="AT213" s="14" t="s">
        <v>376</v>
      </c>
      <c r="AU213" s="14" t="s">
        <v>376</v>
      </c>
      <c r="AV213" s="14" t="s">
        <v>376</v>
      </c>
      <c r="AW213" s="14" t="s">
        <v>376</v>
      </c>
      <c r="AX213" s="14" t="s">
        <v>376</v>
      </c>
      <c r="AY213" s="14" t="s">
        <v>376</v>
      </c>
      <c r="AZ213" s="14" t="s">
        <v>376</v>
      </c>
      <c r="BA213" s="14" t="s">
        <v>376</v>
      </c>
      <c r="BB213" s="14" t="s">
        <v>376</v>
      </c>
      <c r="BC213" s="14" t="s">
        <v>376</v>
      </c>
      <c r="BD213" s="14" t="s">
        <v>376</v>
      </c>
      <c r="BE213" s="14" t="s">
        <v>376</v>
      </c>
      <c r="BF213" s="14" t="s">
        <v>376</v>
      </c>
      <c r="BG213" s="14" t="s">
        <v>376</v>
      </c>
      <c r="BH213" s="14" t="s">
        <v>376</v>
      </c>
      <c r="BI213" s="14" t="s">
        <v>376</v>
      </c>
      <c r="BJ213" s="14" t="s">
        <v>376</v>
      </c>
      <c r="BK213" s="14" t="s">
        <v>376</v>
      </c>
      <c r="BL213" s="14" t="s">
        <v>376</v>
      </c>
      <c r="BM213" s="14" t="s">
        <v>376</v>
      </c>
      <c r="BN213" s="14" t="s">
        <v>376</v>
      </c>
      <c r="BO213" s="14" t="s">
        <v>376</v>
      </c>
      <c r="BP213" s="14" t="s">
        <v>376</v>
      </c>
      <c r="BQ213" s="14" t="s">
        <v>376</v>
      </c>
      <c r="BR213" s="14" t="s">
        <v>376</v>
      </c>
      <c r="BS213" s="14" t="s">
        <v>376</v>
      </c>
      <c r="BT213" s="14" t="s">
        <v>376</v>
      </c>
      <c r="BU213" s="14" t="s">
        <v>376</v>
      </c>
      <c r="BV213" s="14" t="s">
        <v>538</v>
      </c>
      <c r="BW213" s="14" t="s">
        <v>376</v>
      </c>
      <c r="BX213" s="14" t="s">
        <v>376</v>
      </c>
      <c r="BY213" s="14" t="s">
        <v>376</v>
      </c>
      <c r="BZ213" s="14" t="s">
        <v>376</v>
      </c>
      <c r="CA213" s="14" t="s">
        <v>376</v>
      </c>
      <c r="CB213" s="14" t="s">
        <v>376</v>
      </c>
      <c r="CC213" s="14" t="s">
        <v>376</v>
      </c>
      <c r="CD213" s="14" t="s">
        <v>376</v>
      </c>
      <c r="CE213" s="14" t="s">
        <v>376</v>
      </c>
      <c r="CF213" s="14" t="s">
        <v>376</v>
      </c>
      <c r="CG213" s="14" t="s">
        <v>376</v>
      </c>
      <c r="CH213" s="14" t="s">
        <v>376</v>
      </c>
      <c r="CI213" s="14" t="s">
        <v>376</v>
      </c>
      <c r="CJ213" s="14" t="s">
        <v>376</v>
      </c>
      <c r="CK213" s="14" t="s">
        <v>376</v>
      </c>
      <c r="CL213" s="14" t="s">
        <v>376</v>
      </c>
      <c r="CM213" s="14" t="s">
        <v>376</v>
      </c>
      <c r="CN213" s="14" t="s">
        <v>376</v>
      </c>
      <c r="CO213" s="14" t="s">
        <v>376</v>
      </c>
      <c r="CP213" s="14" t="s">
        <v>376</v>
      </c>
      <c r="CQ213" s="14" t="s">
        <v>376</v>
      </c>
      <c r="CR213" s="14" t="s">
        <v>376</v>
      </c>
      <c r="CS213" s="14" t="s">
        <v>376</v>
      </c>
      <c r="CT213" s="14" t="s">
        <v>376</v>
      </c>
      <c r="CU213" s="14" t="s">
        <v>376</v>
      </c>
      <c r="CV213" s="14" t="s">
        <v>376</v>
      </c>
      <c r="CW213" s="2" t="s">
        <v>376</v>
      </c>
      <c r="CX213" s="2" t="s">
        <v>376</v>
      </c>
      <c r="CY213" s="2" t="s">
        <v>376</v>
      </c>
    </row>
    <row r="214" ht="12.75" customHeight="1">
      <c r="A214" s="11" t="s">
        <v>689</v>
      </c>
      <c r="B214" s="11"/>
      <c r="C214" s="11" t="s">
        <v>689</v>
      </c>
      <c r="D214" s="14" t="s">
        <v>376</v>
      </c>
      <c r="E214" s="14" t="s">
        <v>376</v>
      </c>
      <c r="F214" s="14" t="s">
        <v>376</v>
      </c>
      <c r="G214" s="14" t="s">
        <v>376</v>
      </c>
      <c r="H214" s="14" t="s">
        <v>376</v>
      </c>
      <c r="I214" s="14" t="s">
        <v>376</v>
      </c>
      <c r="J214" s="14" t="s">
        <v>376</v>
      </c>
      <c r="K214" s="14">
        <v>84.0</v>
      </c>
      <c r="L214" s="14" t="s">
        <v>376</v>
      </c>
      <c r="M214" s="14" t="s">
        <v>376</v>
      </c>
      <c r="N214" s="14" t="s">
        <v>376</v>
      </c>
      <c r="O214" s="14" t="s">
        <v>376</v>
      </c>
      <c r="P214" s="14" t="s">
        <v>376</v>
      </c>
      <c r="Q214" s="14" t="s">
        <v>376</v>
      </c>
      <c r="R214" s="14" t="s">
        <v>376</v>
      </c>
      <c r="S214" s="14" t="s">
        <v>376</v>
      </c>
      <c r="T214" s="14" t="s">
        <v>376</v>
      </c>
      <c r="U214" s="14" t="s">
        <v>376</v>
      </c>
      <c r="V214" s="14" t="s">
        <v>376</v>
      </c>
      <c r="W214" s="14" t="s">
        <v>376</v>
      </c>
      <c r="X214" s="14" t="s">
        <v>376</v>
      </c>
      <c r="Y214" s="14" t="s">
        <v>376</v>
      </c>
      <c r="Z214" s="14" t="s">
        <v>376</v>
      </c>
      <c r="AA214" s="14" t="s">
        <v>376</v>
      </c>
      <c r="AB214" s="14" t="s">
        <v>376</v>
      </c>
      <c r="AC214" s="14" t="s">
        <v>376</v>
      </c>
      <c r="AD214" s="14" t="s">
        <v>376</v>
      </c>
      <c r="AE214" s="14" t="s">
        <v>376</v>
      </c>
      <c r="AF214" s="14" t="s">
        <v>376</v>
      </c>
      <c r="AG214" s="14" t="s">
        <v>376</v>
      </c>
      <c r="AH214" s="14">
        <v>25.0</v>
      </c>
      <c r="AI214" s="14" t="s">
        <v>376</v>
      </c>
      <c r="AJ214" s="14" t="s">
        <v>376</v>
      </c>
      <c r="AK214" s="14" t="s">
        <v>376</v>
      </c>
      <c r="AL214" s="14" t="s">
        <v>376</v>
      </c>
      <c r="AM214" s="14" t="s">
        <v>376</v>
      </c>
      <c r="AN214" s="14" t="s">
        <v>376</v>
      </c>
      <c r="AO214" s="14" t="s">
        <v>376</v>
      </c>
      <c r="AP214" s="14" t="s">
        <v>376</v>
      </c>
      <c r="AQ214" s="14" t="s">
        <v>376</v>
      </c>
      <c r="AR214" s="14" t="s">
        <v>376</v>
      </c>
      <c r="AS214" s="14" t="s">
        <v>376</v>
      </c>
      <c r="AT214" s="14" t="s">
        <v>376</v>
      </c>
      <c r="AU214" s="14" t="s">
        <v>376</v>
      </c>
      <c r="AV214" s="14" t="s">
        <v>376</v>
      </c>
      <c r="AW214" s="14" t="s">
        <v>376</v>
      </c>
      <c r="AX214" s="14" t="s">
        <v>376</v>
      </c>
      <c r="AY214" s="14" t="s">
        <v>376</v>
      </c>
      <c r="AZ214" s="14" t="s">
        <v>376</v>
      </c>
      <c r="BA214" s="14" t="s">
        <v>376</v>
      </c>
      <c r="BB214" s="14" t="s">
        <v>376</v>
      </c>
      <c r="BC214" s="14" t="s">
        <v>376</v>
      </c>
      <c r="BD214" s="14" t="s">
        <v>376</v>
      </c>
      <c r="BE214" s="14" t="s">
        <v>376</v>
      </c>
      <c r="BF214" s="14" t="s">
        <v>376</v>
      </c>
      <c r="BG214" s="14" t="s">
        <v>376</v>
      </c>
      <c r="BH214" s="14" t="s">
        <v>376</v>
      </c>
      <c r="BI214" s="14" t="s">
        <v>376</v>
      </c>
      <c r="BJ214" s="14" t="s">
        <v>376</v>
      </c>
      <c r="BK214" s="14" t="s">
        <v>376</v>
      </c>
      <c r="BL214" s="14" t="s">
        <v>376</v>
      </c>
      <c r="BM214" s="14" t="s">
        <v>376</v>
      </c>
      <c r="BN214" s="14" t="s">
        <v>376</v>
      </c>
      <c r="BO214" s="14" t="s">
        <v>376</v>
      </c>
      <c r="BP214" s="14" t="s">
        <v>376</v>
      </c>
      <c r="BQ214" s="14" t="s">
        <v>376</v>
      </c>
      <c r="BR214" s="14" t="s">
        <v>376</v>
      </c>
      <c r="BS214" s="14" t="s">
        <v>376</v>
      </c>
      <c r="BT214" s="14" t="s">
        <v>376</v>
      </c>
      <c r="BU214" s="14" t="s">
        <v>376</v>
      </c>
      <c r="BV214" s="14">
        <v>29.0</v>
      </c>
      <c r="BW214" s="14" t="s">
        <v>376</v>
      </c>
      <c r="BX214" s="14" t="s">
        <v>376</v>
      </c>
      <c r="BY214" s="14" t="s">
        <v>376</v>
      </c>
      <c r="BZ214" s="14" t="s">
        <v>376</v>
      </c>
      <c r="CA214" s="14" t="s">
        <v>376</v>
      </c>
      <c r="CB214" s="14" t="s">
        <v>376</v>
      </c>
      <c r="CC214" s="14" t="s">
        <v>376</v>
      </c>
      <c r="CD214" s="14" t="s">
        <v>376</v>
      </c>
      <c r="CE214" s="14" t="s">
        <v>376</v>
      </c>
      <c r="CF214" s="14" t="s">
        <v>376</v>
      </c>
      <c r="CG214" s="14" t="s">
        <v>376</v>
      </c>
      <c r="CH214" s="14" t="s">
        <v>376</v>
      </c>
      <c r="CI214" s="14" t="s">
        <v>376</v>
      </c>
      <c r="CJ214" s="14" t="s">
        <v>376</v>
      </c>
      <c r="CK214" s="14" t="s">
        <v>376</v>
      </c>
      <c r="CL214" s="14" t="s">
        <v>376</v>
      </c>
      <c r="CM214" s="14" t="s">
        <v>376</v>
      </c>
      <c r="CN214" s="14" t="s">
        <v>376</v>
      </c>
      <c r="CO214" s="14" t="s">
        <v>376</v>
      </c>
      <c r="CP214" s="14" t="s">
        <v>376</v>
      </c>
      <c r="CQ214" s="14" t="s">
        <v>376</v>
      </c>
      <c r="CR214" s="14" t="s">
        <v>376</v>
      </c>
      <c r="CS214" s="14" t="s">
        <v>376</v>
      </c>
      <c r="CT214" s="14" t="s">
        <v>376</v>
      </c>
      <c r="CU214" s="14" t="s">
        <v>376</v>
      </c>
      <c r="CV214" s="14" t="s">
        <v>376</v>
      </c>
      <c r="CW214" s="2" t="s">
        <v>376</v>
      </c>
      <c r="CX214" s="2" t="s">
        <v>376</v>
      </c>
      <c r="CY214" s="2" t="s">
        <v>376</v>
      </c>
    </row>
    <row r="215" ht="12.75" customHeight="1">
      <c r="A215" s="11" t="s">
        <v>690</v>
      </c>
      <c r="B215" s="11"/>
      <c r="C215" s="11" t="s">
        <v>690</v>
      </c>
      <c r="D215" s="14" t="s">
        <v>376</v>
      </c>
      <c r="E215" s="14" t="s">
        <v>376</v>
      </c>
      <c r="F215" s="14" t="s">
        <v>376</v>
      </c>
      <c r="G215" s="14" t="s">
        <v>376</v>
      </c>
      <c r="H215" s="14" t="s">
        <v>376</v>
      </c>
      <c r="I215" s="14" t="s">
        <v>376</v>
      </c>
      <c r="J215" s="14" t="s">
        <v>376</v>
      </c>
      <c r="K215" s="14" t="s">
        <v>541</v>
      </c>
      <c r="L215" s="14" t="s">
        <v>376</v>
      </c>
      <c r="M215" s="14" t="s">
        <v>376</v>
      </c>
      <c r="N215" s="14" t="s">
        <v>376</v>
      </c>
      <c r="O215" s="14" t="s">
        <v>376</v>
      </c>
      <c r="P215" s="14" t="s">
        <v>376</v>
      </c>
      <c r="Q215" s="14" t="s">
        <v>376</v>
      </c>
      <c r="R215" s="14" t="s">
        <v>376</v>
      </c>
      <c r="S215" s="14" t="s">
        <v>376</v>
      </c>
      <c r="T215" s="14" t="s">
        <v>376</v>
      </c>
      <c r="U215" s="14" t="s">
        <v>376</v>
      </c>
      <c r="V215" s="14" t="s">
        <v>376</v>
      </c>
      <c r="W215" s="14" t="s">
        <v>376</v>
      </c>
      <c r="X215" s="14" t="s">
        <v>376</v>
      </c>
      <c r="Y215" s="14" t="s">
        <v>376</v>
      </c>
      <c r="Z215" s="14" t="s">
        <v>376</v>
      </c>
      <c r="AA215" s="14" t="s">
        <v>376</v>
      </c>
      <c r="AB215" s="14" t="s">
        <v>376</v>
      </c>
      <c r="AC215" s="14" t="s">
        <v>376</v>
      </c>
      <c r="AD215" s="14" t="s">
        <v>376</v>
      </c>
      <c r="AE215" s="14" t="s">
        <v>376</v>
      </c>
      <c r="AF215" s="14" t="s">
        <v>376</v>
      </c>
      <c r="AG215" s="14" t="s">
        <v>376</v>
      </c>
      <c r="AH215" s="14" t="s">
        <v>541</v>
      </c>
      <c r="AI215" s="14" t="s">
        <v>376</v>
      </c>
      <c r="AJ215" s="14" t="s">
        <v>376</v>
      </c>
      <c r="AK215" s="14" t="s">
        <v>376</v>
      </c>
      <c r="AL215" s="14" t="s">
        <v>376</v>
      </c>
      <c r="AM215" s="14" t="s">
        <v>376</v>
      </c>
      <c r="AN215" s="14" t="s">
        <v>376</v>
      </c>
      <c r="AO215" s="14" t="s">
        <v>376</v>
      </c>
      <c r="AP215" s="14" t="s">
        <v>376</v>
      </c>
      <c r="AQ215" s="14" t="s">
        <v>376</v>
      </c>
      <c r="AR215" s="14" t="s">
        <v>376</v>
      </c>
      <c r="AS215" s="14" t="s">
        <v>376</v>
      </c>
      <c r="AT215" s="14" t="s">
        <v>376</v>
      </c>
      <c r="AU215" s="14" t="s">
        <v>376</v>
      </c>
      <c r="AV215" s="14" t="s">
        <v>376</v>
      </c>
      <c r="AW215" s="14" t="s">
        <v>376</v>
      </c>
      <c r="AX215" s="14" t="s">
        <v>376</v>
      </c>
      <c r="AY215" s="14" t="s">
        <v>376</v>
      </c>
      <c r="AZ215" s="14" t="s">
        <v>376</v>
      </c>
      <c r="BA215" s="14" t="s">
        <v>376</v>
      </c>
      <c r="BB215" s="14" t="s">
        <v>376</v>
      </c>
      <c r="BC215" s="14" t="s">
        <v>376</v>
      </c>
      <c r="BD215" s="14" t="s">
        <v>376</v>
      </c>
      <c r="BE215" s="14" t="s">
        <v>376</v>
      </c>
      <c r="BF215" s="14" t="s">
        <v>376</v>
      </c>
      <c r="BG215" s="14" t="s">
        <v>376</v>
      </c>
      <c r="BH215" s="14" t="s">
        <v>376</v>
      </c>
      <c r="BI215" s="14" t="s">
        <v>376</v>
      </c>
      <c r="BJ215" s="14" t="s">
        <v>376</v>
      </c>
      <c r="BK215" s="14" t="s">
        <v>376</v>
      </c>
      <c r="BL215" s="14" t="s">
        <v>376</v>
      </c>
      <c r="BM215" s="14" t="s">
        <v>376</v>
      </c>
      <c r="BN215" s="14" t="s">
        <v>376</v>
      </c>
      <c r="BO215" s="14" t="s">
        <v>376</v>
      </c>
      <c r="BP215" s="14" t="s">
        <v>376</v>
      </c>
      <c r="BQ215" s="14" t="s">
        <v>376</v>
      </c>
      <c r="BR215" s="14" t="s">
        <v>376</v>
      </c>
      <c r="BS215" s="14" t="s">
        <v>376</v>
      </c>
      <c r="BT215" s="14" t="s">
        <v>376</v>
      </c>
      <c r="BU215" s="14" t="s">
        <v>376</v>
      </c>
      <c r="BV215" s="14" t="s">
        <v>541</v>
      </c>
      <c r="BW215" s="14" t="s">
        <v>376</v>
      </c>
      <c r="BX215" s="14" t="s">
        <v>376</v>
      </c>
      <c r="BY215" s="14" t="s">
        <v>376</v>
      </c>
      <c r="BZ215" s="14" t="s">
        <v>376</v>
      </c>
      <c r="CA215" s="14" t="s">
        <v>376</v>
      </c>
      <c r="CB215" s="14" t="s">
        <v>376</v>
      </c>
      <c r="CC215" s="14" t="s">
        <v>376</v>
      </c>
      <c r="CD215" s="14" t="s">
        <v>376</v>
      </c>
      <c r="CE215" s="14" t="s">
        <v>376</v>
      </c>
      <c r="CF215" s="14" t="s">
        <v>376</v>
      </c>
      <c r="CG215" s="14" t="s">
        <v>376</v>
      </c>
      <c r="CH215" s="14" t="s">
        <v>376</v>
      </c>
      <c r="CI215" s="14" t="s">
        <v>376</v>
      </c>
      <c r="CJ215" s="14" t="s">
        <v>376</v>
      </c>
      <c r="CK215" s="14" t="s">
        <v>376</v>
      </c>
      <c r="CL215" s="14" t="s">
        <v>376</v>
      </c>
      <c r="CM215" s="14" t="s">
        <v>376</v>
      </c>
      <c r="CN215" s="14" t="s">
        <v>376</v>
      </c>
      <c r="CO215" s="14" t="s">
        <v>376</v>
      </c>
      <c r="CP215" s="14" t="s">
        <v>376</v>
      </c>
      <c r="CQ215" s="14" t="s">
        <v>376</v>
      </c>
      <c r="CR215" s="14" t="s">
        <v>376</v>
      </c>
      <c r="CS215" s="14" t="s">
        <v>376</v>
      </c>
      <c r="CT215" s="14" t="s">
        <v>376</v>
      </c>
      <c r="CU215" s="14" t="s">
        <v>376</v>
      </c>
      <c r="CV215" s="14" t="s">
        <v>376</v>
      </c>
      <c r="CW215" s="2" t="s">
        <v>376</v>
      </c>
      <c r="CX215" s="2" t="s">
        <v>376</v>
      </c>
      <c r="CY215" s="2" t="s">
        <v>376</v>
      </c>
    </row>
    <row r="216" ht="12.75" customHeight="1">
      <c r="A216" s="11" t="s">
        <v>691</v>
      </c>
      <c r="B216" s="11"/>
      <c r="C216" s="11" t="s">
        <v>691</v>
      </c>
      <c r="D216" s="14" t="s">
        <v>376</v>
      </c>
      <c r="E216" s="14" t="s">
        <v>376</v>
      </c>
      <c r="F216" s="14" t="s">
        <v>376</v>
      </c>
      <c r="G216" s="14" t="s">
        <v>376</v>
      </c>
      <c r="H216" s="14" t="s">
        <v>376</v>
      </c>
      <c r="I216" s="14" t="s">
        <v>376</v>
      </c>
      <c r="J216" s="14" t="s">
        <v>376</v>
      </c>
      <c r="K216" s="14">
        <v>56.0</v>
      </c>
      <c r="L216" s="14" t="s">
        <v>376</v>
      </c>
      <c r="M216" s="14" t="s">
        <v>376</v>
      </c>
      <c r="N216" s="14" t="s">
        <v>376</v>
      </c>
      <c r="O216" s="14" t="s">
        <v>376</v>
      </c>
      <c r="P216" s="14" t="s">
        <v>376</v>
      </c>
      <c r="Q216" s="14" t="s">
        <v>376</v>
      </c>
      <c r="R216" s="14" t="s">
        <v>376</v>
      </c>
      <c r="S216" s="14" t="s">
        <v>376</v>
      </c>
      <c r="T216" s="14" t="s">
        <v>376</v>
      </c>
      <c r="U216" s="14" t="s">
        <v>376</v>
      </c>
      <c r="V216" s="14" t="s">
        <v>376</v>
      </c>
      <c r="W216" s="14" t="s">
        <v>376</v>
      </c>
      <c r="X216" s="14" t="s">
        <v>376</v>
      </c>
      <c r="Y216" s="14" t="s">
        <v>376</v>
      </c>
      <c r="Z216" s="14" t="s">
        <v>376</v>
      </c>
      <c r="AA216" s="14" t="s">
        <v>376</v>
      </c>
      <c r="AB216" s="14" t="s">
        <v>376</v>
      </c>
      <c r="AC216" s="14" t="s">
        <v>376</v>
      </c>
      <c r="AD216" s="14" t="s">
        <v>376</v>
      </c>
      <c r="AE216" s="14" t="s">
        <v>376</v>
      </c>
      <c r="AF216" s="14" t="s">
        <v>376</v>
      </c>
      <c r="AG216" s="14" t="s">
        <v>376</v>
      </c>
      <c r="AH216" s="14">
        <v>45.0</v>
      </c>
      <c r="AI216" s="14" t="s">
        <v>376</v>
      </c>
      <c r="AJ216" s="14" t="s">
        <v>376</v>
      </c>
      <c r="AK216" s="14" t="s">
        <v>376</v>
      </c>
      <c r="AL216" s="14" t="s">
        <v>376</v>
      </c>
      <c r="AM216" s="14" t="s">
        <v>376</v>
      </c>
      <c r="AN216" s="14" t="s">
        <v>376</v>
      </c>
      <c r="AO216" s="14" t="s">
        <v>376</v>
      </c>
      <c r="AP216" s="14" t="s">
        <v>376</v>
      </c>
      <c r="AQ216" s="14" t="s">
        <v>376</v>
      </c>
      <c r="AR216" s="14" t="s">
        <v>376</v>
      </c>
      <c r="AS216" s="14" t="s">
        <v>376</v>
      </c>
      <c r="AT216" s="14" t="s">
        <v>376</v>
      </c>
      <c r="AU216" s="14" t="s">
        <v>376</v>
      </c>
      <c r="AV216" s="14" t="s">
        <v>376</v>
      </c>
      <c r="AW216" s="14" t="s">
        <v>376</v>
      </c>
      <c r="AX216" s="14" t="s">
        <v>376</v>
      </c>
      <c r="AY216" s="14" t="s">
        <v>376</v>
      </c>
      <c r="AZ216" s="14" t="s">
        <v>376</v>
      </c>
      <c r="BA216" s="14" t="s">
        <v>376</v>
      </c>
      <c r="BB216" s="14" t="s">
        <v>376</v>
      </c>
      <c r="BC216" s="14" t="s">
        <v>376</v>
      </c>
      <c r="BD216" s="14" t="s">
        <v>376</v>
      </c>
      <c r="BE216" s="14" t="s">
        <v>376</v>
      </c>
      <c r="BF216" s="14" t="s">
        <v>376</v>
      </c>
      <c r="BG216" s="14" t="s">
        <v>376</v>
      </c>
      <c r="BH216" s="14" t="s">
        <v>376</v>
      </c>
      <c r="BI216" s="14" t="s">
        <v>376</v>
      </c>
      <c r="BJ216" s="14" t="s">
        <v>376</v>
      </c>
      <c r="BK216" s="14" t="s">
        <v>376</v>
      </c>
      <c r="BL216" s="14" t="s">
        <v>376</v>
      </c>
      <c r="BM216" s="14" t="s">
        <v>376</v>
      </c>
      <c r="BN216" s="14" t="s">
        <v>376</v>
      </c>
      <c r="BO216" s="14" t="s">
        <v>376</v>
      </c>
      <c r="BP216" s="14" t="s">
        <v>376</v>
      </c>
      <c r="BQ216" s="14" t="s">
        <v>376</v>
      </c>
      <c r="BR216" s="14" t="s">
        <v>376</v>
      </c>
      <c r="BS216" s="14" t="s">
        <v>376</v>
      </c>
      <c r="BT216" s="14" t="s">
        <v>376</v>
      </c>
      <c r="BU216" s="14" t="s">
        <v>376</v>
      </c>
      <c r="BV216" s="14">
        <v>99.0</v>
      </c>
      <c r="BW216" s="14" t="s">
        <v>376</v>
      </c>
      <c r="BX216" s="14" t="s">
        <v>376</v>
      </c>
      <c r="BY216" s="14" t="s">
        <v>376</v>
      </c>
      <c r="BZ216" s="14" t="s">
        <v>376</v>
      </c>
      <c r="CA216" s="14" t="s">
        <v>376</v>
      </c>
      <c r="CB216" s="14" t="s">
        <v>376</v>
      </c>
      <c r="CC216" s="14" t="s">
        <v>376</v>
      </c>
      <c r="CD216" s="14" t="s">
        <v>376</v>
      </c>
      <c r="CE216" s="14" t="s">
        <v>376</v>
      </c>
      <c r="CF216" s="14" t="s">
        <v>376</v>
      </c>
      <c r="CG216" s="14" t="s">
        <v>376</v>
      </c>
      <c r="CH216" s="14" t="s">
        <v>376</v>
      </c>
      <c r="CI216" s="14" t="s">
        <v>376</v>
      </c>
      <c r="CJ216" s="14" t="s">
        <v>376</v>
      </c>
      <c r="CK216" s="14" t="s">
        <v>376</v>
      </c>
      <c r="CL216" s="14" t="s">
        <v>376</v>
      </c>
      <c r="CM216" s="14" t="s">
        <v>376</v>
      </c>
      <c r="CN216" s="14" t="s">
        <v>376</v>
      </c>
      <c r="CO216" s="14" t="s">
        <v>376</v>
      </c>
      <c r="CP216" s="14" t="s">
        <v>376</v>
      </c>
      <c r="CQ216" s="14" t="s">
        <v>376</v>
      </c>
      <c r="CR216" s="14" t="s">
        <v>376</v>
      </c>
      <c r="CS216" s="14" t="s">
        <v>376</v>
      </c>
      <c r="CT216" s="14" t="s">
        <v>376</v>
      </c>
      <c r="CU216" s="14" t="s">
        <v>376</v>
      </c>
      <c r="CV216" s="14" t="s">
        <v>376</v>
      </c>
      <c r="CW216" s="2" t="s">
        <v>376</v>
      </c>
      <c r="CX216" s="2" t="s">
        <v>376</v>
      </c>
      <c r="CY216" s="2" t="s">
        <v>376</v>
      </c>
    </row>
    <row r="217" ht="12.75" customHeight="1">
      <c r="A217" s="11" t="s">
        <v>692</v>
      </c>
      <c r="B217" s="11"/>
      <c r="C217" s="11" t="s">
        <v>692</v>
      </c>
      <c r="D217" s="14" t="s">
        <v>376</v>
      </c>
      <c r="E217" s="14" t="s">
        <v>376</v>
      </c>
      <c r="F217" s="14" t="s">
        <v>376</v>
      </c>
      <c r="G217" s="14" t="s">
        <v>376</v>
      </c>
      <c r="H217" s="14" t="s">
        <v>376</v>
      </c>
      <c r="I217" s="14" t="s">
        <v>376</v>
      </c>
      <c r="J217" s="14" t="s">
        <v>376</v>
      </c>
      <c r="K217" s="14" t="s">
        <v>544</v>
      </c>
      <c r="L217" s="14" t="s">
        <v>376</v>
      </c>
      <c r="M217" s="14" t="s">
        <v>376</v>
      </c>
      <c r="N217" s="14" t="s">
        <v>376</v>
      </c>
      <c r="O217" s="14" t="s">
        <v>376</v>
      </c>
      <c r="P217" s="14" t="s">
        <v>376</v>
      </c>
      <c r="Q217" s="14" t="s">
        <v>376</v>
      </c>
      <c r="R217" s="14" t="s">
        <v>376</v>
      </c>
      <c r="S217" s="14" t="s">
        <v>376</v>
      </c>
      <c r="T217" s="14" t="s">
        <v>376</v>
      </c>
      <c r="U217" s="14" t="s">
        <v>376</v>
      </c>
      <c r="V217" s="14" t="s">
        <v>376</v>
      </c>
      <c r="W217" s="14" t="s">
        <v>376</v>
      </c>
      <c r="X217" s="14" t="s">
        <v>376</v>
      </c>
      <c r="Y217" s="14" t="s">
        <v>376</v>
      </c>
      <c r="Z217" s="14" t="s">
        <v>376</v>
      </c>
      <c r="AA217" s="14" t="s">
        <v>376</v>
      </c>
      <c r="AB217" s="14" t="s">
        <v>376</v>
      </c>
      <c r="AC217" s="14" t="s">
        <v>376</v>
      </c>
      <c r="AD217" s="14" t="s">
        <v>376</v>
      </c>
      <c r="AE217" s="14" t="s">
        <v>376</v>
      </c>
      <c r="AF217" s="14" t="s">
        <v>376</v>
      </c>
      <c r="AG217" s="14" t="s">
        <v>376</v>
      </c>
      <c r="AH217" s="14" t="s">
        <v>544</v>
      </c>
      <c r="AI217" s="14" t="s">
        <v>376</v>
      </c>
      <c r="AJ217" s="14" t="s">
        <v>376</v>
      </c>
      <c r="AK217" s="14" t="s">
        <v>376</v>
      </c>
      <c r="AL217" s="14" t="s">
        <v>376</v>
      </c>
      <c r="AM217" s="14" t="s">
        <v>376</v>
      </c>
      <c r="AN217" s="14" t="s">
        <v>376</v>
      </c>
      <c r="AO217" s="14" t="s">
        <v>376</v>
      </c>
      <c r="AP217" s="14" t="s">
        <v>376</v>
      </c>
      <c r="AQ217" s="14" t="s">
        <v>376</v>
      </c>
      <c r="AR217" s="14" t="s">
        <v>376</v>
      </c>
      <c r="AS217" s="14" t="s">
        <v>376</v>
      </c>
      <c r="AT217" s="14" t="s">
        <v>376</v>
      </c>
      <c r="AU217" s="14" t="s">
        <v>376</v>
      </c>
      <c r="AV217" s="14" t="s">
        <v>376</v>
      </c>
      <c r="AW217" s="14" t="s">
        <v>376</v>
      </c>
      <c r="AX217" s="14" t="s">
        <v>376</v>
      </c>
      <c r="AY217" s="14" t="s">
        <v>376</v>
      </c>
      <c r="AZ217" s="14" t="s">
        <v>376</v>
      </c>
      <c r="BA217" s="14" t="s">
        <v>376</v>
      </c>
      <c r="BB217" s="14" t="s">
        <v>376</v>
      </c>
      <c r="BC217" s="14" t="s">
        <v>376</v>
      </c>
      <c r="BD217" s="14" t="s">
        <v>376</v>
      </c>
      <c r="BE217" s="14" t="s">
        <v>376</v>
      </c>
      <c r="BF217" s="14" t="s">
        <v>376</v>
      </c>
      <c r="BG217" s="14" t="s">
        <v>376</v>
      </c>
      <c r="BH217" s="14" t="s">
        <v>376</v>
      </c>
      <c r="BI217" s="14" t="s">
        <v>376</v>
      </c>
      <c r="BJ217" s="14" t="s">
        <v>376</v>
      </c>
      <c r="BK217" s="14" t="s">
        <v>376</v>
      </c>
      <c r="BL217" s="14" t="s">
        <v>376</v>
      </c>
      <c r="BM217" s="14" t="s">
        <v>376</v>
      </c>
      <c r="BN217" s="14" t="s">
        <v>376</v>
      </c>
      <c r="BO217" s="14" t="s">
        <v>376</v>
      </c>
      <c r="BP217" s="14" t="s">
        <v>376</v>
      </c>
      <c r="BQ217" s="14" t="s">
        <v>376</v>
      </c>
      <c r="BR217" s="14" t="s">
        <v>376</v>
      </c>
      <c r="BS217" s="14" t="s">
        <v>376</v>
      </c>
      <c r="BT217" s="14" t="s">
        <v>376</v>
      </c>
      <c r="BU217" s="14" t="s">
        <v>376</v>
      </c>
      <c r="BV217" s="14" t="s">
        <v>544</v>
      </c>
      <c r="BW217" s="14" t="s">
        <v>376</v>
      </c>
      <c r="BX217" s="14" t="s">
        <v>376</v>
      </c>
      <c r="BY217" s="14" t="s">
        <v>376</v>
      </c>
      <c r="BZ217" s="14" t="s">
        <v>376</v>
      </c>
      <c r="CA217" s="14" t="s">
        <v>376</v>
      </c>
      <c r="CB217" s="14" t="s">
        <v>376</v>
      </c>
      <c r="CC217" s="14" t="s">
        <v>376</v>
      </c>
      <c r="CD217" s="14" t="s">
        <v>376</v>
      </c>
      <c r="CE217" s="14" t="s">
        <v>376</v>
      </c>
      <c r="CF217" s="14" t="s">
        <v>376</v>
      </c>
      <c r="CG217" s="14" t="s">
        <v>376</v>
      </c>
      <c r="CH217" s="14" t="s">
        <v>376</v>
      </c>
      <c r="CI217" s="14" t="s">
        <v>376</v>
      </c>
      <c r="CJ217" s="14" t="s">
        <v>376</v>
      </c>
      <c r="CK217" s="14" t="s">
        <v>376</v>
      </c>
      <c r="CL217" s="14" t="s">
        <v>376</v>
      </c>
      <c r="CM217" s="14" t="s">
        <v>376</v>
      </c>
      <c r="CN217" s="14" t="s">
        <v>376</v>
      </c>
      <c r="CO217" s="14" t="s">
        <v>376</v>
      </c>
      <c r="CP217" s="14" t="s">
        <v>376</v>
      </c>
      <c r="CQ217" s="14" t="s">
        <v>376</v>
      </c>
      <c r="CR217" s="14" t="s">
        <v>376</v>
      </c>
      <c r="CS217" s="14" t="s">
        <v>376</v>
      </c>
      <c r="CT217" s="14" t="s">
        <v>376</v>
      </c>
      <c r="CU217" s="14" t="s">
        <v>376</v>
      </c>
      <c r="CV217" s="14" t="s">
        <v>376</v>
      </c>
      <c r="CW217" s="2" t="s">
        <v>376</v>
      </c>
      <c r="CX217" s="2" t="s">
        <v>376</v>
      </c>
      <c r="CY217" s="2" t="s">
        <v>376</v>
      </c>
    </row>
    <row r="218" ht="12.75" customHeight="1">
      <c r="A218" s="11" t="s">
        <v>693</v>
      </c>
      <c r="B218" s="11"/>
      <c r="C218" s="11" t="s">
        <v>693</v>
      </c>
      <c r="D218" s="14" t="s">
        <v>376</v>
      </c>
      <c r="E218" s="14" t="s">
        <v>376</v>
      </c>
      <c r="F218" s="14" t="s">
        <v>376</v>
      </c>
      <c r="G218" s="14" t="s">
        <v>376</v>
      </c>
      <c r="H218" s="14" t="s">
        <v>376</v>
      </c>
      <c r="I218" s="14" t="s">
        <v>376</v>
      </c>
      <c r="J218" s="14" t="s">
        <v>376</v>
      </c>
      <c r="K218" s="14">
        <v>50.0</v>
      </c>
      <c r="L218" s="14" t="s">
        <v>376</v>
      </c>
      <c r="M218" s="14" t="s">
        <v>376</v>
      </c>
      <c r="N218" s="14" t="s">
        <v>376</v>
      </c>
      <c r="O218" s="14" t="s">
        <v>376</v>
      </c>
      <c r="P218" s="14" t="s">
        <v>376</v>
      </c>
      <c r="Q218" s="14" t="s">
        <v>376</v>
      </c>
      <c r="R218" s="14" t="s">
        <v>376</v>
      </c>
      <c r="S218" s="14" t="s">
        <v>376</v>
      </c>
      <c r="T218" s="14" t="s">
        <v>376</v>
      </c>
      <c r="U218" s="14" t="s">
        <v>376</v>
      </c>
      <c r="V218" s="14" t="s">
        <v>376</v>
      </c>
      <c r="W218" s="14" t="s">
        <v>376</v>
      </c>
      <c r="X218" s="14" t="s">
        <v>376</v>
      </c>
      <c r="Y218" s="14" t="s">
        <v>376</v>
      </c>
      <c r="Z218" s="14" t="s">
        <v>376</v>
      </c>
      <c r="AA218" s="14" t="s">
        <v>376</v>
      </c>
      <c r="AB218" s="14" t="s">
        <v>376</v>
      </c>
      <c r="AC218" s="14" t="s">
        <v>376</v>
      </c>
      <c r="AD218" s="14" t="s">
        <v>376</v>
      </c>
      <c r="AE218" s="14" t="s">
        <v>376</v>
      </c>
      <c r="AF218" s="14" t="s">
        <v>376</v>
      </c>
      <c r="AG218" s="14" t="s">
        <v>376</v>
      </c>
      <c r="AH218" s="14">
        <v>44.0</v>
      </c>
      <c r="AI218" s="14" t="s">
        <v>376</v>
      </c>
      <c r="AJ218" s="14" t="s">
        <v>376</v>
      </c>
      <c r="AK218" s="14" t="s">
        <v>376</v>
      </c>
      <c r="AL218" s="14" t="s">
        <v>376</v>
      </c>
      <c r="AM218" s="14" t="s">
        <v>376</v>
      </c>
      <c r="AN218" s="14" t="s">
        <v>376</v>
      </c>
      <c r="AO218" s="14" t="s">
        <v>376</v>
      </c>
      <c r="AP218" s="14" t="s">
        <v>376</v>
      </c>
      <c r="AQ218" s="14" t="s">
        <v>376</v>
      </c>
      <c r="AR218" s="14" t="s">
        <v>376</v>
      </c>
      <c r="AS218" s="14" t="s">
        <v>376</v>
      </c>
      <c r="AT218" s="14" t="s">
        <v>376</v>
      </c>
      <c r="AU218" s="14" t="s">
        <v>376</v>
      </c>
      <c r="AV218" s="14" t="s">
        <v>376</v>
      </c>
      <c r="AW218" s="14" t="s">
        <v>376</v>
      </c>
      <c r="AX218" s="14" t="s">
        <v>376</v>
      </c>
      <c r="AY218" s="14" t="s">
        <v>376</v>
      </c>
      <c r="AZ218" s="14" t="s">
        <v>376</v>
      </c>
      <c r="BA218" s="14" t="s">
        <v>376</v>
      </c>
      <c r="BB218" s="14" t="s">
        <v>376</v>
      </c>
      <c r="BC218" s="14" t="s">
        <v>376</v>
      </c>
      <c r="BD218" s="14" t="s">
        <v>376</v>
      </c>
      <c r="BE218" s="14" t="s">
        <v>376</v>
      </c>
      <c r="BF218" s="14" t="s">
        <v>376</v>
      </c>
      <c r="BG218" s="14" t="s">
        <v>376</v>
      </c>
      <c r="BH218" s="14" t="s">
        <v>376</v>
      </c>
      <c r="BI218" s="14" t="s">
        <v>376</v>
      </c>
      <c r="BJ218" s="14" t="s">
        <v>376</v>
      </c>
      <c r="BK218" s="14" t="s">
        <v>376</v>
      </c>
      <c r="BL218" s="14" t="s">
        <v>376</v>
      </c>
      <c r="BM218" s="14" t="s">
        <v>376</v>
      </c>
      <c r="BN218" s="14" t="s">
        <v>376</v>
      </c>
      <c r="BO218" s="14" t="s">
        <v>376</v>
      </c>
      <c r="BP218" s="14" t="s">
        <v>376</v>
      </c>
      <c r="BQ218" s="14" t="s">
        <v>376</v>
      </c>
      <c r="BR218" s="14" t="s">
        <v>376</v>
      </c>
      <c r="BS218" s="14" t="s">
        <v>376</v>
      </c>
      <c r="BT218" s="14" t="s">
        <v>376</v>
      </c>
      <c r="BU218" s="14" t="s">
        <v>376</v>
      </c>
      <c r="BV218" s="14">
        <v>62.0</v>
      </c>
      <c r="BW218" s="14" t="s">
        <v>376</v>
      </c>
      <c r="BX218" s="14" t="s">
        <v>376</v>
      </c>
      <c r="BY218" s="14" t="s">
        <v>376</v>
      </c>
      <c r="BZ218" s="14" t="s">
        <v>376</v>
      </c>
      <c r="CA218" s="14" t="s">
        <v>376</v>
      </c>
      <c r="CB218" s="14" t="s">
        <v>376</v>
      </c>
      <c r="CC218" s="14" t="s">
        <v>376</v>
      </c>
      <c r="CD218" s="14" t="s">
        <v>376</v>
      </c>
      <c r="CE218" s="14" t="s">
        <v>376</v>
      </c>
      <c r="CF218" s="14" t="s">
        <v>376</v>
      </c>
      <c r="CG218" s="14" t="s">
        <v>376</v>
      </c>
      <c r="CH218" s="14" t="s">
        <v>376</v>
      </c>
      <c r="CI218" s="14" t="s">
        <v>376</v>
      </c>
      <c r="CJ218" s="14" t="s">
        <v>376</v>
      </c>
      <c r="CK218" s="14" t="s">
        <v>376</v>
      </c>
      <c r="CL218" s="14" t="s">
        <v>376</v>
      </c>
      <c r="CM218" s="14" t="s">
        <v>376</v>
      </c>
      <c r="CN218" s="14" t="s">
        <v>376</v>
      </c>
      <c r="CO218" s="14" t="s">
        <v>376</v>
      </c>
      <c r="CP218" s="14" t="s">
        <v>376</v>
      </c>
      <c r="CQ218" s="14" t="s">
        <v>376</v>
      </c>
      <c r="CR218" s="14" t="s">
        <v>376</v>
      </c>
      <c r="CS218" s="14" t="s">
        <v>376</v>
      </c>
      <c r="CT218" s="14" t="s">
        <v>376</v>
      </c>
      <c r="CU218" s="14" t="s">
        <v>376</v>
      </c>
      <c r="CV218" s="14" t="s">
        <v>376</v>
      </c>
      <c r="CW218" s="2" t="s">
        <v>376</v>
      </c>
      <c r="CX218" s="2" t="s">
        <v>376</v>
      </c>
      <c r="CY218" s="2" t="s">
        <v>376</v>
      </c>
    </row>
    <row r="219" ht="12.75" customHeight="1">
      <c r="A219" s="11" t="s">
        <v>694</v>
      </c>
      <c r="B219" s="11"/>
      <c r="C219" s="11" t="s">
        <v>694</v>
      </c>
      <c r="D219" s="14" t="s">
        <v>376</v>
      </c>
      <c r="E219" s="14" t="s">
        <v>376</v>
      </c>
      <c r="F219" s="14" t="s">
        <v>376</v>
      </c>
      <c r="G219" s="14" t="s">
        <v>376</v>
      </c>
      <c r="H219" s="14" t="s">
        <v>376</v>
      </c>
      <c r="I219" s="14" t="s">
        <v>376</v>
      </c>
      <c r="J219" s="14" t="s">
        <v>376</v>
      </c>
      <c r="K219" s="14" t="s">
        <v>547</v>
      </c>
      <c r="L219" s="14" t="s">
        <v>376</v>
      </c>
      <c r="M219" s="14" t="s">
        <v>376</v>
      </c>
      <c r="N219" s="14" t="s">
        <v>376</v>
      </c>
      <c r="O219" s="14" t="s">
        <v>376</v>
      </c>
      <c r="P219" s="14" t="s">
        <v>376</v>
      </c>
      <c r="Q219" s="14" t="s">
        <v>376</v>
      </c>
      <c r="R219" s="14" t="s">
        <v>376</v>
      </c>
      <c r="S219" s="14" t="s">
        <v>376</v>
      </c>
      <c r="T219" s="14" t="s">
        <v>376</v>
      </c>
      <c r="U219" s="14" t="s">
        <v>376</v>
      </c>
      <c r="V219" s="14" t="s">
        <v>376</v>
      </c>
      <c r="W219" s="14" t="s">
        <v>376</v>
      </c>
      <c r="X219" s="14" t="s">
        <v>376</v>
      </c>
      <c r="Y219" s="14" t="s">
        <v>376</v>
      </c>
      <c r="Z219" s="14" t="s">
        <v>376</v>
      </c>
      <c r="AA219" s="14" t="s">
        <v>376</v>
      </c>
      <c r="AB219" s="14" t="s">
        <v>376</v>
      </c>
      <c r="AC219" s="14" t="s">
        <v>376</v>
      </c>
      <c r="AD219" s="14" t="s">
        <v>376</v>
      </c>
      <c r="AE219" s="14" t="s">
        <v>376</v>
      </c>
      <c r="AF219" s="14" t="s">
        <v>376</v>
      </c>
      <c r="AG219" s="14" t="s">
        <v>376</v>
      </c>
      <c r="AH219" s="14" t="s">
        <v>547</v>
      </c>
      <c r="AI219" s="14" t="s">
        <v>376</v>
      </c>
      <c r="AJ219" s="14" t="s">
        <v>376</v>
      </c>
      <c r="AK219" s="14" t="s">
        <v>376</v>
      </c>
      <c r="AL219" s="14" t="s">
        <v>376</v>
      </c>
      <c r="AM219" s="14" t="s">
        <v>376</v>
      </c>
      <c r="AN219" s="14" t="s">
        <v>376</v>
      </c>
      <c r="AO219" s="14" t="s">
        <v>376</v>
      </c>
      <c r="AP219" s="14" t="s">
        <v>376</v>
      </c>
      <c r="AQ219" s="14" t="s">
        <v>376</v>
      </c>
      <c r="AR219" s="14" t="s">
        <v>376</v>
      </c>
      <c r="AS219" s="14" t="s">
        <v>376</v>
      </c>
      <c r="AT219" s="14" t="s">
        <v>376</v>
      </c>
      <c r="AU219" s="14" t="s">
        <v>376</v>
      </c>
      <c r="AV219" s="14" t="s">
        <v>376</v>
      </c>
      <c r="AW219" s="14" t="s">
        <v>376</v>
      </c>
      <c r="AX219" s="14" t="s">
        <v>376</v>
      </c>
      <c r="AY219" s="14" t="s">
        <v>376</v>
      </c>
      <c r="AZ219" s="14" t="s">
        <v>376</v>
      </c>
      <c r="BA219" s="14" t="s">
        <v>376</v>
      </c>
      <c r="BB219" s="14" t="s">
        <v>376</v>
      </c>
      <c r="BC219" s="14" t="s">
        <v>376</v>
      </c>
      <c r="BD219" s="14" t="s">
        <v>376</v>
      </c>
      <c r="BE219" s="14" t="s">
        <v>376</v>
      </c>
      <c r="BF219" s="14" t="s">
        <v>376</v>
      </c>
      <c r="BG219" s="14" t="s">
        <v>376</v>
      </c>
      <c r="BH219" s="14" t="s">
        <v>376</v>
      </c>
      <c r="BI219" s="14" t="s">
        <v>376</v>
      </c>
      <c r="BJ219" s="14" t="s">
        <v>376</v>
      </c>
      <c r="BK219" s="14" t="s">
        <v>376</v>
      </c>
      <c r="BL219" s="14" t="s">
        <v>376</v>
      </c>
      <c r="BM219" s="14" t="s">
        <v>376</v>
      </c>
      <c r="BN219" s="14" t="s">
        <v>376</v>
      </c>
      <c r="BO219" s="14" t="s">
        <v>376</v>
      </c>
      <c r="BP219" s="14" t="s">
        <v>376</v>
      </c>
      <c r="BQ219" s="14" t="s">
        <v>376</v>
      </c>
      <c r="BR219" s="14" t="s">
        <v>376</v>
      </c>
      <c r="BS219" s="14" t="s">
        <v>376</v>
      </c>
      <c r="BT219" s="14" t="s">
        <v>376</v>
      </c>
      <c r="BU219" s="14" t="s">
        <v>376</v>
      </c>
      <c r="BV219" s="14" t="s">
        <v>547</v>
      </c>
      <c r="BW219" s="14" t="s">
        <v>376</v>
      </c>
      <c r="BX219" s="14" t="s">
        <v>376</v>
      </c>
      <c r="BY219" s="14" t="s">
        <v>376</v>
      </c>
      <c r="BZ219" s="14" t="s">
        <v>376</v>
      </c>
      <c r="CA219" s="14" t="s">
        <v>376</v>
      </c>
      <c r="CB219" s="14" t="s">
        <v>376</v>
      </c>
      <c r="CC219" s="14" t="s">
        <v>376</v>
      </c>
      <c r="CD219" s="14" t="s">
        <v>376</v>
      </c>
      <c r="CE219" s="14" t="s">
        <v>376</v>
      </c>
      <c r="CF219" s="14" t="s">
        <v>376</v>
      </c>
      <c r="CG219" s="14" t="s">
        <v>376</v>
      </c>
      <c r="CH219" s="14" t="s">
        <v>376</v>
      </c>
      <c r="CI219" s="14" t="s">
        <v>376</v>
      </c>
      <c r="CJ219" s="14" t="s">
        <v>376</v>
      </c>
      <c r="CK219" s="14" t="s">
        <v>376</v>
      </c>
      <c r="CL219" s="14" t="s">
        <v>376</v>
      </c>
      <c r="CM219" s="14" t="s">
        <v>376</v>
      </c>
      <c r="CN219" s="14" t="s">
        <v>376</v>
      </c>
      <c r="CO219" s="14" t="s">
        <v>376</v>
      </c>
      <c r="CP219" s="14" t="s">
        <v>376</v>
      </c>
      <c r="CQ219" s="14" t="s">
        <v>376</v>
      </c>
      <c r="CR219" s="14" t="s">
        <v>376</v>
      </c>
      <c r="CS219" s="14" t="s">
        <v>376</v>
      </c>
      <c r="CT219" s="14" t="s">
        <v>376</v>
      </c>
      <c r="CU219" s="14" t="s">
        <v>376</v>
      </c>
      <c r="CV219" s="14" t="s">
        <v>376</v>
      </c>
      <c r="CW219" s="2" t="s">
        <v>376</v>
      </c>
      <c r="CX219" s="2" t="s">
        <v>376</v>
      </c>
      <c r="CY219" s="2" t="s">
        <v>376</v>
      </c>
    </row>
    <row r="220" ht="12.75" customHeight="1">
      <c r="A220" s="11" t="s">
        <v>695</v>
      </c>
      <c r="B220" s="11"/>
      <c r="C220" s="11" t="s">
        <v>695</v>
      </c>
      <c r="D220" s="14" t="s">
        <v>376</v>
      </c>
      <c r="E220" s="14" t="s">
        <v>376</v>
      </c>
      <c r="F220" s="14" t="s">
        <v>376</v>
      </c>
      <c r="G220" s="14" t="s">
        <v>376</v>
      </c>
      <c r="H220" s="14" t="s">
        <v>376</v>
      </c>
      <c r="I220" s="14" t="s">
        <v>376</v>
      </c>
      <c r="J220" s="14" t="s">
        <v>376</v>
      </c>
      <c r="K220" s="14">
        <v>60.0</v>
      </c>
      <c r="L220" s="14" t="s">
        <v>376</v>
      </c>
      <c r="M220" s="14" t="s">
        <v>376</v>
      </c>
      <c r="N220" s="14" t="s">
        <v>376</v>
      </c>
      <c r="O220" s="14" t="s">
        <v>376</v>
      </c>
      <c r="P220" s="14" t="s">
        <v>376</v>
      </c>
      <c r="Q220" s="14" t="s">
        <v>376</v>
      </c>
      <c r="R220" s="14" t="s">
        <v>376</v>
      </c>
      <c r="S220" s="14" t="s">
        <v>376</v>
      </c>
      <c r="T220" s="14" t="s">
        <v>376</v>
      </c>
      <c r="U220" s="14" t="s">
        <v>376</v>
      </c>
      <c r="V220" s="14" t="s">
        <v>376</v>
      </c>
      <c r="W220" s="14" t="s">
        <v>376</v>
      </c>
      <c r="X220" s="14" t="s">
        <v>376</v>
      </c>
      <c r="Y220" s="14" t="s">
        <v>376</v>
      </c>
      <c r="Z220" s="14" t="s">
        <v>376</v>
      </c>
      <c r="AA220" s="14" t="s">
        <v>376</v>
      </c>
      <c r="AB220" s="14" t="s">
        <v>376</v>
      </c>
      <c r="AC220" s="14" t="s">
        <v>376</v>
      </c>
      <c r="AD220" s="14" t="s">
        <v>376</v>
      </c>
      <c r="AE220" s="14" t="s">
        <v>376</v>
      </c>
      <c r="AF220" s="14" t="s">
        <v>376</v>
      </c>
      <c r="AG220" s="14" t="s">
        <v>376</v>
      </c>
      <c r="AH220" s="14">
        <v>66.0</v>
      </c>
      <c r="AI220" s="14" t="s">
        <v>376</v>
      </c>
      <c r="AJ220" s="14" t="s">
        <v>376</v>
      </c>
      <c r="AK220" s="14" t="s">
        <v>376</v>
      </c>
      <c r="AL220" s="14" t="s">
        <v>376</v>
      </c>
      <c r="AM220" s="14" t="s">
        <v>376</v>
      </c>
      <c r="AN220" s="14" t="s">
        <v>376</v>
      </c>
      <c r="AO220" s="14" t="s">
        <v>376</v>
      </c>
      <c r="AP220" s="14" t="s">
        <v>376</v>
      </c>
      <c r="AQ220" s="14" t="s">
        <v>376</v>
      </c>
      <c r="AR220" s="14" t="s">
        <v>376</v>
      </c>
      <c r="AS220" s="14" t="s">
        <v>376</v>
      </c>
      <c r="AT220" s="14" t="s">
        <v>376</v>
      </c>
      <c r="AU220" s="14" t="s">
        <v>376</v>
      </c>
      <c r="AV220" s="14" t="s">
        <v>376</v>
      </c>
      <c r="AW220" s="14" t="s">
        <v>376</v>
      </c>
      <c r="AX220" s="14" t="s">
        <v>376</v>
      </c>
      <c r="AY220" s="14" t="s">
        <v>376</v>
      </c>
      <c r="AZ220" s="14" t="s">
        <v>376</v>
      </c>
      <c r="BA220" s="14" t="s">
        <v>376</v>
      </c>
      <c r="BB220" s="14" t="s">
        <v>376</v>
      </c>
      <c r="BC220" s="14" t="s">
        <v>376</v>
      </c>
      <c r="BD220" s="14" t="s">
        <v>376</v>
      </c>
      <c r="BE220" s="14" t="s">
        <v>376</v>
      </c>
      <c r="BF220" s="14" t="s">
        <v>376</v>
      </c>
      <c r="BG220" s="14" t="s">
        <v>376</v>
      </c>
      <c r="BH220" s="14" t="s">
        <v>376</v>
      </c>
      <c r="BI220" s="14" t="s">
        <v>376</v>
      </c>
      <c r="BJ220" s="14" t="s">
        <v>376</v>
      </c>
      <c r="BK220" s="14" t="s">
        <v>376</v>
      </c>
      <c r="BL220" s="14" t="s">
        <v>376</v>
      </c>
      <c r="BM220" s="14" t="s">
        <v>376</v>
      </c>
      <c r="BN220" s="14" t="s">
        <v>376</v>
      </c>
      <c r="BO220" s="14" t="s">
        <v>376</v>
      </c>
      <c r="BP220" s="14" t="s">
        <v>376</v>
      </c>
      <c r="BQ220" s="14" t="s">
        <v>376</v>
      </c>
      <c r="BR220" s="14" t="s">
        <v>376</v>
      </c>
      <c r="BS220" s="14" t="s">
        <v>376</v>
      </c>
      <c r="BT220" s="14" t="s">
        <v>376</v>
      </c>
      <c r="BU220" s="14" t="s">
        <v>376</v>
      </c>
      <c r="BV220" s="14">
        <v>48.0</v>
      </c>
      <c r="BW220" s="14" t="s">
        <v>376</v>
      </c>
      <c r="BX220" s="14" t="s">
        <v>376</v>
      </c>
      <c r="BY220" s="14" t="s">
        <v>376</v>
      </c>
      <c r="BZ220" s="14" t="s">
        <v>376</v>
      </c>
      <c r="CA220" s="14" t="s">
        <v>376</v>
      </c>
      <c r="CB220" s="14" t="s">
        <v>376</v>
      </c>
      <c r="CC220" s="14" t="s">
        <v>376</v>
      </c>
      <c r="CD220" s="14" t="s">
        <v>376</v>
      </c>
      <c r="CE220" s="14" t="s">
        <v>376</v>
      </c>
      <c r="CF220" s="14" t="s">
        <v>376</v>
      </c>
      <c r="CG220" s="14" t="s">
        <v>376</v>
      </c>
      <c r="CH220" s="14" t="s">
        <v>376</v>
      </c>
      <c r="CI220" s="14" t="s">
        <v>376</v>
      </c>
      <c r="CJ220" s="14" t="s">
        <v>376</v>
      </c>
      <c r="CK220" s="14" t="s">
        <v>376</v>
      </c>
      <c r="CL220" s="14" t="s">
        <v>376</v>
      </c>
      <c r="CM220" s="14" t="s">
        <v>376</v>
      </c>
      <c r="CN220" s="14" t="s">
        <v>376</v>
      </c>
      <c r="CO220" s="14" t="s">
        <v>376</v>
      </c>
      <c r="CP220" s="14" t="s">
        <v>376</v>
      </c>
      <c r="CQ220" s="14" t="s">
        <v>376</v>
      </c>
      <c r="CR220" s="14" t="s">
        <v>376</v>
      </c>
      <c r="CS220" s="14" t="s">
        <v>376</v>
      </c>
      <c r="CT220" s="14" t="s">
        <v>376</v>
      </c>
      <c r="CU220" s="14" t="s">
        <v>376</v>
      </c>
      <c r="CV220" s="14" t="s">
        <v>376</v>
      </c>
      <c r="CW220" s="2" t="s">
        <v>376</v>
      </c>
      <c r="CX220" s="2" t="s">
        <v>376</v>
      </c>
      <c r="CY220" s="2" t="s">
        <v>376</v>
      </c>
    </row>
    <row r="221" ht="12.75" customHeight="1">
      <c r="A221" s="11" t="s">
        <v>696</v>
      </c>
      <c r="B221" s="11"/>
      <c r="C221" s="11" t="s">
        <v>696</v>
      </c>
      <c r="D221" s="14" t="s">
        <v>376</v>
      </c>
      <c r="E221" s="14" t="s">
        <v>376</v>
      </c>
      <c r="F221" s="14" t="s">
        <v>376</v>
      </c>
      <c r="G221" s="14" t="s">
        <v>376</v>
      </c>
      <c r="H221" s="14" t="s">
        <v>376</v>
      </c>
      <c r="I221" s="14" t="s">
        <v>376</v>
      </c>
      <c r="J221" s="14" t="s">
        <v>376</v>
      </c>
      <c r="K221" s="14" t="s">
        <v>550</v>
      </c>
      <c r="L221" s="14" t="s">
        <v>376</v>
      </c>
      <c r="M221" s="14" t="s">
        <v>376</v>
      </c>
      <c r="N221" s="14" t="s">
        <v>376</v>
      </c>
      <c r="O221" s="14" t="s">
        <v>376</v>
      </c>
      <c r="P221" s="14" t="s">
        <v>376</v>
      </c>
      <c r="Q221" s="14" t="s">
        <v>376</v>
      </c>
      <c r="R221" s="14" t="s">
        <v>376</v>
      </c>
      <c r="S221" s="14" t="s">
        <v>376</v>
      </c>
      <c r="T221" s="14" t="s">
        <v>376</v>
      </c>
      <c r="U221" s="14" t="s">
        <v>376</v>
      </c>
      <c r="V221" s="14" t="s">
        <v>376</v>
      </c>
      <c r="W221" s="14" t="s">
        <v>376</v>
      </c>
      <c r="X221" s="14" t="s">
        <v>376</v>
      </c>
      <c r="Y221" s="14" t="s">
        <v>376</v>
      </c>
      <c r="Z221" s="14" t="s">
        <v>376</v>
      </c>
      <c r="AA221" s="14" t="s">
        <v>376</v>
      </c>
      <c r="AB221" s="14" t="s">
        <v>376</v>
      </c>
      <c r="AC221" s="14" t="s">
        <v>376</v>
      </c>
      <c r="AD221" s="14" t="s">
        <v>376</v>
      </c>
      <c r="AE221" s="14" t="s">
        <v>376</v>
      </c>
      <c r="AF221" s="14" t="s">
        <v>376</v>
      </c>
      <c r="AG221" s="14" t="s">
        <v>376</v>
      </c>
      <c r="AH221" s="14" t="s">
        <v>550</v>
      </c>
      <c r="AI221" s="14" t="s">
        <v>376</v>
      </c>
      <c r="AJ221" s="14" t="s">
        <v>376</v>
      </c>
      <c r="AK221" s="14" t="s">
        <v>376</v>
      </c>
      <c r="AL221" s="14" t="s">
        <v>376</v>
      </c>
      <c r="AM221" s="14" t="s">
        <v>376</v>
      </c>
      <c r="AN221" s="14" t="s">
        <v>376</v>
      </c>
      <c r="AO221" s="14" t="s">
        <v>376</v>
      </c>
      <c r="AP221" s="14" t="s">
        <v>376</v>
      </c>
      <c r="AQ221" s="14" t="s">
        <v>376</v>
      </c>
      <c r="AR221" s="14" t="s">
        <v>376</v>
      </c>
      <c r="AS221" s="14" t="s">
        <v>376</v>
      </c>
      <c r="AT221" s="14" t="s">
        <v>376</v>
      </c>
      <c r="AU221" s="14" t="s">
        <v>376</v>
      </c>
      <c r="AV221" s="14" t="s">
        <v>376</v>
      </c>
      <c r="AW221" s="14" t="s">
        <v>376</v>
      </c>
      <c r="AX221" s="14" t="s">
        <v>376</v>
      </c>
      <c r="AY221" s="14" t="s">
        <v>376</v>
      </c>
      <c r="AZ221" s="14" t="s">
        <v>376</v>
      </c>
      <c r="BA221" s="14" t="s">
        <v>376</v>
      </c>
      <c r="BB221" s="14" t="s">
        <v>376</v>
      </c>
      <c r="BC221" s="14" t="s">
        <v>376</v>
      </c>
      <c r="BD221" s="14" t="s">
        <v>376</v>
      </c>
      <c r="BE221" s="14" t="s">
        <v>376</v>
      </c>
      <c r="BF221" s="14" t="s">
        <v>376</v>
      </c>
      <c r="BG221" s="14" t="s">
        <v>376</v>
      </c>
      <c r="BH221" s="14" t="s">
        <v>376</v>
      </c>
      <c r="BI221" s="14" t="s">
        <v>376</v>
      </c>
      <c r="BJ221" s="14" t="s">
        <v>376</v>
      </c>
      <c r="BK221" s="14" t="s">
        <v>376</v>
      </c>
      <c r="BL221" s="14" t="s">
        <v>376</v>
      </c>
      <c r="BM221" s="14" t="s">
        <v>376</v>
      </c>
      <c r="BN221" s="14" t="s">
        <v>376</v>
      </c>
      <c r="BO221" s="14" t="s">
        <v>376</v>
      </c>
      <c r="BP221" s="14" t="s">
        <v>376</v>
      </c>
      <c r="BQ221" s="14" t="s">
        <v>376</v>
      </c>
      <c r="BR221" s="14" t="s">
        <v>376</v>
      </c>
      <c r="BS221" s="14" t="s">
        <v>376</v>
      </c>
      <c r="BT221" s="14" t="s">
        <v>376</v>
      </c>
      <c r="BU221" s="14" t="s">
        <v>376</v>
      </c>
      <c r="BV221" s="14" t="s">
        <v>550</v>
      </c>
      <c r="BW221" s="14" t="s">
        <v>376</v>
      </c>
      <c r="BX221" s="14" t="s">
        <v>376</v>
      </c>
      <c r="BY221" s="14" t="s">
        <v>376</v>
      </c>
      <c r="BZ221" s="14" t="s">
        <v>376</v>
      </c>
      <c r="CA221" s="14" t="s">
        <v>376</v>
      </c>
      <c r="CB221" s="14" t="s">
        <v>376</v>
      </c>
      <c r="CC221" s="14" t="s">
        <v>376</v>
      </c>
      <c r="CD221" s="14" t="s">
        <v>376</v>
      </c>
      <c r="CE221" s="14" t="s">
        <v>376</v>
      </c>
      <c r="CF221" s="14" t="s">
        <v>376</v>
      </c>
      <c r="CG221" s="14" t="s">
        <v>376</v>
      </c>
      <c r="CH221" s="14" t="s">
        <v>376</v>
      </c>
      <c r="CI221" s="14" t="s">
        <v>376</v>
      </c>
      <c r="CJ221" s="14" t="s">
        <v>376</v>
      </c>
      <c r="CK221" s="14" t="s">
        <v>376</v>
      </c>
      <c r="CL221" s="14" t="s">
        <v>376</v>
      </c>
      <c r="CM221" s="14" t="s">
        <v>376</v>
      </c>
      <c r="CN221" s="14" t="s">
        <v>376</v>
      </c>
      <c r="CO221" s="14" t="s">
        <v>376</v>
      </c>
      <c r="CP221" s="14" t="s">
        <v>376</v>
      </c>
      <c r="CQ221" s="14" t="s">
        <v>376</v>
      </c>
      <c r="CR221" s="14" t="s">
        <v>376</v>
      </c>
      <c r="CS221" s="14" t="s">
        <v>376</v>
      </c>
      <c r="CT221" s="14" t="s">
        <v>376</v>
      </c>
      <c r="CU221" s="14" t="s">
        <v>376</v>
      </c>
      <c r="CV221" s="14" t="s">
        <v>376</v>
      </c>
      <c r="CW221" s="2" t="s">
        <v>376</v>
      </c>
      <c r="CX221" s="2" t="s">
        <v>376</v>
      </c>
      <c r="CY221" s="2" t="s">
        <v>376</v>
      </c>
    </row>
    <row r="222" ht="12.75" customHeight="1">
      <c r="A222" s="10" t="s">
        <v>697</v>
      </c>
      <c r="B222" s="10"/>
      <c r="C222" s="10" t="s">
        <v>697</v>
      </c>
      <c r="D222" s="17" t="s">
        <v>376</v>
      </c>
      <c r="E222" s="17" t="s">
        <v>376</v>
      </c>
      <c r="F222" s="17" t="s">
        <v>376</v>
      </c>
      <c r="G222" s="17" t="s">
        <v>376</v>
      </c>
      <c r="H222" s="17" t="s">
        <v>376</v>
      </c>
      <c r="I222" s="17" t="s">
        <v>376</v>
      </c>
      <c r="J222" s="17" t="s">
        <v>376</v>
      </c>
      <c r="K222" s="17">
        <v>40.0</v>
      </c>
      <c r="L222" s="17" t="s">
        <v>376</v>
      </c>
      <c r="M222" s="17" t="s">
        <v>376</v>
      </c>
      <c r="N222" s="17" t="s">
        <v>376</v>
      </c>
      <c r="O222" s="17" t="s">
        <v>376</v>
      </c>
      <c r="P222" s="17" t="s">
        <v>376</v>
      </c>
      <c r="Q222" s="17" t="s">
        <v>376</v>
      </c>
      <c r="R222" s="17" t="s">
        <v>376</v>
      </c>
      <c r="S222" s="17" t="s">
        <v>376</v>
      </c>
      <c r="T222" s="17" t="s">
        <v>376</v>
      </c>
      <c r="U222" s="17" t="s">
        <v>376</v>
      </c>
      <c r="V222" s="17" t="s">
        <v>376</v>
      </c>
      <c r="W222" s="17" t="s">
        <v>376</v>
      </c>
      <c r="X222" s="17" t="s">
        <v>376</v>
      </c>
      <c r="Y222" s="17" t="s">
        <v>376</v>
      </c>
      <c r="Z222" s="17" t="s">
        <v>376</v>
      </c>
      <c r="AA222" s="17" t="s">
        <v>376</v>
      </c>
      <c r="AB222" s="17" t="s">
        <v>376</v>
      </c>
      <c r="AC222" s="17" t="s">
        <v>376</v>
      </c>
      <c r="AD222" s="17" t="s">
        <v>376</v>
      </c>
      <c r="AE222" s="17" t="s">
        <v>376</v>
      </c>
      <c r="AF222" s="17" t="s">
        <v>376</v>
      </c>
      <c r="AG222" s="17" t="s">
        <v>376</v>
      </c>
      <c r="AH222" s="17">
        <v>70.0</v>
      </c>
      <c r="AI222" s="17" t="s">
        <v>376</v>
      </c>
      <c r="AJ222" s="17" t="s">
        <v>376</v>
      </c>
      <c r="AK222" s="17" t="s">
        <v>376</v>
      </c>
      <c r="AL222" s="17" t="s">
        <v>376</v>
      </c>
      <c r="AM222" s="17" t="s">
        <v>376</v>
      </c>
      <c r="AN222" s="17" t="s">
        <v>376</v>
      </c>
      <c r="AO222" s="17" t="s">
        <v>376</v>
      </c>
      <c r="AP222" s="17" t="s">
        <v>376</v>
      </c>
      <c r="AQ222" s="17" t="s">
        <v>376</v>
      </c>
      <c r="AR222" s="17" t="s">
        <v>376</v>
      </c>
      <c r="AS222" s="17" t="s">
        <v>376</v>
      </c>
      <c r="AT222" s="17" t="s">
        <v>376</v>
      </c>
      <c r="AU222" s="17" t="s">
        <v>376</v>
      </c>
      <c r="AV222" s="17" t="s">
        <v>376</v>
      </c>
      <c r="AW222" s="17" t="s">
        <v>376</v>
      </c>
      <c r="AX222" s="17" t="s">
        <v>376</v>
      </c>
      <c r="AY222" s="17" t="s">
        <v>376</v>
      </c>
      <c r="AZ222" s="17" t="s">
        <v>376</v>
      </c>
      <c r="BA222" s="17" t="s">
        <v>376</v>
      </c>
      <c r="BB222" s="17" t="s">
        <v>376</v>
      </c>
      <c r="BC222" s="17" t="s">
        <v>376</v>
      </c>
      <c r="BD222" s="17" t="s">
        <v>376</v>
      </c>
      <c r="BE222" s="17" t="s">
        <v>376</v>
      </c>
      <c r="BF222" s="17" t="s">
        <v>376</v>
      </c>
      <c r="BG222" s="17" t="s">
        <v>376</v>
      </c>
      <c r="BH222" s="17" t="s">
        <v>376</v>
      </c>
      <c r="BI222" s="17" t="s">
        <v>376</v>
      </c>
      <c r="BJ222" s="17" t="s">
        <v>376</v>
      </c>
      <c r="BK222" s="17" t="s">
        <v>376</v>
      </c>
      <c r="BL222" s="17" t="s">
        <v>376</v>
      </c>
      <c r="BM222" s="17" t="s">
        <v>376</v>
      </c>
      <c r="BN222" s="17" t="s">
        <v>376</v>
      </c>
      <c r="BO222" s="17" t="s">
        <v>376</v>
      </c>
      <c r="BP222" s="17" t="s">
        <v>376</v>
      </c>
      <c r="BQ222" s="17" t="s">
        <v>376</v>
      </c>
      <c r="BR222" s="17" t="s">
        <v>376</v>
      </c>
      <c r="BS222" s="17" t="s">
        <v>376</v>
      </c>
      <c r="BT222" s="17" t="s">
        <v>376</v>
      </c>
      <c r="BU222" s="17" t="s">
        <v>376</v>
      </c>
      <c r="BV222" s="17">
        <v>55.0</v>
      </c>
      <c r="BW222" s="17" t="s">
        <v>376</v>
      </c>
      <c r="BX222" s="17" t="s">
        <v>376</v>
      </c>
      <c r="BY222" s="17" t="s">
        <v>376</v>
      </c>
      <c r="BZ222" s="17" t="s">
        <v>376</v>
      </c>
      <c r="CA222" s="17" t="s">
        <v>376</v>
      </c>
      <c r="CB222" s="17" t="s">
        <v>376</v>
      </c>
      <c r="CC222" s="17" t="s">
        <v>376</v>
      </c>
      <c r="CD222" s="17" t="s">
        <v>376</v>
      </c>
      <c r="CE222" s="17" t="s">
        <v>376</v>
      </c>
      <c r="CF222" s="17" t="s">
        <v>376</v>
      </c>
      <c r="CG222" s="17" t="s">
        <v>376</v>
      </c>
      <c r="CH222" s="17" t="s">
        <v>376</v>
      </c>
      <c r="CI222" s="17" t="s">
        <v>376</v>
      </c>
      <c r="CJ222" s="17" t="s">
        <v>376</v>
      </c>
      <c r="CK222" s="17" t="s">
        <v>376</v>
      </c>
      <c r="CL222" s="17" t="s">
        <v>376</v>
      </c>
      <c r="CM222" s="17" t="s">
        <v>376</v>
      </c>
      <c r="CN222" s="17" t="s">
        <v>376</v>
      </c>
      <c r="CO222" s="17" t="s">
        <v>376</v>
      </c>
      <c r="CP222" s="17" t="s">
        <v>376</v>
      </c>
      <c r="CQ222" s="17" t="s">
        <v>376</v>
      </c>
      <c r="CR222" s="17" t="s">
        <v>376</v>
      </c>
      <c r="CS222" s="17" t="s">
        <v>376</v>
      </c>
      <c r="CT222" s="17" t="s">
        <v>376</v>
      </c>
      <c r="CU222" s="17" t="s">
        <v>376</v>
      </c>
      <c r="CV222" s="17" t="s">
        <v>376</v>
      </c>
      <c r="CW222" s="2" t="s">
        <v>376</v>
      </c>
      <c r="CX222" s="2" t="s">
        <v>376</v>
      </c>
      <c r="CY222" s="2" t="s">
        <v>376</v>
      </c>
    </row>
    <row r="223" ht="12.75" customHeight="1">
      <c r="A223" s="18" t="s">
        <v>698</v>
      </c>
      <c r="B223" s="18"/>
      <c r="C223" s="18" t="s">
        <v>698</v>
      </c>
      <c r="D223" s="19" t="s">
        <v>45</v>
      </c>
      <c r="E223" s="19" t="s">
        <v>45</v>
      </c>
      <c r="F223" s="19" t="s">
        <v>45</v>
      </c>
      <c r="G223" s="19" t="s">
        <v>45</v>
      </c>
      <c r="H223" s="19" t="s">
        <v>45</v>
      </c>
      <c r="I223" s="19" t="s">
        <v>45</v>
      </c>
      <c r="J223" s="19" t="s">
        <v>45</v>
      </c>
      <c r="K223" s="19" t="s">
        <v>45</v>
      </c>
      <c r="L223" s="19" t="s">
        <v>45</v>
      </c>
      <c r="M223" s="19" t="s">
        <v>45</v>
      </c>
      <c r="N223" s="19" t="s">
        <v>45</v>
      </c>
      <c r="O223" s="19" t="s">
        <v>45</v>
      </c>
      <c r="P223" s="19" t="s">
        <v>45</v>
      </c>
      <c r="Q223" s="19" t="s">
        <v>45</v>
      </c>
      <c r="R223" s="19" t="s">
        <v>45</v>
      </c>
      <c r="S223" s="19" t="s">
        <v>45</v>
      </c>
      <c r="T223" s="19" t="s">
        <v>45</v>
      </c>
      <c r="U223" s="19" t="s">
        <v>45</v>
      </c>
      <c r="V223" s="19" t="s">
        <v>45</v>
      </c>
      <c r="W223" s="19" t="s">
        <v>45</v>
      </c>
      <c r="X223" s="19" t="s">
        <v>45</v>
      </c>
      <c r="Y223" s="19" t="s">
        <v>45</v>
      </c>
      <c r="Z223" s="19" t="s">
        <v>45</v>
      </c>
      <c r="AA223" s="19" t="s">
        <v>45</v>
      </c>
      <c r="AB223" s="19" t="s">
        <v>45</v>
      </c>
      <c r="AC223" s="19" t="s">
        <v>45</v>
      </c>
      <c r="AD223" s="19" t="s">
        <v>45</v>
      </c>
      <c r="AE223" s="19" t="s">
        <v>45</v>
      </c>
      <c r="AF223" s="19" t="s">
        <v>45</v>
      </c>
      <c r="AG223" s="19" t="s">
        <v>45</v>
      </c>
      <c r="AH223" s="19" t="s">
        <v>45</v>
      </c>
      <c r="AI223" s="19" t="s">
        <v>45</v>
      </c>
      <c r="AJ223" s="19" t="s">
        <v>45</v>
      </c>
      <c r="AK223" s="19" t="s">
        <v>45</v>
      </c>
      <c r="AL223" s="19" t="s">
        <v>45</v>
      </c>
      <c r="AM223" s="19" t="s">
        <v>45</v>
      </c>
      <c r="AN223" s="19" t="s">
        <v>45</v>
      </c>
      <c r="AO223" s="19" t="s">
        <v>45</v>
      </c>
      <c r="AP223" s="19" t="s">
        <v>45</v>
      </c>
      <c r="AQ223" s="19" t="s">
        <v>45</v>
      </c>
      <c r="AR223" s="19" t="s">
        <v>45</v>
      </c>
      <c r="AS223" s="19" t="s">
        <v>45</v>
      </c>
      <c r="AT223" s="19" t="s">
        <v>45</v>
      </c>
      <c r="AU223" s="19" t="s">
        <v>45</v>
      </c>
      <c r="AV223" s="19" t="s">
        <v>45</v>
      </c>
      <c r="AW223" s="19" t="s">
        <v>45</v>
      </c>
      <c r="AX223" s="19" t="s">
        <v>45</v>
      </c>
      <c r="AY223" s="19" t="s">
        <v>45</v>
      </c>
      <c r="AZ223" s="19" t="s">
        <v>45</v>
      </c>
      <c r="BA223" s="19" t="s">
        <v>45</v>
      </c>
      <c r="BB223" s="19" t="s">
        <v>45</v>
      </c>
      <c r="BC223" s="19" t="s">
        <v>45</v>
      </c>
      <c r="BD223" s="19" t="s">
        <v>45</v>
      </c>
      <c r="BE223" s="19" t="s">
        <v>45</v>
      </c>
      <c r="BF223" s="19" t="s">
        <v>45</v>
      </c>
      <c r="BG223" s="19" t="s">
        <v>45</v>
      </c>
      <c r="BH223" s="19" t="s">
        <v>45</v>
      </c>
      <c r="BI223" s="19" t="s">
        <v>45</v>
      </c>
      <c r="BJ223" s="19" t="s">
        <v>45</v>
      </c>
      <c r="BK223" s="19" t="s">
        <v>45</v>
      </c>
      <c r="BL223" s="19" t="s">
        <v>45</v>
      </c>
      <c r="BM223" s="19" t="s">
        <v>45</v>
      </c>
      <c r="BN223" s="19" t="s">
        <v>45</v>
      </c>
      <c r="BO223" s="19" t="s">
        <v>45</v>
      </c>
      <c r="BP223" s="19" t="s">
        <v>45</v>
      </c>
      <c r="BQ223" s="19" t="s">
        <v>45</v>
      </c>
      <c r="BR223" s="19" t="s">
        <v>45</v>
      </c>
      <c r="BS223" s="19" t="s">
        <v>45</v>
      </c>
      <c r="BT223" s="19" t="s">
        <v>45</v>
      </c>
      <c r="BU223" s="19" t="s">
        <v>45</v>
      </c>
      <c r="BV223" s="19" t="s">
        <v>45</v>
      </c>
      <c r="BW223" s="19" t="s">
        <v>45</v>
      </c>
      <c r="BX223" s="19" t="s">
        <v>45</v>
      </c>
      <c r="BY223" s="19" t="s">
        <v>45</v>
      </c>
      <c r="BZ223" s="19" t="s">
        <v>45</v>
      </c>
      <c r="CA223" s="19" t="s">
        <v>45</v>
      </c>
      <c r="CB223" s="19" t="s">
        <v>45</v>
      </c>
      <c r="CC223" s="19" t="s">
        <v>45</v>
      </c>
      <c r="CD223" s="19" t="s">
        <v>45</v>
      </c>
      <c r="CE223" s="19" t="s">
        <v>45</v>
      </c>
      <c r="CF223" s="19" t="s">
        <v>45</v>
      </c>
      <c r="CG223" s="19" t="s">
        <v>45</v>
      </c>
      <c r="CH223" s="19" t="s">
        <v>45</v>
      </c>
      <c r="CI223" s="19" t="s">
        <v>45</v>
      </c>
      <c r="CJ223" s="19" t="s">
        <v>45</v>
      </c>
      <c r="CK223" s="19" t="s">
        <v>45</v>
      </c>
      <c r="CL223" s="19" t="s">
        <v>45</v>
      </c>
      <c r="CM223" s="19" t="s">
        <v>45</v>
      </c>
      <c r="CN223" s="19" t="s">
        <v>45</v>
      </c>
      <c r="CO223" s="19" t="s">
        <v>45</v>
      </c>
      <c r="CP223" s="19" t="s">
        <v>45</v>
      </c>
      <c r="CQ223" s="19" t="s">
        <v>45</v>
      </c>
      <c r="CR223" s="19" t="s">
        <v>45</v>
      </c>
      <c r="CS223" s="19" t="s">
        <v>45</v>
      </c>
      <c r="CT223" s="19" t="s">
        <v>45</v>
      </c>
      <c r="CU223" s="19" t="s">
        <v>45</v>
      </c>
      <c r="CV223" s="19" t="s">
        <v>45</v>
      </c>
      <c r="CW223" s="2" t="s">
        <v>45</v>
      </c>
      <c r="CX223" s="2" t="s">
        <v>45</v>
      </c>
      <c r="CY223" s="2" t="s">
        <v>45</v>
      </c>
    </row>
    <row r="224" ht="12.75" customHeight="1">
      <c r="A224" s="11" t="s">
        <v>699</v>
      </c>
      <c r="B224" s="11"/>
      <c r="C224" s="11" t="s">
        <v>699</v>
      </c>
      <c r="D224" s="14" t="s">
        <v>445</v>
      </c>
      <c r="E224" s="14" t="s">
        <v>445</v>
      </c>
      <c r="F224" s="14" t="s">
        <v>445</v>
      </c>
      <c r="G224" s="14" t="s">
        <v>445</v>
      </c>
      <c r="H224" s="14" t="s">
        <v>445</v>
      </c>
      <c r="I224" s="14" t="s">
        <v>445</v>
      </c>
      <c r="J224" s="14" t="s">
        <v>445</v>
      </c>
      <c r="K224" s="14" t="s">
        <v>446</v>
      </c>
      <c r="L224" s="14" t="s">
        <v>446</v>
      </c>
      <c r="M224" s="14" t="s">
        <v>445</v>
      </c>
      <c r="N224" s="14" t="s">
        <v>446</v>
      </c>
      <c r="O224" s="14" t="s">
        <v>445</v>
      </c>
      <c r="P224" s="14" t="s">
        <v>445</v>
      </c>
      <c r="Q224" s="14" t="s">
        <v>445</v>
      </c>
      <c r="R224" s="14" t="s">
        <v>445</v>
      </c>
      <c r="S224" s="14" t="s">
        <v>447</v>
      </c>
      <c r="T224" s="14" t="s">
        <v>445</v>
      </c>
      <c r="U224" s="14" t="s">
        <v>445</v>
      </c>
      <c r="V224" s="14" t="s">
        <v>445</v>
      </c>
      <c r="W224" s="14" t="s">
        <v>445</v>
      </c>
      <c r="X224" s="14" t="s">
        <v>445</v>
      </c>
      <c r="Y224" s="14" t="s">
        <v>445</v>
      </c>
      <c r="Z224" s="14" t="s">
        <v>445</v>
      </c>
      <c r="AA224" s="14" t="s">
        <v>446</v>
      </c>
      <c r="AB224" s="14" t="s">
        <v>445</v>
      </c>
      <c r="AC224" s="14" t="s">
        <v>445</v>
      </c>
      <c r="AD224" s="14" t="s">
        <v>445</v>
      </c>
      <c r="AE224" s="14" t="s">
        <v>446</v>
      </c>
      <c r="AF224" s="14" t="s">
        <v>445</v>
      </c>
      <c r="AG224" s="14" t="s">
        <v>445</v>
      </c>
      <c r="AH224" s="14" t="s">
        <v>446</v>
      </c>
      <c r="AI224" s="14" t="s">
        <v>446</v>
      </c>
      <c r="AJ224" s="14" t="s">
        <v>446</v>
      </c>
      <c r="AK224" s="14" t="s">
        <v>447</v>
      </c>
      <c r="AL224" s="14" t="s">
        <v>445</v>
      </c>
      <c r="AM224" s="14" t="s">
        <v>446</v>
      </c>
      <c r="AN224" s="14" t="s">
        <v>445</v>
      </c>
      <c r="AO224" s="14" t="s">
        <v>445</v>
      </c>
      <c r="AP224" s="14" t="s">
        <v>445</v>
      </c>
      <c r="AQ224" s="14" t="s">
        <v>445</v>
      </c>
      <c r="AR224" s="14" t="s">
        <v>446</v>
      </c>
      <c r="AS224" s="14" t="s">
        <v>447</v>
      </c>
      <c r="AT224" s="14" t="s">
        <v>446</v>
      </c>
      <c r="AU224" s="14" t="s">
        <v>445</v>
      </c>
      <c r="AV224" s="14" t="s">
        <v>445</v>
      </c>
      <c r="AW224" s="14" t="s">
        <v>445</v>
      </c>
      <c r="AX224" s="14" t="s">
        <v>446</v>
      </c>
      <c r="AY224" s="14" t="s">
        <v>445</v>
      </c>
      <c r="AZ224" s="14" t="s">
        <v>445</v>
      </c>
      <c r="BA224" s="14" t="s">
        <v>446</v>
      </c>
      <c r="BB224" s="14" t="s">
        <v>447</v>
      </c>
      <c r="BC224" s="14" t="s">
        <v>446</v>
      </c>
      <c r="BD224" s="14" t="s">
        <v>446</v>
      </c>
      <c r="BE224" s="14" t="s">
        <v>446</v>
      </c>
      <c r="BF224" s="14" t="s">
        <v>446</v>
      </c>
      <c r="BG224" s="14" t="s">
        <v>447</v>
      </c>
      <c r="BH224" s="14" t="s">
        <v>446</v>
      </c>
      <c r="BI224" s="14" t="s">
        <v>446</v>
      </c>
      <c r="BJ224" s="14" t="s">
        <v>445</v>
      </c>
      <c r="BK224" s="14" t="s">
        <v>446</v>
      </c>
      <c r="BL224" s="14" t="s">
        <v>445</v>
      </c>
      <c r="BM224" s="14" t="s">
        <v>447</v>
      </c>
      <c r="BN224" s="14" t="s">
        <v>446</v>
      </c>
      <c r="BO224" s="14" t="s">
        <v>445</v>
      </c>
      <c r="BP224" s="14" t="s">
        <v>445</v>
      </c>
      <c r="BQ224" s="14" t="s">
        <v>446</v>
      </c>
      <c r="BR224" s="14" t="s">
        <v>445</v>
      </c>
      <c r="BS224" s="14" t="s">
        <v>447</v>
      </c>
      <c r="BT224" s="14" t="s">
        <v>446</v>
      </c>
      <c r="BU224" s="14" t="s">
        <v>445</v>
      </c>
      <c r="BV224" s="14" t="s">
        <v>445</v>
      </c>
      <c r="BW224" s="14" t="s">
        <v>445</v>
      </c>
      <c r="BX224" s="14" t="s">
        <v>445</v>
      </c>
      <c r="BY224" s="14" t="s">
        <v>445</v>
      </c>
      <c r="BZ224" s="14" t="s">
        <v>445</v>
      </c>
      <c r="CA224" s="14" t="s">
        <v>445</v>
      </c>
      <c r="CB224" s="14" t="s">
        <v>446</v>
      </c>
      <c r="CC224" s="14" t="s">
        <v>446</v>
      </c>
      <c r="CD224" s="14" t="s">
        <v>446</v>
      </c>
      <c r="CE224" s="14" t="s">
        <v>445</v>
      </c>
      <c r="CF224" s="14" t="s">
        <v>446</v>
      </c>
      <c r="CG224" s="14" t="s">
        <v>445</v>
      </c>
      <c r="CH224" s="14" t="s">
        <v>446</v>
      </c>
      <c r="CI224" s="14" t="s">
        <v>445</v>
      </c>
      <c r="CJ224" s="14" t="s">
        <v>446</v>
      </c>
      <c r="CK224" s="14" t="s">
        <v>446</v>
      </c>
      <c r="CL224" s="14" t="s">
        <v>445</v>
      </c>
      <c r="CM224" s="14" t="s">
        <v>446</v>
      </c>
      <c r="CN224" s="14" t="s">
        <v>445</v>
      </c>
      <c r="CO224" s="14" t="s">
        <v>445</v>
      </c>
      <c r="CP224" s="14" t="s">
        <v>445</v>
      </c>
      <c r="CQ224" s="14" t="s">
        <v>446</v>
      </c>
      <c r="CR224" s="14" t="s">
        <v>445</v>
      </c>
      <c r="CS224" s="14" t="s">
        <v>446</v>
      </c>
      <c r="CT224" s="14" t="s">
        <v>445</v>
      </c>
      <c r="CU224" s="14" t="s">
        <v>445</v>
      </c>
      <c r="CV224" s="14" t="s">
        <v>446</v>
      </c>
      <c r="CW224" s="2" t="s">
        <v>446</v>
      </c>
      <c r="CX224" s="2" t="s">
        <v>445</v>
      </c>
      <c r="CY224" s="2" t="s">
        <v>447</v>
      </c>
    </row>
    <row r="225" ht="12.75" customHeight="1">
      <c r="A225" s="11" t="s">
        <v>700</v>
      </c>
      <c r="B225" s="11"/>
      <c r="C225" s="11" t="s">
        <v>700</v>
      </c>
      <c r="D225" s="14" t="s">
        <v>449</v>
      </c>
      <c r="E225" s="14" t="s">
        <v>449</v>
      </c>
      <c r="F225" s="14" t="s">
        <v>449</v>
      </c>
      <c r="G225" s="14" t="s">
        <v>450</v>
      </c>
      <c r="H225" s="14" t="s">
        <v>449</v>
      </c>
      <c r="I225" s="14" t="s">
        <v>450</v>
      </c>
      <c r="J225" s="14" t="s">
        <v>450</v>
      </c>
      <c r="K225" s="14" t="s">
        <v>449</v>
      </c>
      <c r="L225" s="14" t="s">
        <v>449</v>
      </c>
      <c r="M225" s="14" t="s">
        <v>450</v>
      </c>
      <c r="N225" s="14" t="s">
        <v>450</v>
      </c>
      <c r="O225" s="14" t="s">
        <v>450</v>
      </c>
      <c r="P225" s="14" t="s">
        <v>450</v>
      </c>
      <c r="Q225" s="14" t="s">
        <v>449</v>
      </c>
      <c r="R225" s="14" t="s">
        <v>449</v>
      </c>
      <c r="S225" s="14" t="s">
        <v>449</v>
      </c>
      <c r="T225" s="14" t="s">
        <v>449</v>
      </c>
      <c r="U225" s="14" t="s">
        <v>450</v>
      </c>
      <c r="V225" s="14" t="s">
        <v>449</v>
      </c>
      <c r="W225" s="14" t="s">
        <v>449</v>
      </c>
      <c r="X225" s="14" t="s">
        <v>449</v>
      </c>
      <c r="Y225" s="14" t="s">
        <v>449</v>
      </c>
      <c r="Z225" s="14" t="s">
        <v>449</v>
      </c>
      <c r="AA225" s="14" t="s">
        <v>449</v>
      </c>
      <c r="AB225" s="14" t="s">
        <v>449</v>
      </c>
      <c r="AC225" s="14" t="s">
        <v>449</v>
      </c>
      <c r="AD225" s="14" t="s">
        <v>449</v>
      </c>
      <c r="AE225" s="14" t="s">
        <v>450</v>
      </c>
      <c r="AF225" s="14" t="s">
        <v>449</v>
      </c>
      <c r="AG225" s="14" t="s">
        <v>449</v>
      </c>
      <c r="AH225" s="14" t="s">
        <v>449</v>
      </c>
      <c r="AI225" s="14" t="s">
        <v>449</v>
      </c>
      <c r="AJ225" s="14" t="s">
        <v>449</v>
      </c>
      <c r="AK225" s="14" t="s">
        <v>449</v>
      </c>
      <c r="AL225" s="14" t="s">
        <v>450</v>
      </c>
      <c r="AM225" s="14" t="s">
        <v>449</v>
      </c>
      <c r="AN225" s="14" t="s">
        <v>450</v>
      </c>
      <c r="AO225" s="14" t="s">
        <v>450</v>
      </c>
      <c r="AP225" s="14" t="s">
        <v>449</v>
      </c>
      <c r="AQ225" s="14" t="s">
        <v>450</v>
      </c>
      <c r="AR225" s="14" t="s">
        <v>450</v>
      </c>
      <c r="AS225" s="14" t="s">
        <v>449</v>
      </c>
      <c r="AT225" s="14" t="s">
        <v>450</v>
      </c>
      <c r="AU225" s="14" t="s">
        <v>450</v>
      </c>
      <c r="AV225" s="14" t="s">
        <v>449</v>
      </c>
      <c r="AW225" s="14" t="s">
        <v>449</v>
      </c>
      <c r="AX225" s="14" t="s">
        <v>449</v>
      </c>
      <c r="AY225" s="14" t="s">
        <v>450</v>
      </c>
      <c r="AZ225" s="14" t="s">
        <v>449</v>
      </c>
      <c r="BA225" s="14" t="s">
        <v>449</v>
      </c>
      <c r="BB225" s="14" t="s">
        <v>449</v>
      </c>
      <c r="BC225" s="14" t="s">
        <v>450</v>
      </c>
      <c r="BD225" s="14" t="s">
        <v>449</v>
      </c>
      <c r="BE225" s="14" t="s">
        <v>450</v>
      </c>
      <c r="BF225" s="14" t="s">
        <v>449</v>
      </c>
      <c r="BG225" s="14" t="s">
        <v>449</v>
      </c>
      <c r="BH225" s="14" t="s">
        <v>449</v>
      </c>
      <c r="BI225" s="14" t="s">
        <v>449</v>
      </c>
      <c r="BJ225" s="14" t="s">
        <v>449</v>
      </c>
      <c r="BK225" s="14" t="s">
        <v>449</v>
      </c>
      <c r="BL225" s="14" t="s">
        <v>449</v>
      </c>
      <c r="BM225" s="14" t="s">
        <v>449</v>
      </c>
      <c r="BN225" s="14" t="s">
        <v>449</v>
      </c>
      <c r="BO225" s="14" t="s">
        <v>449</v>
      </c>
      <c r="BP225" s="14" t="s">
        <v>449</v>
      </c>
      <c r="BQ225" s="14" t="s">
        <v>449</v>
      </c>
      <c r="BR225" s="14" t="s">
        <v>449</v>
      </c>
      <c r="BS225" s="14" t="s">
        <v>449</v>
      </c>
      <c r="BT225" s="14" t="s">
        <v>450</v>
      </c>
      <c r="BU225" s="14" t="s">
        <v>449</v>
      </c>
      <c r="BV225" s="14" t="s">
        <v>450</v>
      </c>
      <c r="BW225" s="14" t="s">
        <v>449</v>
      </c>
      <c r="BX225" s="14" t="s">
        <v>450</v>
      </c>
      <c r="BY225" s="14" t="s">
        <v>449</v>
      </c>
      <c r="BZ225" s="14" t="s">
        <v>450</v>
      </c>
      <c r="CA225" s="14" t="s">
        <v>449</v>
      </c>
      <c r="CB225" s="14" t="s">
        <v>449</v>
      </c>
      <c r="CC225" s="14" t="s">
        <v>449</v>
      </c>
      <c r="CD225" s="14" t="s">
        <v>449</v>
      </c>
      <c r="CE225" s="14" t="s">
        <v>450</v>
      </c>
      <c r="CF225" s="14" t="s">
        <v>450</v>
      </c>
      <c r="CG225" s="14" t="s">
        <v>449</v>
      </c>
      <c r="CH225" s="14" t="s">
        <v>449</v>
      </c>
      <c r="CI225" s="14" t="s">
        <v>450</v>
      </c>
      <c r="CJ225" s="14" t="s">
        <v>449</v>
      </c>
      <c r="CK225" s="14" t="s">
        <v>449</v>
      </c>
      <c r="CL225" s="14" t="s">
        <v>450</v>
      </c>
      <c r="CM225" s="14" t="s">
        <v>450</v>
      </c>
      <c r="CN225" s="14" t="s">
        <v>449</v>
      </c>
      <c r="CO225" s="14" t="s">
        <v>449</v>
      </c>
      <c r="CP225" s="14" t="s">
        <v>450</v>
      </c>
      <c r="CQ225" s="14" t="s">
        <v>449</v>
      </c>
      <c r="CR225" s="14" t="s">
        <v>449</v>
      </c>
      <c r="CS225" s="14" t="s">
        <v>449</v>
      </c>
      <c r="CT225" s="14" t="s">
        <v>450</v>
      </c>
      <c r="CU225" s="14" t="s">
        <v>449</v>
      </c>
      <c r="CV225" s="14" t="s">
        <v>449</v>
      </c>
      <c r="CW225" s="2" t="s">
        <v>449</v>
      </c>
      <c r="CX225" s="2" t="s">
        <v>450</v>
      </c>
      <c r="CY225" s="2" t="s">
        <v>450</v>
      </c>
    </row>
    <row r="226" ht="12.75" customHeight="1">
      <c r="A226" s="10" t="s">
        <v>701</v>
      </c>
      <c r="B226" s="10"/>
      <c r="C226" s="10" t="s">
        <v>701</v>
      </c>
      <c r="D226" s="17" t="s">
        <v>453</v>
      </c>
      <c r="E226" s="17" t="s">
        <v>452</v>
      </c>
      <c r="F226" s="17" t="s">
        <v>453</v>
      </c>
      <c r="G226" s="17" t="s">
        <v>452</v>
      </c>
      <c r="H226" s="17" t="s">
        <v>452</v>
      </c>
      <c r="I226" s="17" t="s">
        <v>453</v>
      </c>
      <c r="J226" s="17" t="s">
        <v>453</v>
      </c>
      <c r="K226" s="17" t="s">
        <v>453</v>
      </c>
      <c r="L226" s="17" t="s">
        <v>453</v>
      </c>
      <c r="M226" s="17" t="s">
        <v>452</v>
      </c>
      <c r="N226" s="17" t="s">
        <v>453</v>
      </c>
      <c r="O226" s="17" t="s">
        <v>453</v>
      </c>
      <c r="P226" s="17" t="s">
        <v>453</v>
      </c>
      <c r="Q226" s="17" t="s">
        <v>453</v>
      </c>
      <c r="R226" s="17" t="s">
        <v>452</v>
      </c>
      <c r="S226" s="17" t="s">
        <v>453</v>
      </c>
      <c r="T226" s="17" t="s">
        <v>453</v>
      </c>
      <c r="U226" s="17" t="s">
        <v>453</v>
      </c>
      <c r="V226" s="17" t="s">
        <v>453</v>
      </c>
      <c r="W226" s="17" t="s">
        <v>453</v>
      </c>
      <c r="X226" s="17" t="s">
        <v>453</v>
      </c>
      <c r="Y226" s="17" t="s">
        <v>452</v>
      </c>
      <c r="Z226" s="17" t="s">
        <v>452</v>
      </c>
      <c r="AA226" s="17" t="s">
        <v>453</v>
      </c>
      <c r="AB226" s="17" t="s">
        <v>453</v>
      </c>
      <c r="AC226" s="17" t="s">
        <v>453</v>
      </c>
      <c r="AD226" s="17" t="s">
        <v>453</v>
      </c>
      <c r="AE226" s="17" t="s">
        <v>453</v>
      </c>
      <c r="AF226" s="17" t="s">
        <v>453</v>
      </c>
      <c r="AG226" s="17" t="s">
        <v>453</v>
      </c>
      <c r="AH226" s="17" t="s">
        <v>453</v>
      </c>
      <c r="AI226" s="17" t="s">
        <v>453</v>
      </c>
      <c r="AJ226" s="17" t="s">
        <v>453</v>
      </c>
      <c r="AK226" s="17" t="s">
        <v>453</v>
      </c>
      <c r="AL226" s="17" t="s">
        <v>453</v>
      </c>
      <c r="AM226" s="17" t="s">
        <v>453</v>
      </c>
      <c r="AN226" s="17" t="s">
        <v>452</v>
      </c>
      <c r="AO226" s="17" t="s">
        <v>453</v>
      </c>
      <c r="AP226" s="17" t="s">
        <v>453</v>
      </c>
      <c r="AQ226" s="17" t="s">
        <v>453</v>
      </c>
      <c r="AR226" s="17" t="s">
        <v>452</v>
      </c>
      <c r="AS226" s="17" t="s">
        <v>453</v>
      </c>
      <c r="AT226" s="17" t="s">
        <v>453</v>
      </c>
      <c r="AU226" s="17" t="s">
        <v>453</v>
      </c>
      <c r="AV226" s="17" t="s">
        <v>452</v>
      </c>
      <c r="AW226" s="17" t="s">
        <v>453</v>
      </c>
      <c r="AX226" s="17" t="s">
        <v>453</v>
      </c>
      <c r="AY226" s="17" t="s">
        <v>453</v>
      </c>
      <c r="AZ226" s="17" t="s">
        <v>453</v>
      </c>
      <c r="BA226" s="17" t="s">
        <v>453</v>
      </c>
      <c r="BB226" s="17" t="s">
        <v>452</v>
      </c>
      <c r="BC226" s="17" t="s">
        <v>453</v>
      </c>
      <c r="BD226" s="17" t="s">
        <v>453</v>
      </c>
      <c r="BE226" s="17" t="s">
        <v>453</v>
      </c>
      <c r="BF226" s="17" t="s">
        <v>453</v>
      </c>
      <c r="BG226" s="17" t="s">
        <v>452</v>
      </c>
      <c r="BH226" s="17" t="s">
        <v>453</v>
      </c>
      <c r="BI226" s="17" t="s">
        <v>453</v>
      </c>
      <c r="BJ226" s="17" t="s">
        <v>453</v>
      </c>
      <c r="BK226" s="17" t="s">
        <v>453</v>
      </c>
      <c r="BL226" s="17" t="s">
        <v>453</v>
      </c>
      <c r="BM226" s="17" t="s">
        <v>453</v>
      </c>
      <c r="BN226" s="17" t="s">
        <v>453</v>
      </c>
      <c r="BO226" s="17" t="s">
        <v>452</v>
      </c>
      <c r="BP226" s="17" t="s">
        <v>453</v>
      </c>
      <c r="BQ226" s="17" t="s">
        <v>453</v>
      </c>
      <c r="BR226" s="17" t="s">
        <v>453</v>
      </c>
      <c r="BS226" s="17" t="s">
        <v>453</v>
      </c>
      <c r="BT226" s="17" t="s">
        <v>453</v>
      </c>
      <c r="BU226" s="17" t="s">
        <v>452</v>
      </c>
      <c r="BV226" s="17" t="s">
        <v>452</v>
      </c>
      <c r="BW226" s="17" t="s">
        <v>452</v>
      </c>
      <c r="BX226" s="17" t="s">
        <v>452</v>
      </c>
      <c r="BY226" s="17" t="s">
        <v>453</v>
      </c>
      <c r="BZ226" s="17" t="s">
        <v>452</v>
      </c>
      <c r="CA226" s="17" t="s">
        <v>453</v>
      </c>
      <c r="CB226" s="17" t="s">
        <v>452</v>
      </c>
      <c r="CC226" s="17" t="s">
        <v>452</v>
      </c>
      <c r="CD226" s="17" t="s">
        <v>453</v>
      </c>
      <c r="CE226" s="17" t="s">
        <v>452</v>
      </c>
      <c r="CF226" s="17" t="s">
        <v>453</v>
      </c>
      <c r="CG226" s="17" t="s">
        <v>453</v>
      </c>
      <c r="CH226" s="17" t="s">
        <v>453</v>
      </c>
      <c r="CI226" s="17" t="s">
        <v>453</v>
      </c>
      <c r="CJ226" s="17" t="s">
        <v>453</v>
      </c>
      <c r="CK226" s="17" t="s">
        <v>453</v>
      </c>
      <c r="CL226" s="17" t="s">
        <v>453</v>
      </c>
      <c r="CM226" s="17" t="s">
        <v>452</v>
      </c>
      <c r="CN226" s="17" t="s">
        <v>453</v>
      </c>
      <c r="CO226" s="17" t="s">
        <v>452</v>
      </c>
      <c r="CP226" s="17" t="s">
        <v>452</v>
      </c>
      <c r="CQ226" s="17" t="s">
        <v>452</v>
      </c>
      <c r="CR226" s="17" t="s">
        <v>453</v>
      </c>
      <c r="CS226" s="17" t="s">
        <v>453</v>
      </c>
      <c r="CT226" s="17" t="s">
        <v>453</v>
      </c>
      <c r="CU226" s="17" t="s">
        <v>453</v>
      </c>
      <c r="CV226" s="17" t="s">
        <v>453</v>
      </c>
      <c r="CW226" s="2" t="s">
        <v>453</v>
      </c>
      <c r="CX226" s="2" t="s">
        <v>453</v>
      </c>
      <c r="CY226" s="2" t="s">
        <v>453</v>
      </c>
    </row>
    <row r="227" ht="12.75" customHeight="1">
      <c r="A227" s="11" t="s">
        <v>702</v>
      </c>
      <c r="B227" s="11"/>
      <c r="C227" s="11" t="s">
        <v>702</v>
      </c>
      <c r="D227" s="14" t="s">
        <v>456</v>
      </c>
      <c r="E227" s="14" t="s">
        <v>457</v>
      </c>
      <c r="F227" s="14" t="s">
        <v>455</v>
      </c>
      <c r="G227" s="14" t="s">
        <v>457</v>
      </c>
      <c r="H227" s="14" t="s">
        <v>457</v>
      </c>
      <c r="I227" s="14" t="s">
        <v>457</v>
      </c>
      <c r="J227" s="14" t="s">
        <v>455</v>
      </c>
      <c r="K227" s="14" t="s">
        <v>456</v>
      </c>
      <c r="L227" s="14" t="s">
        <v>455</v>
      </c>
      <c r="M227" s="14" t="s">
        <v>456</v>
      </c>
      <c r="N227" s="14" t="s">
        <v>456</v>
      </c>
      <c r="O227" s="14" t="s">
        <v>456</v>
      </c>
      <c r="P227" s="14" t="s">
        <v>455</v>
      </c>
      <c r="Q227" s="14" t="s">
        <v>457</v>
      </c>
      <c r="R227" s="14" t="s">
        <v>456</v>
      </c>
      <c r="S227" s="14" t="s">
        <v>456</v>
      </c>
      <c r="T227" s="14" t="s">
        <v>457</v>
      </c>
      <c r="U227" s="14" t="s">
        <v>455</v>
      </c>
      <c r="V227" s="14" t="s">
        <v>456</v>
      </c>
      <c r="W227" s="14" t="s">
        <v>455</v>
      </c>
      <c r="X227" s="14" t="s">
        <v>455</v>
      </c>
      <c r="Y227" s="14" t="s">
        <v>455</v>
      </c>
      <c r="Z227" s="14" t="s">
        <v>455</v>
      </c>
      <c r="AA227" s="14" t="s">
        <v>457</v>
      </c>
      <c r="AB227" s="14" t="s">
        <v>455</v>
      </c>
      <c r="AC227" s="14" t="s">
        <v>456</v>
      </c>
      <c r="AD227" s="14" t="s">
        <v>457</v>
      </c>
      <c r="AE227" s="14" t="s">
        <v>457</v>
      </c>
      <c r="AF227" s="14" t="s">
        <v>456</v>
      </c>
      <c r="AG227" s="14" t="s">
        <v>456</v>
      </c>
      <c r="AH227" s="14" t="s">
        <v>457</v>
      </c>
      <c r="AI227" s="14" t="s">
        <v>456</v>
      </c>
      <c r="AJ227" s="14" t="s">
        <v>456</v>
      </c>
      <c r="AK227" s="14" t="s">
        <v>456</v>
      </c>
      <c r="AL227" s="14" t="s">
        <v>455</v>
      </c>
      <c r="AM227" s="14" t="s">
        <v>456</v>
      </c>
      <c r="AN227" s="14" t="s">
        <v>457</v>
      </c>
      <c r="AO227" s="14" t="s">
        <v>455</v>
      </c>
      <c r="AP227" s="14" t="s">
        <v>457</v>
      </c>
      <c r="AQ227" s="14" t="s">
        <v>456</v>
      </c>
      <c r="AR227" s="14" t="s">
        <v>457</v>
      </c>
      <c r="AS227" s="14" t="s">
        <v>456</v>
      </c>
      <c r="AT227" s="14" t="s">
        <v>455</v>
      </c>
      <c r="AU227" s="14" t="s">
        <v>455</v>
      </c>
      <c r="AV227" s="14" t="s">
        <v>456</v>
      </c>
      <c r="AW227" s="14" t="s">
        <v>457</v>
      </c>
      <c r="AX227" s="14" t="s">
        <v>457</v>
      </c>
      <c r="AY227" s="14" t="s">
        <v>456</v>
      </c>
      <c r="AZ227" s="14" t="s">
        <v>456</v>
      </c>
      <c r="BA227" s="14" t="s">
        <v>456</v>
      </c>
      <c r="BB227" s="14" t="s">
        <v>455</v>
      </c>
      <c r="BC227" s="14" t="s">
        <v>456</v>
      </c>
      <c r="BD227" s="14" t="s">
        <v>457</v>
      </c>
      <c r="BE227" s="14" t="s">
        <v>457</v>
      </c>
      <c r="BF227" s="14" t="s">
        <v>456</v>
      </c>
      <c r="BG227" s="14" t="s">
        <v>456</v>
      </c>
      <c r="BH227" s="14" t="s">
        <v>456</v>
      </c>
      <c r="BI227" s="14" t="s">
        <v>455</v>
      </c>
      <c r="BJ227" s="14" t="s">
        <v>456</v>
      </c>
      <c r="BK227" s="14" t="s">
        <v>457</v>
      </c>
      <c r="BL227" s="14" t="s">
        <v>456</v>
      </c>
      <c r="BM227" s="14" t="s">
        <v>457</v>
      </c>
      <c r="BN227" s="14" t="s">
        <v>456</v>
      </c>
      <c r="BO227" s="14" t="s">
        <v>457</v>
      </c>
      <c r="BP227" s="14" t="s">
        <v>455</v>
      </c>
      <c r="BQ227" s="14" t="s">
        <v>456</v>
      </c>
      <c r="BR227" s="14" t="s">
        <v>455</v>
      </c>
      <c r="BS227" s="14" t="s">
        <v>456</v>
      </c>
      <c r="BT227" s="14" t="s">
        <v>456</v>
      </c>
      <c r="BU227" s="14" t="s">
        <v>456</v>
      </c>
      <c r="BV227" s="14" t="s">
        <v>457</v>
      </c>
      <c r="BW227" s="14" t="s">
        <v>457</v>
      </c>
      <c r="BX227" s="14" t="s">
        <v>456</v>
      </c>
      <c r="BY227" s="14" t="s">
        <v>456</v>
      </c>
      <c r="BZ227" s="14" t="s">
        <v>455</v>
      </c>
      <c r="CA227" s="14" t="s">
        <v>455</v>
      </c>
      <c r="CB227" s="14" t="s">
        <v>457</v>
      </c>
      <c r="CC227" s="14" t="s">
        <v>455</v>
      </c>
      <c r="CD227" s="14" t="s">
        <v>456</v>
      </c>
      <c r="CE227" s="14" t="s">
        <v>455</v>
      </c>
      <c r="CF227" s="14" t="s">
        <v>456</v>
      </c>
      <c r="CG227" s="14" t="s">
        <v>456</v>
      </c>
      <c r="CH227" s="14" t="s">
        <v>456</v>
      </c>
      <c r="CI227" s="14" t="s">
        <v>456</v>
      </c>
      <c r="CJ227" s="14" t="s">
        <v>456</v>
      </c>
      <c r="CK227" s="14" t="s">
        <v>455</v>
      </c>
      <c r="CL227" s="14" t="s">
        <v>455</v>
      </c>
      <c r="CM227" s="14" t="s">
        <v>457</v>
      </c>
      <c r="CN227" s="14" t="s">
        <v>455</v>
      </c>
      <c r="CO227" s="14" t="s">
        <v>456</v>
      </c>
      <c r="CP227" s="14" t="s">
        <v>457</v>
      </c>
      <c r="CQ227" s="14" t="s">
        <v>456</v>
      </c>
      <c r="CR227" s="14" t="s">
        <v>455</v>
      </c>
      <c r="CS227" s="14" t="s">
        <v>455</v>
      </c>
      <c r="CT227" s="14" t="s">
        <v>456</v>
      </c>
      <c r="CU227" s="14" t="s">
        <v>455</v>
      </c>
      <c r="CV227" s="14" t="s">
        <v>456</v>
      </c>
      <c r="CW227" s="2" t="s">
        <v>456</v>
      </c>
      <c r="CX227" s="2" t="s">
        <v>456</v>
      </c>
      <c r="CY227" s="2" t="s">
        <v>455</v>
      </c>
    </row>
    <row r="228" ht="12.75" customHeight="1">
      <c r="A228" s="11" t="s">
        <v>703</v>
      </c>
      <c r="B228" s="11"/>
      <c r="C228" s="11" t="s">
        <v>703</v>
      </c>
      <c r="D228" s="14">
        <v>0.1240401801827814</v>
      </c>
      <c r="E228" s="14">
        <v>1.0</v>
      </c>
      <c r="F228" s="14">
        <v>0.0</v>
      </c>
      <c r="G228" s="14">
        <v>1.0</v>
      </c>
      <c r="H228" s="14">
        <v>1.0</v>
      </c>
      <c r="I228" s="14">
        <v>1.0</v>
      </c>
      <c r="J228" s="14">
        <v>0.0</v>
      </c>
      <c r="K228" s="14">
        <v>0.38382467317448177</v>
      </c>
      <c r="L228" s="14">
        <v>0.0</v>
      </c>
      <c r="M228" s="14">
        <v>0.6385398021178785</v>
      </c>
      <c r="N228" s="14">
        <v>0.9583420616945634</v>
      </c>
      <c r="O228" s="14">
        <v>0.45332913716835</v>
      </c>
      <c r="P228" s="14">
        <v>0.0</v>
      </c>
      <c r="Q228" s="14">
        <v>1.0</v>
      </c>
      <c r="R228" s="14">
        <v>0.8894089068286568</v>
      </c>
      <c r="S228" s="14">
        <v>0.36654859213374213</v>
      </c>
      <c r="T228" s="14">
        <v>1.0</v>
      </c>
      <c r="U228" s="14">
        <v>0.0</v>
      </c>
      <c r="V228" s="14">
        <v>0.03477375570569663</v>
      </c>
      <c r="W228" s="14">
        <v>0.0</v>
      </c>
      <c r="X228" s="14">
        <v>0.0</v>
      </c>
      <c r="Y228" s="14">
        <v>0.0</v>
      </c>
      <c r="Z228" s="14">
        <v>0.0</v>
      </c>
      <c r="AA228" s="14">
        <v>1.0</v>
      </c>
      <c r="AB228" s="14">
        <v>0.0</v>
      </c>
      <c r="AC228" s="14">
        <v>0.07130730491999071</v>
      </c>
      <c r="AD228" s="14">
        <v>1.0</v>
      </c>
      <c r="AE228" s="14">
        <v>1.0</v>
      </c>
      <c r="AF228" s="14">
        <v>0.9589416437598166</v>
      </c>
      <c r="AG228" s="14">
        <v>0.9899127539789094</v>
      </c>
      <c r="AH228" s="14">
        <v>1.0</v>
      </c>
      <c r="AI228" s="14">
        <v>0.7880724899872861</v>
      </c>
      <c r="AJ228" s="14">
        <v>0.9292579480539767</v>
      </c>
      <c r="AK228" s="14">
        <v>0.7861731614402261</v>
      </c>
      <c r="AL228" s="14">
        <v>0.0</v>
      </c>
      <c r="AM228" s="14">
        <v>0.721039175303611</v>
      </c>
      <c r="AN228" s="14">
        <v>1.0</v>
      </c>
      <c r="AO228" s="14">
        <v>0.0</v>
      </c>
      <c r="AP228" s="14">
        <v>1.0</v>
      </c>
      <c r="AQ228" s="14">
        <v>0.9677842218962365</v>
      </c>
      <c r="AR228" s="14">
        <v>1.0</v>
      </c>
      <c r="AS228" s="14">
        <v>0.7283223549298131</v>
      </c>
      <c r="AT228" s="14">
        <v>0.0</v>
      </c>
      <c r="AU228" s="14">
        <v>0.0</v>
      </c>
      <c r="AV228" s="14">
        <v>0.7216580915217423</v>
      </c>
      <c r="AW228" s="14">
        <v>1.0</v>
      </c>
      <c r="AX228" s="14">
        <v>1.0</v>
      </c>
      <c r="AY228" s="14">
        <v>0.3551091770912115</v>
      </c>
      <c r="AZ228" s="14">
        <v>0.37188138743702237</v>
      </c>
      <c r="BA228" s="14">
        <v>0.5557356185513614</v>
      </c>
      <c r="BB228" s="14">
        <v>0.0</v>
      </c>
      <c r="BC228" s="14">
        <v>0.8408512346309244</v>
      </c>
      <c r="BD228" s="14">
        <v>1.0</v>
      </c>
      <c r="BE228" s="14">
        <v>1.0</v>
      </c>
      <c r="BF228" s="14">
        <v>0.2567525584360332</v>
      </c>
      <c r="BG228" s="14">
        <v>0.9016959474435892</v>
      </c>
      <c r="BH228" s="14">
        <v>0.9795670324231563</v>
      </c>
      <c r="BI228" s="14">
        <v>0.0</v>
      </c>
      <c r="BJ228" s="14">
        <v>0.632325566817663</v>
      </c>
      <c r="BK228" s="14">
        <v>1.0</v>
      </c>
      <c r="BL228" s="14">
        <v>0.30439809757230063</v>
      </c>
      <c r="BM228" s="14">
        <v>1.0</v>
      </c>
      <c r="BN228" s="14">
        <v>0.38201409834068223</v>
      </c>
      <c r="BO228" s="14">
        <v>1.0</v>
      </c>
      <c r="BP228" s="14">
        <v>0.0</v>
      </c>
      <c r="BQ228" s="14">
        <v>0.9778342219512932</v>
      </c>
      <c r="BR228" s="14">
        <v>0.0</v>
      </c>
      <c r="BS228" s="14">
        <v>0.47298243998855183</v>
      </c>
      <c r="BT228" s="14">
        <v>0.672750187568874</v>
      </c>
      <c r="BU228" s="14">
        <v>0.17669284523666084</v>
      </c>
      <c r="BV228" s="14">
        <v>1.0</v>
      </c>
      <c r="BW228" s="14">
        <v>1.0</v>
      </c>
      <c r="BX228" s="14">
        <v>0.9049959946520464</v>
      </c>
      <c r="BY228" s="14">
        <v>0.8355746592252813</v>
      </c>
      <c r="BZ228" s="14">
        <v>0.0</v>
      </c>
      <c r="CA228" s="14">
        <v>0.0</v>
      </c>
      <c r="CB228" s="14">
        <v>1.0</v>
      </c>
      <c r="CC228" s="14">
        <v>0.0</v>
      </c>
      <c r="CD228" s="14">
        <v>0.9587658338846115</v>
      </c>
      <c r="CE228" s="14">
        <v>0.0</v>
      </c>
      <c r="CF228" s="14">
        <v>0.1754272948499721</v>
      </c>
      <c r="CG228" s="14">
        <v>0.6335254522409735</v>
      </c>
      <c r="CH228" s="14">
        <v>0.6372037702379537</v>
      </c>
      <c r="CI228" s="14">
        <v>0.7230713748803609</v>
      </c>
      <c r="CJ228" s="14">
        <v>0.4826561512720021</v>
      </c>
      <c r="CK228" s="14">
        <v>0.0</v>
      </c>
      <c r="CL228" s="14">
        <v>0.0</v>
      </c>
      <c r="CM228" s="14">
        <v>1.0</v>
      </c>
      <c r="CN228" s="14">
        <v>0.0</v>
      </c>
      <c r="CO228" s="14">
        <v>0.2956281918149716</v>
      </c>
      <c r="CP228" s="14">
        <v>1.0</v>
      </c>
      <c r="CQ228" s="14">
        <v>0.6647970356352355</v>
      </c>
      <c r="CR228" s="14">
        <v>0.0</v>
      </c>
      <c r="CS228" s="14">
        <v>0.0</v>
      </c>
      <c r="CT228" s="14">
        <v>0.20505536445806638</v>
      </c>
      <c r="CU228" s="14">
        <v>0.0</v>
      </c>
      <c r="CV228" s="14">
        <v>0.0957056241160329</v>
      </c>
      <c r="CW228" s="2">
        <v>0.13543062681376483</v>
      </c>
      <c r="CX228" s="2">
        <v>0.9387665381053302</v>
      </c>
      <c r="CY228" s="2">
        <v>0.0</v>
      </c>
    </row>
    <row r="229" ht="12.75" customHeight="1">
      <c r="A229" s="11" t="s">
        <v>704</v>
      </c>
      <c r="B229" s="11"/>
      <c r="C229" s="11" t="s">
        <v>704</v>
      </c>
      <c r="D229" s="14">
        <v>0.8</v>
      </c>
      <c r="E229" s="14">
        <v>0.2</v>
      </c>
      <c r="F229" s="14">
        <v>0.8</v>
      </c>
      <c r="G229" s="14">
        <v>0.2</v>
      </c>
      <c r="H229" s="14">
        <v>1.0</v>
      </c>
      <c r="I229" s="14">
        <v>0.3</v>
      </c>
      <c r="J229" s="14">
        <v>0.7</v>
      </c>
      <c r="K229" s="14">
        <v>0.1</v>
      </c>
      <c r="L229" s="14">
        <v>0.7</v>
      </c>
      <c r="M229" s="14">
        <v>0.7</v>
      </c>
      <c r="N229" s="14">
        <v>0.4</v>
      </c>
      <c r="O229" s="14">
        <v>0.3</v>
      </c>
      <c r="P229" s="14">
        <v>0.4</v>
      </c>
      <c r="Q229" s="14">
        <v>0.8</v>
      </c>
      <c r="R229" s="14">
        <v>0.8</v>
      </c>
      <c r="S229" s="14">
        <v>0.1</v>
      </c>
      <c r="T229" s="14">
        <v>0.1</v>
      </c>
      <c r="U229" s="14">
        <v>0.2</v>
      </c>
      <c r="V229" s="14">
        <v>0.3</v>
      </c>
      <c r="W229" s="14">
        <v>0.8</v>
      </c>
      <c r="X229" s="14">
        <v>0.8</v>
      </c>
      <c r="Y229" s="14">
        <v>0.2</v>
      </c>
      <c r="Z229" s="14">
        <v>0.2</v>
      </c>
      <c r="AA229" s="14">
        <v>0.7</v>
      </c>
      <c r="AB229" s="14">
        <v>0.3</v>
      </c>
      <c r="AC229" s="14">
        <v>0.4</v>
      </c>
      <c r="AD229" s="14">
        <v>0.4</v>
      </c>
      <c r="AE229" s="14">
        <v>0.3</v>
      </c>
      <c r="AF229" s="14">
        <v>1.0</v>
      </c>
      <c r="AG229" s="14">
        <v>1.0</v>
      </c>
      <c r="AH229" s="14">
        <v>0.6</v>
      </c>
      <c r="AI229" s="14">
        <v>0.1</v>
      </c>
      <c r="AJ229" s="14">
        <v>0.5</v>
      </c>
      <c r="AK229" s="14">
        <v>0.9</v>
      </c>
      <c r="AL229" s="14">
        <v>0.6</v>
      </c>
      <c r="AM229" s="14">
        <v>0.5</v>
      </c>
      <c r="AN229" s="14">
        <v>1.0</v>
      </c>
      <c r="AO229" s="14">
        <v>0.7</v>
      </c>
      <c r="AP229" s="14">
        <v>1.0</v>
      </c>
      <c r="AQ229" s="14">
        <v>0.2</v>
      </c>
      <c r="AR229" s="14">
        <v>0.3</v>
      </c>
      <c r="AS229" s="14">
        <v>0.3</v>
      </c>
      <c r="AT229" s="14">
        <v>0.6</v>
      </c>
      <c r="AU229" s="14">
        <v>0.4</v>
      </c>
      <c r="AV229" s="14">
        <v>0.7</v>
      </c>
      <c r="AW229" s="14">
        <v>0.1</v>
      </c>
      <c r="AX229" s="14">
        <v>0.6</v>
      </c>
      <c r="AY229" s="14">
        <v>1.0</v>
      </c>
      <c r="AZ229" s="14">
        <v>0.2</v>
      </c>
      <c r="BA229" s="14">
        <v>0.7</v>
      </c>
      <c r="BB229" s="14">
        <v>0.9</v>
      </c>
      <c r="BC229" s="14">
        <v>0.3</v>
      </c>
      <c r="BD229" s="14">
        <v>0.3</v>
      </c>
      <c r="BE229" s="14">
        <v>0.5</v>
      </c>
      <c r="BF229" s="14">
        <v>1.0</v>
      </c>
      <c r="BG229" s="14">
        <v>0.9</v>
      </c>
      <c r="BH229" s="14">
        <v>0.5</v>
      </c>
      <c r="BI229" s="14">
        <v>0.8</v>
      </c>
      <c r="BJ229" s="14">
        <v>0.5</v>
      </c>
      <c r="BK229" s="14">
        <v>0.2</v>
      </c>
      <c r="BL229" s="14">
        <v>0.6</v>
      </c>
      <c r="BM229" s="14">
        <v>0.4</v>
      </c>
      <c r="BN229" s="14">
        <v>0.8</v>
      </c>
      <c r="BO229" s="14">
        <v>1.0</v>
      </c>
      <c r="BP229" s="14">
        <v>0.8</v>
      </c>
      <c r="BQ229" s="14">
        <v>0.3</v>
      </c>
      <c r="BR229" s="14">
        <v>1.0</v>
      </c>
      <c r="BS229" s="14">
        <v>0.4</v>
      </c>
      <c r="BT229" s="14">
        <v>0.4</v>
      </c>
      <c r="BU229" s="14">
        <v>0.5</v>
      </c>
      <c r="BV229" s="14">
        <v>0.2</v>
      </c>
      <c r="BW229" s="14">
        <v>0.9</v>
      </c>
      <c r="BX229" s="14">
        <v>0.5</v>
      </c>
      <c r="BY229" s="14">
        <v>0.1</v>
      </c>
      <c r="BZ229" s="14">
        <v>0.3</v>
      </c>
      <c r="CA229" s="14">
        <v>0.8</v>
      </c>
      <c r="CB229" s="14">
        <v>0.2</v>
      </c>
      <c r="CC229" s="14">
        <v>0.5</v>
      </c>
      <c r="CD229" s="14">
        <v>0.9</v>
      </c>
      <c r="CE229" s="14">
        <v>0.4</v>
      </c>
      <c r="CF229" s="14">
        <v>0.4</v>
      </c>
      <c r="CG229" s="14">
        <v>1.0</v>
      </c>
      <c r="CH229" s="14">
        <v>0.6</v>
      </c>
      <c r="CI229" s="14">
        <v>0.6</v>
      </c>
      <c r="CJ229" s="14">
        <v>0.9</v>
      </c>
      <c r="CK229" s="14">
        <v>0.9</v>
      </c>
      <c r="CL229" s="14">
        <v>0.3</v>
      </c>
      <c r="CM229" s="14">
        <v>1.0</v>
      </c>
      <c r="CN229" s="14">
        <v>1.0</v>
      </c>
      <c r="CO229" s="14">
        <v>0.9</v>
      </c>
      <c r="CP229" s="14">
        <v>0.3</v>
      </c>
      <c r="CQ229" s="14">
        <v>0.7</v>
      </c>
      <c r="CR229" s="14">
        <v>0.1</v>
      </c>
      <c r="CS229" s="14">
        <v>0.7</v>
      </c>
      <c r="CT229" s="14">
        <v>0.6</v>
      </c>
      <c r="CU229" s="14">
        <v>0.7</v>
      </c>
      <c r="CV229" s="14">
        <v>0.6</v>
      </c>
      <c r="CW229" s="2">
        <v>0.9</v>
      </c>
      <c r="CX229" s="2">
        <v>0.8</v>
      </c>
      <c r="CY229" s="2">
        <v>0.6</v>
      </c>
    </row>
    <row r="230" ht="12.75" customHeight="1">
      <c r="A230" s="11" t="s">
        <v>705</v>
      </c>
      <c r="B230" s="11"/>
      <c r="C230" s="11" t="s">
        <v>705</v>
      </c>
      <c r="D230" s="14" t="s">
        <v>462</v>
      </c>
      <c r="E230" s="14" t="s">
        <v>462</v>
      </c>
      <c r="F230" s="14" t="s">
        <v>462</v>
      </c>
      <c r="G230" s="14" t="s">
        <v>462</v>
      </c>
      <c r="H230" s="14" t="s">
        <v>462</v>
      </c>
      <c r="I230" s="14" t="s">
        <v>462</v>
      </c>
      <c r="J230" s="14" t="s">
        <v>462</v>
      </c>
      <c r="K230" s="14" t="s">
        <v>461</v>
      </c>
      <c r="L230" s="14" t="s">
        <v>462</v>
      </c>
      <c r="M230" s="14" t="s">
        <v>462</v>
      </c>
      <c r="N230" s="14" t="s">
        <v>461</v>
      </c>
      <c r="O230" s="14" t="s">
        <v>462</v>
      </c>
      <c r="P230" s="14" t="s">
        <v>461</v>
      </c>
      <c r="Q230" s="14" t="s">
        <v>462</v>
      </c>
      <c r="R230" s="14" t="s">
        <v>461</v>
      </c>
      <c r="S230" s="14" t="s">
        <v>461</v>
      </c>
      <c r="T230" s="14" t="s">
        <v>462</v>
      </c>
      <c r="U230" s="14" t="s">
        <v>462</v>
      </c>
      <c r="V230" s="14" t="s">
        <v>461</v>
      </c>
      <c r="W230" s="14" t="s">
        <v>462</v>
      </c>
      <c r="X230" s="14" t="s">
        <v>462</v>
      </c>
      <c r="Y230" s="14" t="s">
        <v>462</v>
      </c>
      <c r="Z230" s="14" t="s">
        <v>462</v>
      </c>
      <c r="AA230" s="14" t="s">
        <v>462</v>
      </c>
      <c r="AB230" s="14" t="s">
        <v>461</v>
      </c>
      <c r="AC230" s="14" t="s">
        <v>462</v>
      </c>
      <c r="AD230" s="14" t="s">
        <v>462</v>
      </c>
      <c r="AE230" s="14" t="s">
        <v>462</v>
      </c>
      <c r="AF230" s="14" t="s">
        <v>462</v>
      </c>
      <c r="AG230" s="14" t="s">
        <v>462</v>
      </c>
      <c r="AH230" s="14" t="s">
        <v>462</v>
      </c>
      <c r="AI230" s="14" t="s">
        <v>462</v>
      </c>
      <c r="AJ230" s="14" t="s">
        <v>462</v>
      </c>
      <c r="AK230" s="14" t="s">
        <v>462</v>
      </c>
      <c r="AL230" s="14" t="s">
        <v>462</v>
      </c>
      <c r="AM230" s="14" t="s">
        <v>462</v>
      </c>
      <c r="AN230" s="14" t="s">
        <v>461</v>
      </c>
      <c r="AO230" s="14" t="s">
        <v>462</v>
      </c>
      <c r="AP230" s="14" t="s">
        <v>462</v>
      </c>
      <c r="AQ230" s="14" t="s">
        <v>462</v>
      </c>
      <c r="AR230" s="14" t="s">
        <v>462</v>
      </c>
      <c r="AS230" s="14" t="s">
        <v>462</v>
      </c>
      <c r="AT230" s="14" t="s">
        <v>462</v>
      </c>
      <c r="AU230" s="14" t="s">
        <v>461</v>
      </c>
      <c r="AV230" s="14" t="s">
        <v>462</v>
      </c>
      <c r="AW230" s="14" t="s">
        <v>462</v>
      </c>
      <c r="AX230" s="14" t="s">
        <v>461</v>
      </c>
      <c r="AY230" s="14" t="s">
        <v>462</v>
      </c>
      <c r="AZ230" s="14" t="s">
        <v>461</v>
      </c>
      <c r="BA230" s="14" t="s">
        <v>462</v>
      </c>
      <c r="BB230" s="14" t="s">
        <v>462</v>
      </c>
      <c r="BC230" s="14" t="s">
        <v>461</v>
      </c>
      <c r="BD230" s="14" t="s">
        <v>462</v>
      </c>
      <c r="BE230" s="14" t="s">
        <v>462</v>
      </c>
      <c r="BF230" s="14" t="s">
        <v>461</v>
      </c>
      <c r="BG230" s="14" t="s">
        <v>462</v>
      </c>
      <c r="BH230" s="14" t="s">
        <v>462</v>
      </c>
      <c r="BI230" s="14" t="s">
        <v>462</v>
      </c>
      <c r="BJ230" s="14" t="s">
        <v>461</v>
      </c>
      <c r="BK230" s="14" t="s">
        <v>462</v>
      </c>
      <c r="BL230" s="14" t="s">
        <v>462</v>
      </c>
      <c r="BM230" s="14" t="s">
        <v>462</v>
      </c>
      <c r="BN230" s="14" t="s">
        <v>462</v>
      </c>
      <c r="BO230" s="14" t="s">
        <v>462</v>
      </c>
      <c r="BP230" s="14" t="s">
        <v>462</v>
      </c>
      <c r="BQ230" s="14" t="s">
        <v>461</v>
      </c>
      <c r="BR230" s="14" t="s">
        <v>462</v>
      </c>
      <c r="BS230" s="14" t="s">
        <v>462</v>
      </c>
      <c r="BT230" s="14" t="s">
        <v>462</v>
      </c>
      <c r="BU230" s="14" t="s">
        <v>462</v>
      </c>
      <c r="BV230" s="14" t="s">
        <v>462</v>
      </c>
      <c r="BW230" s="14" t="s">
        <v>461</v>
      </c>
      <c r="BX230" s="14" t="s">
        <v>462</v>
      </c>
      <c r="BY230" s="14" t="s">
        <v>462</v>
      </c>
      <c r="BZ230" s="14" t="s">
        <v>461</v>
      </c>
      <c r="CA230" s="14" t="s">
        <v>462</v>
      </c>
      <c r="CB230" s="14" t="s">
        <v>462</v>
      </c>
      <c r="CC230" s="14" t="s">
        <v>462</v>
      </c>
      <c r="CD230" s="14" t="s">
        <v>461</v>
      </c>
      <c r="CE230" s="14" t="s">
        <v>462</v>
      </c>
      <c r="CF230" s="14" t="s">
        <v>462</v>
      </c>
      <c r="CG230" s="14" t="s">
        <v>462</v>
      </c>
      <c r="CH230" s="14" t="s">
        <v>462</v>
      </c>
      <c r="CI230" s="14" t="s">
        <v>461</v>
      </c>
      <c r="CJ230" s="14" t="s">
        <v>461</v>
      </c>
      <c r="CK230" s="14" t="s">
        <v>462</v>
      </c>
      <c r="CL230" s="14" t="s">
        <v>462</v>
      </c>
      <c r="CM230" s="14" t="s">
        <v>462</v>
      </c>
      <c r="CN230" s="14" t="s">
        <v>462</v>
      </c>
      <c r="CO230" s="14" t="s">
        <v>462</v>
      </c>
      <c r="CP230" s="14" t="s">
        <v>461</v>
      </c>
      <c r="CQ230" s="14" t="s">
        <v>462</v>
      </c>
      <c r="CR230" s="14" t="s">
        <v>462</v>
      </c>
      <c r="CS230" s="14" t="s">
        <v>462</v>
      </c>
      <c r="CT230" s="14" t="s">
        <v>461</v>
      </c>
      <c r="CU230" s="14" t="s">
        <v>462</v>
      </c>
      <c r="CV230" s="14" t="s">
        <v>462</v>
      </c>
      <c r="CW230" s="2" t="s">
        <v>462</v>
      </c>
      <c r="CX230" s="2" t="s">
        <v>462</v>
      </c>
      <c r="CY230" s="2" t="s">
        <v>461</v>
      </c>
    </row>
    <row r="231" ht="12.75" customHeight="1">
      <c r="A231" s="11" t="s">
        <v>706</v>
      </c>
      <c r="B231" s="11"/>
      <c r="C231" s="11" t="s">
        <v>706</v>
      </c>
      <c r="D231" s="14">
        <v>1000.0</v>
      </c>
      <c r="E231" s="14">
        <v>9000.0</v>
      </c>
      <c r="F231" s="14">
        <v>9000.0</v>
      </c>
      <c r="G231" s="14">
        <v>1000.0</v>
      </c>
      <c r="H231" s="14">
        <v>7000.0</v>
      </c>
      <c r="I231" s="14">
        <v>10000.0</v>
      </c>
      <c r="J231" s="14">
        <v>8000.0</v>
      </c>
      <c r="K231" s="14">
        <v>1000.0</v>
      </c>
      <c r="L231" s="14">
        <v>6000.0</v>
      </c>
      <c r="M231" s="14">
        <v>6000.0</v>
      </c>
      <c r="N231" s="14">
        <v>3000.0</v>
      </c>
      <c r="O231" s="14">
        <v>10000.0</v>
      </c>
      <c r="P231" s="14">
        <v>6000.0</v>
      </c>
      <c r="Q231" s="14">
        <v>1000.0</v>
      </c>
      <c r="R231" s="14">
        <v>9000.0</v>
      </c>
      <c r="S231" s="14">
        <v>10000.0</v>
      </c>
      <c r="T231" s="14">
        <v>10000.0</v>
      </c>
      <c r="U231" s="14">
        <v>6000.0</v>
      </c>
      <c r="V231" s="14">
        <v>4000.0</v>
      </c>
      <c r="W231" s="14">
        <v>3000.0</v>
      </c>
      <c r="X231" s="14">
        <v>7000.0</v>
      </c>
      <c r="Y231" s="14">
        <v>10000.0</v>
      </c>
      <c r="Z231" s="14">
        <v>10000.0</v>
      </c>
      <c r="AA231" s="14">
        <v>10000.0</v>
      </c>
      <c r="AB231" s="14">
        <v>4000.0</v>
      </c>
      <c r="AC231" s="14">
        <v>7000.0</v>
      </c>
      <c r="AD231" s="14">
        <v>9000.0</v>
      </c>
      <c r="AE231" s="14">
        <v>6000.0</v>
      </c>
      <c r="AF231" s="14">
        <v>2000.0</v>
      </c>
      <c r="AG231" s="14">
        <v>1000.0</v>
      </c>
      <c r="AH231" s="14">
        <v>9000.0</v>
      </c>
      <c r="AI231" s="14">
        <v>5000.0</v>
      </c>
      <c r="AJ231" s="14">
        <v>1000.0</v>
      </c>
      <c r="AK231" s="14">
        <v>2000.0</v>
      </c>
      <c r="AL231" s="14">
        <v>3000.0</v>
      </c>
      <c r="AM231" s="14">
        <v>1000.0</v>
      </c>
      <c r="AN231" s="14">
        <v>8000.0</v>
      </c>
      <c r="AO231" s="14">
        <v>2000.0</v>
      </c>
      <c r="AP231" s="14">
        <v>6000.0</v>
      </c>
      <c r="AQ231" s="14">
        <v>6000.0</v>
      </c>
      <c r="AR231" s="14">
        <v>6000.0</v>
      </c>
      <c r="AS231" s="14">
        <v>9000.0</v>
      </c>
      <c r="AT231" s="14">
        <v>10000.0</v>
      </c>
      <c r="AU231" s="14">
        <v>1000.0</v>
      </c>
      <c r="AV231" s="14">
        <v>4000.0</v>
      </c>
      <c r="AW231" s="14">
        <v>7000.0</v>
      </c>
      <c r="AX231" s="14">
        <v>9000.0</v>
      </c>
      <c r="AY231" s="14">
        <v>5000.0</v>
      </c>
      <c r="AZ231" s="14">
        <v>3000.0</v>
      </c>
      <c r="BA231" s="14">
        <v>3000.0</v>
      </c>
      <c r="BB231" s="14">
        <v>3000.0</v>
      </c>
      <c r="BC231" s="14">
        <v>6000.0</v>
      </c>
      <c r="BD231" s="14">
        <v>9000.0</v>
      </c>
      <c r="BE231" s="14">
        <v>3000.0</v>
      </c>
      <c r="BF231" s="14">
        <v>7000.0</v>
      </c>
      <c r="BG231" s="14">
        <v>6000.0</v>
      </c>
      <c r="BH231" s="14">
        <v>9000.0</v>
      </c>
      <c r="BI231" s="14">
        <v>5000.0</v>
      </c>
      <c r="BJ231" s="14">
        <v>6000.0</v>
      </c>
      <c r="BK231" s="14">
        <v>2000.0</v>
      </c>
      <c r="BL231" s="14">
        <v>10000.0</v>
      </c>
      <c r="BM231" s="14">
        <v>5000.0</v>
      </c>
      <c r="BN231" s="14">
        <v>1000.0</v>
      </c>
      <c r="BO231" s="14">
        <v>9000.0</v>
      </c>
      <c r="BP231" s="14">
        <v>3000.0</v>
      </c>
      <c r="BQ231" s="14">
        <v>8000.0</v>
      </c>
      <c r="BR231" s="14">
        <v>9000.0</v>
      </c>
      <c r="BS231" s="14">
        <v>1000.0</v>
      </c>
      <c r="BT231" s="14">
        <v>6000.0</v>
      </c>
      <c r="BU231" s="14">
        <v>5000.0</v>
      </c>
      <c r="BV231" s="14">
        <v>8000.0</v>
      </c>
      <c r="BW231" s="14">
        <v>9000.0</v>
      </c>
      <c r="BX231" s="14">
        <v>10000.0</v>
      </c>
      <c r="BY231" s="14">
        <v>9000.0</v>
      </c>
      <c r="BZ231" s="14">
        <v>9000.0</v>
      </c>
      <c r="CA231" s="14">
        <v>8000.0</v>
      </c>
      <c r="CB231" s="14">
        <v>3000.0</v>
      </c>
      <c r="CC231" s="14">
        <v>2000.0</v>
      </c>
      <c r="CD231" s="14">
        <v>5000.0</v>
      </c>
      <c r="CE231" s="14">
        <v>6000.0</v>
      </c>
      <c r="CF231" s="14">
        <v>2000.0</v>
      </c>
      <c r="CG231" s="14">
        <v>1000.0</v>
      </c>
      <c r="CH231" s="14">
        <v>2000.0</v>
      </c>
      <c r="CI231" s="14">
        <v>2000.0</v>
      </c>
      <c r="CJ231" s="14">
        <v>2000.0</v>
      </c>
      <c r="CK231" s="14">
        <v>1000.0</v>
      </c>
      <c r="CL231" s="14">
        <v>6000.0</v>
      </c>
      <c r="CM231" s="14">
        <v>9000.0</v>
      </c>
      <c r="CN231" s="14">
        <v>6000.0</v>
      </c>
      <c r="CO231" s="14">
        <v>6000.0</v>
      </c>
      <c r="CP231" s="14">
        <v>5000.0</v>
      </c>
      <c r="CQ231" s="14">
        <v>7000.0</v>
      </c>
      <c r="CR231" s="14">
        <v>5000.0</v>
      </c>
      <c r="CS231" s="14">
        <v>3000.0</v>
      </c>
      <c r="CT231" s="14">
        <v>5000.0</v>
      </c>
      <c r="CU231" s="14">
        <v>7000.0</v>
      </c>
      <c r="CV231" s="14">
        <v>4000.0</v>
      </c>
      <c r="CW231" s="2">
        <v>4000.0</v>
      </c>
      <c r="CX231" s="2">
        <v>7000.0</v>
      </c>
      <c r="CY231" s="2">
        <v>9000.0</v>
      </c>
    </row>
    <row r="232" ht="12.75" customHeight="1">
      <c r="A232" s="11" t="s">
        <v>707</v>
      </c>
      <c r="B232" s="11"/>
      <c r="C232" s="11" t="s">
        <v>707</v>
      </c>
      <c r="D232" s="14">
        <v>12.0</v>
      </c>
      <c r="E232" s="14">
        <v>12.0</v>
      </c>
      <c r="F232" s="14">
        <v>12.0</v>
      </c>
      <c r="G232" s="14">
        <v>12.0</v>
      </c>
      <c r="H232" s="14">
        <v>12.0</v>
      </c>
      <c r="I232" s="14">
        <v>12.0</v>
      </c>
      <c r="J232" s="14">
        <v>12.0</v>
      </c>
      <c r="K232" s="14">
        <v>12.0</v>
      </c>
      <c r="L232" s="14">
        <v>12.0</v>
      </c>
      <c r="M232" s="14">
        <v>12.0</v>
      </c>
      <c r="N232" s="14">
        <v>12.0</v>
      </c>
      <c r="O232" s="14">
        <v>12.0</v>
      </c>
      <c r="P232" s="14">
        <v>12.0</v>
      </c>
      <c r="Q232" s="14">
        <v>12.0</v>
      </c>
      <c r="R232" s="14">
        <v>12.0</v>
      </c>
      <c r="S232" s="14">
        <v>12.0</v>
      </c>
      <c r="T232" s="14">
        <v>12.0</v>
      </c>
      <c r="U232" s="14">
        <v>12.0</v>
      </c>
      <c r="V232" s="14">
        <v>12.0</v>
      </c>
      <c r="W232" s="14">
        <v>12.0</v>
      </c>
      <c r="X232" s="14">
        <v>12.0</v>
      </c>
      <c r="Y232" s="14">
        <v>12.0</v>
      </c>
      <c r="Z232" s="14">
        <v>12.0</v>
      </c>
      <c r="AA232" s="14">
        <v>12.0</v>
      </c>
      <c r="AB232" s="14">
        <v>12.0</v>
      </c>
      <c r="AC232" s="14">
        <v>12.0</v>
      </c>
      <c r="AD232" s="14">
        <v>12.0</v>
      </c>
      <c r="AE232" s="14">
        <v>12.0</v>
      </c>
      <c r="AF232" s="14">
        <v>12.0</v>
      </c>
      <c r="AG232" s="14">
        <v>12.0</v>
      </c>
      <c r="AH232" s="14">
        <v>12.0</v>
      </c>
      <c r="AI232" s="14">
        <v>12.0</v>
      </c>
      <c r="AJ232" s="14">
        <v>12.0</v>
      </c>
      <c r="AK232" s="14">
        <v>12.0</v>
      </c>
      <c r="AL232" s="14">
        <v>12.0</v>
      </c>
      <c r="AM232" s="14">
        <v>12.0</v>
      </c>
      <c r="AN232" s="14">
        <v>12.0</v>
      </c>
      <c r="AO232" s="14">
        <v>12.0</v>
      </c>
      <c r="AP232" s="14">
        <v>12.0</v>
      </c>
      <c r="AQ232" s="14">
        <v>12.0</v>
      </c>
      <c r="AR232" s="14">
        <v>12.0</v>
      </c>
      <c r="AS232" s="14">
        <v>12.0</v>
      </c>
      <c r="AT232" s="14">
        <v>12.0</v>
      </c>
      <c r="AU232" s="14">
        <v>12.0</v>
      </c>
      <c r="AV232" s="14">
        <v>12.0</v>
      </c>
      <c r="AW232" s="14">
        <v>12.0</v>
      </c>
      <c r="AX232" s="14">
        <v>12.0</v>
      </c>
      <c r="AY232" s="14">
        <v>12.0</v>
      </c>
      <c r="AZ232" s="14">
        <v>12.0</v>
      </c>
      <c r="BA232" s="14">
        <v>12.0</v>
      </c>
      <c r="BB232" s="14">
        <v>12.0</v>
      </c>
      <c r="BC232" s="14">
        <v>12.0</v>
      </c>
      <c r="BD232" s="14">
        <v>12.0</v>
      </c>
      <c r="BE232" s="14">
        <v>12.0</v>
      </c>
      <c r="BF232" s="14">
        <v>12.0</v>
      </c>
      <c r="BG232" s="14">
        <v>12.0</v>
      </c>
      <c r="BH232" s="14">
        <v>12.0</v>
      </c>
      <c r="BI232" s="14">
        <v>12.0</v>
      </c>
      <c r="BJ232" s="14">
        <v>12.0</v>
      </c>
      <c r="BK232" s="14">
        <v>12.0</v>
      </c>
      <c r="BL232" s="14">
        <v>12.0</v>
      </c>
      <c r="BM232" s="14">
        <v>12.0</v>
      </c>
      <c r="BN232" s="14">
        <v>12.0</v>
      </c>
      <c r="BO232" s="14">
        <v>12.0</v>
      </c>
      <c r="BP232" s="14">
        <v>12.0</v>
      </c>
      <c r="BQ232" s="14">
        <v>12.0</v>
      </c>
      <c r="BR232" s="14">
        <v>12.0</v>
      </c>
      <c r="BS232" s="14">
        <v>12.0</v>
      </c>
      <c r="BT232" s="14">
        <v>12.0</v>
      </c>
      <c r="BU232" s="14">
        <v>12.0</v>
      </c>
      <c r="BV232" s="14">
        <v>12.0</v>
      </c>
      <c r="BW232" s="14">
        <v>12.0</v>
      </c>
      <c r="BX232" s="14">
        <v>12.0</v>
      </c>
      <c r="BY232" s="14">
        <v>12.0</v>
      </c>
      <c r="BZ232" s="14">
        <v>12.0</v>
      </c>
      <c r="CA232" s="14">
        <v>12.0</v>
      </c>
      <c r="CB232" s="14">
        <v>12.0</v>
      </c>
      <c r="CC232" s="14">
        <v>12.0</v>
      </c>
      <c r="CD232" s="14">
        <v>12.0</v>
      </c>
      <c r="CE232" s="14">
        <v>12.0</v>
      </c>
      <c r="CF232" s="14">
        <v>12.0</v>
      </c>
      <c r="CG232" s="14">
        <v>12.0</v>
      </c>
      <c r="CH232" s="14">
        <v>12.0</v>
      </c>
      <c r="CI232" s="14">
        <v>12.0</v>
      </c>
      <c r="CJ232" s="14">
        <v>12.0</v>
      </c>
      <c r="CK232" s="14">
        <v>12.0</v>
      </c>
      <c r="CL232" s="14">
        <v>12.0</v>
      </c>
      <c r="CM232" s="14">
        <v>12.0</v>
      </c>
      <c r="CN232" s="14">
        <v>12.0</v>
      </c>
      <c r="CO232" s="14">
        <v>12.0</v>
      </c>
      <c r="CP232" s="14">
        <v>12.0</v>
      </c>
      <c r="CQ232" s="14">
        <v>12.0</v>
      </c>
      <c r="CR232" s="14">
        <v>12.0</v>
      </c>
      <c r="CS232" s="14">
        <v>12.0</v>
      </c>
      <c r="CT232" s="14">
        <v>12.0</v>
      </c>
      <c r="CU232" s="14">
        <v>12.0</v>
      </c>
      <c r="CV232" s="14">
        <v>12.0</v>
      </c>
      <c r="CW232" s="2">
        <v>12.0</v>
      </c>
      <c r="CX232" s="2">
        <v>12.0</v>
      </c>
      <c r="CY232" s="2">
        <v>12.0</v>
      </c>
    </row>
    <row r="233" ht="12.75" customHeight="1">
      <c r="A233" s="10" t="s">
        <v>708</v>
      </c>
      <c r="B233" s="10"/>
      <c r="C233" s="10" t="s">
        <v>708</v>
      </c>
      <c r="D233" s="17">
        <v>12.0</v>
      </c>
      <c r="E233" s="17">
        <v>12.0</v>
      </c>
      <c r="F233" s="17">
        <v>12.0</v>
      </c>
      <c r="G233" s="17">
        <v>12.0</v>
      </c>
      <c r="H233" s="17">
        <v>12.0</v>
      </c>
      <c r="I233" s="17">
        <v>12.0</v>
      </c>
      <c r="J233" s="17">
        <v>12.0</v>
      </c>
      <c r="K233" s="17">
        <v>12.0</v>
      </c>
      <c r="L233" s="17">
        <v>12.0</v>
      </c>
      <c r="M233" s="17">
        <v>12.0</v>
      </c>
      <c r="N233" s="17">
        <v>12.0</v>
      </c>
      <c r="O233" s="17">
        <v>12.0</v>
      </c>
      <c r="P233" s="17">
        <v>12.0</v>
      </c>
      <c r="Q233" s="17">
        <v>12.0</v>
      </c>
      <c r="R233" s="17">
        <v>12.0</v>
      </c>
      <c r="S233" s="17">
        <v>12.0</v>
      </c>
      <c r="T233" s="17">
        <v>12.0</v>
      </c>
      <c r="U233" s="17">
        <v>12.0</v>
      </c>
      <c r="V233" s="17">
        <v>12.0</v>
      </c>
      <c r="W233" s="17">
        <v>12.0</v>
      </c>
      <c r="X233" s="17">
        <v>12.0</v>
      </c>
      <c r="Y233" s="17">
        <v>12.0</v>
      </c>
      <c r="Z233" s="17">
        <v>12.0</v>
      </c>
      <c r="AA233" s="17">
        <v>12.0</v>
      </c>
      <c r="AB233" s="17">
        <v>12.0</v>
      </c>
      <c r="AC233" s="17">
        <v>12.0</v>
      </c>
      <c r="AD233" s="17">
        <v>12.0</v>
      </c>
      <c r="AE233" s="17">
        <v>12.0</v>
      </c>
      <c r="AF233" s="17">
        <v>12.0</v>
      </c>
      <c r="AG233" s="17">
        <v>12.0</v>
      </c>
      <c r="AH233" s="17">
        <v>12.0</v>
      </c>
      <c r="AI233" s="17">
        <v>12.0</v>
      </c>
      <c r="AJ233" s="17">
        <v>12.0</v>
      </c>
      <c r="AK233" s="17">
        <v>12.0</v>
      </c>
      <c r="AL233" s="17">
        <v>12.0</v>
      </c>
      <c r="AM233" s="17">
        <v>12.0</v>
      </c>
      <c r="AN233" s="17">
        <v>12.0</v>
      </c>
      <c r="AO233" s="17">
        <v>12.0</v>
      </c>
      <c r="AP233" s="17">
        <v>12.0</v>
      </c>
      <c r="AQ233" s="17">
        <v>12.0</v>
      </c>
      <c r="AR233" s="17">
        <v>12.0</v>
      </c>
      <c r="AS233" s="17">
        <v>12.0</v>
      </c>
      <c r="AT233" s="17">
        <v>12.0</v>
      </c>
      <c r="AU233" s="17">
        <v>12.0</v>
      </c>
      <c r="AV233" s="17">
        <v>12.0</v>
      </c>
      <c r="AW233" s="17">
        <v>12.0</v>
      </c>
      <c r="AX233" s="17">
        <v>12.0</v>
      </c>
      <c r="AY233" s="17">
        <v>12.0</v>
      </c>
      <c r="AZ233" s="17">
        <v>12.0</v>
      </c>
      <c r="BA233" s="17">
        <v>12.0</v>
      </c>
      <c r="BB233" s="17">
        <v>12.0</v>
      </c>
      <c r="BC233" s="17">
        <v>12.0</v>
      </c>
      <c r="BD233" s="17">
        <v>12.0</v>
      </c>
      <c r="BE233" s="17">
        <v>12.0</v>
      </c>
      <c r="BF233" s="17">
        <v>12.0</v>
      </c>
      <c r="BG233" s="17">
        <v>12.0</v>
      </c>
      <c r="BH233" s="17">
        <v>12.0</v>
      </c>
      <c r="BI233" s="17">
        <v>12.0</v>
      </c>
      <c r="BJ233" s="17">
        <v>12.0</v>
      </c>
      <c r="BK233" s="17">
        <v>12.0</v>
      </c>
      <c r="BL233" s="17">
        <v>12.0</v>
      </c>
      <c r="BM233" s="17">
        <v>12.0</v>
      </c>
      <c r="BN233" s="17">
        <v>12.0</v>
      </c>
      <c r="BO233" s="17">
        <v>12.0</v>
      </c>
      <c r="BP233" s="17">
        <v>12.0</v>
      </c>
      <c r="BQ233" s="17">
        <v>12.0</v>
      </c>
      <c r="BR233" s="17">
        <v>12.0</v>
      </c>
      <c r="BS233" s="17">
        <v>12.0</v>
      </c>
      <c r="BT233" s="17">
        <v>12.0</v>
      </c>
      <c r="BU233" s="17">
        <v>12.0</v>
      </c>
      <c r="BV233" s="17">
        <v>12.0</v>
      </c>
      <c r="BW233" s="17">
        <v>12.0</v>
      </c>
      <c r="BX233" s="17">
        <v>12.0</v>
      </c>
      <c r="BY233" s="17">
        <v>12.0</v>
      </c>
      <c r="BZ233" s="17">
        <v>12.0</v>
      </c>
      <c r="CA233" s="17">
        <v>12.0</v>
      </c>
      <c r="CB233" s="17">
        <v>12.0</v>
      </c>
      <c r="CC233" s="17">
        <v>12.0</v>
      </c>
      <c r="CD233" s="17">
        <v>12.0</v>
      </c>
      <c r="CE233" s="17">
        <v>12.0</v>
      </c>
      <c r="CF233" s="17">
        <v>12.0</v>
      </c>
      <c r="CG233" s="17">
        <v>12.0</v>
      </c>
      <c r="CH233" s="17">
        <v>12.0</v>
      </c>
      <c r="CI233" s="17">
        <v>12.0</v>
      </c>
      <c r="CJ233" s="17">
        <v>12.0</v>
      </c>
      <c r="CK233" s="17">
        <v>12.0</v>
      </c>
      <c r="CL233" s="17">
        <v>12.0</v>
      </c>
      <c r="CM233" s="17">
        <v>12.0</v>
      </c>
      <c r="CN233" s="17">
        <v>12.0</v>
      </c>
      <c r="CO233" s="17">
        <v>12.0</v>
      </c>
      <c r="CP233" s="17">
        <v>12.0</v>
      </c>
      <c r="CQ233" s="17">
        <v>12.0</v>
      </c>
      <c r="CR233" s="17">
        <v>12.0</v>
      </c>
      <c r="CS233" s="17">
        <v>12.0</v>
      </c>
      <c r="CT233" s="17">
        <v>12.0</v>
      </c>
      <c r="CU233" s="17">
        <v>12.0</v>
      </c>
      <c r="CV233" s="17">
        <v>12.0</v>
      </c>
      <c r="CW233" s="2">
        <v>12.0</v>
      </c>
      <c r="CX233" s="2">
        <v>12.0</v>
      </c>
      <c r="CY233" s="2">
        <v>12.0</v>
      </c>
    </row>
    <row r="234" ht="12.75" customHeight="1">
      <c r="A234" s="11" t="s">
        <v>709</v>
      </c>
      <c r="B234" s="11"/>
      <c r="C234" s="11" t="s">
        <v>709</v>
      </c>
      <c r="D234" s="14" t="s">
        <v>468</v>
      </c>
      <c r="E234" s="14" t="s">
        <v>467</v>
      </c>
      <c r="F234" s="14" t="s">
        <v>469</v>
      </c>
      <c r="G234" s="14" t="s">
        <v>468</v>
      </c>
      <c r="H234" s="14" t="s">
        <v>468</v>
      </c>
      <c r="I234" s="14" t="s">
        <v>467</v>
      </c>
      <c r="J234" s="14" t="s">
        <v>468</v>
      </c>
      <c r="K234" s="14" t="s">
        <v>467</v>
      </c>
      <c r="L234" s="14" t="s">
        <v>467</v>
      </c>
      <c r="M234" s="14" t="s">
        <v>468</v>
      </c>
      <c r="N234" s="14" t="s">
        <v>468</v>
      </c>
      <c r="O234" s="14" t="s">
        <v>468</v>
      </c>
      <c r="P234" s="14" t="s">
        <v>467</v>
      </c>
      <c r="Q234" s="14" t="s">
        <v>467</v>
      </c>
      <c r="R234" s="14" t="s">
        <v>467</v>
      </c>
      <c r="S234" s="14" t="s">
        <v>468</v>
      </c>
      <c r="T234" s="14" t="s">
        <v>468</v>
      </c>
      <c r="U234" s="14" t="s">
        <v>467</v>
      </c>
      <c r="V234" s="14" t="s">
        <v>467</v>
      </c>
      <c r="W234" s="14" t="s">
        <v>467</v>
      </c>
      <c r="X234" s="14" t="s">
        <v>467</v>
      </c>
      <c r="Y234" s="14" t="s">
        <v>467</v>
      </c>
      <c r="Z234" s="14" t="s">
        <v>467</v>
      </c>
      <c r="AA234" s="14" t="s">
        <v>468</v>
      </c>
      <c r="AB234" s="14" t="s">
        <v>468</v>
      </c>
      <c r="AC234" s="14" t="s">
        <v>468</v>
      </c>
      <c r="AD234" s="14" t="s">
        <v>468</v>
      </c>
      <c r="AE234" s="14" t="s">
        <v>468</v>
      </c>
      <c r="AF234" s="14" t="s">
        <v>467</v>
      </c>
      <c r="AG234" s="14" t="s">
        <v>467</v>
      </c>
      <c r="AH234" s="14" t="s">
        <v>467</v>
      </c>
      <c r="AI234" s="14" t="s">
        <v>468</v>
      </c>
      <c r="AJ234" s="14" t="s">
        <v>467</v>
      </c>
      <c r="AK234" s="14" t="s">
        <v>467</v>
      </c>
      <c r="AL234" s="14" t="s">
        <v>469</v>
      </c>
      <c r="AM234" s="14" t="s">
        <v>468</v>
      </c>
      <c r="AN234" s="14" t="s">
        <v>468</v>
      </c>
      <c r="AO234" s="14" t="s">
        <v>467</v>
      </c>
      <c r="AP234" s="14" t="s">
        <v>468</v>
      </c>
      <c r="AQ234" s="14" t="s">
        <v>467</v>
      </c>
      <c r="AR234" s="14" t="s">
        <v>467</v>
      </c>
      <c r="AS234" s="14" t="s">
        <v>468</v>
      </c>
      <c r="AT234" s="14" t="s">
        <v>468</v>
      </c>
      <c r="AU234" s="14" t="s">
        <v>468</v>
      </c>
      <c r="AV234" s="14" t="s">
        <v>467</v>
      </c>
      <c r="AW234" s="14" t="s">
        <v>467</v>
      </c>
      <c r="AX234" s="14" t="s">
        <v>467</v>
      </c>
      <c r="AY234" s="14" t="s">
        <v>468</v>
      </c>
      <c r="AZ234" s="14" t="s">
        <v>468</v>
      </c>
      <c r="BA234" s="14" t="s">
        <v>467</v>
      </c>
      <c r="BB234" s="14" t="s">
        <v>468</v>
      </c>
      <c r="BC234" s="14" t="s">
        <v>467</v>
      </c>
      <c r="BD234" s="14" t="s">
        <v>468</v>
      </c>
      <c r="BE234" s="14" t="s">
        <v>467</v>
      </c>
      <c r="BF234" s="14" t="s">
        <v>467</v>
      </c>
      <c r="BG234" s="14" t="s">
        <v>468</v>
      </c>
      <c r="BH234" s="14" t="s">
        <v>468</v>
      </c>
      <c r="BI234" s="14" t="s">
        <v>467</v>
      </c>
      <c r="BJ234" s="14" t="s">
        <v>468</v>
      </c>
      <c r="BK234" s="14" t="s">
        <v>468</v>
      </c>
      <c r="BL234" s="14" t="s">
        <v>468</v>
      </c>
      <c r="BM234" s="14" t="s">
        <v>468</v>
      </c>
      <c r="BN234" s="14" t="s">
        <v>467</v>
      </c>
      <c r="BO234" s="14" t="s">
        <v>467</v>
      </c>
      <c r="BP234" s="14" t="s">
        <v>468</v>
      </c>
      <c r="BQ234" s="14" t="s">
        <v>467</v>
      </c>
      <c r="BR234" s="14" t="s">
        <v>468</v>
      </c>
      <c r="BS234" s="14" t="s">
        <v>468</v>
      </c>
      <c r="BT234" s="14" t="s">
        <v>468</v>
      </c>
      <c r="BU234" s="14" t="s">
        <v>467</v>
      </c>
      <c r="BV234" s="14" t="s">
        <v>468</v>
      </c>
      <c r="BW234" s="14" t="s">
        <v>469</v>
      </c>
      <c r="BX234" s="14" t="s">
        <v>467</v>
      </c>
      <c r="BY234" s="14" t="s">
        <v>467</v>
      </c>
      <c r="BZ234" s="14" t="s">
        <v>468</v>
      </c>
      <c r="CA234" s="14" t="s">
        <v>467</v>
      </c>
      <c r="CB234" s="14" t="s">
        <v>467</v>
      </c>
      <c r="CC234" s="14" t="s">
        <v>468</v>
      </c>
      <c r="CD234" s="14" t="s">
        <v>467</v>
      </c>
      <c r="CE234" s="14" t="s">
        <v>469</v>
      </c>
      <c r="CF234" s="14" t="s">
        <v>467</v>
      </c>
      <c r="CG234" s="14" t="s">
        <v>468</v>
      </c>
      <c r="CH234" s="14" t="s">
        <v>468</v>
      </c>
      <c r="CI234" s="14" t="s">
        <v>468</v>
      </c>
      <c r="CJ234" s="14" t="s">
        <v>468</v>
      </c>
      <c r="CK234" s="14" t="s">
        <v>468</v>
      </c>
      <c r="CL234" s="14" t="s">
        <v>468</v>
      </c>
      <c r="CM234" s="14" t="s">
        <v>467</v>
      </c>
      <c r="CN234" s="14" t="s">
        <v>467</v>
      </c>
      <c r="CO234" s="14" t="s">
        <v>468</v>
      </c>
      <c r="CP234" s="14" t="s">
        <v>467</v>
      </c>
      <c r="CQ234" s="14" t="s">
        <v>467</v>
      </c>
      <c r="CR234" s="14" t="s">
        <v>468</v>
      </c>
      <c r="CS234" s="14" t="s">
        <v>467</v>
      </c>
      <c r="CT234" s="14" t="s">
        <v>468</v>
      </c>
      <c r="CU234" s="14" t="s">
        <v>468</v>
      </c>
      <c r="CV234" s="14" t="s">
        <v>468</v>
      </c>
      <c r="CW234" s="2" t="s">
        <v>467</v>
      </c>
      <c r="CX234" s="2" t="s">
        <v>469</v>
      </c>
      <c r="CY234" s="2" t="s">
        <v>468</v>
      </c>
    </row>
    <row r="235" ht="12.75" customHeight="1">
      <c r="A235" s="11" t="s">
        <v>710</v>
      </c>
      <c r="B235" s="11"/>
      <c r="C235" s="11" t="s">
        <v>710</v>
      </c>
      <c r="D235" s="14">
        <v>0.6</v>
      </c>
      <c r="E235" s="14">
        <v>0.4</v>
      </c>
      <c r="F235" s="14">
        <v>0.3</v>
      </c>
      <c r="G235" s="14">
        <v>0.2</v>
      </c>
      <c r="H235" s="14">
        <v>0.8</v>
      </c>
      <c r="I235" s="14">
        <v>0.5</v>
      </c>
      <c r="J235" s="14">
        <v>0.7</v>
      </c>
      <c r="K235" s="14">
        <v>0.9</v>
      </c>
      <c r="L235" s="14">
        <v>0.7</v>
      </c>
      <c r="M235" s="14">
        <v>1.0</v>
      </c>
      <c r="N235" s="14">
        <v>0.4</v>
      </c>
      <c r="O235" s="14">
        <v>0.4</v>
      </c>
      <c r="P235" s="14">
        <v>0.9</v>
      </c>
      <c r="Q235" s="14">
        <v>0.5</v>
      </c>
      <c r="R235" s="14">
        <v>0.8</v>
      </c>
      <c r="S235" s="14">
        <v>0.3</v>
      </c>
      <c r="T235" s="14">
        <v>0.4</v>
      </c>
      <c r="U235" s="14">
        <v>0.6</v>
      </c>
      <c r="V235" s="14">
        <v>0.1</v>
      </c>
      <c r="W235" s="14">
        <v>0.4</v>
      </c>
      <c r="X235" s="14">
        <v>0.1</v>
      </c>
      <c r="Y235" s="14">
        <v>1.0</v>
      </c>
      <c r="Z235" s="14">
        <v>0.8</v>
      </c>
      <c r="AA235" s="14">
        <v>1.0</v>
      </c>
      <c r="AB235" s="14">
        <v>0.8</v>
      </c>
      <c r="AC235" s="14">
        <v>0.2</v>
      </c>
      <c r="AD235" s="14">
        <v>0.2</v>
      </c>
      <c r="AE235" s="14">
        <v>0.7</v>
      </c>
      <c r="AF235" s="14">
        <v>0.9</v>
      </c>
      <c r="AG235" s="14">
        <v>0.8</v>
      </c>
      <c r="AH235" s="14">
        <v>0.1</v>
      </c>
      <c r="AI235" s="14">
        <v>1.0</v>
      </c>
      <c r="AJ235" s="14">
        <v>0.9</v>
      </c>
      <c r="AK235" s="14">
        <v>0.3</v>
      </c>
      <c r="AL235" s="14">
        <v>1.0</v>
      </c>
      <c r="AM235" s="14">
        <v>0.2</v>
      </c>
      <c r="AN235" s="14">
        <v>0.9</v>
      </c>
      <c r="AO235" s="14">
        <v>0.5</v>
      </c>
      <c r="AP235" s="14">
        <v>0.6</v>
      </c>
      <c r="AQ235" s="14">
        <v>0.7</v>
      </c>
      <c r="AR235" s="14">
        <v>0.7</v>
      </c>
      <c r="AS235" s="14">
        <v>0.8</v>
      </c>
      <c r="AT235" s="14">
        <v>0.1</v>
      </c>
      <c r="AU235" s="14">
        <v>0.8</v>
      </c>
      <c r="AV235" s="14">
        <v>0.6</v>
      </c>
      <c r="AW235" s="14">
        <v>0.4</v>
      </c>
      <c r="AX235" s="14">
        <v>0.1</v>
      </c>
      <c r="AY235" s="14">
        <v>0.7</v>
      </c>
      <c r="AZ235" s="14">
        <v>0.1</v>
      </c>
      <c r="BA235" s="14">
        <v>0.6</v>
      </c>
      <c r="BB235" s="14">
        <v>0.1</v>
      </c>
      <c r="BC235" s="14">
        <v>0.2</v>
      </c>
      <c r="BD235" s="14">
        <v>0.4</v>
      </c>
      <c r="BE235" s="14">
        <v>0.9</v>
      </c>
      <c r="BF235" s="14">
        <v>0.8</v>
      </c>
      <c r="BG235" s="14">
        <v>0.5</v>
      </c>
      <c r="BH235" s="14">
        <v>0.5</v>
      </c>
      <c r="BI235" s="14">
        <v>0.2</v>
      </c>
      <c r="BJ235" s="14">
        <v>0.7</v>
      </c>
      <c r="BK235" s="14">
        <v>0.2</v>
      </c>
      <c r="BL235" s="14">
        <v>0.1</v>
      </c>
      <c r="BM235" s="14">
        <v>0.2</v>
      </c>
      <c r="BN235" s="14">
        <v>1.0</v>
      </c>
      <c r="BO235" s="14">
        <v>0.5</v>
      </c>
      <c r="BP235" s="14">
        <v>0.9</v>
      </c>
      <c r="BQ235" s="14">
        <v>0.2</v>
      </c>
      <c r="BR235" s="14">
        <v>0.4</v>
      </c>
      <c r="BS235" s="14">
        <v>1.0</v>
      </c>
      <c r="BT235" s="14">
        <v>0.7</v>
      </c>
      <c r="BU235" s="14">
        <v>0.4</v>
      </c>
      <c r="BV235" s="14">
        <v>0.6</v>
      </c>
      <c r="BW235" s="14">
        <v>0.5</v>
      </c>
      <c r="BX235" s="14">
        <v>1.0</v>
      </c>
      <c r="BY235" s="14">
        <v>0.3</v>
      </c>
      <c r="BZ235" s="14">
        <v>0.4</v>
      </c>
      <c r="CA235" s="14">
        <v>0.6</v>
      </c>
      <c r="CB235" s="14">
        <v>0.7</v>
      </c>
      <c r="CC235" s="14">
        <v>0.3</v>
      </c>
      <c r="CD235" s="14">
        <v>0.9</v>
      </c>
      <c r="CE235" s="14">
        <v>0.1</v>
      </c>
      <c r="CF235" s="14">
        <v>0.6</v>
      </c>
      <c r="CG235" s="14">
        <v>0.8</v>
      </c>
      <c r="CH235" s="14">
        <v>0.5</v>
      </c>
      <c r="CI235" s="14">
        <v>0.2</v>
      </c>
      <c r="CJ235" s="14">
        <v>0.1</v>
      </c>
      <c r="CK235" s="14">
        <v>0.1</v>
      </c>
      <c r="CL235" s="14">
        <v>0.5</v>
      </c>
      <c r="CM235" s="14">
        <v>0.7</v>
      </c>
      <c r="CN235" s="14">
        <v>0.2</v>
      </c>
      <c r="CO235" s="14">
        <v>0.9</v>
      </c>
      <c r="CP235" s="14">
        <v>0.2</v>
      </c>
      <c r="CQ235" s="14">
        <v>0.9</v>
      </c>
      <c r="CR235" s="14">
        <v>0.4</v>
      </c>
      <c r="CS235" s="14">
        <v>0.9</v>
      </c>
      <c r="CT235" s="14">
        <v>0.4</v>
      </c>
      <c r="CU235" s="14">
        <v>0.1</v>
      </c>
      <c r="CV235" s="14">
        <v>0.9</v>
      </c>
      <c r="CW235" s="2">
        <v>0.3</v>
      </c>
      <c r="CX235" s="2">
        <v>0.7</v>
      </c>
      <c r="CY235" s="2">
        <v>0.7</v>
      </c>
    </row>
    <row r="236" ht="12.75" customHeight="1">
      <c r="A236" s="11" t="s">
        <v>711</v>
      </c>
      <c r="B236" s="11"/>
      <c r="C236" s="11" t="s">
        <v>711</v>
      </c>
      <c r="D236" s="14">
        <v>2900.0</v>
      </c>
      <c r="E236" s="14">
        <v>1800.0</v>
      </c>
      <c r="F236" s="14">
        <v>1700.0</v>
      </c>
      <c r="G236" s="14">
        <v>5000.0</v>
      </c>
      <c r="H236" s="14">
        <v>3300.0</v>
      </c>
      <c r="I236" s="14">
        <v>5000.0</v>
      </c>
      <c r="J236" s="14">
        <v>1600.0</v>
      </c>
      <c r="K236" s="14">
        <v>4600.0</v>
      </c>
      <c r="L236" s="14">
        <v>5000.0</v>
      </c>
      <c r="M236" s="14">
        <v>2200.0</v>
      </c>
      <c r="N236" s="14">
        <v>4500.0</v>
      </c>
      <c r="O236" s="14">
        <v>3600.0</v>
      </c>
      <c r="P236" s="14">
        <v>3300.0</v>
      </c>
      <c r="Q236" s="14">
        <v>4700.0</v>
      </c>
      <c r="R236" s="14">
        <v>4700.0</v>
      </c>
      <c r="S236" s="14">
        <v>2000.0</v>
      </c>
      <c r="T236" s="14">
        <v>4600.0</v>
      </c>
      <c r="U236" s="14">
        <v>2200.0</v>
      </c>
      <c r="V236" s="14">
        <v>4600.0</v>
      </c>
      <c r="W236" s="14">
        <v>4700.0</v>
      </c>
      <c r="X236" s="14">
        <v>1800.0</v>
      </c>
      <c r="Y236" s="14">
        <v>3700.0</v>
      </c>
      <c r="Z236" s="14">
        <v>3500.0</v>
      </c>
      <c r="AA236" s="14">
        <v>3100.0</v>
      </c>
      <c r="AB236" s="14">
        <v>2600.0</v>
      </c>
      <c r="AC236" s="14">
        <v>4700.0</v>
      </c>
      <c r="AD236" s="14">
        <v>3500.0</v>
      </c>
      <c r="AE236" s="14">
        <v>3200.0</v>
      </c>
      <c r="AF236" s="14">
        <v>4200.0</v>
      </c>
      <c r="AG236" s="14">
        <v>2900.0</v>
      </c>
      <c r="AH236" s="14">
        <v>1900.0</v>
      </c>
      <c r="AI236" s="14">
        <v>4800.0</v>
      </c>
      <c r="AJ236" s="14">
        <v>2900.0</v>
      </c>
      <c r="AK236" s="14">
        <v>4400.0</v>
      </c>
      <c r="AL236" s="14">
        <v>4400.0</v>
      </c>
      <c r="AM236" s="14">
        <v>2600.0</v>
      </c>
      <c r="AN236" s="14">
        <v>1700.0</v>
      </c>
      <c r="AO236" s="14">
        <v>4200.0</v>
      </c>
      <c r="AP236" s="14">
        <v>3400.0</v>
      </c>
      <c r="AQ236" s="14">
        <v>3100.0</v>
      </c>
      <c r="AR236" s="14">
        <v>2200.0</v>
      </c>
      <c r="AS236" s="14">
        <v>4500.0</v>
      </c>
      <c r="AT236" s="14">
        <v>4500.0</v>
      </c>
      <c r="AU236" s="14">
        <v>3900.0</v>
      </c>
      <c r="AV236" s="14">
        <v>5000.0</v>
      </c>
      <c r="AW236" s="14">
        <v>2400.0</v>
      </c>
      <c r="AX236" s="14">
        <v>2700.0</v>
      </c>
      <c r="AY236" s="14">
        <v>2800.0</v>
      </c>
      <c r="AZ236" s="14">
        <v>4200.0</v>
      </c>
      <c r="BA236" s="14">
        <v>2100.0</v>
      </c>
      <c r="BB236" s="14">
        <v>3600.0</v>
      </c>
      <c r="BC236" s="14">
        <v>4500.0</v>
      </c>
      <c r="BD236" s="14">
        <v>2700.0</v>
      </c>
      <c r="BE236" s="14">
        <v>2200.0</v>
      </c>
      <c r="BF236" s="14">
        <v>3700.0</v>
      </c>
      <c r="BG236" s="14">
        <v>2300.0</v>
      </c>
      <c r="BH236" s="14">
        <v>4800.0</v>
      </c>
      <c r="BI236" s="14">
        <v>4800.0</v>
      </c>
      <c r="BJ236" s="14">
        <v>3000.0</v>
      </c>
      <c r="BK236" s="14">
        <v>3500.0</v>
      </c>
      <c r="BL236" s="14">
        <v>3200.0</v>
      </c>
      <c r="BM236" s="14">
        <v>2700.0</v>
      </c>
      <c r="BN236" s="14">
        <v>3300.0</v>
      </c>
      <c r="BO236" s="14">
        <v>3100.0</v>
      </c>
      <c r="BP236" s="14">
        <v>2100.0</v>
      </c>
      <c r="BQ236" s="14">
        <v>2000.0</v>
      </c>
      <c r="BR236" s="14">
        <v>4900.0</v>
      </c>
      <c r="BS236" s="14">
        <v>1500.0</v>
      </c>
      <c r="BT236" s="14">
        <v>1900.0</v>
      </c>
      <c r="BU236" s="14">
        <v>2600.0</v>
      </c>
      <c r="BV236" s="14">
        <v>2100.0</v>
      </c>
      <c r="BW236" s="14">
        <v>4100.0</v>
      </c>
      <c r="BX236" s="14">
        <v>1800.0</v>
      </c>
      <c r="BY236" s="14">
        <v>2700.0</v>
      </c>
      <c r="BZ236" s="14">
        <v>3600.0</v>
      </c>
      <c r="CA236" s="14">
        <v>4100.0</v>
      </c>
      <c r="CB236" s="14">
        <v>5000.0</v>
      </c>
      <c r="CC236" s="14">
        <v>3200.0</v>
      </c>
      <c r="CD236" s="14">
        <v>4500.0</v>
      </c>
      <c r="CE236" s="14">
        <v>4700.0</v>
      </c>
      <c r="CF236" s="14">
        <v>2500.0</v>
      </c>
      <c r="CG236" s="14">
        <v>4300.0</v>
      </c>
      <c r="CH236" s="14">
        <v>2400.0</v>
      </c>
      <c r="CI236" s="14">
        <v>3000.0</v>
      </c>
      <c r="CJ236" s="14">
        <v>4000.0</v>
      </c>
      <c r="CK236" s="14">
        <v>3900.0</v>
      </c>
      <c r="CL236" s="14">
        <v>4200.0</v>
      </c>
      <c r="CM236" s="14">
        <v>2100.0</v>
      </c>
      <c r="CN236" s="14">
        <v>2700.0</v>
      </c>
      <c r="CO236" s="14">
        <v>4200.0</v>
      </c>
      <c r="CP236" s="14">
        <v>2900.0</v>
      </c>
      <c r="CQ236" s="14">
        <v>1700.0</v>
      </c>
      <c r="CR236" s="14">
        <v>2500.0</v>
      </c>
      <c r="CS236" s="14">
        <v>4900.0</v>
      </c>
      <c r="CT236" s="14">
        <v>4200.0</v>
      </c>
      <c r="CU236" s="14">
        <v>2200.0</v>
      </c>
      <c r="CV236" s="14">
        <v>1800.0</v>
      </c>
      <c r="CW236" s="2">
        <v>1800.0</v>
      </c>
      <c r="CX236" s="2">
        <v>3600.0</v>
      </c>
      <c r="CY236" s="2">
        <v>1500.0</v>
      </c>
    </row>
    <row r="237" ht="12.75" customHeight="1">
      <c r="A237" s="11" t="s">
        <v>712</v>
      </c>
      <c r="B237" s="11"/>
      <c r="C237" s="11" t="s">
        <v>712</v>
      </c>
      <c r="D237" s="14">
        <v>900.0</v>
      </c>
      <c r="E237" s="14">
        <v>700.0</v>
      </c>
      <c r="F237" s="14">
        <v>400.0</v>
      </c>
      <c r="G237" s="14">
        <v>300.0</v>
      </c>
      <c r="H237" s="14">
        <v>1000.0</v>
      </c>
      <c r="I237" s="14">
        <v>200.0</v>
      </c>
      <c r="J237" s="14">
        <v>300.0</v>
      </c>
      <c r="K237" s="14">
        <v>400.0</v>
      </c>
      <c r="L237" s="14">
        <v>300.0</v>
      </c>
      <c r="M237" s="14">
        <v>400.0</v>
      </c>
      <c r="N237" s="14">
        <v>1000.0</v>
      </c>
      <c r="O237" s="14">
        <v>1000.0</v>
      </c>
      <c r="P237" s="14">
        <v>800.0</v>
      </c>
      <c r="Q237" s="14">
        <v>900.0</v>
      </c>
      <c r="R237" s="14">
        <v>800.0</v>
      </c>
      <c r="S237" s="14">
        <v>200.0</v>
      </c>
      <c r="T237" s="14">
        <v>800.0</v>
      </c>
      <c r="U237" s="14">
        <v>600.0</v>
      </c>
      <c r="V237" s="14">
        <v>200.0</v>
      </c>
      <c r="W237" s="14">
        <v>1000.0</v>
      </c>
      <c r="X237" s="14">
        <v>900.0</v>
      </c>
      <c r="Y237" s="14">
        <v>100.0</v>
      </c>
      <c r="Z237" s="14">
        <v>700.0</v>
      </c>
      <c r="AA237" s="14">
        <v>900.0</v>
      </c>
      <c r="AB237" s="14">
        <v>500.0</v>
      </c>
      <c r="AC237" s="14">
        <v>1000.0</v>
      </c>
      <c r="AD237" s="14">
        <v>400.0</v>
      </c>
      <c r="AE237" s="14">
        <v>200.0</v>
      </c>
      <c r="AF237" s="14">
        <v>900.0</v>
      </c>
      <c r="AG237" s="14">
        <v>600.0</v>
      </c>
      <c r="AH237" s="14">
        <v>300.0</v>
      </c>
      <c r="AI237" s="14">
        <v>900.0</v>
      </c>
      <c r="AJ237" s="14">
        <v>1000.0</v>
      </c>
      <c r="AK237" s="14">
        <v>400.0</v>
      </c>
      <c r="AL237" s="14">
        <v>400.0</v>
      </c>
      <c r="AM237" s="14">
        <v>100.0</v>
      </c>
      <c r="AN237" s="14">
        <v>400.0</v>
      </c>
      <c r="AO237" s="14">
        <v>700.0</v>
      </c>
      <c r="AP237" s="14">
        <v>1000.0</v>
      </c>
      <c r="AQ237" s="14">
        <v>100.0</v>
      </c>
      <c r="AR237" s="14">
        <v>200.0</v>
      </c>
      <c r="AS237" s="14">
        <v>600.0</v>
      </c>
      <c r="AT237" s="14">
        <v>700.0</v>
      </c>
      <c r="AU237" s="14">
        <v>400.0</v>
      </c>
      <c r="AV237" s="14">
        <v>400.0</v>
      </c>
      <c r="AW237" s="14">
        <v>700.0</v>
      </c>
      <c r="AX237" s="14">
        <v>800.0</v>
      </c>
      <c r="AY237" s="14">
        <v>400.0</v>
      </c>
      <c r="AZ237" s="14">
        <v>400.0</v>
      </c>
      <c r="BA237" s="14">
        <v>300.0</v>
      </c>
      <c r="BB237" s="14">
        <v>500.0</v>
      </c>
      <c r="BC237" s="14">
        <v>700.0</v>
      </c>
      <c r="BD237" s="14">
        <v>1000.0</v>
      </c>
      <c r="BE237" s="14">
        <v>700.0</v>
      </c>
      <c r="BF237" s="14">
        <v>200.0</v>
      </c>
      <c r="BG237" s="14">
        <v>200.0</v>
      </c>
      <c r="BH237" s="14">
        <v>600.0</v>
      </c>
      <c r="BI237" s="14">
        <v>400.0</v>
      </c>
      <c r="BJ237" s="14">
        <v>100.0</v>
      </c>
      <c r="BK237" s="14">
        <v>800.0</v>
      </c>
      <c r="BL237" s="14">
        <v>400.0</v>
      </c>
      <c r="BM237" s="14">
        <v>1000.0</v>
      </c>
      <c r="BN237" s="14">
        <v>300.0</v>
      </c>
      <c r="BO237" s="14">
        <v>500.0</v>
      </c>
      <c r="BP237" s="14">
        <v>500.0</v>
      </c>
      <c r="BQ237" s="14">
        <v>200.0</v>
      </c>
      <c r="BR237" s="14">
        <v>400.0</v>
      </c>
      <c r="BS237" s="14">
        <v>600.0</v>
      </c>
      <c r="BT237" s="14">
        <v>300.0</v>
      </c>
      <c r="BU237" s="14">
        <v>500.0</v>
      </c>
      <c r="BV237" s="14">
        <v>700.0</v>
      </c>
      <c r="BW237" s="14">
        <v>200.0</v>
      </c>
      <c r="BX237" s="14">
        <v>400.0</v>
      </c>
      <c r="BY237" s="14">
        <v>1000.0</v>
      </c>
      <c r="BZ237" s="14">
        <v>200.0</v>
      </c>
      <c r="CA237" s="14">
        <v>100.0</v>
      </c>
      <c r="CB237" s="14">
        <v>200.0</v>
      </c>
      <c r="CC237" s="14">
        <v>900.0</v>
      </c>
      <c r="CD237" s="14">
        <v>800.0</v>
      </c>
      <c r="CE237" s="14">
        <v>900.0</v>
      </c>
      <c r="CF237" s="14">
        <v>200.0</v>
      </c>
      <c r="CG237" s="14">
        <v>500.0</v>
      </c>
      <c r="CH237" s="14">
        <v>300.0</v>
      </c>
      <c r="CI237" s="14">
        <v>700.0</v>
      </c>
      <c r="CJ237" s="14">
        <v>200.0</v>
      </c>
      <c r="CK237" s="14">
        <v>300.0</v>
      </c>
      <c r="CL237" s="14">
        <v>400.0</v>
      </c>
      <c r="CM237" s="14">
        <v>800.0</v>
      </c>
      <c r="CN237" s="14">
        <v>800.0</v>
      </c>
      <c r="CO237" s="14">
        <v>700.0</v>
      </c>
      <c r="CP237" s="14">
        <v>900.0</v>
      </c>
      <c r="CQ237" s="14">
        <v>800.0</v>
      </c>
      <c r="CR237" s="14">
        <v>400.0</v>
      </c>
      <c r="CS237" s="14">
        <v>100.0</v>
      </c>
      <c r="CT237" s="14">
        <v>300.0</v>
      </c>
      <c r="CU237" s="14">
        <v>600.0</v>
      </c>
      <c r="CV237" s="14">
        <v>400.0</v>
      </c>
      <c r="CW237" s="2">
        <v>700.0</v>
      </c>
      <c r="CX237" s="2">
        <v>1000.0</v>
      </c>
      <c r="CY237" s="2">
        <v>100.0</v>
      </c>
    </row>
    <row r="238" ht="12.75" customHeight="1">
      <c r="A238" s="11" t="s">
        <v>713</v>
      </c>
      <c r="B238" s="11"/>
      <c r="C238" s="11" t="s">
        <v>713</v>
      </c>
      <c r="D238" s="14">
        <v>0.79</v>
      </c>
      <c r="E238" s="14">
        <v>0.65</v>
      </c>
      <c r="F238" s="14">
        <v>0.73</v>
      </c>
      <c r="G238" s="14">
        <v>0.83</v>
      </c>
      <c r="H238" s="14">
        <v>0.94</v>
      </c>
      <c r="I238" s="14">
        <v>0.72</v>
      </c>
      <c r="J238" s="14">
        <v>0.79</v>
      </c>
      <c r="K238" s="14">
        <v>0.88</v>
      </c>
      <c r="L238" s="14">
        <v>0.81</v>
      </c>
      <c r="M238" s="14">
        <v>0.92</v>
      </c>
      <c r="N238" s="14">
        <v>0.8</v>
      </c>
      <c r="O238" s="14">
        <v>0.92</v>
      </c>
      <c r="P238" s="14">
        <v>0.88</v>
      </c>
      <c r="Q238" s="14">
        <v>0.95</v>
      </c>
      <c r="R238" s="14">
        <v>0.66</v>
      </c>
      <c r="S238" s="14">
        <v>0.78</v>
      </c>
      <c r="T238" s="14">
        <v>0.82</v>
      </c>
      <c r="U238" s="14">
        <v>0.81</v>
      </c>
      <c r="V238" s="14">
        <v>0.69</v>
      </c>
      <c r="W238" s="14">
        <v>0.9</v>
      </c>
      <c r="X238" s="14">
        <v>0.87</v>
      </c>
      <c r="Y238" s="14">
        <v>0.65</v>
      </c>
      <c r="Z238" s="14">
        <v>0.99</v>
      </c>
      <c r="AA238" s="14">
        <v>0.84</v>
      </c>
      <c r="AB238" s="14">
        <v>0.81</v>
      </c>
      <c r="AC238" s="14">
        <v>0.73</v>
      </c>
      <c r="AD238" s="14">
        <v>0.8</v>
      </c>
      <c r="AE238" s="14">
        <v>0.66</v>
      </c>
      <c r="AF238" s="14">
        <v>0.84</v>
      </c>
      <c r="AG238" s="14">
        <v>0.88</v>
      </c>
      <c r="AH238" s="14">
        <v>0.68</v>
      </c>
      <c r="AI238" s="14">
        <v>0.95</v>
      </c>
      <c r="AJ238" s="14">
        <v>0.67</v>
      </c>
      <c r="AK238" s="14">
        <v>0.91</v>
      </c>
      <c r="AL238" s="14">
        <v>0.68</v>
      </c>
      <c r="AM238" s="14">
        <v>0.8</v>
      </c>
      <c r="AN238" s="14">
        <v>0.9</v>
      </c>
      <c r="AO238" s="14">
        <v>0.97</v>
      </c>
      <c r="AP238" s="14">
        <v>0.74</v>
      </c>
      <c r="AQ238" s="14">
        <v>0.83</v>
      </c>
      <c r="AR238" s="14">
        <v>0.82</v>
      </c>
      <c r="AS238" s="14">
        <v>1.0</v>
      </c>
      <c r="AT238" s="14">
        <v>0.95</v>
      </c>
      <c r="AU238" s="14">
        <v>0.88</v>
      </c>
      <c r="AV238" s="14">
        <v>0.83</v>
      </c>
      <c r="AW238" s="14">
        <v>0.83</v>
      </c>
      <c r="AX238" s="14">
        <v>0.92</v>
      </c>
      <c r="AY238" s="14">
        <v>0.83</v>
      </c>
      <c r="AZ238" s="14">
        <v>0.76</v>
      </c>
      <c r="BA238" s="14">
        <v>1.0</v>
      </c>
      <c r="BB238" s="14">
        <v>0.81</v>
      </c>
      <c r="BC238" s="14">
        <v>0.67</v>
      </c>
      <c r="BD238" s="14">
        <v>0.72</v>
      </c>
      <c r="BE238" s="14">
        <v>0.67</v>
      </c>
      <c r="BF238" s="14">
        <v>0.78</v>
      </c>
      <c r="BG238" s="14">
        <v>0.77</v>
      </c>
      <c r="BH238" s="14">
        <v>0.71</v>
      </c>
      <c r="BI238" s="14">
        <v>0.96</v>
      </c>
      <c r="BJ238" s="14">
        <v>1.0</v>
      </c>
      <c r="BK238" s="14">
        <v>0.71</v>
      </c>
      <c r="BL238" s="14">
        <v>0.81</v>
      </c>
      <c r="BM238" s="14">
        <v>0.73</v>
      </c>
      <c r="BN238" s="14">
        <v>0.88</v>
      </c>
      <c r="BO238" s="14">
        <v>0.75</v>
      </c>
      <c r="BP238" s="14">
        <v>0.93</v>
      </c>
      <c r="BQ238" s="14">
        <v>0.97</v>
      </c>
      <c r="BR238" s="14">
        <v>0.78</v>
      </c>
      <c r="BS238" s="14">
        <v>0.75</v>
      </c>
      <c r="BT238" s="14">
        <v>0.68</v>
      </c>
      <c r="BU238" s="14">
        <v>0.92</v>
      </c>
      <c r="BV238" s="14">
        <v>0.85</v>
      </c>
      <c r="BW238" s="14">
        <v>0.89</v>
      </c>
      <c r="BX238" s="14">
        <v>0.73</v>
      </c>
      <c r="BY238" s="14">
        <v>0.9</v>
      </c>
      <c r="BZ238" s="14">
        <v>0.85</v>
      </c>
      <c r="CA238" s="14">
        <v>0.71</v>
      </c>
      <c r="CB238" s="14">
        <v>0.7</v>
      </c>
      <c r="CC238" s="14">
        <v>0.98</v>
      </c>
      <c r="CD238" s="14">
        <v>0.98</v>
      </c>
      <c r="CE238" s="14">
        <v>0.9</v>
      </c>
      <c r="CF238" s="14">
        <v>0.86</v>
      </c>
      <c r="CG238" s="14">
        <v>0.66</v>
      </c>
      <c r="CH238" s="14">
        <v>0.96</v>
      </c>
      <c r="CI238" s="14">
        <v>0.9</v>
      </c>
      <c r="CJ238" s="14">
        <v>0.65</v>
      </c>
      <c r="CK238" s="14">
        <v>0.73</v>
      </c>
      <c r="CL238" s="14">
        <v>0.68</v>
      </c>
      <c r="CM238" s="14">
        <v>0.65</v>
      </c>
      <c r="CN238" s="14">
        <v>0.69</v>
      </c>
      <c r="CO238" s="14">
        <v>0.66</v>
      </c>
      <c r="CP238" s="14">
        <v>0.92</v>
      </c>
      <c r="CQ238" s="14">
        <v>0.97</v>
      </c>
      <c r="CR238" s="14">
        <v>0.95</v>
      </c>
      <c r="CS238" s="14">
        <v>0.94</v>
      </c>
      <c r="CT238" s="14">
        <v>0.9</v>
      </c>
      <c r="CU238" s="14">
        <v>0.93</v>
      </c>
      <c r="CV238" s="14">
        <v>0.95</v>
      </c>
      <c r="CW238" s="2">
        <v>0.97</v>
      </c>
      <c r="CX238" s="2">
        <v>0.97</v>
      </c>
      <c r="CY238" s="2">
        <v>0.93</v>
      </c>
    </row>
    <row r="239" ht="12.75" customHeight="1">
      <c r="A239" s="11" t="s">
        <v>714</v>
      </c>
      <c r="B239" s="11"/>
      <c r="C239" s="11" t="s">
        <v>714</v>
      </c>
      <c r="D239" s="14">
        <v>6.0</v>
      </c>
      <c r="E239" s="14">
        <v>11.0</v>
      </c>
      <c r="F239" s="14">
        <v>9.0</v>
      </c>
      <c r="G239" s="14">
        <v>5.0</v>
      </c>
      <c r="H239" s="14">
        <v>13.0</v>
      </c>
      <c r="I239" s="14">
        <v>9.0</v>
      </c>
      <c r="J239" s="14">
        <v>9.0</v>
      </c>
      <c r="K239" s="14">
        <v>6.0</v>
      </c>
      <c r="L239" s="14">
        <v>10.0</v>
      </c>
      <c r="M239" s="14">
        <v>10.0</v>
      </c>
      <c r="N239" s="14">
        <v>8.0</v>
      </c>
      <c r="O239" s="14">
        <v>13.0</v>
      </c>
      <c r="P239" s="14">
        <v>3.0</v>
      </c>
      <c r="Q239" s="14">
        <v>4.0</v>
      </c>
      <c r="R239" s="14">
        <v>9.0</v>
      </c>
      <c r="S239" s="14">
        <v>13.0</v>
      </c>
      <c r="T239" s="14">
        <v>6.0</v>
      </c>
      <c r="U239" s="14">
        <v>6.0</v>
      </c>
      <c r="V239" s="14">
        <v>9.0</v>
      </c>
      <c r="W239" s="14">
        <v>3.0</v>
      </c>
      <c r="X239" s="14">
        <v>14.0</v>
      </c>
      <c r="Y239" s="14">
        <v>12.0</v>
      </c>
      <c r="Z239" s="14">
        <v>9.0</v>
      </c>
      <c r="AA239" s="14">
        <v>7.0</v>
      </c>
      <c r="AB239" s="14">
        <v>7.0</v>
      </c>
      <c r="AC239" s="14">
        <v>2.0</v>
      </c>
      <c r="AD239" s="14">
        <v>10.0</v>
      </c>
      <c r="AE239" s="14">
        <v>10.0</v>
      </c>
      <c r="AF239" s="14">
        <v>8.0</v>
      </c>
      <c r="AG239" s="14">
        <v>6.0</v>
      </c>
      <c r="AH239" s="14">
        <v>13.0</v>
      </c>
      <c r="AI239" s="14">
        <v>5.0</v>
      </c>
      <c r="AJ239" s="14">
        <v>12.0</v>
      </c>
      <c r="AK239" s="14">
        <v>1.0</v>
      </c>
      <c r="AL239" s="14">
        <v>1.0</v>
      </c>
      <c r="AM239" s="14">
        <v>14.0</v>
      </c>
      <c r="AN239" s="14">
        <v>3.0</v>
      </c>
      <c r="AO239" s="14">
        <v>8.0</v>
      </c>
      <c r="AP239" s="14">
        <v>14.0</v>
      </c>
      <c r="AQ239" s="14">
        <v>12.0</v>
      </c>
      <c r="AR239" s="14">
        <v>8.0</v>
      </c>
      <c r="AS239" s="14">
        <v>9.0</v>
      </c>
      <c r="AT239" s="14">
        <v>6.0</v>
      </c>
      <c r="AU239" s="14">
        <v>1.0</v>
      </c>
      <c r="AV239" s="14">
        <v>4.0</v>
      </c>
      <c r="AW239" s="14">
        <v>3.0</v>
      </c>
      <c r="AX239" s="14">
        <v>12.0</v>
      </c>
      <c r="AY239" s="14">
        <v>10.0</v>
      </c>
      <c r="AZ239" s="14">
        <v>14.0</v>
      </c>
      <c r="BA239" s="14">
        <v>11.0</v>
      </c>
      <c r="BB239" s="14">
        <v>7.0</v>
      </c>
      <c r="BC239" s="14">
        <v>8.0</v>
      </c>
      <c r="BD239" s="14">
        <v>3.0</v>
      </c>
      <c r="BE239" s="14">
        <v>14.0</v>
      </c>
      <c r="BF239" s="14">
        <v>3.0</v>
      </c>
      <c r="BG239" s="14">
        <v>14.0</v>
      </c>
      <c r="BH239" s="14">
        <v>2.0</v>
      </c>
      <c r="BI239" s="14">
        <v>14.0</v>
      </c>
      <c r="BJ239" s="14">
        <v>4.0</v>
      </c>
      <c r="BK239" s="14">
        <v>1.0</v>
      </c>
      <c r="BL239" s="14">
        <v>6.0</v>
      </c>
      <c r="BM239" s="14">
        <v>4.0</v>
      </c>
      <c r="BN239" s="14">
        <v>12.0</v>
      </c>
      <c r="BO239" s="14">
        <v>6.0</v>
      </c>
      <c r="BP239" s="14">
        <v>10.0</v>
      </c>
      <c r="BQ239" s="14">
        <v>9.0</v>
      </c>
      <c r="BR239" s="14">
        <v>10.0</v>
      </c>
      <c r="BS239" s="14">
        <v>4.0</v>
      </c>
      <c r="BT239" s="14">
        <v>12.0</v>
      </c>
      <c r="BU239" s="14">
        <v>4.0</v>
      </c>
      <c r="BV239" s="14">
        <v>13.0</v>
      </c>
      <c r="BW239" s="14">
        <v>9.0</v>
      </c>
      <c r="BX239" s="14">
        <v>9.0</v>
      </c>
      <c r="BY239" s="14">
        <v>6.0</v>
      </c>
      <c r="BZ239" s="14">
        <v>5.0</v>
      </c>
      <c r="CA239" s="14">
        <v>9.0</v>
      </c>
      <c r="CB239" s="14">
        <v>7.0</v>
      </c>
      <c r="CC239" s="14">
        <v>5.0</v>
      </c>
      <c r="CD239" s="14">
        <v>13.0</v>
      </c>
      <c r="CE239" s="14">
        <v>13.0</v>
      </c>
      <c r="CF239" s="14">
        <v>5.0</v>
      </c>
      <c r="CG239" s="14">
        <v>11.0</v>
      </c>
      <c r="CH239" s="14">
        <v>7.0</v>
      </c>
      <c r="CI239" s="14">
        <v>2.0</v>
      </c>
      <c r="CJ239" s="14">
        <v>14.0</v>
      </c>
      <c r="CK239" s="14">
        <v>8.0</v>
      </c>
      <c r="CL239" s="14">
        <v>7.0</v>
      </c>
      <c r="CM239" s="14">
        <v>2.0</v>
      </c>
      <c r="CN239" s="14">
        <v>10.0</v>
      </c>
      <c r="CO239" s="14">
        <v>8.0</v>
      </c>
      <c r="CP239" s="14">
        <v>8.0</v>
      </c>
      <c r="CQ239" s="14">
        <v>13.0</v>
      </c>
      <c r="CR239" s="14">
        <v>13.0</v>
      </c>
      <c r="CS239" s="14">
        <v>2.0</v>
      </c>
      <c r="CT239" s="14">
        <v>7.0</v>
      </c>
      <c r="CU239" s="14">
        <v>3.0</v>
      </c>
      <c r="CV239" s="14">
        <v>1.0</v>
      </c>
      <c r="CW239" s="2">
        <v>10.0</v>
      </c>
      <c r="CX239" s="2">
        <v>10.0</v>
      </c>
      <c r="CY239" s="2">
        <v>7.0</v>
      </c>
    </row>
    <row r="240" ht="12.75" customHeight="1">
      <c r="A240" s="11" t="s">
        <v>715</v>
      </c>
      <c r="B240" s="11"/>
      <c r="C240" s="11" t="s">
        <v>715</v>
      </c>
      <c r="D240" s="14">
        <v>13.0</v>
      </c>
      <c r="E240" s="14">
        <v>7.0</v>
      </c>
      <c r="F240" s="14">
        <v>12.0</v>
      </c>
      <c r="G240" s="14">
        <v>7.0</v>
      </c>
      <c r="H240" s="14">
        <v>10.0</v>
      </c>
      <c r="I240" s="14">
        <v>5.0</v>
      </c>
      <c r="J240" s="14">
        <v>3.0</v>
      </c>
      <c r="K240" s="14">
        <v>10.0</v>
      </c>
      <c r="L240" s="14">
        <v>14.0</v>
      </c>
      <c r="M240" s="14">
        <v>14.0</v>
      </c>
      <c r="N240" s="14">
        <v>3.0</v>
      </c>
      <c r="O240" s="14">
        <v>8.0</v>
      </c>
      <c r="P240" s="14">
        <v>13.0</v>
      </c>
      <c r="Q240" s="14">
        <v>9.0</v>
      </c>
      <c r="R240" s="14">
        <v>6.0</v>
      </c>
      <c r="S240" s="14">
        <v>12.0</v>
      </c>
      <c r="T240" s="14">
        <v>1.0</v>
      </c>
      <c r="U240" s="14">
        <v>4.0</v>
      </c>
      <c r="V240" s="14">
        <v>13.0</v>
      </c>
      <c r="W240" s="14">
        <v>7.0</v>
      </c>
      <c r="X240" s="14">
        <v>11.0</v>
      </c>
      <c r="Y240" s="14">
        <v>3.0</v>
      </c>
      <c r="Z240" s="14">
        <v>12.0</v>
      </c>
      <c r="AA240" s="14">
        <v>14.0</v>
      </c>
      <c r="AB240" s="14">
        <v>6.0</v>
      </c>
      <c r="AC240" s="14">
        <v>1.0</v>
      </c>
      <c r="AD240" s="14">
        <v>11.0</v>
      </c>
      <c r="AE240" s="14">
        <v>14.0</v>
      </c>
      <c r="AF240" s="14">
        <v>8.0</v>
      </c>
      <c r="AG240" s="14">
        <v>2.0</v>
      </c>
      <c r="AH240" s="14">
        <v>1.0</v>
      </c>
      <c r="AI240" s="14">
        <v>10.0</v>
      </c>
      <c r="AJ240" s="14">
        <v>4.0</v>
      </c>
      <c r="AK240" s="14">
        <v>5.0</v>
      </c>
      <c r="AL240" s="14">
        <v>3.0</v>
      </c>
      <c r="AM240" s="14">
        <v>1.0</v>
      </c>
      <c r="AN240" s="14">
        <v>1.0</v>
      </c>
      <c r="AO240" s="14">
        <v>1.0</v>
      </c>
      <c r="AP240" s="14">
        <v>12.0</v>
      </c>
      <c r="AQ240" s="14">
        <v>10.0</v>
      </c>
      <c r="AR240" s="14">
        <v>14.0</v>
      </c>
      <c r="AS240" s="14">
        <v>7.0</v>
      </c>
      <c r="AT240" s="14">
        <v>3.0</v>
      </c>
      <c r="AU240" s="14">
        <v>9.0</v>
      </c>
      <c r="AV240" s="14">
        <v>7.0</v>
      </c>
      <c r="AW240" s="14">
        <v>4.0</v>
      </c>
      <c r="AX240" s="14">
        <v>14.0</v>
      </c>
      <c r="AY240" s="14">
        <v>7.0</v>
      </c>
      <c r="AZ240" s="14">
        <v>3.0</v>
      </c>
      <c r="BA240" s="14">
        <v>4.0</v>
      </c>
      <c r="BB240" s="14">
        <v>13.0</v>
      </c>
      <c r="BC240" s="14">
        <v>4.0</v>
      </c>
      <c r="BD240" s="14">
        <v>13.0</v>
      </c>
      <c r="BE240" s="14">
        <v>5.0</v>
      </c>
      <c r="BF240" s="14">
        <v>5.0</v>
      </c>
      <c r="BG240" s="14">
        <v>8.0</v>
      </c>
      <c r="BH240" s="14">
        <v>1.0</v>
      </c>
      <c r="BI240" s="14">
        <v>10.0</v>
      </c>
      <c r="BJ240" s="14">
        <v>7.0</v>
      </c>
      <c r="BK240" s="14">
        <v>13.0</v>
      </c>
      <c r="BL240" s="14">
        <v>1.0</v>
      </c>
      <c r="BM240" s="14">
        <v>11.0</v>
      </c>
      <c r="BN240" s="14">
        <v>1.0</v>
      </c>
      <c r="BO240" s="14">
        <v>11.0</v>
      </c>
      <c r="BP240" s="14">
        <v>11.0</v>
      </c>
      <c r="BQ240" s="14">
        <v>6.0</v>
      </c>
      <c r="BR240" s="14">
        <v>14.0</v>
      </c>
      <c r="BS240" s="14">
        <v>1.0</v>
      </c>
      <c r="BT240" s="14">
        <v>14.0</v>
      </c>
      <c r="BU240" s="14">
        <v>5.0</v>
      </c>
      <c r="BV240" s="14">
        <v>9.0</v>
      </c>
      <c r="BW240" s="14">
        <v>7.0</v>
      </c>
      <c r="BX240" s="14">
        <v>2.0</v>
      </c>
      <c r="BY240" s="14">
        <v>4.0</v>
      </c>
      <c r="BZ240" s="14">
        <v>4.0</v>
      </c>
      <c r="CA240" s="14">
        <v>13.0</v>
      </c>
      <c r="CB240" s="14">
        <v>3.0</v>
      </c>
      <c r="CC240" s="14">
        <v>2.0</v>
      </c>
      <c r="CD240" s="14">
        <v>10.0</v>
      </c>
      <c r="CE240" s="14">
        <v>11.0</v>
      </c>
      <c r="CF240" s="14">
        <v>9.0</v>
      </c>
      <c r="CG240" s="14">
        <v>1.0</v>
      </c>
      <c r="CH240" s="14">
        <v>7.0</v>
      </c>
      <c r="CI240" s="14">
        <v>3.0</v>
      </c>
      <c r="CJ240" s="14">
        <v>11.0</v>
      </c>
      <c r="CK240" s="14">
        <v>8.0</v>
      </c>
      <c r="CL240" s="14">
        <v>7.0</v>
      </c>
      <c r="CM240" s="14">
        <v>6.0</v>
      </c>
      <c r="CN240" s="14">
        <v>6.0</v>
      </c>
      <c r="CO240" s="14">
        <v>7.0</v>
      </c>
      <c r="CP240" s="14">
        <v>1.0</v>
      </c>
      <c r="CQ240" s="14">
        <v>2.0</v>
      </c>
      <c r="CR240" s="14">
        <v>13.0</v>
      </c>
      <c r="CS240" s="14">
        <v>7.0</v>
      </c>
      <c r="CT240" s="14">
        <v>14.0</v>
      </c>
      <c r="CU240" s="14">
        <v>14.0</v>
      </c>
      <c r="CV240" s="14">
        <v>12.0</v>
      </c>
      <c r="CW240" s="2">
        <v>2.0</v>
      </c>
      <c r="CX240" s="2">
        <v>4.0</v>
      </c>
      <c r="CY240" s="2">
        <v>4.0</v>
      </c>
    </row>
    <row r="241" ht="12.75" customHeight="1">
      <c r="A241" s="11" t="s">
        <v>716</v>
      </c>
      <c r="B241" s="11"/>
      <c r="C241" s="11" t="s">
        <v>716</v>
      </c>
      <c r="D241" s="14" t="s">
        <v>477</v>
      </c>
      <c r="E241" s="14" t="s">
        <v>477</v>
      </c>
      <c r="F241" s="14" t="s">
        <v>477</v>
      </c>
      <c r="G241" s="14" t="s">
        <v>477</v>
      </c>
      <c r="H241" s="14" t="s">
        <v>479</v>
      </c>
      <c r="I241" s="14" t="s">
        <v>477</v>
      </c>
      <c r="J241" s="14" t="s">
        <v>477</v>
      </c>
      <c r="K241" s="14" t="s">
        <v>478</v>
      </c>
      <c r="L241" s="14" t="s">
        <v>477</v>
      </c>
      <c r="M241" s="14" t="s">
        <v>477</v>
      </c>
      <c r="N241" s="14" t="s">
        <v>477</v>
      </c>
      <c r="O241" s="14" t="s">
        <v>477</v>
      </c>
      <c r="P241" s="14" t="s">
        <v>477</v>
      </c>
      <c r="Q241" s="14" t="s">
        <v>478</v>
      </c>
      <c r="R241" s="14" t="s">
        <v>477</v>
      </c>
      <c r="S241" s="14" t="s">
        <v>478</v>
      </c>
      <c r="T241" s="14" t="s">
        <v>477</v>
      </c>
      <c r="U241" s="14" t="s">
        <v>477</v>
      </c>
      <c r="V241" s="14" t="s">
        <v>477</v>
      </c>
      <c r="W241" s="14" t="s">
        <v>477</v>
      </c>
      <c r="X241" s="14" t="s">
        <v>477</v>
      </c>
      <c r="Y241" s="14" t="s">
        <v>477</v>
      </c>
      <c r="Z241" s="14" t="s">
        <v>477</v>
      </c>
      <c r="AA241" s="14" t="s">
        <v>477</v>
      </c>
      <c r="AB241" s="14" t="s">
        <v>477</v>
      </c>
      <c r="AC241" s="14" t="s">
        <v>477</v>
      </c>
      <c r="AD241" s="14" t="s">
        <v>478</v>
      </c>
      <c r="AE241" s="14" t="s">
        <v>477</v>
      </c>
      <c r="AF241" s="14" t="s">
        <v>477</v>
      </c>
      <c r="AG241" s="14" t="s">
        <v>477</v>
      </c>
      <c r="AH241" s="14" t="s">
        <v>479</v>
      </c>
      <c r="AI241" s="14" t="s">
        <v>479</v>
      </c>
      <c r="AJ241" s="14" t="s">
        <v>477</v>
      </c>
      <c r="AK241" s="14" t="s">
        <v>477</v>
      </c>
      <c r="AL241" s="14" t="s">
        <v>477</v>
      </c>
      <c r="AM241" s="14" t="s">
        <v>479</v>
      </c>
      <c r="AN241" s="14" t="s">
        <v>479</v>
      </c>
      <c r="AO241" s="14" t="s">
        <v>477</v>
      </c>
      <c r="AP241" s="14" t="s">
        <v>478</v>
      </c>
      <c r="AQ241" s="14" t="s">
        <v>478</v>
      </c>
      <c r="AR241" s="14" t="s">
        <v>479</v>
      </c>
      <c r="AS241" s="14" t="s">
        <v>477</v>
      </c>
      <c r="AT241" s="14" t="s">
        <v>478</v>
      </c>
      <c r="AU241" s="14" t="s">
        <v>477</v>
      </c>
      <c r="AV241" s="14" t="s">
        <v>477</v>
      </c>
      <c r="AW241" s="14" t="s">
        <v>477</v>
      </c>
      <c r="AX241" s="14" t="s">
        <v>477</v>
      </c>
      <c r="AY241" s="14" t="s">
        <v>478</v>
      </c>
      <c r="AZ241" s="14" t="s">
        <v>477</v>
      </c>
      <c r="BA241" s="14" t="s">
        <v>478</v>
      </c>
      <c r="BB241" s="14" t="s">
        <v>477</v>
      </c>
      <c r="BC241" s="14" t="s">
        <v>477</v>
      </c>
      <c r="BD241" s="14" t="s">
        <v>477</v>
      </c>
      <c r="BE241" s="14" t="s">
        <v>477</v>
      </c>
      <c r="BF241" s="14" t="s">
        <v>477</v>
      </c>
      <c r="BG241" s="14" t="s">
        <v>477</v>
      </c>
      <c r="BH241" s="14" t="s">
        <v>477</v>
      </c>
      <c r="BI241" s="14" t="s">
        <v>477</v>
      </c>
      <c r="BJ241" s="14" t="s">
        <v>477</v>
      </c>
      <c r="BK241" s="14" t="s">
        <v>477</v>
      </c>
      <c r="BL241" s="14" t="s">
        <v>477</v>
      </c>
      <c r="BM241" s="14" t="s">
        <v>478</v>
      </c>
      <c r="BN241" s="14" t="s">
        <v>477</v>
      </c>
      <c r="BO241" s="14" t="s">
        <v>478</v>
      </c>
      <c r="BP241" s="14" t="s">
        <v>477</v>
      </c>
      <c r="BQ241" s="14" t="s">
        <v>478</v>
      </c>
      <c r="BR241" s="14" t="s">
        <v>478</v>
      </c>
      <c r="BS241" s="14" t="s">
        <v>477</v>
      </c>
      <c r="BT241" s="14" t="s">
        <v>478</v>
      </c>
      <c r="BU241" s="14" t="s">
        <v>477</v>
      </c>
      <c r="BV241" s="14" t="s">
        <v>477</v>
      </c>
      <c r="BW241" s="14" t="s">
        <v>477</v>
      </c>
      <c r="BX241" s="14" t="s">
        <v>477</v>
      </c>
      <c r="BY241" s="14" t="s">
        <v>478</v>
      </c>
      <c r="BZ241" s="14" t="s">
        <v>477</v>
      </c>
      <c r="CA241" s="14" t="s">
        <v>479</v>
      </c>
      <c r="CB241" s="14" t="s">
        <v>477</v>
      </c>
      <c r="CC241" s="14" t="s">
        <v>477</v>
      </c>
      <c r="CD241" s="14" t="s">
        <v>478</v>
      </c>
      <c r="CE241" s="14" t="s">
        <v>479</v>
      </c>
      <c r="CF241" s="14" t="s">
        <v>477</v>
      </c>
      <c r="CG241" s="14" t="s">
        <v>477</v>
      </c>
      <c r="CH241" s="14" t="s">
        <v>477</v>
      </c>
      <c r="CI241" s="14" t="s">
        <v>477</v>
      </c>
      <c r="CJ241" s="14" t="s">
        <v>477</v>
      </c>
      <c r="CK241" s="14" t="s">
        <v>477</v>
      </c>
      <c r="CL241" s="14" t="s">
        <v>477</v>
      </c>
      <c r="CM241" s="14" t="s">
        <v>477</v>
      </c>
      <c r="CN241" s="14" t="s">
        <v>477</v>
      </c>
      <c r="CO241" s="14" t="s">
        <v>477</v>
      </c>
      <c r="CP241" s="14" t="s">
        <v>477</v>
      </c>
      <c r="CQ241" s="14" t="s">
        <v>477</v>
      </c>
      <c r="CR241" s="14" t="s">
        <v>477</v>
      </c>
      <c r="CS241" s="14" t="s">
        <v>478</v>
      </c>
      <c r="CT241" s="14" t="s">
        <v>477</v>
      </c>
      <c r="CU241" s="14" t="s">
        <v>477</v>
      </c>
      <c r="CV241" s="14" t="s">
        <v>477</v>
      </c>
      <c r="CW241" s="2" t="s">
        <v>478</v>
      </c>
      <c r="CX241" s="2" t="s">
        <v>478</v>
      </c>
      <c r="CY241" s="2" t="s">
        <v>477</v>
      </c>
    </row>
    <row r="242" ht="12.75" customHeight="1">
      <c r="A242" s="11" t="s">
        <v>717</v>
      </c>
      <c r="B242" s="11"/>
      <c r="C242" s="11" t="s">
        <v>717</v>
      </c>
      <c r="D242" s="14">
        <v>1.0</v>
      </c>
      <c r="E242" s="14">
        <v>1.0</v>
      </c>
      <c r="F242" s="14">
        <v>1.0</v>
      </c>
      <c r="G242" s="14">
        <v>1.0</v>
      </c>
      <c r="H242" s="14">
        <v>1.0</v>
      </c>
      <c r="I242" s="14">
        <v>1.0</v>
      </c>
      <c r="J242" s="14">
        <v>1.0</v>
      </c>
      <c r="K242" s="14">
        <v>10.0</v>
      </c>
      <c r="L242" s="14">
        <v>1.0</v>
      </c>
      <c r="M242" s="14">
        <v>1.0</v>
      </c>
      <c r="N242" s="14">
        <v>1.0</v>
      </c>
      <c r="O242" s="14">
        <v>1.0</v>
      </c>
      <c r="P242" s="14">
        <v>10.0</v>
      </c>
      <c r="Q242" s="14">
        <v>1.0</v>
      </c>
      <c r="R242" s="14">
        <v>1.0</v>
      </c>
      <c r="S242" s="14">
        <v>1.0</v>
      </c>
      <c r="T242" s="14">
        <v>1.0</v>
      </c>
      <c r="U242" s="14">
        <v>1.0</v>
      </c>
      <c r="V242" s="14">
        <v>1.0</v>
      </c>
      <c r="W242" s="14">
        <v>1.0</v>
      </c>
      <c r="X242" s="14">
        <v>10.0</v>
      </c>
      <c r="Y242" s="14">
        <v>10.0</v>
      </c>
      <c r="Z242" s="14">
        <v>100.0</v>
      </c>
      <c r="AA242" s="14">
        <v>1.0</v>
      </c>
      <c r="AB242" s="14">
        <v>1.0</v>
      </c>
      <c r="AC242" s="14">
        <v>10.0</v>
      </c>
      <c r="AD242" s="14">
        <v>1.0</v>
      </c>
      <c r="AE242" s="14">
        <v>1.0</v>
      </c>
      <c r="AF242" s="14">
        <v>10.0</v>
      </c>
      <c r="AG242" s="14">
        <v>10.0</v>
      </c>
      <c r="AH242" s="14">
        <v>1.0</v>
      </c>
      <c r="AI242" s="14">
        <v>1.0</v>
      </c>
      <c r="AJ242" s="14">
        <v>1.0</v>
      </c>
      <c r="AK242" s="14">
        <v>1.0</v>
      </c>
      <c r="AL242" s="14">
        <v>1.0</v>
      </c>
      <c r="AM242" s="14">
        <v>1.0</v>
      </c>
      <c r="AN242" s="14">
        <v>10.0</v>
      </c>
      <c r="AO242" s="14">
        <v>1.0</v>
      </c>
      <c r="AP242" s="14">
        <v>1.0</v>
      </c>
      <c r="AQ242" s="14">
        <v>1.0</v>
      </c>
      <c r="AR242" s="14">
        <v>1.0</v>
      </c>
      <c r="AS242" s="14">
        <v>1.0</v>
      </c>
      <c r="AT242" s="14">
        <v>10.0</v>
      </c>
      <c r="AU242" s="14">
        <v>10.0</v>
      </c>
      <c r="AV242" s="14">
        <v>1.0</v>
      </c>
      <c r="AW242" s="14">
        <v>1.0</v>
      </c>
      <c r="AX242" s="14">
        <v>10.0</v>
      </c>
      <c r="AY242" s="14">
        <v>1.0</v>
      </c>
      <c r="AZ242" s="14">
        <v>1.0</v>
      </c>
      <c r="BA242" s="14">
        <v>1.0</v>
      </c>
      <c r="BB242" s="14">
        <v>10.0</v>
      </c>
      <c r="BC242" s="14">
        <v>1.0</v>
      </c>
      <c r="BD242" s="14">
        <v>1.0</v>
      </c>
      <c r="BE242" s="14">
        <v>1.0</v>
      </c>
      <c r="BF242" s="14">
        <v>100.0</v>
      </c>
      <c r="BG242" s="14">
        <v>1.0</v>
      </c>
      <c r="BH242" s="14">
        <v>1.0</v>
      </c>
      <c r="BI242" s="14">
        <v>100.0</v>
      </c>
      <c r="BJ242" s="14">
        <v>1.0</v>
      </c>
      <c r="BK242" s="14">
        <v>1.0</v>
      </c>
      <c r="BL242" s="14">
        <v>10.0</v>
      </c>
      <c r="BM242" s="14">
        <v>1.0</v>
      </c>
      <c r="BN242" s="14">
        <v>1.0</v>
      </c>
      <c r="BO242" s="14">
        <v>1.0</v>
      </c>
      <c r="BP242" s="14">
        <v>10.0</v>
      </c>
      <c r="BQ242" s="14">
        <v>1.0</v>
      </c>
      <c r="BR242" s="14">
        <v>1.0</v>
      </c>
      <c r="BS242" s="14">
        <v>1.0</v>
      </c>
      <c r="BT242" s="14">
        <v>10.0</v>
      </c>
      <c r="BU242" s="14">
        <v>1.0</v>
      </c>
      <c r="BV242" s="14">
        <v>10.0</v>
      </c>
      <c r="BW242" s="14">
        <v>10.0</v>
      </c>
      <c r="BX242" s="14">
        <v>10.0</v>
      </c>
      <c r="BY242" s="14">
        <v>1.0</v>
      </c>
      <c r="BZ242" s="14">
        <v>100.0</v>
      </c>
      <c r="CA242" s="14">
        <v>1.0</v>
      </c>
      <c r="CB242" s="14">
        <v>1.0</v>
      </c>
      <c r="CC242" s="14">
        <v>1.0</v>
      </c>
      <c r="CD242" s="14">
        <v>1.0</v>
      </c>
      <c r="CE242" s="14">
        <v>1.0</v>
      </c>
      <c r="CF242" s="14">
        <v>1.0</v>
      </c>
      <c r="CG242" s="14">
        <v>1.0</v>
      </c>
      <c r="CH242" s="14">
        <v>100.0</v>
      </c>
      <c r="CI242" s="14">
        <v>1.0</v>
      </c>
      <c r="CJ242" s="14">
        <v>1.0</v>
      </c>
      <c r="CK242" s="14">
        <v>1.0</v>
      </c>
      <c r="CL242" s="14">
        <v>1.0</v>
      </c>
      <c r="CM242" s="14">
        <v>10.0</v>
      </c>
      <c r="CN242" s="14">
        <v>1.0</v>
      </c>
      <c r="CO242" s="14">
        <v>1.0</v>
      </c>
      <c r="CP242" s="14">
        <v>1.0</v>
      </c>
      <c r="CQ242" s="14">
        <v>1.0</v>
      </c>
      <c r="CR242" s="14">
        <v>10.0</v>
      </c>
      <c r="CS242" s="14">
        <v>10.0</v>
      </c>
      <c r="CT242" s="14">
        <v>1.0</v>
      </c>
      <c r="CU242" s="14">
        <v>1.0</v>
      </c>
      <c r="CV242" s="14">
        <v>10.0</v>
      </c>
      <c r="CW242" s="2">
        <v>10.0</v>
      </c>
      <c r="CX242" s="2">
        <v>10.0</v>
      </c>
      <c r="CY242" s="2">
        <v>1.0</v>
      </c>
    </row>
    <row r="243" ht="12.75" customHeight="1">
      <c r="A243" s="11" t="s">
        <v>718</v>
      </c>
      <c r="B243" s="11"/>
      <c r="C243" s="11" t="s">
        <v>718</v>
      </c>
      <c r="D243" s="14">
        <v>5.0</v>
      </c>
      <c r="E243" s="14">
        <v>65.0</v>
      </c>
      <c r="F243" s="14">
        <v>46.0</v>
      </c>
      <c r="G243" s="14">
        <v>80.0</v>
      </c>
      <c r="H243" s="14">
        <v>78.0</v>
      </c>
      <c r="I243" s="14">
        <v>42.0</v>
      </c>
      <c r="J243" s="14">
        <v>44.0</v>
      </c>
      <c r="K243" s="14">
        <v>101.0</v>
      </c>
      <c r="L243" s="14">
        <v>47.0</v>
      </c>
      <c r="M243" s="14">
        <v>20.0</v>
      </c>
      <c r="N243" s="14">
        <v>37.0</v>
      </c>
      <c r="O243" s="14">
        <v>55.0</v>
      </c>
      <c r="P243" s="14">
        <v>37.0</v>
      </c>
      <c r="Q243" s="14">
        <v>22.0</v>
      </c>
      <c r="R243" s="14">
        <v>58.0</v>
      </c>
      <c r="S243" s="14">
        <v>41.0</v>
      </c>
      <c r="T243" s="14">
        <v>7.0</v>
      </c>
      <c r="U243" s="14">
        <v>69.0</v>
      </c>
      <c r="V243" s="14">
        <v>54.0</v>
      </c>
      <c r="W243" s="14">
        <v>26.0</v>
      </c>
      <c r="X243" s="14">
        <v>62.0</v>
      </c>
      <c r="Y243" s="14">
        <v>84.0</v>
      </c>
      <c r="Z243" s="14">
        <v>47.0</v>
      </c>
      <c r="AA243" s="14">
        <v>75.0</v>
      </c>
      <c r="AB243" s="14">
        <v>83.0</v>
      </c>
      <c r="AC243" s="14">
        <v>31.0</v>
      </c>
      <c r="AD243" s="14">
        <v>39.0</v>
      </c>
      <c r="AE243" s="14">
        <v>75.0</v>
      </c>
      <c r="AF243" s="14">
        <v>40.0</v>
      </c>
      <c r="AG243" s="14">
        <v>81.0</v>
      </c>
      <c r="AH243" s="14">
        <v>97.0</v>
      </c>
      <c r="AI243" s="14">
        <v>100.0</v>
      </c>
      <c r="AJ243" s="14">
        <v>95.0</v>
      </c>
      <c r="AK243" s="14">
        <v>8.0</v>
      </c>
      <c r="AL243" s="14">
        <v>79.0</v>
      </c>
      <c r="AM243" s="14">
        <v>59.0</v>
      </c>
      <c r="AN243" s="14">
        <v>12.0</v>
      </c>
      <c r="AO243" s="14">
        <v>51.0</v>
      </c>
      <c r="AP243" s="14">
        <v>85.0</v>
      </c>
      <c r="AQ243" s="14">
        <v>33.0</v>
      </c>
      <c r="AR243" s="14">
        <v>77.0</v>
      </c>
      <c r="AS243" s="14">
        <v>85.0</v>
      </c>
      <c r="AT243" s="14">
        <v>93.0</v>
      </c>
      <c r="AU243" s="14">
        <v>60.0</v>
      </c>
      <c r="AV243" s="14">
        <v>30.0</v>
      </c>
      <c r="AW243" s="14">
        <v>74.0</v>
      </c>
      <c r="AX243" s="14">
        <v>101.0</v>
      </c>
      <c r="AY243" s="14">
        <v>6.0</v>
      </c>
      <c r="AZ243" s="14">
        <v>63.0</v>
      </c>
      <c r="BA243" s="14">
        <v>77.0</v>
      </c>
      <c r="BB243" s="14">
        <v>36.0</v>
      </c>
      <c r="BC243" s="14">
        <v>48.0</v>
      </c>
      <c r="BD243" s="14">
        <v>70.0</v>
      </c>
      <c r="BE243" s="14">
        <v>68.0</v>
      </c>
      <c r="BF243" s="14">
        <v>87.0</v>
      </c>
      <c r="BG243" s="14">
        <v>5.0</v>
      </c>
      <c r="BH243" s="14">
        <v>24.0</v>
      </c>
      <c r="BI243" s="14">
        <v>103.0</v>
      </c>
      <c r="BJ243" s="14">
        <v>59.0</v>
      </c>
      <c r="BK243" s="14">
        <v>98.0</v>
      </c>
      <c r="BL243" s="14">
        <v>69.0</v>
      </c>
      <c r="BM243" s="14">
        <v>91.0</v>
      </c>
      <c r="BN243" s="14">
        <v>88.0</v>
      </c>
      <c r="BO243" s="14">
        <v>35.0</v>
      </c>
      <c r="BP243" s="14">
        <v>102.0</v>
      </c>
      <c r="BQ243" s="14">
        <v>15.0</v>
      </c>
      <c r="BR243" s="14">
        <v>102.0</v>
      </c>
      <c r="BS243" s="14">
        <v>50.0</v>
      </c>
      <c r="BT243" s="14">
        <v>64.0</v>
      </c>
      <c r="BU243" s="14">
        <v>1.0</v>
      </c>
      <c r="BV243" s="14">
        <v>74.0</v>
      </c>
      <c r="BW243" s="14">
        <v>24.0</v>
      </c>
      <c r="BX243" s="14">
        <v>28.0</v>
      </c>
      <c r="BY243" s="14">
        <v>71.0</v>
      </c>
      <c r="BZ243" s="14">
        <v>27.0</v>
      </c>
      <c r="CA243" s="14">
        <v>102.0</v>
      </c>
      <c r="CB243" s="14">
        <v>43.0</v>
      </c>
      <c r="CC243" s="14">
        <v>40.0</v>
      </c>
      <c r="CD243" s="14">
        <v>28.0</v>
      </c>
      <c r="CE243" s="14">
        <v>1.0</v>
      </c>
      <c r="CF243" s="14">
        <v>71.0</v>
      </c>
      <c r="CG243" s="14">
        <v>91.0</v>
      </c>
      <c r="CH243" s="14">
        <v>100.0</v>
      </c>
      <c r="CI243" s="14">
        <v>101.0</v>
      </c>
      <c r="CJ243" s="14">
        <v>50.0</v>
      </c>
      <c r="CK243" s="14">
        <v>57.0</v>
      </c>
      <c r="CL243" s="14">
        <v>64.0</v>
      </c>
      <c r="CM243" s="14">
        <v>78.0</v>
      </c>
      <c r="CN243" s="14">
        <v>9.0</v>
      </c>
      <c r="CO243" s="14">
        <v>19.0</v>
      </c>
      <c r="CP243" s="14">
        <v>19.0</v>
      </c>
      <c r="CQ243" s="14">
        <v>64.0</v>
      </c>
      <c r="CR243" s="14">
        <v>83.0</v>
      </c>
      <c r="CS243" s="14">
        <v>6.0</v>
      </c>
      <c r="CT243" s="14">
        <v>84.0</v>
      </c>
      <c r="CU243" s="14">
        <v>4.0</v>
      </c>
      <c r="CV243" s="14">
        <v>61.0</v>
      </c>
      <c r="CW243" s="2">
        <v>59.0</v>
      </c>
      <c r="CX243" s="2">
        <v>70.0</v>
      </c>
      <c r="CY243" s="2">
        <v>63.0</v>
      </c>
    </row>
    <row r="244" ht="12.75" customHeight="1">
      <c r="A244" s="11" t="s">
        <v>719</v>
      </c>
      <c r="B244" s="11"/>
      <c r="C244" s="11" t="s">
        <v>719</v>
      </c>
      <c r="D244" s="14" t="s">
        <v>376</v>
      </c>
      <c r="E244" s="14" t="s">
        <v>462</v>
      </c>
      <c r="F244" s="14" t="s">
        <v>376</v>
      </c>
      <c r="G244" s="14" t="s">
        <v>376</v>
      </c>
      <c r="H244" s="14" t="s">
        <v>376</v>
      </c>
      <c r="I244" s="14" t="s">
        <v>483</v>
      </c>
      <c r="J244" s="14" t="s">
        <v>376</v>
      </c>
      <c r="K244" s="14" t="s">
        <v>462</v>
      </c>
      <c r="L244" s="14" t="s">
        <v>462</v>
      </c>
      <c r="M244" s="14" t="s">
        <v>376</v>
      </c>
      <c r="N244" s="14" t="s">
        <v>376</v>
      </c>
      <c r="O244" s="14" t="s">
        <v>376</v>
      </c>
      <c r="P244" s="14" t="s">
        <v>462</v>
      </c>
      <c r="Q244" s="14" t="s">
        <v>462</v>
      </c>
      <c r="R244" s="14" t="s">
        <v>483</v>
      </c>
      <c r="S244" s="14" t="s">
        <v>376</v>
      </c>
      <c r="T244" s="14" t="s">
        <v>376</v>
      </c>
      <c r="U244" s="14" t="s">
        <v>462</v>
      </c>
      <c r="V244" s="14" t="s">
        <v>483</v>
      </c>
      <c r="W244" s="14" t="s">
        <v>483</v>
      </c>
      <c r="X244" s="14" t="s">
        <v>483</v>
      </c>
      <c r="Y244" s="14" t="s">
        <v>483</v>
      </c>
      <c r="Z244" s="14" t="s">
        <v>462</v>
      </c>
      <c r="AA244" s="14" t="s">
        <v>376</v>
      </c>
      <c r="AB244" s="14" t="s">
        <v>376</v>
      </c>
      <c r="AC244" s="14" t="s">
        <v>376</v>
      </c>
      <c r="AD244" s="14" t="s">
        <v>376</v>
      </c>
      <c r="AE244" s="14" t="s">
        <v>376</v>
      </c>
      <c r="AF244" s="14" t="s">
        <v>462</v>
      </c>
      <c r="AG244" s="14" t="s">
        <v>483</v>
      </c>
      <c r="AH244" s="14" t="s">
        <v>462</v>
      </c>
      <c r="AI244" s="14" t="s">
        <v>376</v>
      </c>
      <c r="AJ244" s="14" t="s">
        <v>462</v>
      </c>
      <c r="AK244" s="14" t="s">
        <v>483</v>
      </c>
      <c r="AL244" s="14" t="s">
        <v>376</v>
      </c>
      <c r="AM244" s="14" t="s">
        <v>376</v>
      </c>
      <c r="AN244" s="14" t="s">
        <v>376</v>
      </c>
      <c r="AO244" s="14" t="s">
        <v>462</v>
      </c>
      <c r="AP244" s="14" t="s">
        <v>376</v>
      </c>
      <c r="AQ244" s="14" t="s">
        <v>462</v>
      </c>
      <c r="AR244" s="14" t="s">
        <v>462</v>
      </c>
      <c r="AS244" s="14" t="s">
        <v>376</v>
      </c>
      <c r="AT244" s="14" t="s">
        <v>376</v>
      </c>
      <c r="AU244" s="14" t="s">
        <v>376</v>
      </c>
      <c r="AV244" s="14" t="s">
        <v>462</v>
      </c>
      <c r="AW244" s="14" t="s">
        <v>483</v>
      </c>
      <c r="AX244" s="14" t="s">
        <v>462</v>
      </c>
      <c r="AY244" s="14" t="s">
        <v>376</v>
      </c>
      <c r="AZ244" s="14" t="s">
        <v>376</v>
      </c>
      <c r="BA244" s="14" t="s">
        <v>462</v>
      </c>
      <c r="BB244" s="14" t="s">
        <v>376</v>
      </c>
      <c r="BC244" s="14" t="s">
        <v>483</v>
      </c>
      <c r="BD244" s="14" t="s">
        <v>376</v>
      </c>
      <c r="BE244" s="14" t="s">
        <v>462</v>
      </c>
      <c r="BF244" s="14" t="s">
        <v>483</v>
      </c>
      <c r="BG244" s="14" t="s">
        <v>376</v>
      </c>
      <c r="BH244" s="14" t="s">
        <v>376</v>
      </c>
      <c r="BI244" s="14" t="s">
        <v>483</v>
      </c>
      <c r="BJ244" s="14" t="s">
        <v>376</v>
      </c>
      <c r="BK244" s="14" t="s">
        <v>376</v>
      </c>
      <c r="BL244" s="14" t="s">
        <v>376</v>
      </c>
      <c r="BM244" s="14" t="s">
        <v>376</v>
      </c>
      <c r="BN244" s="14" t="s">
        <v>462</v>
      </c>
      <c r="BO244" s="14" t="s">
        <v>462</v>
      </c>
      <c r="BP244" s="14" t="s">
        <v>376</v>
      </c>
      <c r="BQ244" s="14" t="s">
        <v>483</v>
      </c>
      <c r="BR244" s="14" t="s">
        <v>376</v>
      </c>
      <c r="BS244" s="14" t="s">
        <v>376</v>
      </c>
      <c r="BT244" s="14" t="s">
        <v>376</v>
      </c>
      <c r="BU244" s="14" t="s">
        <v>483</v>
      </c>
      <c r="BV244" s="14" t="s">
        <v>376</v>
      </c>
      <c r="BW244" s="14" t="s">
        <v>376</v>
      </c>
      <c r="BX244" s="14" t="s">
        <v>462</v>
      </c>
      <c r="BY244" s="14" t="s">
        <v>483</v>
      </c>
      <c r="BZ244" s="14" t="s">
        <v>376</v>
      </c>
      <c r="CA244" s="14" t="s">
        <v>462</v>
      </c>
      <c r="CB244" s="14" t="s">
        <v>462</v>
      </c>
      <c r="CC244" s="14" t="s">
        <v>376</v>
      </c>
      <c r="CD244" s="14" t="s">
        <v>483</v>
      </c>
      <c r="CE244" s="14" t="s">
        <v>376</v>
      </c>
      <c r="CF244" s="14" t="s">
        <v>462</v>
      </c>
      <c r="CG244" s="14" t="s">
        <v>376</v>
      </c>
      <c r="CH244" s="14" t="s">
        <v>376</v>
      </c>
      <c r="CI244" s="14" t="s">
        <v>376</v>
      </c>
      <c r="CJ244" s="14" t="s">
        <v>376</v>
      </c>
      <c r="CK244" s="14" t="s">
        <v>376</v>
      </c>
      <c r="CL244" s="14" t="s">
        <v>376</v>
      </c>
      <c r="CM244" s="14" t="s">
        <v>462</v>
      </c>
      <c r="CN244" s="14" t="s">
        <v>462</v>
      </c>
      <c r="CO244" s="14" t="s">
        <v>376</v>
      </c>
      <c r="CP244" s="14" t="s">
        <v>462</v>
      </c>
      <c r="CQ244" s="14" t="s">
        <v>462</v>
      </c>
      <c r="CR244" s="14" t="s">
        <v>376</v>
      </c>
      <c r="CS244" s="14" t="s">
        <v>483</v>
      </c>
      <c r="CT244" s="14" t="s">
        <v>376</v>
      </c>
      <c r="CU244" s="14" t="s">
        <v>376</v>
      </c>
      <c r="CV244" s="14" t="s">
        <v>376</v>
      </c>
      <c r="CW244" s="2" t="s">
        <v>462</v>
      </c>
      <c r="CX244" s="2" t="s">
        <v>376</v>
      </c>
      <c r="CY244" s="2" t="s">
        <v>376</v>
      </c>
    </row>
    <row r="245" ht="12.75" customHeight="1">
      <c r="A245" s="11" t="s">
        <v>720</v>
      </c>
      <c r="B245" s="11"/>
      <c r="C245" s="11" t="s">
        <v>720</v>
      </c>
      <c r="D245" s="14" t="s">
        <v>376</v>
      </c>
      <c r="E245" s="14">
        <v>0.8</v>
      </c>
      <c r="F245" s="14" t="s">
        <v>376</v>
      </c>
      <c r="G245" s="14" t="s">
        <v>376</v>
      </c>
      <c r="H245" s="14" t="s">
        <v>376</v>
      </c>
      <c r="I245" s="14">
        <v>0.5</v>
      </c>
      <c r="J245" s="14" t="s">
        <v>376</v>
      </c>
      <c r="K245" s="14">
        <v>1.0</v>
      </c>
      <c r="L245" s="14">
        <v>0.9</v>
      </c>
      <c r="M245" s="14" t="s">
        <v>376</v>
      </c>
      <c r="N245" s="14" t="s">
        <v>376</v>
      </c>
      <c r="O245" s="14" t="s">
        <v>376</v>
      </c>
      <c r="P245" s="14">
        <v>0.5</v>
      </c>
      <c r="Q245" s="14">
        <v>0.5</v>
      </c>
      <c r="R245" s="14">
        <v>0.2</v>
      </c>
      <c r="S245" s="14" t="s">
        <v>376</v>
      </c>
      <c r="T245" s="14" t="s">
        <v>376</v>
      </c>
      <c r="U245" s="14">
        <v>0.3</v>
      </c>
      <c r="V245" s="14">
        <v>0.9</v>
      </c>
      <c r="W245" s="14">
        <v>0.8</v>
      </c>
      <c r="X245" s="14">
        <v>1.0</v>
      </c>
      <c r="Y245" s="14">
        <v>0.5</v>
      </c>
      <c r="Z245" s="14">
        <v>0.5</v>
      </c>
      <c r="AA245" s="14" t="s">
        <v>376</v>
      </c>
      <c r="AB245" s="14" t="s">
        <v>376</v>
      </c>
      <c r="AC245" s="14" t="s">
        <v>376</v>
      </c>
      <c r="AD245" s="14" t="s">
        <v>376</v>
      </c>
      <c r="AE245" s="14" t="s">
        <v>376</v>
      </c>
      <c r="AF245" s="14">
        <v>0.8</v>
      </c>
      <c r="AG245" s="14">
        <v>0.3</v>
      </c>
      <c r="AH245" s="14">
        <v>0.9</v>
      </c>
      <c r="AI245" s="14" t="s">
        <v>376</v>
      </c>
      <c r="AJ245" s="14">
        <v>0.8</v>
      </c>
      <c r="AK245" s="14">
        <v>0.9</v>
      </c>
      <c r="AL245" s="14" t="s">
        <v>376</v>
      </c>
      <c r="AM245" s="14" t="s">
        <v>376</v>
      </c>
      <c r="AN245" s="14" t="s">
        <v>376</v>
      </c>
      <c r="AO245" s="14">
        <v>0.4</v>
      </c>
      <c r="AP245" s="14" t="s">
        <v>376</v>
      </c>
      <c r="AQ245" s="14">
        <v>0.8</v>
      </c>
      <c r="AR245" s="14">
        <v>1.0</v>
      </c>
      <c r="AS245" s="14" t="s">
        <v>376</v>
      </c>
      <c r="AT245" s="14" t="s">
        <v>376</v>
      </c>
      <c r="AU245" s="14" t="s">
        <v>376</v>
      </c>
      <c r="AV245" s="14">
        <v>1.0</v>
      </c>
      <c r="AW245" s="14">
        <v>0.2</v>
      </c>
      <c r="AX245" s="14">
        <v>0.5</v>
      </c>
      <c r="AY245" s="14" t="s">
        <v>376</v>
      </c>
      <c r="AZ245" s="14" t="s">
        <v>376</v>
      </c>
      <c r="BA245" s="14">
        <v>0.1</v>
      </c>
      <c r="BB245" s="14" t="s">
        <v>376</v>
      </c>
      <c r="BC245" s="14">
        <v>0.8</v>
      </c>
      <c r="BD245" s="14" t="s">
        <v>376</v>
      </c>
      <c r="BE245" s="14">
        <v>1.0</v>
      </c>
      <c r="BF245" s="14">
        <v>0.6</v>
      </c>
      <c r="BG245" s="14" t="s">
        <v>376</v>
      </c>
      <c r="BH245" s="14" t="s">
        <v>376</v>
      </c>
      <c r="BI245" s="14">
        <v>0.1</v>
      </c>
      <c r="BJ245" s="14" t="s">
        <v>376</v>
      </c>
      <c r="BK245" s="14" t="s">
        <v>376</v>
      </c>
      <c r="BL245" s="14" t="s">
        <v>376</v>
      </c>
      <c r="BM245" s="14" t="s">
        <v>376</v>
      </c>
      <c r="BN245" s="14">
        <v>0.7</v>
      </c>
      <c r="BO245" s="14">
        <v>0.1</v>
      </c>
      <c r="BP245" s="14" t="s">
        <v>376</v>
      </c>
      <c r="BQ245" s="14">
        <v>0.1</v>
      </c>
      <c r="BR245" s="14" t="s">
        <v>376</v>
      </c>
      <c r="BS245" s="14" t="s">
        <v>376</v>
      </c>
      <c r="BT245" s="14" t="s">
        <v>376</v>
      </c>
      <c r="BU245" s="14">
        <v>0.1</v>
      </c>
      <c r="BV245" s="14" t="s">
        <v>376</v>
      </c>
      <c r="BW245" s="14" t="s">
        <v>376</v>
      </c>
      <c r="BX245" s="14">
        <v>0.1</v>
      </c>
      <c r="BY245" s="14">
        <v>0.4</v>
      </c>
      <c r="BZ245" s="14" t="s">
        <v>376</v>
      </c>
      <c r="CA245" s="14">
        <v>0.9</v>
      </c>
      <c r="CB245" s="14">
        <v>0.4</v>
      </c>
      <c r="CC245" s="14" t="s">
        <v>376</v>
      </c>
      <c r="CD245" s="14">
        <v>0.3</v>
      </c>
      <c r="CE245" s="14" t="s">
        <v>376</v>
      </c>
      <c r="CF245" s="14">
        <v>0.5</v>
      </c>
      <c r="CG245" s="14" t="s">
        <v>376</v>
      </c>
      <c r="CH245" s="14" t="s">
        <v>376</v>
      </c>
      <c r="CI245" s="14" t="s">
        <v>376</v>
      </c>
      <c r="CJ245" s="14" t="s">
        <v>376</v>
      </c>
      <c r="CK245" s="14" t="s">
        <v>376</v>
      </c>
      <c r="CL245" s="14" t="s">
        <v>376</v>
      </c>
      <c r="CM245" s="14">
        <v>0.3</v>
      </c>
      <c r="CN245" s="14">
        <v>0.3</v>
      </c>
      <c r="CO245" s="14" t="s">
        <v>376</v>
      </c>
      <c r="CP245" s="14">
        <v>0.5</v>
      </c>
      <c r="CQ245" s="14">
        <v>0.3</v>
      </c>
      <c r="CR245" s="14" t="s">
        <v>376</v>
      </c>
      <c r="CS245" s="14">
        <v>0.8</v>
      </c>
      <c r="CT245" s="14" t="s">
        <v>376</v>
      </c>
      <c r="CU245" s="14" t="s">
        <v>376</v>
      </c>
      <c r="CV245" s="14" t="s">
        <v>376</v>
      </c>
      <c r="CW245" s="2">
        <v>0.7</v>
      </c>
      <c r="CX245" s="2" t="s">
        <v>376</v>
      </c>
      <c r="CY245" s="2" t="s">
        <v>376</v>
      </c>
    </row>
    <row r="246" ht="12.75" customHeight="1">
      <c r="A246" s="10" t="s">
        <v>721</v>
      </c>
      <c r="B246" s="10"/>
      <c r="C246" s="10" t="s">
        <v>721</v>
      </c>
      <c r="D246" s="17" t="s">
        <v>376</v>
      </c>
      <c r="E246" s="17">
        <v>1890.0</v>
      </c>
      <c r="F246" s="17" t="s">
        <v>376</v>
      </c>
      <c r="G246" s="17" t="s">
        <v>376</v>
      </c>
      <c r="H246" s="17" t="s">
        <v>376</v>
      </c>
      <c r="I246" s="17">
        <v>1500.0</v>
      </c>
      <c r="J246" s="17" t="s">
        <v>376</v>
      </c>
      <c r="K246" s="17">
        <v>2500.0</v>
      </c>
      <c r="L246" s="17">
        <v>2470.0</v>
      </c>
      <c r="M246" s="17" t="s">
        <v>376</v>
      </c>
      <c r="N246" s="17" t="s">
        <v>376</v>
      </c>
      <c r="O246" s="17" t="s">
        <v>376</v>
      </c>
      <c r="P246" s="17">
        <v>1940.0</v>
      </c>
      <c r="Q246" s="17">
        <v>1890.0</v>
      </c>
      <c r="R246" s="17">
        <v>2130.0</v>
      </c>
      <c r="S246" s="17" t="s">
        <v>376</v>
      </c>
      <c r="T246" s="17" t="s">
        <v>376</v>
      </c>
      <c r="U246" s="17">
        <v>1270.0</v>
      </c>
      <c r="V246" s="17">
        <v>2390.0</v>
      </c>
      <c r="W246" s="17">
        <v>1970.0</v>
      </c>
      <c r="X246" s="17">
        <v>1610.0</v>
      </c>
      <c r="Y246" s="17">
        <v>2030.0</v>
      </c>
      <c r="Z246" s="17">
        <v>1290.0</v>
      </c>
      <c r="AA246" s="17" t="s">
        <v>376</v>
      </c>
      <c r="AB246" s="17" t="s">
        <v>376</v>
      </c>
      <c r="AC246" s="17" t="s">
        <v>376</v>
      </c>
      <c r="AD246" s="17" t="s">
        <v>376</v>
      </c>
      <c r="AE246" s="17" t="s">
        <v>376</v>
      </c>
      <c r="AF246" s="17">
        <v>2190.0</v>
      </c>
      <c r="AG246" s="17">
        <v>2380.0</v>
      </c>
      <c r="AH246" s="17">
        <v>1960.0</v>
      </c>
      <c r="AI246" s="17" t="s">
        <v>376</v>
      </c>
      <c r="AJ246" s="17">
        <v>1480.0</v>
      </c>
      <c r="AK246" s="17">
        <v>1450.0</v>
      </c>
      <c r="AL246" s="17" t="s">
        <v>376</v>
      </c>
      <c r="AM246" s="17" t="s">
        <v>376</v>
      </c>
      <c r="AN246" s="17" t="s">
        <v>376</v>
      </c>
      <c r="AO246" s="17">
        <v>1410.0</v>
      </c>
      <c r="AP246" s="17" t="s">
        <v>376</v>
      </c>
      <c r="AQ246" s="17">
        <v>1820.0</v>
      </c>
      <c r="AR246" s="17">
        <v>2300.0</v>
      </c>
      <c r="AS246" s="17" t="s">
        <v>376</v>
      </c>
      <c r="AT246" s="17" t="s">
        <v>376</v>
      </c>
      <c r="AU246" s="17" t="s">
        <v>376</v>
      </c>
      <c r="AV246" s="17">
        <v>1670.0</v>
      </c>
      <c r="AW246" s="17">
        <v>2250.0</v>
      </c>
      <c r="AX246" s="17">
        <v>1460.0</v>
      </c>
      <c r="AY246" s="17" t="s">
        <v>376</v>
      </c>
      <c r="AZ246" s="17" t="s">
        <v>376</v>
      </c>
      <c r="BA246" s="17">
        <v>2340.0</v>
      </c>
      <c r="BB246" s="17" t="s">
        <v>376</v>
      </c>
      <c r="BC246" s="17">
        <v>2040.0</v>
      </c>
      <c r="BD246" s="17" t="s">
        <v>376</v>
      </c>
      <c r="BE246" s="17">
        <v>1970.0</v>
      </c>
      <c r="BF246" s="17">
        <v>1690.0</v>
      </c>
      <c r="BG246" s="17" t="s">
        <v>376</v>
      </c>
      <c r="BH246" s="17" t="s">
        <v>376</v>
      </c>
      <c r="BI246" s="17">
        <v>1670.0</v>
      </c>
      <c r="BJ246" s="17" t="s">
        <v>376</v>
      </c>
      <c r="BK246" s="17" t="s">
        <v>376</v>
      </c>
      <c r="BL246" s="17" t="s">
        <v>376</v>
      </c>
      <c r="BM246" s="17" t="s">
        <v>376</v>
      </c>
      <c r="BN246" s="17">
        <v>2210.0</v>
      </c>
      <c r="BO246" s="17">
        <v>1430.0</v>
      </c>
      <c r="BP246" s="17" t="s">
        <v>376</v>
      </c>
      <c r="BQ246" s="17">
        <v>1430.0</v>
      </c>
      <c r="BR246" s="17" t="s">
        <v>376</v>
      </c>
      <c r="BS246" s="17" t="s">
        <v>376</v>
      </c>
      <c r="BT246" s="17" t="s">
        <v>376</v>
      </c>
      <c r="BU246" s="17">
        <v>2420.0</v>
      </c>
      <c r="BV246" s="17" t="s">
        <v>376</v>
      </c>
      <c r="BW246" s="17" t="s">
        <v>376</v>
      </c>
      <c r="BX246" s="17">
        <v>2140.0</v>
      </c>
      <c r="BY246" s="17">
        <v>2470.0</v>
      </c>
      <c r="BZ246" s="17" t="s">
        <v>376</v>
      </c>
      <c r="CA246" s="17">
        <v>2290.0</v>
      </c>
      <c r="CB246" s="17">
        <v>1980.0</v>
      </c>
      <c r="CC246" s="17" t="s">
        <v>376</v>
      </c>
      <c r="CD246" s="17">
        <v>1430.0</v>
      </c>
      <c r="CE246" s="17" t="s">
        <v>376</v>
      </c>
      <c r="CF246" s="17">
        <v>1650.0</v>
      </c>
      <c r="CG246" s="17" t="s">
        <v>376</v>
      </c>
      <c r="CH246" s="17" t="s">
        <v>376</v>
      </c>
      <c r="CI246" s="17" t="s">
        <v>376</v>
      </c>
      <c r="CJ246" s="17" t="s">
        <v>376</v>
      </c>
      <c r="CK246" s="17" t="s">
        <v>376</v>
      </c>
      <c r="CL246" s="17" t="s">
        <v>376</v>
      </c>
      <c r="CM246" s="17">
        <v>2470.0</v>
      </c>
      <c r="CN246" s="17">
        <v>2430.0</v>
      </c>
      <c r="CO246" s="17" t="s">
        <v>376</v>
      </c>
      <c r="CP246" s="17">
        <v>1640.0</v>
      </c>
      <c r="CQ246" s="17">
        <v>2310.0</v>
      </c>
      <c r="CR246" s="17" t="s">
        <v>376</v>
      </c>
      <c r="CS246" s="17">
        <v>1690.0</v>
      </c>
      <c r="CT246" s="17" t="s">
        <v>376</v>
      </c>
      <c r="CU246" s="17" t="s">
        <v>376</v>
      </c>
      <c r="CV246" s="17" t="s">
        <v>376</v>
      </c>
      <c r="CW246" s="2">
        <v>1280.0</v>
      </c>
      <c r="CX246" s="2" t="s">
        <v>376</v>
      </c>
      <c r="CY246" s="2" t="s">
        <v>376</v>
      </c>
    </row>
    <row r="247" ht="12.75" customHeight="1">
      <c r="A247" s="11" t="s">
        <v>722</v>
      </c>
      <c r="B247" s="11"/>
      <c r="C247" s="11" t="s">
        <v>722</v>
      </c>
      <c r="D247" s="14" t="s">
        <v>487</v>
      </c>
      <c r="E247" s="14" t="s">
        <v>488</v>
      </c>
      <c r="F247" s="14" t="s">
        <v>487</v>
      </c>
      <c r="G247" s="14" t="s">
        <v>489</v>
      </c>
      <c r="H247" s="14" t="s">
        <v>488</v>
      </c>
      <c r="I247" s="14" t="s">
        <v>487</v>
      </c>
      <c r="J247" s="14" t="s">
        <v>487</v>
      </c>
      <c r="K247" s="14" t="s">
        <v>487</v>
      </c>
      <c r="L247" s="14" t="s">
        <v>487</v>
      </c>
      <c r="M247" s="14" t="s">
        <v>487</v>
      </c>
      <c r="N247" s="14" t="s">
        <v>488</v>
      </c>
      <c r="O247" s="14" t="s">
        <v>487</v>
      </c>
      <c r="P247" s="14" t="s">
        <v>487</v>
      </c>
      <c r="Q247" s="14" t="s">
        <v>488</v>
      </c>
      <c r="R247" s="14" t="s">
        <v>487</v>
      </c>
      <c r="S247" s="14" t="s">
        <v>488</v>
      </c>
      <c r="T247" s="14" t="s">
        <v>488</v>
      </c>
      <c r="U247" s="14" t="s">
        <v>488</v>
      </c>
      <c r="V247" s="14" t="s">
        <v>488</v>
      </c>
      <c r="W247" s="14" t="s">
        <v>487</v>
      </c>
      <c r="X247" s="14" t="s">
        <v>487</v>
      </c>
      <c r="Y247" s="14" t="s">
        <v>489</v>
      </c>
      <c r="Z247" s="14" t="s">
        <v>487</v>
      </c>
      <c r="AA247" s="14" t="s">
        <v>489</v>
      </c>
      <c r="AB247" s="14" t="s">
        <v>489</v>
      </c>
      <c r="AC247" s="14" t="s">
        <v>487</v>
      </c>
      <c r="AD247" s="14" t="s">
        <v>487</v>
      </c>
      <c r="AE247" s="14" t="s">
        <v>487</v>
      </c>
      <c r="AF247" s="14" t="s">
        <v>487</v>
      </c>
      <c r="AG247" s="14" t="s">
        <v>487</v>
      </c>
      <c r="AH247" s="14" t="s">
        <v>489</v>
      </c>
      <c r="AI247" s="14" t="s">
        <v>487</v>
      </c>
      <c r="AJ247" s="14" t="s">
        <v>487</v>
      </c>
      <c r="AK247" s="14" t="s">
        <v>488</v>
      </c>
      <c r="AL247" s="14" t="s">
        <v>487</v>
      </c>
      <c r="AM247" s="14" t="s">
        <v>487</v>
      </c>
      <c r="AN247" s="14" t="s">
        <v>487</v>
      </c>
      <c r="AO247" s="14" t="s">
        <v>488</v>
      </c>
      <c r="AP247" s="14" t="s">
        <v>488</v>
      </c>
      <c r="AQ247" s="14" t="s">
        <v>487</v>
      </c>
      <c r="AR247" s="14" t="s">
        <v>487</v>
      </c>
      <c r="AS247" s="14" t="s">
        <v>487</v>
      </c>
      <c r="AT247" s="14" t="s">
        <v>488</v>
      </c>
      <c r="AU247" s="14" t="s">
        <v>487</v>
      </c>
      <c r="AV247" s="14" t="s">
        <v>487</v>
      </c>
      <c r="AW247" s="14" t="s">
        <v>488</v>
      </c>
      <c r="AX247" s="14" t="s">
        <v>489</v>
      </c>
      <c r="AY247" s="14" t="s">
        <v>488</v>
      </c>
      <c r="AZ247" s="14" t="s">
        <v>487</v>
      </c>
      <c r="BA247" s="14" t="s">
        <v>487</v>
      </c>
      <c r="BB247" s="14" t="s">
        <v>487</v>
      </c>
      <c r="BC247" s="14" t="s">
        <v>489</v>
      </c>
      <c r="BD247" s="14" t="s">
        <v>488</v>
      </c>
      <c r="BE247" s="14" t="s">
        <v>488</v>
      </c>
      <c r="BF247" s="14" t="s">
        <v>487</v>
      </c>
      <c r="BG247" s="14" t="s">
        <v>489</v>
      </c>
      <c r="BH247" s="14" t="s">
        <v>489</v>
      </c>
      <c r="BI247" s="14" t="s">
        <v>487</v>
      </c>
      <c r="BJ247" s="14" t="s">
        <v>488</v>
      </c>
      <c r="BK247" s="14" t="s">
        <v>487</v>
      </c>
      <c r="BL247" s="14" t="s">
        <v>487</v>
      </c>
      <c r="BM247" s="14" t="s">
        <v>487</v>
      </c>
      <c r="BN247" s="14" t="s">
        <v>487</v>
      </c>
      <c r="BO247" s="14" t="s">
        <v>487</v>
      </c>
      <c r="BP247" s="14" t="s">
        <v>489</v>
      </c>
      <c r="BQ247" s="14" t="s">
        <v>487</v>
      </c>
      <c r="BR247" s="14" t="s">
        <v>487</v>
      </c>
      <c r="BS247" s="14" t="s">
        <v>489</v>
      </c>
      <c r="BT247" s="14" t="s">
        <v>487</v>
      </c>
      <c r="BU247" s="14" t="s">
        <v>487</v>
      </c>
      <c r="BV247" s="14" t="s">
        <v>489</v>
      </c>
      <c r="BW247" s="14" t="s">
        <v>487</v>
      </c>
      <c r="BX247" s="14" t="s">
        <v>487</v>
      </c>
      <c r="BY247" s="14" t="s">
        <v>488</v>
      </c>
      <c r="BZ247" s="14" t="s">
        <v>489</v>
      </c>
      <c r="CA247" s="14" t="s">
        <v>488</v>
      </c>
      <c r="CB247" s="14" t="s">
        <v>487</v>
      </c>
      <c r="CC247" s="14" t="s">
        <v>489</v>
      </c>
      <c r="CD247" s="14" t="s">
        <v>488</v>
      </c>
      <c r="CE247" s="14" t="s">
        <v>487</v>
      </c>
      <c r="CF247" s="14" t="s">
        <v>487</v>
      </c>
      <c r="CG247" s="14" t="s">
        <v>487</v>
      </c>
      <c r="CH247" s="14" t="s">
        <v>488</v>
      </c>
      <c r="CI247" s="14" t="s">
        <v>487</v>
      </c>
      <c r="CJ247" s="14" t="s">
        <v>487</v>
      </c>
      <c r="CK247" s="14" t="s">
        <v>487</v>
      </c>
      <c r="CL247" s="14" t="s">
        <v>489</v>
      </c>
      <c r="CM247" s="14" t="s">
        <v>487</v>
      </c>
      <c r="CN247" s="14" t="s">
        <v>487</v>
      </c>
      <c r="CO247" s="14" t="s">
        <v>487</v>
      </c>
      <c r="CP247" s="14" t="s">
        <v>489</v>
      </c>
      <c r="CQ247" s="14" t="s">
        <v>487</v>
      </c>
      <c r="CR247" s="14" t="s">
        <v>488</v>
      </c>
      <c r="CS247" s="14" t="s">
        <v>487</v>
      </c>
      <c r="CT247" s="14" t="s">
        <v>487</v>
      </c>
      <c r="CU247" s="14" t="s">
        <v>487</v>
      </c>
      <c r="CV247" s="14" t="s">
        <v>487</v>
      </c>
      <c r="CW247" s="2" t="s">
        <v>487</v>
      </c>
      <c r="CX247" s="2" t="s">
        <v>487</v>
      </c>
      <c r="CY247" s="2" t="s">
        <v>489</v>
      </c>
    </row>
    <row r="248" ht="12.75" customHeight="1">
      <c r="A248" s="11" t="s">
        <v>723</v>
      </c>
      <c r="B248" s="11"/>
      <c r="C248" s="11" t="s">
        <v>723</v>
      </c>
      <c r="D248" s="14" t="s">
        <v>491</v>
      </c>
      <c r="E248" s="14" t="s">
        <v>491</v>
      </c>
      <c r="F248" s="14" t="s">
        <v>491</v>
      </c>
      <c r="G248" s="14" t="s">
        <v>491</v>
      </c>
      <c r="H248" s="14" t="s">
        <v>491</v>
      </c>
      <c r="I248" s="14" t="s">
        <v>491</v>
      </c>
      <c r="J248" s="14" t="s">
        <v>492</v>
      </c>
      <c r="K248" s="14" t="s">
        <v>492</v>
      </c>
      <c r="L248" s="14" t="s">
        <v>491</v>
      </c>
      <c r="M248" s="14" t="s">
        <v>491</v>
      </c>
      <c r="N248" s="14" t="s">
        <v>491</v>
      </c>
      <c r="O248" s="14" t="s">
        <v>491</v>
      </c>
      <c r="P248" s="14" t="s">
        <v>491</v>
      </c>
      <c r="Q248" s="14" t="s">
        <v>491</v>
      </c>
      <c r="R248" s="14" t="s">
        <v>492</v>
      </c>
      <c r="S248" s="14" t="s">
        <v>491</v>
      </c>
      <c r="T248" s="14" t="s">
        <v>492</v>
      </c>
      <c r="U248" s="14" t="s">
        <v>492</v>
      </c>
      <c r="V248" s="14" t="s">
        <v>491</v>
      </c>
      <c r="W248" s="14" t="s">
        <v>491</v>
      </c>
      <c r="X248" s="14" t="s">
        <v>491</v>
      </c>
      <c r="Y248" s="14" t="s">
        <v>491</v>
      </c>
      <c r="Z248" s="14" t="s">
        <v>492</v>
      </c>
      <c r="AA248" s="14" t="s">
        <v>491</v>
      </c>
      <c r="AB248" s="14" t="s">
        <v>491</v>
      </c>
      <c r="AC248" s="14" t="s">
        <v>491</v>
      </c>
      <c r="AD248" s="14" t="s">
        <v>492</v>
      </c>
      <c r="AE248" s="14" t="s">
        <v>491</v>
      </c>
      <c r="AF248" s="14" t="s">
        <v>491</v>
      </c>
      <c r="AG248" s="14" t="s">
        <v>492</v>
      </c>
      <c r="AH248" s="14" t="s">
        <v>492</v>
      </c>
      <c r="AI248" s="14" t="s">
        <v>492</v>
      </c>
      <c r="AJ248" s="14" t="s">
        <v>491</v>
      </c>
      <c r="AK248" s="14" t="s">
        <v>492</v>
      </c>
      <c r="AL248" s="14" t="s">
        <v>491</v>
      </c>
      <c r="AM248" s="14" t="s">
        <v>491</v>
      </c>
      <c r="AN248" s="14" t="s">
        <v>492</v>
      </c>
      <c r="AO248" s="14" t="s">
        <v>491</v>
      </c>
      <c r="AP248" s="14" t="s">
        <v>491</v>
      </c>
      <c r="AQ248" s="14" t="s">
        <v>492</v>
      </c>
      <c r="AR248" s="14" t="s">
        <v>492</v>
      </c>
      <c r="AS248" s="14" t="s">
        <v>492</v>
      </c>
      <c r="AT248" s="14" t="s">
        <v>492</v>
      </c>
      <c r="AU248" s="14" t="s">
        <v>492</v>
      </c>
      <c r="AV248" s="14" t="s">
        <v>492</v>
      </c>
      <c r="AW248" s="14" t="s">
        <v>492</v>
      </c>
      <c r="AX248" s="14" t="s">
        <v>492</v>
      </c>
      <c r="AY248" s="14" t="s">
        <v>491</v>
      </c>
      <c r="AZ248" s="14" t="s">
        <v>492</v>
      </c>
      <c r="BA248" s="14" t="s">
        <v>491</v>
      </c>
      <c r="BB248" s="14" t="s">
        <v>491</v>
      </c>
      <c r="BC248" s="14" t="s">
        <v>491</v>
      </c>
      <c r="BD248" s="14" t="s">
        <v>492</v>
      </c>
      <c r="BE248" s="14" t="s">
        <v>492</v>
      </c>
      <c r="BF248" s="14" t="s">
        <v>491</v>
      </c>
      <c r="BG248" s="14" t="s">
        <v>492</v>
      </c>
      <c r="BH248" s="14" t="s">
        <v>491</v>
      </c>
      <c r="BI248" s="14" t="s">
        <v>492</v>
      </c>
      <c r="BJ248" s="14" t="s">
        <v>491</v>
      </c>
      <c r="BK248" s="14" t="s">
        <v>491</v>
      </c>
      <c r="BL248" s="14" t="s">
        <v>492</v>
      </c>
      <c r="BM248" s="14" t="s">
        <v>492</v>
      </c>
      <c r="BN248" s="14" t="s">
        <v>492</v>
      </c>
      <c r="BO248" s="14" t="s">
        <v>492</v>
      </c>
      <c r="BP248" s="14" t="s">
        <v>491</v>
      </c>
      <c r="BQ248" s="14" t="s">
        <v>492</v>
      </c>
      <c r="BR248" s="14" t="s">
        <v>491</v>
      </c>
      <c r="BS248" s="14" t="s">
        <v>492</v>
      </c>
      <c r="BT248" s="14" t="s">
        <v>491</v>
      </c>
      <c r="BU248" s="14" t="s">
        <v>492</v>
      </c>
      <c r="BV248" s="14" t="s">
        <v>492</v>
      </c>
      <c r="BW248" s="14" t="s">
        <v>491</v>
      </c>
      <c r="BX248" s="14" t="s">
        <v>492</v>
      </c>
      <c r="BY248" s="14" t="s">
        <v>491</v>
      </c>
      <c r="BZ248" s="14" t="s">
        <v>491</v>
      </c>
      <c r="CA248" s="14" t="s">
        <v>491</v>
      </c>
      <c r="CB248" s="14" t="s">
        <v>491</v>
      </c>
      <c r="CC248" s="14" t="s">
        <v>491</v>
      </c>
      <c r="CD248" s="14" t="s">
        <v>492</v>
      </c>
      <c r="CE248" s="14" t="s">
        <v>492</v>
      </c>
      <c r="CF248" s="14" t="s">
        <v>492</v>
      </c>
      <c r="CG248" s="14" t="s">
        <v>492</v>
      </c>
      <c r="CH248" s="14" t="s">
        <v>492</v>
      </c>
      <c r="CI248" s="14" t="s">
        <v>492</v>
      </c>
      <c r="CJ248" s="14" t="s">
        <v>492</v>
      </c>
      <c r="CK248" s="14" t="s">
        <v>492</v>
      </c>
      <c r="CL248" s="14" t="s">
        <v>492</v>
      </c>
      <c r="CM248" s="14" t="s">
        <v>492</v>
      </c>
      <c r="CN248" s="14" t="s">
        <v>491</v>
      </c>
      <c r="CO248" s="14" t="s">
        <v>491</v>
      </c>
      <c r="CP248" s="14" t="s">
        <v>492</v>
      </c>
      <c r="CQ248" s="14" t="s">
        <v>491</v>
      </c>
      <c r="CR248" s="14" t="s">
        <v>491</v>
      </c>
      <c r="CS248" s="14" t="s">
        <v>491</v>
      </c>
      <c r="CT248" s="14" t="s">
        <v>491</v>
      </c>
      <c r="CU248" s="14" t="s">
        <v>491</v>
      </c>
      <c r="CV248" s="14" t="s">
        <v>491</v>
      </c>
      <c r="CW248" s="2" t="s">
        <v>492</v>
      </c>
      <c r="CX248" s="2" t="s">
        <v>492</v>
      </c>
      <c r="CY248" s="2" t="s">
        <v>492</v>
      </c>
    </row>
    <row r="249" ht="12.75" customHeight="1">
      <c r="A249" s="11" t="s">
        <v>724</v>
      </c>
      <c r="B249" s="11"/>
      <c r="C249" s="11" t="s">
        <v>724</v>
      </c>
      <c r="D249" s="14" t="b">
        <v>1</v>
      </c>
      <c r="E249" s="14" t="b">
        <v>0</v>
      </c>
      <c r="F249" s="14" t="b">
        <v>0</v>
      </c>
      <c r="G249" s="14" t="b">
        <v>1</v>
      </c>
      <c r="H249" s="14" t="b">
        <v>0</v>
      </c>
      <c r="I249" s="14" t="b">
        <v>1</v>
      </c>
      <c r="J249" s="14" t="b">
        <v>0</v>
      </c>
      <c r="K249" s="14" t="b">
        <v>0</v>
      </c>
      <c r="L249" s="14" t="b">
        <v>0</v>
      </c>
      <c r="M249" s="14" t="b">
        <v>0</v>
      </c>
      <c r="N249" s="14" t="b">
        <v>0</v>
      </c>
      <c r="O249" s="14" t="b">
        <v>1</v>
      </c>
      <c r="P249" s="14" t="b">
        <v>0</v>
      </c>
      <c r="Q249" s="14" t="b">
        <v>1</v>
      </c>
      <c r="R249" s="14" t="b">
        <v>1</v>
      </c>
      <c r="S249" s="14" t="b">
        <v>0</v>
      </c>
      <c r="T249" s="14" t="b">
        <v>1</v>
      </c>
      <c r="U249" s="14" t="b">
        <v>0</v>
      </c>
      <c r="V249" s="14" t="b">
        <v>0</v>
      </c>
      <c r="W249" s="14" t="b">
        <v>0</v>
      </c>
      <c r="X249" s="14" t="b">
        <v>0</v>
      </c>
      <c r="Y249" s="14" t="b">
        <v>1</v>
      </c>
      <c r="Z249" s="14" t="b">
        <v>1</v>
      </c>
      <c r="AA249" s="14" t="b">
        <v>0</v>
      </c>
      <c r="AB249" s="14" t="b">
        <v>0</v>
      </c>
      <c r="AC249" s="14" t="b">
        <v>1</v>
      </c>
      <c r="AD249" s="14" t="b">
        <v>0</v>
      </c>
      <c r="AE249" s="14" t="b">
        <v>1</v>
      </c>
      <c r="AF249" s="14" t="b">
        <v>1</v>
      </c>
      <c r="AG249" s="14" t="b">
        <v>1</v>
      </c>
      <c r="AH249" s="14" t="b">
        <v>1</v>
      </c>
      <c r="AI249" s="14" t="b">
        <v>0</v>
      </c>
      <c r="AJ249" s="14" t="b">
        <v>1</v>
      </c>
      <c r="AK249" s="14" t="b">
        <v>0</v>
      </c>
      <c r="AL249" s="14" t="b">
        <v>0</v>
      </c>
      <c r="AM249" s="14" t="b">
        <v>1</v>
      </c>
      <c r="AN249" s="14" t="b">
        <v>1</v>
      </c>
      <c r="AO249" s="14" t="b">
        <v>0</v>
      </c>
      <c r="AP249" s="14" t="b">
        <v>0</v>
      </c>
      <c r="AQ249" s="14" t="b">
        <v>0</v>
      </c>
      <c r="AR249" s="14" t="b">
        <v>1</v>
      </c>
      <c r="AS249" s="14" t="b">
        <v>1</v>
      </c>
      <c r="AT249" s="14" t="b">
        <v>0</v>
      </c>
      <c r="AU249" s="14" t="b">
        <v>1</v>
      </c>
      <c r="AV249" s="14" t="b">
        <v>1</v>
      </c>
      <c r="AW249" s="14" t="b">
        <v>0</v>
      </c>
      <c r="AX249" s="14" t="b">
        <v>0</v>
      </c>
      <c r="AY249" s="14" t="b">
        <v>0</v>
      </c>
      <c r="AZ249" s="14" t="b">
        <v>0</v>
      </c>
      <c r="BA249" s="14" t="b">
        <v>0</v>
      </c>
      <c r="BB249" s="14" t="b">
        <v>0</v>
      </c>
      <c r="BC249" s="14" t="b">
        <v>1</v>
      </c>
      <c r="BD249" s="14" t="b">
        <v>1</v>
      </c>
      <c r="BE249" s="14" t="b">
        <v>1</v>
      </c>
      <c r="BF249" s="14" t="b">
        <v>0</v>
      </c>
      <c r="BG249" s="14" t="b">
        <v>0</v>
      </c>
      <c r="BH249" s="14" t="b">
        <v>0</v>
      </c>
      <c r="BI249" s="14" t="b">
        <v>1</v>
      </c>
      <c r="BJ249" s="14" t="b">
        <v>0</v>
      </c>
      <c r="BK249" s="14" t="b">
        <v>1</v>
      </c>
      <c r="BL249" s="14" t="b">
        <v>0</v>
      </c>
      <c r="BM249" s="14" t="b">
        <v>1</v>
      </c>
      <c r="BN249" s="14" t="b">
        <v>1</v>
      </c>
      <c r="BO249" s="14" t="b">
        <v>1</v>
      </c>
      <c r="BP249" s="14" t="b">
        <v>0</v>
      </c>
      <c r="BQ249" s="14" t="b">
        <v>0</v>
      </c>
      <c r="BR249" s="14" t="b">
        <v>0</v>
      </c>
      <c r="BS249" s="14" t="b">
        <v>0</v>
      </c>
      <c r="BT249" s="14" t="b">
        <v>0</v>
      </c>
      <c r="BU249" s="14" t="b">
        <v>0</v>
      </c>
      <c r="BV249" s="14" t="b">
        <v>0</v>
      </c>
      <c r="BW249" s="14" t="b">
        <v>0</v>
      </c>
      <c r="BX249" s="14" t="b">
        <v>1</v>
      </c>
      <c r="BY249" s="14" t="b">
        <v>1</v>
      </c>
      <c r="BZ249" s="14" t="b">
        <v>0</v>
      </c>
      <c r="CA249" s="14" t="b">
        <v>0</v>
      </c>
      <c r="CB249" s="14" t="b">
        <v>0</v>
      </c>
      <c r="CC249" s="14" t="b">
        <v>0</v>
      </c>
      <c r="CD249" s="14" t="b">
        <v>1</v>
      </c>
      <c r="CE249" s="14" t="b">
        <v>0</v>
      </c>
      <c r="CF249" s="14" t="b">
        <v>1</v>
      </c>
      <c r="CG249" s="14" t="b">
        <v>1</v>
      </c>
      <c r="CH249" s="14" t="b">
        <v>0</v>
      </c>
      <c r="CI249" s="14" t="b">
        <v>1</v>
      </c>
      <c r="CJ249" s="14" t="b">
        <v>0</v>
      </c>
      <c r="CK249" s="14" t="b">
        <v>1</v>
      </c>
      <c r="CL249" s="14" t="b">
        <v>1</v>
      </c>
      <c r="CM249" s="14" t="b">
        <v>1</v>
      </c>
      <c r="CN249" s="14" t="b">
        <v>1</v>
      </c>
      <c r="CO249" s="14" t="b">
        <v>0</v>
      </c>
      <c r="CP249" s="14" t="b">
        <v>0</v>
      </c>
      <c r="CQ249" s="14" t="b">
        <v>1</v>
      </c>
      <c r="CR249" s="14" t="b">
        <v>1</v>
      </c>
      <c r="CS249" s="14" t="b">
        <v>1</v>
      </c>
      <c r="CT249" s="14" t="b">
        <v>1</v>
      </c>
      <c r="CU249" s="14" t="b">
        <v>0</v>
      </c>
      <c r="CV249" s="14" t="b">
        <v>1</v>
      </c>
      <c r="CW249" s="2" t="b">
        <v>0</v>
      </c>
      <c r="CX249" s="2" t="b">
        <v>1</v>
      </c>
      <c r="CY249" s="2" t="b">
        <v>1</v>
      </c>
    </row>
    <row r="250" ht="12.75" customHeight="1">
      <c r="A250" s="11" t="s">
        <v>725</v>
      </c>
      <c r="B250" s="11"/>
      <c r="C250" s="11" t="s">
        <v>725</v>
      </c>
      <c r="D250" s="14" t="s">
        <v>496</v>
      </c>
      <c r="E250" s="14" t="s">
        <v>495</v>
      </c>
      <c r="F250" s="14" t="s">
        <v>495</v>
      </c>
      <c r="G250" s="14" t="s">
        <v>495</v>
      </c>
      <c r="H250" s="14" t="s">
        <v>495</v>
      </c>
      <c r="I250" s="14" t="s">
        <v>495</v>
      </c>
      <c r="J250" s="14" t="s">
        <v>495</v>
      </c>
      <c r="K250" s="14" t="s">
        <v>495</v>
      </c>
      <c r="L250" s="14" t="s">
        <v>497</v>
      </c>
      <c r="M250" s="14" t="s">
        <v>496</v>
      </c>
      <c r="N250" s="14" t="s">
        <v>496</v>
      </c>
      <c r="O250" s="14" t="s">
        <v>497</v>
      </c>
      <c r="P250" s="14" t="s">
        <v>495</v>
      </c>
      <c r="Q250" s="14" t="s">
        <v>495</v>
      </c>
      <c r="R250" s="14" t="s">
        <v>496</v>
      </c>
      <c r="S250" s="14" t="s">
        <v>495</v>
      </c>
      <c r="T250" s="14" t="s">
        <v>495</v>
      </c>
      <c r="U250" s="14" t="s">
        <v>497</v>
      </c>
      <c r="V250" s="14" t="s">
        <v>495</v>
      </c>
      <c r="W250" s="14" t="s">
        <v>495</v>
      </c>
      <c r="X250" s="14" t="s">
        <v>497</v>
      </c>
      <c r="Y250" s="14" t="s">
        <v>495</v>
      </c>
      <c r="Z250" s="14" t="s">
        <v>495</v>
      </c>
      <c r="AA250" s="14" t="s">
        <v>496</v>
      </c>
      <c r="AB250" s="14" t="s">
        <v>495</v>
      </c>
      <c r="AC250" s="14" t="s">
        <v>495</v>
      </c>
      <c r="AD250" s="14" t="s">
        <v>495</v>
      </c>
      <c r="AE250" s="14" t="s">
        <v>495</v>
      </c>
      <c r="AF250" s="14" t="s">
        <v>497</v>
      </c>
      <c r="AG250" s="14" t="s">
        <v>495</v>
      </c>
      <c r="AH250" s="14" t="s">
        <v>496</v>
      </c>
      <c r="AI250" s="14" t="s">
        <v>495</v>
      </c>
      <c r="AJ250" s="14" t="s">
        <v>495</v>
      </c>
      <c r="AK250" s="14" t="s">
        <v>496</v>
      </c>
      <c r="AL250" s="14" t="s">
        <v>496</v>
      </c>
      <c r="AM250" s="14" t="s">
        <v>496</v>
      </c>
      <c r="AN250" s="14" t="s">
        <v>496</v>
      </c>
      <c r="AO250" s="14" t="s">
        <v>495</v>
      </c>
      <c r="AP250" s="14" t="s">
        <v>495</v>
      </c>
      <c r="AQ250" s="14" t="s">
        <v>496</v>
      </c>
      <c r="AR250" s="14" t="s">
        <v>496</v>
      </c>
      <c r="AS250" s="14" t="s">
        <v>496</v>
      </c>
      <c r="AT250" s="14" t="s">
        <v>495</v>
      </c>
      <c r="AU250" s="14" t="s">
        <v>495</v>
      </c>
      <c r="AV250" s="14" t="s">
        <v>497</v>
      </c>
      <c r="AW250" s="14" t="s">
        <v>496</v>
      </c>
      <c r="AX250" s="14" t="s">
        <v>495</v>
      </c>
      <c r="AY250" s="14" t="s">
        <v>496</v>
      </c>
      <c r="AZ250" s="14" t="s">
        <v>496</v>
      </c>
      <c r="BA250" s="14" t="s">
        <v>496</v>
      </c>
      <c r="BB250" s="14" t="s">
        <v>495</v>
      </c>
      <c r="BC250" s="14" t="s">
        <v>497</v>
      </c>
      <c r="BD250" s="14" t="s">
        <v>495</v>
      </c>
      <c r="BE250" s="14" t="s">
        <v>496</v>
      </c>
      <c r="BF250" s="14" t="s">
        <v>496</v>
      </c>
      <c r="BG250" s="14" t="s">
        <v>496</v>
      </c>
      <c r="BH250" s="14" t="s">
        <v>495</v>
      </c>
      <c r="BI250" s="14" t="s">
        <v>495</v>
      </c>
      <c r="BJ250" s="14" t="s">
        <v>495</v>
      </c>
      <c r="BK250" s="14" t="s">
        <v>495</v>
      </c>
      <c r="BL250" s="14" t="s">
        <v>496</v>
      </c>
      <c r="BM250" s="14" t="s">
        <v>495</v>
      </c>
      <c r="BN250" s="14" t="s">
        <v>495</v>
      </c>
      <c r="BO250" s="14" t="s">
        <v>496</v>
      </c>
      <c r="BP250" s="14" t="s">
        <v>497</v>
      </c>
      <c r="BQ250" s="14" t="s">
        <v>496</v>
      </c>
      <c r="BR250" s="14" t="s">
        <v>495</v>
      </c>
      <c r="BS250" s="14" t="s">
        <v>495</v>
      </c>
      <c r="BT250" s="14" t="s">
        <v>496</v>
      </c>
      <c r="BU250" s="14" t="s">
        <v>496</v>
      </c>
      <c r="BV250" s="14" t="s">
        <v>496</v>
      </c>
      <c r="BW250" s="14" t="s">
        <v>495</v>
      </c>
      <c r="BX250" s="14" t="s">
        <v>496</v>
      </c>
      <c r="BY250" s="14" t="s">
        <v>497</v>
      </c>
      <c r="BZ250" s="14" t="s">
        <v>495</v>
      </c>
      <c r="CA250" s="14" t="s">
        <v>496</v>
      </c>
      <c r="CB250" s="14" t="s">
        <v>497</v>
      </c>
      <c r="CC250" s="14" t="s">
        <v>496</v>
      </c>
      <c r="CD250" s="14" t="s">
        <v>495</v>
      </c>
      <c r="CE250" s="14" t="s">
        <v>495</v>
      </c>
      <c r="CF250" s="14" t="s">
        <v>496</v>
      </c>
      <c r="CG250" s="14" t="s">
        <v>497</v>
      </c>
      <c r="CH250" s="14" t="s">
        <v>496</v>
      </c>
      <c r="CI250" s="14" t="s">
        <v>495</v>
      </c>
      <c r="CJ250" s="14" t="s">
        <v>496</v>
      </c>
      <c r="CK250" s="14" t="s">
        <v>496</v>
      </c>
      <c r="CL250" s="14" t="s">
        <v>497</v>
      </c>
      <c r="CM250" s="14" t="s">
        <v>496</v>
      </c>
      <c r="CN250" s="14" t="s">
        <v>495</v>
      </c>
      <c r="CO250" s="14" t="s">
        <v>497</v>
      </c>
      <c r="CP250" s="14" t="s">
        <v>496</v>
      </c>
      <c r="CQ250" s="14" t="s">
        <v>496</v>
      </c>
      <c r="CR250" s="14" t="s">
        <v>497</v>
      </c>
      <c r="CS250" s="14" t="s">
        <v>496</v>
      </c>
      <c r="CT250" s="14" t="s">
        <v>495</v>
      </c>
      <c r="CU250" s="14" t="s">
        <v>495</v>
      </c>
      <c r="CV250" s="14" t="s">
        <v>496</v>
      </c>
      <c r="CW250" s="2" t="s">
        <v>496</v>
      </c>
      <c r="CX250" s="2" t="s">
        <v>496</v>
      </c>
      <c r="CY250" s="2" t="s">
        <v>495</v>
      </c>
    </row>
    <row r="251" ht="12.75" customHeight="1">
      <c r="A251" s="11" t="s">
        <v>726</v>
      </c>
      <c r="B251" s="11"/>
      <c r="C251" s="11" t="s">
        <v>726</v>
      </c>
      <c r="D251" s="14" t="s">
        <v>499</v>
      </c>
      <c r="E251" s="14" t="s">
        <v>495</v>
      </c>
      <c r="F251" s="14" t="s">
        <v>499</v>
      </c>
      <c r="G251" s="14" t="s">
        <v>499</v>
      </c>
      <c r="H251" s="14" t="s">
        <v>496</v>
      </c>
      <c r="I251" s="14" t="s">
        <v>496</v>
      </c>
      <c r="J251" s="14" t="s">
        <v>496</v>
      </c>
      <c r="K251" s="14" t="s">
        <v>496</v>
      </c>
      <c r="L251" s="14" t="s">
        <v>499</v>
      </c>
      <c r="M251" s="14" t="s">
        <v>496</v>
      </c>
      <c r="N251" s="14" t="s">
        <v>499</v>
      </c>
      <c r="O251" s="14" t="s">
        <v>499</v>
      </c>
      <c r="P251" s="14" t="s">
        <v>499</v>
      </c>
      <c r="Q251" s="14" t="s">
        <v>499</v>
      </c>
      <c r="R251" s="14" t="s">
        <v>499</v>
      </c>
      <c r="S251" s="14" t="s">
        <v>499</v>
      </c>
      <c r="T251" s="14" t="s">
        <v>499</v>
      </c>
      <c r="U251" s="14" t="s">
        <v>499</v>
      </c>
      <c r="V251" s="14" t="s">
        <v>499</v>
      </c>
      <c r="W251" s="14" t="s">
        <v>495</v>
      </c>
      <c r="X251" s="14" t="s">
        <v>499</v>
      </c>
      <c r="Y251" s="14" t="s">
        <v>495</v>
      </c>
      <c r="Z251" s="14" t="s">
        <v>496</v>
      </c>
      <c r="AA251" s="14" t="s">
        <v>499</v>
      </c>
      <c r="AB251" s="14" t="s">
        <v>495</v>
      </c>
      <c r="AC251" s="14" t="s">
        <v>495</v>
      </c>
      <c r="AD251" s="14" t="s">
        <v>497</v>
      </c>
      <c r="AE251" s="14" t="s">
        <v>499</v>
      </c>
      <c r="AF251" s="14" t="s">
        <v>495</v>
      </c>
      <c r="AG251" s="14" t="s">
        <v>499</v>
      </c>
      <c r="AH251" s="14" t="s">
        <v>496</v>
      </c>
      <c r="AI251" s="14" t="s">
        <v>499</v>
      </c>
      <c r="AJ251" s="14" t="s">
        <v>499</v>
      </c>
      <c r="AK251" s="14" t="s">
        <v>497</v>
      </c>
      <c r="AL251" s="14" t="s">
        <v>497</v>
      </c>
      <c r="AM251" s="14" t="s">
        <v>497</v>
      </c>
      <c r="AN251" s="14" t="s">
        <v>495</v>
      </c>
      <c r="AO251" s="14" t="s">
        <v>495</v>
      </c>
      <c r="AP251" s="14" t="s">
        <v>499</v>
      </c>
      <c r="AQ251" s="14" t="s">
        <v>496</v>
      </c>
      <c r="AR251" s="14" t="s">
        <v>499</v>
      </c>
      <c r="AS251" s="14" t="s">
        <v>496</v>
      </c>
      <c r="AT251" s="14" t="s">
        <v>499</v>
      </c>
      <c r="AU251" s="14" t="s">
        <v>499</v>
      </c>
      <c r="AV251" s="14" t="s">
        <v>496</v>
      </c>
      <c r="AW251" s="14" t="s">
        <v>499</v>
      </c>
      <c r="AX251" s="14" t="s">
        <v>495</v>
      </c>
      <c r="AY251" s="14" t="s">
        <v>499</v>
      </c>
      <c r="AZ251" s="14" t="s">
        <v>499</v>
      </c>
      <c r="BA251" s="14" t="s">
        <v>499</v>
      </c>
      <c r="BB251" s="14" t="s">
        <v>497</v>
      </c>
      <c r="BC251" s="14" t="s">
        <v>499</v>
      </c>
      <c r="BD251" s="14" t="s">
        <v>496</v>
      </c>
      <c r="BE251" s="14" t="s">
        <v>496</v>
      </c>
      <c r="BF251" s="14" t="s">
        <v>497</v>
      </c>
      <c r="BG251" s="14" t="s">
        <v>499</v>
      </c>
      <c r="BH251" s="14" t="s">
        <v>499</v>
      </c>
      <c r="BI251" s="14" t="s">
        <v>496</v>
      </c>
      <c r="BJ251" s="14" t="s">
        <v>499</v>
      </c>
      <c r="BK251" s="14" t="s">
        <v>499</v>
      </c>
      <c r="BL251" s="14" t="s">
        <v>495</v>
      </c>
      <c r="BM251" s="14" t="s">
        <v>496</v>
      </c>
      <c r="BN251" s="14" t="s">
        <v>496</v>
      </c>
      <c r="BO251" s="14" t="s">
        <v>499</v>
      </c>
      <c r="BP251" s="14" t="s">
        <v>497</v>
      </c>
      <c r="BQ251" s="14" t="s">
        <v>499</v>
      </c>
      <c r="BR251" s="14" t="s">
        <v>496</v>
      </c>
      <c r="BS251" s="14" t="s">
        <v>495</v>
      </c>
      <c r="BT251" s="14" t="s">
        <v>496</v>
      </c>
      <c r="BU251" s="14" t="s">
        <v>495</v>
      </c>
      <c r="BV251" s="14" t="s">
        <v>499</v>
      </c>
      <c r="BW251" s="14" t="s">
        <v>497</v>
      </c>
      <c r="BX251" s="14" t="s">
        <v>499</v>
      </c>
      <c r="BY251" s="14" t="s">
        <v>497</v>
      </c>
      <c r="BZ251" s="14" t="s">
        <v>499</v>
      </c>
      <c r="CA251" s="14" t="s">
        <v>499</v>
      </c>
      <c r="CB251" s="14" t="s">
        <v>499</v>
      </c>
      <c r="CC251" s="14" t="s">
        <v>497</v>
      </c>
      <c r="CD251" s="14" t="s">
        <v>499</v>
      </c>
      <c r="CE251" s="14" t="s">
        <v>496</v>
      </c>
      <c r="CF251" s="14" t="s">
        <v>499</v>
      </c>
      <c r="CG251" s="14" t="s">
        <v>499</v>
      </c>
      <c r="CH251" s="14" t="s">
        <v>499</v>
      </c>
      <c r="CI251" s="14" t="s">
        <v>499</v>
      </c>
      <c r="CJ251" s="14" t="s">
        <v>496</v>
      </c>
      <c r="CK251" s="14" t="s">
        <v>499</v>
      </c>
      <c r="CL251" s="14" t="s">
        <v>499</v>
      </c>
      <c r="CM251" s="14" t="s">
        <v>499</v>
      </c>
      <c r="CN251" s="14" t="s">
        <v>496</v>
      </c>
      <c r="CO251" s="14" t="s">
        <v>499</v>
      </c>
      <c r="CP251" s="14" t="s">
        <v>495</v>
      </c>
      <c r="CQ251" s="14" t="s">
        <v>497</v>
      </c>
      <c r="CR251" s="14" t="s">
        <v>496</v>
      </c>
      <c r="CS251" s="14" t="s">
        <v>495</v>
      </c>
      <c r="CT251" s="14" t="s">
        <v>495</v>
      </c>
      <c r="CU251" s="14" t="s">
        <v>499</v>
      </c>
      <c r="CV251" s="14" t="s">
        <v>499</v>
      </c>
      <c r="CW251" s="2" t="s">
        <v>499</v>
      </c>
      <c r="CX251" s="2" t="s">
        <v>495</v>
      </c>
      <c r="CY251" s="2" t="s">
        <v>499</v>
      </c>
    </row>
    <row r="252" ht="12.75" customHeight="1">
      <c r="A252" s="11" t="s">
        <v>727</v>
      </c>
      <c r="B252" s="11"/>
      <c r="C252" s="11" t="s">
        <v>727</v>
      </c>
      <c r="D252" s="14" t="s">
        <v>496</v>
      </c>
      <c r="E252" s="14" t="s">
        <v>497</v>
      </c>
      <c r="F252" s="14" t="s">
        <v>497</v>
      </c>
      <c r="G252" s="14" t="s">
        <v>496</v>
      </c>
      <c r="H252" s="14" t="s">
        <v>501</v>
      </c>
      <c r="I252" s="14" t="s">
        <v>496</v>
      </c>
      <c r="J252" s="14" t="s">
        <v>497</v>
      </c>
      <c r="K252" s="14" t="s">
        <v>496</v>
      </c>
      <c r="L252" s="14" t="s">
        <v>496</v>
      </c>
      <c r="M252" s="14" t="s">
        <v>496</v>
      </c>
      <c r="N252" s="14" t="s">
        <v>496</v>
      </c>
      <c r="O252" s="14" t="s">
        <v>496</v>
      </c>
      <c r="P252" s="14" t="s">
        <v>496</v>
      </c>
      <c r="Q252" s="14" t="s">
        <v>501</v>
      </c>
      <c r="R252" s="14" t="s">
        <v>496</v>
      </c>
      <c r="S252" s="14" t="s">
        <v>501</v>
      </c>
      <c r="T252" s="14" t="s">
        <v>497</v>
      </c>
      <c r="U252" s="14" t="s">
        <v>501</v>
      </c>
      <c r="V252" s="14" t="s">
        <v>496</v>
      </c>
      <c r="W252" s="14" t="s">
        <v>496</v>
      </c>
      <c r="X252" s="14" t="s">
        <v>496</v>
      </c>
      <c r="Y252" s="14" t="s">
        <v>501</v>
      </c>
      <c r="Z252" s="14" t="s">
        <v>497</v>
      </c>
      <c r="AA252" s="14" t="s">
        <v>496</v>
      </c>
      <c r="AB252" s="14" t="s">
        <v>496</v>
      </c>
      <c r="AC252" s="14" t="s">
        <v>497</v>
      </c>
      <c r="AD252" s="14" t="s">
        <v>501</v>
      </c>
      <c r="AE252" s="14" t="s">
        <v>501</v>
      </c>
      <c r="AF252" s="14" t="s">
        <v>497</v>
      </c>
      <c r="AG252" s="14" t="s">
        <v>496</v>
      </c>
      <c r="AH252" s="14" t="s">
        <v>501</v>
      </c>
      <c r="AI252" s="14" t="s">
        <v>496</v>
      </c>
      <c r="AJ252" s="14" t="s">
        <v>496</v>
      </c>
      <c r="AK252" s="14" t="s">
        <v>501</v>
      </c>
      <c r="AL252" s="14" t="s">
        <v>497</v>
      </c>
      <c r="AM252" s="14" t="s">
        <v>497</v>
      </c>
      <c r="AN252" s="14" t="s">
        <v>497</v>
      </c>
      <c r="AO252" s="14" t="s">
        <v>496</v>
      </c>
      <c r="AP252" s="14" t="s">
        <v>496</v>
      </c>
      <c r="AQ252" s="14" t="s">
        <v>496</v>
      </c>
      <c r="AR252" s="14" t="s">
        <v>496</v>
      </c>
      <c r="AS252" s="14" t="s">
        <v>496</v>
      </c>
      <c r="AT252" s="14" t="s">
        <v>497</v>
      </c>
      <c r="AU252" s="14" t="s">
        <v>497</v>
      </c>
      <c r="AV252" s="14" t="s">
        <v>497</v>
      </c>
      <c r="AW252" s="14" t="s">
        <v>496</v>
      </c>
      <c r="AX252" s="14" t="s">
        <v>497</v>
      </c>
      <c r="AY252" s="14" t="s">
        <v>496</v>
      </c>
      <c r="AZ252" s="14" t="s">
        <v>501</v>
      </c>
      <c r="BA252" s="14" t="s">
        <v>501</v>
      </c>
      <c r="BB252" s="14" t="s">
        <v>496</v>
      </c>
      <c r="BC252" s="14" t="s">
        <v>496</v>
      </c>
      <c r="BD252" s="14" t="s">
        <v>501</v>
      </c>
      <c r="BE252" s="14" t="s">
        <v>497</v>
      </c>
      <c r="BF252" s="14" t="s">
        <v>501</v>
      </c>
      <c r="BG252" s="14" t="s">
        <v>501</v>
      </c>
      <c r="BH252" s="14" t="s">
        <v>496</v>
      </c>
      <c r="BI252" s="14" t="s">
        <v>496</v>
      </c>
      <c r="BJ252" s="14" t="s">
        <v>501</v>
      </c>
      <c r="BK252" s="14" t="s">
        <v>496</v>
      </c>
      <c r="BL252" s="14" t="s">
        <v>496</v>
      </c>
      <c r="BM252" s="14" t="s">
        <v>497</v>
      </c>
      <c r="BN252" s="14" t="s">
        <v>497</v>
      </c>
      <c r="BO252" s="14" t="s">
        <v>496</v>
      </c>
      <c r="BP252" s="14" t="s">
        <v>496</v>
      </c>
      <c r="BQ252" s="14" t="s">
        <v>496</v>
      </c>
      <c r="BR252" s="14" t="s">
        <v>496</v>
      </c>
      <c r="BS252" s="14" t="s">
        <v>497</v>
      </c>
      <c r="BT252" s="14" t="s">
        <v>496</v>
      </c>
      <c r="BU252" s="14" t="s">
        <v>496</v>
      </c>
      <c r="BV252" s="14" t="s">
        <v>496</v>
      </c>
      <c r="BW252" s="14" t="s">
        <v>496</v>
      </c>
      <c r="BX252" s="14" t="s">
        <v>496</v>
      </c>
      <c r="BY252" s="14" t="s">
        <v>496</v>
      </c>
      <c r="BZ252" s="14" t="s">
        <v>496</v>
      </c>
      <c r="CA252" s="14" t="s">
        <v>496</v>
      </c>
      <c r="CB252" s="14" t="s">
        <v>501</v>
      </c>
      <c r="CC252" s="14" t="s">
        <v>496</v>
      </c>
      <c r="CD252" s="14" t="s">
        <v>501</v>
      </c>
      <c r="CE252" s="14" t="s">
        <v>501</v>
      </c>
      <c r="CF252" s="14" t="s">
        <v>497</v>
      </c>
      <c r="CG252" s="14" t="s">
        <v>496</v>
      </c>
      <c r="CH252" s="14" t="s">
        <v>497</v>
      </c>
      <c r="CI252" s="14" t="s">
        <v>496</v>
      </c>
      <c r="CJ252" s="14" t="s">
        <v>496</v>
      </c>
      <c r="CK252" s="14" t="s">
        <v>496</v>
      </c>
      <c r="CL252" s="14" t="s">
        <v>497</v>
      </c>
      <c r="CM252" s="14" t="s">
        <v>497</v>
      </c>
      <c r="CN252" s="14" t="s">
        <v>497</v>
      </c>
      <c r="CO252" s="14" t="s">
        <v>496</v>
      </c>
      <c r="CP252" s="14" t="s">
        <v>496</v>
      </c>
      <c r="CQ252" s="14" t="s">
        <v>501</v>
      </c>
      <c r="CR252" s="14" t="s">
        <v>496</v>
      </c>
      <c r="CS252" s="14" t="s">
        <v>497</v>
      </c>
      <c r="CT252" s="14" t="s">
        <v>497</v>
      </c>
      <c r="CU252" s="14" t="s">
        <v>496</v>
      </c>
      <c r="CV252" s="14" t="s">
        <v>497</v>
      </c>
      <c r="CW252" s="2" t="s">
        <v>496</v>
      </c>
      <c r="CX252" s="2" t="s">
        <v>497</v>
      </c>
      <c r="CY252" s="2" t="s">
        <v>496</v>
      </c>
    </row>
    <row r="253" ht="12.75" customHeight="1">
      <c r="A253" s="11" t="s">
        <v>728</v>
      </c>
      <c r="B253" s="11"/>
      <c r="C253" s="11" t="s">
        <v>728</v>
      </c>
      <c r="D253" s="14" t="s">
        <v>503</v>
      </c>
      <c r="E253" s="14" t="s">
        <v>503</v>
      </c>
      <c r="F253" s="14" t="s">
        <v>503</v>
      </c>
      <c r="G253" s="14" t="s">
        <v>503</v>
      </c>
      <c r="H253" s="14" t="s">
        <v>503</v>
      </c>
      <c r="I253" s="14" t="s">
        <v>504</v>
      </c>
      <c r="J253" s="14" t="s">
        <v>504</v>
      </c>
      <c r="K253" s="14" t="s">
        <v>503</v>
      </c>
      <c r="L253" s="14" t="s">
        <v>504</v>
      </c>
      <c r="M253" s="14" t="s">
        <v>504</v>
      </c>
      <c r="N253" s="14" t="s">
        <v>503</v>
      </c>
      <c r="O253" s="14" t="s">
        <v>503</v>
      </c>
      <c r="P253" s="14" t="s">
        <v>503</v>
      </c>
      <c r="Q253" s="14" t="s">
        <v>503</v>
      </c>
      <c r="R253" s="14" t="s">
        <v>503</v>
      </c>
      <c r="S253" s="14" t="s">
        <v>504</v>
      </c>
      <c r="T253" s="14" t="s">
        <v>503</v>
      </c>
      <c r="U253" s="14" t="s">
        <v>504</v>
      </c>
      <c r="V253" s="14" t="s">
        <v>503</v>
      </c>
      <c r="W253" s="14" t="s">
        <v>503</v>
      </c>
      <c r="X253" s="14" t="s">
        <v>504</v>
      </c>
      <c r="Y253" s="14" t="s">
        <v>504</v>
      </c>
      <c r="Z253" s="14" t="s">
        <v>504</v>
      </c>
      <c r="AA253" s="14" t="s">
        <v>503</v>
      </c>
      <c r="AB253" s="14" t="s">
        <v>504</v>
      </c>
      <c r="AC253" s="14" t="s">
        <v>504</v>
      </c>
      <c r="AD253" s="14" t="s">
        <v>503</v>
      </c>
      <c r="AE253" s="14" t="s">
        <v>503</v>
      </c>
      <c r="AF253" s="14" t="s">
        <v>504</v>
      </c>
      <c r="AG253" s="14" t="s">
        <v>504</v>
      </c>
      <c r="AH253" s="14" t="s">
        <v>504</v>
      </c>
      <c r="AI253" s="14" t="s">
        <v>503</v>
      </c>
      <c r="AJ253" s="14" t="s">
        <v>503</v>
      </c>
      <c r="AK253" s="14" t="s">
        <v>504</v>
      </c>
      <c r="AL253" s="14" t="s">
        <v>504</v>
      </c>
      <c r="AM253" s="14" t="s">
        <v>504</v>
      </c>
      <c r="AN253" s="14" t="s">
        <v>504</v>
      </c>
      <c r="AO253" s="14" t="s">
        <v>503</v>
      </c>
      <c r="AP253" s="14" t="s">
        <v>504</v>
      </c>
      <c r="AQ253" s="14" t="s">
        <v>504</v>
      </c>
      <c r="AR253" s="14" t="s">
        <v>503</v>
      </c>
      <c r="AS253" s="14" t="s">
        <v>504</v>
      </c>
      <c r="AT253" s="14" t="s">
        <v>504</v>
      </c>
      <c r="AU253" s="14" t="s">
        <v>504</v>
      </c>
      <c r="AV253" s="14" t="s">
        <v>503</v>
      </c>
      <c r="AW253" s="14" t="s">
        <v>504</v>
      </c>
      <c r="AX253" s="14" t="s">
        <v>503</v>
      </c>
      <c r="AY253" s="14" t="s">
        <v>504</v>
      </c>
      <c r="AZ253" s="14" t="s">
        <v>503</v>
      </c>
      <c r="BA253" s="14" t="s">
        <v>503</v>
      </c>
      <c r="BB253" s="14" t="s">
        <v>503</v>
      </c>
      <c r="BC253" s="14" t="s">
        <v>504</v>
      </c>
      <c r="BD253" s="14" t="s">
        <v>504</v>
      </c>
      <c r="BE253" s="14" t="s">
        <v>504</v>
      </c>
      <c r="BF253" s="14" t="s">
        <v>503</v>
      </c>
      <c r="BG253" s="14" t="s">
        <v>504</v>
      </c>
      <c r="BH253" s="14" t="s">
        <v>504</v>
      </c>
      <c r="BI253" s="14" t="s">
        <v>503</v>
      </c>
      <c r="BJ253" s="14" t="s">
        <v>503</v>
      </c>
      <c r="BK253" s="14" t="s">
        <v>504</v>
      </c>
      <c r="BL253" s="14" t="s">
        <v>503</v>
      </c>
      <c r="BM253" s="14" t="s">
        <v>503</v>
      </c>
      <c r="BN253" s="14" t="s">
        <v>504</v>
      </c>
      <c r="BO253" s="14" t="s">
        <v>504</v>
      </c>
      <c r="BP253" s="14" t="s">
        <v>504</v>
      </c>
      <c r="BQ253" s="14" t="s">
        <v>503</v>
      </c>
      <c r="BR253" s="14" t="s">
        <v>504</v>
      </c>
      <c r="BS253" s="14" t="s">
        <v>504</v>
      </c>
      <c r="BT253" s="14" t="s">
        <v>504</v>
      </c>
      <c r="BU253" s="14" t="s">
        <v>503</v>
      </c>
      <c r="BV253" s="14" t="s">
        <v>503</v>
      </c>
      <c r="BW253" s="14" t="s">
        <v>504</v>
      </c>
      <c r="BX253" s="14" t="s">
        <v>503</v>
      </c>
      <c r="BY253" s="14" t="s">
        <v>504</v>
      </c>
      <c r="BZ253" s="14" t="s">
        <v>503</v>
      </c>
      <c r="CA253" s="14" t="s">
        <v>503</v>
      </c>
      <c r="CB253" s="14" t="s">
        <v>503</v>
      </c>
      <c r="CC253" s="14" t="s">
        <v>504</v>
      </c>
      <c r="CD253" s="14" t="s">
        <v>504</v>
      </c>
      <c r="CE253" s="14" t="s">
        <v>504</v>
      </c>
      <c r="CF253" s="14" t="s">
        <v>504</v>
      </c>
      <c r="CG253" s="14" t="s">
        <v>503</v>
      </c>
      <c r="CH253" s="14" t="s">
        <v>504</v>
      </c>
      <c r="CI253" s="14" t="s">
        <v>504</v>
      </c>
      <c r="CJ253" s="14" t="s">
        <v>503</v>
      </c>
      <c r="CK253" s="14" t="s">
        <v>503</v>
      </c>
      <c r="CL253" s="14" t="s">
        <v>504</v>
      </c>
      <c r="CM253" s="14" t="s">
        <v>504</v>
      </c>
      <c r="CN253" s="14" t="s">
        <v>503</v>
      </c>
      <c r="CO253" s="14" t="s">
        <v>504</v>
      </c>
      <c r="CP253" s="14" t="s">
        <v>503</v>
      </c>
      <c r="CQ253" s="14" t="s">
        <v>504</v>
      </c>
      <c r="CR253" s="14" t="s">
        <v>504</v>
      </c>
      <c r="CS253" s="14" t="s">
        <v>504</v>
      </c>
      <c r="CT253" s="14" t="s">
        <v>504</v>
      </c>
      <c r="CU253" s="14" t="s">
        <v>504</v>
      </c>
      <c r="CV253" s="14" t="s">
        <v>503</v>
      </c>
      <c r="CW253" s="2" t="s">
        <v>503</v>
      </c>
      <c r="CX253" s="2" t="s">
        <v>504</v>
      </c>
      <c r="CY253" s="2" t="s">
        <v>504</v>
      </c>
    </row>
    <row r="254" ht="12.75" customHeight="1">
      <c r="A254" s="11" t="s">
        <v>729</v>
      </c>
      <c r="B254" s="11"/>
      <c r="C254" s="11" t="s">
        <v>729</v>
      </c>
      <c r="D254" s="14" t="b">
        <v>0</v>
      </c>
      <c r="E254" s="14" t="b">
        <v>1</v>
      </c>
      <c r="F254" s="14" t="b">
        <v>0</v>
      </c>
      <c r="G254" s="14" t="b">
        <v>1</v>
      </c>
      <c r="H254" s="14" t="b">
        <v>0</v>
      </c>
      <c r="I254" s="14" t="b">
        <v>0</v>
      </c>
      <c r="J254" s="14" t="b">
        <v>1</v>
      </c>
      <c r="K254" s="14" t="b">
        <v>1</v>
      </c>
      <c r="L254" s="14" t="b">
        <v>0</v>
      </c>
      <c r="M254" s="14" t="b">
        <v>0</v>
      </c>
      <c r="N254" s="14" t="b">
        <v>0</v>
      </c>
      <c r="O254" s="14" t="b">
        <v>1</v>
      </c>
      <c r="P254" s="14" t="b">
        <v>1</v>
      </c>
      <c r="Q254" s="14" t="b">
        <v>1</v>
      </c>
      <c r="R254" s="14" t="b">
        <v>0</v>
      </c>
      <c r="S254" s="14" t="b">
        <v>0</v>
      </c>
      <c r="T254" s="14" t="b">
        <v>1</v>
      </c>
      <c r="U254" s="14" t="b">
        <v>1</v>
      </c>
      <c r="V254" s="14" t="b">
        <v>0</v>
      </c>
      <c r="W254" s="14" t="b">
        <v>1</v>
      </c>
      <c r="X254" s="14" t="b">
        <v>1</v>
      </c>
      <c r="Y254" s="14" t="b">
        <v>1</v>
      </c>
      <c r="Z254" s="14" t="b">
        <v>0</v>
      </c>
      <c r="AA254" s="14" t="b">
        <v>0</v>
      </c>
      <c r="AB254" s="14" t="b">
        <v>1</v>
      </c>
      <c r="AC254" s="14" t="b">
        <v>1</v>
      </c>
      <c r="AD254" s="14" t="b">
        <v>0</v>
      </c>
      <c r="AE254" s="14" t="b">
        <v>1</v>
      </c>
      <c r="AF254" s="14" t="b">
        <v>1</v>
      </c>
      <c r="AG254" s="14" t="b">
        <v>0</v>
      </c>
      <c r="AH254" s="14" t="b">
        <v>1</v>
      </c>
      <c r="AI254" s="14" t="b">
        <v>1</v>
      </c>
      <c r="AJ254" s="14" t="b">
        <v>0</v>
      </c>
      <c r="AK254" s="14" t="b">
        <v>0</v>
      </c>
      <c r="AL254" s="14" t="b">
        <v>1</v>
      </c>
      <c r="AM254" s="14" t="b">
        <v>0</v>
      </c>
      <c r="AN254" s="14" t="b">
        <v>1</v>
      </c>
      <c r="AO254" s="14" t="b">
        <v>1</v>
      </c>
      <c r="AP254" s="14" t="b">
        <v>1</v>
      </c>
      <c r="AQ254" s="14" t="b">
        <v>0</v>
      </c>
      <c r="AR254" s="14" t="b">
        <v>1</v>
      </c>
      <c r="AS254" s="14" t="b">
        <v>1</v>
      </c>
      <c r="AT254" s="14" t="b">
        <v>1</v>
      </c>
      <c r="AU254" s="14" t="b">
        <v>0</v>
      </c>
      <c r="AV254" s="14" t="b">
        <v>0</v>
      </c>
      <c r="AW254" s="14" t="b">
        <v>0</v>
      </c>
      <c r="AX254" s="14" t="b">
        <v>0</v>
      </c>
      <c r="AY254" s="14" t="b">
        <v>1</v>
      </c>
      <c r="AZ254" s="14" t="b">
        <v>0</v>
      </c>
      <c r="BA254" s="14" t="b">
        <v>1</v>
      </c>
      <c r="BB254" s="14" t="b">
        <v>0</v>
      </c>
      <c r="BC254" s="14" t="b">
        <v>1</v>
      </c>
      <c r="BD254" s="14" t="b">
        <v>1</v>
      </c>
      <c r="BE254" s="14" t="b">
        <v>1</v>
      </c>
      <c r="BF254" s="14" t="b">
        <v>0</v>
      </c>
      <c r="BG254" s="14" t="b">
        <v>0</v>
      </c>
      <c r="BH254" s="14" t="b">
        <v>0</v>
      </c>
      <c r="BI254" s="14" t="b">
        <v>0</v>
      </c>
      <c r="BJ254" s="14" t="b">
        <v>1</v>
      </c>
      <c r="BK254" s="14" t="b">
        <v>0</v>
      </c>
      <c r="BL254" s="14" t="b">
        <v>0</v>
      </c>
      <c r="BM254" s="14" t="b">
        <v>1</v>
      </c>
      <c r="BN254" s="14" t="b">
        <v>1</v>
      </c>
      <c r="BO254" s="14" t="b">
        <v>1</v>
      </c>
      <c r="BP254" s="14" t="b">
        <v>0</v>
      </c>
      <c r="BQ254" s="14" t="b">
        <v>1</v>
      </c>
      <c r="BR254" s="14" t="b">
        <v>0</v>
      </c>
      <c r="BS254" s="14" t="b">
        <v>0</v>
      </c>
      <c r="BT254" s="14" t="b">
        <v>0</v>
      </c>
      <c r="BU254" s="14" t="b">
        <v>0</v>
      </c>
      <c r="BV254" s="14" t="b">
        <v>0</v>
      </c>
      <c r="BW254" s="14" t="b">
        <v>0</v>
      </c>
      <c r="BX254" s="14" t="b">
        <v>1</v>
      </c>
      <c r="BY254" s="14" t="b">
        <v>1</v>
      </c>
      <c r="BZ254" s="14" t="b">
        <v>0</v>
      </c>
      <c r="CA254" s="14" t="b">
        <v>0</v>
      </c>
      <c r="CB254" s="14" t="b">
        <v>0</v>
      </c>
      <c r="CC254" s="14" t="b">
        <v>0</v>
      </c>
      <c r="CD254" s="14" t="b">
        <v>0</v>
      </c>
      <c r="CE254" s="14" t="b">
        <v>1</v>
      </c>
      <c r="CF254" s="14" t="b">
        <v>0</v>
      </c>
      <c r="CG254" s="14" t="b">
        <v>1</v>
      </c>
      <c r="CH254" s="14" t="b">
        <v>0</v>
      </c>
      <c r="CI254" s="14" t="b">
        <v>1</v>
      </c>
      <c r="CJ254" s="14" t="b">
        <v>1</v>
      </c>
      <c r="CK254" s="14" t="b">
        <v>0</v>
      </c>
      <c r="CL254" s="14" t="b">
        <v>0</v>
      </c>
      <c r="CM254" s="14" t="b">
        <v>1</v>
      </c>
      <c r="CN254" s="14" t="b">
        <v>1</v>
      </c>
      <c r="CO254" s="14" t="b">
        <v>1</v>
      </c>
      <c r="CP254" s="14" t="b">
        <v>0</v>
      </c>
      <c r="CQ254" s="14" t="b">
        <v>1</v>
      </c>
      <c r="CR254" s="14" t="b">
        <v>1</v>
      </c>
      <c r="CS254" s="14" t="b">
        <v>0</v>
      </c>
      <c r="CT254" s="14" t="b">
        <v>1</v>
      </c>
      <c r="CU254" s="14" t="b">
        <v>1</v>
      </c>
      <c r="CV254" s="14" t="b">
        <v>0</v>
      </c>
      <c r="CW254" s="2" t="b">
        <v>0</v>
      </c>
      <c r="CX254" s="2" t="b">
        <v>1</v>
      </c>
      <c r="CY254" s="2" t="b">
        <v>0</v>
      </c>
    </row>
    <row r="255" ht="12.75" customHeight="1">
      <c r="A255" s="11" t="s">
        <v>730</v>
      </c>
      <c r="B255" s="11"/>
      <c r="C255" s="11" t="s">
        <v>730</v>
      </c>
      <c r="D255" s="14" t="b">
        <v>0</v>
      </c>
      <c r="E255" s="14" t="b">
        <v>0</v>
      </c>
      <c r="F255" s="14" t="b">
        <v>0</v>
      </c>
      <c r="G255" s="14" t="b">
        <v>0</v>
      </c>
      <c r="H255" s="14" t="b">
        <v>0</v>
      </c>
      <c r="I255" s="14" t="b">
        <v>0</v>
      </c>
      <c r="J255" s="14" t="b">
        <v>0</v>
      </c>
      <c r="K255" s="14" t="b">
        <v>1</v>
      </c>
      <c r="L255" s="14" t="b">
        <v>0</v>
      </c>
      <c r="M255" s="14" t="b">
        <v>1</v>
      </c>
      <c r="N255" s="14" t="b">
        <v>1</v>
      </c>
      <c r="O255" s="14" t="b">
        <v>0</v>
      </c>
      <c r="P255" s="14" t="b">
        <v>1</v>
      </c>
      <c r="Q255" s="14" t="b">
        <v>0</v>
      </c>
      <c r="R255" s="14" t="b">
        <v>1</v>
      </c>
      <c r="S255" s="14" t="b">
        <v>1</v>
      </c>
      <c r="T255" s="14" t="b">
        <v>1</v>
      </c>
      <c r="U255" s="14" t="b">
        <v>1</v>
      </c>
      <c r="V255" s="14" t="b">
        <v>0</v>
      </c>
      <c r="W255" s="14" t="b">
        <v>0</v>
      </c>
      <c r="X255" s="14" t="b">
        <v>1</v>
      </c>
      <c r="Y255" s="14" t="b">
        <v>1</v>
      </c>
      <c r="Z255" s="14" t="b">
        <v>1</v>
      </c>
      <c r="AA255" s="14" t="b">
        <v>0</v>
      </c>
      <c r="AB255" s="14" t="b">
        <v>0</v>
      </c>
      <c r="AC255" s="14" t="b">
        <v>0</v>
      </c>
      <c r="AD255" s="14" t="b">
        <v>0</v>
      </c>
      <c r="AE255" s="14" t="b">
        <v>0</v>
      </c>
      <c r="AF255" s="14" t="b">
        <v>0</v>
      </c>
      <c r="AG255" s="14" t="b">
        <v>1</v>
      </c>
      <c r="AH255" s="14" t="b">
        <v>1</v>
      </c>
      <c r="AI255" s="14" t="b">
        <v>0</v>
      </c>
      <c r="AJ255" s="14" t="b">
        <v>1</v>
      </c>
      <c r="AK255" s="14" t="b">
        <v>0</v>
      </c>
      <c r="AL255" s="14" t="b">
        <v>1</v>
      </c>
      <c r="AM255" s="14" t="b">
        <v>1</v>
      </c>
      <c r="AN255" s="14" t="b">
        <v>1</v>
      </c>
      <c r="AO255" s="14" t="b">
        <v>0</v>
      </c>
      <c r="AP255" s="14" t="b">
        <v>1</v>
      </c>
      <c r="AQ255" s="14" t="b">
        <v>1</v>
      </c>
      <c r="AR255" s="14" t="b">
        <v>1</v>
      </c>
      <c r="AS255" s="14" t="b">
        <v>0</v>
      </c>
      <c r="AT255" s="14" t="b">
        <v>1</v>
      </c>
      <c r="AU255" s="14" t="b">
        <v>1</v>
      </c>
      <c r="AV255" s="14" t="b">
        <v>1</v>
      </c>
      <c r="AW255" s="14" t="b">
        <v>0</v>
      </c>
      <c r="AX255" s="14" t="b">
        <v>0</v>
      </c>
      <c r="AY255" s="14" t="b">
        <v>0</v>
      </c>
      <c r="AZ255" s="14" t="b">
        <v>1</v>
      </c>
      <c r="BA255" s="14" t="b">
        <v>0</v>
      </c>
      <c r="BB255" s="14" t="b">
        <v>0</v>
      </c>
      <c r="BC255" s="14" t="b">
        <v>0</v>
      </c>
      <c r="BD255" s="14" t="b">
        <v>0</v>
      </c>
      <c r="BE255" s="14" t="b">
        <v>1</v>
      </c>
      <c r="BF255" s="14" t="b">
        <v>0</v>
      </c>
      <c r="BG255" s="14" t="b">
        <v>0</v>
      </c>
      <c r="BH255" s="14" t="b">
        <v>1</v>
      </c>
      <c r="BI255" s="14" t="b">
        <v>1</v>
      </c>
      <c r="BJ255" s="14" t="b">
        <v>1</v>
      </c>
      <c r="BK255" s="14" t="b">
        <v>1</v>
      </c>
      <c r="BL255" s="14" t="b">
        <v>1</v>
      </c>
      <c r="BM255" s="14" t="b">
        <v>0</v>
      </c>
      <c r="BN255" s="14" t="b">
        <v>1</v>
      </c>
      <c r="BO255" s="14" t="b">
        <v>1</v>
      </c>
      <c r="BP255" s="14" t="b">
        <v>1</v>
      </c>
      <c r="BQ255" s="14" t="b">
        <v>1</v>
      </c>
      <c r="BR255" s="14" t="b">
        <v>1</v>
      </c>
      <c r="BS255" s="14" t="b">
        <v>1</v>
      </c>
      <c r="BT255" s="14" t="b">
        <v>0</v>
      </c>
      <c r="BU255" s="14" t="b">
        <v>1</v>
      </c>
      <c r="BV255" s="14" t="b">
        <v>1</v>
      </c>
      <c r="BW255" s="14" t="b">
        <v>1</v>
      </c>
      <c r="BX255" s="14" t="b">
        <v>1</v>
      </c>
      <c r="BY255" s="14" t="b">
        <v>0</v>
      </c>
      <c r="BZ255" s="14" t="b">
        <v>0</v>
      </c>
      <c r="CA255" s="14" t="b">
        <v>1</v>
      </c>
      <c r="CB255" s="14" t="b">
        <v>1</v>
      </c>
      <c r="CC255" s="14" t="b">
        <v>0</v>
      </c>
      <c r="CD255" s="14" t="b">
        <v>1</v>
      </c>
      <c r="CE255" s="14" t="b">
        <v>1</v>
      </c>
      <c r="CF255" s="14" t="b">
        <v>1</v>
      </c>
      <c r="CG255" s="14" t="b">
        <v>1</v>
      </c>
      <c r="CH255" s="14" t="b">
        <v>1</v>
      </c>
      <c r="CI255" s="14" t="b">
        <v>0</v>
      </c>
      <c r="CJ255" s="14" t="b">
        <v>1</v>
      </c>
      <c r="CK255" s="14" t="b">
        <v>0</v>
      </c>
      <c r="CL255" s="14" t="b">
        <v>0</v>
      </c>
      <c r="CM255" s="14" t="b">
        <v>0</v>
      </c>
      <c r="CN255" s="14" t="b">
        <v>0</v>
      </c>
      <c r="CO255" s="14" t="b">
        <v>1</v>
      </c>
      <c r="CP255" s="14" t="b">
        <v>1</v>
      </c>
      <c r="CQ255" s="14" t="b">
        <v>1</v>
      </c>
      <c r="CR255" s="14" t="b">
        <v>0</v>
      </c>
      <c r="CS255" s="14" t="b">
        <v>1</v>
      </c>
      <c r="CT255" s="14" t="b">
        <v>0</v>
      </c>
      <c r="CU255" s="14" t="b">
        <v>0</v>
      </c>
      <c r="CV255" s="14" t="b">
        <v>0</v>
      </c>
      <c r="CW255" s="2" t="b">
        <v>0</v>
      </c>
      <c r="CX255" s="2" t="b">
        <v>0</v>
      </c>
      <c r="CY255" s="2" t="b">
        <v>1</v>
      </c>
    </row>
    <row r="256" ht="12.75" customHeight="1">
      <c r="A256" s="11" t="s">
        <v>731</v>
      </c>
      <c r="B256" s="11"/>
      <c r="C256" s="11" t="s">
        <v>731</v>
      </c>
      <c r="D256" s="14" t="s">
        <v>510</v>
      </c>
      <c r="E256" s="14" t="s">
        <v>510</v>
      </c>
      <c r="F256" s="14" t="s">
        <v>510</v>
      </c>
      <c r="G256" s="14" t="s">
        <v>508</v>
      </c>
      <c r="H256" s="14" t="s">
        <v>509</v>
      </c>
      <c r="I256" s="14" t="s">
        <v>510</v>
      </c>
      <c r="J256" s="14" t="s">
        <v>508</v>
      </c>
      <c r="K256" s="14" t="s">
        <v>509</v>
      </c>
      <c r="L256" s="14" t="s">
        <v>510</v>
      </c>
      <c r="M256" s="14" t="s">
        <v>508</v>
      </c>
      <c r="N256" s="14" t="s">
        <v>509</v>
      </c>
      <c r="O256" s="14" t="s">
        <v>510</v>
      </c>
      <c r="P256" s="14" t="s">
        <v>509</v>
      </c>
      <c r="Q256" s="14" t="s">
        <v>508</v>
      </c>
      <c r="R256" s="14" t="s">
        <v>508</v>
      </c>
      <c r="S256" s="14" t="s">
        <v>509</v>
      </c>
      <c r="T256" s="14" t="s">
        <v>508</v>
      </c>
      <c r="U256" s="14" t="s">
        <v>508</v>
      </c>
      <c r="V256" s="14" t="s">
        <v>509</v>
      </c>
      <c r="W256" s="14" t="s">
        <v>510</v>
      </c>
      <c r="X256" s="14" t="s">
        <v>509</v>
      </c>
      <c r="Y256" s="14" t="s">
        <v>508</v>
      </c>
      <c r="Z256" s="14" t="s">
        <v>509</v>
      </c>
      <c r="AA256" s="14" t="s">
        <v>510</v>
      </c>
      <c r="AB256" s="14" t="s">
        <v>509</v>
      </c>
      <c r="AC256" s="14" t="s">
        <v>508</v>
      </c>
      <c r="AD256" s="14" t="s">
        <v>510</v>
      </c>
      <c r="AE256" s="14" t="s">
        <v>509</v>
      </c>
      <c r="AF256" s="14" t="s">
        <v>509</v>
      </c>
      <c r="AG256" s="14" t="s">
        <v>508</v>
      </c>
      <c r="AH256" s="14" t="s">
        <v>510</v>
      </c>
      <c r="AI256" s="14" t="s">
        <v>509</v>
      </c>
      <c r="AJ256" s="14" t="s">
        <v>510</v>
      </c>
      <c r="AK256" s="14" t="s">
        <v>508</v>
      </c>
      <c r="AL256" s="14" t="s">
        <v>510</v>
      </c>
      <c r="AM256" s="14" t="s">
        <v>508</v>
      </c>
      <c r="AN256" s="14" t="s">
        <v>510</v>
      </c>
      <c r="AO256" s="14" t="s">
        <v>508</v>
      </c>
      <c r="AP256" s="14" t="s">
        <v>508</v>
      </c>
      <c r="AQ256" s="14" t="s">
        <v>509</v>
      </c>
      <c r="AR256" s="14" t="s">
        <v>509</v>
      </c>
      <c r="AS256" s="14" t="s">
        <v>508</v>
      </c>
      <c r="AT256" s="14" t="s">
        <v>508</v>
      </c>
      <c r="AU256" s="14" t="s">
        <v>509</v>
      </c>
      <c r="AV256" s="14" t="s">
        <v>510</v>
      </c>
      <c r="AW256" s="14" t="s">
        <v>510</v>
      </c>
      <c r="AX256" s="14" t="s">
        <v>509</v>
      </c>
      <c r="AY256" s="14" t="s">
        <v>509</v>
      </c>
      <c r="AZ256" s="14" t="s">
        <v>510</v>
      </c>
      <c r="BA256" s="14" t="s">
        <v>509</v>
      </c>
      <c r="BB256" s="14" t="s">
        <v>509</v>
      </c>
      <c r="BC256" s="14" t="s">
        <v>508</v>
      </c>
      <c r="BD256" s="14" t="s">
        <v>509</v>
      </c>
      <c r="BE256" s="14" t="s">
        <v>510</v>
      </c>
      <c r="BF256" s="14" t="s">
        <v>509</v>
      </c>
      <c r="BG256" s="14" t="s">
        <v>509</v>
      </c>
      <c r="BH256" s="14" t="s">
        <v>509</v>
      </c>
      <c r="BI256" s="14" t="s">
        <v>509</v>
      </c>
      <c r="BJ256" s="14" t="s">
        <v>508</v>
      </c>
      <c r="BK256" s="14" t="s">
        <v>510</v>
      </c>
      <c r="BL256" s="14" t="s">
        <v>509</v>
      </c>
      <c r="BM256" s="14" t="s">
        <v>509</v>
      </c>
      <c r="BN256" s="14" t="s">
        <v>510</v>
      </c>
      <c r="BO256" s="14" t="s">
        <v>509</v>
      </c>
      <c r="BP256" s="14" t="s">
        <v>509</v>
      </c>
      <c r="BQ256" s="14" t="s">
        <v>509</v>
      </c>
      <c r="BR256" s="14" t="s">
        <v>508</v>
      </c>
      <c r="BS256" s="14" t="s">
        <v>509</v>
      </c>
      <c r="BT256" s="14" t="s">
        <v>508</v>
      </c>
      <c r="BU256" s="14" t="s">
        <v>509</v>
      </c>
      <c r="BV256" s="14" t="s">
        <v>509</v>
      </c>
      <c r="BW256" s="14" t="s">
        <v>509</v>
      </c>
      <c r="BX256" s="14" t="s">
        <v>509</v>
      </c>
      <c r="BY256" s="14" t="s">
        <v>508</v>
      </c>
      <c r="BZ256" s="14" t="s">
        <v>510</v>
      </c>
      <c r="CA256" s="14" t="s">
        <v>509</v>
      </c>
      <c r="CB256" s="14" t="s">
        <v>508</v>
      </c>
      <c r="CC256" s="14" t="s">
        <v>509</v>
      </c>
      <c r="CD256" s="14" t="s">
        <v>510</v>
      </c>
      <c r="CE256" s="14" t="s">
        <v>509</v>
      </c>
      <c r="CF256" s="14" t="s">
        <v>509</v>
      </c>
      <c r="CG256" s="14" t="s">
        <v>509</v>
      </c>
      <c r="CH256" s="14" t="s">
        <v>509</v>
      </c>
      <c r="CI256" s="14" t="s">
        <v>508</v>
      </c>
      <c r="CJ256" s="14" t="s">
        <v>509</v>
      </c>
      <c r="CK256" s="14" t="s">
        <v>509</v>
      </c>
      <c r="CL256" s="14" t="s">
        <v>510</v>
      </c>
      <c r="CM256" s="14" t="s">
        <v>510</v>
      </c>
      <c r="CN256" s="14" t="s">
        <v>509</v>
      </c>
      <c r="CO256" s="14" t="s">
        <v>510</v>
      </c>
      <c r="CP256" s="14" t="s">
        <v>509</v>
      </c>
      <c r="CQ256" s="14" t="s">
        <v>509</v>
      </c>
      <c r="CR256" s="14" t="s">
        <v>509</v>
      </c>
      <c r="CS256" s="14" t="s">
        <v>509</v>
      </c>
      <c r="CT256" s="14" t="s">
        <v>508</v>
      </c>
      <c r="CU256" s="14" t="s">
        <v>508</v>
      </c>
      <c r="CV256" s="14" t="s">
        <v>510</v>
      </c>
      <c r="CW256" s="2" t="s">
        <v>509</v>
      </c>
      <c r="CX256" s="2" t="s">
        <v>508</v>
      </c>
      <c r="CY256" s="2" t="s">
        <v>510</v>
      </c>
    </row>
    <row r="257" ht="12.75" customHeight="1">
      <c r="A257" s="11" t="s">
        <v>732</v>
      </c>
      <c r="B257" s="11"/>
      <c r="C257" s="11" t="s">
        <v>732</v>
      </c>
      <c r="D257" s="14" t="b">
        <v>1</v>
      </c>
      <c r="E257" s="14" t="b">
        <v>0</v>
      </c>
      <c r="F257" s="14" t="b">
        <v>1</v>
      </c>
      <c r="G257" s="14" t="b">
        <v>1</v>
      </c>
      <c r="H257" s="14" t="b">
        <v>1</v>
      </c>
      <c r="I257" s="14" t="b">
        <v>1</v>
      </c>
      <c r="J257" s="14" t="b">
        <v>0</v>
      </c>
      <c r="K257" s="14" t="b">
        <v>1</v>
      </c>
      <c r="L257" s="14" t="b">
        <v>0</v>
      </c>
      <c r="M257" s="14" t="b">
        <v>1</v>
      </c>
      <c r="N257" s="14" t="b">
        <v>1</v>
      </c>
      <c r="O257" s="14" t="b">
        <v>0</v>
      </c>
      <c r="P257" s="14" t="b">
        <v>0</v>
      </c>
      <c r="Q257" s="14" t="b">
        <v>0</v>
      </c>
      <c r="R257" s="14" t="b">
        <v>1</v>
      </c>
      <c r="S257" s="14" t="b">
        <v>0</v>
      </c>
      <c r="T257" s="14" t="b">
        <v>0</v>
      </c>
      <c r="U257" s="14" t="b">
        <v>1</v>
      </c>
      <c r="V257" s="14" t="b">
        <v>1</v>
      </c>
      <c r="W257" s="14" t="b">
        <v>1</v>
      </c>
      <c r="X257" s="14" t="b">
        <v>1</v>
      </c>
      <c r="Y257" s="14" t="b">
        <v>0</v>
      </c>
      <c r="Z257" s="14" t="b">
        <v>1</v>
      </c>
      <c r="AA257" s="14" t="b">
        <v>0</v>
      </c>
      <c r="AB257" s="14" t="b">
        <v>1</v>
      </c>
      <c r="AC257" s="14" t="b">
        <v>0</v>
      </c>
      <c r="AD257" s="14" t="b">
        <v>0</v>
      </c>
      <c r="AE257" s="14" t="b">
        <v>1</v>
      </c>
      <c r="AF257" s="14" t="b">
        <v>0</v>
      </c>
      <c r="AG257" s="14" t="b">
        <v>1</v>
      </c>
      <c r="AH257" s="14" t="b">
        <v>1</v>
      </c>
      <c r="AI257" s="14" t="b">
        <v>0</v>
      </c>
      <c r="AJ257" s="14" t="b">
        <v>0</v>
      </c>
      <c r="AK257" s="14" t="b">
        <v>1</v>
      </c>
      <c r="AL257" s="14" t="b">
        <v>1</v>
      </c>
      <c r="AM257" s="14" t="b">
        <v>0</v>
      </c>
      <c r="AN257" s="14" t="b">
        <v>1</v>
      </c>
      <c r="AO257" s="14" t="b">
        <v>1</v>
      </c>
      <c r="AP257" s="14" t="b">
        <v>1</v>
      </c>
      <c r="AQ257" s="14" t="b">
        <v>1</v>
      </c>
      <c r="AR257" s="14" t="b">
        <v>1</v>
      </c>
      <c r="AS257" s="14" t="b">
        <v>1</v>
      </c>
      <c r="AT257" s="14" t="b">
        <v>0</v>
      </c>
      <c r="AU257" s="14" t="b">
        <v>1</v>
      </c>
      <c r="AV257" s="14" t="b">
        <v>0</v>
      </c>
      <c r="AW257" s="14" t="b">
        <v>0</v>
      </c>
      <c r="AX257" s="14" t="b">
        <v>0</v>
      </c>
      <c r="AY257" s="14" t="b">
        <v>1</v>
      </c>
      <c r="AZ257" s="14" t="b">
        <v>0</v>
      </c>
      <c r="BA257" s="14" t="b">
        <v>1</v>
      </c>
      <c r="BB257" s="14" t="b">
        <v>1</v>
      </c>
      <c r="BC257" s="14" t="b">
        <v>1</v>
      </c>
      <c r="BD257" s="14" t="b">
        <v>0</v>
      </c>
      <c r="BE257" s="14" t="b">
        <v>1</v>
      </c>
      <c r="BF257" s="14" t="b">
        <v>1</v>
      </c>
      <c r="BG257" s="14" t="b">
        <v>1</v>
      </c>
      <c r="BH257" s="14" t="b">
        <v>0</v>
      </c>
      <c r="BI257" s="14" t="b">
        <v>1</v>
      </c>
      <c r="BJ257" s="14" t="b">
        <v>1</v>
      </c>
      <c r="BK257" s="14" t="b">
        <v>0</v>
      </c>
      <c r="BL257" s="14" t="b">
        <v>0</v>
      </c>
      <c r="BM257" s="14" t="b">
        <v>0</v>
      </c>
      <c r="BN257" s="14" t="b">
        <v>1</v>
      </c>
      <c r="BO257" s="14" t="b">
        <v>0</v>
      </c>
      <c r="BP257" s="14" t="b">
        <v>0</v>
      </c>
      <c r="BQ257" s="14" t="b">
        <v>1</v>
      </c>
      <c r="BR257" s="14" t="b">
        <v>1</v>
      </c>
      <c r="BS257" s="14" t="b">
        <v>1</v>
      </c>
      <c r="BT257" s="14" t="b">
        <v>0</v>
      </c>
      <c r="BU257" s="14" t="b">
        <v>0</v>
      </c>
      <c r="BV257" s="14" t="b">
        <v>1</v>
      </c>
      <c r="BW257" s="14" t="b">
        <v>1</v>
      </c>
      <c r="BX257" s="14" t="b">
        <v>1</v>
      </c>
      <c r="BY257" s="14" t="b">
        <v>1</v>
      </c>
      <c r="BZ257" s="14" t="b">
        <v>1</v>
      </c>
      <c r="CA257" s="14" t="b">
        <v>1</v>
      </c>
      <c r="CB257" s="14" t="b">
        <v>1</v>
      </c>
      <c r="CC257" s="14" t="b">
        <v>1</v>
      </c>
      <c r="CD257" s="14" t="b">
        <v>0</v>
      </c>
      <c r="CE257" s="14" t="b">
        <v>1</v>
      </c>
      <c r="CF257" s="14" t="b">
        <v>1</v>
      </c>
      <c r="CG257" s="14" t="b">
        <v>1</v>
      </c>
      <c r="CH257" s="14" t="b">
        <v>1</v>
      </c>
      <c r="CI257" s="14" t="b">
        <v>0</v>
      </c>
      <c r="CJ257" s="14" t="b">
        <v>0</v>
      </c>
      <c r="CK257" s="14" t="b">
        <v>0</v>
      </c>
      <c r="CL257" s="14" t="b">
        <v>0</v>
      </c>
      <c r="CM257" s="14" t="b">
        <v>1</v>
      </c>
      <c r="CN257" s="14" t="b">
        <v>0</v>
      </c>
      <c r="CO257" s="14" t="b">
        <v>1</v>
      </c>
      <c r="CP257" s="14" t="b">
        <v>1</v>
      </c>
      <c r="CQ257" s="14" t="b">
        <v>0</v>
      </c>
      <c r="CR257" s="14" t="b">
        <v>1</v>
      </c>
      <c r="CS257" s="14" t="b">
        <v>0</v>
      </c>
      <c r="CT257" s="14" t="b">
        <v>1</v>
      </c>
      <c r="CU257" s="14" t="b">
        <v>1</v>
      </c>
      <c r="CV257" s="14" t="b">
        <v>1</v>
      </c>
      <c r="CW257" s="2" t="b">
        <v>0</v>
      </c>
      <c r="CX257" s="2" t="b">
        <v>0</v>
      </c>
      <c r="CY257" s="2" t="b">
        <v>0</v>
      </c>
    </row>
    <row r="258" ht="12.75" customHeight="1">
      <c r="A258" s="11" t="s">
        <v>733</v>
      </c>
      <c r="B258" s="11"/>
      <c r="C258" s="11" t="s">
        <v>733</v>
      </c>
      <c r="D258" s="14" t="b">
        <v>0</v>
      </c>
      <c r="E258" s="14" t="b">
        <v>0</v>
      </c>
      <c r="F258" s="14" t="b">
        <v>1</v>
      </c>
      <c r="G258" s="14" t="b">
        <v>0</v>
      </c>
      <c r="H258" s="14" t="b">
        <v>0</v>
      </c>
      <c r="I258" s="14" t="b">
        <v>1</v>
      </c>
      <c r="J258" s="14" t="b">
        <v>1</v>
      </c>
      <c r="K258" s="14" t="b">
        <v>1</v>
      </c>
      <c r="L258" s="14" t="b">
        <v>0</v>
      </c>
      <c r="M258" s="14" t="b">
        <v>1</v>
      </c>
      <c r="N258" s="14" t="b">
        <v>0</v>
      </c>
      <c r="O258" s="14" t="b">
        <v>1</v>
      </c>
      <c r="P258" s="14" t="b">
        <v>0</v>
      </c>
      <c r="Q258" s="14" t="b">
        <v>1</v>
      </c>
      <c r="R258" s="14" t="b">
        <v>1</v>
      </c>
      <c r="S258" s="14" t="b">
        <v>0</v>
      </c>
      <c r="T258" s="14" t="b">
        <v>0</v>
      </c>
      <c r="U258" s="14" t="b">
        <v>0</v>
      </c>
      <c r="V258" s="14" t="b">
        <v>0</v>
      </c>
      <c r="W258" s="14" t="b">
        <v>0</v>
      </c>
      <c r="X258" s="14" t="b">
        <v>1</v>
      </c>
      <c r="Y258" s="14" t="b">
        <v>1</v>
      </c>
      <c r="Z258" s="14" t="b">
        <v>1</v>
      </c>
      <c r="AA258" s="14" t="b">
        <v>1</v>
      </c>
      <c r="AB258" s="14" t="b">
        <v>1</v>
      </c>
      <c r="AC258" s="14" t="b">
        <v>1</v>
      </c>
      <c r="AD258" s="14" t="b">
        <v>0</v>
      </c>
      <c r="AE258" s="14" t="b">
        <v>1</v>
      </c>
      <c r="AF258" s="14" t="b">
        <v>0</v>
      </c>
      <c r="AG258" s="14" t="b">
        <v>1</v>
      </c>
      <c r="AH258" s="14" t="b">
        <v>1</v>
      </c>
      <c r="AI258" s="14" t="b">
        <v>1</v>
      </c>
      <c r="AJ258" s="14" t="b">
        <v>1</v>
      </c>
      <c r="AK258" s="14" t="b">
        <v>0</v>
      </c>
      <c r="AL258" s="14" t="b">
        <v>1</v>
      </c>
      <c r="AM258" s="14" t="b">
        <v>1</v>
      </c>
      <c r="AN258" s="14" t="b">
        <v>0</v>
      </c>
      <c r="AO258" s="14" t="b">
        <v>1</v>
      </c>
      <c r="AP258" s="14" t="b">
        <v>1</v>
      </c>
      <c r="AQ258" s="14" t="b">
        <v>0</v>
      </c>
      <c r="AR258" s="14" t="b">
        <v>1</v>
      </c>
      <c r="AS258" s="14" t="b">
        <v>1</v>
      </c>
      <c r="AT258" s="14" t="b">
        <v>0</v>
      </c>
      <c r="AU258" s="14" t="b">
        <v>0</v>
      </c>
      <c r="AV258" s="14" t="b">
        <v>1</v>
      </c>
      <c r="AW258" s="14" t="b">
        <v>1</v>
      </c>
      <c r="AX258" s="14" t="b">
        <v>1</v>
      </c>
      <c r="AY258" s="14" t="b">
        <v>1</v>
      </c>
      <c r="AZ258" s="14" t="b">
        <v>1</v>
      </c>
      <c r="BA258" s="14" t="b">
        <v>0</v>
      </c>
      <c r="BB258" s="14" t="b">
        <v>0</v>
      </c>
      <c r="BC258" s="14" t="b">
        <v>0</v>
      </c>
      <c r="BD258" s="14" t="b">
        <v>0</v>
      </c>
      <c r="BE258" s="14" t="b">
        <v>0</v>
      </c>
      <c r="BF258" s="14" t="b">
        <v>0</v>
      </c>
      <c r="BG258" s="14" t="b">
        <v>1</v>
      </c>
      <c r="BH258" s="14" t="b">
        <v>0</v>
      </c>
      <c r="BI258" s="14" t="b">
        <v>0</v>
      </c>
      <c r="BJ258" s="14" t="b">
        <v>0</v>
      </c>
      <c r="BK258" s="14" t="b">
        <v>0</v>
      </c>
      <c r="BL258" s="14" t="b">
        <v>1</v>
      </c>
      <c r="BM258" s="14" t="b">
        <v>0</v>
      </c>
      <c r="BN258" s="14" t="b">
        <v>1</v>
      </c>
      <c r="BO258" s="14" t="b">
        <v>1</v>
      </c>
      <c r="BP258" s="14" t="b">
        <v>0</v>
      </c>
      <c r="BQ258" s="14" t="b">
        <v>0</v>
      </c>
      <c r="BR258" s="14" t="b">
        <v>0</v>
      </c>
      <c r="BS258" s="14" t="b">
        <v>1</v>
      </c>
      <c r="BT258" s="14" t="b">
        <v>1</v>
      </c>
      <c r="BU258" s="14" t="b">
        <v>0</v>
      </c>
      <c r="BV258" s="14" t="b">
        <v>0</v>
      </c>
      <c r="BW258" s="14" t="b">
        <v>1</v>
      </c>
      <c r="BX258" s="14" t="b">
        <v>0</v>
      </c>
      <c r="BY258" s="14" t="b">
        <v>0</v>
      </c>
      <c r="BZ258" s="14" t="b">
        <v>0</v>
      </c>
      <c r="CA258" s="14" t="b">
        <v>0</v>
      </c>
      <c r="CB258" s="14" t="b">
        <v>0</v>
      </c>
      <c r="CC258" s="14" t="b">
        <v>0</v>
      </c>
      <c r="CD258" s="14" t="b">
        <v>1</v>
      </c>
      <c r="CE258" s="14" t="b">
        <v>1</v>
      </c>
      <c r="CF258" s="14" t="b">
        <v>0</v>
      </c>
      <c r="CG258" s="14" t="b">
        <v>0</v>
      </c>
      <c r="CH258" s="14" t="b">
        <v>0</v>
      </c>
      <c r="CI258" s="14" t="b">
        <v>0</v>
      </c>
      <c r="CJ258" s="14" t="b">
        <v>1</v>
      </c>
      <c r="CK258" s="14" t="b">
        <v>0</v>
      </c>
      <c r="CL258" s="14" t="b">
        <v>1</v>
      </c>
      <c r="CM258" s="14" t="b">
        <v>0</v>
      </c>
      <c r="CN258" s="14" t="b">
        <v>1</v>
      </c>
      <c r="CO258" s="14" t="b">
        <v>1</v>
      </c>
      <c r="CP258" s="14" t="b">
        <v>0</v>
      </c>
      <c r="CQ258" s="14" t="b">
        <v>0</v>
      </c>
      <c r="CR258" s="14" t="b">
        <v>1</v>
      </c>
      <c r="CS258" s="14" t="b">
        <v>0</v>
      </c>
      <c r="CT258" s="14" t="b">
        <v>1</v>
      </c>
      <c r="CU258" s="14" t="b">
        <v>1</v>
      </c>
      <c r="CV258" s="14" t="b">
        <v>0</v>
      </c>
      <c r="CW258" s="2" t="b">
        <v>1</v>
      </c>
      <c r="CX258" s="2" t="b">
        <v>0</v>
      </c>
      <c r="CY258" s="2" t="b">
        <v>1</v>
      </c>
    </row>
    <row r="259" ht="12.75" customHeight="1">
      <c r="A259" s="11" t="s">
        <v>734</v>
      </c>
      <c r="B259" s="11"/>
      <c r="C259" s="11" t="s">
        <v>734</v>
      </c>
      <c r="D259" s="14" t="s">
        <v>515</v>
      </c>
      <c r="E259" s="14" t="s">
        <v>514</v>
      </c>
      <c r="F259" s="14" t="s">
        <v>514</v>
      </c>
      <c r="G259" s="14" t="s">
        <v>514</v>
      </c>
      <c r="H259" s="14" t="s">
        <v>514</v>
      </c>
      <c r="I259" s="14" t="s">
        <v>514</v>
      </c>
      <c r="J259" s="14" t="s">
        <v>514</v>
      </c>
      <c r="K259" s="14" t="s">
        <v>514</v>
      </c>
      <c r="L259" s="14" t="s">
        <v>514</v>
      </c>
      <c r="M259" s="14" t="s">
        <v>514</v>
      </c>
      <c r="N259" s="14" t="s">
        <v>514</v>
      </c>
      <c r="O259" s="14" t="s">
        <v>515</v>
      </c>
      <c r="P259" s="14" t="s">
        <v>515</v>
      </c>
      <c r="Q259" s="14" t="s">
        <v>515</v>
      </c>
      <c r="R259" s="14" t="s">
        <v>515</v>
      </c>
      <c r="S259" s="14" t="s">
        <v>515</v>
      </c>
      <c r="T259" s="14" t="s">
        <v>515</v>
      </c>
      <c r="U259" s="14" t="s">
        <v>515</v>
      </c>
      <c r="V259" s="14" t="s">
        <v>515</v>
      </c>
      <c r="W259" s="14" t="s">
        <v>515</v>
      </c>
      <c r="X259" s="14" t="s">
        <v>514</v>
      </c>
      <c r="Y259" s="14" t="s">
        <v>514</v>
      </c>
      <c r="Z259" s="14" t="s">
        <v>515</v>
      </c>
      <c r="AA259" s="14" t="s">
        <v>514</v>
      </c>
      <c r="AB259" s="14" t="s">
        <v>515</v>
      </c>
      <c r="AC259" s="14" t="s">
        <v>514</v>
      </c>
      <c r="AD259" s="14" t="s">
        <v>515</v>
      </c>
      <c r="AE259" s="14" t="s">
        <v>515</v>
      </c>
      <c r="AF259" s="14" t="s">
        <v>515</v>
      </c>
      <c r="AG259" s="14" t="s">
        <v>514</v>
      </c>
      <c r="AH259" s="14" t="s">
        <v>514</v>
      </c>
      <c r="AI259" s="14" t="s">
        <v>514</v>
      </c>
      <c r="AJ259" s="14" t="s">
        <v>514</v>
      </c>
      <c r="AK259" s="14" t="s">
        <v>515</v>
      </c>
      <c r="AL259" s="14" t="s">
        <v>515</v>
      </c>
      <c r="AM259" s="14" t="s">
        <v>515</v>
      </c>
      <c r="AN259" s="14" t="s">
        <v>515</v>
      </c>
      <c r="AO259" s="14" t="s">
        <v>515</v>
      </c>
      <c r="AP259" s="14" t="s">
        <v>514</v>
      </c>
      <c r="AQ259" s="14" t="s">
        <v>514</v>
      </c>
      <c r="AR259" s="14" t="s">
        <v>514</v>
      </c>
      <c r="AS259" s="14" t="s">
        <v>515</v>
      </c>
      <c r="AT259" s="14" t="s">
        <v>514</v>
      </c>
      <c r="AU259" s="14" t="s">
        <v>514</v>
      </c>
      <c r="AV259" s="14" t="s">
        <v>515</v>
      </c>
      <c r="AW259" s="14" t="s">
        <v>514</v>
      </c>
      <c r="AX259" s="14" t="s">
        <v>514</v>
      </c>
      <c r="AY259" s="14" t="s">
        <v>515</v>
      </c>
      <c r="AZ259" s="14" t="s">
        <v>514</v>
      </c>
      <c r="BA259" s="14" t="s">
        <v>515</v>
      </c>
      <c r="BB259" s="14" t="s">
        <v>514</v>
      </c>
      <c r="BC259" s="14" t="s">
        <v>514</v>
      </c>
      <c r="BD259" s="14" t="s">
        <v>515</v>
      </c>
      <c r="BE259" s="14" t="s">
        <v>515</v>
      </c>
      <c r="BF259" s="14" t="s">
        <v>515</v>
      </c>
      <c r="BG259" s="14" t="s">
        <v>514</v>
      </c>
      <c r="BH259" s="14" t="s">
        <v>514</v>
      </c>
      <c r="BI259" s="14" t="s">
        <v>515</v>
      </c>
      <c r="BJ259" s="14" t="s">
        <v>515</v>
      </c>
      <c r="BK259" s="14" t="s">
        <v>514</v>
      </c>
      <c r="BL259" s="14" t="s">
        <v>515</v>
      </c>
      <c r="BM259" s="14" t="s">
        <v>515</v>
      </c>
      <c r="BN259" s="14" t="s">
        <v>514</v>
      </c>
      <c r="BO259" s="14" t="s">
        <v>514</v>
      </c>
      <c r="BP259" s="14" t="s">
        <v>515</v>
      </c>
      <c r="BQ259" s="14" t="s">
        <v>514</v>
      </c>
      <c r="BR259" s="14" t="s">
        <v>515</v>
      </c>
      <c r="BS259" s="14" t="s">
        <v>514</v>
      </c>
      <c r="BT259" s="14" t="s">
        <v>515</v>
      </c>
      <c r="BU259" s="14" t="s">
        <v>515</v>
      </c>
      <c r="BV259" s="14" t="s">
        <v>515</v>
      </c>
      <c r="BW259" s="14" t="s">
        <v>514</v>
      </c>
      <c r="BX259" s="14" t="s">
        <v>515</v>
      </c>
      <c r="BY259" s="14" t="s">
        <v>515</v>
      </c>
      <c r="BZ259" s="14" t="s">
        <v>514</v>
      </c>
      <c r="CA259" s="14" t="s">
        <v>514</v>
      </c>
      <c r="CB259" s="14" t="s">
        <v>515</v>
      </c>
      <c r="CC259" s="14" t="s">
        <v>514</v>
      </c>
      <c r="CD259" s="14" t="s">
        <v>515</v>
      </c>
      <c r="CE259" s="14" t="s">
        <v>514</v>
      </c>
      <c r="CF259" s="14" t="s">
        <v>514</v>
      </c>
      <c r="CG259" s="14" t="s">
        <v>515</v>
      </c>
      <c r="CH259" s="14" t="s">
        <v>514</v>
      </c>
      <c r="CI259" s="14" t="s">
        <v>515</v>
      </c>
      <c r="CJ259" s="14" t="s">
        <v>514</v>
      </c>
      <c r="CK259" s="14" t="s">
        <v>515</v>
      </c>
      <c r="CL259" s="14" t="s">
        <v>514</v>
      </c>
      <c r="CM259" s="14" t="s">
        <v>515</v>
      </c>
      <c r="CN259" s="14" t="s">
        <v>515</v>
      </c>
      <c r="CO259" s="14" t="s">
        <v>514</v>
      </c>
      <c r="CP259" s="14" t="s">
        <v>515</v>
      </c>
      <c r="CQ259" s="14" t="s">
        <v>514</v>
      </c>
      <c r="CR259" s="14" t="s">
        <v>514</v>
      </c>
      <c r="CS259" s="14" t="s">
        <v>515</v>
      </c>
      <c r="CT259" s="14" t="s">
        <v>515</v>
      </c>
      <c r="CU259" s="14" t="s">
        <v>514</v>
      </c>
      <c r="CV259" s="14" t="s">
        <v>515</v>
      </c>
      <c r="CW259" s="2" t="s">
        <v>514</v>
      </c>
      <c r="CX259" s="2" t="s">
        <v>515</v>
      </c>
      <c r="CY259" s="2" t="s">
        <v>515</v>
      </c>
    </row>
    <row r="260" ht="12.75" customHeight="1">
      <c r="A260" s="10" t="s">
        <v>735</v>
      </c>
      <c r="B260" s="10"/>
      <c r="C260" s="10" t="s">
        <v>735</v>
      </c>
      <c r="D260" s="17" t="s">
        <v>518</v>
      </c>
      <c r="E260" s="17" t="s">
        <v>517</v>
      </c>
      <c r="F260" s="17" t="s">
        <v>518</v>
      </c>
      <c r="G260" s="17" t="s">
        <v>517</v>
      </c>
      <c r="H260" s="17" t="s">
        <v>518</v>
      </c>
      <c r="I260" s="17" t="s">
        <v>517</v>
      </c>
      <c r="J260" s="17" t="s">
        <v>518</v>
      </c>
      <c r="K260" s="17" t="s">
        <v>518</v>
      </c>
      <c r="L260" s="17" t="s">
        <v>518</v>
      </c>
      <c r="M260" s="17" t="s">
        <v>518</v>
      </c>
      <c r="N260" s="17" t="s">
        <v>518</v>
      </c>
      <c r="O260" s="17" t="s">
        <v>518</v>
      </c>
      <c r="P260" s="17" t="s">
        <v>518</v>
      </c>
      <c r="Q260" s="17" t="s">
        <v>518</v>
      </c>
      <c r="R260" s="17" t="s">
        <v>518</v>
      </c>
      <c r="S260" s="17" t="s">
        <v>518</v>
      </c>
      <c r="T260" s="17" t="s">
        <v>518</v>
      </c>
      <c r="U260" s="17" t="s">
        <v>517</v>
      </c>
      <c r="V260" s="17" t="s">
        <v>518</v>
      </c>
      <c r="W260" s="17" t="s">
        <v>517</v>
      </c>
      <c r="X260" s="17" t="s">
        <v>518</v>
      </c>
      <c r="Y260" s="17" t="s">
        <v>517</v>
      </c>
      <c r="Z260" s="17" t="s">
        <v>517</v>
      </c>
      <c r="AA260" s="17" t="s">
        <v>517</v>
      </c>
      <c r="AB260" s="17" t="s">
        <v>518</v>
      </c>
      <c r="AC260" s="17" t="s">
        <v>517</v>
      </c>
      <c r="AD260" s="17" t="s">
        <v>518</v>
      </c>
      <c r="AE260" s="17" t="s">
        <v>517</v>
      </c>
      <c r="AF260" s="17" t="s">
        <v>518</v>
      </c>
      <c r="AG260" s="17" t="s">
        <v>518</v>
      </c>
      <c r="AH260" s="17" t="s">
        <v>518</v>
      </c>
      <c r="AI260" s="17" t="s">
        <v>517</v>
      </c>
      <c r="AJ260" s="17" t="s">
        <v>517</v>
      </c>
      <c r="AK260" s="17" t="s">
        <v>517</v>
      </c>
      <c r="AL260" s="17" t="s">
        <v>517</v>
      </c>
      <c r="AM260" s="17" t="s">
        <v>517</v>
      </c>
      <c r="AN260" s="17" t="s">
        <v>518</v>
      </c>
      <c r="AO260" s="17" t="s">
        <v>518</v>
      </c>
      <c r="AP260" s="17" t="s">
        <v>517</v>
      </c>
      <c r="AQ260" s="17" t="s">
        <v>518</v>
      </c>
      <c r="AR260" s="17" t="s">
        <v>518</v>
      </c>
      <c r="AS260" s="17" t="s">
        <v>517</v>
      </c>
      <c r="AT260" s="17" t="s">
        <v>517</v>
      </c>
      <c r="AU260" s="17" t="s">
        <v>518</v>
      </c>
      <c r="AV260" s="17" t="s">
        <v>517</v>
      </c>
      <c r="AW260" s="17" t="s">
        <v>517</v>
      </c>
      <c r="AX260" s="17" t="s">
        <v>517</v>
      </c>
      <c r="AY260" s="17" t="s">
        <v>517</v>
      </c>
      <c r="AZ260" s="17" t="s">
        <v>518</v>
      </c>
      <c r="BA260" s="17" t="s">
        <v>517</v>
      </c>
      <c r="BB260" s="17" t="s">
        <v>518</v>
      </c>
      <c r="BC260" s="17" t="s">
        <v>517</v>
      </c>
      <c r="BD260" s="17" t="s">
        <v>517</v>
      </c>
      <c r="BE260" s="17" t="s">
        <v>518</v>
      </c>
      <c r="BF260" s="17" t="s">
        <v>517</v>
      </c>
      <c r="BG260" s="17" t="s">
        <v>518</v>
      </c>
      <c r="BH260" s="17" t="s">
        <v>517</v>
      </c>
      <c r="BI260" s="17" t="s">
        <v>518</v>
      </c>
      <c r="BJ260" s="17" t="s">
        <v>517</v>
      </c>
      <c r="BK260" s="17" t="s">
        <v>517</v>
      </c>
      <c r="BL260" s="17" t="s">
        <v>517</v>
      </c>
      <c r="BM260" s="17" t="s">
        <v>517</v>
      </c>
      <c r="BN260" s="17" t="s">
        <v>518</v>
      </c>
      <c r="BO260" s="17" t="s">
        <v>517</v>
      </c>
      <c r="BP260" s="17" t="s">
        <v>518</v>
      </c>
      <c r="BQ260" s="17" t="s">
        <v>517</v>
      </c>
      <c r="BR260" s="17" t="s">
        <v>517</v>
      </c>
      <c r="BS260" s="17" t="s">
        <v>518</v>
      </c>
      <c r="BT260" s="17" t="s">
        <v>518</v>
      </c>
      <c r="BU260" s="17" t="s">
        <v>518</v>
      </c>
      <c r="BV260" s="17" t="s">
        <v>517</v>
      </c>
      <c r="BW260" s="17" t="s">
        <v>518</v>
      </c>
      <c r="BX260" s="17" t="s">
        <v>518</v>
      </c>
      <c r="BY260" s="17" t="s">
        <v>518</v>
      </c>
      <c r="BZ260" s="17" t="s">
        <v>518</v>
      </c>
      <c r="CA260" s="17" t="s">
        <v>518</v>
      </c>
      <c r="CB260" s="17" t="s">
        <v>518</v>
      </c>
      <c r="CC260" s="17" t="s">
        <v>517</v>
      </c>
      <c r="CD260" s="17" t="s">
        <v>518</v>
      </c>
      <c r="CE260" s="17" t="s">
        <v>517</v>
      </c>
      <c r="CF260" s="17" t="s">
        <v>517</v>
      </c>
      <c r="CG260" s="17" t="s">
        <v>517</v>
      </c>
      <c r="CH260" s="17" t="s">
        <v>518</v>
      </c>
      <c r="CI260" s="17" t="s">
        <v>518</v>
      </c>
      <c r="CJ260" s="17" t="s">
        <v>517</v>
      </c>
      <c r="CK260" s="17" t="s">
        <v>517</v>
      </c>
      <c r="CL260" s="17" t="s">
        <v>518</v>
      </c>
      <c r="CM260" s="17" t="s">
        <v>518</v>
      </c>
      <c r="CN260" s="17" t="s">
        <v>517</v>
      </c>
      <c r="CO260" s="17" t="s">
        <v>517</v>
      </c>
      <c r="CP260" s="17" t="s">
        <v>517</v>
      </c>
      <c r="CQ260" s="17" t="s">
        <v>517</v>
      </c>
      <c r="CR260" s="17" t="s">
        <v>518</v>
      </c>
      <c r="CS260" s="17" t="s">
        <v>517</v>
      </c>
      <c r="CT260" s="17" t="s">
        <v>518</v>
      </c>
      <c r="CU260" s="17" t="s">
        <v>518</v>
      </c>
      <c r="CV260" s="17" t="s">
        <v>518</v>
      </c>
      <c r="CW260" s="2" t="s">
        <v>517</v>
      </c>
      <c r="CX260" s="2" t="s">
        <v>517</v>
      </c>
      <c r="CY260" s="2" t="s">
        <v>518</v>
      </c>
    </row>
    <row r="261" ht="12.75" customHeight="1">
      <c r="A261" s="11" t="s">
        <v>736</v>
      </c>
      <c r="B261" s="11"/>
      <c r="C261" s="11" t="s">
        <v>736</v>
      </c>
      <c r="D261" s="21" t="s">
        <v>169</v>
      </c>
      <c r="E261" s="21" t="s">
        <v>169</v>
      </c>
      <c r="F261" s="21" t="s">
        <v>169</v>
      </c>
      <c r="G261" s="21" t="s">
        <v>169</v>
      </c>
      <c r="H261" s="21" t="s">
        <v>169</v>
      </c>
      <c r="I261" s="21" t="s">
        <v>169</v>
      </c>
      <c r="J261" s="21" t="s">
        <v>169</v>
      </c>
      <c r="K261" s="21" t="s">
        <v>169</v>
      </c>
      <c r="L261" s="21" t="s">
        <v>169</v>
      </c>
      <c r="M261" s="21" t="s">
        <v>169</v>
      </c>
      <c r="N261" s="21" t="s">
        <v>169</v>
      </c>
      <c r="O261" s="21" t="s">
        <v>169</v>
      </c>
      <c r="P261" s="21" t="s">
        <v>169</v>
      </c>
      <c r="Q261" s="21" t="s">
        <v>169</v>
      </c>
      <c r="R261" s="21" t="s">
        <v>169</v>
      </c>
      <c r="S261" s="21" t="s">
        <v>169</v>
      </c>
      <c r="T261" s="21" t="s">
        <v>169</v>
      </c>
      <c r="U261" s="21" t="s">
        <v>169</v>
      </c>
      <c r="V261" s="21" t="s">
        <v>169</v>
      </c>
      <c r="W261" s="21" t="s">
        <v>169</v>
      </c>
      <c r="X261" s="21" t="s">
        <v>169</v>
      </c>
      <c r="Y261" s="21" t="s">
        <v>169</v>
      </c>
      <c r="Z261" s="21" t="s">
        <v>169</v>
      </c>
      <c r="AA261" s="21" t="s">
        <v>169</v>
      </c>
      <c r="AB261" s="21" t="s">
        <v>169</v>
      </c>
      <c r="AC261" s="21" t="s">
        <v>169</v>
      </c>
      <c r="AD261" s="21" t="s">
        <v>169</v>
      </c>
      <c r="AE261" s="21" t="s">
        <v>169</v>
      </c>
      <c r="AF261" s="21" t="s">
        <v>169</v>
      </c>
      <c r="AG261" s="21" t="s">
        <v>169</v>
      </c>
      <c r="AH261" s="21" t="s">
        <v>169</v>
      </c>
      <c r="AI261" s="21" t="s">
        <v>169</v>
      </c>
      <c r="AJ261" s="21" t="s">
        <v>169</v>
      </c>
      <c r="AK261" s="21" t="s">
        <v>169</v>
      </c>
      <c r="AL261" s="21" t="s">
        <v>169</v>
      </c>
      <c r="AM261" s="21" t="s">
        <v>169</v>
      </c>
      <c r="AN261" s="21" t="s">
        <v>169</v>
      </c>
      <c r="AO261" s="21" t="s">
        <v>169</v>
      </c>
      <c r="AP261" s="21" t="s">
        <v>169</v>
      </c>
      <c r="AQ261" s="21" t="s">
        <v>169</v>
      </c>
      <c r="AR261" s="21" t="s">
        <v>169</v>
      </c>
      <c r="AS261" s="21" t="s">
        <v>169</v>
      </c>
      <c r="AT261" s="21" t="s">
        <v>169</v>
      </c>
      <c r="AU261" s="21" t="s">
        <v>169</v>
      </c>
      <c r="AV261" s="21" t="s">
        <v>169</v>
      </c>
      <c r="AW261" s="21" t="s">
        <v>169</v>
      </c>
      <c r="AX261" s="21" t="s">
        <v>169</v>
      </c>
      <c r="AY261" s="21" t="s">
        <v>169</v>
      </c>
      <c r="AZ261" s="21" t="s">
        <v>169</v>
      </c>
      <c r="BA261" s="21" t="s">
        <v>169</v>
      </c>
      <c r="BB261" s="21" t="s">
        <v>169</v>
      </c>
      <c r="BC261" s="21" t="s">
        <v>169</v>
      </c>
      <c r="BD261" s="21" t="s">
        <v>169</v>
      </c>
      <c r="BE261" s="21" t="s">
        <v>169</v>
      </c>
      <c r="BF261" s="21" t="s">
        <v>169</v>
      </c>
      <c r="BG261" s="21" t="s">
        <v>169</v>
      </c>
      <c r="BH261" s="21" t="s">
        <v>169</v>
      </c>
      <c r="BI261" s="21" t="s">
        <v>169</v>
      </c>
      <c r="BJ261" s="21" t="s">
        <v>169</v>
      </c>
      <c r="BK261" s="21" t="s">
        <v>169</v>
      </c>
      <c r="BL261" s="21" t="s">
        <v>169</v>
      </c>
      <c r="BM261" s="21" t="s">
        <v>169</v>
      </c>
      <c r="BN261" s="21" t="s">
        <v>169</v>
      </c>
      <c r="BO261" s="21" t="s">
        <v>169</v>
      </c>
      <c r="BP261" s="21" t="s">
        <v>169</v>
      </c>
      <c r="BQ261" s="21" t="s">
        <v>169</v>
      </c>
      <c r="BR261" s="21" t="s">
        <v>169</v>
      </c>
      <c r="BS261" s="21" t="s">
        <v>169</v>
      </c>
      <c r="BT261" s="21" t="s">
        <v>169</v>
      </c>
      <c r="BU261" s="21" t="s">
        <v>169</v>
      </c>
      <c r="BV261" s="21" t="s">
        <v>169</v>
      </c>
      <c r="BW261" s="21" t="s">
        <v>169</v>
      </c>
      <c r="BX261" s="21" t="s">
        <v>169</v>
      </c>
      <c r="BY261" s="21" t="s">
        <v>169</v>
      </c>
      <c r="BZ261" s="21" t="s">
        <v>169</v>
      </c>
      <c r="CA261" s="21" t="s">
        <v>169</v>
      </c>
      <c r="CB261" s="21" t="s">
        <v>169</v>
      </c>
      <c r="CC261" s="21" t="s">
        <v>169</v>
      </c>
      <c r="CD261" s="21" t="s">
        <v>169</v>
      </c>
      <c r="CE261" s="21" t="s">
        <v>169</v>
      </c>
      <c r="CF261" s="21" t="s">
        <v>169</v>
      </c>
      <c r="CG261" s="21" t="s">
        <v>169</v>
      </c>
      <c r="CH261" s="21" t="s">
        <v>169</v>
      </c>
      <c r="CI261" s="21" t="s">
        <v>169</v>
      </c>
      <c r="CJ261" s="21" t="s">
        <v>169</v>
      </c>
      <c r="CK261" s="21" t="s">
        <v>169</v>
      </c>
      <c r="CL261" s="21" t="s">
        <v>169</v>
      </c>
      <c r="CM261" s="21" t="s">
        <v>169</v>
      </c>
      <c r="CN261" s="21" t="s">
        <v>169</v>
      </c>
      <c r="CO261" s="21" t="s">
        <v>169</v>
      </c>
      <c r="CP261" s="21" t="s">
        <v>169</v>
      </c>
      <c r="CQ261" s="21" t="s">
        <v>169</v>
      </c>
      <c r="CR261" s="21" t="s">
        <v>169</v>
      </c>
      <c r="CS261" s="21" t="s">
        <v>169</v>
      </c>
      <c r="CT261" s="21" t="s">
        <v>169</v>
      </c>
      <c r="CU261" s="21" t="s">
        <v>169</v>
      </c>
      <c r="CV261" s="21" t="s">
        <v>169</v>
      </c>
      <c r="CW261" s="2" t="s">
        <v>169</v>
      </c>
      <c r="CX261" s="2" t="s">
        <v>169</v>
      </c>
      <c r="CY261" s="2" t="s">
        <v>169</v>
      </c>
    </row>
    <row r="262" ht="12.75" customHeight="1">
      <c r="A262" s="11" t="s">
        <v>737</v>
      </c>
      <c r="B262" s="11"/>
      <c r="C262" s="11" t="s">
        <v>737</v>
      </c>
      <c r="D262" s="21">
        <v>2.0</v>
      </c>
      <c r="E262" s="21">
        <v>2.0</v>
      </c>
      <c r="F262" s="21">
        <v>2.0</v>
      </c>
      <c r="G262" s="21">
        <v>2.0</v>
      </c>
      <c r="H262" s="21">
        <v>2.0</v>
      </c>
      <c r="I262" s="21">
        <v>2.0</v>
      </c>
      <c r="J262" s="21">
        <v>2.0</v>
      </c>
      <c r="K262" s="21">
        <v>2.0</v>
      </c>
      <c r="L262" s="21">
        <v>2.0</v>
      </c>
      <c r="M262" s="21">
        <v>2.0</v>
      </c>
      <c r="N262" s="21">
        <v>2.0</v>
      </c>
      <c r="O262" s="21">
        <v>2.0</v>
      </c>
      <c r="P262" s="21">
        <v>2.0</v>
      </c>
      <c r="Q262" s="21">
        <v>2.0</v>
      </c>
      <c r="R262" s="21">
        <v>2.0</v>
      </c>
      <c r="S262" s="21">
        <v>2.0</v>
      </c>
      <c r="T262" s="21">
        <v>2.0</v>
      </c>
      <c r="U262" s="21">
        <v>2.0</v>
      </c>
      <c r="V262" s="21">
        <v>2.0</v>
      </c>
      <c r="W262" s="21">
        <v>2.0</v>
      </c>
      <c r="X262" s="21">
        <v>2.0</v>
      </c>
      <c r="Y262" s="21">
        <v>2.0</v>
      </c>
      <c r="Z262" s="21">
        <v>2.0</v>
      </c>
      <c r="AA262" s="21">
        <v>2.0</v>
      </c>
      <c r="AB262" s="21">
        <v>2.0</v>
      </c>
      <c r="AC262" s="21">
        <v>2.0</v>
      </c>
      <c r="AD262" s="21">
        <v>2.0</v>
      </c>
      <c r="AE262" s="21">
        <v>2.0</v>
      </c>
      <c r="AF262" s="21">
        <v>2.0</v>
      </c>
      <c r="AG262" s="21">
        <v>2.0</v>
      </c>
      <c r="AH262" s="21">
        <v>2.0</v>
      </c>
      <c r="AI262" s="21">
        <v>2.0</v>
      </c>
      <c r="AJ262" s="21">
        <v>2.0</v>
      </c>
      <c r="AK262" s="21">
        <v>2.0</v>
      </c>
      <c r="AL262" s="21">
        <v>2.0</v>
      </c>
      <c r="AM262" s="21">
        <v>2.0</v>
      </c>
      <c r="AN262" s="21">
        <v>2.0</v>
      </c>
      <c r="AO262" s="21">
        <v>2.0</v>
      </c>
      <c r="AP262" s="21">
        <v>2.0</v>
      </c>
      <c r="AQ262" s="21">
        <v>2.0</v>
      </c>
      <c r="AR262" s="21">
        <v>2.0</v>
      </c>
      <c r="AS262" s="21">
        <v>2.0</v>
      </c>
      <c r="AT262" s="21">
        <v>2.0</v>
      </c>
      <c r="AU262" s="21">
        <v>2.0</v>
      </c>
      <c r="AV262" s="21">
        <v>2.0</v>
      </c>
      <c r="AW262" s="21">
        <v>2.0</v>
      </c>
      <c r="AX262" s="21">
        <v>2.0</v>
      </c>
      <c r="AY262" s="21">
        <v>2.0</v>
      </c>
      <c r="AZ262" s="21">
        <v>2.0</v>
      </c>
      <c r="BA262" s="21">
        <v>2.0</v>
      </c>
      <c r="BB262" s="21">
        <v>2.0</v>
      </c>
      <c r="BC262" s="21">
        <v>2.0</v>
      </c>
      <c r="BD262" s="21">
        <v>2.0</v>
      </c>
      <c r="BE262" s="21">
        <v>2.0</v>
      </c>
      <c r="BF262" s="21">
        <v>2.0</v>
      </c>
      <c r="BG262" s="21">
        <v>2.0</v>
      </c>
      <c r="BH262" s="21">
        <v>2.0</v>
      </c>
      <c r="BI262" s="21">
        <v>2.0</v>
      </c>
      <c r="BJ262" s="21">
        <v>2.0</v>
      </c>
      <c r="BK262" s="21">
        <v>2.0</v>
      </c>
      <c r="BL262" s="21">
        <v>2.0</v>
      </c>
      <c r="BM262" s="21">
        <v>2.0</v>
      </c>
      <c r="BN262" s="21">
        <v>2.0</v>
      </c>
      <c r="BO262" s="21">
        <v>2.0</v>
      </c>
      <c r="BP262" s="21">
        <v>2.0</v>
      </c>
      <c r="BQ262" s="21">
        <v>2.0</v>
      </c>
      <c r="BR262" s="21">
        <v>2.0</v>
      </c>
      <c r="BS262" s="21">
        <v>2.0</v>
      </c>
      <c r="BT262" s="21">
        <v>2.0</v>
      </c>
      <c r="BU262" s="21">
        <v>2.0</v>
      </c>
      <c r="BV262" s="21">
        <v>2.0</v>
      </c>
      <c r="BW262" s="21">
        <v>2.0</v>
      </c>
      <c r="BX262" s="21">
        <v>2.0</v>
      </c>
      <c r="BY262" s="21">
        <v>2.0</v>
      </c>
      <c r="BZ262" s="21">
        <v>2.0</v>
      </c>
      <c r="CA262" s="21">
        <v>2.0</v>
      </c>
      <c r="CB262" s="21">
        <v>2.0</v>
      </c>
      <c r="CC262" s="21">
        <v>2.0</v>
      </c>
      <c r="CD262" s="21">
        <v>2.0</v>
      </c>
      <c r="CE262" s="21">
        <v>2.0</v>
      </c>
      <c r="CF262" s="21">
        <v>2.0</v>
      </c>
      <c r="CG262" s="21">
        <v>2.0</v>
      </c>
      <c r="CH262" s="21">
        <v>2.0</v>
      </c>
      <c r="CI262" s="21">
        <v>2.0</v>
      </c>
      <c r="CJ262" s="21">
        <v>2.0</v>
      </c>
      <c r="CK262" s="21">
        <v>2.0</v>
      </c>
      <c r="CL262" s="21">
        <v>2.0</v>
      </c>
      <c r="CM262" s="21">
        <v>2.0</v>
      </c>
      <c r="CN262" s="21">
        <v>2.0</v>
      </c>
      <c r="CO262" s="21">
        <v>2.0</v>
      </c>
      <c r="CP262" s="21">
        <v>2.0</v>
      </c>
      <c r="CQ262" s="21">
        <v>2.0</v>
      </c>
      <c r="CR262" s="21">
        <v>2.0</v>
      </c>
      <c r="CS262" s="21">
        <v>2.0</v>
      </c>
      <c r="CT262" s="21">
        <v>2.0</v>
      </c>
      <c r="CU262" s="21">
        <v>2.0</v>
      </c>
      <c r="CV262" s="21">
        <v>2.0</v>
      </c>
      <c r="CW262" s="2">
        <v>2.0</v>
      </c>
      <c r="CX262" s="2">
        <v>2.0</v>
      </c>
      <c r="CY262" s="2">
        <v>2.0</v>
      </c>
    </row>
    <row r="263" ht="12.75" customHeight="1">
      <c r="A263" s="10" t="s">
        <v>738</v>
      </c>
      <c r="B263" s="10"/>
      <c r="C263" s="10" t="s">
        <v>738</v>
      </c>
      <c r="D263" s="17" t="s">
        <v>376</v>
      </c>
      <c r="E263" s="17" t="s">
        <v>376</v>
      </c>
      <c r="F263" s="17" t="s">
        <v>376</v>
      </c>
      <c r="G263" s="17" t="s">
        <v>376</v>
      </c>
      <c r="H263" s="17" t="s">
        <v>376</v>
      </c>
      <c r="I263" s="17" t="s">
        <v>376</v>
      </c>
      <c r="J263" s="17" t="s">
        <v>376</v>
      </c>
      <c r="K263" s="17">
        <v>235.0</v>
      </c>
      <c r="L263" s="17" t="s">
        <v>376</v>
      </c>
      <c r="M263" s="17" t="s">
        <v>376</v>
      </c>
      <c r="N263" s="17" t="s">
        <v>376</v>
      </c>
      <c r="O263" s="17" t="s">
        <v>376</v>
      </c>
      <c r="P263" s="17" t="s">
        <v>376</v>
      </c>
      <c r="Q263" s="17" t="s">
        <v>376</v>
      </c>
      <c r="R263" s="17" t="s">
        <v>376</v>
      </c>
      <c r="S263" s="17" t="s">
        <v>376</v>
      </c>
      <c r="T263" s="17" t="s">
        <v>376</v>
      </c>
      <c r="U263" s="17" t="s">
        <v>376</v>
      </c>
      <c r="V263" s="17" t="s">
        <v>376</v>
      </c>
      <c r="W263" s="17" t="s">
        <v>376</v>
      </c>
      <c r="X263" s="17" t="s">
        <v>376</v>
      </c>
      <c r="Y263" s="17" t="s">
        <v>376</v>
      </c>
      <c r="Z263" s="17" t="s">
        <v>376</v>
      </c>
      <c r="AA263" s="17" t="s">
        <v>376</v>
      </c>
      <c r="AB263" s="17" t="s">
        <v>376</v>
      </c>
      <c r="AC263" s="17" t="s">
        <v>376</v>
      </c>
      <c r="AD263" s="17">
        <v>325.0</v>
      </c>
      <c r="AE263" s="17" t="s">
        <v>376</v>
      </c>
      <c r="AF263" s="17" t="s">
        <v>376</v>
      </c>
      <c r="AG263" s="17">
        <v>470.0</v>
      </c>
      <c r="AH263" s="17">
        <v>483.0</v>
      </c>
      <c r="AI263" s="17" t="s">
        <v>376</v>
      </c>
      <c r="AJ263" s="17" t="s">
        <v>376</v>
      </c>
      <c r="AK263" s="17" t="s">
        <v>376</v>
      </c>
      <c r="AL263" s="17" t="s">
        <v>376</v>
      </c>
      <c r="AM263" s="17" t="s">
        <v>376</v>
      </c>
      <c r="AN263" s="17" t="s">
        <v>376</v>
      </c>
      <c r="AO263" s="17" t="s">
        <v>376</v>
      </c>
      <c r="AP263" s="17">
        <v>556.0</v>
      </c>
      <c r="AQ263" s="17" t="s">
        <v>376</v>
      </c>
      <c r="AR263" s="17" t="s">
        <v>376</v>
      </c>
      <c r="AS263" s="17" t="s">
        <v>376</v>
      </c>
      <c r="AT263" s="17" t="s">
        <v>376</v>
      </c>
      <c r="AU263" s="17" t="s">
        <v>376</v>
      </c>
      <c r="AV263" s="17" t="s">
        <v>376</v>
      </c>
      <c r="AW263" s="17" t="s">
        <v>376</v>
      </c>
      <c r="AX263" s="17" t="s">
        <v>376</v>
      </c>
      <c r="AY263" s="17" t="s">
        <v>376</v>
      </c>
      <c r="AZ263" s="17" t="s">
        <v>376</v>
      </c>
      <c r="BA263" s="17" t="s">
        <v>376</v>
      </c>
      <c r="BB263" s="17" t="s">
        <v>376</v>
      </c>
      <c r="BC263" s="17" t="s">
        <v>376</v>
      </c>
      <c r="BD263" s="17" t="s">
        <v>376</v>
      </c>
      <c r="BE263" s="17" t="s">
        <v>376</v>
      </c>
      <c r="BF263" s="17" t="s">
        <v>376</v>
      </c>
      <c r="BG263" s="17">
        <v>49.0</v>
      </c>
      <c r="BH263" s="17" t="s">
        <v>376</v>
      </c>
      <c r="BI263" s="17" t="s">
        <v>376</v>
      </c>
      <c r="BJ263" s="17" t="s">
        <v>376</v>
      </c>
      <c r="BK263" s="17" t="s">
        <v>376</v>
      </c>
      <c r="BL263" s="17" t="s">
        <v>376</v>
      </c>
      <c r="BM263" s="17" t="s">
        <v>376</v>
      </c>
      <c r="BN263" s="17" t="s">
        <v>376</v>
      </c>
      <c r="BO263" s="17" t="s">
        <v>376</v>
      </c>
      <c r="BP263" s="17" t="s">
        <v>376</v>
      </c>
      <c r="BQ263" s="17" t="s">
        <v>376</v>
      </c>
      <c r="BR263" s="17" t="s">
        <v>376</v>
      </c>
      <c r="BS263" s="17" t="s">
        <v>376</v>
      </c>
      <c r="BT263" s="17" t="s">
        <v>376</v>
      </c>
      <c r="BU263" s="17" t="s">
        <v>376</v>
      </c>
      <c r="BV263" s="17" t="s">
        <v>376</v>
      </c>
      <c r="BW263" s="17" t="s">
        <v>376</v>
      </c>
      <c r="BX263" s="17" t="s">
        <v>376</v>
      </c>
      <c r="BY263" s="17" t="s">
        <v>376</v>
      </c>
      <c r="BZ263" s="17" t="s">
        <v>376</v>
      </c>
      <c r="CA263" s="17" t="s">
        <v>376</v>
      </c>
      <c r="CB263" s="17" t="s">
        <v>376</v>
      </c>
      <c r="CC263" s="17" t="s">
        <v>376</v>
      </c>
      <c r="CD263" s="17">
        <v>589.0</v>
      </c>
      <c r="CE263" s="17" t="s">
        <v>376</v>
      </c>
      <c r="CF263" s="17" t="s">
        <v>376</v>
      </c>
      <c r="CG263" s="17" t="s">
        <v>376</v>
      </c>
      <c r="CH263" s="17">
        <v>579.0</v>
      </c>
      <c r="CI263" s="17" t="s">
        <v>376</v>
      </c>
      <c r="CJ263" s="17">
        <v>683.0</v>
      </c>
      <c r="CK263" s="17">
        <v>332.0</v>
      </c>
      <c r="CL263" s="17" t="s">
        <v>376</v>
      </c>
      <c r="CM263" s="17" t="s">
        <v>376</v>
      </c>
      <c r="CN263" s="17" t="s">
        <v>376</v>
      </c>
      <c r="CO263" s="17" t="s">
        <v>376</v>
      </c>
      <c r="CP263" s="17" t="s">
        <v>376</v>
      </c>
      <c r="CQ263" s="17" t="s">
        <v>376</v>
      </c>
      <c r="CR263" s="17" t="s">
        <v>376</v>
      </c>
      <c r="CS263" s="17" t="s">
        <v>376</v>
      </c>
      <c r="CT263" s="17" t="s">
        <v>376</v>
      </c>
      <c r="CU263" s="17" t="s">
        <v>376</v>
      </c>
      <c r="CV263" s="17" t="s">
        <v>376</v>
      </c>
      <c r="CW263" s="2" t="s">
        <v>376</v>
      </c>
      <c r="CX263" s="2" t="s">
        <v>376</v>
      </c>
      <c r="CY263" s="2" t="s">
        <v>376</v>
      </c>
    </row>
    <row r="264" ht="12.75" customHeight="1">
      <c r="A264" s="11" t="s">
        <v>739</v>
      </c>
      <c r="B264" s="11"/>
      <c r="C264" s="11" t="s">
        <v>739</v>
      </c>
      <c r="D264" s="14" t="s">
        <v>376</v>
      </c>
      <c r="E264" s="14" t="s">
        <v>376</v>
      </c>
      <c r="F264" s="14" t="s">
        <v>376</v>
      </c>
      <c r="G264" s="14" t="s">
        <v>376</v>
      </c>
      <c r="H264" s="14" t="s">
        <v>376</v>
      </c>
      <c r="I264" s="14" t="s">
        <v>376</v>
      </c>
      <c r="J264" s="14" t="s">
        <v>376</v>
      </c>
      <c r="K264" s="14" t="s">
        <v>376</v>
      </c>
      <c r="L264" s="14" t="s">
        <v>376</v>
      </c>
      <c r="M264" s="14" t="s">
        <v>376</v>
      </c>
      <c r="N264" s="14" t="s">
        <v>523</v>
      </c>
      <c r="O264" s="14" t="s">
        <v>376</v>
      </c>
      <c r="P264" s="14" t="s">
        <v>376</v>
      </c>
      <c r="Q264" s="14" t="s">
        <v>376</v>
      </c>
      <c r="R264" s="14" t="s">
        <v>376</v>
      </c>
      <c r="S264" s="14" t="s">
        <v>376</v>
      </c>
      <c r="T264" s="14" t="s">
        <v>376</v>
      </c>
      <c r="U264" s="14" t="s">
        <v>376</v>
      </c>
      <c r="V264" s="14" t="s">
        <v>376</v>
      </c>
      <c r="W264" s="14" t="s">
        <v>376</v>
      </c>
      <c r="X264" s="14" t="s">
        <v>376</v>
      </c>
      <c r="Y264" s="14" t="s">
        <v>376</v>
      </c>
      <c r="Z264" s="14" t="s">
        <v>376</v>
      </c>
      <c r="AA264" s="14" t="s">
        <v>376</v>
      </c>
      <c r="AB264" s="14" t="s">
        <v>376</v>
      </c>
      <c r="AC264" s="14" t="s">
        <v>376</v>
      </c>
      <c r="AD264" s="14" t="s">
        <v>376</v>
      </c>
      <c r="AE264" s="14" t="s">
        <v>376</v>
      </c>
      <c r="AF264" s="14" t="s">
        <v>376</v>
      </c>
      <c r="AG264" s="14" t="s">
        <v>376</v>
      </c>
      <c r="AH264" s="14" t="s">
        <v>376</v>
      </c>
      <c r="AI264" s="14" t="s">
        <v>376</v>
      </c>
      <c r="AJ264" s="14" t="s">
        <v>376</v>
      </c>
      <c r="AK264" s="14" t="s">
        <v>376</v>
      </c>
      <c r="AL264" s="14" t="s">
        <v>376</v>
      </c>
      <c r="AM264" s="14" t="s">
        <v>376</v>
      </c>
      <c r="AN264" s="14" t="s">
        <v>376</v>
      </c>
      <c r="AO264" s="14" t="s">
        <v>376</v>
      </c>
      <c r="AP264" s="14" t="s">
        <v>376</v>
      </c>
      <c r="AQ264" s="14" t="s">
        <v>523</v>
      </c>
      <c r="AR264" s="14" t="s">
        <v>376</v>
      </c>
      <c r="AS264" s="14" t="s">
        <v>376</v>
      </c>
      <c r="AT264" s="14" t="s">
        <v>376</v>
      </c>
      <c r="AU264" s="14" t="s">
        <v>376</v>
      </c>
      <c r="AV264" s="14" t="s">
        <v>376</v>
      </c>
      <c r="AW264" s="14" t="s">
        <v>376</v>
      </c>
      <c r="AX264" s="14" t="s">
        <v>376</v>
      </c>
      <c r="AY264" s="14" t="s">
        <v>376</v>
      </c>
      <c r="AZ264" s="14" t="s">
        <v>376</v>
      </c>
      <c r="BA264" s="14" t="s">
        <v>376</v>
      </c>
      <c r="BB264" s="14" t="s">
        <v>376</v>
      </c>
      <c r="BC264" s="14" t="s">
        <v>376</v>
      </c>
      <c r="BD264" s="14" t="s">
        <v>376</v>
      </c>
      <c r="BE264" s="14" t="s">
        <v>376</v>
      </c>
      <c r="BF264" s="14" t="s">
        <v>376</v>
      </c>
      <c r="BG264" s="14" t="s">
        <v>376</v>
      </c>
      <c r="BH264" s="14" t="s">
        <v>376</v>
      </c>
      <c r="BI264" s="14" t="s">
        <v>376</v>
      </c>
      <c r="BJ264" s="14" t="s">
        <v>376</v>
      </c>
      <c r="BK264" s="14" t="s">
        <v>376</v>
      </c>
      <c r="BL264" s="14" t="s">
        <v>376</v>
      </c>
      <c r="BM264" s="14" t="s">
        <v>376</v>
      </c>
      <c r="BN264" s="14" t="s">
        <v>376</v>
      </c>
      <c r="BO264" s="14" t="s">
        <v>376</v>
      </c>
      <c r="BP264" s="14" t="s">
        <v>376</v>
      </c>
      <c r="BQ264" s="14" t="s">
        <v>376</v>
      </c>
      <c r="BR264" s="14" t="s">
        <v>376</v>
      </c>
      <c r="BS264" s="14" t="s">
        <v>376</v>
      </c>
      <c r="BT264" s="14" t="s">
        <v>376</v>
      </c>
      <c r="BU264" s="14" t="s">
        <v>376</v>
      </c>
      <c r="BV264" s="14" t="s">
        <v>523</v>
      </c>
      <c r="BW264" s="14" t="s">
        <v>376</v>
      </c>
      <c r="BX264" s="14" t="s">
        <v>376</v>
      </c>
      <c r="BY264" s="14" t="s">
        <v>376</v>
      </c>
      <c r="BZ264" s="14" t="s">
        <v>523</v>
      </c>
      <c r="CA264" s="14" t="s">
        <v>376</v>
      </c>
      <c r="CB264" s="14" t="s">
        <v>376</v>
      </c>
      <c r="CC264" s="14" t="s">
        <v>376</v>
      </c>
      <c r="CD264" s="14" t="s">
        <v>376</v>
      </c>
      <c r="CE264" s="14" t="s">
        <v>376</v>
      </c>
      <c r="CF264" s="14" t="s">
        <v>376</v>
      </c>
      <c r="CG264" s="14" t="s">
        <v>376</v>
      </c>
      <c r="CH264" s="14" t="s">
        <v>376</v>
      </c>
      <c r="CI264" s="14" t="s">
        <v>376</v>
      </c>
      <c r="CJ264" s="14" t="s">
        <v>376</v>
      </c>
      <c r="CK264" s="14" t="s">
        <v>376</v>
      </c>
      <c r="CL264" s="14" t="s">
        <v>376</v>
      </c>
      <c r="CM264" s="14" t="s">
        <v>376</v>
      </c>
      <c r="CN264" s="14" t="s">
        <v>376</v>
      </c>
      <c r="CO264" s="14" t="s">
        <v>376</v>
      </c>
      <c r="CP264" s="14" t="s">
        <v>376</v>
      </c>
      <c r="CQ264" s="14" t="s">
        <v>376</v>
      </c>
      <c r="CR264" s="14" t="s">
        <v>376</v>
      </c>
      <c r="CS264" s="14" t="s">
        <v>376</v>
      </c>
      <c r="CT264" s="14" t="s">
        <v>376</v>
      </c>
      <c r="CU264" s="14" t="s">
        <v>376</v>
      </c>
      <c r="CV264" s="14" t="s">
        <v>376</v>
      </c>
      <c r="CW264" s="2" t="s">
        <v>376</v>
      </c>
      <c r="CX264" s="2" t="s">
        <v>376</v>
      </c>
      <c r="CY264" s="2" t="s">
        <v>376</v>
      </c>
    </row>
    <row r="265" ht="12.75" customHeight="1">
      <c r="A265" s="11" t="s">
        <v>740</v>
      </c>
      <c r="B265" s="11"/>
      <c r="C265" s="11" t="s">
        <v>740</v>
      </c>
      <c r="D265" s="14" t="s">
        <v>376</v>
      </c>
      <c r="E265" s="14" t="s">
        <v>376</v>
      </c>
      <c r="F265" s="14" t="s">
        <v>376</v>
      </c>
      <c r="G265" s="14" t="s">
        <v>376</v>
      </c>
      <c r="H265" s="14" t="s">
        <v>376</v>
      </c>
      <c r="I265" s="14" t="s">
        <v>376</v>
      </c>
      <c r="J265" s="14" t="s">
        <v>376</v>
      </c>
      <c r="K265" s="14" t="s">
        <v>376</v>
      </c>
      <c r="L265" s="14" t="s">
        <v>376</v>
      </c>
      <c r="M265" s="14" t="s">
        <v>376</v>
      </c>
      <c r="N265" s="14">
        <v>12.0</v>
      </c>
      <c r="O265" s="14" t="s">
        <v>376</v>
      </c>
      <c r="P265" s="14" t="s">
        <v>376</v>
      </c>
      <c r="Q265" s="14" t="s">
        <v>376</v>
      </c>
      <c r="R265" s="14" t="s">
        <v>376</v>
      </c>
      <c r="S265" s="14" t="s">
        <v>376</v>
      </c>
      <c r="T265" s="14" t="s">
        <v>376</v>
      </c>
      <c r="U265" s="14" t="s">
        <v>376</v>
      </c>
      <c r="V265" s="14" t="s">
        <v>376</v>
      </c>
      <c r="W265" s="14" t="s">
        <v>376</v>
      </c>
      <c r="X265" s="14" t="s">
        <v>376</v>
      </c>
      <c r="Y265" s="14" t="s">
        <v>376</v>
      </c>
      <c r="Z265" s="14" t="s">
        <v>376</v>
      </c>
      <c r="AA265" s="14" t="s">
        <v>376</v>
      </c>
      <c r="AB265" s="14" t="s">
        <v>376</v>
      </c>
      <c r="AC265" s="14" t="s">
        <v>376</v>
      </c>
      <c r="AD265" s="14" t="s">
        <v>376</v>
      </c>
      <c r="AE265" s="14" t="s">
        <v>376</v>
      </c>
      <c r="AF265" s="14" t="s">
        <v>376</v>
      </c>
      <c r="AG265" s="14" t="s">
        <v>376</v>
      </c>
      <c r="AH265" s="14" t="s">
        <v>376</v>
      </c>
      <c r="AI265" s="14" t="s">
        <v>376</v>
      </c>
      <c r="AJ265" s="14" t="s">
        <v>376</v>
      </c>
      <c r="AK265" s="14" t="s">
        <v>376</v>
      </c>
      <c r="AL265" s="14" t="s">
        <v>376</v>
      </c>
      <c r="AM265" s="14" t="s">
        <v>376</v>
      </c>
      <c r="AN265" s="14" t="s">
        <v>376</v>
      </c>
      <c r="AO265" s="14" t="s">
        <v>376</v>
      </c>
      <c r="AP265" s="14" t="s">
        <v>376</v>
      </c>
      <c r="AQ265" s="14">
        <v>47.0</v>
      </c>
      <c r="AR265" s="14" t="s">
        <v>376</v>
      </c>
      <c r="AS265" s="14" t="s">
        <v>376</v>
      </c>
      <c r="AT265" s="14" t="s">
        <v>376</v>
      </c>
      <c r="AU265" s="14" t="s">
        <v>376</v>
      </c>
      <c r="AV265" s="14" t="s">
        <v>376</v>
      </c>
      <c r="AW265" s="14" t="s">
        <v>376</v>
      </c>
      <c r="AX265" s="14" t="s">
        <v>376</v>
      </c>
      <c r="AY265" s="14" t="s">
        <v>376</v>
      </c>
      <c r="AZ265" s="14" t="s">
        <v>376</v>
      </c>
      <c r="BA265" s="14" t="s">
        <v>376</v>
      </c>
      <c r="BB265" s="14" t="s">
        <v>376</v>
      </c>
      <c r="BC265" s="14" t="s">
        <v>376</v>
      </c>
      <c r="BD265" s="14" t="s">
        <v>376</v>
      </c>
      <c r="BE265" s="14" t="s">
        <v>376</v>
      </c>
      <c r="BF265" s="14" t="s">
        <v>376</v>
      </c>
      <c r="BG265" s="14" t="s">
        <v>376</v>
      </c>
      <c r="BH265" s="14" t="s">
        <v>376</v>
      </c>
      <c r="BI265" s="14" t="s">
        <v>376</v>
      </c>
      <c r="BJ265" s="14" t="s">
        <v>376</v>
      </c>
      <c r="BK265" s="14" t="s">
        <v>376</v>
      </c>
      <c r="BL265" s="14" t="s">
        <v>376</v>
      </c>
      <c r="BM265" s="14" t="s">
        <v>376</v>
      </c>
      <c r="BN265" s="14" t="s">
        <v>376</v>
      </c>
      <c r="BO265" s="14" t="s">
        <v>376</v>
      </c>
      <c r="BP265" s="14" t="s">
        <v>376</v>
      </c>
      <c r="BQ265" s="14" t="s">
        <v>376</v>
      </c>
      <c r="BR265" s="14" t="s">
        <v>376</v>
      </c>
      <c r="BS265" s="14" t="s">
        <v>376</v>
      </c>
      <c r="BT265" s="14" t="s">
        <v>376</v>
      </c>
      <c r="BU265" s="14" t="s">
        <v>376</v>
      </c>
      <c r="BV265" s="14">
        <v>77.0</v>
      </c>
      <c r="BW265" s="14" t="s">
        <v>376</v>
      </c>
      <c r="BX265" s="14" t="s">
        <v>376</v>
      </c>
      <c r="BY265" s="14" t="s">
        <v>376</v>
      </c>
      <c r="BZ265" s="14">
        <v>88.0</v>
      </c>
      <c r="CA265" s="14" t="s">
        <v>376</v>
      </c>
      <c r="CB265" s="14" t="s">
        <v>376</v>
      </c>
      <c r="CC265" s="14" t="s">
        <v>376</v>
      </c>
      <c r="CD265" s="14" t="s">
        <v>376</v>
      </c>
      <c r="CE265" s="14" t="s">
        <v>376</v>
      </c>
      <c r="CF265" s="14" t="s">
        <v>376</v>
      </c>
      <c r="CG265" s="14" t="s">
        <v>376</v>
      </c>
      <c r="CH265" s="14" t="s">
        <v>376</v>
      </c>
      <c r="CI265" s="14" t="s">
        <v>376</v>
      </c>
      <c r="CJ265" s="14" t="s">
        <v>376</v>
      </c>
      <c r="CK265" s="14" t="s">
        <v>376</v>
      </c>
      <c r="CL265" s="14" t="s">
        <v>376</v>
      </c>
      <c r="CM265" s="14" t="s">
        <v>376</v>
      </c>
      <c r="CN265" s="14" t="s">
        <v>376</v>
      </c>
      <c r="CO265" s="14" t="s">
        <v>376</v>
      </c>
      <c r="CP265" s="14" t="s">
        <v>376</v>
      </c>
      <c r="CQ265" s="14" t="s">
        <v>376</v>
      </c>
      <c r="CR265" s="14" t="s">
        <v>376</v>
      </c>
      <c r="CS265" s="14" t="s">
        <v>376</v>
      </c>
      <c r="CT265" s="14" t="s">
        <v>376</v>
      </c>
      <c r="CU265" s="14" t="s">
        <v>376</v>
      </c>
      <c r="CV265" s="14" t="s">
        <v>376</v>
      </c>
      <c r="CW265" s="2" t="s">
        <v>376</v>
      </c>
      <c r="CX265" s="2" t="s">
        <v>376</v>
      </c>
      <c r="CY265" s="2" t="s">
        <v>376</v>
      </c>
    </row>
    <row r="266" ht="12.75" customHeight="1">
      <c r="A266" s="11" t="s">
        <v>741</v>
      </c>
      <c r="B266" s="11"/>
      <c r="C266" s="11" t="s">
        <v>741</v>
      </c>
      <c r="D266" s="14" t="s">
        <v>376</v>
      </c>
      <c r="E266" s="14" t="s">
        <v>376</v>
      </c>
      <c r="F266" s="14" t="s">
        <v>376</v>
      </c>
      <c r="G266" s="14" t="s">
        <v>376</v>
      </c>
      <c r="H266" s="14" t="s">
        <v>376</v>
      </c>
      <c r="I266" s="14" t="s">
        <v>376</v>
      </c>
      <c r="J266" s="14" t="s">
        <v>376</v>
      </c>
      <c r="K266" s="14" t="s">
        <v>376</v>
      </c>
      <c r="L266" s="14" t="s">
        <v>376</v>
      </c>
      <c r="M266" s="14" t="s">
        <v>376</v>
      </c>
      <c r="N266" s="14" t="s">
        <v>526</v>
      </c>
      <c r="O266" s="14" t="s">
        <v>376</v>
      </c>
      <c r="P266" s="14" t="s">
        <v>376</v>
      </c>
      <c r="Q266" s="14" t="s">
        <v>376</v>
      </c>
      <c r="R266" s="14" t="s">
        <v>376</v>
      </c>
      <c r="S266" s="14" t="s">
        <v>376</v>
      </c>
      <c r="T266" s="14" t="s">
        <v>376</v>
      </c>
      <c r="U266" s="14" t="s">
        <v>376</v>
      </c>
      <c r="V266" s="14" t="s">
        <v>376</v>
      </c>
      <c r="W266" s="14" t="s">
        <v>376</v>
      </c>
      <c r="X266" s="14" t="s">
        <v>376</v>
      </c>
      <c r="Y266" s="14" t="s">
        <v>376</v>
      </c>
      <c r="Z266" s="14" t="s">
        <v>376</v>
      </c>
      <c r="AA266" s="14" t="s">
        <v>376</v>
      </c>
      <c r="AB266" s="14" t="s">
        <v>376</v>
      </c>
      <c r="AC266" s="14" t="s">
        <v>376</v>
      </c>
      <c r="AD266" s="14" t="s">
        <v>376</v>
      </c>
      <c r="AE266" s="14" t="s">
        <v>376</v>
      </c>
      <c r="AF266" s="14" t="s">
        <v>376</v>
      </c>
      <c r="AG266" s="14" t="s">
        <v>376</v>
      </c>
      <c r="AH266" s="14" t="s">
        <v>376</v>
      </c>
      <c r="AI266" s="14" t="s">
        <v>376</v>
      </c>
      <c r="AJ266" s="14" t="s">
        <v>376</v>
      </c>
      <c r="AK266" s="14" t="s">
        <v>376</v>
      </c>
      <c r="AL266" s="14" t="s">
        <v>376</v>
      </c>
      <c r="AM266" s="14" t="s">
        <v>376</v>
      </c>
      <c r="AN266" s="14" t="s">
        <v>376</v>
      </c>
      <c r="AO266" s="14" t="s">
        <v>376</v>
      </c>
      <c r="AP266" s="14" t="s">
        <v>376</v>
      </c>
      <c r="AQ266" s="14" t="s">
        <v>526</v>
      </c>
      <c r="AR266" s="14" t="s">
        <v>376</v>
      </c>
      <c r="AS266" s="14" t="s">
        <v>376</v>
      </c>
      <c r="AT266" s="14" t="s">
        <v>376</v>
      </c>
      <c r="AU266" s="14" t="s">
        <v>376</v>
      </c>
      <c r="AV266" s="14" t="s">
        <v>376</v>
      </c>
      <c r="AW266" s="14" t="s">
        <v>376</v>
      </c>
      <c r="AX266" s="14" t="s">
        <v>376</v>
      </c>
      <c r="AY266" s="14" t="s">
        <v>376</v>
      </c>
      <c r="AZ266" s="14" t="s">
        <v>376</v>
      </c>
      <c r="BA266" s="14" t="s">
        <v>376</v>
      </c>
      <c r="BB266" s="14" t="s">
        <v>376</v>
      </c>
      <c r="BC266" s="14" t="s">
        <v>376</v>
      </c>
      <c r="BD266" s="14" t="s">
        <v>376</v>
      </c>
      <c r="BE266" s="14" t="s">
        <v>376</v>
      </c>
      <c r="BF266" s="14" t="s">
        <v>376</v>
      </c>
      <c r="BG266" s="14" t="s">
        <v>376</v>
      </c>
      <c r="BH266" s="14" t="s">
        <v>376</v>
      </c>
      <c r="BI266" s="14" t="s">
        <v>376</v>
      </c>
      <c r="BJ266" s="14" t="s">
        <v>376</v>
      </c>
      <c r="BK266" s="14" t="s">
        <v>376</v>
      </c>
      <c r="BL266" s="14" t="s">
        <v>376</v>
      </c>
      <c r="BM266" s="14" t="s">
        <v>376</v>
      </c>
      <c r="BN266" s="14" t="s">
        <v>376</v>
      </c>
      <c r="BO266" s="14" t="s">
        <v>376</v>
      </c>
      <c r="BP266" s="14" t="s">
        <v>376</v>
      </c>
      <c r="BQ266" s="14" t="s">
        <v>376</v>
      </c>
      <c r="BR266" s="14" t="s">
        <v>376</v>
      </c>
      <c r="BS266" s="14" t="s">
        <v>376</v>
      </c>
      <c r="BT266" s="14" t="s">
        <v>376</v>
      </c>
      <c r="BU266" s="14" t="s">
        <v>376</v>
      </c>
      <c r="BV266" s="14" t="s">
        <v>526</v>
      </c>
      <c r="BW266" s="14" t="s">
        <v>376</v>
      </c>
      <c r="BX266" s="14" t="s">
        <v>376</v>
      </c>
      <c r="BY266" s="14" t="s">
        <v>376</v>
      </c>
      <c r="BZ266" s="14" t="s">
        <v>526</v>
      </c>
      <c r="CA266" s="14" t="s">
        <v>376</v>
      </c>
      <c r="CB266" s="14" t="s">
        <v>376</v>
      </c>
      <c r="CC266" s="14" t="s">
        <v>376</v>
      </c>
      <c r="CD266" s="14" t="s">
        <v>376</v>
      </c>
      <c r="CE266" s="14" t="s">
        <v>376</v>
      </c>
      <c r="CF266" s="14" t="s">
        <v>376</v>
      </c>
      <c r="CG266" s="14" t="s">
        <v>376</v>
      </c>
      <c r="CH266" s="14" t="s">
        <v>376</v>
      </c>
      <c r="CI266" s="14" t="s">
        <v>376</v>
      </c>
      <c r="CJ266" s="14" t="s">
        <v>376</v>
      </c>
      <c r="CK266" s="14" t="s">
        <v>376</v>
      </c>
      <c r="CL266" s="14" t="s">
        <v>376</v>
      </c>
      <c r="CM266" s="14" t="s">
        <v>376</v>
      </c>
      <c r="CN266" s="14" t="s">
        <v>376</v>
      </c>
      <c r="CO266" s="14" t="s">
        <v>376</v>
      </c>
      <c r="CP266" s="14" t="s">
        <v>376</v>
      </c>
      <c r="CQ266" s="14" t="s">
        <v>376</v>
      </c>
      <c r="CR266" s="14" t="s">
        <v>376</v>
      </c>
      <c r="CS266" s="14" t="s">
        <v>376</v>
      </c>
      <c r="CT266" s="14" t="s">
        <v>376</v>
      </c>
      <c r="CU266" s="14" t="s">
        <v>376</v>
      </c>
      <c r="CV266" s="14" t="s">
        <v>376</v>
      </c>
      <c r="CW266" s="2" t="s">
        <v>376</v>
      </c>
      <c r="CX266" s="2" t="s">
        <v>376</v>
      </c>
      <c r="CY266" s="2" t="s">
        <v>376</v>
      </c>
    </row>
    <row r="267" ht="12.75" customHeight="1">
      <c r="A267" s="11" t="s">
        <v>742</v>
      </c>
      <c r="B267" s="11"/>
      <c r="C267" s="11" t="s">
        <v>742</v>
      </c>
      <c r="D267" s="14" t="s">
        <v>376</v>
      </c>
      <c r="E267" s="14" t="s">
        <v>376</v>
      </c>
      <c r="F267" s="14" t="s">
        <v>376</v>
      </c>
      <c r="G267" s="14" t="s">
        <v>376</v>
      </c>
      <c r="H267" s="14" t="s">
        <v>376</v>
      </c>
      <c r="I267" s="14" t="s">
        <v>376</v>
      </c>
      <c r="J267" s="14" t="s">
        <v>376</v>
      </c>
      <c r="K267" s="14" t="s">
        <v>376</v>
      </c>
      <c r="L267" s="14" t="s">
        <v>376</v>
      </c>
      <c r="M267" s="14" t="s">
        <v>376</v>
      </c>
      <c r="N267" s="14">
        <v>34.0</v>
      </c>
      <c r="O267" s="14" t="s">
        <v>376</v>
      </c>
      <c r="P267" s="14" t="s">
        <v>376</v>
      </c>
      <c r="Q267" s="14" t="s">
        <v>376</v>
      </c>
      <c r="R267" s="14" t="s">
        <v>376</v>
      </c>
      <c r="S267" s="14" t="s">
        <v>376</v>
      </c>
      <c r="T267" s="14" t="s">
        <v>376</v>
      </c>
      <c r="U267" s="14" t="s">
        <v>376</v>
      </c>
      <c r="V267" s="14" t="s">
        <v>376</v>
      </c>
      <c r="W267" s="14" t="s">
        <v>376</v>
      </c>
      <c r="X267" s="14" t="s">
        <v>376</v>
      </c>
      <c r="Y267" s="14" t="s">
        <v>376</v>
      </c>
      <c r="Z267" s="14" t="s">
        <v>376</v>
      </c>
      <c r="AA267" s="14" t="s">
        <v>376</v>
      </c>
      <c r="AB267" s="14" t="s">
        <v>376</v>
      </c>
      <c r="AC267" s="14" t="s">
        <v>376</v>
      </c>
      <c r="AD267" s="14" t="s">
        <v>376</v>
      </c>
      <c r="AE267" s="14" t="s">
        <v>376</v>
      </c>
      <c r="AF267" s="14" t="s">
        <v>376</v>
      </c>
      <c r="AG267" s="14" t="s">
        <v>376</v>
      </c>
      <c r="AH267" s="14" t="s">
        <v>376</v>
      </c>
      <c r="AI267" s="14" t="s">
        <v>376</v>
      </c>
      <c r="AJ267" s="14" t="s">
        <v>376</v>
      </c>
      <c r="AK267" s="14" t="s">
        <v>376</v>
      </c>
      <c r="AL267" s="14" t="s">
        <v>376</v>
      </c>
      <c r="AM267" s="14" t="s">
        <v>376</v>
      </c>
      <c r="AN267" s="14" t="s">
        <v>376</v>
      </c>
      <c r="AO267" s="14" t="s">
        <v>376</v>
      </c>
      <c r="AP267" s="14" t="s">
        <v>376</v>
      </c>
      <c r="AQ267" s="14">
        <v>39.0</v>
      </c>
      <c r="AR267" s="14" t="s">
        <v>376</v>
      </c>
      <c r="AS267" s="14" t="s">
        <v>376</v>
      </c>
      <c r="AT267" s="14" t="s">
        <v>376</v>
      </c>
      <c r="AU267" s="14" t="s">
        <v>376</v>
      </c>
      <c r="AV267" s="14" t="s">
        <v>376</v>
      </c>
      <c r="AW267" s="14" t="s">
        <v>376</v>
      </c>
      <c r="AX267" s="14" t="s">
        <v>376</v>
      </c>
      <c r="AY267" s="14" t="s">
        <v>376</v>
      </c>
      <c r="AZ267" s="14" t="s">
        <v>376</v>
      </c>
      <c r="BA267" s="14" t="s">
        <v>376</v>
      </c>
      <c r="BB267" s="14" t="s">
        <v>376</v>
      </c>
      <c r="BC267" s="14" t="s">
        <v>376</v>
      </c>
      <c r="BD267" s="14" t="s">
        <v>376</v>
      </c>
      <c r="BE267" s="14" t="s">
        <v>376</v>
      </c>
      <c r="BF267" s="14" t="s">
        <v>376</v>
      </c>
      <c r="BG267" s="14" t="s">
        <v>376</v>
      </c>
      <c r="BH267" s="14" t="s">
        <v>376</v>
      </c>
      <c r="BI267" s="14" t="s">
        <v>376</v>
      </c>
      <c r="BJ267" s="14" t="s">
        <v>376</v>
      </c>
      <c r="BK267" s="14" t="s">
        <v>376</v>
      </c>
      <c r="BL267" s="14" t="s">
        <v>376</v>
      </c>
      <c r="BM267" s="14" t="s">
        <v>376</v>
      </c>
      <c r="BN267" s="14" t="s">
        <v>376</v>
      </c>
      <c r="BO267" s="14" t="s">
        <v>376</v>
      </c>
      <c r="BP267" s="14" t="s">
        <v>376</v>
      </c>
      <c r="BQ267" s="14" t="s">
        <v>376</v>
      </c>
      <c r="BR267" s="14" t="s">
        <v>376</v>
      </c>
      <c r="BS267" s="14" t="s">
        <v>376</v>
      </c>
      <c r="BT267" s="14" t="s">
        <v>376</v>
      </c>
      <c r="BU267" s="14" t="s">
        <v>376</v>
      </c>
      <c r="BV267" s="14">
        <v>8.0</v>
      </c>
      <c r="BW267" s="14" t="s">
        <v>376</v>
      </c>
      <c r="BX267" s="14" t="s">
        <v>376</v>
      </c>
      <c r="BY267" s="14" t="s">
        <v>376</v>
      </c>
      <c r="BZ267" s="14">
        <v>87.0</v>
      </c>
      <c r="CA267" s="14" t="s">
        <v>376</v>
      </c>
      <c r="CB267" s="14" t="s">
        <v>376</v>
      </c>
      <c r="CC267" s="14" t="s">
        <v>376</v>
      </c>
      <c r="CD267" s="14" t="s">
        <v>376</v>
      </c>
      <c r="CE267" s="14" t="s">
        <v>376</v>
      </c>
      <c r="CF267" s="14" t="s">
        <v>376</v>
      </c>
      <c r="CG267" s="14" t="s">
        <v>376</v>
      </c>
      <c r="CH267" s="14" t="s">
        <v>376</v>
      </c>
      <c r="CI267" s="14" t="s">
        <v>376</v>
      </c>
      <c r="CJ267" s="14" t="s">
        <v>376</v>
      </c>
      <c r="CK267" s="14" t="s">
        <v>376</v>
      </c>
      <c r="CL267" s="14" t="s">
        <v>376</v>
      </c>
      <c r="CM267" s="14" t="s">
        <v>376</v>
      </c>
      <c r="CN267" s="14" t="s">
        <v>376</v>
      </c>
      <c r="CO267" s="14" t="s">
        <v>376</v>
      </c>
      <c r="CP267" s="14" t="s">
        <v>376</v>
      </c>
      <c r="CQ267" s="14" t="s">
        <v>376</v>
      </c>
      <c r="CR267" s="14" t="s">
        <v>376</v>
      </c>
      <c r="CS267" s="14" t="s">
        <v>376</v>
      </c>
      <c r="CT267" s="14" t="s">
        <v>376</v>
      </c>
      <c r="CU267" s="14" t="s">
        <v>376</v>
      </c>
      <c r="CV267" s="14" t="s">
        <v>376</v>
      </c>
      <c r="CW267" s="2" t="s">
        <v>376</v>
      </c>
      <c r="CX267" s="2" t="s">
        <v>376</v>
      </c>
      <c r="CY267" s="2" t="s">
        <v>376</v>
      </c>
    </row>
    <row r="268" ht="12.75" customHeight="1">
      <c r="A268" s="11" t="s">
        <v>743</v>
      </c>
      <c r="B268" s="11"/>
      <c r="C268" s="11" t="s">
        <v>743</v>
      </c>
      <c r="D268" s="14" t="s">
        <v>376</v>
      </c>
      <c r="E268" s="14" t="s">
        <v>376</v>
      </c>
      <c r="F268" s="14" t="s">
        <v>376</v>
      </c>
      <c r="G268" s="14" t="s">
        <v>376</v>
      </c>
      <c r="H268" s="14" t="s">
        <v>376</v>
      </c>
      <c r="I268" s="14" t="s">
        <v>376</v>
      </c>
      <c r="J268" s="14" t="s">
        <v>376</v>
      </c>
      <c r="K268" s="14" t="s">
        <v>376</v>
      </c>
      <c r="L268" s="14" t="s">
        <v>376</v>
      </c>
      <c r="M268" s="14" t="s">
        <v>376</v>
      </c>
      <c r="N268" s="14" t="s">
        <v>529</v>
      </c>
      <c r="O268" s="14" t="s">
        <v>376</v>
      </c>
      <c r="P268" s="14" t="s">
        <v>376</v>
      </c>
      <c r="Q268" s="14" t="s">
        <v>376</v>
      </c>
      <c r="R268" s="14" t="s">
        <v>376</v>
      </c>
      <c r="S268" s="14" t="s">
        <v>376</v>
      </c>
      <c r="T268" s="14" t="s">
        <v>376</v>
      </c>
      <c r="U268" s="14" t="s">
        <v>376</v>
      </c>
      <c r="V268" s="14" t="s">
        <v>376</v>
      </c>
      <c r="W268" s="14" t="s">
        <v>376</v>
      </c>
      <c r="X268" s="14" t="s">
        <v>376</v>
      </c>
      <c r="Y268" s="14" t="s">
        <v>376</v>
      </c>
      <c r="Z268" s="14" t="s">
        <v>376</v>
      </c>
      <c r="AA268" s="14" t="s">
        <v>376</v>
      </c>
      <c r="AB268" s="14" t="s">
        <v>376</v>
      </c>
      <c r="AC268" s="14" t="s">
        <v>376</v>
      </c>
      <c r="AD268" s="14" t="s">
        <v>376</v>
      </c>
      <c r="AE268" s="14" t="s">
        <v>376</v>
      </c>
      <c r="AF268" s="14" t="s">
        <v>376</v>
      </c>
      <c r="AG268" s="14" t="s">
        <v>376</v>
      </c>
      <c r="AH268" s="14" t="s">
        <v>376</v>
      </c>
      <c r="AI268" s="14" t="s">
        <v>376</v>
      </c>
      <c r="AJ268" s="14" t="s">
        <v>376</v>
      </c>
      <c r="AK268" s="14" t="s">
        <v>376</v>
      </c>
      <c r="AL268" s="14" t="s">
        <v>376</v>
      </c>
      <c r="AM268" s="14" t="s">
        <v>376</v>
      </c>
      <c r="AN268" s="14" t="s">
        <v>376</v>
      </c>
      <c r="AO268" s="14" t="s">
        <v>376</v>
      </c>
      <c r="AP268" s="14" t="s">
        <v>376</v>
      </c>
      <c r="AQ268" s="14" t="s">
        <v>529</v>
      </c>
      <c r="AR268" s="14" t="s">
        <v>376</v>
      </c>
      <c r="AS268" s="14" t="s">
        <v>376</v>
      </c>
      <c r="AT268" s="14" t="s">
        <v>376</v>
      </c>
      <c r="AU268" s="14" t="s">
        <v>376</v>
      </c>
      <c r="AV268" s="14" t="s">
        <v>376</v>
      </c>
      <c r="AW268" s="14" t="s">
        <v>376</v>
      </c>
      <c r="AX268" s="14" t="s">
        <v>376</v>
      </c>
      <c r="AY268" s="14" t="s">
        <v>376</v>
      </c>
      <c r="AZ268" s="14" t="s">
        <v>376</v>
      </c>
      <c r="BA268" s="14" t="s">
        <v>376</v>
      </c>
      <c r="BB268" s="14" t="s">
        <v>376</v>
      </c>
      <c r="BC268" s="14" t="s">
        <v>376</v>
      </c>
      <c r="BD268" s="14" t="s">
        <v>376</v>
      </c>
      <c r="BE268" s="14" t="s">
        <v>376</v>
      </c>
      <c r="BF268" s="14" t="s">
        <v>376</v>
      </c>
      <c r="BG268" s="14" t="s">
        <v>376</v>
      </c>
      <c r="BH268" s="14" t="s">
        <v>376</v>
      </c>
      <c r="BI268" s="14" t="s">
        <v>376</v>
      </c>
      <c r="BJ268" s="14" t="s">
        <v>376</v>
      </c>
      <c r="BK268" s="14" t="s">
        <v>376</v>
      </c>
      <c r="BL268" s="14" t="s">
        <v>376</v>
      </c>
      <c r="BM268" s="14" t="s">
        <v>376</v>
      </c>
      <c r="BN268" s="14" t="s">
        <v>376</v>
      </c>
      <c r="BO268" s="14" t="s">
        <v>376</v>
      </c>
      <c r="BP268" s="14" t="s">
        <v>376</v>
      </c>
      <c r="BQ268" s="14" t="s">
        <v>376</v>
      </c>
      <c r="BR268" s="14" t="s">
        <v>376</v>
      </c>
      <c r="BS268" s="14" t="s">
        <v>376</v>
      </c>
      <c r="BT268" s="14" t="s">
        <v>376</v>
      </c>
      <c r="BU268" s="14" t="s">
        <v>376</v>
      </c>
      <c r="BV268" s="14" t="s">
        <v>529</v>
      </c>
      <c r="BW268" s="14" t="s">
        <v>376</v>
      </c>
      <c r="BX268" s="14" t="s">
        <v>376</v>
      </c>
      <c r="BY268" s="14" t="s">
        <v>376</v>
      </c>
      <c r="BZ268" s="14" t="s">
        <v>529</v>
      </c>
      <c r="CA268" s="14" t="s">
        <v>376</v>
      </c>
      <c r="CB268" s="14" t="s">
        <v>376</v>
      </c>
      <c r="CC268" s="14" t="s">
        <v>376</v>
      </c>
      <c r="CD268" s="14" t="s">
        <v>376</v>
      </c>
      <c r="CE268" s="14" t="s">
        <v>376</v>
      </c>
      <c r="CF268" s="14" t="s">
        <v>376</v>
      </c>
      <c r="CG268" s="14" t="s">
        <v>376</v>
      </c>
      <c r="CH268" s="14" t="s">
        <v>376</v>
      </c>
      <c r="CI268" s="14" t="s">
        <v>376</v>
      </c>
      <c r="CJ268" s="14" t="s">
        <v>376</v>
      </c>
      <c r="CK268" s="14" t="s">
        <v>376</v>
      </c>
      <c r="CL268" s="14" t="s">
        <v>376</v>
      </c>
      <c r="CM268" s="14" t="s">
        <v>376</v>
      </c>
      <c r="CN268" s="14" t="s">
        <v>376</v>
      </c>
      <c r="CO268" s="14" t="s">
        <v>376</v>
      </c>
      <c r="CP268" s="14" t="s">
        <v>376</v>
      </c>
      <c r="CQ268" s="14" t="s">
        <v>376</v>
      </c>
      <c r="CR268" s="14" t="s">
        <v>376</v>
      </c>
      <c r="CS268" s="14" t="s">
        <v>376</v>
      </c>
      <c r="CT268" s="14" t="s">
        <v>376</v>
      </c>
      <c r="CU268" s="14" t="s">
        <v>376</v>
      </c>
      <c r="CV268" s="14" t="s">
        <v>376</v>
      </c>
      <c r="CW268" s="2" t="s">
        <v>376</v>
      </c>
      <c r="CX268" s="2" t="s">
        <v>376</v>
      </c>
      <c r="CY268" s="2" t="s">
        <v>376</v>
      </c>
    </row>
    <row r="269" ht="12.75" customHeight="1">
      <c r="A269" s="11" t="s">
        <v>744</v>
      </c>
      <c r="B269" s="11"/>
      <c r="C269" s="11" t="s">
        <v>744</v>
      </c>
      <c r="D269" s="14" t="s">
        <v>376</v>
      </c>
      <c r="E269" s="14" t="s">
        <v>376</v>
      </c>
      <c r="F269" s="14" t="s">
        <v>376</v>
      </c>
      <c r="G269" s="14" t="s">
        <v>376</v>
      </c>
      <c r="H269" s="14" t="s">
        <v>376</v>
      </c>
      <c r="I269" s="14" t="s">
        <v>376</v>
      </c>
      <c r="J269" s="14" t="s">
        <v>376</v>
      </c>
      <c r="K269" s="14" t="s">
        <v>376</v>
      </c>
      <c r="L269" s="14" t="s">
        <v>376</v>
      </c>
      <c r="M269" s="14" t="s">
        <v>376</v>
      </c>
      <c r="N269" s="14">
        <v>5.0</v>
      </c>
      <c r="O269" s="14" t="s">
        <v>376</v>
      </c>
      <c r="P269" s="14" t="s">
        <v>376</v>
      </c>
      <c r="Q269" s="14" t="s">
        <v>376</v>
      </c>
      <c r="R269" s="14" t="s">
        <v>376</v>
      </c>
      <c r="S269" s="14" t="s">
        <v>376</v>
      </c>
      <c r="T269" s="14" t="s">
        <v>376</v>
      </c>
      <c r="U269" s="14" t="s">
        <v>376</v>
      </c>
      <c r="V269" s="14" t="s">
        <v>376</v>
      </c>
      <c r="W269" s="14" t="s">
        <v>376</v>
      </c>
      <c r="X269" s="14" t="s">
        <v>376</v>
      </c>
      <c r="Y269" s="14" t="s">
        <v>376</v>
      </c>
      <c r="Z269" s="14" t="s">
        <v>376</v>
      </c>
      <c r="AA269" s="14" t="s">
        <v>376</v>
      </c>
      <c r="AB269" s="14" t="s">
        <v>376</v>
      </c>
      <c r="AC269" s="14" t="s">
        <v>376</v>
      </c>
      <c r="AD269" s="14" t="s">
        <v>376</v>
      </c>
      <c r="AE269" s="14" t="s">
        <v>376</v>
      </c>
      <c r="AF269" s="14" t="s">
        <v>376</v>
      </c>
      <c r="AG269" s="14" t="s">
        <v>376</v>
      </c>
      <c r="AH269" s="14" t="s">
        <v>376</v>
      </c>
      <c r="AI269" s="14" t="s">
        <v>376</v>
      </c>
      <c r="AJ269" s="14" t="s">
        <v>376</v>
      </c>
      <c r="AK269" s="14" t="s">
        <v>376</v>
      </c>
      <c r="AL269" s="14" t="s">
        <v>376</v>
      </c>
      <c r="AM269" s="14" t="s">
        <v>376</v>
      </c>
      <c r="AN269" s="14" t="s">
        <v>376</v>
      </c>
      <c r="AO269" s="14" t="s">
        <v>376</v>
      </c>
      <c r="AP269" s="14" t="s">
        <v>376</v>
      </c>
      <c r="AQ269" s="14">
        <v>82.0</v>
      </c>
      <c r="AR269" s="14" t="s">
        <v>376</v>
      </c>
      <c r="AS269" s="14" t="s">
        <v>376</v>
      </c>
      <c r="AT269" s="14" t="s">
        <v>376</v>
      </c>
      <c r="AU269" s="14" t="s">
        <v>376</v>
      </c>
      <c r="AV269" s="14" t="s">
        <v>376</v>
      </c>
      <c r="AW269" s="14" t="s">
        <v>376</v>
      </c>
      <c r="AX269" s="14" t="s">
        <v>376</v>
      </c>
      <c r="AY269" s="14" t="s">
        <v>376</v>
      </c>
      <c r="AZ269" s="14" t="s">
        <v>376</v>
      </c>
      <c r="BA269" s="14" t="s">
        <v>376</v>
      </c>
      <c r="BB269" s="14" t="s">
        <v>376</v>
      </c>
      <c r="BC269" s="14" t="s">
        <v>376</v>
      </c>
      <c r="BD269" s="14" t="s">
        <v>376</v>
      </c>
      <c r="BE269" s="14" t="s">
        <v>376</v>
      </c>
      <c r="BF269" s="14" t="s">
        <v>376</v>
      </c>
      <c r="BG269" s="14" t="s">
        <v>376</v>
      </c>
      <c r="BH269" s="14" t="s">
        <v>376</v>
      </c>
      <c r="BI269" s="14" t="s">
        <v>376</v>
      </c>
      <c r="BJ269" s="14" t="s">
        <v>376</v>
      </c>
      <c r="BK269" s="14" t="s">
        <v>376</v>
      </c>
      <c r="BL269" s="14" t="s">
        <v>376</v>
      </c>
      <c r="BM269" s="14" t="s">
        <v>376</v>
      </c>
      <c r="BN269" s="14" t="s">
        <v>376</v>
      </c>
      <c r="BO269" s="14" t="s">
        <v>376</v>
      </c>
      <c r="BP269" s="14" t="s">
        <v>376</v>
      </c>
      <c r="BQ269" s="14" t="s">
        <v>376</v>
      </c>
      <c r="BR269" s="14" t="s">
        <v>376</v>
      </c>
      <c r="BS269" s="14" t="s">
        <v>376</v>
      </c>
      <c r="BT269" s="14" t="s">
        <v>376</v>
      </c>
      <c r="BU269" s="14" t="s">
        <v>376</v>
      </c>
      <c r="BV269" s="14">
        <v>95.0</v>
      </c>
      <c r="BW269" s="14" t="s">
        <v>376</v>
      </c>
      <c r="BX269" s="14" t="s">
        <v>376</v>
      </c>
      <c r="BY269" s="14" t="s">
        <v>376</v>
      </c>
      <c r="BZ269" s="14">
        <v>99.0</v>
      </c>
      <c r="CA269" s="14" t="s">
        <v>376</v>
      </c>
      <c r="CB269" s="14" t="s">
        <v>376</v>
      </c>
      <c r="CC269" s="14" t="s">
        <v>376</v>
      </c>
      <c r="CD269" s="14" t="s">
        <v>376</v>
      </c>
      <c r="CE269" s="14" t="s">
        <v>376</v>
      </c>
      <c r="CF269" s="14" t="s">
        <v>376</v>
      </c>
      <c r="CG269" s="14" t="s">
        <v>376</v>
      </c>
      <c r="CH269" s="14" t="s">
        <v>376</v>
      </c>
      <c r="CI269" s="14" t="s">
        <v>376</v>
      </c>
      <c r="CJ269" s="14" t="s">
        <v>376</v>
      </c>
      <c r="CK269" s="14" t="s">
        <v>376</v>
      </c>
      <c r="CL269" s="14" t="s">
        <v>376</v>
      </c>
      <c r="CM269" s="14" t="s">
        <v>376</v>
      </c>
      <c r="CN269" s="14" t="s">
        <v>376</v>
      </c>
      <c r="CO269" s="14" t="s">
        <v>376</v>
      </c>
      <c r="CP269" s="14" t="s">
        <v>376</v>
      </c>
      <c r="CQ269" s="14" t="s">
        <v>376</v>
      </c>
      <c r="CR269" s="14" t="s">
        <v>376</v>
      </c>
      <c r="CS269" s="14" t="s">
        <v>376</v>
      </c>
      <c r="CT269" s="14" t="s">
        <v>376</v>
      </c>
      <c r="CU269" s="14" t="s">
        <v>376</v>
      </c>
      <c r="CV269" s="14" t="s">
        <v>376</v>
      </c>
      <c r="CW269" s="2" t="s">
        <v>376</v>
      </c>
      <c r="CX269" s="2" t="s">
        <v>376</v>
      </c>
      <c r="CY269" s="2" t="s">
        <v>376</v>
      </c>
    </row>
    <row r="270" ht="12.75" customHeight="1">
      <c r="A270" s="11" t="s">
        <v>745</v>
      </c>
      <c r="B270" s="11"/>
      <c r="C270" s="11" t="s">
        <v>745</v>
      </c>
      <c r="D270" s="14" t="s">
        <v>376</v>
      </c>
      <c r="E270" s="14" t="s">
        <v>376</v>
      </c>
      <c r="F270" s="14" t="s">
        <v>376</v>
      </c>
      <c r="G270" s="14" t="s">
        <v>376</v>
      </c>
      <c r="H270" s="14" t="s">
        <v>376</v>
      </c>
      <c r="I270" s="14" t="s">
        <v>376</v>
      </c>
      <c r="J270" s="14" t="s">
        <v>376</v>
      </c>
      <c r="K270" s="14" t="s">
        <v>376</v>
      </c>
      <c r="L270" s="14" t="s">
        <v>376</v>
      </c>
      <c r="M270" s="14" t="s">
        <v>376</v>
      </c>
      <c r="N270" s="14" t="s">
        <v>532</v>
      </c>
      <c r="O270" s="14" t="s">
        <v>376</v>
      </c>
      <c r="P270" s="14" t="s">
        <v>376</v>
      </c>
      <c r="Q270" s="14" t="s">
        <v>376</v>
      </c>
      <c r="R270" s="14" t="s">
        <v>376</v>
      </c>
      <c r="S270" s="14" t="s">
        <v>376</v>
      </c>
      <c r="T270" s="14" t="s">
        <v>376</v>
      </c>
      <c r="U270" s="14" t="s">
        <v>376</v>
      </c>
      <c r="V270" s="14" t="s">
        <v>376</v>
      </c>
      <c r="W270" s="14" t="s">
        <v>376</v>
      </c>
      <c r="X270" s="14" t="s">
        <v>376</v>
      </c>
      <c r="Y270" s="14" t="s">
        <v>376</v>
      </c>
      <c r="Z270" s="14" t="s">
        <v>376</v>
      </c>
      <c r="AA270" s="14" t="s">
        <v>376</v>
      </c>
      <c r="AB270" s="14" t="s">
        <v>376</v>
      </c>
      <c r="AC270" s="14" t="s">
        <v>376</v>
      </c>
      <c r="AD270" s="14" t="s">
        <v>376</v>
      </c>
      <c r="AE270" s="14" t="s">
        <v>376</v>
      </c>
      <c r="AF270" s="14" t="s">
        <v>376</v>
      </c>
      <c r="AG270" s="14" t="s">
        <v>376</v>
      </c>
      <c r="AH270" s="14" t="s">
        <v>376</v>
      </c>
      <c r="AI270" s="14" t="s">
        <v>376</v>
      </c>
      <c r="AJ270" s="14" t="s">
        <v>376</v>
      </c>
      <c r="AK270" s="14" t="s">
        <v>376</v>
      </c>
      <c r="AL270" s="14" t="s">
        <v>376</v>
      </c>
      <c r="AM270" s="14" t="s">
        <v>376</v>
      </c>
      <c r="AN270" s="14" t="s">
        <v>376</v>
      </c>
      <c r="AO270" s="14" t="s">
        <v>376</v>
      </c>
      <c r="AP270" s="14" t="s">
        <v>376</v>
      </c>
      <c r="AQ270" s="14" t="s">
        <v>532</v>
      </c>
      <c r="AR270" s="14" t="s">
        <v>376</v>
      </c>
      <c r="AS270" s="14" t="s">
        <v>376</v>
      </c>
      <c r="AT270" s="14" t="s">
        <v>376</v>
      </c>
      <c r="AU270" s="14" t="s">
        <v>376</v>
      </c>
      <c r="AV270" s="14" t="s">
        <v>376</v>
      </c>
      <c r="AW270" s="14" t="s">
        <v>376</v>
      </c>
      <c r="AX270" s="14" t="s">
        <v>376</v>
      </c>
      <c r="AY270" s="14" t="s">
        <v>376</v>
      </c>
      <c r="AZ270" s="14" t="s">
        <v>376</v>
      </c>
      <c r="BA270" s="14" t="s">
        <v>376</v>
      </c>
      <c r="BB270" s="14" t="s">
        <v>376</v>
      </c>
      <c r="BC270" s="14" t="s">
        <v>376</v>
      </c>
      <c r="BD270" s="14" t="s">
        <v>376</v>
      </c>
      <c r="BE270" s="14" t="s">
        <v>376</v>
      </c>
      <c r="BF270" s="14" t="s">
        <v>376</v>
      </c>
      <c r="BG270" s="14" t="s">
        <v>376</v>
      </c>
      <c r="BH270" s="14" t="s">
        <v>376</v>
      </c>
      <c r="BI270" s="14" t="s">
        <v>376</v>
      </c>
      <c r="BJ270" s="14" t="s">
        <v>376</v>
      </c>
      <c r="BK270" s="14" t="s">
        <v>376</v>
      </c>
      <c r="BL270" s="14" t="s">
        <v>376</v>
      </c>
      <c r="BM270" s="14" t="s">
        <v>376</v>
      </c>
      <c r="BN270" s="14" t="s">
        <v>376</v>
      </c>
      <c r="BO270" s="14" t="s">
        <v>376</v>
      </c>
      <c r="BP270" s="14" t="s">
        <v>376</v>
      </c>
      <c r="BQ270" s="14" t="s">
        <v>376</v>
      </c>
      <c r="BR270" s="14" t="s">
        <v>376</v>
      </c>
      <c r="BS270" s="14" t="s">
        <v>376</v>
      </c>
      <c r="BT270" s="14" t="s">
        <v>376</v>
      </c>
      <c r="BU270" s="14" t="s">
        <v>376</v>
      </c>
      <c r="BV270" s="14" t="s">
        <v>532</v>
      </c>
      <c r="BW270" s="14" t="s">
        <v>376</v>
      </c>
      <c r="BX270" s="14" t="s">
        <v>376</v>
      </c>
      <c r="BY270" s="14" t="s">
        <v>376</v>
      </c>
      <c r="BZ270" s="14" t="s">
        <v>532</v>
      </c>
      <c r="CA270" s="14" t="s">
        <v>376</v>
      </c>
      <c r="CB270" s="14" t="s">
        <v>376</v>
      </c>
      <c r="CC270" s="14" t="s">
        <v>376</v>
      </c>
      <c r="CD270" s="14" t="s">
        <v>376</v>
      </c>
      <c r="CE270" s="14" t="s">
        <v>376</v>
      </c>
      <c r="CF270" s="14" t="s">
        <v>376</v>
      </c>
      <c r="CG270" s="14" t="s">
        <v>376</v>
      </c>
      <c r="CH270" s="14" t="s">
        <v>376</v>
      </c>
      <c r="CI270" s="14" t="s">
        <v>376</v>
      </c>
      <c r="CJ270" s="14" t="s">
        <v>376</v>
      </c>
      <c r="CK270" s="14" t="s">
        <v>376</v>
      </c>
      <c r="CL270" s="14" t="s">
        <v>376</v>
      </c>
      <c r="CM270" s="14" t="s">
        <v>376</v>
      </c>
      <c r="CN270" s="14" t="s">
        <v>376</v>
      </c>
      <c r="CO270" s="14" t="s">
        <v>376</v>
      </c>
      <c r="CP270" s="14" t="s">
        <v>376</v>
      </c>
      <c r="CQ270" s="14" t="s">
        <v>376</v>
      </c>
      <c r="CR270" s="14" t="s">
        <v>376</v>
      </c>
      <c r="CS270" s="14" t="s">
        <v>376</v>
      </c>
      <c r="CT270" s="14" t="s">
        <v>376</v>
      </c>
      <c r="CU270" s="14" t="s">
        <v>376</v>
      </c>
      <c r="CV270" s="14" t="s">
        <v>376</v>
      </c>
      <c r="CW270" s="2" t="s">
        <v>376</v>
      </c>
      <c r="CX270" s="2" t="s">
        <v>376</v>
      </c>
      <c r="CY270" s="2" t="s">
        <v>376</v>
      </c>
    </row>
    <row r="271" ht="12.75" customHeight="1">
      <c r="A271" s="11" t="s">
        <v>746</v>
      </c>
      <c r="B271" s="11"/>
      <c r="C271" s="11" t="s">
        <v>746</v>
      </c>
      <c r="D271" s="14" t="s">
        <v>376</v>
      </c>
      <c r="E271" s="14" t="s">
        <v>376</v>
      </c>
      <c r="F271" s="14" t="s">
        <v>376</v>
      </c>
      <c r="G271" s="14" t="s">
        <v>376</v>
      </c>
      <c r="H271" s="14" t="s">
        <v>376</v>
      </c>
      <c r="I271" s="14" t="s">
        <v>376</v>
      </c>
      <c r="J271" s="14" t="s">
        <v>376</v>
      </c>
      <c r="K271" s="14" t="s">
        <v>376</v>
      </c>
      <c r="L271" s="14" t="s">
        <v>376</v>
      </c>
      <c r="M271" s="14" t="s">
        <v>376</v>
      </c>
      <c r="N271" s="14">
        <v>77.0</v>
      </c>
      <c r="O271" s="14" t="s">
        <v>376</v>
      </c>
      <c r="P271" s="14" t="s">
        <v>376</v>
      </c>
      <c r="Q271" s="14" t="s">
        <v>376</v>
      </c>
      <c r="R271" s="14" t="s">
        <v>376</v>
      </c>
      <c r="S271" s="14" t="s">
        <v>376</v>
      </c>
      <c r="T271" s="14" t="s">
        <v>376</v>
      </c>
      <c r="U271" s="14" t="s">
        <v>376</v>
      </c>
      <c r="V271" s="14" t="s">
        <v>376</v>
      </c>
      <c r="W271" s="14" t="s">
        <v>376</v>
      </c>
      <c r="X271" s="14" t="s">
        <v>376</v>
      </c>
      <c r="Y271" s="14" t="s">
        <v>376</v>
      </c>
      <c r="Z271" s="14" t="s">
        <v>376</v>
      </c>
      <c r="AA271" s="14" t="s">
        <v>376</v>
      </c>
      <c r="AB271" s="14" t="s">
        <v>376</v>
      </c>
      <c r="AC271" s="14" t="s">
        <v>376</v>
      </c>
      <c r="AD271" s="14" t="s">
        <v>376</v>
      </c>
      <c r="AE271" s="14" t="s">
        <v>376</v>
      </c>
      <c r="AF271" s="14" t="s">
        <v>376</v>
      </c>
      <c r="AG271" s="14" t="s">
        <v>376</v>
      </c>
      <c r="AH271" s="14" t="s">
        <v>376</v>
      </c>
      <c r="AI271" s="14" t="s">
        <v>376</v>
      </c>
      <c r="AJ271" s="14" t="s">
        <v>376</v>
      </c>
      <c r="AK271" s="14" t="s">
        <v>376</v>
      </c>
      <c r="AL271" s="14" t="s">
        <v>376</v>
      </c>
      <c r="AM271" s="14" t="s">
        <v>376</v>
      </c>
      <c r="AN271" s="14" t="s">
        <v>376</v>
      </c>
      <c r="AO271" s="14" t="s">
        <v>376</v>
      </c>
      <c r="AP271" s="14" t="s">
        <v>376</v>
      </c>
      <c r="AQ271" s="14">
        <v>4.0</v>
      </c>
      <c r="AR271" s="14" t="s">
        <v>376</v>
      </c>
      <c r="AS271" s="14" t="s">
        <v>376</v>
      </c>
      <c r="AT271" s="14" t="s">
        <v>376</v>
      </c>
      <c r="AU271" s="14" t="s">
        <v>376</v>
      </c>
      <c r="AV271" s="14" t="s">
        <v>376</v>
      </c>
      <c r="AW271" s="14" t="s">
        <v>376</v>
      </c>
      <c r="AX271" s="14" t="s">
        <v>376</v>
      </c>
      <c r="AY271" s="14" t="s">
        <v>376</v>
      </c>
      <c r="AZ271" s="14" t="s">
        <v>376</v>
      </c>
      <c r="BA271" s="14" t="s">
        <v>376</v>
      </c>
      <c r="BB271" s="14" t="s">
        <v>376</v>
      </c>
      <c r="BC271" s="14" t="s">
        <v>376</v>
      </c>
      <c r="BD271" s="14" t="s">
        <v>376</v>
      </c>
      <c r="BE271" s="14" t="s">
        <v>376</v>
      </c>
      <c r="BF271" s="14" t="s">
        <v>376</v>
      </c>
      <c r="BG271" s="14" t="s">
        <v>376</v>
      </c>
      <c r="BH271" s="14" t="s">
        <v>376</v>
      </c>
      <c r="BI271" s="14" t="s">
        <v>376</v>
      </c>
      <c r="BJ271" s="14" t="s">
        <v>376</v>
      </c>
      <c r="BK271" s="14" t="s">
        <v>376</v>
      </c>
      <c r="BL271" s="14" t="s">
        <v>376</v>
      </c>
      <c r="BM271" s="14" t="s">
        <v>376</v>
      </c>
      <c r="BN271" s="14" t="s">
        <v>376</v>
      </c>
      <c r="BO271" s="14" t="s">
        <v>376</v>
      </c>
      <c r="BP271" s="14" t="s">
        <v>376</v>
      </c>
      <c r="BQ271" s="14" t="s">
        <v>376</v>
      </c>
      <c r="BR271" s="14" t="s">
        <v>376</v>
      </c>
      <c r="BS271" s="14" t="s">
        <v>376</v>
      </c>
      <c r="BT271" s="14" t="s">
        <v>376</v>
      </c>
      <c r="BU271" s="14" t="s">
        <v>376</v>
      </c>
      <c r="BV271" s="14">
        <v>47.0</v>
      </c>
      <c r="BW271" s="14" t="s">
        <v>376</v>
      </c>
      <c r="BX271" s="14" t="s">
        <v>376</v>
      </c>
      <c r="BY271" s="14" t="s">
        <v>376</v>
      </c>
      <c r="BZ271" s="14">
        <v>22.0</v>
      </c>
      <c r="CA271" s="14" t="s">
        <v>376</v>
      </c>
      <c r="CB271" s="14" t="s">
        <v>376</v>
      </c>
      <c r="CC271" s="14" t="s">
        <v>376</v>
      </c>
      <c r="CD271" s="14" t="s">
        <v>376</v>
      </c>
      <c r="CE271" s="14" t="s">
        <v>376</v>
      </c>
      <c r="CF271" s="14" t="s">
        <v>376</v>
      </c>
      <c r="CG271" s="14" t="s">
        <v>376</v>
      </c>
      <c r="CH271" s="14" t="s">
        <v>376</v>
      </c>
      <c r="CI271" s="14" t="s">
        <v>376</v>
      </c>
      <c r="CJ271" s="14" t="s">
        <v>376</v>
      </c>
      <c r="CK271" s="14" t="s">
        <v>376</v>
      </c>
      <c r="CL271" s="14" t="s">
        <v>376</v>
      </c>
      <c r="CM271" s="14" t="s">
        <v>376</v>
      </c>
      <c r="CN271" s="14" t="s">
        <v>376</v>
      </c>
      <c r="CO271" s="14" t="s">
        <v>376</v>
      </c>
      <c r="CP271" s="14" t="s">
        <v>376</v>
      </c>
      <c r="CQ271" s="14" t="s">
        <v>376</v>
      </c>
      <c r="CR271" s="14" t="s">
        <v>376</v>
      </c>
      <c r="CS271" s="14" t="s">
        <v>376</v>
      </c>
      <c r="CT271" s="14" t="s">
        <v>376</v>
      </c>
      <c r="CU271" s="14" t="s">
        <v>376</v>
      </c>
      <c r="CV271" s="14" t="s">
        <v>376</v>
      </c>
      <c r="CW271" s="2" t="s">
        <v>376</v>
      </c>
      <c r="CX271" s="2" t="s">
        <v>376</v>
      </c>
      <c r="CY271" s="2" t="s">
        <v>376</v>
      </c>
    </row>
    <row r="272" ht="12.75" customHeight="1">
      <c r="A272" s="11" t="s">
        <v>747</v>
      </c>
      <c r="B272" s="11"/>
      <c r="C272" s="11" t="s">
        <v>747</v>
      </c>
      <c r="D272" s="14" t="s">
        <v>376</v>
      </c>
      <c r="E272" s="14" t="s">
        <v>376</v>
      </c>
      <c r="F272" s="14" t="s">
        <v>376</v>
      </c>
      <c r="G272" s="14" t="s">
        <v>376</v>
      </c>
      <c r="H272" s="14" t="s">
        <v>376</v>
      </c>
      <c r="I272" s="14" t="s">
        <v>376</v>
      </c>
      <c r="J272" s="14" t="s">
        <v>376</v>
      </c>
      <c r="K272" s="14" t="s">
        <v>376</v>
      </c>
      <c r="L272" s="14" t="s">
        <v>376</v>
      </c>
      <c r="M272" s="14" t="s">
        <v>376</v>
      </c>
      <c r="N272" s="14" t="s">
        <v>535</v>
      </c>
      <c r="O272" s="14" t="s">
        <v>376</v>
      </c>
      <c r="P272" s="14" t="s">
        <v>376</v>
      </c>
      <c r="Q272" s="14" t="s">
        <v>376</v>
      </c>
      <c r="R272" s="14" t="s">
        <v>376</v>
      </c>
      <c r="S272" s="14" t="s">
        <v>376</v>
      </c>
      <c r="T272" s="14" t="s">
        <v>376</v>
      </c>
      <c r="U272" s="14" t="s">
        <v>376</v>
      </c>
      <c r="V272" s="14" t="s">
        <v>376</v>
      </c>
      <c r="W272" s="14" t="s">
        <v>376</v>
      </c>
      <c r="X272" s="14" t="s">
        <v>376</v>
      </c>
      <c r="Y272" s="14" t="s">
        <v>376</v>
      </c>
      <c r="Z272" s="14" t="s">
        <v>376</v>
      </c>
      <c r="AA272" s="14" t="s">
        <v>376</v>
      </c>
      <c r="AB272" s="14" t="s">
        <v>376</v>
      </c>
      <c r="AC272" s="14" t="s">
        <v>376</v>
      </c>
      <c r="AD272" s="14" t="s">
        <v>376</v>
      </c>
      <c r="AE272" s="14" t="s">
        <v>376</v>
      </c>
      <c r="AF272" s="14" t="s">
        <v>376</v>
      </c>
      <c r="AG272" s="14" t="s">
        <v>376</v>
      </c>
      <c r="AH272" s="14" t="s">
        <v>376</v>
      </c>
      <c r="AI272" s="14" t="s">
        <v>376</v>
      </c>
      <c r="AJ272" s="14" t="s">
        <v>376</v>
      </c>
      <c r="AK272" s="14" t="s">
        <v>376</v>
      </c>
      <c r="AL272" s="14" t="s">
        <v>376</v>
      </c>
      <c r="AM272" s="14" t="s">
        <v>376</v>
      </c>
      <c r="AN272" s="14" t="s">
        <v>376</v>
      </c>
      <c r="AO272" s="14" t="s">
        <v>376</v>
      </c>
      <c r="AP272" s="14" t="s">
        <v>376</v>
      </c>
      <c r="AQ272" s="14" t="s">
        <v>535</v>
      </c>
      <c r="AR272" s="14" t="s">
        <v>376</v>
      </c>
      <c r="AS272" s="14" t="s">
        <v>376</v>
      </c>
      <c r="AT272" s="14" t="s">
        <v>376</v>
      </c>
      <c r="AU272" s="14" t="s">
        <v>376</v>
      </c>
      <c r="AV272" s="14" t="s">
        <v>376</v>
      </c>
      <c r="AW272" s="14" t="s">
        <v>376</v>
      </c>
      <c r="AX272" s="14" t="s">
        <v>376</v>
      </c>
      <c r="AY272" s="14" t="s">
        <v>376</v>
      </c>
      <c r="AZ272" s="14" t="s">
        <v>376</v>
      </c>
      <c r="BA272" s="14" t="s">
        <v>376</v>
      </c>
      <c r="BB272" s="14" t="s">
        <v>376</v>
      </c>
      <c r="BC272" s="14" t="s">
        <v>376</v>
      </c>
      <c r="BD272" s="14" t="s">
        <v>376</v>
      </c>
      <c r="BE272" s="14" t="s">
        <v>376</v>
      </c>
      <c r="BF272" s="14" t="s">
        <v>376</v>
      </c>
      <c r="BG272" s="14" t="s">
        <v>376</v>
      </c>
      <c r="BH272" s="14" t="s">
        <v>376</v>
      </c>
      <c r="BI272" s="14" t="s">
        <v>376</v>
      </c>
      <c r="BJ272" s="14" t="s">
        <v>376</v>
      </c>
      <c r="BK272" s="14" t="s">
        <v>376</v>
      </c>
      <c r="BL272" s="14" t="s">
        <v>376</v>
      </c>
      <c r="BM272" s="14" t="s">
        <v>376</v>
      </c>
      <c r="BN272" s="14" t="s">
        <v>376</v>
      </c>
      <c r="BO272" s="14" t="s">
        <v>376</v>
      </c>
      <c r="BP272" s="14" t="s">
        <v>376</v>
      </c>
      <c r="BQ272" s="14" t="s">
        <v>376</v>
      </c>
      <c r="BR272" s="14" t="s">
        <v>376</v>
      </c>
      <c r="BS272" s="14" t="s">
        <v>376</v>
      </c>
      <c r="BT272" s="14" t="s">
        <v>376</v>
      </c>
      <c r="BU272" s="14" t="s">
        <v>376</v>
      </c>
      <c r="BV272" s="14" t="s">
        <v>535</v>
      </c>
      <c r="BW272" s="14" t="s">
        <v>376</v>
      </c>
      <c r="BX272" s="14" t="s">
        <v>376</v>
      </c>
      <c r="BY272" s="14" t="s">
        <v>376</v>
      </c>
      <c r="BZ272" s="14" t="s">
        <v>535</v>
      </c>
      <c r="CA272" s="14" t="s">
        <v>376</v>
      </c>
      <c r="CB272" s="14" t="s">
        <v>376</v>
      </c>
      <c r="CC272" s="14" t="s">
        <v>376</v>
      </c>
      <c r="CD272" s="14" t="s">
        <v>376</v>
      </c>
      <c r="CE272" s="14" t="s">
        <v>376</v>
      </c>
      <c r="CF272" s="14" t="s">
        <v>376</v>
      </c>
      <c r="CG272" s="14" t="s">
        <v>376</v>
      </c>
      <c r="CH272" s="14" t="s">
        <v>376</v>
      </c>
      <c r="CI272" s="14" t="s">
        <v>376</v>
      </c>
      <c r="CJ272" s="14" t="s">
        <v>376</v>
      </c>
      <c r="CK272" s="14" t="s">
        <v>376</v>
      </c>
      <c r="CL272" s="14" t="s">
        <v>376</v>
      </c>
      <c r="CM272" s="14" t="s">
        <v>376</v>
      </c>
      <c r="CN272" s="14" t="s">
        <v>376</v>
      </c>
      <c r="CO272" s="14" t="s">
        <v>376</v>
      </c>
      <c r="CP272" s="14" t="s">
        <v>376</v>
      </c>
      <c r="CQ272" s="14" t="s">
        <v>376</v>
      </c>
      <c r="CR272" s="14" t="s">
        <v>376</v>
      </c>
      <c r="CS272" s="14" t="s">
        <v>376</v>
      </c>
      <c r="CT272" s="14" t="s">
        <v>376</v>
      </c>
      <c r="CU272" s="14" t="s">
        <v>376</v>
      </c>
      <c r="CV272" s="14" t="s">
        <v>376</v>
      </c>
      <c r="CW272" s="2" t="s">
        <v>376</v>
      </c>
      <c r="CX272" s="2" t="s">
        <v>376</v>
      </c>
      <c r="CY272" s="2" t="s">
        <v>376</v>
      </c>
    </row>
    <row r="273" ht="12.75" customHeight="1">
      <c r="A273" s="11" t="s">
        <v>748</v>
      </c>
      <c r="B273" s="11"/>
      <c r="C273" s="11" t="s">
        <v>748</v>
      </c>
      <c r="D273" s="14" t="s">
        <v>376</v>
      </c>
      <c r="E273" s="14" t="s">
        <v>376</v>
      </c>
      <c r="F273" s="14" t="s">
        <v>376</v>
      </c>
      <c r="G273" s="14" t="s">
        <v>376</v>
      </c>
      <c r="H273" s="14" t="s">
        <v>376</v>
      </c>
      <c r="I273" s="14" t="s">
        <v>376</v>
      </c>
      <c r="J273" s="14" t="s">
        <v>376</v>
      </c>
      <c r="K273" s="14" t="s">
        <v>376</v>
      </c>
      <c r="L273" s="14" t="s">
        <v>376</v>
      </c>
      <c r="M273" s="14" t="s">
        <v>376</v>
      </c>
      <c r="N273" s="14">
        <v>95.0</v>
      </c>
      <c r="O273" s="14" t="s">
        <v>376</v>
      </c>
      <c r="P273" s="14" t="s">
        <v>376</v>
      </c>
      <c r="Q273" s="14" t="s">
        <v>376</v>
      </c>
      <c r="R273" s="14" t="s">
        <v>376</v>
      </c>
      <c r="S273" s="14" t="s">
        <v>376</v>
      </c>
      <c r="T273" s="14" t="s">
        <v>376</v>
      </c>
      <c r="U273" s="14" t="s">
        <v>376</v>
      </c>
      <c r="V273" s="14" t="s">
        <v>376</v>
      </c>
      <c r="W273" s="14" t="s">
        <v>376</v>
      </c>
      <c r="X273" s="14" t="s">
        <v>376</v>
      </c>
      <c r="Y273" s="14" t="s">
        <v>376</v>
      </c>
      <c r="Z273" s="14" t="s">
        <v>376</v>
      </c>
      <c r="AA273" s="14" t="s">
        <v>376</v>
      </c>
      <c r="AB273" s="14" t="s">
        <v>376</v>
      </c>
      <c r="AC273" s="14" t="s">
        <v>376</v>
      </c>
      <c r="AD273" s="14" t="s">
        <v>376</v>
      </c>
      <c r="AE273" s="14" t="s">
        <v>376</v>
      </c>
      <c r="AF273" s="14" t="s">
        <v>376</v>
      </c>
      <c r="AG273" s="14" t="s">
        <v>376</v>
      </c>
      <c r="AH273" s="14" t="s">
        <v>376</v>
      </c>
      <c r="AI273" s="14" t="s">
        <v>376</v>
      </c>
      <c r="AJ273" s="14" t="s">
        <v>376</v>
      </c>
      <c r="AK273" s="14" t="s">
        <v>376</v>
      </c>
      <c r="AL273" s="14" t="s">
        <v>376</v>
      </c>
      <c r="AM273" s="14" t="s">
        <v>376</v>
      </c>
      <c r="AN273" s="14" t="s">
        <v>376</v>
      </c>
      <c r="AO273" s="14" t="s">
        <v>376</v>
      </c>
      <c r="AP273" s="14" t="s">
        <v>376</v>
      </c>
      <c r="AQ273" s="14">
        <v>41.0</v>
      </c>
      <c r="AR273" s="14" t="s">
        <v>376</v>
      </c>
      <c r="AS273" s="14" t="s">
        <v>376</v>
      </c>
      <c r="AT273" s="14" t="s">
        <v>376</v>
      </c>
      <c r="AU273" s="14" t="s">
        <v>376</v>
      </c>
      <c r="AV273" s="14" t="s">
        <v>376</v>
      </c>
      <c r="AW273" s="14" t="s">
        <v>376</v>
      </c>
      <c r="AX273" s="14" t="s">
        <v>376</v>
      </c>
      <c r="AY273" s="14" t="s">
        <v>376</v>
      </c>
      <c r="AZ273" s="14" t="s">
        <v>376</v>
      </c>
      <c r="BA273" s="14" t="s">
        <v>376</v>
      </c>
      <c r="BB273" s="14" t="s">
        <v>376</v>
      </c>
      <c r="BC273" s="14" t="s">
        <v>376</v>
      </c>
      <c r="BD273" s="14" t="s">
        <v>376</v>
      </c>
      <c r="BE273" s="14" t="s">
        <v>376</v>
      </c>
      <c r="BF273" s="14" t="s">
        <v>376</v>
      </c>
      <c r="BG273" s="14" t="s">
        <v>376</v>
      </c>
      <c r="BH273" s="14" t="s">
        <v>376</v>
      </c>
      <c r="BI273" s="14" t="s">
        <v>376</v>
      </c>
      <c r="BJ273" s="14" t="s">
        <v>376</v>
      </c>
      <c r="BK273" s="14" t="s">
        <v>376</v>
      </c>
      <c r="BL273" s="14" t="s">
        <v>376</v>
      </c>
      <c r="BM273" s="14" t="s">
        <v>376</v>
      </c>
      <c r="BN273" s="14" t="s">
        <v>376</v>
      </c>
      <c r="BO273" s="14" t="s">
        <v>376</v>
      </c>
      <c r="BP273" s="14" t="s">
        <v>376</v>
      </c>
      <c r="BQ273" s="14" t="s">
        <v>376</v>
      </c>
      <c r="BR273" s="14" t="s">
        <v>376</v>
      </c>
      <c r="BS273" s="14" t="s">
        <v>376</v>
      </c>
      <c r="BT273" s="14" t="s">
        <v>376</v>
      </c>
      <c r="BU273" s="14" t="s">
        <v>376</v>
      </c>
      <c r="BV273" s="14">
        <v>86.0</v>
      </c>
      <c r="BW273" s="14" t="s">
        <v>376</v>
      </c>
      <c r="BX273" s="14" t="s">
        <v>376</v>
      </c>
      <c r="BY273" s="14" t="s">
        <v>376</v>
      </c>
      <c r="BZ273" s="14">
        <v>16.0</v>
      </c>
      <c r="CA273" s="14" t="s">
        <v>376</v>
      </c>
      <c r="CB273" s="14" t="s">
        <v>376</v>
      </c>
      <c r="CC273" s="14" t="s">
        <v>376</v>
      </c>
      <c r="CD273" s="14" t="s">
        <v>376</v>
      </c>
      <c r="CE273" s="14" t="s">
        <v>376</v>
      </c>
      <c r="CF273" s="14" t="s">
        <v>376</v>
      </c>
      <c r="CG273" s="14" t="s">
        <v>376</v>
      </c>
      <c r="CH273" s="14" t="s">
        <v>376</v>
      </c>
      <c r="CI273" s="14" t="s">
        <v>376</v>
      </c>
      <c r="CJ273" s="14" t="s">
        <v>376</v>
      </c>
      <c r="CK273" s="14" t="s">
        <v>376</v>
      </c>
      <c r="CL273" s="14" t="s">
        <v>376</v>
      </c>
      <c r="CM273" s="14" t="s">
        <v>376</v>
      </c>
      <c r="CN273" s="14" t="s">
        <v>376</v>
      </c>
      <c r="CO273" s="14" t="s">
        <v>376</v>
      </c>
      <c r="CP273" s="14" t="s">
        <v>376</v>
      </c>
      <c r="CQ273" s="14" t="s">
        <v>376</v>
      </c>
      <c r="CR273" s="14" t="s">
        <v>376</v>
      </c>
      <c r="CS273" s="14" t="s">
        <v>376</v>
      </c>
      <c r="CT273" s="14" t="s">
        <v>376</v>
      </c>
      <c r="CU273" s="14" t="s">
        <v>376</v>
      </c>
      <c r="CV273" s="14" t="s">
        <v>376</v>
      </c>
      <c r="CW273" s="2" t="s">
        <v>376</v>
      </c>
      <c r="CX273" s="2" t="s">
        <v>376</v>
      </c>
      <c r="CY273" s="2" t="s">
        <v>376</v>
      </c>
    </row>
    <row r="274" ht="12.75" customHeight="1">
      <c r="A274" s="11" t="s">
        <v>749</v>
      </c>
      <c r="B274" s="11"/>
      <c r="C274" s="11" t="s">
        <v>749</v>
      </c>
      <c r="D274" s="14" t="s">
        <v>376</v>
      </c>
      <c r="E274" s="14" t="s">
        <v>376</v>
      </c>
      <c r="F274" s="14" t="s">
        <v>376</v>
      </c>
      <c r="G274" s="14" t="s">
        <v>376</v>
      </c>
      <c r="H274" s="14" t="s">
        <v>376</v>
      </c>
      <c r="I274" s="14" t="s">
        <v>376</v>
      </c>
      <c r="J274" s="14" t="s">
        <v>376</v>
      </c>
      <c r="K274" s="14" t="s">
        <v>376</v>
      </c>
      <c r="L274" s="14" t="s">
        <v>376</v>
      </c>
      <c r="M274" s="14" t="s">
        <v>376</v>
      </c>
      <c r="N274" s="14" t="s">
        <v>538</v>
      </c>
      <c r="O274" s="14" t="s">
        <v>376</v>
      </c>
      <c r="P274" s="14" t="s">
        <v>376</v>
      </c>
      <c r="Q274" s="14" t="s">
        <v>376</v>
      </c>
      <c r="R274" s="14" t="s">
        <v>376</v>
      </c>
      <c r="S274" s="14" t="s">
        <v>376</v>
      </c>
      <c r="T274" s="14" t="s">
        <v>376</v>
      </c>
      <c r="U274" s="14" t="s">
        <v>376</v>
      </c>
      <c r="V274" s="14" t="s">
        <v>376</v>
      </c>
      <c r="W274" s="14" t="s">
        <v>376</v>
      </c>
      <c r="X274" s="14" t="s">
        <v>376</v>
      </c>
      <c r="Y274" s="14" t="s">
        <v>376</v>
      </c>
      <c r="Z274" s="14" t="s">
        <v>376</v>
      </c>
      <c r="AA274" s="14" t="s">
        <v>376</v>
      </c>
      <c r="AB274" s="14" t="s">
        <v>376</v>
      </c>
      <c r="AC274" s="14" t="s">
        <v>376</v>
      </c>
      <c r="AD274" s="14" t="s">
        <v>376</v>
      </c>
      <c r="AE274" s="14" t="s">
        <v>376</v>
      </c>
      <c r="AF274" s="14" t="s">
        <v>376</v>
      </c>
      <c r="AG274" s="14" t="s">
        <v>376</v>
      </c>
      <c r="AH274" s="14" t="s">
        <v>376</v>
      </c>
      <c r="AI274" s="14" t="s">
        <v>376</v>
      </c>
      <c r="AJ274" s="14" t="s">
        <v>376</v>
      </c>
      <c r="AK274" s="14" t="s">
        <v>376</v>
      </c>
      <c r="AL274" s="14" t="s">
        <v>376</v>
      </c>
      <c r="AM274" s="14" t="s">
        <v>376</v>
      </c>
      <c r="AN274" s="14" t="s">
        <v>376</v>
      </c>
      <c r="AO274" s="14" t="s">
        <v>376</v>
      </c>
      <c r="AP274" s="14" t="s">
        <v>376</v>
      </c>
      <c r="AQ274" s="14" t="s">
        <v>538</v>
      </c>
      <c r="AR274" s="14" t="s">
        <v>376</v>
      </c>
      <c r="AS274" s="14" t="s">
        <v>376</v>
      </c>
      <c r="AT274" s="14" t="s">
        <v>376</v>
      </c>
      <c r="AU274" s="14" t="s">
        <v>376</v>
      </c>
      <c r="AV274" s="14" t="s">
        <v>376</v>
      </c>
      <c r="AW274" s="14" t="s">
        <v>376</v>
      </c>
      <c r="AX274" s="14" t="s">
        <v>376</v>
      </c>
      <c r="AY274" s="14" t="s">
        <v>376</v>
      </c>
      <c r="AZ274" s="14" t="s">
        <v>376</v>
      </c>
      <c r="BA274" s="14" t="s">
        <v>376</v>
      </c>
      <c r="BB274" s="14" t="s">
        <v>376</v>
      </c>
      <c r="BC274" s="14" t="s">
        <v>376</v>
      </c>
      <c r="BD274" s="14" t="s">
        <v>376</v>
      </c>
      <c r="BE274" s="14" t="s">
        <v>376</v>
      </c>
      <c r="BF274" s="14" t="s">
        <v>376</v>
      </c>
      <c r="BG274" s="14" t="s">
        <v>376</v>
      </c>
      <c r="BH274" s="14" t="s">
        <v>376</v>
      </c>
      <c r="BI274" s="14" t="s">
        <v>376</v>
      </c>
      <c r="BJ274" s="14" t="s">
        <v>376</v>
      </c>
      <c r="BK274" s="14" t="s">
        <v>376</v>
      </c>
      <c r="BL274" s="14" t="s">
        <v>376</v>
      </c>
      <c r="BM274" s="14" t="s">
        <v>376</v>
      </c>
      <c r="BN274" s="14" t="s">
        <v>376</v>
      </c>
      <c r="BO274" s="14" t="s">
        <v>376</v>
      </c>
      <c r="BP274" s="14" t="s">
        <v>376</v>
      </c>
      <c r="BQ274" s="14" t="s">
        <v>376</v>
      </c>
      <c r="BR274" s="14" t="s">
        <v>376</v>
      </c>
      <c r="BS274" s="14" t="s">
        <v>376</v>
      </c>
      <c r="BT274" s="14" t="s">
        <v>376</v>
      </c>
      <c r="BU274" s="14" t="s">
        <v>376</v>
      </c>
      <c r="BV274" s="14" t="s">
        <v>538</v>
      </c>
      <c r="BW274" s="14" t="s">
        <v>376</v>
      </c>
      <c r="BX274" s="14" t="s">
        <v>376</v>
      </c>
      <c r="BY274" s="14" t="s">
        <v>376</v>
      </c>
      <c r="BZ274" s="14" t="s">
        <v>538</v>
      </c>
      <c r="CA274" s="14" t="s">
        <v>376</v>
      </c>
      <c r="CB274" s="14" t="s">
        <v>376</v>
      </c>
      <c r="CC274" s="14" t="s">
        <v>376</v>
      </c>
      <c r="CD274" s="14" t="s">
        <v>376</v>
      </c>
      <c r="CE274" s="14" t="s">
        <v>376</v>
      </c>
      <c r="CF274" s="14" t="s">
        <v>376</v>
      </c>
      <c r="CG274" s="14" t="s">
        <v>376</v>
      </c>
      <c r="CH274" s="14" t="s">
        <v>376</v>
      </c>
      <c r="CI274" s="14" t="s">
        <v>376</v>
      </c>
      <c r="CJ274" s="14" t="s">
        <v>376</v>
      </c>
      <c r="CK274" s="14" t="s">
        <v>376</v>
      </c>
      <c r="CL274" s="14" t="s">
        <v>376</v>
      </c>
      <c r="CM274" s="14" t="s">
        <v>376</v>
      </c>
      <c r="CN274" s="14" t="s">
        <v>376</v>
      </c>
      <c r="CO274" s="14" t="s">
        <v>376</v>
      </c>
      <c r="CP274" s="14" t="s">
        <v>376</v>
      </c>
      <c r="CQ274" s="14" t="s">
        <v>376</v>
      </c>
      <c r="CR274" s="14" t="s">
        <v>376</v>
      </c>
      <c r="CS274" s="14" t="s">
        <v>376</v>
      </c>
      <c r="CT274" s="14" t="s">
        <v>376</v>
      </c>
      <c r="CU274" s="14" t="s">
        <v>376</v>
      </c>
      <c r="CV274" s="14" t="s">
        <v>376</v>
      </c>
      <c r="CW274" s="2" t="s">
        <v>376</v>
      </c>
      <c r="CX274" s="2" t="s">
        <v>376</v>
      </c>
      <c r="CY274" s="2" t="s">
        <v>376</v>
      </c>
    </row>
    <row r="275" ht="12.75" customHeight="1">
      <c r="A275" s="11" t="s">
        <v>750</v>
      </c>
      <c r="B275" s="11"/>
      <c r="C275" s="11" t="s">
        <v>750</v>
      </c>
      <c r="D275" s="14" t="s">
        <v>376</v>
      </c>
      <c r="E275" s="14" t="s">
        <v>376</v>
      </c>
      <c r="F275" s="14" t="s">
        <v>376</v>
      </c>
      <c r="G275" s="14" t="s">
        <v>376</v>
      </c>
      <c r="H275" s="14" t="s">
        <v>376</v>
      </c>
      <c r="I275" s="14" t="s">
        <v>376</v>
      </c>
      <c r="J275" s="14" t="s">
        <v>376</v>
      </c>
      <c r="K275" s="14" t="s">
        <v>376</v>
      </c>
      <c r="L275" s="14" t="s">
        <v>376</v>
      </c>
      <c r="M275" s="14" t="s">
        <v>376</v>
      </c>
      <c r="N275" s="14">
        <v>93.0</v>
      </c>
      <c r="O275" s="14" t="s">
        <v>376</v>
      </c>
      <c r="P275" s="14" t="s">
        <v>376</v>
      </c>
      <c r="Q275" s="14" t="s">
        <v>376</v>
      </c>
      <c r="R275" s="14" t="s">
        <v>376</v>
      </c>
      <c r="S275" s="14" t="s">
        <v>376</v>
      </c>
      <c r="T275" s="14" t="s">
        <v>376</v>
      </c>
      <c r="U275" s="14" t="s">
        <v>376</v>
      </c>
      <c r="V275" s="14" t="s">
        <v>376</v>
      </c>
      <c r="W275" s="14" t="s">
        <v>376</v>
      </c>
      <c r="X275" s="14" t="s">
        <v>376</v>
      </c>
      <c r="Y275" s="14" t="s">
        <v>376</v>
      </c>
      <c r="Z275" s="14" t="s">
        <v>376</v>
      </c>
      <c r="AA275" s="14" t="s">
        <v>376</v>
      </c>
      <c r="AB275" s="14" t="s">
        <v>376</v>
      </c>
      <c r="AC275" s="14" t="s">
        <v>376</v>
      </c>
      <c r="AD275" s="14" t="s">
        <v>376</v>
      </c>
      <c r="AE275" s="14" t="s">
        <v>376</v>
      </c>
      <c r="AF275" s="14" t="s">
        <v>376</v>
      </c>
      <c r="AG275" s="14" t="s">
        <v>376</v>
      </c>
      <c r="AH275" s="14" t="s">
        <v>376</v>
      </c>
      <c r="AI275" s="14" t="s">
        <v>376</v>
      </c>
      <c r="AJ275" s="14" t="s">
        <v>376</v>
      </c>
      <c r="AK275" s="14" t="s">
        <v>376</v>
      </c>
      <c r="AL275" s="14" t="s">
        <v>376</v>
      </c>
      <c r="AM275" s="14" t="s">
        <v>376</v>
      </c>
      <c r="AN275" s="14" t="s">
        <v>376</v>
      </c>
      <c r="AO275" s="14" t="s">
        <v>376</v>
      </c>
      <c r="AP275" s="14" t="s">
        <v>376</v>
      </c>
      <c r="AQ275" s="14">
        <v>93.0</v>
      </c>
      <c r="AR275" s="14" t="s">
        <v>376</v>
      </c>
      <c r="AS275" s="14" t="s">
        <v>376</v>
      </c>
      <c r="AT275" s="14" t="s">
        <v>376</v>
      </c>
      <c r="AU275" s="14" t="s">
        <v>376</v>
      </c>
      <c r="AV275" s="14" t="s">
        <v>376</v>
      </c>
      <c r="AW275" s="14" t="s">
        <v>376</v>
      </c>
      <c r="AX275" s="14" t="s">
        <v>376</v>
      </c>
      <c r="AY275" s="14" t="s">
        <v>376</v>
      </c>
      <c r="AZ275" s="14" t="s">
        <v>376</v>
      </c>
      <c r="BA275" s="14" t="s">
        <v>376</v>
      </c>
      <c r="BB275" s="14" t="s">
        <v>376</v>
      </c>
      <c r="BC275" s="14" t="s">
        <v>376</v>
      </c>
      <c r="BD275" s="14" t="s">
        <v>376</v>
      </c>
      <c r="BE275" s="14" t="s">
        <v>376</v>
      </c>
      <c r="BF275" s="14" t="s">
        <v>376</v>
      </c>
      <c r="BG275" s="14" t="s">
        <v>376</v>
      </c>
      <c r="BH275" s="14" t="s">
        <v>376</v>
      </c>
      <c r="BI275" s="14" t="s">
        <v>376</v>
      </c>
      <c r="BJ275" s="14" t="s">
        <v>376</v>
      </c>
      <c r="BK275" s="14" t="s">
        <v>376</v>
      </c>
      <c r="BL275" s="14" t="s">
        <v>376</v>
      </c>
      <c r="BM275" s="14" t="s">
        <v>376</v>
      </c>
      <c r="BN275" s="14" t="s">
        <v>376</v>
      </c>
      <c r="BO275" s="14" t="s">
        <v>376</v>
      </c>
      <c r="BP275" s="14" t="s">
        <v>376</v>
      </c>
      <c r="BQ275" s="14" t="s">
        <v>376</v>
      </c>
      <c r="BR275" s="14" t="s">
        <v>376</v>
      </c>
      <c r="BS275" s="14" t="s">
        <v>376</v>
      </c>
      <c r="BT275" s="14" t="s">
        <v>376</v>
      </c>
      <c r="BU275" s="14" t="s">
        <v>376</v>
      </c>
      <c r="BV275" s="14">
        <v>88.0</v>
      </c>
      <c r="BW275" s="14" t="s">
        <v>376</v>
      </c>
      <c r="BX275" s="14" t="s">
        <v>376</v>
      </c>
      <c r="BY275" s="14" t="s">
        <v>376</v>
      </c>
      <c r="BZ275" s="14">
        <v>15.0</v>
      </c>
      <c r="CA275" s="14" t="s">
        <v>376</v>
      </c>
      <c r="CB275" s="14" t="s">
        <v>376</v>
      </c>
      <c r="CC275" s="14" t="s">
        <v>376</v>
      </c>
      <c r="CD275" s="14" t="s">
        <v>376</v>
      </c>
      <c r="CE275" s="14" t="s">
        <v>376</v>
      </c>
      <c r="CF275" s="14" t="s">
        <v>376</v>
      </c>
      <c r="CG275" s="14" t="s">
        <v>376</v>
      </c>
      <c r="CH275" s="14" t="s">
        <v>376</v>
      </c>
      <c r="CI275" s="14" t="s">
        <v>376</v>
      </c>
      <c r="CJ275" s="14" t="s">
        <v>376</v>
      </c>
      <c r="CK275" s="14" t="s">
        <v>376</v>
      </c>
      <c r="CL275" s="14" t="s">
        <v>376</v>
      </c>
      <c r="CM275" s="14" t="s">
        <v>376</v>
      </c>
      <c r="CN275" s="14" t="s">
        <v>376</v>
      </c>
      <c r="CO275" s="14" t="s">
        <v>376</v>
      </c>
      <c r="CP275" s="14" t="s">
        <v>376</v>
      </c>
      <c r="CQ275" s="14" t="s">
        <v>376</v>
      </c>
      <c r="CR275" s="14" t="s">
        <v>376</v>
      </c>
      <c r="CS275" s="14" t="s">
        <v>376</v>
      </c>
      <c r="CT275" s="14" t="s">
        <v>376</v>
      </c>
      <c r="CU275" s="14" t="s">
        <v>376</v>
      </c>
      <c r="CV275" s="14" t="s">
        <v>376</v>
      </c>
      <c r="CW275" s="2" t="s">
        <v>376</v>
      </c>
      <c r="CX275" s="2" t="s">
        <v>376</v>
      </c>
      <c r="CY275" s="2" t="s">
        <v>376</v>
      </c>
    </row>
    <row r="276" ht="12.75" customHeight="1">
      <c r="A276" s="11" t="s">
        <v>751</v>
      </c>
      <c r="B276" s="11"/>
      <c r="C276" s="11" t="s">
        <v>751</v>
      </c>
      <c r="D276" s="14" t="s">
        <v>376</v>
      </c>
      <c r="E276" s="14" t="s">
        <v>376</v>
      </c>
      <c r="F276" s="14" t="s">
        <v>376</v>
      </c>
      <c r="G276" s="14" t="s">
        <v>376</v>
      </c>
      <c r="H276" s="14" t="s">
        <v>376</v>
      </c>
      <c r="I276" s="14" t="s">
        <v>376</v>
      </c>
      <c r="J276" s="14" t="s">
        <v>376</v>
      </c>
      <c r="K276" s="14" t="s">
        <v>376</v>
      </c>
      <c r="L276" s="14" t="s">
        <v>376</v>
      </c>
      <c r="M276" s="14" t="s">
        <v>376</v>
      </c>
      <c r="N276" s="14" t="s">
        <v>541</v>
      </c>
      <c r="O276" s="14" t="s">
        <v>376</v>
      </c>
      <c r="P276" s="14" t="s">
        <v>376</v>
      </c>
      <c r="Q276" s="14" t="s">
        <v>376</v>
      </c>
      <c r="R276" s="14" t="s">
        <v>376</v>
      </c>
      <c r="S276" s="14" t="s">
        <v>376</v>
      </c>
      <c r="T276" s="14" t="s">
        <v>376</v>
      </c>
      <c r="U276" s="14" t="s">
        <v>376</v>
      </c>
      <c r="V276" s="14" t="s">
        <v>376</v>
      </c>
      <c r="W276" s="14" t="s">
        <v>376</v>
      </c>
      <c r="X276" s="14" t="s">
        <v>376</v>
      </c>
      <c r="Y276" s="14" t="s">
        <v>376</v>
      </c>
      <c r="Z276" s="14" t="s">
        <v>376</v>
      </c>
      <c r="AA276" s="14" t="s">
        <v>376</v>
      </c>
      <c r="AB276" s="14" t="s">
        <v>376</v>
      </c>
      <c r="AC276" s="14" t="s">
        <v>376</v>
      </c>
      <c r="AD276" s="14" t="s">
        <v>376</v>
      </c>
      <c r="AE276" s="14" t="s">
        <v>376</v>
      </c>
      <c r="AF276" s="14" t="s">
        <v>376</v>
      </c>
      <c r="AG276" s="14" t="s">
        <v>376</v>
      </c>
      <c r="AH276" s="14" t="s">
        <v>376</v>
      </c>
      <c r="AI276" s="14" t="s">
        <v>376</v>
      </c>
      <c r="AJ276" s="14" t="s">
        <v>376</v>
      </c>
      <c r="AK276" s="14" t="s">
        <v>376</v>
      </c>
      <c r="AL276" s="14" t="s">
        <v>376</v>
      </c>
      <c r="AM276" s="14" t="s">
        <v>376</v>
      </c>
      <c r="AN276" s="14" t="s">
        <v>376</v>
      </c>
      <c r="AO276" s="14" t="s">
        <v>376</v>
      </c>
      <c r="AP276" s="14" t="s">
        <v>376</v>
      </c>
      <c r="AQ276" s="14" t="s">
        <v>541</v>
      </c>
      <c r="AR276" s="14" t="s">
        <v>376</v>
      </c>
      <c r="AS276" s="14" t="s">
        <v>376</v>
      </c>
      <c r="AT276" s="14" t="s">
        <v>376</v>
      </c>
      <c r="AU276" s="14" t="s">
        <v>376</v>
      </c>
      <c r="AV276" s="14" t="s">
        <v>376</v>
      </c>
      <c r="AW276" s="14" t="s">
        <v>376</v>
      </c>
      <c r="AX276" s="14" t="s">
        <v>376</v>
      </c>
      <c r="AY276" s="14" t="s">
        <v>376</v>
      </c>
      <c r="AZ276" s="14" t="s">
        <v>376</v>
      </c>
      <c r="BA276" s="14" t="s">
        <v>376</v>
      </c>
      <c r="BB276" s="14" t="s">
        <v>376</v>
      </c>
      <c r="BC276" s="14" t="s">
        <v>376</v>
      </c>
      <c r="BD276" s="14" t="s">
        <v>376</v>
      </c>
      <c r="BE276" s="14" t="s">
        <v>376</v>
      </c>
      <c r="BF276" s="14" t="s">
        <v>376</v>
      </c>
      <c r="BG276" s="14" t="s">
        <v>376</v>
      </c>
      <c r="BH276" s="14" t="s">
        <v>376</v>
      </c>
      <c r="BI276" s="14" t="s">
        <v>376</v>
      </c>
      <c r="BJ276" s="14" t="s">
        <v>376</v>
      </c>
      <c r="BK276" s="14" t="s">
        <v>376</v>
      </c>
      <c r="BL276" s="14" t="s">
        <v>376</v>
      </c>
      <c r="BM276" s="14" t="s">
        <v>376</v>
      </c>
      <c r="BN276" s="14" t="s">
        <v>376</v>
      </c>
      <c r="BO276" s="14" t="s">
        <v>376</v>
      </c>
      <c r="BP276" s="14" t="s">
        <v>376</v>
      </c>
      <c r="BQ276" s="14" t="s">
        <v>376</v>
      </c>
      <c r="BR276" s="14" t="s">
        <v>376</v>
      </c>
      <c r="BS276" s="14" t="s">
        <v>376</v>
      </c>
      <c r="BT276" s="14" t="s">
        <v>376</v>
      </c>
      <c r="BU276" s="14" t="s">
        <v>376</v>
      </c>
      <c r="BV276" s="14" t="s">
        <v>541</v>
      </c>
      <c r="BW276" s="14" t="s">
        <v>376</v>
      </c>
      <c r="BX276" s="14" t="s">
        <v>376</v>
      </c>
      <c r="BY276" s="14" t="s">
        <v>376</v>
      </c>
      <c r="BZ276" s="14" t="s">
        <v>541</v>
      </c>
      <c r="CA276" s="14" t="s">
        <v>376</v>
      </c>
      <c r="CB276" s="14" t="s">
        <v>376</v>
      </c>
      <c r="CC276" s="14" t="s">
        <v>376</v>
      </c>
      <c r="CD276" s="14" t="s">
        <v>376</v>
      </c>
      <c r="CE276" s="14" t="s">
        <v>376</v>
      </c>
      <c r="CF276" s="14" t="s">
        <v>376</v>
      </c>
      <c r="CG276" s="14" t="s">
        <v>376</v>
      </c>
      <c r="CH276" s="14" t="s">
        <v>376</v>
      </c>
      <c r="CI276" s="14" t="s">
        <v>376</v>
      </c>
      <c r="CJ276" s="14" t="s">
        <v>376</v>
      </c>
      <c r="CK276" s="14" t="s">
        <v>376</v>
      </c>
      <c r="CL276" s="14" t="s">
        <v>376</v>
      </c>
      <c r="CM276" s="14" t="s">
        <v>376</v>
      </c>
      <c r="CN276" s="14" t="s">
        <v>376</v>
      </c>
      <c r="CO276" s="14" t="s">
        <v>376</v>
      </c>
      <c r="CP276" s="14" t="s">
        <v>376</v>
      </c>
      <c r="CQ276" s="14" t="s">
        <v>376</v>
      </c>
      <c r="CR276" s="14" t="s">
        <v>376</v>
      </c>
      <c r="CS276" s="14" t="s">
        <v>376</v>
      </c>
      <c r="CT276" s="14" t="s">
        <v>376</v>
      </c>
      <c r="CU276" s="14" t="s">
        <v>376</v>
      </c>
      <c r="CV276" s="14" t="s">
        <v>376</v>
      </c>
      <c r="CW276" s="2" t="s">
        <v>376</v>
      </c>
      <c r="CX276" s="2" t="s">
        <v>376</v>
      </c>
      <c r="CY276" s="2" t="s">
        <v>376</v>
      </c>
    </row>
    <row r="277" ht="12.75" customHeight="1">
      <c r="A277" s="11" t="s">
        <v>752</v>
      </c>
      <c r="B277" s="11"/>
      <c r="C277" s="11" t="s">
        <v>752</v>
      </c>
      <c r="D277" s="14" t="s">
        <v>376</v>
      </c>
      <c r="E277" s="14" t="s">
        <v>376</v>
      </c>
      <c r="F277" s="14" t="s">
        <v>376</v>
      </c>
      <c r="G277" s="14" t="s">
        <v>376</v>
      </c>
      <c r="H277" s="14" t="s">
        <v>376</v>
      </c>
      <c r="I277" s="14" t="s">
        <v>376</v>
      </c>
      <c r="J277" s="14" t="s">
        <v>376</v>
      </c>
      <c r="K277" s="14" t="s">
        <v>376</v>
      </c>
      <c r="L277" s="14" t="s">
        <v>376</v>
      </c>
      <c r="M277" s="14" t="s">
        <v>376</v>
      </c>
      <c r="N277" s="14">
        <v>39.0</v>
      </c>
      <c r="O277" s="14" t="s">
        <v>376</v>
      </c>
      <c r="P277" s="14" t="s">
        <v>376</v>
      </c>
      <c r="Q277" s="14" t="s">
        <v>376</v>
      </c>
      <c r="R277" s="14" t="s">
        <v>376</v>
      </c>
      <c r="S277" s="14" t="s">
        <v>376</v>
      </c>
      <c r="T277" s="14" t="s">
        <v>376</v>
      </c>
      <c r="U277" s="14" t="s">
        <v>376</v>
      </c>
      <c r="V277" s="14" t="s">
        <v>376</v>
      </c>
      <c r="W277" s="14" t="s">
        <v>376</v>
      </c>
      <c r="X277" s="14" t="s">
        <v>376</v>
      </c>
      <c r="Y277" s="14" t="s">
        <v>376</v>
      </c>
      <c r="Z277" s="14" t="s">
        <v>376</v>
      </c>
      <c r="AA277" s="14" t="s">
        <v>376</v>
      </c>
      <c r="AB277" s="14" t="s">
        <v>376</v>
      </c>
      <c r="AC277" s="14" t="s">
        <v>376</v>
      </c>
      <c r="AD277" s="14" t="s">
        <v>376</v>
      </c>
      <c r="AE277" s="14" t="s">
        <v>376</v>
      </c>
      <c r="AF277" s="14" t="s">
        <v>376</v>
      </c>
      <c r="AG277" s="14" t="s">
        <v>376</v>
      </c>
      <c r="AH277" s="14" t="s">
        <v>376</v>
      </c>
      <c r="AI277" s="14" t="s">
        <v>376</v>
      </c>
      <c r="AJ277" s="14" t="s">
        <v>376</v>
      </c>
      <c r="AK277" s="14" t="s">
        <v>376</v>
      </c>
      <c r="AL277" s="14" t="s">
        <v>376</v>
      </c>
      <c r="AM277" s="14" t="s">
        <v>376</v>
      </c>
      <c r="AN277" s="14" t="s">
        <v>376</v>
      </c>
      <c r="AO277" s="14" t="s">
        <v>376</v>
      </c>
      <c r="AP277" s="14" t="s">
        <v>376</v>
      </c>
      <c r="AQ277" s="14">
        <v>21.0</v>
      </c>
      <c r="AR277" s="14" t="s">
        <v>376</v>
      </c>
      <c r="AS277" s="14" t="s">
        <v>376</v>
      </c>
      <c r="AT277" s="14" t="s">
        <v>376</v>
      </c>
      <c r="AU277" s="14" t="s">
        <v>376</v>
      </c>
      <c r="AV277" s="14" t="s">
        <v>376</v>
      </c>
      <c r="AW277" s="14" t="s">
        <v>376</v>
      </c>
      <c r="AX277" s="14" t="s">
        <v>376</v>
      </c>
      <c r="AY277" s="14" t="s">
        <v>376</v>
      </c>
      <c r="AZ277" s="14" t="s">
        <v>376</v>
      </c>
      <c r="BA277" s="14" t="s">
        <v>376</v>
      </c>
      <c r="BB277" s="14" t="s">
        <v>376</v>
      </c>
      <c r="BC277" s="14" t="s">
        <v>376</v>
      </c>
      <c r="BD277" s="14" t="s">
        <v>376</v>
      </c>
      <c r="BE277" s="14" t="s">
        <v>376</v>
      </c>
      <c r="BF277" s="14" t="s">
        <v>376</v>
      </c>
      <c r="BG277" s="14" t="s">
        <v>376</v>
      </c>
      <c r="BH277" s="14" t="s">
        <v>376</v>
      </c>
      <c r="BI277" s="14" t="s">
        <v>376</v>
      </c>
      <c r="BJ277" s="14" t="s">
        <v>376</v>
      </c>
      <c r="BK277" s="14" t="s">
        <v>376</v>
      </c>
      <c r="BL277" s="14" t="s">
        <v>376</v>
      </c>
      <c r="BM277" s="14" t="s">
        <v>376</v>
      </c>
      <c r="BN277" s="14" t="s">
        <v>376</v>
      </c>
      <c r="BO277" s="14" t="s">
        <v>376</v>
      </c>
      <c r="BP277" s="14" t="s">
        <v>376</v>
      </c>
      <c r="BQ277" s="14" t="s">
        <v>376</v>
      </c>
      <c r="BR277" s="14" t="s">
        <v>376</v>
      </c>
      <c r="BS277" s="14" t="s">
        <v>376</v>
      </c>
      <c r="BT277" s="14" t="s">
        <v>376</v>
      </c>
      <c r="BU277" s="14" t="s">
        <v>376</v>
      </c>
      <c r="BV277" s="14">
        <v>99.0</v>
      </c>
      <c r="BW277" s="14" t="s">
        <v>376</v>
      </c>
      <c r="BX277" s="14" t="s">
        <v>376</v>
      </c>
      <c r="BY277" s="14" t="s">
        <v>376</v>
      </c>
      <c r="BZ277" s="14">
        <v>74.0</v>
      </c>
      <c r="CA277" s="14" t="s">
        <v>376</v>
      </c>
      <c r="CB277" s="14" t="s">
        <v>376</v>
      </c>
      <c r="CC277" s="14" t="s">
        <v>376</v>
      </c>
      <c r="CD277" s="14" t="s">
        <v>376</v>
      </c>
      <c r="CE277" s="14" t="s">
        <v>376</v>
      </c>
      <c r="CF277" s="14" t="s">
        <v>376</v>
      </c>
      <c r="CG277" s="14" t="s">
        <v>376</v>
      </c>
      <c r="CH277" s="14" t="s">
        <v>376</v>
      </c>
      <c r="CI277" s="14" t="s">
        <v>376</v>
      </c>
      <c r="CJ277" s="14" t="s">
        <v>376</v>
      </c>
      <c r="CK277" s="14" t="s">
        <v>376</v>
      </c>
      <c r="CL277" s="14" t="s">
        <v>376</v>
      </c>
      <c r="CM277" s="14" t="s">
        <v>376</v>
      </c>
      <c r="CN277" s="14" t="s">
        <v>376</v>
      </c>
      <c r="CO277" s="14" t="s">
        <v>376</v>
      </c>
      <c r="CP277" s="14" t="s">
        <v>376</v>
      </c>
      <c r="CQ277" s="14" t="s">
        <v>376</v>
      </c>
      <c r="CR277" s="14" t="s">
        <v>376</v>
      </c>
      <c r="CS277" s="14" t="s">
        <v>376</v>
      </c>
      <c r="CT277" s="14" t="s">
        <v>376</v>
      </c>
      <c r="CU277" s="14" t="s">
        <v>376</v>
      </c>
      <c r="CV277" s="14" t="s">
        <v>376</v>
      </c>
      <c r="CW277" s="2" t="s">
        <v>376</v>
      </c>
      <c r="CX277" s="2" t="s">
        <v>376</v>
      </c>
      <c r="CY277" s="2" t="s">
        <v>376</v>
      </c>
    </row>
    <row r="278" ht="12.75" customHeight="1">
      <c r="A278" s="11" t="s">
        <v>753</v>
      </c>
      <c r="B278" s="11"/>
      <c r="C278" s="11" t="s">
        <v>753</v>
      </c>
      <c r="D278" s="14" t="s">
        <v>376</v>
      </c>
      <c r="E278" s="14" t="s">
        <v>376</v>
      </c>
      <c r="F278" s="14" t="s">
        <v>376</v>
      </c>
      <c r="G278" s="14" t="s">
        <v>376</v>
      </c>
      <c r="H278" s="14" t="s">
        <v>376</v>
      </c>
      <c r="I278" s="14" t="s">
        <v>376</v>
      </c>
      <c r="J278" s="14" t="s">
        <v>376</v>
      </c>
      <c r="K278" s="14" t="s">
        <v>376</v>
      </c>
      <c r="L278" s="14" t="s">
        <v>376</v>
      </c>
      <c r="M278" s="14" t="s">
        <v>376</v>
      </c>
      <c r="N278" s="14" t="s">
        <v>544</v>
      </c>
      <c r="O278" s="14" t="s">
        <v>376</v>
      </c>
      <c r="P278" s="14" t="s">
        <v>376</v>
      </c>
      <c r="Q278" s="14" t="s">
        <v>376</v>
      </c>
      <c r="R278" s="14" t="s">
        <v>376</v>
      </c>
      <c r="S278" s="14" t="s">
        <v>376</v>
      </c>
      <c r="T278" s="14" t="s">
        <v>376</v>
      </c>
      <c r="U278" s="14" t="s">
        <v>376</v>
      </c>
      <c r="V278" s="14" t="s">
        <v>376</v>
      </c>
      <c r="W278" s="14" t="s">
        <v>376</v>
      </c>
      <c r="X278" s="14" t="s">
        <v>376</v>
      </c>
      <c r="Y278" s="14" t="s">
        <v>376</v>
      </c>
      <c r="Z278" s="14" t="s">
        <v>376</v>
      </c>
      <c r="AA278" s="14" t="s">
        <v>376</v>
      </c>
      <c r="AB278" s="14" t="s">
        <v>376</v>
      </c>
      <c r="AC278" s="14" t="s">
        <v>376</v>
      </c>
      <c r="AD278" s="14" t="s">
        <v>376</v>
      </c>
      <c r="AE278" s="14" t="s">
        <v>376</v>
      </c>
      <c r="AF278" s="14" t="s">
        <v>376</v>
      </c>
      <c r="AG278" s="14" t="s">
        <v>376</v>
      </c>
      <c r="AH278" s="14" t="s">
        <v>376</v>
      </c>
      <c r="AI278" s="14" t="s">
        <v>376</v>
      </c>
      <c r="AJ278" s="14" t="s">
        <v>376</v>
      </c>
      <c r="AK278" s="14" t="s">
        <v>376</v>
      </c>
      <c r="AL278" s="14" t="s">
        <v>376</v>
      </c>
      <c r="AM278" s="14" t="s">
        <v>376</v>
      </c>
      <c r="AN278" s="14" t="s">
        <v>376</v>
      </c>
      <c r="AO278" s="14" t="s">
        <v>376</v>
      </c>
      <c r="AP278" s="14" t="s">
        <v>376</v>
      </c>
      <c r="AQ278" s="14" t="s">
        <v>544</v>
      </c>
      <c r="AR278" s="14" t="s">
        <v>376</v>
      </c>
      <c r="AS278" s="14" t="s">
        <v>376</v>
      </c>
      <c r="AT278" s="14" t="s">
        <v>376</v>
      </c>
      <c r="AU278" s="14" t="s">
        <v>376</v>
      </c>
      <c r="AV278" s="14" t="s">
        <v>376</v>
      </c>
      <c r="AW278" s="14" t="s">
        <v>376</v>
      </c>
      <c r="AX278" s="14" t="s">
        <v>376</v>
      </c>
      <c r="AY278" s="14" t="s">
        <v>376</v>
      </c>
      <c r="AZ278" s="14" t="s">
        <v>376</v>
      </c>
      <c r="BA278" s="14" t="s">
        <v>376</v>
      </c>
      <c r="BB278" s="14" t="s">
        <v>376</v>
      </c>
      <c r="BC278" s="14" t="s">
        <v>376</v>
      </c>
      <c r="BD278" s="14" t="s">
        <v>376</v>
      </c>
      <c r="BE278" s="14" t="s">
        <v>376</v>
      </c>
      <c r="BF278" s="14" t="s">
        <v>376</v>
      </c>
      <c r="BG278" s="14" t="s">
        <v>376</v>
      </c>
      <c r="BH278" s="14" t="s">
        <v>376</v>
      </c>
      <c r="BI278" s="14" t="s">
        <v>376</v>
      </c>
      <c r="BJ278" s="14" t="s">
        <v>376</v>
      </c>
      <c r="BK278" s="14" t="s">
        <v>376</v>
      </c>
      <c r="BL278" s="14" t="s">
        <v>376</v>
      </c>
      <c r="BM278" s="14" t="s">
        <v>376</v>
      </c>
      <c r="BN278" s="14" t="s">
        <v>376</v>
      </c>
      <c r="BO278" s="14" t="s">
        <v>376</v>
      </c>
      <c r="BP278" s="14" t="s">
        <v>376</v>
      </c>
      <c r="BQ278" s="14" t="s">
        <v>376</v>
      </c>
      <c r="BR278" s="14" t="s">
        <v>376</v>
      </c>
      <c r="BS278" s="14" t="s">
        <v>376</v>
      </c>
      <c r="BT278" s="14" t="s">
        <v>376</v>
      </c>
      <c r="BU278" s="14" t="s">
        <v>376</v>
      </c>
      <c r="BV278" s="14" t="s">
        <v>544</v>
      </c>
      <c r="BW278" s="14" t="s">
        <v>376</v>
      </c>
      <c r="BX278" s="14" t="s">
        <v>376</v>
      </c>
      <c r="BY278" s="14" t="s">
        <v>376</v>
      </c>
      <c r="BZ278" s="14" t="s">
        <v>544</v>
      </c>
      <c r="CA278" s="14" t="s">
        <v>376</v>
      </c>
      <c r="CB278" s="14" t="s">
        <v>376</v>
      </c>
      <c r="CC278" s="14" t="s">
        <v>376</v>
      </c>
      <c r="CD278" s="14" t="s">
        <v>376</v>
      </c>
      <c r="CE278" s="14" t="s">
        <v>376</v>
      </c>
      <c r="CF278" s="14" t="s">
        <v>376</v>
      </c>
      <c r="CG278" s="14" t="s">
        <v>376</v>
      </c>
      <c r="CH278" s="14" t="s">
        <v>376</v>
      </c>
      <c r="CI278" s="14" t="s">
        <v>376</v>
      </c>
      <c r="CJ278" s="14" t="s">
        <v>376</v>
      </c>
      <c r="CK278" s="14" t="s">
        <v>376</v>
      </c>
      <c r="CL278" s="14" t="s">
        <v>376</v>
      </c>
      <c r="CM278" s="14" t="s">
        <v>376</v>
      </c>
      <c r="CN278" s="14" t="s">
        <v>376</v>
      </c>
      <c r="CO278" s="14" t="s">
        <v>376</v>
      </c>
      <c r="CP278" s="14" t="s">
        <v>376</v>
      </c>
      <c r="CQ278" s="14" t="s">
        <v>376</v>
      </c>
      <c r="CR278" s="14" t="s">
        <v>376</v>
      </c>
      <c r="CS278" s="14" t="s">
        <v>376</v>
      </c>
      <c r="CT278" s="14" t="s">
        <v>376</v>
      </c>
      <c r="CU278" s="14" t="s">
        <v>376</v>
      </c>
      <c r="CV278" s="14" t="s">
        <v>376</v>
      </c>
      <c r="CW278" s="2" t="s">
        <v>376</v>
      </c>
      <c r="CX278" s="2" t="s">
        <v>376</v>
      </c>
      <c r="CY278" s="2" t="s">
        <v>376</v>
      </c>
    </row>
    <row r="279" ht="12.75" customHeight="1">
      <c r="A279" s="11" t="s">
        <v>754</v>
      </c>
      <c r="B279" s="11"/>
      <c r="C279" s="11" t="s">
        <v>754</v>
      </c>
      <c r="D279" s="14" t="s">
        <v>376</v>
      </c>
      <c r="E279" s="14" t="s">
        <v>376</v>
      </c>
      <c r="F279" s="14" t="s">
        <v>376</v>
      </c>
      <c r="G279" s="14" t="s">
        <v>376</v>
      </c>
      <c r="H279" s="14" t="s">
        <v>376</v>
      </c>
      <c r="I279" s="14" t="s">
        <v>376</v>
      </c>
      <c r="J279" s="14" t="s">
        <v>376</v>
      </c>
      <c r="K279" s="14" t="s">
        <v>376</v>
      </c>
      <c r="L279" s="14" t="s">
        <v>376</v>
      </c>
      <c r="M279" s="14" t="s">
        <v>376</v>
      </c>
      <c r="N279" s="14">
        <v>12.0</v>
      </c>
      <c r="O279" s="14" t="s">
        <v>376</v>
      </c>
      <c r="P279" s="14" t="s">
        <v>376</v>
      </c>
      <c r="Q279" s="14" t="s">
        <v>376</v>
      </c>
      <c r="R279" s="14" t="s">
        <v>376</v>
      </c>
      <c r="S279" s="14" t="s">
        <v>376</v>
      </c>
      <c r="T279" s="14" t="s">
        <v>376</v>
      </c>
      <c r="U279" s="14" t="s">
        <v>376</v>
      </c>
      <c r="V279" s="14" t="s">
        <v>376</v>
      </c>
      <c r="W279" s="14" t="s">
        <v>376</v>
      </c>
      <c r="X279" s="14" t="s">
        <v>376</v>
      </c>
      <c r="Y279" s="14" t="s">
        <v>376</v>
      </c>
      <c r="Z279" s="14" t="s">
        <v>376</v>
      </c>
      <c r="AA279" s="14" t="s">
        <v>376</v>
      </c>
      <c r="AB279" s="14" t="s">
        <v>376</v>
      </c>
      <c r="AC279" s="14" t="s">
        <v>376</v>
      </c>
      <c r="AD279" s="14" t="s">
        <v>376</v>
      </c>
      <c r="AE279" s="14" t="s">
        <v>376</v>
      </c>
      <c r="AF279" s="14" t="s">
        <v>376</v>
      </c>
      <c r="AG279" s="14" t="s">
        <v>376</v>
      </c>
      <c r="AH279" s="14" t="s">
        <v>376</v>
      </c>
      <c r="AI279" s="14" t="s">
        <v>376</v>
      </c>
      <c r="AJ279" s="14" t="s">
        <v>376</v>
      </c>
      <c r="AK279" s="14" t="s">
        <v>376</v>
      </c>
      <c r="AL279" s="14" t="s">
        <v>376</v>
      </c>
      <c r="AM279" s="14" t="s">
        <v>376</v>
      </c>
      <c r="AN279" s="14" t="s">
        <v>376</v>
      </c>
      <c r="AO279" s="14" t="s">
        <v>376</v>
      </c>
      <c r="AP279" s="14" t="s">
        <v>376</v>
      </c>
      <c r="AQ279" s="14">
        <v>70.0</v>
      </c>
      <c r="AR279" s="14" t="s">
        <v>376</v>
      </c>
      <c r="AS279" s="14" t="s">
        <v>376</v>
      </c>
      <c r="AT279" s="14" t="s">
        <v>376</v>
      </c>
      <c r="AU279" s="14" t="s">
        <v>376</v>
      </c>
      <c r="AV279" s="14" t="s">
        <v>376</v>
      </c>
      <c r="AW279" s="14" t="s">
        <v>376</v>
      </c>
      <c r="AX279" s="14" t="s">
        <v>376</v>
      </c>
      <c r="AY279" s="14" t="s">
        <v>376</v>
      </c>
      <c r="AZ279" s="14" t="s">
        <v>376</v>
      </c>
      <c r="BA279" s="14" t="s">
        <v>376</v>
      </c>
      <c r="BB279" s="14" t="s">
        <v>376</v>
      </c>
      <c r="BC279" s="14" t="s">
        <v>376</v>
      </c>
      <c r="BD279" s="14" t="s">
        <v>376</v>
      </c>
      <c r="BE279" s="14" t="s">
        <v>376</v>
      </c>
      <c r="BF279" s="14" t="s">
        <v>376</v>
      </c>
      <c r="BG279" s="14" t="s">
        <v>376</v>
      </c>
      <c r="BH279" s="14" t="s">
        <v>376</v>
      </c>
      <c r="BI279" s="14" t="s">
        <v>376</v>
      </c>
      <c r="BJ279" s="14" t="s">
        <v>376</v>
      </c>
      <c r="BK279" s="14" t="s">
        <v>376</v>
      </c>
      <c r="BL279" s="14" t="s">
        <v>376</v>
      </c>
      <c r="BM279" s="14" t="s">
        <v>376</v>
      </c>
      <c r="BN279" s="14" t="s">
        <v>376</v>
      </c>
      <c r="BO279" s="14" t="s">
        <v>376</v>
      </c>
      <c r="BP279" s="14" t="s">
        <v>376</v>
      </c>
      <c r="BQ279" s="14" t="s">
        <v>376</v>
      </c>
      <c r="BR279" s="14" t="s">
        <v>376</v>
      </c>
      <c r="BS279" s="14" t="s">
        <v>376</v>
      </c>
      <c r="BT279" s="14" t="s">
        <v>376</v>
      </c>
      <c r="BU279" s="14" t="s">
        <v>376</v>
      </c>
      <c r="BV279" s="14">
        <v>94.0</v>
      </c>
      <c r="BW279" s="14" t="s">
        <v>376</v>
      </c>
      <c r="BX279" s="14" t="s">
        <v>376</v>
      </c>
      <c r="BY279" s="14" t="s">
        <v>376</v>
      </c>
      <c r="BZ279" s="14">
        <v>25.0</v>
      </c>
      <c r="CA279" s="14" t="s">
        <v>376</v>
      </c>
      <c r="CB279" s="14" t="s">
        <v>376</v>
      </c>
      <c r="CC279" s="14" t="s">
        <v>376</v>
      </c>
      <c r="CD279" s="14" t="s">
        <v>376</v>
      </c>
      <c r="CE279" s="14" t="s">
        <v>376</v>
      </c>
      <c r="CF279" s="14" t="s">
        <v>376</v>
      </c>
      <c r="CG279" s="14" t="s">
        <v>376</v>
      </c>
      <c r="CH279" s="14" t="s">
        <v>376</v>
      </c>
      <c r="CI279" s="14" t="s">
        <v>376</v>
      </c>
      <c r="CJ279" s="14" t="s">
        <v>376</v>
      </c>
      <c r="CK279" s="14" t="s">
        <v>376</v>
      </c>
      <c r="CL279" s="14" t="s">
        <v>376</v>
      </c>
      <c r="CM279" s="14" t="s">
        <v>376</v>
      </c>
      <c r="CN279" s="14" t="s">
        <v>376</v>
      </c>
      <c r="CO279" s="14" t="s">
        <v>376</v>
      </c>
      <c r="CP279" s="14" t="s">
        <v>376</v>
      </c>
      <c r="CQ279" s="14" t="s">
        <v>376</v>
      </c>
      <c r="CR279" s="14" t="s">
        <v>376</v>
      </c>
      <c r="CS279" s="14" t="s">
        <v>376</v>
      </c>
      <c r="CT279" s="14" t="s">
        <v>376</v>
      </c>
      <c r="CU279" s="14" t="s">
        <v>376</v>
      </c>
      <c r="CV279" s="14" t="s">
        <v>376</v>
      </c>
      <c r="CW279" s="2" t="s">
        <v>376</v>
      </c>
      <c r="CX279" s="2" t="s">
        <v>376</v>
      </c>
      <c r="CY279" s="2" t="s">
        <v>376</v>
      </c>
    </row>
    <row r="280" ht="12.75" customHeight="1">
      <c r="A280" s="11" t="s">
        <v>755</v>
      </c>
      <c r="B280" s="11"/>
      <c r="C280" s="11" t="s">
        <v>755</v>
      </c>
      <c r="D280" s="14" t="s">
        <v>376</v>
      </c>
      <c r="E280" s="14" t="s">
        <v>376</v>
      </c>
      <c r="F280" s="14" t="s">
        <v>376</v>
      </c>
      <c r="G280" s="14" t="s">
        <v>376</v>
      </c>
      <c r="H280" s="14" t="s">
        <v>376</v>
      </c>
      <c r="I280" s="14" t="s">
        <v>376</v>
      </c>
      <c r="J280" s="14" t="s">
        <v>376</v>
      </c>
      <c r="K280" s="14" t="s">
        <v>376</v>
      </c>
      <c r="L280" s="14" t="s">
        <v>376</v>
      </c>
      <c r="M280" s="14" t="s">
        <v>376</v>
      </c>
      <c r="N280" s="14" t="s">
        <v>547</v>
      </c>
      <c r="O280" s="14" t="s">
        <v>376</v>
      </c>
      <c r="P280" s="14" t="s">
        <v>376</v>
      </c>
      <c r="Q280" s="14" t="s">
        <v>376</v>
      </c>
      <c r="R280" s="14" t="s">
        <v>376</v>
      </c>
      <c r="S280" s="14" t="s">
        <v>376</v>
      </c>
      <c r="T280" s="14" t="s">
        <v>376</v>
      </c>
      <c r="U280" s="14" t="s">
        <v>376</v>
      </c>
      <c r="V280" s="14" t="s">
        <v>376</v>
      </c>
      <c r="W280" s="14" t="s">
        <v>376</v>
      </c>
      <c r="X280" s="14" t="s">
        <v>376</v>
      </c>
      <c r="Y280" s="14" t="s">
        <v>376</v>
      </c>
      <c r="Z280" s="14" t="s">
        <v>376</v>
      </c>
      <c r="AA280" s="14" t="s">
        <v>376</v>
      </c>
      <c r="AB280" s="14" t="s">
        <v>376</v>
      </c>
      <c r="AC280" s="14" t="s">
        <v>376</v>
      </c>
      <c r="AD280" s="14" t="s">
        <v>376</v>
      </c>
      <c r="AE280" s="14" t="s">
        <v>376</v>
      </c>
      <c r="AF280" s="14" t="s">
        <v>376</v>
      </c>
      <c r="AG280" s="14" t="s">
        <v>376</v>
      </c>
      <c r="AH280" s="14" t="s">
        <v>376</v>
      </c>
      <c r="AI280" s="14" t="s">
        <v>376</v>
      </c>
      <c r="AJ280" s="14" t="s">
        <v>376</v>
      </c>
      <c r="AK280" s="14" t="s">
        <v>376</v>
      </c>
      <c r="AL280" s="14" t="s">
        <v>376</v>
      </c>
      <c r="AM280" s="14" t="s">
        <v>376</v>
      </c>
      <c r="AN280" s="14" t="s">
        <v>376</v>
      </c>
      <c r="AO280" s="14" t="s">
        <v>376</v>
      </c>
      <c r="AP280" s="14" t="s">
        <v>376</v>
      </c>
      <c r="AQ280" s="14" t="s">
        <v>547</v>
      </c>
      <c r="AR280" s="14" t="s">
        <v>376</v>
      </c>
      <c r="AS280" s="14" t="s">
        <v>376</v>
      </c>
      <c r="AT280" s="14" t="s">
        <v>376</v>
      </c>
      <c r="AU280" s="14" t="s">
        <v>376</v>
      </c>
      <c r="AV280" s="14" t="s">
        <v>376</v>
      </c>
      <c r="AW280" s="14" t="s">
        <v>376</v>
      </c>
      <c r="AX280" s="14" t="s">
        <v>376</v>
      </c>
      <c r="AY280" s="14" t="s">
        <v>376</v>
      </c>
      <c r="AZ280" s="14" t="s">
        <v>376</v>
      </c>
      <c r="BA280" s="14" t="s">
        <v>376</v>
      </c>
      <c r="BB280" s="14" t="s">
        <v>376</v>
      </c>
      <c r="BC280" s="14" t="s">
        <v>376</v>
      </c>
      <c r="BD280" s="14" t="s">
        <v>376</v>
      </c>
      <c r="BE280" s="14" t="s">
        <v>376</v>
      </c>
      <c r="BF280" s="14" t="s">
        <v>376</v>
      </c>
      <c r="BG280" s="14" t="s">
        <v>376</v>
      </c>
      <c r="BH280" s="14" t="s">
        <v>376</v>
      </c>
      <c r="BI280" s="14" t="s">
        <v>376</v>
      </c>
      <c r="BJ280" s="14" t="s">
        <v>376</v>
      </c>
      <c r="BK280" s="14" t="s">
        <v>376</v>
      </c>
      <c r="BL280" s="14" t="s">
        <v>376</v>
      </c>
      <c r="BM280" s="14" t="s">
        <v>376</v>
      </c>
      <c r="BN280" s="14" t="s">
        <v>376</v>
      </c>
      <c r="BO280" s="14" t="s">
        <v>376</v>
      </c>
      <c r="BP280" s="14" t="s">
        <v>376</v>
      </c>
      <c r="BQ280" s="14" t="s">
        <v>376</v>
      </c>
      <c r="BR280" s="14" t="s">
        <v>376</v>
      </c>
      <c r="BS280" s="14" t="s">
        <v>376</v>
      </c>
      <c r="BT280" s="14" t="s">
        <v>376</v>
      </c>
      <c r="BU280" s="14" t="s">
        <v>376</v>
      </c>
      <c r="BV280" s="14" t="s">
        <v>547</v>
      </c>
      <c r="BW280" s="14" t="s">
        <v>376</v>
      </c>
      <c r="BX280" s="14" t="s">
        <v>376</v>
      </c>
      <c r="BY280" s="14" t="s">
        <v>376</v>
      </c>
      <c r="BZ280" s="14" t="s">
        <v>547</v>
      </c>
      <c r="CA280" s="14" t="s">
        <v>376</v>
      </c>
      <c r="CB280" s="14" t="s">
        <v>376</v>
      </c>
      <c r="CC280" s="14" t="s">
        <v>376</v>
      </c>
      <c r="CD280" s="14" t="s">
        <v>376</v>
      </c>
      <c r="CE280" s="14" t="s">
        <v>376</v>
      </c>
      <c r="CF280" s="14" t="s">
        <v>376</v>
      </c>
      <c r="CG280" s="14" t="s">
        <v>376</v>
      </c>
      <c r="CH280" s="14" t="s">
        <v>376</v>
      </c>
      <c r="CI280" s="14" t="s">
        <v>376</v>
      </c>
      <c r="CJ280" s="14" t="s">
        <v>376</v>
      </c>
      <c r="CK280" s="14" t="s">
        <v>376</v>
      </c>
      <c r="CL280" s="14" t="s">
        <v>376</v>
      </c>
      <c r="CM280" s="14" t="s">
        <v>376</v>
      </c>
      <c r="CN280" s="14" t="s">
        <v>376</v>
      </c>
      <c r="CO280" s="14" t="s">
        <v>376</v>
      </c>
      <c r="CP280" s="14" t="s">
        <v>376</v>
      </c>
      <c r="CQ280" s="14" t="s">
        <v>376</v>
      </c>
      <c r="CR280" s="14" t="s">
        <v>376</v>
      </c>
      <c r="CS280" s="14" t="s">
        <v>376</v>
      </c>
      <c r="CT280" s="14" t="s">
        <v>376</v>
      </c>
      <c r="CU280" s="14" t="s">
        <v>376</v>
      </c>
      <c r="CV280" s="14" t="s">
        <v>376</v>
      </c>
      <c r="CW280" s="2" t="s">
        <v>376</v>
      </c>
      <c r="CX280" s="2" t="s">
        <v>376</v>
      </c>
      <c r="CY280" s="2" t="s">
        <v>376</v>
      </c>
    </row>
    <row r="281" ht="12.75" customHeight="1">
      <c r="A281" s="11" t="s">
        <v>756</v>
      </c>
      <c r="B281" s="11"/>
      <c r="C281" s="11" t="s">
        <v>756</v>
      </c>
      <c r="D281" s="14" t="s">
        <v>376</v>
      </c>
      <c r="E281" s="14" t="s">
        <v>376</v>
      </c>
      <c r="F281" s="14" t="s">
        <v>376</v>
      </c>
      <c r="G281" s="14" t="s">
        <v>376</v>
      </c>
      <c r="H281" s="14" t="s">
        <v>376</v>
      </c>
      <c r="I281" s="14" t="s">
        <v>376</v>
      </c>
      <c r="J281" s="14" t="s">
        <v>376</v>
      </c>
      <c r="K281" s="14" t="s">
        <v>376</v>
      </c>
      <c r="L281" s="14" t="s">
        <v>376</v>
      </c>
      <c r="M281" s="14" t="s">
        <v>376</v>
      </c>
      <c r="N281" s="14">
        <v>59.0</v>
      </c>
      <c r="O281" s="14" t="s">
        <v>376</v>
      </c>
      <c r="P281" s="14" t="s">
        <v>376</v>
      </c>
      <c r="Q281" s="14" t="s">
        <v>376</v>
      </c>
      <c r="R281" s="14" t="s">
        <v>376</v>
      </c>
      <c r="S281" s="14" t="s">
        <v>376</v>
      </c>
      <c r="T281" s="14" t="s">
        <v>376</v>
      </c>
      <c r="U281" s="14" t="s">
        <v>376</v>
      </c>
      <c r="V281" s="14" t="s">
        <v>376</v>
      </c>
      <c r="W281" s="14" t="s">
        <v>376</v>
      </c>
      <c r="X281" s="14" t="s">
        <v>376</v>
      </c>
      <c r="Y281" s="14" t="s">
        <v>376</v>
      </c>
      <c r="Z281" s="14" t="s">
        <v>376</v>
      </c>
      <c r="AA281" s="14" t="s">
        <v>376</v>
      </c>
      <c r="AB281" s="14" t="s">
        <v>376</v>
      </c>
      <c r="AC281" s="14" t="s">
        <v>376</v>
      </c>
      <c r="AD281" s="14" t="s">
        <v>376</v>
      </c>
      <c r="AE281" s="14" t="s">
        <v>376</v>
      </c>
      <c r="AF281" s="14" t="s">
        <v>376</v>
      </c>
      <c r="AG281" s="14" t="s">
        <v>376</v>
      </c>
      <c r="AH281" s="14" t="s">
        <v>376</v>
      </c>
      <c r="AI281" s="14" t="s">
        <v>376</v>
      </c>
      <c r="AJ281" s="14" t="s">
        <v>376</v>
      </c>
      <c r="AK281" s="14" t="s">
        <v>376</v>
      </c>
      <c r="AL281" s="14" t="s">
        <v>376</v>
      </c>
      <c r="AM281" s="14" t="s">
        <v>376</v>
      </c>
      <c r="AN281" s="14" t="s">
        <v>376</v>
      </c>
      <c r="AO281" s="14" t="s">
        <v>376</v>
      </c>
      <c r="AP281" s="14" t="s">
        <v>376</v>
      </c>
      <c r="AQ281" s="14">
        <v>76.0</v>
      </c>
      <c r="AR281" s="14" t="s">
        <v>376</v>
      </c>
      <c r="AS281" s="14" t="s">
        <v>376</v>
      </c>
      <c r="AT281" s="14" t="s">
        <v>376</v>
      </c>
      <c r="AU281" s="14" t="s">
        <v>376</v>
      </c>
      <c r="AV281" s="14" t="s">
        <v>376</v>
      </c>
      <c r="AW281" s="14" t="s">
        <v>376</v>
      </c>
      <c r="AX281" s="14" t="s">
        <v>376</v>
      </c>
      <c r="AY281" s="14" t="s">
        <v>376</v>
      </c>
      <c r="AZ281" s="14" t="s">
        <v>376</v>
      </c>
      <c r="BA281" s="14" t="s">
        <v>376</v>
      </c>
      <c r="BB281" s="14" t="s">
        <v>376</v>
      </c>
      <c r="BC281" s="14" t="s">
        <v>376</v>
      </c>
      <c r="BD281" s="14" t="s">
        <v>376</v>
      </c>
      <c r="BE281" s="14" t="s">
        <v>376</v>
      </c>
      <c r="BF281" s="14" t="s">
        <v>376</v>
      </c>
      <c r="BG281" s="14" t="s">
        <v>376</v>
      </c>
      <c r="BH281" s="14" t="s">
        <v>376</v>
      </c>
      <c r="BI281" s="14" t="s">
        <v>376</v>
      </c>
      <c r="BJ281" s="14" t="s">
        <v>376</v>
      </c>
      <c r="BK281" s="14" t="s">
        <v>376</v>
      </c>
      <c r="BL281" s="14" t="s">
        <v>376</v>
      </c>
      <c r="BM281" s="14" t="s">
        <v>376</v>
      </c>
      <c r="BN281" s="14" t="s">
        <v>376</v>
      </c>
      <c r="BO281" s="14" t="s">
        <v>376</v>
      </c>
      <c r="BP281" s="14" t="s">
        <v>376</v>
      </c>
      <c r="BQ281" s="14" t="s">
        <v>376</v>
      </c>
      <c r="BR281" s="14" t="s">
        <v>376</v>
      </c>
      <c r="BS281" s="14" t="s">
        <v>376</v>
      </c>
      <c r="BT281" s="14" t="s">
        <v>376</v>
      </c>
      <c r="BU281" s="14" t="s">
        <v>376</v>
      </c>
      <c r="BV281" s="14">
        <v>36.0</v>
      </c>
      <c r="BW281" s="14" t="s">
        <v>376</v>
      </c>
      <c r="BX281" s="14" t="s">
        <v>376</v>
      </c>
      <c r="BY281" s="14" t="s">
        <v>376</v>
      </c>
      <c r="BZ281" s="14">
        <v>90.0</v>
      </c>
      <c r="CA281" s="14" t="s">
        <v>376</v>
      </c>
      <c r="CB281" s="14" t="s">
        <v>376</v>
      </c>
      <c r="CC281" s="14" t="s">
        <v>376</v>
      </c>
      <c r="CD281" s="14" t="s">
        <v>376</v>
      </c>
      <c r="CE281" s="14" t="s">
        <v>376</v>
      </c>
      <c r="CF281" s="14" t="s">
        <v>376</v>
      </c>
      <c r="CG281" s="14" t="s">
        <v>376</v>
      </c>
      <c r="CH281" s="14" t="s">
        <v>376</v>
      </c>
      <c r="CI281" s="14" t="s">
        <v>376</v>
      </c>
      <c r="CJ281" s="14" t="s">
        <v>376</v>
      </c>
      <c r="CK281" s="14" t="s">
        <v>376</v>
      </c>
      <c r="CL281" s="14" t="s">
        <v>376</v>
      </c>
      <c r="CM281" s="14" t="s">
        <v>376</v>
      </c>
      <c r="CN281" s="14" t="s">
        <v>376</v>
      </c>
      <c r="CO281" s="14" t="s">
        <v>376</v>
      </c>
      <c r="CP281" s="14" t="s">
        <v>376</v>
      </c>
      <c r="CQ281" s="14" t="s">
        <v>376</v>
      </c>
      <c r="CR281" s="14" t="s">
        <v>376</v>
      </c>
      <c r="CS281" s="14" t="s">
        <v>376</v>
      </c>
      <c r="CT281" s="14" t="s">
        <v>376</v>
      </c>
      <c r="CU281" s="14" t="s">
        <v>376</v>
      </c>
      <c r="CV281" s="14" t="s">
        <v>376</v>
      </c>
      <c r="CW281" s="2" t="s">
        <v>376</v>
      </c>
      <c r="CX281" s="2" t="s">
        <v>376</v>
      </c>
      <c r="CY281" s="2" t="s">
        <v>376</v>
      </c>
    </row>
    <row r="282" ht="12.75" customHeight="1">
      <c r="A282" s="11" t="s">
        <v>757</v>
      </c>
      <c r="B282" s="11"/>
      <c r="C282" s="11" t="s">
        <v>757</v>
      </c>
      <c r="D282" s="14" t="s">
        <v>376</v>
      </c>
      <c r="E282" s="14" t="s">
        <v>376</v>
      </c>
      <c r="F282" s="14" t="s">
        <v>376</v>
      </c>
      <c r="G282" s="14" t="s">
        <v>376</v>
      </c>
      <c r="H282" s="14" t="s">
        <v>376</v>
      </c>
      <c r="I282" s="14" t="s">
        <v>376</v>
      </c>
      <c r="J282" s="14" t="s">
        <v>376</v>
      </c>
      <c r="K282" s="14" t="s">
        <v>376</v>
      </c>
      <c r="L282" s="14" t="s">
        <v>376</v>
      </c>
      <c r="M282" s="14" t="s">
        <v>376</v>
      </c>
      <c r="N282" s="14" t="s">
        <v>550</v>
      </c>
      <c r="O282" s="14" t="s">
        <v>376</v>
      </c>
      <c r="P282" s="14" t="s">
        <v>376</v>
      </c>
      <c r="Q282" s="14" t="s">
        <v>376</v>
      </c>
      <c r="R282" s="14" t="s">
        <v>376</v>
      </c>
      <c r="S282" s="14" t="s">
        <v>376</v>
      </c>
      <c r="T282" s="14" t="s">
        <v>376</v>
      </c>
      <c r="U282" s="14" t="s">
        <v>376</v>
      </c>
      <c r="V282" s="14" t="s">
        <v>376</v>
      </c>
      <c r="W282" s="14" t="s">
        <v>376</v>
      </c>
      <c r="X282" s="14" t="s">
        <v>376</v>
      </c>
      <c r="Y282" s="14" t="s">
        <v>376</v>
      </c>
      <c r="Z282" s="14" t="s">
        <v>376</v>
      </c>
      <c r="AA282" s="14" t="s">
        <v>376</v>
      </c>
      <c r="AB282" s="14" t="s">
        <v>376</v>
      </c>
      <c r="AC282" s="14" t="s">
        <v>376</v>
      </c>
      <c r="AD282" s="14" t="s">
        <v>376</v>
      </c>
      <c r="AE282" s="14" t="s">
        <v>376</v>
      </c>
      <c r="AF282" s="14" t="s">
        <v>376</v>
      </c>
      <c r="AG282" s="14" t="s">
        <v>376</v>
      </c>
      <c r="AH282" s="14" t="s">
        <v>376</v>
      </c>
      <c r="AI282" s="14" t="s">
        <v>376</v>
      </c>
      <c r="AJ282" s="14" t="s">
        <v>376</v>
      </c>
      <c r="AK282" s="14" t="s">
        <v>376</v>
      </c>
      <c r="AL282" s="14" t="s">
        <v>376</v>
      </c>
      <c r="AM282" s="14" t="s">
        <v>376</v>
      </c>
      <c r="AN282" s="14" t="s">
        <v>376</v>
      </c>
      <c r="AO282" s="14" t="s">
        <v>376</v>
      </c>
      <c r="AP282" s="14" t="s">
        <v>376</v>
      </c>
      <c r="AQ282" s="14" t="s">
        <v>550</v>
      </c>
      <c r="AR282" s="14" t="s">
        <v>376</v>
      </c>
      <c r="AS282" s="14" t="s">
        <v>376</v>
      </c>
      <c r="AT282" s="14" t="s">
        <v>376</v>
      </c>
      <c r="AU282" s="14" t="s">
        <v>376</v>
      </c>
      <c r="AV282" s="14" t="s">
        <v>376</v>
      </c>
      <c r="AW282" s="14" t="s">
        <v>376</v>
      </c>
      <c r="AX282" s="14" t="s">
        <v>376</v>
      </c>
      <c r="AY282" s="14" t="s">
        <v>376</v>
      </c>
      <c r="AZ282" s="14" t="s">
        <v>376</v>
      </c>
      <c r="BA282" s="14" t="s">
        <v>376</v>
      </c>
      <c r="BB282" s="14" t="s">
        <v>376</v>
      </c>
      <c r="BC282" s="14" t="s">
        <v>376</v>
      </c>
      <c r="BD282" s="14" t="s">
        <v>376</v>
      </c>
      <c r="BE282" s="14" t="s">
        <v>376</v>
      </c>
      <c r="BF282" s="14" t="s">
        <v>376</v>
      </c>
      <c r="BG282" s="14" t="s">
        <v>376</v>
      </c>
      <c r="BH282" s="14" t="s">
        <v>376</v>
      </c>
      <c r="BI282" s="14" t="s">
        <v>376</v>
      </c>
      <c r="BJ282" s="14" t="s">
        <v>376</v>
      </c>
      <c r="BK282" s="14" t="s">
        <v>376</v>
      </c>
      <c r="BL282" s="14" t="s">
        <v>376</v>
      </c>
      <c r="BM282" s="14" t="s">
        <v>376</v>
      </c>
      <c r="BN282" s="14" t="s">
        <v>376</v>
      </c>
      <c r="BO282" s="14" t="s">
        <v>376</v>
      </c>
      <c r="BP282" s="14" t="s">
        <v>376</v>
      </c>
      <c r="BQ282" s="14" t="s">
        <v>376</v>
      </c>
      <c r="BR282" s="14" t="s">
        <v>376</v>
      </c>
      <c r="BS282" s="14" t="s">
        <v>376</v>
      </c>
      <c r="BT282" s="14" t="s">
        <v>376</v>
      </c>
      <c r="BU282" s="14" t="s">
        <v>376</v>
      </c>
      <c r="BV282" s="14" t="s">
        <v>550</v>
      </c>
      <c r="BW282" s="14" t="s">
        <v>376</v>
      </c>
      <c r="BX282" s="14" t="s">
        <v>376</v>
      </c>
      <c r="BY282" s="14" t="s">
        <v>376</v>
      </c>
      <c r="BZ282" s="14" t="s">
        <v>550</v>
      </c>
      <c r="CA282" s="14" t="s">
        <v>376</v>
      </c>
      <c r="CB282" s="14" t="s">
        <v>376</v>
      </c>
      <c r="CC282" s="14" t="s">
        <v>376</v>
      </c>
      <c r="CD282" s="14" t="s">
        <v>376</v>
      </c>
      <c r="CE282" s="14" t="s">
        <v>376</v>
      </c>
      <c r="CF282" s="14" t="s">
        <v>376</v>
      </c>
      <c r="CG282" s="14" t="s">
        <v>376</v>
      </c>
      <c r="CH282" s="14" t="s">
        <v>376</v>
      </c>
      <c r="CI282" s="14" t="s">
        <v>376</v>
      </c>
      <c r="CJ282" s="14" t="s">
        <v>376</v>
      </c>
      <c r="CK282" s="14" t="s">
        <v>376</v>
      </c>
      <c r="CL282" s="14" t="s">
        <v>376</v>
      </c>
      <c r="CM282" s="14" t="s">
        <v>376</v>
      </c>
      <c r="CN282" s="14" t="s">
        <v>376</v>
      </c>
      <c r="CO282" s="14" t="s">
        <v>376</v>
      </c>
      <c r="CP282" s="14" t="s">
        <v>376</v>
      </c>
      <c r="CQ282" s="14" t="s">
        <v>376</v>
      </c>
      <c r="CR282" s="14" t="s">
        <v>376</v>
      </c>
      <c r="CS282" s="14" t="s">
        <v>376</v>
      </c>
      <c r="CT282" s="14" t="s">
        <v>376</v>
      </c>
      <c r="CU282" s="14" t="s">
        <v>376</v>
      </c>
      <c r="CV282" s="14" t="s">
        <v>376</v>
      </c>
      <c r="CW282" s="2" t="s">
        <v>376</v>
      </c>
      <c r="CX282" s="2" t="s">
        <v>376</v>
      </c>
      <c r="CY282" s="2" t="s">
        <v>376</v>
      </c>
    </row>
    <row r="283" ht="12.75" customHeight="1">
      <c r="A283" s="10" t="s">
        <v>758</v>
      </c>
      <c r="B283" s="10"/>
      <c r="C283" s="10" t="s">
        <v>758</v>
      </c>
      <c r="D283" s="17" t="s">
        <v>376</v>
      </c>
      <c r="E283" s="17" t="s">
        <v>376</v>
      </c>
      <c r="F283" s="17" t="s">
        <v>376</v>
      </c>
      <c r="G283" s="17" t="s">
        <v>376</v>
      </c>
      <c r="H283" s="17" t="s">
        <v>376</v>
      </c>
      <c r="I283" s="17" t="s">
        <v>376</v>
      </c>
      <c r="J283" s="17" t="s">
        <v>376</v>
      </c>
      <c r="K283" s="17" t="s">
        <v>376</v>
      </c>
      <c r="L283" s="17" t="s">
        <v>376</v>
      </c>
      <c r="M283" s="17" t="s">
        <v>376</v>
      </c>
      <c r="N283" s="17">
        <v>14.0</v>
      </c>
      <c r="O283" s="17" t="s">
        <v>376</v>
      </c>
      <c r="P283" s="17" t="s">
        <v>376</v>
      </c>
      <c r="Q283" s="17" t="s">
        <v>376</v>
      </c>
      <c r="R283" s="17" t="s">
        <v>376</v>
      </c>
      <c r="S283" s="17" t="s">
        <v>376</v>
      </c>
      <c r="T283" s="17" t="s">
        <v>376</v>
      </c>
      <c r="U283" s="17" t="s">
        <v>376</v>
      </c>
      <c r="V283" s="17" t="s">
        <v>376</v>
      </c>
      <c r="W283" s="17" t="s">
        <v>376</v>
      </c>
      <c r="X283" s="17" t="s">
        <v>376</v>
      </c>
      <c r="Y283" s="17" t="s">
        <v>376</v>
      </c>
      <c r="Z283" s="17" t="s">
        <v>376</v>
      </c>
      <c r="AA283" s="17" t="s">
        <v>376</v>
      </c>
      <c r="AB283" s="17" t="s">
        <v>376</v>
      </c>
      <c r="AC283" s="17" t="s">
        <v>376</v>
      </c>
      <c r="AD283" s="17" t="s">
        <v>376</v>
      </c>
      <c r="AE283" s="17" t="s">
        <v>376</v>
      </c>
      <c r="AF283" s="17" t="s">
        <v>376</v>
      </c>
      <c r="AG283" s="17" t="s">
        <v>376</v>
      </c>
      <c r="AH283" s="17" t="s">
        <v>376</v>
      </c>
      <c r="AI283" s="17" t="s">
        <v>376</v>
      </c>
      <c r="AJ283" s="17" t="s">
        <v>376</v>
      </c>
      <c r="AK283" s="17" t="s">
        <v>376</v>
      </c>
      <c r="AL283" s="17" t="s">
        <v>376</v>
      </c>
      <c r="AM283" s="17" t="s">
        <v>376</v>
      </c>
      <c r="AN283" s="17" t="s">
        <v>376</v>
      </c>
      <c r="AO283" s="17" t="s">
        <v>376</v>
      </c>
      <c r="AP283" s="17" t="s">
        <v>376</v>
      </c>
      <c r="AQ283" s="17">
        <v>54.0</v>
      </c>
      <c r="AR283" s="17" t="s">
        <v>376</v>
      </c>
      <c r="AS283" s="17" t="s">
        <v>376</v>
      </c>
      <c r="AT283" s="17" t="s">
        <v>376</v>
      </c>
      <c r="AU283" s="17" t="s">
        <v>376</v>
      </c>
      <c r="AV283" s="17" t="s">
        <v>376</v>
      </c>
      <c r="AW283" s="17" t="s">
        <v>376</v>
      </c>
      <c r="AX283" s="17" t="s">
        <v>376</v>
      </c>
      <c r="AY283" s="17" t="s">
        <v>376</v>
      </c>
      <c r="AZ283" s="17" t="s">
        <v>376</v>
      </c>
      <c r="BA283" s="17" t="s">
        <v>376</v>
      </c>
      <c r="BB283" s="17" t="s">
        <v>376</v>
      </c>
      <c r="BC283" s="17" t="s">
        <v>376</v>
      </c>
      <c r="BD283" s="17" t="s">
        <v>376</v>
      </c>
      <c r="BE283" s="17" t="s">
        <v>376</v>
      </c>
      <c r="BF283" s="17" t="s">
        <v>376</v>
      </c>
      <c r="BG283" s="17" t="s">
        <v>376</v>
      </c>
      <c r="BH283" s="17" t="s">
        <v>376</v>
      </c>
      <c r="BI283" s="17" t="s">
        <v>376</v>
      </c>
      <c r="BJ283" s="17" t="s">
        <v>376</v>
      </c>
      <c r="BK283" s="17" t="s">
        <v>376</v>
      </c>
      <c r="BL283" s="17" t="s">
        <v>376</v>
      </c>
      <c r="BM283" s="17" t="s">
        <v>376</v>
      </c>
      <c r="BN283" s="17" t="s">
        <v>376</v>
      </c>
      <c r="BO283" s="17" t="s">
        <v>376</v>
      </c>
      <c r="BP283" s="17" t="s">
        <v>376</v>
      </c>
      <c r="BQ283" s="17" t="s">
        <v>376</v>
      </c>
      <c r="BR283" s="17" t="s">
        <v>376</v>
      </c>
      <c r="BS283" s="17" t="s">
        <v>376</v>
      </c>
      <c r="BT283" s="17" t="s">
        <v>376</v>
      </c>
      <c r="BU283" s="17" t="s">
        <v>376</v>
      </c>
      <c r="BV283" s="17">
        <v>73.0</v>
      </c>
      <c r="BW283" s="17" t="s">
        <v>376</v>
      </c>
      <c r="BX283" s="17" t="s">
        <v>376</v>
      </c>
      <c r="BY283" s="17" t="s">
        <v>376</v>
      </c>
      <c r="BZ283" s="17">
        <v>72.0</v>
      </c>
      <c r="CA283" s="17" t="s">
        <v>376</v>
      </c>
      <c r="CB283" s="17" t="s">
        <v>376</v>
      </c>
      <c r="CC283" s="17" t="s">
        <v>376</v>
      </c>
      <c r="CD283" s="17" t="s">
        <v>376</v>
      </c>
      <c r="CE283" s="17" t="s">
        <v>376</v>
      </c>
      <c r="CF283" s="17" t="s">
        <v>376</v>
      </c>
      <c r="CG283" s="17" t="s">
        <v>376</v>
      </c>
      <c r="CH283" s="17" t="s">
        <v>376</v>
      </c>
      <c r="CI283" s="17" t="s">
        <v>376</v>
      </c>
      <c r="CJ283" s="17" t="s">
        <v>376</v>
      </c>
      <c r="CK283" s="17" t="s">
        <v>376</v>
      </c>
      <c r="CL283" s="17" t="s">
        <v>376</v>
      </c>
      <c r="CM283" s="17" t="s">
        <v>376</v>
      </c>
      <c r="CN283" s="17" t="s">
        <v>376</v>
      </c>
      <c r="CO283" s="17" t="s">
        <v>376</v>
      </c>
      <c r="CP283" s="17" t="s">
        <v>376</v>
      </c>
      <c r="CQ283" s="17" t="s">
        <v>376</v>
      </c>
      <c r="CR283" s="17" t="s">
        <v>376</v>
      </c>
      <c r="CS283" s="17" t="s">
        <v>376</v>
      </c>
      <c r="CT283" s="17" t="s">
        <v>376</v>
      </c>
      <c r="CU283" s="17" t="s">
        <v>376</v>
      </c>
      <c r="CV283" s="17" t="s">
        <v>376</v>
      </c>
      <c r="CW283" s="2" t="s">
        <v>376</v>
      </c>
      <c r="CX283" s="2" t="s">
        <v>376</v>
      </c>
      <c r="CY283" s="2" t="s">
        <v>376</v>
      </c>
    </row>
  </sheetData>
  <mergeCells count="1">
    <mergeCell ref="A2:E2"/>
  </mergeCells>
  <conditionalFormatting sqref="D3:CV76 D100:CV283 CW6:CY6">
    <cfRule type="containsBlanks" dxfId="0" priority="1">
      <formula>LEN(TRIM(D3))=0</formula>
    </cfRule>
  </conditionalFormatting>
  <conditionalFormatting sqref="D80:CV99">
    <cfRule type="containsBlanks" dxfId="0" priority="2">
      <formula>LEN(TRIM(D80))=0</formula>
    </cfRule>
  </conditionalFormatting>
  <conditionalFormatting sqref="D77:CV79">
    <cfRule type="containsBlanks" dxfId="0" priority="3">
      <formula>LEN(TRIM(D77))=0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B1:BN1000"/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min="1" max="1" customWidth="true" width="11.5"/>
    <col min="2" max="2" customWidth="true" width="46.5"/>
    <col min="3" max="3" customWidth="true" width="15.63"/>
    <col min="4" max="4" customWidth="true" width="31.88"/>
    <col min="5" max="5" customWidth="true" width="18.5"/>
    <col min="6" max="66" customWidth="true" width="11.5"/>
  </cols>
  <sheetData>
    <row r="1" ht="12.75" customHeight="1"/>
    <row r="2" ht="12.75" customHeight="1">
      <c r="B2" s="23" t="s">
        <v>759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</row>
    <row r="3" ht="12.75" customHeight="1">
      <c r="B3" s="24" t="s">
        <v>760</v>
      </c>
      <c r="C3" s="12" t="s">
        <v>761</v>
      </c>
      <c r="D3" s="12" t="s">
        <v>762</v>
      </c>
      <c r="E3" s="12" t="s">
        <v>763</v>
      </c>
      <c r="F3" s="12" t="s">
        <v>764</v>
      </c>
      <c r="G3" s="12" t="s">
        <v>765</v>
      </c>
      <c r="H3" s="12" t="s">
        <v>766</v>
      </c>
      <c r="I3" s="12" t="s">
        <v>767</v>
      </c>
      <c r="J3" s="12" t="s">
        <v>768</v>
      </c>
      <c r="K3" s="12" t="s">
        <v>769</v>
      </c>
      <c r="L3" s="12" t="s">
        <v>770</v>
      </c>
      <c r="M3" s="12" t="s">
        <v>771</v>
      </c>
      <c r="N3" s="12" t="s">
        <v>772</v>
      </c>
      <c r="O3" s="12" t="s">
        <v>773</v>
      </c>
      <c r="P3" s="12" t="s">
        <v>774</v>
      </c>
      <c r="Q3" s="12" t="s">
        <v>775</v>
      </c>
      <c r="R3" s="12" t="s">
        <v>776</v>
      </c>
      <c r="S3" s="12" t="s">
        <v>777</v>
      </c>
      <c r="T3" s="12" t="s">
        <v>778</v>
      </c>
      <c r="U3" s="12" t="s">
        <v>779</v>
      </c>
      <c r="V3" s="12" t="s">
        <v>780</v>
      </c>
      <c r="W3" s="12" t="s">
        <v>781</v>
      </c>
      <c r="X3" s="12" t="s">
        <v>782</v>
      </c>
      <c r="Y3" s="12" t="s">
        <v>783</v>
      </c>
      <c r="Z3" s="12" t="s">
        <v>784</v>
      </c>
      <c r="AA3" s="12" t="s">
        <v>785</v>
      </c>
      <c r="AB3" s="12" t="s">
        <v>786</v>
      </c>
      <c r="AC3" s="12" t="s">
        <v>787</v>
      </c>
      <c r="AD3" s="12" t="s">
        <v>788</v>
      </c>
      <c r="AE3" s="12" t="s">
        <v>789</v>
      </c>
      <c r="AF3" s="12" t="s">
        <v>790</v>
      </c>
      <c r="AG3" s="12" t="s">
        <v>791</v>
      </c>
      <c r="AH3" s="12" t="s">
        <v>792</v>
      </c>
      <c r="AI3" s="12" t="s">
        <v>793</v>
      </c>
      <c r="AJ3" s="12" t="s">
        <v>794</v>
      </c>
      <c r="AK3" s="12" t="s">
        <v>795</v>
      </c>
      <c r="AL3" s="12" t="s">
        <v>796</v>
      </c>
      <c r="AM3" s="12" t="s">
        <v>797</v>
      </c>
      <c r="AN3" s="12" t="s">
        <v>798</v>
      </c>
      <c r="AO3" s="12" t="s">
        <v>799</v>
      </c>
      <c r="AP3" s="12" t="s">
        <v>800</v>
      </c>
      <c r="AQ3" s="12" t="s">
        <v>801</v>
      </c>
      <c r="AR3" s="12" t="s">
        <v>802</v>
      </c>
      <c r="AS3" s="12" t="s">
        <v>803</v>
      </c>
      <c r="AT3" s="22" t="s">
        <v>804</v>
      </c>
    </row>
    <row r="4" ht="12.75" customHeight="1">
      <c r="B4" s="25" t="s">
        <v>805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22"/>
    </row>
    <row r="5" ht="12.75" customHeight="1">
      <c r="B5" s="26" t="s">
        <v>806</v>
      </c>
      <c r="C5" s="27" t="s">
        <v>807</v>
      </c>
      <c r="D5" s="27" t="s">
        <v>808</v>
      </c>
      <c r="E5" s="28" t="s">
        <v>809</v>
      </c>
      <c r="F5" s="27" t="s">
        <v>810</v>
      </c>
      <c r="G5" s="27" t="s">
        <v>811</v>
      </c>
      <c r="H5" s="27" t="s">
        <v>812</v>
      </c>
      <c r="I5" s="27" t="s">
        <v>813</v>
      </c>
      <c r="J5" s="27" t="s">
        <v>814</v>
      </c>
      <c r="K5" s="27" t="s">
        <v>815</v>
      </c>
      <c r="L5" s="27" t="s">
        <v>816</v>
      </c>
      <c r="M5" s="27" t="s">
        <v>817</v>
      </c>
      <c r="N5" s="27" t="s">
        <v>818</v>
      </c>
      <c r="O5" s="27" t="s">
        <v>819</v>
      </c>
      <c r="P5" s="27" t="s">
        <v>820</v>
      </c>
      <c r="Q5" s="27" t="s">
        <v>821</v>
      </c>
      <c r="R5" s="27" t="s">
        <v>822</v>
      </c>
      <c r="S5" s="27" t="s">
        <v>823</v>
      </c>
      <c r="T5" s="27" t="s">
        <v>824</v>
      </c>
      <c r="U5" s="27" t="s">
        <v>825</v>
      </c>
      <c r="V5" s="27" t="s">
        <v>826</v>
      </c>
      <c r="W5" s="27" t="s">
        <v>827</v>
      </c>
      <c r="X5" s="27" t="s">
        <v>828</v>
      </c>
      <c r="Y5" s="27" t="s">
        <v>829</v>
      </c>
      <c r="Z5" s="27" t="s">
        <v>830</v>
      </c>
      <c r="AA5" s="27" t="s">
        <v>831</v>
      </c>
      <c r="AB5" s="27" t="s">
        <v>832</v>
      </c>
      <c r="AC5" s="27" t="s">
        <v>833</v>
      </c>
      <c r="AD5" s="27" t="s">
        <v>834</v>
      </c>
      <c r="AE5" s="27" t="s">
        <v>835</v>
      </c>
      <c r="AF5" s="27" t="s">
        <v>836</v>
      </c>
      <c r="AG5" s="27" t="s">
        <v>837</v>
      </c>
      <c r="AH5" s="27" t="s">
        <v>838</v>
      </c>
      <c r="AI5" s="27" t="s">
        <v>839</v>
      </c>
      <c r="AJ5" s="27" t="s">
        <v>840</v>
      </c>
      <c r="AK5" s="27" t="s">
        <v>841</v>
      </c>
      <c r="AL5" s="27" t="s">
        <v>842</v>
      </c>
      <c r="AM5" s="27" t="s">
        <v>843</v>
      </c>
      <c r="AN5" s="27" t="s">
        <v>844</v>
      </c>
      <c r="AO5" s="27" t="s">
        <v>845</v>
      </c>
      <c r="AP5" s="27" t="s">
        <v>846</v>
      </c>
      <c r="AQ5" s="27" t="s">
        <v>847</v>
      </c>
      <c r="AR5" s="27" t="s">
        <v>848</v>
      </c>
      <c r="AS5" s="27" t="s">
        <v>849</v>
      </c>
      <c r="AT5" s="29" t="s">
        <v>850</v>
      </c>
    </row>
    <row r="6" ht="12.75" customHeight="1">
      <c r="B6" s="2" t="s">
        <v>223</v>
      </c>
      <c r="C6" s="2" t="s">
        <v>851</v>
      </c>
      <c r="D6" s="2" t="s">
        <v>852</v>
      </c>
      <c r="E6" s="2" t="s">
        <v>853</v>
      </c>
      <c r="F6" s="2" t="s">
        <v>854</v>
      </c>
      <c r="G6" s="2" t="s">
        <v>855</v>
      </c>
      <c r="H6" s="2" t="s">
        <v>856</v>
      </c>
      <c r="I6" s="2" t="s">
        <v>857</v>
      </c>
      <c r="J6" s="2" t="s">
        <v>858</v>
      </c>
      <c r="K6" s="2" t="s">
        <v>859</v>
      </c>
      <c r="L6" s="2" t="s">
        <v>860</v>
      </c>
      <c r="M6" s="2" t="s">
        <v>861</v>
      </c>
      <c r="N6" s="2" t="s">
        <v>862</v>
      </c>
      <c r="O6" s="2" t="s">
        <v>863</v>
      </c>
      <c r="P6" s="2" t="s">
        <v>864</v>
      </c>
      <c r="Q6" s="2" t="s">
        <v>865</v>
      </c>
      <c r="R6" s="2" t="s">
        <v>866</v>
      </c>
      <c r="S6" s="2" t="s">
        <v>867</v>
      </c>
      <c r="T6" s="2" t="s">
        <v>868</v>
      </c>
      <c r="U6" s="2" t="s">
        <v>869</v>
      </c>
      <c r="V6" s="2" t="s">
        <v>870</v>
      </c>
      <c r="W6" s="2" t="s">
        <v>871</v>
      </c>
      <c r="X6" s="2" t="s">
        <v>869</v>
      </c>
      <c r="Y6" s="2" t="s">
        <v>870</v>
      </c>
      <c r="Z6" s="2" t="s">
        <v>871</v>
      </c>
      <c r="AA6" s="2" t="s">
        <v>868</v>
      </c>
      <c r="AB6" s="2" t="s">
        <v>872</v>
      </c>
      <c r="AC6" s="2" t="s">
        <v>873</v>
      </c>
      <c r="AD6" s="2" t="s">
        <v>874</v>
      </c>
      <c r="AE6" s="2" t="s">
        <v>875</v>
      </c>
      <c r="AF6" s="2" t="s">
        <v>860</v>
      </c>
      <c r="AG6" s="2" t="s">
        <v>874</v>
      </c>
      <c r="AH6" s="2" t="s">
        <v>875</v>
      </c>
      <c r="AI6" s="2" t="s">
        <v>860</v>
      </c>
      <c r="AJ6" s="2" t="s">
        <v>873</v>
      </c>
      <c r="AK6" s="2" t="s">
        <v>876</v>
      </c>
      <c r="AL6" s="2" t="s">
        <v>877</v>
      </c>
      <c r="AM6" s="2" t="s">
        <v>878</v>
      </c>
      <c r="AN6" s="2" t="s">
        <v>879</v>
      </c>
      <c r="AO6" s="2" t="s">
        <v>857</v>
      </c>
      <c r="AP6" s="2" t="s">
        <v>878</v>
      </c>
      <c r="AQ6" s="2" t="s">
        <v>879</v>
      </c>
      <c r="AR6" s="2" t="s">
        <v>857</v>
      </c>
      <c r="AS6" s="2" t="s">
        <v>877</v>
      </c>
      <c r="AT6" s="2" t="s">
        <v>880</v>
      </c>
    </row>
    <row r="7" ht="12.75" customHeight="1">
      <c r="B7" s="2" t="s">
        <v>224</v>
      </c>
      <c r="C7" s="2" t="s">
        <v>881</v>
      </c>
      <c r="D7" s="2" t="s">
        <v>882</v>
      </c>
      <c r="E7" s="2" t="s">
        <v>883</v>
      </c>
      <c r="F7" s="2" t="s">
        <v>884</v>
      </c>
      <c r="G7" s="2" t="s">
        <v>885</v>
      </c>
      <c r="H7" s="2" t="s">
        <v>886</v>
      </c>
      <c r="I7" s="2" t="s">
        <v>887</v>
      </c>
      <c r="J7" s="2" t="s">
        <v>888</v>
      </c>
      <c r="K7" s="2" t="s">
        <v>889</v>
      </c>
      <c r="L7" s="2" t="s">
        <v>890</v>
      </c>
      <c r="M7" s="2" t="s">
        <v>891</v>
      </c>
      <c r="N7" s="2" t="s">
        <v>892</v>
      </c>
      <c r="O7" s="2" t="s">
        <v>893</v>
      </c>
      <c r="P7" s="2" t="s">
        <v>894</v>
      </c>
      <c r="Q7" s="2" t="s">
        <v>895</v>
      </c>
      <c r="R7" s="2" t="s">
        <v>896</v>
      </c>
      <c r="S7" s="2" t="s">
        <v>897</v>
      </c>
      <c r="T7" s="2" t="s">
        <v>898</v>
      </c>
      <c r="U7" s="2" t="s">
        <v>899</v>
      </c>
      <c r="V7" s="2" t="s">
        <v>900</v>
      </c>
      <c r="W7" s="2" t="s">
        <v>901</v>
      </c>
      <c r="X7" s="2" t="s">
        <v>899</v>
      </c>
      <c r="Y7" s="2" t="s">
        <v>900</v>
      </c>
      <c r="Z7" s="2" t="s">
        <v>901</v>
      </c>
      <c r="AA7" s="2" t="s">
        <v>898</v>
      </c>
      <c r="AB7" s="2" t="s">
        <v>902</v>
      </c>
      <c r="AC7" s="2" t="s">
        <v>903</v>
      </c>
      <c r="AD7" s="2" t="s">
        <v>904</v>
      </c>
      <c r="AE7" s="2" t="s">
        <v>905</v>
      </c>
      <c r="AF7" s="2" t="s">
        <v>906</v>
      </c>
      <c r="AG7" s="2" t="s">
        <v>904</v>
      </c>
      <c r="AH7" s="2" t="s">
        <v>905</v>
      </c>
      <c r="AI7" s="2" t="s">
        <v>906</v>
      </c>
      <c r="AJ7" s="2" t="s">
        <v>903</v>
      </c>
      <c r="AK7" s="2" t="s">
        <v>907</v>
      </c>
      <c r="AL7" s="2" t="s">
        <v>908</v>
      </c>
      <c r="AM7" s="2" t="s">
        <v>909</v>
      </c>
      <c r="AN7" s="2" t="s">
        <v>910</v>
      </c>
      <c r="AO7" s="2" t="s">
        <v>906</v>
      </c>
      <c r="AP7" s="2" t="s">
        <v>909</v>
      </c>
      <c r="AQ7" s="2" t="s">
        <v>910</v>
      </c>
      <c r="AR7" s="2" t="s">
        <v>906</v>
      </c>
      <c r="AS7" s="2" t="s">
        <v>908</v>
      </c>
      <c r="AT7" s="2" t="s">
        <v>911</v>
      </c>
    </row>
    <row r="8" ht="12.75" customHeight="1">
      <c r="B8" s="2" t="s">
        <v>225</v>
      </c>
      <c r="C8" s="2" t="s">
        <v>912</v>
      </c>
      <c r="D8" s="2" t="s">
        <v>913</v>
      </c>
      <c r="E8" s="2" t="s">
        <v>914</v>
      </c>
      <c r="F8" s="2" t="s">
        <v>915</v>
      </c>
      <c r="G8" s="2" t="s">
        <v>916</v>
      </c>
      <c r="H8" s="2" t="s">
        <v>917</v>
      </c>
      <c r="I8" s="2" t="s">
        <v>918</v>
      </c>
      <c r="J8" s="2" t="s">
        <v>919</v>
      </c>
      <c r="K8" s="2" t="s">
        <v>920</v>
      </c>
      <c r="L8" s="2" t="s">
        <v>921</v>
      </c>
      <c r="M8" s="2" t="s">
        <v>922</v>
      </c>
      <c r="N8" s="2" t="s">
        <v>923</v>
      </c>
      <c r="O8" s="2" t="s">
        <v>924</v>
      </c>
      <c r="P8" s="2" t="s">
        <v>925</v>
      </c>
      <c r="Q8" s="2" t="s">
        <v>901</v>
      </c>
      <c r="R8" s="2" t="s">
        <v>926</v>
      </c>
      <c r="S8" s="2" t="s">
        <v>927</v>
      </c>
      <c r="T8" s="2" t="s">
        <v>928</v>
      </c>
      <c r="U8" s="2" t="s">
        <v>929</v>
      </c>
      <c r="V8" s="2" t="s">
        <v>930</v>
      </c>
      <c r="W8" s="2" t="s">
        <v>931</v>
      </c>
      <c r="X8" s="2" t="s">
        <v>929</v>
      </c>
      <c r="Y8" s="2" t="s">
        <v>930</v>
      </c>
      <c r="Z8" s="2" t="s">
        <v>931</v>
      </c>
      <c r="AA8" s="2" t="s">
        <v>928</v>
      </c>
      <c r="AB8" s="2" t="s">
        <v>932</v>
      </c>
      <c r="AC8" s="2" t="s">
        <v>933</v>
      </c>
      <c r="AD8" s="2" t="s">
        <v>934</v>
      </c>
      <c r="AE8" s="2" t="s">
        <v>935</v>
      </c>
      <c r="AF8" s="2" t="s">
        <v>936</v>
      </c>
      <c r="AG8" s="2" t="s">
        <v>934</v>
      </c>
      <c r="AH8" s="2" t="s">
        <v>935</v>
      </c>
      <c r="AI8" s="2" t="s">
        <v>936</v>
      </c>
      <c r="AJ8" s="2" t="s">
        <v>933</v>
      </c>
      <c r="AK8" s="2" t="s">
        <v>937</v>
      </c>
      <c r="AL8" s="2" t="s">
        <v>938</v>
      </c>
      <c r="AM8" s="2" t="s">
        <v>939</v>
      </c>
      <c r="AN8" s="2" t="s">
        <v>940</v>
      </c>
      <c r="AO8" s="2" t="s">
        <v>941</v>
      </c>
      <c r="AP8" s="2" t="s">
        <v>939</v>
      </c>
      <c r="AQ8" s="2" t="s">
        <v>940</v>
      </c>
      <c r="AR8" s="2" t="s">
        <v>941</v>
      </c>
      <c r="AS8" s="2" t="s">
        <v>938</v>
      </c>
      <c r="AT8" s="2" t="s">
        <v>942</v>
      </c>
    </row>
    <row r="9" ht="12.75" customHeight="1">
      <c r="B9" s="2" t="s">
        <v>226</v>
      </c>
      <c r="C9" s="2" t="s">
        <v>943</v>
      </c>
      <c r="D9" s="2" t="s">
        <v>944</v>
      </c>
      <c r="E9" s="2" t="s">
        <v>945</v>
      </c>
      <c r="F9" s="2" t="s">
        <v>946</v>
      </c>
      <c r="G9" s="2" t="s">
        <v>888</v>
      </c>
      <c r="H9" s="2" t="s">
        <v>947</v>
      </c>
      <c r="I9" s="2" t="s">
        <v>948</v>
      </c>
      <c r="J9" s="2" t="s">
        <v>949</v>
      </c>
      <c r="K9" s="2" t="s">
        <v>950</v>
      </c>
      <c r="L9" s="2" t="s">
        <v>931</v>
      </c>
      <c r="M9" s="2" t="s">
        <v>951</v>
      </c>
      <c r="N9" s="2" t="s">
        <v>952</v>
      </c>
      <c r="O9" s="2" t="s">
        <v>953</v>
      </c>
      <c r="P9" s="2" t="s">
        <v>954</v>
      </c>
      <c r="Q9" s="2" t="s">
        <v>955</v>
      </c>
      <c r="R9" s="2" t="s">
        <v>956</v>
      </c>
      <c r="S9" s="2" t="s">
        <v>957</v>
      </c>
      <c r="T9" s="2" t="s">
        <v>958</v>
      </c>
      <c r="U9" s="2" t="s">
        <v>959</v>
      </c>
      <c r="V9" s="2" t="s">
        <v>960</v>
      </c>
      <c r="W9" s="2" t="s">
        <v>921</v>
      </c>
      <c r="X9" s="2" t="s">
        <v>959</v>
      </c>
      <c r="Y9" s="2" t="s">
        <v>960</v>
      </c>
      <c r="Z9" s="2" t="s">
        <v>921</v>
      </c>
      <c r="AA9" s="2" t="s">
        <v>958</v>
      </c>
      <c r="AB9" s="2" t="s">
        <v>961</v>
      </c>
      <c r="AC9" s="2" t="s">
        <v>962</v>
      </c>
      <c r="AD9" s="2" t="s">
        <v>963</v>
      </c>
      <c r="AE9" s="2" t="s">
        <v>964</v>
      </c>
      <c r="AF9" s="2" t="s">
        <v>941</v>
      </c>
      <c r="AG9" s="2" t="s">
        <v>963</v>
      </c>
      <c r="AH9" s="2" t="s">
        <v>964</v>
      </c>
      <c r="AI9" s="2" t="s">
        <v>941</v>
      </c>
      <c r="AJ9" s="2" t="s">
        <v>962</v>
      </c>
      <c r="AK9" s="2" t="s">
        <v>965</v>
      </c>
      <c r="AL9" s="2" t="s">
        <v>966</v>
      </c>
      <c r="AM9" s="2" t="s">
        <v>967</v>
      </c>
      <c r="AN9" s="2" t="s">
        <v>968</v>
      </c>
      <c r="AO9" s="2" t="s">
        <v>941</v>
      </c>
      <c r="AP9" s="2" t="s">
        <v>967</v>
      </c>
      <c r="AQ9" s="2" t="s">
        <v>968</v>
      </c>
      <c r="AR9" s="2" t="s">
        <v>941</v>
      </c>
      <c r="AS9" s="2" t="s">
        <v>966</v>
      </c>
      <c r="AT9" s="2" t="s">
        <v>969</v>
      </c>
    </row>
    <row r="10" ht="12.75" customHeight="1">
      <c r="B10" s="2" t="s">
        <v>227</v>
      </c>
      <c r="C10" s="2" t="s">
        <v>970</v>
      </c>
      <c r="D10" s="2" t="s">
        <v>971</v>
      </c>
      <c r="E10" s="2" t="s">
        <v>972</v>
      </c>
      <c r="F10" s="2" t="s">
        <v>973</v>
      </c>
      <c r="G10" s="2" t="s">
        <v>974</v>
      </c>
      <c r="H10" s="2" t="s">
        <v>975</v>
      </c>
      <c r="I10" s="2" t="s">
        <v>976</v>
      </c>
      <c r="J10" s="2" t="s">
        <v>977</v>
      </c>
      <c r="K10" s="2" t="s">
        <v>978</v>
      </c>
      <c r="L10" s="2" t="s">
        <v>931</v>
      </c>
      <c r="M10" s="2" t="s">
        <v>979</v>
      </c>
      <c r="N10" s="2" t="s">
        <v>980</v>
      </c>
      <c r="O10" s="2" t="s">
        <v>981</v>
      </c>
      <c r="P10" s="2" t="s">
        <v>982</v>
      </c>
      <c r="Q10" s="2" t="s">
        <v>983</v>
      </c>
      <c r="R10" s="2" t="s">
        <v>984</v>
      </c>
      <c r="S10" s="2" t="s">
        <v>985</v>
      </c>
      <c r="T10" s="2" t="s">
        <v>986</v>
      </c>
      <c r="U10" s="2" t="s">
        <v>987</v>
      </c>
      <c r="V10" s="2" t="s">
        <v>930</v>
      </c>
      <c r="W10" s="2" t="s">
        <v>931</v>
      </c>
      <c r="X10" s="2" t="s">
        <v>987</v>
      </c>
      <c r="Y10" s="2" t="s">
        <v>930</v>
      </c>
      <c r="Z10" s="2" t="s">
        <v>931</v>
      </c>
      <c r="AA10" s="2" t="s">
        <v>986</v>
      </c>
      <c r="AB10" s="2" t="s">
        <v>988</v>
      </c>
      <c r="AC10" s="2" t="s">
        <v>989</v>
      </c>
      <c r="AD10" s="2" t="s">
        <v>990</v>
      </c>
      <c r="AE10" s="2" t="s">
        <v>991</v>
      </c>
      <c r="AF10" s="2" t="s">
        <v>857</v>
      </c>
      <c r="AG10" s="2" t="s">
        <v>990</v>
      </c>
      <c r="AH10" s="2" t="s">
        <v>991</v>
      </c>
      <c r="AI10" s="2" t="s">
        <v>857</v>
      </c>
      <c r="AJ10" s="2" t="s">
        <v>989</v>
      </c>
      <c r="AK10" s="2" t="s">
        <v>992</v>
      </c>
      <c r="AL10" s="2" t="s">
        <v>993</v>
      </c>
      <c r="AM10" s="2" t="s">
        <v>994</v>
      </c>
      <c r="AN10" s="2" t="s">
        <v>995</v>
      </c>
      <c r="AO10" s="2" t="s">
        <v>996</v>
      </c>
      <c r="AP10" s="2" t="s">
        <v>994</v>
      </c>
      <c r="AQ10" s="2" t="s">
        <v>995</v>
      </c>
      <c r="AR10" s="2" t="s">
        <v>996</v>
      </c>
      <c r="AS10" s="2" t="s">
        <v>993</v>
      </c>
      <c r="AT10" s="2" t="s">
        <v>997</v>
      </c>
    </row>
    <row r="11" ht="12.75" customHeight="1">
      <c r="B11" s="2" t="s">
        <v>228</v>
      </c>
      <c r="C11" s="2" t="s">
        <v>998</v>
      </c>
      <c r="D11" s="2" t="s">
        <v>999</v>
      </c>
      <c r="E11" s="2" t="s">
        <v>1000</v>
      </c>
      <c r="F11" s="2" t="s">
        <v>1001</v>
      </c>
      <c r="G11" s="2" t="s">
        <v>1002</v>
      </c>
      <c r="H11" s="2" t="s">
        <v>1003</v>
      </c>
      <c r="I11" s="2" t="s">
        <v>1004</v>
      </c>
      <c r="J11" s="2" t="s">
        <v>1005</v>
      </c>
      <c r="K11" s="2" t="s">
        <v>1006</v>
      </c>
      <c r="L11" s="2" t="s">
        <v>901</v>
      </c>
      <c r="M11" s="2" t="s">
        <v>1007</v>
      </c>
      <c r="N11" s="2" t="s">
        <v>1008</v>
      </c>
      <c r="O11" s="2" t="s">
        <v>1009</v>
      </c>
      <c r="P11" s="2" t="s">
        <v>1010</v>
      </c>
      <c r="Q11" s="2" t="s">
        <v>976</v>
      </c>
      <c r="R11" s="2" t="s">
        <v>1011</v>
      </c>
      <c r="S11" s="2" t="s">
        <v>1012</v>
      </c>
      <c r="T11" s="2" t="s">
        <v>1013</v>
      </c>
      <c r="U11" s="2" t="s">
        <v>1014</v>
      </c>
      <c r="V11" s="2" t="s">
        <v>1015</v>
      </c>
      <c r="W11" s="2" t="s">
        <v>1016</v>
      </c>
      <c r="X11" s="2" t="s">
        <v>1014</v>
      </c>
      <c r="Y11" s="2" t="s">
        <v>1015</v>
      </c>
      <c r="Z11" s="2" t="s">
        <v>1016</v>
      </c>
      <c r="AA11" s="2" t="s">
        <v>1013</v>
      </c>
      <c r="AB11" s="2" t="s">
        <v>1017</v>
      </c>
      <c r="AC11" s="2" t="s">
        <v>1018</v>
      </c>
      <c r="AD11" s="2" t="s">
        <v>1019</v>
      </c>
      <c r="AE11" s="2" t="s">
        <v>1020</v>
      </c>
      <c r="AF11" s="2" t="s">
        <v>983</v>
      </c>
      <c r="AG11" s="2" t="s">
        <v>1019</v>
      </c>
      <c r="AH11" s="2" t="s">
        <v>1020</v>
      </c>
      <c r="AI11" s="2" t="s">
        <v>983</v>
      </c>
      <c r="AJ11" s="2" t="s">
        <v>1018</v>
      </c>
      <c r="AK11" s="2" t="s">
        <v>1021</v>
      </c>
      <c r="AL11" s="2" t="s">
        <v>1022</v>
      </c>
      <c r="AM11" s="2" t="s">
        <v>1023</v>
      </c>
      <c r="AN11" s="2" t="s">
        <v>1024</v>
      </c>
      <c r="AO11" s="2" t="s">
        <v>1025</v>
      </c>
      <c r="AP11" s="2" t="s">
        <v>1023</v>
      </c>
      <c r="AQ11" s="2" t="s">
        <v>1024</v>
      </c>
      <c r="AR11" s="2" t="s">
        <v>1025</v>
      </c>
      <c r="AS11" s="2" t="s">
        <v>1022</v>
      </c>
      <c r="AT11" s="2" t="s">
        <v>1026</v>
      </c>
    </row>
    <row r="12" ht="12.75" customHeight="1">
      <c r="B12" s="2" t="s">
        <v>229</v>
      </c>
      <c r="C12" s="2" t="s">
        <v>1027</v>
      </c>
      <c r="D12" s="2" t="s">
        <v>1028</v>
      </c>
      <c r="E12" s="2" t="s">
        <v>1029</v>
      </c>
      <c r="F12" s="2" t="s">
        <v>1030</v>
      </c>
      <c r="G12" s="2" t="s">
        <v>1031</v>
      </c>
      <c r="H12" s="2" t="s">
        <v>1032</v>
      </c>
      <c r="I12" s="2" t="s">
        <v>1033</v>
      </c>
      <c r="J12" s="2" t="s">
        <v>1034</v>
      </c>
      <c r="K12" s="2" t="s">
        <v>1035</v>
      </c>
      <c r="L12" s="2" t="s">
        <v>1036</v>
      </c>
      <c r="M12" s="2" t="s">
        <v>1037</v>
      </c>
      <c r="N12" s="2" t="s">
        <v>1038</v>
      </c>
      <c r="O12" s="2" t="s">
        <v>1039</v>
      </c>
      <c r="P12" s="2" t="s">
        <v>1040</v>
      </c>
      <c r="Q12" s="2" t="s">
        <v>921</v>
      </c>
      <c r="R12" s="2" t="s">
        <v>1041</v>
      </c>
      <c r="S12" s="2" t="s">
        <v>1042</v>
      </c>
      <c r="T12" s="2" t="s">
        <v>1043</v>
      </c>
      <c r="U12" s="2" t="s">
        <v>1044</v>
      </c>
      <c r="V12" s="2" t="s">
        <v>1045</v>
      </c>
      <c r="W12" s="2" t="s">
        <v>1046</v>
      </c>
      <c r="X12" s="2" t="s">
        <v>1044</v>
      </c>
      <c r="Y12" s="2" t="s">
        <v>1045</v>
      </c>
      <c r="Z12" s="2" t="s">
        <v>1046</v>
      </c>
      <c r="AA12" s="2" t="s">
        <v>1043</v>
      </c>
      <c r="AB12" s="2" t="s">
        <v>1047</v>
      </c>
      <c r="AC12" s="2" t="s">
        <v>1048</v>
      </c>
      <c r="AD12" s="2" t="s">
        <v>1049</v>
      </c>
      <c r="AE12" s="2" t="s">
        <v>1050</v>
      </c>
      <c r="AF12" s="2" t="s">
        <v>1051</v>
      </c>
      <c r="AG12" s="2" t="s">
        <v>1049</v>
      </c>
      <c r="AH12" s="2" t="s">
        <v>1050</v>
      </c>
      <c r="AI12" s="2" t="s">
        <v>1051</v>
      </c>
      <c r="AJ12" s="2" t="s">
        <v>1048</v>
      </c>
      <c r="AK12" s="2" t="s">
        <v>1052</v>
      </c>
      <c r="AL12" s="2" t="s">
        <v>1053</v>
      </c>
      <c r="AM12" s="2" t="s">
        <v>1054</v>
      </c>
      <c r="AN12" s="2" t="s">
        <v>1055</v>
      </c>
      <c r="AO12" s="2" t="s">
        <v>1056</v>
      </c>
      <c r="AP12" s="2" t="s">
        <v>1054</v>
      </c>
      <c r="AQ12" s="2" t="s">
        <v>1055</v>
      </c>
      <c r="AR12" s="2" t="s">
        <v>1056</v>
      </c>
      <c r="AS12" s="2" t="s">
        <v>1053</v>
      </c>
      <c r="AT12" s="2" t="s">
        <v>1057</v>
      </c>
    </row>
    <row r="13" ht="12.75" customHeight="1">
      <c r="B13" s="2" t="s">
        <v>230</v>
      </c>
      <c r="C13" s="2" t="s">
        <v>1058</v>
      </c>
      <c r="D13" s="2" t="s">
        <v>1059</v>
      </c>
      <c r="E13" s="2" t="s">
        <v>1060</v>
      </c>
      <c r="F13" s="2" t="s">
        <v>1060</v>
      </c>
      <c r="G13" s="2" t="s">
        <v>1061</v>
      </c>
      <c r="H13" s="2" t="s">
        <v>1062</v>
      </c>
      <c r="I13" s="2" t="s">
        <v>1063</v>
      </c>
      <c r="J13" s="2" t="s">
        <v>1064</v>
      </c>
      <c r="K13" s="2" t="s">
        <v>1065</v>
      </c>
      <c r="L13" s="2" t="s">
        <v>1066</v>
      </c>
      <c r="M13" s="2" t="s">
        <v>1067</v>
      </c>
      <c r="N13" s="2" t="s">
        <v>1068</v>
      </c>
      <c r="O13" s="2" t="s">
        <v>1069</v>
      </c>
      <c r="P13" s="2" t="s">
        <v>1070</v>
      </c>
      <c r="Q13" s="2" t="s">
        <v>1071</v>
      </c>
      <c r="R13" s="2" t="s">
        <v>1072</v>
      </c>
      <c r="S13" s="2" t="s">
        <v>1073</v>
      </c>
      <c r="V13" s="2" t="s">
        <v>870</v>
      </c>
      <c r="W13" s="2" t="s">
        <v>1074</v>
      </c>
      <c r="X13" s="2" t="s">
        <v>874</v>
      </c>
      <c r="Y13" s="2" t="s">
        <v>870</v>
      </c>
      <c r="Z13" s="2" t="s">
        <v>1074</v>
      </c>
      <c r="AA13" s="2" t="s">
        <v>870</v>
      </c>
      <c r="AB13" s="2" t="s">
        <v>870</v>
      </c>
      <c r="AC13" s="2" t="s">
        <v>1075</v>
      </c>
      <c r="AD13" s="2" t="s">
        <v>1076</v>
      </c>
      <c r="AE13" s="2" t="s">
        <v>1077</v>
      </c>
      <c r="AF13" s="2" t="s">
        <v>1078</v>
      </c>
      <c r="AG13" s="2" t="s">
        <v>1076</v>
      </c>
      <c r="AH13" s="2" t="s">
        <v>1077</v>
      </c>
      <c r="AI13" s="2" t="s">
        <v>1078</v>
      </c>
      <c r="AJ13" s="2" t="s">
        <v>1075</v>
      </c>
      <c r="AK13" s="2" t="s">
        <v>1079</v>
      </c>
      <c r="AL13" s="2" t="s">
        <v>1080</v>
      </c>
      <c r="AM13" s="2" t="s">
        <v>1081</v>
      </c>
      <c r="AN13" s="2" t="s">
        <v>1082</v>
      </c>
      <c r="AO13" s="2" t="s">
        <v>1083</v>
      </c>
      <c r="AP13" s="2" t="s">
        <v>1081</v>
      </c>
      <c r="AQ13" s="2" t="s">
        <v>1082</v>
      </c>
      <c r="AR13" s="2" t="s">
        <v>1083</v>
      </c>
      <c r="AS13" s="2" t="s">
        <v>1080</v>
      </c>
      <c r="AT13" s="2" t="s">
        <v>1084</v>
      </c>
    </row>
    <row r="14" ht="12.75" customHeight="1">
      <c r="B14" s="2" t="s">
        <v>231</v>
      </c>
      <c r="C14" s="2" t="s">
        <v>1085</v>
      </c>
      <c r="D14" s="2" t="s">
        <v>1086</v>
      </c>
      <c r="E14" s="2" t="s">
        <v>1087</v>
      </c>
      <c r="F14" s="2" t="s">
        <v>1088</v>
      </c>
      <c r="G14" s="2" t="s">
        <v>1089</v>
      </c>
      <c r="H14" s="2" t="s">
        <v>1003</v>
      </c>
      <c r="I14" s="2" t="s">
        <v>1004</v>
      </c>
      <c r="J14" s="2" t="s">
        <v>1089</v>
      </c>
      <c r="K14" s="2" t="s">
        <v>1006</v>
      </c>
      <c r="L14" s="2" t="s">
        <v>901</v>
      </c>
      <c r="M14" s="2" t="s">
        <v>1090</v>
      </c>
      <c r="N14" s="2" t="s">
        <v>1091</v>
      </c>
      <c r="O14" s="2" t="s">
        <v>1092</v>
      </c>
      <c r="P14" s="2" t="s">
        <v>1010</v>
      </c>
      <c r="Q14" s="2" t="s">
        <v>976</v>
      </c>
      <c r="R14" s="2" t="s">
        <v>1093</v>
      </c>
      <c r="S14" s="2" t="s">
        <v>1094</v>
      </c>
      <c r="T14" s="2" t="s">
        <v>1095</v>
      </c>
      <c r="U14" s="2" t="s">
        <v>1096</v>
      </c>
      <c r="V14" s="2" t="s">
        <v>900</v>
      </c>
      <c r="W14" s="2" t="s">
        <v>901</v>
      </c>
      <c r="X14" s="2" t="s">
        <v>1096</v>
      </c>
      <c r="Y14" s="2" t="s">
        <v>900</v>
      </c>
      <c r="Z14" s="2" t="s">
        <v>901</v>
      </c>
      <c r="AA14" s="2" t="s">
        <v>1095</v>
      </c>
      <c r="AB14" s="2" t="s">
        <v>1097</v>
      </c>
      <c r="AC14" s="2" t="s">
        <v>1098</v>
      </c>
      <c r="AD14" s="2" t="s">
        <v>1099</v>
      </c>
      <c r="AE14" s="2" t="s">
        <v>1100</v>
      </c>
      <c r="AF14" s="2" t="s">
        <v>931</v>
      </c>
      <c r="AG14" s="2" t="s">
        <v>1099</v>
      </c>
      <c r="AH14" s="2" t="s">
        <v>1100</v>
      </c>
      <c r="AI14" s="2" t="s">
        <v>931</v>
      </c>
      <c r="AJ14" s="2" t="s">
        <v>1098</v>
      </c>
      <c r="AK14" s="2" t="s">
        <v>1101</v>
      </c>
      <c r="AL14" s="2" t="s">
        <v>1102</v>
      </c>
      <c r="AM14" s="2" t="s">
        <v>1103</v>
      </c>
      <c r="AN14" s="2" t="s">
        <v>1104</v>
      </c>
      <c r="AO14" s="2" t="s">
        <v>1051</v>
      </c>
      <c r="AP14" s="2" t="s">
        <v>1103</v>
      </c>
      <c r="AQ14" s="2" t="s">
        <v>1104</v>
      </c>
      <c r="AR14" s="2" t="s">
        <v>1051</v>
      </c>
      <c r="AS14" s="2" t="s">
        <v>1102</v>
      </c>
      <c r="AT14" s="2" t="s">
        <v>1105</v>
      </c>
    </row>
    <row r="15" ht="12.75" customHeight="1">
      <c r="B15" s="2" t="s">
        <v>232</v>
      </c>
      <c r="C15" s="2" t="s">
        <v>1106</v>
      </c>
      <c r="D15" s="2" t="s">
        <v>1107</v>
      </c>
      <c r="E15" s="2" t="s">
        <v>1108</v>
      </c>
      <c r="F15" s="2" t="s">
        <v>1108</v>
      </c>
      <c r="G15" s="2" t="s">
        <v>1109</v>
      </c>
      <c r="H15" s="2" t="s">
        <v>1110</v>
      </c>
      <c r="I15" s="2" t="s">
        <v>1111</v>
      </c>
      <c r="J15" s="2" t="s">
        <v>874</v>
      </c>
      <c r="K15" s="2" t="s">
        <v>1112</v>
      </c>
      <c r="L15" s="2" t="s">
        <v>857</v>
      </c>
      <c r="M15" s="2" t="s">
        <v>1113</v>
      </c>
      <c r="N15" s="2" t="s">
        <v>1114</v>
      </c>
      <c r="O15" s="2" t="s">
        <v>1115</v>
      </c>
      <c r="P15" s="2" t="s">
        <v>1116</v>
      </c>
      <c r="Q15" s="2" t="s">
        <v>857</v>
      </c>
      <c r="R15" s="2" t="s">
        <v>1117</v>
      </c>
      <c r="S15" s="2" t="s">
        <v>1118</v>
      </c>
      <c r="V15" s="2" t="s">
        <v>1119</v>
      </c>
      <c r="W15" s="2" t="s">
        <v>860</v>
      </c>
      <c r="Y15" s="2" t="s">
        <v>1119</v>
      </c>
      <c r="Z15" s="2" t="s">
        <v>860</v>
      </c>
      <c r="AC15" s="2" t="s">
        <v>1120</v>
      </c>
      <c r="AD15" s="2" t="s">
        <v>1121</v>
      </c>
      <c r="AE15" s="2" t="s">
        <v>875</v>
      </c>
      <c r="AF15" s="2" t="s">
        <v>860</v>
      </c>
      <c r="AG15" s="2" t="s">
        <v>1121</v>
      </c>
      <c r="AH15" s="2" t="s">
        <v>875</v>
      </c>
      <c r="AI15" s="2" t="s">
        <v>860</v>
      </c>
      <c r="AJ15" s="2" t="s">
        <v>1120</v>
      </c>
      <c r="AK15" s="2" t="s">
        <v>1122</v>
      </c>
      <c r="AL15" s="2" t="s">
        <v>1123</v>
      </c>
      <c r="AM15" s="2" t="s">
        <v>1124</v>
      </c>
      <c r="AN15" s="2" t="s">
        <v>1125</v>
      </c>
      <c r="AO15" s="2" t="s">
        <v>871</v>
      </c>
      <c r="AP15" s="2" t="s">
        <v>1124</v>
      </c>
      <c r="AQ15" s="2" t="s">
        <v>1125</v>
      </c>
      <c r="AR15" s="2" t="s">
        <v>871</v>
      </c>
      <c r="AS15" s="2" t="s">
        <v>1123</v>
      </c>
      <c r="AT15" s="2" t="s">
        <v>1126</v>
      </c>
    </row>
    <row r="16" ht="12.75" customHeight="1">
      <c r="B16" s="2" t="s">
        <v>233</v>
      </c>
      <c r="C16" s="2" t="s">
        <v>1127</v>
      </c>
      <c r="D16" s="2" t="s">
        <v>1128</v>
      </c>
      <c r="E16" s="2" t="s">
        <v>1129</v>
      </c>
      <c r="F16" s="2" t="s">
        <v>1129</v>
      </c>
      <c r="G16" s="2" t="s">
        <v>1130</v>
      </c>
      <c r="H16" s="2" t="s">
        <v>1131</v>
      </c>
      <c r="I16" s="2" t="s">
        <v>1132</v>
      </c>
      <c r="J16" s="2" t="s">
        <v>1130</v>
      </c>
      <c r="K16" s="2" t="s">
        <v>1133</v>
      </c>
      <c r="L16" s="2" t="s">
        <v>1134</v>
      </c>
      <c r="M16" s="2" t="s">
        <v>1135</v>
      </c>
      <c r="N16" s="2" t="s">
        <v>1136</v>
      </c>
      <c r="O16" s="2" t="s">
        <v>1130</v>
      </c>
      <c r="P16" s="2" t="s">
        <v>1137</v>
      </c>
      <c r="Q16" s="2" t="s">
        <v>1138</v>
      </c>
      <c r="R16" s="2" t="s">
        <v>1139</v>
      </c>
      <c r="S16" s="2" t="s">
        <v>1140</v>
      </c>
      <c r="V16" s="2" t="s">
        <v>870</v>
      </c>
      <c r="W16" s="2" t="s">
        <v>1141</v>
      </c>
      <c r="Y16" s="2" t="s">
        <v>870</v>
      </c>
      <c r="Z16" s="2" t="s">
        <v>1141</v>
      </c>
      <c r="AC16" s="2" t="s">
        <v>1142</v>
      </c>
      <c r="AD16" s="2" t="s">
        <v>1143</v>
      </c>
      <c r="AE16" s="2" t="s">
        <v>1144</v>
      </c>
      <c r="AF16" s="2" t="s">
        <v>1145</v>
      </c>
      <c r="AG16" s="2" t="s">
        <v>1143</v>
      </c>
      <c r="AH16" s="2" t="s">
        <v>1144</v>
      </c>
      <c r="AI16" s="2" t="s">
        <v>1145</v>
      </c>
      <c r="AJ16" s="2" t="s">
        <v>1142</v>
      </c>
      <c r="AK16" s="2" t="s">
        <v>1146</v>
      </c>
      <c r="AN16" s="2" t="s">
        <v>1147</v>
      </c>
      <c r="AO16" s="2" t="s">
        <v>1148</v>
      </c>
      <c r="AQ16" s="2" t="s">
        <v>1147</v>
      </c>
      <c r="AR16" s="2" t="s">
        <v>1148</v>
      </c>
    </row>
    <row r="17" ht="12.75" customHeight="1">
      <c r="B17" s="2" t="s">
        <v>234</v>
      </c>
      <c r="C17" s="2" t="s">
        <v>1149</v>
      </c>
      <c r="D17" s="2" t="s">
        <v>1150</v>
      </c>
      <c r="E17" s="2" t="s">
        <v>1151</v>
      </c>
      <c r="F17" s="2" t="s">
        <v>1152</v>
      </c>
      <c r="G17" s="2" t="s">
        <v>1153</v>
      </c>
      <c r="H17" s="2" t="s">
        <v>1154</v>
      </c>
      <c r="I17" s="2" t="s">
        <v>941</v>
      </c>
      <c r="J17" s="2" t="s">
        <v>904</v>
      </c>
      <c r="K17" s="2" t="s">
        <v>1155</v>
      </c>
      <c r="L17" s="2" t="s">
        <v>1111</v>
      </c>
      <c r="M17" s="2" t="s">
        <v>1156</v>
      </c>
      <c r="N17" s="2" t="s">
        <v>1157</v>
      </c>
      <c r="O17" s="2" t="s">
        <v>1158</v>
      </c>
      <c r="P17" s="2" t="s">
        <v>1159</v>
      </c>
      <c r="Q17" s="2" t="s">
        <v>931</v>
      </c>
      <c r="R17" s="2" t="s">
        <v>1160</v>
      </c>
      <c r="S17" s="2" t="s">
        <v>1161</v>
      </c>
      <c r="T17" s="2" t="s">
        <v>1162</v>
      </c>
      <c r="U17" s="2" t="s">
        <v>1163</v>
      </c>
      <c r="V17" s="2" t="s">
        <v>1164</v>
      </c>
      <c r="W17" s="2" t="s">
        <v>983</v>
      </c>
      <c r="X17" s="2" t="s">
        <v>1163</v>
      </c>
      <c r="Y17" s="2" t="s">
        <v>1164</v>
      </c>
      <c r="Z17" s="2" t="s">
        <v>983</v>
      </c>
      <c r="AA17" s="2" t="s">
        <v>1162</v>
      </c>
      <c r="AB17" s="2" t="s">
        <v>1165</v>
      </c>
      <c r="AC17" s="2" t="s">
        <v>1166</v>
      </c>
      <c r="AD17" s="2" t="s">
        <v>1167</v>
      </c>
      <c r="AE17" s="2" t="s">
        <v>1168</v>
      </c>
      <c r="AF17" s="2" t="s">
        <v>931</v>
      </c>
      <c r="AG17" s="2" t="s">
        <v>1167</v>
      </c>
      <c r="AH17" s="2" t="s">
        <v>1168</v>
      </c>
      <c r="AI17" s="2" t="s">
        <v>931</v>
      </c>
      <c r="AJ17" s="2" t="s">
        <v>1166</v>
      </c>
      <c r="AK17" s="2" t="s">
        <v>1169</v>
      </c>
      <c r="AL17" s="2" t="s">
        <v>1170</v>
      </c>
      <c r="AM17" s="2" t="s">
        <v>1171</v>
      </c>
      <c r="AN17" s="2" t="s">
        <v>1172</v>
      </c>
      <c r="AO17" s="2" t="s">
        <v>931</v>
      </c>
      <c r="AP17" s="2" t="s">
        <v>1171</v>
      </c>
      <c r="AQ17" s="2" t="s">
        <v>1172</v>
      </c>
      <c r="AR17" s="2" t="s">
        <v>931</v>
      </c>
      <c r="AS17" s="2" t="s">
        <v>1170</v>
      </c>
      <c r="AT17" s="2" t="s">
        <v>1173</v>
      </c>
    </row>
    <row r="18" ht="12.75" customHeight="1">
      <c r="B18" s="2" t="s">
        <v>235</v>
      </c>
      <c r="C18" s="2" t="s">
        <v>1174</v>
      </c>
      <c r="D18" s="2" t="s">
        <v>1175</v>
      </c>
      <c r="E18" s="2" t="s">
        <v>1176</v>
      </c>
      <c r="F18" s="2" t="s">
        <v>1176</v>
      </c>
      <c r="G18" s="2" t="s">
        <v>1177</v>
      </c>
      <c r="H18" s="2" t="s">
        <v>1178</v>
      </c>
      <c r="I18" s="2" t="s">
        <v>1179</v>
      </c>
      <c r="J18" s="2" t="s">
        <v>1180</v>
      </c>
      <c r="K18" s="2" t="s">
        <v>1181</v>
      </c>
      <c r="L18" s="2" t="s">
        <v>1182</v>
      </c>
      <c r="M18" s="2" t="s">
        <v>1183</v>
      </c>
      <c r="N18" s="2" t="s">
        <v>1184</v>
      </c>
      <c r="O18" s="2" t="s">
        <v>976</v>
      </c>
      <c r="P18" s="2" t="s">
        <v>1185</v>
      </c>
      <c r="Q18" s="2" t="s">
        <v>901</v>
      </c>
      <c r="R18" s="2" t="s">
        <v>1186</v>
      </c>
      <c r="S18" s="2" t="s">
        <v>1187</v>
      </c>
      <c r="V18" s="2" t="s">
        <v>1188</v>
      </c>
      <c r="W18" s="2" t="s">
        <v>1111</v>
      </c>
      <c r="Y18" s="2" t="s">
        <v>1188</v>
      </c>
      <c r="Z18" s="2" t="s">
        <v>1111</v>
      </c>
      <c r="AC18" s="2" t="s">
        <v>1189</v>
      </c>
      <c r="AD18" s="2" t="s">
        <v>1190</v>
      </c>
      <c r="AE18" s="2" t="s">
        <v>1191</v>
      </c>
      <c r="AF18" s="2" t="s">
        <v>901</v>
      </c>
      <c r="AG18" s="2" t="s">
        <v>1190</v>
      </c>
      <c r="AH18" s="2" t="s">
        <v>1191</v>
      </c>
      <c r="AI18" s="2" t="s">
        <v>901</v>
      </c>
      <c r="AJ18" s="2" t="s">
        <v>1189</v>
      </c>
      <c r="AK18" s="2" t="s">
        <v>1192</v>
      </c>
      <c r="AL18" s="2" t="s">
        <v>1193</v>
      </c>
      <c r="AM18" s="2" t="s">
        <v>1194</v>
      </c>
      <c r="AN18" s="2" t="s">
        <v>1195</v>
      </c>
      <c r="AO18" s="2" t="s">
        <v>976</v>
      </c>
      <c r="AP18" s="2" t="s">
        <v>1194</v>
      </c>
      <c r="AQ18" s="2" t="s">
        <v>1195</v>
      </c>
      <c r="AR18" s="2" t="s">
        <v>976</v>
      </c>
      <c r="AS18" s="2" t="s">
        <v>1193</v>
      </c>
      <c r="AT18" s="2" t="s">
        <v>1196</v>
      </c>
    </row>
    <row r="19" ht="12.75" customHeight="1">
      <c r="B19" s="2" t="s">
        <v>236</v>
      </c>
      <c r="C19" s="2" t="s">
        <v>1197</v>
      </c>
      <c r="D19" s="2" t="s">
        <v>1198</v>
      </c>
      <c r="E19" s="2" t="s">
        <v>1199</v>
      </c>
      <c r="F19" s="2" t="s">
        <v>1200</v>
      </c>
      <c r="G19" s="2" t="s">
        <v>893</v>
      </c>
      <c r="H19" s="2" t="s">
        <v>1201</v>
      </c>
      <c r="I19" s="2" t="s">
        <v>1202</v>
      </c>
      <c r="J19" s="2" t="s">
        <v>1203</v>
      </c>
      <c r="K19" s="2" t="s">
        <v>1204</v>
      </c>
      <c r="L19" s="2" t="s">
        <v>1205</v>
      </c>
      <c r="M19" s="2" t="s">
        <v>1206</v>
      </c>
      <c r="N19" s="2" t="s">
        <v>1207</v>
      </c>
      <c r="O19" s="2" t="s">
        <v>1019</v>
      </c>
      <c r="P19" s="2" t="s">
        <v>1208</v>
      </c>
      <c r="Q19" s="2" t="s">
        <v>1182</v>
      </c>
      <c r="R19" s="2" t="s">
        <v>1209</v>
      </c>
      <c r="S19" s="2" t="s">
        <v>1210</v>
      </c>
      <c r="T19" s="2" t="s">
        <v>1211</v>
      </c>
      <c r="U19" s="2" t="s">
        <v>1212</v>
      </c>
      <c r="V19" s="2" t="s">
        <v>1213</v>
      </c>
      <c r="W19" s="2" t="s">
        <v>1205</v>
      </c>
      <c r="X19" s="2" t="s">
        <v>1212</v>
      </c>
      <c r="Y19" s="2" t="s">
        <v>1213</v>
      </c>
      <c r="Z19" s="2" t="s">
        <v>1205</v>
      </c>
      <c r="AA19" s="2" t="s">
        <v>1211</v>
      </c>
      <c r="AB19" s="2" t="s">
        <v>1214</v>
      </c>
      <c r="AC19" s="2" t="s">
        <v>1215</v>
      </c>
      <c r="AD19" s="2" t="s">
        <v>1216</v>
      </c>
      <c r="AE19" s="2" t="s">
        <v>1217</v>
      </c>
      <c r="AF19" s="2" t="s">
        <v>1218</v>
      </c>
      <c r="AG19" s="2" t="s">
        <v>1216</v>
      </c>
      <c r="AH19" s="2" t="s">
        <v>1217</v>
      </c>
      <c r="AI19" s="2" t="s">
        <v>1218</v>
      </c>
      <c r="AJ19" s="2" t="s">
        <v>1215</v>
      </c>
      <c r="AK19" s="2" t="s">
        <v>1219</v>
      </c>
      <c r="AL19" s="2" t="s">
        <v>1220</v>
      </c>
      <c r="AM19" s="2" t="s">
        <v>1221</v>
      </c>
      <c r="AN19" s="2" t="s">
        <v>1222</v>
      </c>
      <c r="AO19" s="2" t="s">
        <v>890</v>
      </c>
      <c r="AP19" s="2" t="s">
        <v>1221</v>
      </c>
      <c r="AQ19" s="2" t="s">
        <v>1222</v>
      </c>
      <c r="AR19" s="2" t="s">
        <v>890</v>
      </c>
      <c r="AS19" s="2" t="s">
        <v>1220</v>
      </c>
      <c r="AT19" s="2" t="s">
        <v>1223</v>
      </c>
    </row>
    <row r="20" ht="12.75" customHeight="1">
      <c r="B20" s="2" t="s">
        <v>237</v>
      </c>
      <c r="C20" s="2" t="s">
        <v>1224</v>
      </c>
      <c r="D20" s="2" t="s">
        <v>1225</v>
      </c>
      <c r="E20" s="2" t="s">
        <v>1226</v>
      </c>
      <c r="F20" s="2" t="s">
        <v>1227</v>
      </c>
      <c r="G20" s="2" t="s">
        <v>1023</v>
      </c>
      <c r="H20" s="2" t="s">
        <v>1003</v>
      </c>
      <c r="I20" s="2" t="s">
        <v>1004</v>
      </c>
      <c r="J20" s="2" t="s">
        <v>916</v>
      </c>
      <c r="K20" s="2" t="s">
        <v>1006</v>
      </c>
      <c r="L20" s="2" t="s">
        <v>901</v>
      </c>
      <c r="M20" s="2" t="s">
        <v>1228</v>
      </c>
      <c r="N20" s="2" t="s">
        <v>1229</v>
      </c>
      <c r="O20" s="2" t="s">
        <v>1089</v>
      </c>
      <c r="P20" s="2" t="s">
        <v>1010</v>
      </c>
      <c r="Q20" s="2" t="s">
        <v>976</v>
      </c>
      <c r="R20" s="2" t="s">
        <v>1230</v>
      </c>
      <c r="S20" s="2" t="s">
        <v>1231</v>
      </c>
      <c r="T20" s="2" t="s">
        <v>1232</v>
      </c>
      <c r="U20" s="2" t="s">
        <v>1233</v>
      </c>
      <c r="V20" s="2" t="s">
        <v>900</v>
      </c>
      <c r="W20" s="2" t="s">
        <v>901</v>
      </c>
      <c r="X20" s="2" t="s">
        <v>1233</v>
      </c>
      <c r="Y20" s="2" t="s">
        <v>900</v>
      </c>
      <c r="Z20" s="2" t="s">
        <v>901</v>
      </c>
      <c r="AA20" s="2" t="s">
        <v>1232</v>
      </c>
      <c r="AB20" s="2" t="s">
        <v>1234</v>
      </c>
      <c r="AC20" s="2" t="s">
        <v>1235</v>
      </c>
      <c r="AD20" s="2" t="s">
        <v>1236</v>
      </c>
      <c r="AE20" s="2" t="s">
        <v>1237</v>
      </c>
      <c r="AF20" s="2" t="s">
        <v>1036</v>
      </c>
      <c r="AG20" s="2" t="s">
        <v>1236</v>
      </c>
      <c r="AH20" s="2" t="s">
        <v>1237</v>
      </c>
      <c r="AI20" s="2" t="s">
        <v>1036</v>
      </c>
      <c r="AJ20" s="2" t="s">
        <v>1235</v>
      </c>
      <c r="AK20" s="2" t="s">
        <v>1238</v>
      </c>
      <c r="AL20" s="2" t="s">
        <v>1239</v>
      </c>
      <c r="AM20" s="2" t="s">
        <v>1240</v>
      </c>
      <c r="AN20" s="2" t="s">
        <v>1241</v>
      </c>
      <c r="AO20" s="2" t="s">
        <v>921</v>
      </c>
      <c r="AP20" s="2" t="s">
        <v>1240</v>
      </c>
      <c r="AQ20" s="2" t="s">
        <v>1241</v>
      </c>
      <c r="AR20" s="2" t="s">
        <v>921</v>
      </c>
      <c r="AS20" s="2" t="s">
        <v>1239</v>
      </c>
      <c r="AT20" s="2" t="s">
        <v>1242</v>
      </c>
    </row>
    <row r="21" ht="12.75" customHeight="1">
      <c r="B21" s="2" t="s">
        <v>238</v>
      </c>
      <c r="C21" s="2" t="s">
        <v>1243</v>
      </c>
      <c r="D21" s="2" t="s">
        <v>1244</v>
      </c>
      <c r="E21" s="2" t="s">
        <v>1245</v>
      </c>
      <c r="F21" s="2" t="s">
        <v>1246</v>
      </c>
      <c r="G21" s="2" t="s">
        <v>1247</v>
      </c>
      <c r="H21" s="2" t="s">
        <v>1248</v>
      </c>
      <c r="I21" s="2" t="s">
        <v>921</v>
      </c>
      <c r="J21" s="2" t="s">
        <v>1249</v>
      </c>
      <c r="K21" s="2" t="s">
        <v>1250</v>
      </c>
      <c r="L21" s="2" t="s">
        <v>936</v>
      </c>
      <c r="M21" s="2" t="s">
        <v>1251</v>
      </c>
      <c r="N21" s="2" t="s">
        <v>1252</v>
      </c>
      <c r="O21" s="2" t="s">
        <v>1253</v>
      </c>
      <c r="P21" s="2" t="s">
        <v>1254</v>
      </c>
      <c r="Q21" s="2" t="s">
        <v>1025</v>
      </c>
      <c r="R21" s="2" t="s">
        <v>1255</v>
      </c>
      <c r="S21" s="2" t="s">
        <v>1256</v>
      </c>
      <c r="T21" s="2" t="s">
        <v>1257</v>
      </c>
      <c r="U21" s="2" t="s">
        <v>1258</v>
      </c>
      <c r="V21" s="2" t="s">
        <v>1259</v>
      </c>
      <c r="W21" s="2" t="s">
        <v>936</v>
      </c>
      <c r="X21" s="2" t="s">
        <v>1258</v>
      </c>
      <c r="Y21" s="2" t="s">
        <v>1259</v>
      </c>
      <c r="Z21" s="2" t="s">
        <v>936</v>
      </c>
      <c r="AA21" s="2" t="s">
        <v>1257</v>
      </c>
      <c r="AB21" s="2" t="s">
        <v>1260</v>
      </c>
      <c r="AC21" s="2" t="s">
        <v>1261</v>
      </c>
      <c r="AD21" s="2" t="s">
        <v>1262</v>
      </c>
      <c r="AE21" s="2" t="s">
        <v>1263</v>
      </c>
      <c r="AF21" s="2" t="s">
        <v>1051</v>
      </c>
      <c r="AG21" s="2" t="s">
        <v>1262</v>
      </c>
      <c r="AH21" s="2" t="s">
        <v>1263</v>
      </c>
      <c r="AI21" s="2" t="s">
        <v>1051</v>
      </c>
      <c r="AJ21" s="2" t="s">
        <v>1261</v>
      </c>
      <c r="AK21" s="2" t="s">
        <v>1264</v>
      </c>
      <c r="AL21" s="2" t="s">
        <v>1265</v>
      </c>
      <c r="AM21" s="2" t="s">
        <v>1266</v>
      </c>
      <c r="AN21" s="2" t="s">
        <v>870</v>
      </c>
      <c r="AO21" s="2" t="s">
        <v>865</v>
      </c>
      <c r="AP21" s="2" t="s">
        <v>1266</v>
      </c>
      <c r="AQ21" s="2" t="s">
        <v>870</v>
      </c>
      <c r="AR21" s="2" t="s">
        <v>865</v>
      </c>
      <c r="AS21" s="2" t="s">
        <v>1265</v>
      </c>
      <c r="AT21" s="2" t="s">
        <v>1267</v>
      </c>
    </row>
    <row r="22" ht="12.75" customHeight="1">
      <c r="B22" s="2" t="s">
        <v>239</v>
      </c>
      <c r="C22" s="2" t="s">
        <v>1268</v>
      </c>
      <c r="D22" s="2" t="s">
        <v>1269</v>
      </c>
      <c r="E22" s="2" t="s">
        <v>1270</v>
      </c>
      <c r="F22" s="2" t="s">
        <v>1271</v>
      </c>
      <c r="G22" s="2" t="s">
        <v>1272</v>
      </c>
      <c r="H22" s="2" t="s">
        <v>1273</v>
      </c>
      <c r="I22" s="2" t="s">
        <v>955</v>
      </c>
      <c r="J22" s="2" t="s">
        <v>1274</v>
      </c>
      <c r="K22" s="2" t="s">
        <v>1275</v>
      </c>
      <c r="L22" s="2" t="s">
        <v>865</v>
      </c>
      <c r="M22" s="2" t="s">
        <v>1276</v>
      </c>
      <c r="N22" s="2" t="s">
        <v>1277</v>
      </c>
      <c r="O22" s="2" t="s">
        <v>1278</v>
      </c>
      <c r="P22" s="2" t="s">
        <v>1279</v>
      </c>
      <c r="Q22" s="2" t="s">
        <v>983</v>
      </c>
      <c r="R22" s="2" t="s">
        <v>1280</v>
      </c>
      <c r="S22" s="2" t="s">
        <v>1281</v>
      </c>
      <c r="T22" s="2" t="s">
        <v>1282</v>
      </c>
      <c r="U22" s="2" t="s">
        <v>1283</v>
      </c>
      <c r="V22" s="2" t="s">
        <v>1284</v>
      </c>
      <c r="W22" s="2" t="s">
        <v>857</v>
      </c>
      <c r="X22" s="2" t="s">
        <v>1283</v>
      </c>
      <c r="Y22" s="2" t="s">
        <v>1284</v>
      </c>
      <c r="Z22" s="2" t="s">
        <v>857</v>
      </c>
      <c r="AA22" s="2" t="s">
        <v>1282</v>
      </c>
      <c r="AB22" s="2" t="s">
        <v>1285</v>
      </c>
      <c r="AC22" s="2" t="s">
        <v>1286</v>
      </c>
      <c r="AD22" s="2" t="s">
        <v>1287</v>
      </c>
      <c r="AE22" s="2" t="s">
        <v>875</v>
      </c>
      <c r="AF22" s="2" t="s">
        <v>860</v>
      </c>
      <c r="AG22" s="2" t="s">
        <v>1287</v>
      </c>
      <c r="AH22" s="2" t="s">
        <v>875</v>
      </c>
      <c r="AI22" s="2" t="s">
        <v>860</v>
      </c>
      <c r="AJ22" s="2" t="s">
        <v>1286</v>
      </c>
      <c r="AK22" s="2" t="s">
        <v>1288</v>
      </c>
      <c r="AL22" s="2" t="s">
        <v>1289</v>
      </c>
      <c r="AM22" s="2" t="s">
        <v>1290</v>
      </c>
      <c r="AN22" s="2" t="s">
        <v>1291</v>
      </c>
      <c r="AO22" s="2" t="s">
        <v>860</v>
      </c>
      <c r="AP22" s="2" t="s">
        <v>1290</v>
      </c>
      <c r="AQ22" s="2" t="s">
        <v>1291</v>
      </c>
      <c r="AR22" s="2" t="s">
        <v>860</v>
      </c>
      <c r="AS22" s="2" t="s">
        <v>1289</v>
      </c>
      <c r="AT22" s="2" t="s">
        <v>1292</v>
      </c>
    </row>
    <row r="23" ht="12.75" customHeight="1">
      <c r="B23" s="2" t="s">
        <v>240</v>
      </c>
      <c r="C23" s="2" t="s">
        <v>1293</v>
      </c>
      <c r="D23" s="2" t="s">
        <v>1294</v>
      </c>
      <c r="E23" s="2" t="s">
        <v>1295</v>
      </c>
      <c r="F23" s="2" t="s">
        <v>1296</v>
      </c>
      <c r="G23" s="2" t="s">
        <v>1297</v>
      </c>
      <c r="H23" s="2" t="s">
        <v>1298</v>
      </c>
      <c r="I23" s="2" t="s">
        <v>1299</v>
      </c>
      <c r="J23" s="2" t="s">
        <v>1300</v>
      </c>
      <c r="K23" s="2" t="s">
        <v>1301</v>
      </c>
      <c r="L23" s="2" t="s">
        <v>1004</v>
      </c>
      <c r="M23" s="2" t="s">
        <v>1302</v>
      </c>
      <c r="N23" s="2" t="s">
        <v>1303</v>
      </c>
      <c r="O23" s="2" t="s">
        <v>1304</v>
      </c>
      <c r="P23" s="2" t="s">
        <v>1305</v>
      </c>
      <c r="Q23" s="2" t="s">
        <v>1182</v>
      </c>
      <c r="R23" s="2" t="s">
        <v>1306</v>
      </c>
      <c r="S23" s="2" t="s">
        <v>1307</v>
      </c>
      <c r="T23" s="2" t="s">
        <v>1308</v>
      </c>
      <c r="U23" s="2" t="s">
        <v>1309</v>
      </c>
      <c r="V23" s="2" t="s">
        <v>1310</v>
      </c>
      <c r="W23" s="2" t="s">
        <v>1311</v>
      </c>
      <c r="X23" s="2" t="s">
        <v>1309</v>
      </c>
      <c r="Y23" s="2" t="s">
        <v>1310</v>
      </c>
      <c r="Z23" s="2" t="s">
        <v>1311</v>
      </c>
      <c r="AA23" s="2" t="s">
        <v>1308</v>
      </c>
      <c r="AB23" s="2" t="s">
        <v>1312</v>
      </c>
      <c r="AC23" s="2" t="s">
        <v>1313</v>
      </c>
      <c r="AD23" s="2" t="s">
        <v>1314</v>
      </c>
      <c r="AE23" s="2" t="s">
        <v>1217</v>
      </c>
      <c r="AF23" s="2" t="s">
        <v>1218</v>
      </c>
      <c r="AG23" s="2" t="s">
        <v>1314</v>
      </c>
      <c r="AH23" s="2" t="s">
        <v>1217</v>
      </c>
      <c r="AI23" s="2" t="s">
        <v>1218</v>
      </c>
      <c r="AJ23" s="2" t="s">
        <v>1313</v>
      </c>
      <c r="AK23" s="2" t="s">
        <v>1315</v>
      </c>
      <c r="AL23" s="2" t="s">
        <v>1316</v>
      </c>
      <c r="AM23" s="2" t="s">
        <v>1317</v>
      </c>
      <c r="AN23" s="2" t="s">
        <v>1318</v>
      </c>
      <c r="AO23" s="2" t="s">
        <v>1218</v>
      </c>
      <c r="AP23" s="2" t="s">
        <v>1317</v>
      </c>
      <c r="AQ23" s="2" t="s">
        <v>1318</v>
      </c>
      <c r="AR23" s="2" t="s">
        <v>1218</v>
      </c>
      <c r="AS23" s="2" t="s">
        <v>1316</v>
      </c>
      <c r="AT23" s="2" t="s">
        <v>1319</v>
      </c>
    </row>
    <row r="24" ht="12.75" customHeight="1">
      <c r="B24" s="2" t="s">
        <v>241</v>
      </c>
      <c r="C24" s="2" t="s">
        <v>1320</v>
      </c>
      <c r="D24" s="2" t="s">
        <v>1321</v>
      </c>
      <c r="E24" s="2" t="s">
        <v>1322</v>
      </c>
      <c r="F24" s="2" t="s">
        <v>1322</v>
      </c>
      <c r="G24" s="2" t="s">
        <v>1323</v>
      </c>
      <c r="H24" s="2" t="s">
        <v>1324</v>
      </c>
      <c r="I24" s="2" t="s">
        <v>865</v>
      </c>
      <c r="J24" s="2" t="s">
        <v>1153</v>
      </c>
      <c r="K24" s="2" t="s">
        <v>1325</v>
      </c>
      <c r="L24" s="2" t="s">
        <v>860</v>
      </c>
      <c r="M24" s="2" t="s">
        <v>1326</v>
      </c>
      <c r="N24" s="2" t="s">
        <v>1327</v>
      </c>
      <c r="O24" s="2" t="s">
        <v>1328</v>
      </c>
      <c r="P24" s="2" t="s">
        <v>1329</v>
      </c>
      <c r="Q24" s="2" t="s">
        <v>860</v>
      </c>
      <c r="R24" s="2" t="s">
        <v>1330</v>
      </c>
      <c r="S24" s="2" t="s">
        <v>1331</v>
      </c>
      <c r="V24" s="2" t="s">
        <v>1332</v>
      </c>
      <c r="W24" s="2" t="s">
        <v>860</v>
      </c>
      <c r="Y24" s="2" t="s">
        <v>1332</v>
      </c>
      <c r="Z24" s="2" t="s">
        <v>860</v>
      </c>
      <c r="AC24" s="2" t="s">
        <v>1333</v>
      </c>
      <c r="AD24" s="2" t="s">
        <v>1334</v>
      </c>
      <c r="AE24" s="2" t="s">
        <v>875</v>
      </c>
      <c r="AF24" s="2" t="s">
        <v>860</v>
      </c>
      <c r="AG24" s="2" t="s">
        <v>1334</v>
      </c>
      <c r="AH24" s="2" t="s">
        <v>875</v>
      </c>
      <c r="AI24" s="2" t="s">
        <v>860</v>
      </c>
      <c r="AJ24" s="2" t="s">
        <v>1333</v>
      </c>
      <c r="AK24" s="2" t="s">
        <v>1335</v>
      </c>
      <c r="AL24" s="2" t="s">
        <v>1336</v>
      </c>
      <c r="AM24" s="2" t="s">
        <v>1337</v>
      </c>
      <c r="AN24" s="2" t="s">
        <v>1338</v>
      </c>
      <c r="AO24" s="2" t="s">
        <v>860</v>
      </c>
      <c r="AP24" s="2" t="s">
        <v>1337</v>
      </c>
      <c r="AQ24" s="2" t="s">
        <v>1338</v>
      </c>
      <c r="AR24" s="2" t="s">
        <v>860</v>
      </c>
      <c r="AS24" s="2" t="s">
        <v>1336</v>
      </c>
      <c r="AT24" s="2" t="s">
        <v>1339</v>
      </c>
    </row>
    <row r="25" ht="12.75" customHeight="1">
      <c r="B25" s="2" t="s">
        <v>242</v>
      </c>
      <c r="C25" s="2" t="s">
        <v>1340</v>
      </c>
      <c r="D25" s="2" t="s">
        <v>1341</v>
      </c>
      <c r="E25" s="2" t="s">
        <v>1342</v>
      </c>
      <c r="F25" s="2" t="s">
        <v>1343</v>
      </c>
      <c r="G25" s="2" t="s">
        <v>1344</v>
      </c>
      <c r="H25" s="2" t="s">
        <v>1345</v>
      </c>
      <c r="I25" s="2" t="s">
        <v>1051</v>
      </c>
      <c r="J25" s="2" t="s">
        <v>1346</v>
      </c>
      <c r="K25" s="2" t="s">
        <v>1347</v>
      </c>
      <c r="L25" s="2" t="s">
        <v>931</v>
      </c>
      <c r="M25" s="2" t="s">
        <v>1348</v>
      </c>
      <c r="N25" s="2" t="s">
        <v>1349</v>
      </c>
      <c r="O25" s="2" t="s">
        <v>1350</v>
      </c>
      <c r="P25" s="2" t="s">
        <v>1351</v>
      </c>
      <c r="Q25" s="2" t="s">
        <v>936</v>
      </c>
      <c r="R25" s="2" t="s">
        <v>1352</v>
      </c>
      <c r="S25" s="2" t="s">
        <v>1353</v>
      </c>
      <c r="T25" s="2" t="s">
        <v>1354</v>
      </c>
      <c r="U25" s="2" t="s">
        <v>1355</v>
      </c>
      <c r="V25" s="2" t="s">
        <v>930</v>
      </c>
      <c r="W25" s="2" t="s">
        <v>931</v>
      </c>
      <c r="X25" s="2" t="s">
        <v>1355</v>
      </c>
      <c r="Y25" s="2" t="s">
        <v>930</v>
      </c>
      <c r="Z25" s="2" t="s">
        <v>931</v>
      </c>
      <c r="AA25" s="2" t="s">
        <v>1354</v>
      </c>
      <c r="AB25" s="2" t="s">
        <v>1356</v>
      </c>
      <c r="AC25" s="2" t="s">
        <v>1357</v>
      </c>
      <c r="AD25" s="2" t="s">
        <v>1031</v>
      </c>
      <c r="AE25" s="2" t="s">
        <v>1358</v>
      </c>
      <c r="AF25" s="2" t="s">
        <v>936</v>
      </c>
      <c r="AG25" s="2" t="s">
        <v>1031</v>
      </c>
      <c r="AH25" s="2" t="s">
        <v>1358</v>
      </c>
      <c r="AI25" s="2" t="s">
        <v>936</v>
      </c>
      <c r="AJ25" s="2" t="s">
        <v>1357</v>
      </c>
      <c r="AK25" s="2" t="s">
        <v>1359</v>
      </c>
      <c r="AL25" s="2" t="s">
        <v>1360</v>
      </c>
      <c r="AM25" s="2" t="s">
        <v>885</v>
      </c>
      <c r="AN25" s="2" t="s">
        <v>1361</v>
      </c>
      <c r="AO25" s="2" t="s">
        <v>983</v>
      </c>
      <c r="AP25" s="2" t="s">
        <v>885</v>
      </c>
      <c r="AQ25" s="2" t="s">
        <v>1361</v>
      </c>
      <c r="AR25" s="2" t="s">
        <v>983</v>
      </c>
      <c r="AS25" s="2" t="s">
        <v>1360</v>
      </c>
      <c r="AT25" s="2" t="s">
        <v>1362</v>
      </c>
    </row>
    <row r="26" ht="12.75" customHeight="1">
      <c r="B26" s="2" t="s">
        <v>243</v>
      </c>
      <c r="C26" s="2" t="s">
        <v>1363</v>
      </c>
      <c r="D26" s="2" t="s">
        <v>1364</v>
      </c>
      <c r="E26" s="2" t="s">
        <v>1365</v>
      </c>
      <c r="F26" s="2" t="s">
        <v>1366</v>
      </c>
      <c r="G26" s="2" t="s">
        <v>949</v>
      </c>
      <c r="H26" s="2" t="s">
        <v>1367</v>
      </c>
      <c r="I26" s="2" t="s">
        <v>1368</v>
      </c>
      <c r="J26" s="2" t="s">
        <v>1369</v>
      </c>
      <c r="K26" s="2" t="s">
        <v>1370</v>
      </c>
      <c r="L26" s="2" t="s">
        <v>1083</v>
      </c>
      <c r="M26" s="2" t="s">
        <v>1371</v>
      </c>
      <c r="N26" s="2" t="s">
        <v>1372</v>
      </c>
      <c r="O26" s="2" t="s">
        <v>888</v>
      </c>
      <c r="P26" s="2" t="s">
        <v>1373</v>
      </c>
      <c r="Q26" s="2" t="s">
        <v>1051</v>
      </c>
      <c r="R26" s="2" t="s">
        <v>1374</v>
      </c>
      <c r="S26" s="2" t="s">
        <v>1375</v>
      </c>
      <c r="T26" s="2" t="s">
        <v>1376</v>
      </c>
      <c r="U26" s="2" t="s">
        <v>1377</v>
      </c>
      <c r="V26" s="2" t="s">
        <v>1378</v>
      </c>
      <c r="W26" s="2" t="s">
        <v>996</v>
      </c>
      <c r="X26" s="2" t="s">
        <v>1377</v>
      </c>
      <c r="Y26" s="2" t="s">
        <v>1378</v>
      </c>
      <c r="Z26" s="2" t="s">
        <v>996</v>
      </c>
      <c r="AA26" s="2" t="s">
        <v>1376</v>
      </c>
      <c r="AB26" s="2" t="s">
        <v>1379</v>
      </c>
      <c r="AC26" s="2" t="s">
        <v>1380</v>
      </c>
      <c r="AD26" s="2" t="s">
        <v>1381</v>
      </c>
      <c r="AE26" s="2" t="s">
        <v>1382</v>
      </c>
      <c r="AF26" s="2" t="s">
        <v>931</v>
      </c>
      <c r="AG26" s="2" t="s">
        <v>1381</v>
      </c>
      <c r="AH26" s="2" t="s">
        <v>1382</v>
      </c>
      <c r="AI26" s="2" t="s">
        <v>931</v>
      </c>
      <c r="AJ26" s="2" t="s">
        <v>1380</v>
      </c>
      <c r="AK26" s="2" t="s">
        <v>1383</v>
      </c>
      <c r="AL26" s="2" t="s">
        <v>1384</v>
      </c>
      <c r="AM26" s="2" t="s">
        <v>1023</v>
      </c>
      <c r="AN26" s="2" t="s">
        <v>1385</v>
      </c>
      <c r="AO26" s="2" t="s">
        <v>948</v>
      </c>
      <c r="AP26" s="2" t="s">
        <v>1023</v>
      </c>
      <c r="AQ26" s="2" t="s">
        <v>1385</v>
      </c>
      <c r="AR26" s="2" t="s">
        <v>948</v>
      </c>
      <c r="AS26" s="2" t="s">
        <v>1384</v>
      </c>
      <c r="AT26" s="2" t="s">
        <v>1386</v>
      </c>
    </row>
    <row r="27" ht="12.75" customHeight="1">
      <c r="B27" s="2" t="s">
        <v>244</v>
      </c>
      <c r="C27" s="2" t="s">
        <v>1387</v>
      </c>
      <c r="D27" s="2" t="s">
        <v>1388</v>
      </c>
      <c r="E27" s="2" t="s">
        <v>1389</v>
      </c>
      <c r="F27" s="2" t="s">
        <v>1390</v>
      </c>
      <c r="G27" s="2" t="s">
        <v>1391</v>
      </c>
      <c r="H27" s="2" t="s">
        <v>1392</v>
      </c>
      <c r="I27" s="2" t="s">
        <v>1393</v>
      </c>
      <c r="J27" s="2" t="s">
        <v>1394</v>
      </c>
      <c r="K27" s="2" t="s">
        <v>1395</v>
      </c>
      <c r="L27" s="2" t="s">
        <v>1396</v>
      </c>
      <c r="M27" s="2" t="s">
        <v>1397</v>
      </c>
      <c r="N27" s="2" t="s">
        <v>1398</v>
      </c>
      <c r="O27" s="2" t="s">
        <v>1115</v>
      </c>
      <c r="P27" s="2" t="s">
        <v>1399</v>
      </c>
      <c r="Q27" s="2" t="s">
        <v>1400</v>
      </c>
      <c r="R27" s="2" t="s">
        <v>1401</v>
      </c>
      <c r="S27" s="2" t="s">
        <v>1402</v>
      </c>
      <c r="T27" s="2" t="s">
        <v>1403</v>
      </c>
      <c r="U27" s="2" t="s">
        <v>1404</v>
      </c>
      <c r="V27" s="2" t="s">
        <v>1405</v>
      </c>
      <c r="W27" s="2" t="s">
        <v>941</v>
      </c>
      <c r="X27" s="2" t="s">
        <v>1404</v>
      </c>
      <c r="Y27" s="2" t="s">
        <v>1405</v>
      </c>
      <c r="Z27" s="2" t="s">
        <v>941</v>
      </c>
      <c r="AA27" s="2" t="s">
        <v>1403</v>
      </c>
      <c r="AB27" s="2" t="s">
        <v>1406</v>
      </c>
      <c r="AC27" s="2" t="s">
        <v>1407</v>
      </c>
      <c r="AD27" s="2" t="s">
        <v>1394</v>
      </c>
      <c r="AE27" s="2" t="s">
        <v>1408</v>
      </c>
      <c r="AF27" s="2" t="s">
        <v>948</v>
      </c>
      <c r="AG27" s="2" t="s">
        <v>1394</v>
      </c>
      <c r="AH27" s="2" t="s">
        <v>1408</v>
      </c>
      <c r="AI27" s="2" t="s">
        <v>948</v>
      </c>
      <c r="AJ27" s="2" t="s">
        <v>1407</v>
      </c>
      <c r="AK27" s="2" t="s">
        <v>1409</v>
      </c>
      <c r="AL27" s="2" t="s">
        <v>1410</v>
      </c>
      <c r="AM27" s="2" t="s">
        <v>1411</v>
      </c>
      <c r="AN27" s="2" t="s">
        <v>1412</v>
      </c>
      <c r="AO27" s="2" t="s">
        <v>948</v>
      </c>
      <c r="AP27" s="2" t="s">
        <v>1411</v>
      </c>
      <c r="AQ27" s="2" t="s">
        <v>1412</v>
      </c>
      <c r="AR27" s="2" t="s">
        <v>948</v>
      </c>
      <c r="AS27" s="2" t="s">
        <v>1410</v>
      </c>
      <c r="AT27" s="2" t="s">
        <v>1413</v>
      </c>
    </row>
    <row r="28" ht="12.75" customHeight="1">
      <c r="B28" s="2" t="s">
        <v>245</v>
      </c>
      <c r="C28" s="2" t="s">
        <v>1414</v>
      </c>
      <c r="D28" s="2" t="s">
        <v>1415</v>
      </c>
      <c r="E28" s="2" t="s">
        <v>1416</v>
      </c>
      <c r="F28" s="2" t="s">
        <v>1417</v>
      </c>
      <c r="G28" s="2" t="s">
        <v>1418</v>
      </c>
      <c r="H28" s="2" t="s">
        <v>1419</v>
      </c>
      <c r="I28" s="2" t="s">
        <v>901</v>
      </c>
      <c r="J28" s="2" t="s">
        <v>1096</v>
      </c>
      <c r="K28" s="2" t="s">
        <v>1420</v>
      </c>
      <c r="L28" s="2" t="s">
        <v>931</v>
      </c>
      <c r="M28" s="2" t="s">
        <v>1421</v>
      </c>
      <c r="N28" s="2" t="s">
        <v>1422</v>
      </c>
      <c r="O28" s="2" t="s">
        <v>1287</v>
      </c>
      <c r="P28" s="2" t="s">
        <v>1423</v>
      </c>
      <c r="Q28" s="2" t="s">
        <v>931</v>
      </c>
      <c r="R28" s="2" t="s">
        <v>1424</v>
      </c>
      <c r="S28" s="2" t="s">
        <v>1425</v>
      </c>
      <c r="T28" s="2" t="s">
        <v>1426</v>
      </c>
      <c r="U28" s="2" t="s">
        <v>1427</v>
      </c>
      <c r="V28" s="2" t="s">
        <v>1428</v>
      </c>
      <c r="W28" s="2" t="s">
        <v>1111</v>
      </c>
      <c r="X28" s="2" t="s">
        <v>1427</v>
      </c>
      <c r="Y28" s="2" t="s">
        <v>1428</v>
      </c>
      <c r="Z28" s="2" t="s">
        <v>1111</v>
      </c>
      <c r="AA28" s="2" t="s">
        <v>1426</v>
      </c>
      <c r="AB28" s="2" t="s">
        <v>1429</v>
      </c>
      <c r="AC28" s="2" t="s">
        <v>1430</v>
      </c>
      <c r="AD28" s="2" t="s">
        <v>1431</v>
      </c>
      <c r="AE28" s="2" t="s">
        <v>991</v>
      </c>
      <c r="AF28" s="2" t="s">
        <v>857</v>
      </c>
      <c r="AG28" s="2" t="s">
        <v>1431</v>
      </c>
      <c r="AH28" s="2" t="s">
        <v>991</v>
      </c>
      <c r="AI28" s="2" t="s">
        <v>857</v>
      </c>
      <c r="AJ28" s="2" t="s">
        <v>1430</v>
      </c>
      <c r="AK28" s="2" t="s">
        <v>1432</v>
      </c>
      <c r="AL28" s="2" t="s">
        <v>1433</v>
      </c>
      <c r="AM28" s="2" t="s">
        <v>1434</v>
      </c>
      <c r="AN28" s="2" t="s">
        <v>1435</v>
      </c>
      <c r="AO28" s="2" t="s">
        <v>857</v>
      </c>
      <c r="AP28" s="2" t="s">
        <v>1434</v>
      </c>
      <c r="AQ28" s="2" t="s">
        <v>1435</v>
      </c>
      <c r="AR28" s="2" t="s">
        <v>857</v>
      </c>
      <c r="AS28" s="2" t="s">
        <v>1433</v>
      </c>
      <c r="AT28" s="2" t="s">
        <v>1436</v>
      </c>
    </row>
    <row r="29" ht="12.75" customHeight="1">
      <c r="B29" s="2" t="s">
        <v>246</v>
      </c>
      <c r="C29" s="2" t="s">
        <v>1437</v>
      </c>
      <c r="D29" s="2" t="s">
        <v>1438</v>
      </c>
      <c r="E29" s="2" t="s">
        <v>1439</v>
      </c>
      <c r="F29" s="2" t="s">
        <v>1440</v>
      </c>
      <c r="G29" s="2" t="s">
        <v>1441</v>
      </c>
      <c r="H29" s="2" t="s">
        <v>1442</v>
      </c>
      <c r="I29" s="2" t="s">
        <v>906</v>
      </c>
      <c r="J29" s="2" t="s">
        <v>1221</v>
      </c>
      <c r="K29" s="2" t="s">
        <v>1443</v>
      </c>
      <c r="L29" s="2" t="s">
        <v>983</v>
      </c>
      <c r="M29" s="2" t="s">
        <v>1444</v>
      </c>
      <c r="N29" s="2" t="s">
        <v>1445</v>
      </c>
      <c r="O29" s="2" t="s">
        <v>1446</v>
      </c>
      <c r="P29" s="2" t="s">
        <v>1447</v>
      </c>
      <c r="Q29" s="2" t="s">
        <v>955</v>
      </c>
      <c r="R29" s="2" t="s">
        <v>1448</v>
      </c>
      <c r="S29" s="2" t="s">
        <v>1449</v>
      </c>
      <c r="T29" s="2" t="s">
        <v>1450</v>
      </c>
      <c r="U29" s="2" t="s">
        <v>1451</v>
      </c>
      <c r="V29" s="2" t="s">
        <v>1164</v>
      </c>
      <c r="W29" s="2" t="s">
        <v>983</v>
      </c>
      <c r="X29" s="2" t="s">
        <v>1451</v>
      </c>
      <c r="Y29" s="2" t="s">
        <v>1164</v>
      </c>
      <c r="Z29" s="2" t="s">
        <v>983</v>
      </c>
      <c r="AA29" s="2" t="s">
        <v>1450</v>
      </c>
      <c r="AB29" s="2" t="s">
        <v>1452</v>
      </c>
      <c r="AC29" s="2" t="s">
        <v>1453</v>
      </c>
      <c r="AD29" s="2" t="s">
        <v>1454</v>
      </c>
      <c r="AE29" s="2" t="s">
        <v>1455</v>
      </c>
      <c r="AF29" s="2" t="s">
        <v>865</v>
      </c>
      <c r="AG29" s="2" t="s">
        <v>1454</v>
      </c>
      <c r="AH29" s="2" t="s">
        <v>1455</v>
      </c>
      <c r="AI29" s="2" t="s">
        <v>865</v>
      </c>
      <c r="AJ29" s="2" t="s">
        <v>1453</v>
      </c>
      <c r="AK29" s="2" t="s">
        <v>1456</v>
      </c>
      <c r="AL29" s="2" t="s">
        <v>1457</v>
      </c>
      <c r="AM29" s="2" t="s">
        <v>1458</v>
      </c>
      <c r="AN29" s="2" t="s">
        <v>1435</v>
      </c>
      <c r="AO29" s="2" t="s">
        <v>857</v>
      </c>
      <c r="AP29" s="2" t="s">
        <v>1458</v>
      </c>
      <c r="AQ29" s="2" t="s">
        <v>1435</v>
      </c>
      <c r="AR29" s="2" t="s">
        <v>857</v>
      </c>
      <c r="AS29" s="2" t="s">
        <v>1457</v>
      </c>
      <c r="AT29" s="2" t="s">
        <v>1459</v>
      </c>
    </row>
    <row r="30" ht="12.75" customHeight="1">
      <c r="B30" s="2" t="s">
        <v>247</v>
      </c>
      <c r="C30" s="2" t="s">
        <v>1460</v>
      </c>
      <c r="D30" s="2" t="s">
        <v>1461</v>
      </c>
      <c r="E30" s="2" t="s">
        <v>1462</v>
      </c>
      <c r="F30" s="2" t="s">
        <v>1463</v>
      </c>
      <c r="G30" s="2" t="s">
        <v>1464</v>
      </c>
      <c r="H30" s="2" t="s">
        <v>1465</v>
      </c>
      <c r="I30" s="2" t="s">
        <v>1400</v>
      </c>
      <c r="J30" s="2" t="s">
        <v>1287</v>
      </c>
      <c r="K30" s="2" t="s">
        <v>1347</v>
      </c>
      <c r="L30" s="2" t="s">
        <v>931</v>
      </c>
      <c r="M30" s="2" t="s">
        <v>1466</v>
      </c>
      <c r="N30" s="2" t="s">
        <v>1467</v>
      </c>
      <c r="O30" s="2" t="s">
        <v>1468</v>
      </c>
      <c r="P30" s="2" t="s">
        <v>1254</v>
      </c>
      <c r="Q30" s="2" t="s">
        <v>1025</v>
      </c>
      <c r="R30" s="2" t="s">
        <v>1469</v>
      </c>
      <c r="S30" s="2" t="s">
        <v>1470</v>
      </c>
      <c r="T30" s="2" t="s">
        <v>1471</v>
      </c>
      <c r="U30" s="2" t="s">
        <v>1472</v>
      </c>
      <c r="V30" s="2" t="s">
        <v>930</v>
      </c>
      <c r="W30" s="2" t="s">
        <v>931</v>
      </c>
      <c r="X30" s="2" t="s">
        <v>1472</v>
      </c>
      <c r="Y30" s="2" t="s">
        <v>930</v>
      </c>
      <c r="Z30" s="2" t="s">
        <v>931</v>
      </c>
      <c r="AA30" s="2" t="s">
        <v>1471</v>
      </c>
      <c r="AB30" s="2" t="s">
        <v>1473</v>
      </c>
      <c r="AC30" s="2" t="s">
        <v>1474</v>
      </c>
      <c r="AD30" s="2" t="s">
        <v>1475</v>
      </c>
      <c r="AE30" s="2" t="s">
        <v>1476</v>
      </c>
      <c r="AF30" s="2" t="s">
        <v>931</v>
      </c>
      <c r="AG30" s="2" t="s">
        <v>1475</v>
      </c>
      <c r="AH30" s="2" t="s">
        <v>1476</v>
      </c>
      <c r="AI30" s="2" t="s">
        <v>931</v>
      </c>
      <c r="AJ30" s="2" t="s">
        <v>1474</v>
      </c>
      <c r="AK30" s="2" t="s">
        <v>1477</v>
      </c>
      <c r="AL30" s="2" t="s">
        <v>1478</v>
      </c>
      <c r="AM30" s="2" t="s">
        <v>924</v>
      </c>
      <c r="AN30" s="2" t="s">
        <v>1479</v>
      </c>
      <c r="AO30" s="2" t="s">
        <v>1111</v>
      </c>
      <c r="AP30" s="2" t="s">
        <v>924</v>
      </c>
      <c r="AQ30" s="2" t="s">
        <v>1479</v>
      </c>
      <c r="AR30" s="2" t="s">
        <v>1111</v>
      </c>
      <c r="AS30" s="2" t="s">
        <v>1478</v>
      </c>
      <c r="AT30" s="2" t="s">
        <v>1480</v>
      </c>
    </row>
    <row r="31" ht="12.75" customHeight="1">
      <c r="B31" s="2" t="s">
        <v>248</v>
      </c>
      <c r="C31" s="2" t="s">
        <v>1481</v>
      </c>
      <c r="D31" s="2" t="s">
        <v>1482</v>
      </c>
      <c r="E31" s="2" t="s">
        <v>1483</v>
      </c>
      <c r="F31" s="2" t="s">
        <v>1484</v>
      </c>
      <c r="G31" s="2" t="s">
        <v>1485</v>
      </c>
      <c r="H31" s="2" t="s">
        <v>856</v>
      </c>
      <c r="I31" s="2" t="s">
        <v>857</v>
      </c>
      <c r="J31" s="2" t="s">
        <v>1486</v>
      </c>
      <c r="K31" s="2" t="s">
        <v>859</v>
      </c>
      <c r="L31" s="2" t="s">
        <v>860</v>
      </c>
      <c r="M31" s="2" t="s">
        <v>1487</v>
      </c>
      <c r="N31" s="2" t="s">
        <v>1488</v>
      </c>
      <c r="O31" s="2" t="s">
        <v>1489</v>
      </c>
      <c r="P31" s="2" t="s">
        <v>864</v>
      </c>
      <c r="Q31" s="2" t="s">
        <v>865</v>
      </c>
      <c r="R31" s="2" t="s">
        <v>1490</v>
      </c>
      <c r="S31" s="2" t="s">
        <v>1491</v>
      </c>
      <c r="T31" s="2" t="s">
        <v>1492</v>
      </c>
      <c r="U31" s="2" t="s">
        <v>1493</v>
      </c>
      <c r="V31" s="2" t="s">
        <v>1119</v>
      </c>
      <c r="W31" s="2" t="s">
        <v>860</v>
      </c>
      <c r="X31" s="2" t="s">
        <v>1493</v>
      </c>
      <c r="Y31" s="2" t="s">
        <v>1119</v>
      </c>
      <c r="Z31" s="2" t="s">
        <v>860</v>
      </c>
      <c r="AA31" s="2" t="s">
        <v>1492</v>
      </c>
      <c r="AB31" s="2" t="s">
        <v>1494</v>
      </c>
      <c r="AC31" s="2" t="s">
        <v>1495</v>
      </c>
      <c r="AD31" s="2" t="s">
        <v>1496</v>
      </c>
      <c r="AE31" s="2" t="s">
        <v>875</v>
      </c>
      <c r="AF31" s="2" t="s">
        <v>860</v>
      </c>
      <c r="AG31" s="2" t="s">
        <v>1496</v>
      </c>
      <c r="AH31" s="2" t="s">
        <v>875</v>
      </c>
      <c r="AI31" s="2" t="s">
        <v>860</v>
      </c>
      <c r="AJ31" s="2" t="s">
        <v>1495</v>
      </c>
      <c r="AK31" s="2" t="s">
        <v>1497</v>
      </c>
      <c r="AL31" s="2" t="s">
        <v>1498</v>
      </c>
      <c r="AM31" s="2" t="s">
        <v>1499</v>
      </c>
      <c r="AN31" s="2" t="s">
        <v>1500</v>
      </c>
      <c r="AO31" s="2" t="s">
        <v>860</v>
      </c>
      <c r="AP31" s="2" t="s">
        <v>1499</v>
      </c>
      <c r="AQ31" s="2" t="s">
        <v>1500</v>
      </c>
      <c r="AR31" s="2" t="s">
        <v>860</v>
      </c>
      <c r="AS31" s="2" t="s">
        <v>1498</v>
      </c>
      <c r="AT31" s="2" t="s">
        <v>1501</v>
      </c>
    </row>
    <row r="32" ht="12.75" customHeight="1">
      <c r="B32" s="2" t="s">
        <v>249</v>
      </c>
      <c r="C32" s="2" t="s">
        <v>1502</v>
      </c>
      <c r="D32" s="2" t="s">
        <v>1503</v>
      </c>
      <c r="E32" s="2" t="s">
        <v>1504</v>
      </c>
      <c r="F32" s="2" t="s">
        <v>1504</v>
      </c>
      <c r="G32" s="2" t="s">
        <v>1505</v>
      </c>
      <c r="H32" s="2" t="s">
        <v>1506</v>
      </c>
      <c r="I32" s="2" t="s">
        <v>1507</v>
      </c>
      <c r="J32" s="2" t="s">
        <v>1508</v>
      </c>
      <c r="K32" s="2" t="s">
        <v>1509</v>
      </c>
      <c r="L32" s="2" t="s">
        <v>1510</v>
      </c>
      <c r="M32" s="2" t="s">
        <v>1511</v>
      </c>
      <c r="N32" s="2" t="s">
        <v>1512</v>
      </c>
      <c r="O32" s="2" t="s">
        <v>1513</v>
      </c>
      <c r="P32" s="2" t="s">
        <v>1514</v>
      </c>
      <c r="Q32" s="2" t="s">
        <v>1515</v>
      </c>
      <c r="R32" s="2" t="s">
        <v>1516</v>
      </c>
      <c r="S32" s="2" t="s">
        <v>1517</v>
      </c>
      <c r="V32" s="2" t="s">
        <v>870</v>
      </c>
      <c r="W32" s="2" t="s">
        <v>1518</v>
      </c>
      <c r="Y32" s="2" t="s">
        <v>870</v>
      </c>
      <c r="Z32" s="2" t="s">
        <v>1518</v>
      </c>
      <c r="AC32" s="2" t="s">
        <v>1519</v>
      </c>
      <c r="AD32" s="2" t="s">
        <v>1520</v>
      </c>
      <c r="AE32" s="2" t="s">
        <v>1521</v>
      </c>
      <c r="AF32" s="2" t="s">
        <v>1522</v>
      </c>
      <c r="AG32" s="2" t="s">
        <v>1520</v>
      </c>
      <c r="AH32" s="2" t="s">
        <v>1521</v>
      </c>
      <c r="AI32" s="2" t="s">
        <v>1522</v>
      </c>
      <c r="AJ32" s="2" t="s">
        <v>1519</v>
      </c>
      <c r="AK32" s="2" t="s">
        <v>1523</v>
      </c>
      <c r="AL32" s="2" t="s">
        <v>1524</v>
      </c>
      <c r="AM32" s="2" t="s">
        <v>1525</v>
      </c>
      <c r="AN32" s="2" t="s">
        <v>1526</v>
      </c>
      <c r="AO32" s="2" t="s">
        <v>1527</v>
      </c>
      <c r="AP32" s="2" t="s">
        <v>1525</v>
      </c>
      <c r="AQ32" s="2" t="s">
        <v>1526</v>
      </c>
      <c r="AR32" s="2" t="s">
        <v>1527</v>
      </c>
      <c r="AS32" s="2" t="s">
        <v>1524</v>
      </c>
      <c r="AT32" s="2" t="s">
        <v>1528</v>
      </c>
    </row>
    <row r="33" ht="12.75" customHeight="1">
      <c r="B33" s="2" t="s">
        <v>250</v>
      </c>
      <c r="C33" s="2" t="s">
        <v>1529</v>
      </c>
      <c r="D33" s="2" t="s">
        <v>1530</v>
      </c>
      <c r="E33" s="2" t="s">
        <v>1531</v>
      </c>
      <c r="F33" s="2" t="s">
        <v>1532</v>
      </c>
      <c r="G33" s="2" t="s">
        <v>1533</v>
      </c>
      <c r="H33" s="2" t="s">
        <v>1534</v>
      </c>
      <c r="I33" s="2" t="s">
        <v>1004</v>
      </c>
      <c r="J33" s="2" t="s">
        <v>1535</v>
      </c>
      <c r="K33" s="2" t="s">
        <v>1536</v>
      </c>
      <c r="L33" s="2" t="s">
        <v>901</v>
      </c>
      <c r="M33" s="2" t="s">
        <v>1537</v>
      </c>
      <c r="N33" s="2" t="s">
        <v>1538</v>
      </c>
      <c r="O33" s="2" t="s">
        <v>1539</v>
      </c>
      <c r="P33" s="2" t="s">
        <v>1540</v>
      </c>
      <c r="Q33" s="2" t="s">
        <v>976</v>
      </c>
      <c r="R33" s="2" t="s">
        <v>1541</v>
      </c>
      <c r="S33" s="2" t="s">
        <v>1542</v>
      </c>
      <c r="T33" s="2" t="s">
        <v>1543</v>
      </c>
      <c r="U33" s="2" t="s">
        <v>1544</v>
      </c>
      <c r="V33" s="2" t="s">
        <v>1545</v>
      </c>
      <c r="W33" s="2" t="s">
        <v>931</v>
      </c>
      <c r="X33" s="2" t="s">
        <v>1544</v>
      </c>
      <c r="Y33" s="2" t="s">
        <v>1545</v>
      </c>
      <c r="Z33" s="2" t="s">
        <v>931</v>
      </c>
      <c r="AA33" s="2" t="s">
        <v>1543</v>
      </c>
      <c r="AB33" s="2" t="s">
        <v>1546</v>
      </c>
      <c r="AC33" s="2" t="s">
        <v>1547</v>
      </c>
      <c r="AD33" s="2" t="s">
        <v>1548</v>
      </c>
      <c r="AE33" s="2" t="s">
        <v>1549</v>
      </c>
      <c r="AF33" s="2" t="s">
        <v>1396</v>
      </c>
      <c r="AG33" s="2" t="s">
        <v>1548</v>
      </c>
      <c r="AH33" s="2" t="s">
        <v>1549</v>
      </c>
      <c r="AI33" s="2" t="s">
        <v>1396</v>
      </c>
      <c r="AJ33" s="2" t="s">
        <v>1547</v>
      </c>
      <c r="AK33" s="2" t="s">
        <v>1550</v>
      </c>
      <c r="AL33" s="2" t="s">
        <v>1551</v>
      </c>
      <c r="AM33" s="2" t="s">
        <v>1552</v>
      </c>
      <c r="AN33" s="2" t="s">
        <v>968</v>
      </c>
      <c r="AO33" s="2" t="s">
        <v>941</v>
      </c>
      <c r="AP33" s="2" t="s">
        <v>1552</v>
      </c>
      <c r="AQ33" s="2" t="s">
        <v>968</v>
      </c>
      <c r="AR33" s="2" t="s">
        <v>941</v>
      </c>
      <c r="AS33" s="2" t="s">
        <v>1551</v>
      </c>
      <c r="AT33" s="2" t="s">
        <v>1553</v>
      </c>
    </row>
    <row r="34" ht="12.75" customHeight="1">
      <c r="B34" s="2" t="s">
        <v>251</v>
      </c>
      <c r="C34" s="2" t="s">
        <v>1554</v>
      </c>
      <c r="D34" s="2" t="s">
        <v>1555</v>
      </c>
      <c r="E34" s="2" t="s">
        <v>1556</v>
      </c>
      <c r="F34" s="2" t="s">
        <v>1557</v>
      </c>
      <c r="G34" s="2" t="s">
        <v>1558</v>
      </c>
      <c r="H34" s="2" t="s">
        <v>1559</v>
      </c>
      <c r="I34" s="2" t="s">
        <v>941</v>
      </c>
      <c r="J34" s="2" t="s">
        <v>1560</v>
      </c>
      <c r="K34" s="2" t="s">
        <v>1561</v>
      </c>
      <c r="L34" s="2" t="s">
        <v>955</v>
      </c>
      <c r="M34" s="2" t="s">
        <v>1562</v>
      </c>
      <c r="N34" s="2" t="s">
        <v>1563</v>
      </c>
      <c r="O34" s="2" t="s">
        <v>1564</v>
      </c>
      <c r="P34" s="2" t="s">
        <v>1565</v>
      </c>
      <c r="Q34" s="2" t="s">
        <v>955</v>
      </c>
      <c r="R34" s="2" t="s">
        <v>1566</v>
      </c>
      <c r="S34" s="2" t="s">
        <v>1567</v>
      </c>
      <c r="T34" s="2" t="s">
        <v>1568</v>
      </c>
      <c r="U34" s="2" t="s">
        <v>1569</v>
      </c>
      <c r="V34" s="2" t="s">
        <v>1570</v>
      </c>
      <c r="W34" s="2" t="s">
        <v>936</v>
      </c>
      <c r="X34" s="2" t="s">
        <v>1569</v>
      </c>
      <c r="Y34" s="2" t="s">
        <v>1570</v>
      </c>
      <c r="Z34" s="2" t="s">
        <v>936</v>
      </c>
      <c r="AA34" s="2" t="s">
        <v>1568</v>
      </c>
      <c r="AB34" s="2" t="s">
        <v>1571</v>
      </c>
      <c r="AC34" s="2" t="s">
        <v>1572</v>
      </c>
      <c r="AD34" s="2" t="s">
        <v>1573</v>
      </c>
      <c r="AE34" s="2" t="s">
        <v>1574</v>
      </c>
      <c r="AF34" s="2" t="s">
        <v>931</v>
      </c>
      <c r="AG34" s="2" t="s">
        <v>1573</v>
      </c>
      <c r="AH34" s="2" t="s">
        <v>1574</v>
      </c>
      <c r="AI34" s="2" t="s">
        <v>931</v>
      </c>
      <c r="AJ34" s="2" t="s">
        <v>1572</v>
      </c>
      <c r="AK34" s="2" t="s">
        <v>1575</v>
      </c>
      <c r="AL34" s="2" t="s">
        <v>1576</v>
      </c>
      <c r="AM34" s="2" t="s">
        <v>1577</v>
      </c>
      <c r="AN34" s="2" t="s">
        <v>1578</v>
      </c>
      <c r="AO34" s="2" t="s">
        <v>1025</v>
      </c>
      <c r="AP34" s="2" t="s">
        <v>1577</v>
      </c>
      <c r="AQ34" s="2" t="s">
        <v>1578</v>
      </c>
      <c r="AR34" s="2" t="s">
        <v>1025</v>
      </c>
      <c r="AS34" s="2" t="s">
        <v>1576</v>
      </c>
      <c r="AT34" s="2" t="s">
        <v>1579</v>
      </c>
    </row>
    <row r="35" ht="12.75" customHeight="1">
      <c r="B35" s="2" t="s">
        <v>252</v>
      </c>
      <c r="C35" s="2" t="s">
        <v>1580</v>
      </c>
      <c r="D35" s="2" t="s">
        <v>1581</v>
      </c>
      <c r="E35" s="2" t="s">
        <v>1582</v>
      </c>
      <c r="F35" s="2" t="s">
        <v>1582</v>
      </c>
      <c r="G35" s="2" t="s">
        <v>1583</v>
      </c>
      <c r="H35" s="2" t="s">
        <v>1584</v>
      </c>
      <c r="I35" s="2" t="s">
        <v>1585</v>
      </c>
      <c r="J35" s="2" t="s">
        <v>1583</v>
      </c>
      <c r="K35" s="2" t="s">
        <v>1586</v>
      </c>
      <c r="L35" s="2" t="s">
        <v>1587</v>
      </c>
      <c r="M35" s="2" t="s">
        <v>1588</v>
      </c>
      <c r="N35" s="2" t="s">
        <v>1589</v>
      </c>
      <c r="O35" s="2" t="s">
        <v>1583</v>
      </c>
      <c r="P35" s="2" t="s">
        <v>1590</v>
      </c>
      <c r="Q35" s="2" t="s">
        <v>1591</v>
      </c>
      <c r="R35" s="2" t="s">
        <v>1592</v>
      </c>
      <c r="S35" s="2" t="s">
        <v>1593</v>
      </c>
      <c r="V35" s="2" t="s">
        <v>870</v>
      </c>
      <c r="W35" s="2" t="s">
        <v>1594</v>
      </c>
      <c r="X35" s="2" t="s">
        <v>874</v>
      </c>
      <c r="Y35" s="2" t="s">
        <v>870</v>
      </c>
      <c r="Z35" s="2" t="s">
        <v>1594</v>
      </c>
      <c r="AA35" s="2" t="s">
        <v>870</v>
      </c>
      <c r="AB35" s="2" t="s">
        <v>870</v>
      </c>
      <c r="AC35" s="2" t="s">
        <v>1595</v>
      </c>
      <c r="AD35" s="2" t="s">
        <v>1596</v>
      </c>
      <c r="AE35" s="2" t="s">
        <v>870</v>
      </c>
      <c r="AF35" s="2" t="s">
        <v>1597</v>
      </c>
      <c r="AG35" s="2" t="s">
        <v>1596</v>
      </c>
      <c r="AH35" s="2" t="s">
        <v>870</v>
      </c>
      <c r="AI35" s="2" t="s">
        <v>1597</v>
      </c>
      <c r="AJ35" s="2" t="s">
        <v>1595</v>
      </c>
      <c r="AK35" s="2" t="s">
        <v>1598</v>
      </c>
      <c r="AL35" s="2" t="s">
        <v>1599</v>
      </c>
      <c r="AM35" s="2" t="s">
        <v>1600</v>
      </c>
      <c r="AN35" s="2" t="s">
        <v>1601</v>
      </c>
      <c r="AO35" s="2" t="s">
        <v>1602</v>
      </c>
      <c r="AP35" s="2" t="s">
        <v>1600</v>
      </c>
      <c r="AQ35" s="2" t="s">
        <v>1601</v>
      </c>
      <c r="AR35" s="2" t="s">
        <v>1602</v>
      </c>
      <c r="AS35" s="2" t="s">
        <v>1599</v>
      </c>
      <c r="AT35" s="2" t="s">
        <v>1603</v>
      </c>
    </row>
    <row r="36" ht="12.75" customHeight="1">
      <c r="B36" s="2" t="s">
        <v>253</v>
      </c>
      <c r="C36" s="2" t="s">
        <v>1604</v>
      </c>
      <c r="D36" s="2" t="s">
        <v>1605</v>
      </c>
      <c r="E36" s="2" t="s">
        <v>1606</v>
      </c>
      <c r="F36" s="2" t="s">
        <v>1606</v>
      </c>
      <c r="G36" s="2" t="s">
        <v>1607</v>
      </c>
      <c r="H36" s="2" t="s">
        <v>1608</v>
      </c>
      <c r="I36" s="2" t="s">
        <v>1609</v>
      </c>
      <c r="J36" s="2" t="s">
        <v>1607</v>
      </c>
      <c r="K36" s="2" t="s">
        <v>1610</v>
      </c>
      <c r="L36" s="2" t="s">
        <v>1611</v>
      </c>
      <c r="M36" s="2" t="s">
        <v>1612</v>
      </c>
      <c r="N36" s="2" t="s">
        <v>1613</v>
      </c>
      <c r="O36" s="2" t="s">
        <v>1607</v>
      </c>
      <c r="P36" s="2" t="s">
        <v>1614</v>
      </c>
      <c r="Q36" s="2" t="s">
        <v>1615</v>
      </c>
      <c r="R36" s="2" t="s">
        <v>1616</v>
      </c>
      <c r="S36" s="2" t="s">
        <v>1617</v>
      </c>
      <c r="V36" s="2" t="s">
        <v>1618</v>
      </c>
      <c r="W36" s="2" t="s">
        <v>1619</v>
      </c>
      <c r="Y36" s="2" t="s">
        <v>1618</v>
      </c>
      <c r="Z36" s="2" t="s">
        <v>1619</v>
      </c>
      <c r="AC36" s="2" t="s">
        <v>1620</v>
      </c>
      <c r="AD36" s="2" t="s">
        <v>1621</v>
      </c>
      <c r="AE36" s="2" t="s">
        <v>1622</v>
      </c>
      <c r="AF36" s="2" t="s">
        <v>1623</v>
      </c>
      <c r="AG36" s="2" t="s">
        <v>1621</v>
      </c>
      <c r="AH36" s="2" t="s">
        <v>1622</v>
      </c>
      <c r="AI36" s="2" t="s">
        <v>1623</v>
      </c>
      <c r="AJ36" s="2" t="s">
        <v>1620</v>
      </c>
      <c r="AK36" s="2" t="s">
        <v>1624</v>
      </c>
      <c r="AL36" s="2" t="s">
        <v>1625</v>
      </c>
      <c r="AM36" s="2" t="s">
        <v>1626</v>
      </c>
      <c r="AN36" s="2" t="s">
        <v>1627</v>
      </c>
      <c r="AO36" s="2" t="s">
        <v>1510</v>
      </c>
      <c r="AP36" s="2" t="s">
        <v>1626</v>
      </c>
      <c r="AQ36" s="2" t="s">
        <v>1627</v>
      </c>
      <c r="AR36" s="2" t="s">
        <v>1510</v>
      </c>
      <c r="AS36" s="2" t="s">
        <v>1625</v>
      </c>
      <c r="AT36" s="2" t="s">
        <v>1628</v>
      </c>
    </row>
    <row r="37" ht="12.75" customHeight="1">
      <c r="B37" s="2" t="s">
        <v>254</v>
      </c>
      <c r="C37" s="2" t="s">
        <v>1629</v>
      </c>
      <c r="D37" s="2" t="s">
        <v>1630</v>
      </c>
      <c r="E37" s="2" t="s">
        <v>1631</v>
      </c>
      <c r="F37" s="2" t="s">
        <v>1632</v>
      </c>
      <c r="G37" s="2" t="s">
        <v>1633</v>
      </c>
      <c r="H37" s="2" t="s">
        <v>1634</v>
      </c>
      <c r="I37" s="2" t="s">
        <v>1016</v>
      </c>
      <c r="J37" s="2" t="s">
        <v>1635</v>
      </c>
      <c r="K37" s="2" t="s">
        <v>1636</v>
      </c>
      <c r="L37" s="2" t="s">
        <v>921</v>
      </c>
      <c r="M37" s="2" t="s">
        <v>1637</v>
      </c>
      <c r="N37" s="2" t="s">
        <v>1638</v>
      </c>
      <c r="O37" s="2" t="s">
        <v>1639</v>
      </c>
      <c r="P37" s="2" t="s">
        <v>1640</v>
      </c>
      <c r="Q37" s="2" t="s">
        <v>976</v>
      </c>
      <c r="R37" s="2" t="s">
        <v>1641</v>
      </c>
      <c r="S37" s="2" t="s">
        <v>1642</v>
      </c>
      <c r="T37" s="2" t="s">
        <v>1643</v>
      </c>
      <c r="U37" s="2" t="s">
        <v>1644</v>
      </c>
      <c r="V37" s="2" t="s">
        <v>1645</v>
      </c>
      <c r="W37" s="2" t="s">
        <v>1396</v>
      </c>
      <c r="X37" s="2" t="s">
        <v>1644</v>
      </c>
      <c r="Y37" s="2" t="s">
        <v>1645</v>
      </c>
      <c r="Z37" s="2" t="s">
        <v>1396</v>
      </c>
      <c r="AA37" s="2" t="s">
        <v>1643</v>
      </c>
      <c r="AB37" s="2" t="s">
        <v>1646</v>
      </c>
      <c r="AC37" s="2" t="s">
        <v>1647</v>
      </c>
      <c r="AD37" s="2" t="s">
        <v>1648</v>
      </c>
      <c r="AE37" s="2" t="s">
        <v>870</v>
      </c>
      <c r="AF37" s="2" t="s">
        <v>1311</v>
      </c>
      <c r="AG37" s="2" t="s">
        <v>1648</v>
      </c>
      <c r="AH37" s="2" t="s">
        <v>870</v>
      </c>
      <c r="AI37" s="2" t="s">
        <v>1311</v>
      </c>
      <c r="AJ37" s="2" t="s">
        <v>1647</v>
      </c>
      <c r="AK37" s="2" t="s">
        <v>1649</v>
      </c>
      <c r="AL37" s="2" t="s">
        <v>1650</v>
      </c>
      <c r="AM37" s="2" t="s">
        <v>1651</v>
      </c>
      <c r="AN37" s="2" t="s">
        <v>1412</v>
      </c>
      <c r="AO37" s="2" t="s">
        <v>948</v>
      </c>
      <c r="AP37" s="2" t="s">
        <v>1651</v>
      </c>
      <c r="AQ37" s="2" t="s">
        <v>1412</v>
      </c>
      <c r="AR37" s="2" t="s">
        <v>948</v>
      </c>
      <c r="AS37" s="2" t="s">
        <v>1650</v>
      </c>
      <c r="AT37" s="2" t="s">
        <v>1652</v>
      </c>
    </row>
    <row r="38" ht="12.75" customHeight="1">
      <c r="B38" s="2" t="s">
        <v>255</v>
      </c>
      <c r="C38" s="2" t="s">
        <v>1653</v>
      </c>
      <c r="D38" s="2" t="s">
        <v>1654</v>
      </c>
      <c r="E38" s="2" t="s">
        <v>1655</v>
      </c>
      <c r="F38" s="2" t="s">
        <v>1656</v>
      </c>
      <c r="G38" s="2" t="s">
        <v>1657</v>
      </c>
      <c r="H38" s="2" t="s">
        <v>1658</v>
      </c>
      <c r="I38" s="2" t="s">
        <v>1659</v>
      </c>
      <c r="J38" s="2" t="s">
        <v>1660</v>
      </c>
      <c r="K38" s="2" t="s">
        <v>1661</v>
      </c>
      <c r="L38" s="2" t="s">
        <v>1662</v>
      </c>
      <c r="M38" s="2" t="s">
        <v>1663</v>
      </c>
      <c r="N38" s="2" t="s">
        <v>1664</v>
      </c>
      <c r="O38" s="2" t="s">
        <v>1665</v>
      </c>
      <c r="P38" s="2" t="s">
        <v>1666</v>
      </c>
      <c r="Q38" s="2" t="s">
        <v>1667</v>
      </c>
      <c r="R38" s="2" t="s">
        <v>1668</v>
      </c>
      <c r="S38" s="2" t="s">
        <v>1669</v>
      </c>
      <c r="T38" s="2" t="s">
        <v>1670</v>
      </c>
      <c r="U38" s="2" t="s">
        <v>1671</v>
      </c>
      <c r="V38" s="2" t="s">
        <v>1672</v>
      </c>
      <c r="W38" s="2" t="s">
        <v>1205</v>
      </c>
      <c r="X38" s="2" t="s">
        <v>1671</v>
      </c>
      <c r="Y38" s="2" t="s">
        <v>1672</v>
      </c>
      <c r="Z38" s="2" t="s">
        <v>1205</v>
      </c>
      <c r="AA38" s="2" t="s">
        <v>1670</v>
      </c>
      <c r="AB38" s="2" t="s">
        <v>1673</v>
      </c>
      <c r="AC38" s="2" t="s">
        <v>1674</v>
      </c>
      <c r="AD38" s="2" t="s">
        <v>1675</v>
      </c>
      <c r="AE38" s="2" t="s">
        <v>1465</v>
      </c>
      <c r="AF38" s="2" t="s">
        <v>921</v>
      </c>
      <c r="AG38" s="2" t="s">
        <v>1675</v>
      </c>
      <c r="AH38" s="2" t="s">
        <v>1465</v>
      </c>
      <c r="AI38" s="2" t="s">
        <v>921</v>
      </c>
      <c r="AJ38" s="2" t="s">
        <v>1674</v>
      </c>
      <c r="AK38" s="2" t="s">
        <v>1676</v>
      </c>
      <c r="AN38" s="2" t="s">
        <v>1677</v>
      </c>
      <c r="AO38" s="2" t="s">
        <v>921</v>
      </c>
      <c r="AQ38" s="2" t="s">
        <v>1677</v>
      </c>
      <c r="AR38" s="2" t="s">
        <v>921</v>
      </c>
    </row>
    <row r="39" ht="12.75" customHeight="1">
      <c r="B39" s="2" t="s">
        <v>256</v>
      </c>
      <c r="C39" s="2" t="s">
        <v>1678</v>
      </c>
      <c r="D39" s="2" t="s">
        <v>1679</v>
      </c>
      <c r="E39" s="2" t="s">
        <v>1680</v>
      </c>
      <c r="F39" s="2" t="s">
        <v>1680</v>
      </c>
      <c r="G39" s="2" t="s">
        <v>1681</v>
      </c>
      <c r="H39" s="2" t="s">
        <v>1682</v>
      </c>
      <c r="I39" s="2" t="s">
        <v>906</v>
      </c>
      <c r="J39" s="2" t="s">
        <v>1683</v>
      </c>
      <c r="K39" s="2" t="s">
        <v>1684</v>
      </c>
      <c r="L39" s="2" t="s">
        <v>1111</v>
      </c>
      <c r="M39" s="2" t="s">
        <v>1685</v>
      </c>
      <c r="N39" s="2" t="s">
        <v>1686</v>
      </c>
      <c r="O39" s="2" t="s">
        <v>1687</v>
      </c>
      <c r="P39" s="2" t="s">
        <v>1688</v>
      </c>
      <c r="Q39" s="2" t="s">
        <v>1111</v>
      </c>
      <c r="R39" s="2" t="s">
        <v>1689</v>
      </c>
      <c r="S39" s="2" t="s">
        <v>1690</v>
      </c>
      <c r="V39" s="2" t="s">
        <v>1164</v>
      </c>
      <c r="W39" s="2" t="s">
        <v>983</v>
      </c>
      <c r="Y39" s="2" t="s">
        <v>1164</v>
      </c>
      <c r="Z39" s="2" t="s">
        <v>983</v>
      </c>
      <c r="AC39" s="2" t="s">
        <v>1691</v>
      </c>
      <c r="AD39" s="2" t="s">
        <v>1692</v>
      </c>
      <c r="AE39" s="2" t="s">
        <v>991</v>
      </c>
      <c r="AF39" s="2" t="s">
        <v>857</v>
      </c>
      <c r="AG39" s="2" t="s">
        <v>1692</v>
      </c>
      <c r="AH39" s="2" t="s">
        <v>991</v>
      </c>
      <c r="AI39" s="2" t="s">
        <v>857</v>
      </c>
      <c r="AJ39" s="2" t="s">
        <v>1691</v>
      </c>
      <c r="AK39" s="2" t="s">
        <v>1693</v>
      </c>
      <c r="AL39" s="2" t="s">
        <v>870</v>
      </c>
      <c r="AM39" s="2" t="s">
        <v>870</v>
      </c>
      <c r="AN39" s="2" t="s">
        <v>1435</v>
      </c>
      <c r="AO39" s="2" t="s">
        <v>857</v>
      </c>
      <c r="AP39" s="2" t="s">
        <v>870</v>
      </c>
      <c r="AQ39" s="2" t="s">
        <v>1435</v>
      </c>
      <c r="AR39" s="2" t="s">
        <v>857</v>
      </c>
      <c r="AS39" s="2" t="s">
        <v>870</v>
      </c>
      <c r="AT39" s="2" t="s">
        <v>870</v>
      </c>
    </row>
    <row r="40" ht="12.75" customHeight="1">
      <c r="B40" s="2" t="s">
        <v>257</v>
      </c>
      <c r="C40" s="2" t="s">
        <v>1694</v>
      </c>
      <c r="D40" s="2" t="s">
        <v>1695</v>
      </c>
      <c r="E40" s="2" t="s">
        <v>1696</v>
      </c>
      <c r="F40" s="2" t="s">
        <v>1697</v>
      </c>
      <c r="G40" s="2" t="s">
        <v>1698</v>
      </c>
      <c r="H40" s="2" t="s">
        <v>1699</v>
      </c>
      <c r="I40" s="2" t="s">
        <v>1700</v>
      </c>
      <c r="J40" s="2" t="s">
        <v>1701</v>
      </c>
      <c r="K40" s="2" t="s">
        <v>1702</v>
      </c>
      <c r="L40" s="2" t="s">
        <v>1179</v>
      </c>
      <c r="M40" s="2" t="s">
        <v>1703</v>
      </c>
      <c r="N40" s="2" t="s">
        <v>1704</v>
      </c>
      <c r="O40" s="2" t="s">
        <v>1705</v>
      </c>
      <c r="P40" s="2" t="s">
        <v>1706</v>
      </c>
      <c r="Q40" s="2" t="s">
        <v>895</v>
      </c>
      <c r="R40" s="2" t="s">
        <v>1707</v>
      </c>
      <c r="S40" s="2" t="s">
        <v>1708</v>
      </c>
      <c r="T40" s="2" t="s">
        <v>1709</v>
      </c>
      <c r="U40" s="2" t="s">
        <v>1710</v>
      </c>
      <c r="V40" s="2" t="s">
        <v>1711</v>
      </c>
      <c r="W40" s="2" t="s">
        <v>895</v>
      </c>
      <c r="X40" s="2" t="s">
        <v>1710</v>
      </c>
      <c r="Y40" s="2" t="s">
        <v>1711</v>
      </c>
      <c r="Z40" s="2" t="s">
        <v>895</v>
      </c>
      <c r="AA40" s="2" t="s">
        <v>1709</v>
      </c>
      <c r="AB40" s="2" t="s">
        <v>1712</v>
      </c>
      <c r="AC40" s="2" t="s">
        <v>1713</v>
      </c>
      <c r="AD40" s="2" t="s">
        <v>1714</v>
      </c>
      <c r="AE40" s="2" t="s">
        <v>1208</v>
      </c>
      <c r="AF40" s="2" t="s">
        <v>1667</v>
      </c>
      <c r="AG40" s="2" t="s">
        <v>1714</v>
      </c>
      <c r="AH40" s="2" t="s">
        <v>1208</v>
      </c>
      <c r="AI40" s="2" t="s">
        <v>1667</v>
      </c>
      <c r="AJ40" s="2" t="s">
        <v>1713</v>
      </c>
      <c r="AK40" s="2" t="s">
        <v>1715</v>
      </c>
      <c r="AL40" s="2" t="s">
        <v>1716</v>
      </c>
      <c r="AM40" s="2" t="s">
        <v>1717</v>
      </c>
      <c r="AN40" s="2" t="s">
        <v>1718</v>
      </c>
      <c r="AO40" s="2" t="s">
        <v>1051</v>
      </c>
      <c r="AP40" s="2" t="s">
        <v>1717</v>
      </c>
      <c r="AQ40" s="2" t="s">
        <v>1718</v>
      </c>
      <c r="AR40" s="2" t="s">
        <v>1051</v>
      </c>
      <c r="AS40" s="2" t="s">
        <v>1716</v>
      </c>
      <c r="AT40" s="2" t="s">
        <v>1719</v>
      </c>
    </row>
    <row r="41" ht="12.75" customHeight="1">
      <c r="B41" s="2" t="s">
        <v>258</v>
      </c>
      <c r="C41" s="2" t="s">
        <v>1720</v>
      </c>
      <c r="D41" s="2" t="s">
        <v>1721</v>
      </c>
      <c r="E41" s="2" t="s">
        <v>1722</v>
      </c>
      <c r="F41" s="2" t="s">
        <v>1723</v>
      </c>
      <c r="G41" s="2" t="s">
        <v>1724</v>
      </c>
      <c r="H41" s="2" t="s">
        <v>1725</v>
      </c>
      <c r="I41" s="2" t="s">
        <v>901</v>
      </c>
      <c r="J41" s="2" t="s">
        <v>1726</v>
      </c>
      <c r="K41" s="2" t="s">
        <v>1727</v>
      </c>
      <c r="L41" s="2" t="s">
        <v>931</v>
      </c>
      <c r="M41" s="2" t="s">
        <v>1728</v>
      </c>
      <c r="N41" s="2" t="s">
        <v>1729</v>
      </c>
      <c r="O41" s="2" t="s">
        <v>1730</v>
      </c>
      <c r="P41" s="2" t="s">
        <v>1731</v>
      </c>
      <c r="Q41" s="2" t="s">
        <v>931</v>
      </c>
      <c r="R41" s="2" t="s">
        <v>1732</v>
      </c>
      <c r="S41" s="2" t="s">
        <v>1733</v>
      </c>
      <c r="T41" s="2" t="s">
        <v>1734</v>
      </c>
      <c r="U41" s="2" t="s">
        <v>1735</v>
      </c>
      <c r="V41" s="2" t="s">
        <v>1736</v>
      </c>
      <c r="W41" s="2" t="s">
        <v>1111</v>
      </c>
      <c r="X41" s="2" t="s">
        <v>1735</v>
      </c>
      <c r="Y41" s="2" t="s">
        <v>1736</v>
      </c>
      <c r="Z41" s="2" t="s">
        <v>1111</v>
      </c>
      <c r="AA41" s="2" t="s">
        <v>1734</v>
      </c>
      <c r="AB41" s="2" t="s">
        <v>1737</v>
      </c>
      <c r="AC41" s="2" t="s">
        <v>1738</v>
      </c>
      <c r="AD41" s="2" t="s">
        <v>1739</v>
      </c>
      <c r="AE41" s="2" t="s">
        <v>1740</v>
      </c>
      <c r="AF41" s="2" t="s">
        <v>931</v>
      </c>
      <c r="AG41" s="2" t="s">
        <v>1739</v>
      </c>
      <c r="AH41" s="2" t="s">
        <v>1740</v>
      </c>
      <c r="AI41" s="2" t="s">
        <v>931</v>
      </c>
      <c r="AJ41" s="2" t="s">
        <v>1738</v>
      </c>
      <c r="AK41" s="2" t="s">
        <v>1741</v>
      </c>
      <c r="AL41" s="2" t="s">
        <v>1742</v>
      </c>
      <c r="AM41" s="2" t="s">
        <v>1743</v>
      </c>
      <c r="AN41" s="2" t="s">
        <v>1744</v>
      </c>
      <c r="AO41" s="2" t="s">
        <v>865</v>
      </c>
      <c r="AP41" s="2" t="s">
        <v>1743</v>
      </c>
      <c r="AQ41" s="2" t="s">
        <v>1744</v>
      </c>
      <c r="AR41" s="2" t="s">
        <v>865</v>
      </c>
      <c r="AS41" s="2" t="s">
        <v>1742</v>
      </c>
      <c r="AT41" s="2" t="s">
        <v>1745</v>
      </c>
    </row>
    <row r="42" ht="12.75" customHeight="1">
      <c r="B42" s="2" t="s">
        <v>259</v>
      </c>
      <c r="C42" s="2" t="s">
        <v>1746</v>
      </c>
      <c r="D42" s="2" t="s">
        <v>1747</v>
      </c>
      <c r="E42" s="2" t="s">
        <v>1748</v>
      </c>
      <c r="H42" s="2" t="s">
        <v>1749</v>
      </c>
      <c r="I42" s="2" t="s">
        <v>1025</v>
      </c>
      <c r="K42" s="2" t="s">
        <v>1750</v>
      </c>
      <c r="L42" s="2" t="s">
        <v>857</v>
      </c>
      <c r="P42" s="2" t="s">
        <v>1447</v>
      </c>
      <c r="Q42" s="2" t="s">
        <v>955</v>
      </c>
      <c r="T42" s="2" t="s">
        <v>1748</v>
      </c>
      <c r="U42" s="2" t="s">
        <v>1262</v>
      </c>
      <c r="V42" s="2" t="s">
        <v>1751</v>
      </c>
      <c r="W42" s="2" t="s">
        <v>857</v>
      </c>
      <c r="X42" s="2" t="s">
        <v>1262</v>
      </c>
      <c r="Y42" s="2" t="s">
        <v>1751</v>
      </c>
      <c r="Z42" s="2" t="s">
        <v>857</v>
      </c>
      <c r="AA42" s="2" t="s">
        <v>1748</v>
      </c>
      <c r="AB42" s="2" t="s">
        <v>1752</v>
      </c>
      <c r="AC42" s="2" t="s">
        <v>1753</v>
      </c>
      <c r="AD42" s="2" t="s">
        <v>1754</v>
      </c>
      <c r="AE42" s="2" t="s">
        <v>875</v>
      </c>
      <c r="AF42" s="2" t="s">
        <v>860</v>
      </c>
      <c r="AG42" s="2" t="s">
        <v>1754</v>
      </c>
      <c r="AH42" s="2" t="s">
        <v>875</v>
      </c>
      <c r="AI42" s="2" t="s">
        <v>860</v>
      </c>
      <c r="AJ42" s="2" t="s">
        <v>1753</v>
      </c>
      <c r="AK42" s="2" t="s">
        <v>1755</v>
      </c>
      <c r="AL42" s="2" t="s">
        <v>1756</v>
      </c>
      <c r="AM42" s="2" t="s">
        <v>1757</v>
      </c>
      <c r="AN42" s="2" t="s">
        <v>1758</v>
      </c>
      <c r="AO42" s="2" t="s">
        <v>931</v>
      </c>
      <c r="AP42" s="2" t="s">
        <v>1757</v>
      </c>
      <c r="AQ42" s="2" t="s">
        <v>1758</v>
      </c>
      <c r="AR42" s="2" t="s">
        <v>931</v>
      </c>
      <c r="AS42" s="2" t="s">
        <v>1756</v>
      </c>
      <c r="AT42" s="2" t="s">
        <v>1759</v>
      </c>
    </row>
    <row r="43" ht="12.75" customHeight="1">
      <c r="B43" s="2" t="s">
        <v>260</v>
      </c>
      <c r="C43" s="2" t="s">
        <v>1760</v>
      </c>
      <c r="D43" s="2" t="s">
        <v>1761</v>
      </c>
      <c r="E43" s="2" t="s">
        <v>1762</v>
      </c>
      <c r="F43" s="2" t="s">
        <v>1763</v>
      </c>
      <c r="G43" s="2" t="s">
        <v>1764</v>
      </c>
      <c r="H43" s="2" t="s">
        <v>1765</v>
      </c>
      <c r="I43" s="2" t="s">
        <v>1046</v>
      </c>
      <c r="J43" s="2" t="s">
        <v>1766</v>
      </c>
      <c r="K43" s="2" t="s">
        <v>1767</v>
      </c>
      <c r="L43" s="2" t="s">
        <v>1768</v>
      </c>
      <c r="M43" s="2" t="s">
        <v>1769</v>
      </c>
      <c r="N43" s="2" t="s">
        <v>1770</v>
      </c>
      <c r="O43" s="2" t="s">
        <v>1194</v>
      </c>
      <c r="P43" s="2" t="s">
        <v>1771</v>
      </c>
      <c r="Q43" s="2" t="s">
        <v>1218</v>
      </c>
      <c r="R43" s="2" t="s">
        <v>1772</v>
      </c>
      <c r="S43" s="2" t="s">
        <v>1773</v>
      </c>
      <c r="T43" s="2" t="s">
        <v>1774</v>
      </c>
      <c r="U43" s="2" t="s">
        <v>1775</v>
      </c>
      <c r="V43" s="2" t="s">
        <v>1776</v>
      </c>
      <c r="W43" s="2" t="s">
        <v>1768</v>
      </c>
      <c r="X43" s="2" t="s">
        <v>1775</v>
      </c>
      <c r="Y43" s="2" t="s">
        <v>1776</v>
      </c>
      <c r="Z43" s="2" t="s">
        <v>1768</v>
      </c>
      <c r="AA43" s="2" t="s">
        <v>1774</v>
      </c>
      <c r="AB43" s="2" t="s">
        <v>1777</v>
      </c>
      <c r="AC43" s="2" t="s">
        <v>1778</v>
      </c>
      <c r="AD43" s="2" t="s">
        <v>1779</v>
      </c>
      <c r="AE43" s="2" t="s">
        <v>1780</v>
      </c>
      <c r="AF43" s="2" t="s">
        <v>1205</v>
      </c>
      <c r="AG43" s="2" t="s">
        <v>1779</v>
      </c>
      <c r="AH43" s="2" t="s">
        <v>1780</v>
      </c>
      <c r="AI43" s="2" t="s">
        <v>1205</v>
      </c>
      <c r="AJ43" s="2" t="s">
        <v>1778</v>
      </c>
      <c r="AK43" s="2" t="s">
        <v>1781</v>
      </c>
      <c r="AL43" s="2" t="s">
        <v>1782</v>
      </c>
      <c r="AM43" s="2" t="s">
        <v>1369</v>
      </c>
      <c r="AN43" s="2" t="s">
        <v>1783</v>
      </c>
      <c r="AO43" s="2" t="s">
        <v>1056</v>
      </c>
      <c r="AP43" s="2" t="s">
        <v>1369</v>
      </c>
      <c r="AQ43" s="2" t="s">
        <v>1783</v>
      </c>
      <c r="AR43" s="2" t="s">
        <v>1056</v>
      </c>
      <c r="AS43" s="2" t="s">
        <v>1782</v>
      </c>
      <c r="AT43" s="2" t="s">
        <v>1784</v>
      </c>
    </row>
    <row r="44" ht="12.75" customHeight="1">
      <c r="B44" s="2" t="s">
        <v>261</v>
      </c>
      <c r="C44" s="2" t="s">
        <v>1785</v>
      </c>
      <c r="D44" s="2" t="s">
        <v>1786</v>
      </c>
      <c r="E44" s="2" t="s">
        <v>1787</v>
      </c>
      <c r="F44" s="2" t="s">
        <v>1788</v>
      </c>
      <c r="G44" s="2" t="s">
        <v>1789</v>
      </c>
      <c r="H44" s="2" t="s">
        <v>1790</v>
      </c>
      <c r="I44" s="2" t="s">
        <v>1791</v>
      </c>
      <c r="J44" s="2" t="s">
        <v>1789</v>
      </c>
      <c r="K44" s="2" t="s">
        <v>1792</v>
      </c>
      <c r="L44" s="2" t="s">
        <v>1793</v>
      </c>
      <c r="M44" s="2" t="s">
        <v>1794</v>
      </c>
      <c r="N44" s="2" t="s">
        <v>1795</v>
      </c>
      <c r="O44" s="2" t="s">
        <v>1789</v>
      </c>
      <c r="P44" s="2" t="s">
        <v>1796</v>
      </c>
      <c r="Q44" s="2" t="s">
        <v>1797</v>
      </c>
      <c r="R44" s="2" t="s">
        <v>1798</v>
      </c>
      <c r="S44" s="2" t="s">
        <v>1799</v>
      </c>
      <c r="T44" s="2" t="s">
        <v>1800</v>
      </c>
      <c r="U44" s="2" t="s">
        <v>1801</v>
      </c>
      <c r="V44" s="2" t="s">
        <v>1802</v>
      </c>
      <c r="W44" s="2" t="s">
        <v>1527</v>
      </c>
      <c r="X44" s="2" t="s">
        <v>1801</v>
      </c>
      <c r="Y44" s="2" t="s">
        <v>1802</v>
      </c>
      <c r="Z44" s="2" t="s">
        <v>1527</v>
      </c>
      <c r="AA44" s="2" t="s">
        <v>1800</v>
      </c>
      <c r="AB44" s="2" t="s">
        <v>1803</v>
      </c>
      <c r="AC44" s="2" t="s">
        <v>1804</v>
      </c>
      <c r="AD44" s="2" t="s">
        <v>1805</v>
      </c>
      <c r="AE44" s="2" t="s">
        <v>1806</v>
      </c>
      <c r="AF44" s="2" t="s">
        <v>1807</v>
      </c>
      <c r="AG44" s="2" t="s">
        <v>1805</v>
      </c>
      <c r="AH44" s="2" t="s">
        <v>1806</v>
      </c>
      <c r="AI44" s="2" t="s">
        <v>1807</v>
      </c>
      <c r="AJ44" s="2" t="s">
        <v>1804</v>
      </c>
      <c r="AK44" s="2" t="s">
        <v>1808</v>
      </c>
      <c r="AN44" s="2" t="s">
        <v>870</v>
      </c>
      <c r="AO44" s="2" t="s">
        <v>1809</v>
      </c>
      <c r="AQ44" s="2" t="s">
        <v>870</v>
      </c>
      <c r="AR44" s="2" t="s">
        <v>1809</v>
      </c>
    </row>
    <row r="45" ht="12.75" customHeight="1">
      <c r="B45" s="2" t="s">
        <v>262</v>
      </c>
      <c r="C45" s="2" t="s">
        <v>1810</v>
      </c>
      <c r="D45" s="2" t="s">
        <v>1811</v>
      </c>
      <c r="E45" s="2" t="s">
        <v>1812</v>
      </c>
      <c r="F45" s="2" t="s">
        <v>1812</v>
      </c>
      <c r="G45" s="2" t="s">
        <v>1813</v>
      </c>
      <c r="H45" s="2" t="s">
        <v>1814</v>
      </c>
      <c r="I45" s="2" t="s">
        <v>1815</v>
      </c>
      <c r="J45" s="2" t="s">
        <v>1813</v>
      </c>
      <c r="K45" s="2" t="s">
        <v>1816</v>
      </c>
      <c r="L45" s="2" t="s">
        <v>1495</v>
      </c>
      <c r="M45" s="2" t="s">
        <v>1817</v>
      </c>
      <c r="N45" s="2" t="s">
        <v>1818</v>
      </c>
      <c r="O45" s="2" t="s">
        <v>1813</v>
      </c>
      <c r="P45" s="2" t="s">
        <v>1819</v>
      </c>
      <c r="Q45" s="2" t="s">
        <v>1820</v>
      </c>
      <c r="R45" s="2" t="s">
        <v>1821</v>
      </c>
      <c r="S45" s="2" t="s">
        <v>1822</v>
      </c>
      <c r="V45" s="2" t="s">
        <v>870</v>
      </c>
      <c r="W45" s="2" t="s">
        <v>1823</v>
      </c>
      <c r="Y45" s="2" t="s">
        <v>870</v>
      </c>
      <c r="Z45" s="2" t="s">
        <v>1823</v>
      </c>
      <c r="AC45" s="2" t="s">
        <v>1824</v>
      </c>
      <c r="AD45" s="2" t="s">
        <v>1825</v>
      </c>
      <c r="AE45" s="2" t="s">
        <v>1826</v>
      </c>
      <c r="AF45" s="2" t="s">
        <v>1827</v>
      </c>
      <c r="AG45" s="2" t="s">
        <v>1825</v>
      </c>
      <c r="AH45" s="2" t="s">
        <v>1826</v>
      </c>
      <c r="AI45" s="2" t="s">
        <v>1827</v>
      </c>
      <c r="AJ45" s="2" t="s">
        <v>1824</v>
      </c>
      <c r="AK45" s="2" t="s">
        <v>1828</v>
      </c>
      <c r="AL45" s="2" t="s">
        <v>1829</v>
      </c>
      <c r="AM45" s="2" t="s">
        <v>1830</v>
      </c>
      <c r="AN45" s="2" t="s">
        <v>1831</v>
      </c>
      <c r="AO45" s="2" t="s">
        <v>1832</v>
      </c>
      <c r="AP45" s="2" t="s">
        <v>1830</v>
      </c>
      <c r="AQ45" s="2" t="s">
        <v>1831</v>
      </c>
      <c r="AR45" s="2" t="s">
        <v>1832</v>
      </c>
      <c r="AS45" s="2" t="s">
        <v>1829</v>
      </c>
      <c r="AT45" s="2" t="s">
        <v>1833</v>
      </c>
    </row>
    <row r="46" ht="12.75" customHeight="1">
      <c r="B46" s="2" t="s">
        <v>263</v>
      </c>
      <c r="C46" s="2" t="s">
        <v>1834</v>
      </c>
      <c r="D46" s="2" t="s">
        <v>1835</v>
      </c>
      <c r="E46" s="2" t="s">
        <v>1836</v>
      </c>
      <c r="F46" s="2" t="s">
        <v>1837</v>
      </c>
      <c r="G46" s="2" t="s">
        <v>1838</v>
      </c>
      <c r="H46" s="2" t="s">
        <v>1839</v>
      </c>
      <c r="I46" s="2" t="s">
        <v>1840</v>
      </c>
      <c r="J46" s="2" t="s">
        <v>1841</v>
      </c>
      <c r="K46" s="2" t="s">
        <v>1842</v>
      </c>
      <c r="L46" s="2" t="s">
        <v>1182</v>
      </c>
      <c r="M46" s="2" t="s">
        <v>1843</v>
      </c>
      <c r="N46" s="2" t="s">
        <v>1844</v>
      </c>
      <c r="O46" s="2" t="s">
        <v>1845</v>
      </c>
      <c r="P46" s="2" t="s">
        <v>1399</v>
      </c>
      <c r="Q46" s="2" t="s">
        <v>1400</v>
      </c>
      <c r="R46" s="2" t="s">
        <v>1846</v>
      </c>
      <c r="S46" s="2" t="s">
        <v>1847</v>
      </c>
      <c r="T46" s="2" t="s">
        <v>1848</v>
      </c>
      <c r="U46" s="2" t="s">
        <v>1849</v>
      </c>
      <c r="V46" s="2" t="s">
        <v>1850</v>
      </c>
      <c r="W46" s="2" t="s">
        <v>1182</v>
      </c>
      <c r="X46" s="2" t="s">
        <v>1849</v>
      </c>
      <c r="Y46" s="2" t="s">
        <v>1850</v>
      </c>
      <c r="Z46" s="2" t="s">
        <v>1182</v>
      </c>
      <c r="AA46" s="2" t="s">
        <v>1848</v>
      </c>
      <c r="AB46" s="2" t="s">
        <v>1851</v>
      </c>
      <c r="AC46" s="2" t="s">
        <v>1852</v>
      </c>
      <c r="AD46" s="2" t="s">
        <v>1853</v>
      </c>
      <c r="AE46" s="2" t="s">
        <v>870</v>
      </c>
      <c r="AF46" s="2" t="s">
        <v>890</v>
      </c>
      <c r="AG46" s="2" t="s">
        <v>1853</v>
      </c>
      <c r="AH46" s="2" t="s">
        <v>870</v>
      </c>
      <c r="AI46" s="2" t="s">
        <v>890</v>
      </c>
      <c r="AJ46" s="2" t="s">
        <v>1852</v>
      </c>
      <c r="AK46" s="2" t="s">
        <v>1854</v>
      </c>
      <c r="AL46" s="2" t="s">
        <v>1855</v>
      </c>
      <c r="AM46" s="2" t="s">
        <v>1856</v>
      </c>
      <c r="AN46" s="2" t="s">
        <v>1857</v>
      </c>
      <c r="AO46" s="2" t="s">
        <v>948</v>
      </c>
      <c r="AP46" s="2" t="s">
        <v>1856</v>
      </c>
      <c r="AQ46" s="2" t="s">
        <v>1857</v>
      </c>
      <c r="AR46" s="2" t="s">
        <v>948</v>
      </c>
      <c r="AS46" s="2" t="s">
        <v>1855</v>
      </c>
      <c r="AT46" s="2" t="s">
        <v>1858</v>
      </c>
    </row>
    <row r="47" ht="12.75" customHeight="1">
      <c r="B47" s="2" t="s">
        <v>264</v>
      </c>
      <c r="C47" s="2" t="s">
        <v>1859</v>
      </c>
      <c r="D47" s="2" t="s">
        <v>1860</v>
      </c>
      <c r="E47" s="2" t="s">
        <v>1861</v>
      </c>
      <c r="F47" s="2" t="s">
        <v>1862</v>
      </c>
      <c r="G47" s="2" t="s">
        <v>1863</v>
      </c>
      <c r="H47" s="2" t="s">
        <v>1864</v>
      </c>
      <c r="I47" s="2" t="s">
        <v>865</v>
      </c>
      <c r="J47" s="2" t="s">
        <v>1865</v>
      </c>
      <c r="K47" s="2" t="s">
        <v>1866</v>
      </c>
      <c r="L47" s="2" t="s">
        <v>860</v>
      </c>
      <c r="M47" s="2" t="s">
        <v>1867</v>
      </c>
      <c r="N47" s="2" t="s">
        <v>1868</v>
      </c>
      <c r="O47" s="2" t="s">
        <v>1869</v>
      </c>
      <c r="P47" s="2" t="s">
        <v>1870</v>
      </c>
      <c r="Q47" s="2" t="s">
        <v>860</v>
      </c>
      <c r="R47" s="2" t="s">
        <v>1871</v>
      </c>
      <c r="S47" s="2" t="s">
        <v>1872</v>
      </c>
      <c r="T47" s="2" t="s">
        <v>1873</v>
      </c>
      <c r="U47" s="2" t="s">
        <v>1874</v>
      </c>
      <c r="V47" s="2" t="s">
        <v>870</v>
      </c>
      <c r="W47" s="2" t="s">
        <v>865</v>
      </c>
      <c r="X47" s="2" t="s">
        <v>1874</v>
      </c>
      <c r="Y47" s="2" t="s">
        <v>870</v>
      </c>
      <c r="Z47" s="2" t="s">
        <v>865</v>
      </c>
      <c r="AA47" s="2" t="s">
        <v>1873</v>
      </c>
      <c r="AB47" s="2" t="s">
        <v>1875</v>
      </c>
      <c r="AC47" s="2" t="s">
        <v>1876</v>
      </c>
      <c r="AD47" s="2" t="s">
        <v>1877</v>
      </c>
      <c r="AE47" s="2" t="s">
        <v>1878</v>
      </c>
      <c r="AF47" s="2" t="s">
        <v>857</v>
      </c>
      <c r="AG47" s="2" t="s">
        <v>1877</v>
      </c>
      <c r="AH47" s="2" t="s">
        <v>1878</v>
      </c>
      <c r="AI47" s="2" t="s">
        <v>857</v>
      </c>
      <c r="AJ47" s="2" t="s">
        <v>1876</v>
      </c>
      <c r="AK47" s="2" t="s">
        <v>1879</v>
      </c>
      <c r="AL47" s="2" t="s">
        <v>1880</v>
      </c>
      <c r="AM47" s="2" t="s">
        <v>1880</v>
      </c>
      <c r="AN47" s="2" t="s">
        <v>1500</v>
      </c>
      <c r="AO47" s="2" t="s">
        <v>860</v>
      </c>
      <c r="AP47" s="2" t="s">
        <v>1880</v>
      </c>
      <c r="AQ47" s="2" t="s">
        <v>1500</v>
      </c>
      <c r="AR47" s="2" t="s">
        <v>860</v>
      </c>
      <c r="AS47" s="2" t="s">
        <v>1880</v>
      </c>
      <c r="AT47" s="2" t="s">
        <v>1881</v>
      </c>
    </row>
    <row r="48" ht="12.75" customHeight="1">
      <c r="B48" s="2" t="s">
        <v>265</v>
      </c>
      <c r="C48" s="2" t="s">
        <v>1882</v>
      </c>
      <c r="D48" s="2" t="s">
        <v>1883</v>
      </c>
      <c r="E48" s="2" t="s">
        <v>1884</v>
      </c>
      <c r="F48" s="2" t="s">
        <v>1884</v>
      </c>
      <c r="G48" s="2" t="s">
        <v>1885</v>
      </c>
      <c r="H48" s="2" t="s">
        <v>1886</v>
      </c>
      <c r="I48" s="2" t="s">
        <v>1368</v>
      </c>
      <c r="J48" s="2" t="s">
        <v>1887</v>
      </c>
      <c r="K48" s="2" t="s">
        <v>1395</v>
      </c>
      <c r="L48" s="2" t="s">
        <v>1396</v>
      </c>
      <c r="M48" s="2" t="s">
        <v>1888</v>
      </c>
      <c r="N48" s="2" t="s">
        <v>1889</v>
      </c>
      <c r="O48" s="2" t="s">
        <v>1890</v>
      </c>
      <c r="P48" s="2" t="s">
        <v>1040</v>
      </c>
      <c r="Q48" s="2" t="s">
        <v>921</v>
      </c>
      <c r="R48" s="2" t="s">
        <v>1891</v>
      </c>
      <c r="S48" s="2" t="s">
        <v>1892</v>
      </c>
      <c r="T48" s="2" t="s">
        <v>870</v>
      </c>
      <c r="U48" s="2" t="s">
        <v>870</v>
      </c>
      <c r="V48" s="2" t="s">
        <v>1645</v>
      </c>
      <c r="W48" s="2" t="s">
        <v>1396</v>
      </c>
      <c r="X48" s="2" t="s">
        <v>870</v>
      </c>
      <c r="Y48" s="2" t="s">
        <v>1645</v>
      </c>
      <c r="Z48" s="2" t="s">
        <v>1396</v>
      </c>
      <c r="AA48" s="2" t="s">
        <v>870</v>
      </c>
      <c r="AB48" s="2" t="s">
        <v>870</v>
      </c>
      <c r="AC48" s="2" t="s">
        <v>1893</v>
      </c>
      <c r="AD48" s="2" t="s">
        <v>1894</v>
      </c>
      <c r="AE48" s="2" t="s">
        <v>1895</v>
      </c>
      <c r="AF48" s="2" t="s">
        <v>871</v>
      </c>
      <c r="AG48" s="2" t="s">
        <v>1894</v>
      </c>
      <c r="AH48" s="2" t="s">
        <v>1895</v>
      </c>
      <c r="AI48" s="2" t="s">
        <v>871</v>
      </c>
      <c r="AJ48" s="2" t="s">
        <v>1893</v>
      </c>
      <c r="AK48" s="2" t="s">
        <v>1896</v>
      </c>
      <c r="AL48" s="2" t="s">
        <v>1897</v>
      </c>
      <c r="AM48" s="2" t="s">
        <v>1898</v>
      </c>
      <c r="AN48" s="2" t="s">
        <v>1509</v>
      </c>
      <c r="AO48" s="2" t="s">
        <v>901</v>
      </c>
      <c r="AP48" s="2" t="s">
        <v>1898</v>
      </c>
      <c r="AQ48" s="2" t="s">
        <v>1509</v>
      </c>
      <c r="AR48" s="2" t="s">
        <v>901</v>
      </c>
      <c r="AS48" s="2" t="s">
        <v>1897</v>
      </c>
      <c r="AT48" s="2" t="s">
        <v>1899</v>
      </c>
    </row>
    <row r="49" ht="12.75" customHeight="1">
      <c r="B49" s="2" t="s">
        <v>266</v>
      </c>
      <c r="C49" s="2" t="s">
        <v>1900</v>
      </c>
      <c r="D49" s="2" t="s">
        <v>1901</v>
      </c>
      <c r="E49" s="2" t="s">
        <v>1902</v>
      </c>
      <c r="F49" s="2" t="s">
        <v>1903</v>
      </c>
      <c r="G49" s="2" t="s">
        <v>959</v>
      </c>
      <c r="H49" s="2" t="s">
        <v>1776</v>
      </c>
      <c r="I49" s="2" t="s">
        <v>1083</v>
      </c>
      <c r="J49" s="2" t="s">
        <v>1904</v>
      </c>
      <c r="K49" s="2" t="s">
        <v>1905</v>
      </c>
      <c r="L49" s="2" t="s">
        <v>976</v>
      </c>
      <c r="M49" s="2" t="s">
        <v>1906</v>
      </c>
      <c r="N49" s="2" t="s">
        <v>1907</v>
      </c>
      <c r="O49" s="2" t="s">
        <v>1908</v>
      </c>
      <c r="P49" s="2" t="s">
        <v>1909</v>
      </c>
      <c r="Q49" s="2" t="s">
        <v>996</v>
      </c>
      <c r="R49" s="2" t="s">
        <v>1910</v>
      </c>
      <c r="S49" s="2" t="s">
        <v>1911</v>
      </c>
      <c r="T49" s="2" t="s">
        <v>1912</v>
      </c>
      <c r="U49" s="2" t="s">
        <v>1913</v>
      </c>
      <c r="V49" s="2" t="s">
        <v>1914</v>
      </c>
      <c r="W49" s="2" t="s">
        <v>936</v>
      </c>
      <c r="X49" s="2" t="s">
        <v>1913</v>
      </c>
      <c r="Y49" s="2" t="s">
        <v>1914</v>
      </c>
      <c r="Z49" s="2" t="s">
        <v>936</v>
      </c>
      <c r="AA49" s="2" t="s">
        <v>1912</v>
      </c>
      <c r="AB49" s="2" t="s">
        <v>1915</v>
      </c>
      <c r="AC49" s="2" t="s">
        <v>1916</v>
      </c>
      <c r="AD49" s="2" t="s">
        <v>1917</v>
      </c>
      <c r="AE49" s="2" t="s">
        <v>1918</v>
      </c>
      <c r="AF49" s="2" t="s">
        <v>936</v>
      </c>
      <c r="AG49" s="2" t="s">
        <v>1917</v>
      </c>
      <c r="AH49" s="2" t="s">
        <v>1918</v>
      </c>
      <c r="AI49" s="2" t="s">
        <v>936</v>
      </c>
      <c r="AJ49" s="2" t="s">
        <v>1916</v>
      </c>
      <c r="AK49" s="2" t="s">
        <v>1919</v>
      </c>
      <c r="AL49" s="2" t="s">
        <v>1920</v>
      </c>
      <c r="AM49" s="2" t="s">
        <v>1034</v>
      </c>
      <c r="AN49" s="2" t="s">
        <v>1921</v>
      </c>
      <c r="AO49" s="2" t="s">
        <v>906</v>
      </c>
      <c r="AP49" s="2" t="s">
        <v>1034</v>
      </c>
      <c r="AQ49" s="2" t="s">
        <v>1921</v>
      </c>
      <c r="AR49" s="2" t="s">
        <v>906</v>
      </c>
      <c r="AS49" s="2" t="s">
        <v>1920</v>
      </c>
      <c r="AT49" s="2" t="s">
        <v>1922</v>
      </c>
    </row>
    <row r="50" ht="12.75" customHeight="1">
      <c r="B50" s="2" t="s">
        <v>267</v>
      </c>
      <c r="C50" s="2" t="s">
        <v>1923</v>
      </c>
      <c r="D50" s="2" t="s">
        <v>1924</v>
      </c>
      <c r="E50" s="2" t="s">
        <v>1925</v>
      </c>
      <c r="F50" s="2" t="s">
        <v>1926</v>
      </c>
      <c r="G50" s="2" t="s">
        <v>1927</v>
      </c>
      <c r="H50" s="2" t="s">
        <v>1442</v>
      </c>
      <c r="I50" s="2" t="s">
        <v>906</v>
      </c>
      <c r="J50" s="2" t="s">
        <v>1928</v>
      </c>
      <c r="K50" s="2" t="s">
        <v>1443</v>
      </c>
      <c r="L50" s="2" t="s">
        <v>983</v>
      </c>
      <c r="M50" s="2" t="s">
        <v>1929</v>
      </c>
      <c r="N50" s="2" t="s">
        <v>1930</v>
      </c>
      <c r="O50" s="2" t="s">
        <v>1931</v>
      </c>
      <c r="P50" s="2" t="s">
        <v>1447</v>
      </c>
      <c r="Q50" s="2" t="s">
        <v>955</v>
      </c>
      <c r="R50" s="2" t="s">
        <v>1932</v>
      </c>
      <c r="S50" s="2" t="s">
        <v>1933</v>
      </c>
      <c r="T50" s="2" t="s">
        <v>1934</v>
      </c>
      <c r="U50" s="2" t="s">
        <v>1323</v>
      </c>
      <c r="V50" s="2" t="s">
        <v>1935</v>
      </c>
      <c r="W50" s="2" t="s">
        <v>857</v>
      </c>
      <c r="X50" s="2" t="s">
        <v>1323</v>
      </c>
      <c r="Y50" s="2" t="s">
        <v>1935</v>
      </c>
      <c r="Z50" s="2" t="s">
        <v>857</v>
      </c>
      <c r="AA50" s="2" t="s">
        <v>1934</v>
      </c>
      <c r="AB50" s="2" t="s">
        <v>1936</v>
      </c>
      <c r="AC50" s="2" t="s">
        <v>1937</v>
      </c>
      <c r="AD50" s="2" t="s">
        <v>1938</v>
      </c>
      <c r="AE50" s="2" t="s">
        <v>991</v>
      </c>
      <c r="AF50" s="2" t="s">
        <v>857</v>
      </c>
      <c r="AG50" s="2" t="s">
        <v>1938</v>
      </c>
      <c r="AH50" s="2" t="s">
        <v>991</v>
      </c>
      <c r="AI50" s="2" t="s">
        <v>857</v>
      </c>
      <c r="AJ50" s="2" t="s">
        <v>1937</v>
      </c>
      <c r="AK50" s="2" t="s">
        <v>1939</v>
      </c>
      <c r="AL50" s="2" t="s">
        <v>1940</v>
      </c>
      <c r="AM50" s="2" t="s">
        <v>1941</v>
      </c>
      <c r="AN50" s="2" t="s">
        <v>1435</v>
      </c>
      <c r="AO50" s="2" t="s">
        <v>857</v>
      </c>
      <c r="AP50" s="2" t="s">
        <v>1941</v>
      </c>
      <c r="AQ50" s="2" t="s">
        <v>1435</v>
      </c>
      <c r="AR50" s="2" t="s">
        <v>857</v>
      </c>
      <c r="AS50" s="2" t="s">
        <v>1940</v>
      </c>
      <c r="AT50" s="2" t="s">
        <v>1942</v>
      </c>
    </row>
    <row r="51" ht="12.75" customHeight="1">
      <c r="B51" s="2" t="s">
        <v>268</v>
      </c>
      <c r="C51" s="2" t="s">
        <v>1943</v>
      </c>
      <c r="D51" s="2" t="s">
        <v>1944</v>
      </c>
      <c r="E51" s="2" t="s">
        <v>1945</v>
      </c>
      <c r="F51" s="2" t="s">
        <v>1946</v>
      </c>
      <c r="G51" s="2" t="s">
        <v>1317</v>
      </c>
      <c r="H51" s="2" t="s">
        <v>1947</v>
      </c>
      <c r="I51" s="2" t="s">
        <v>865</v>
      </c>
      <c r="J51" s="2" t="s">
        <v>1948</v>
      </c>
      <c r="K51" s="2" t="s">
        <v>1949</v>
      </c>
      <c r="L51" s="2" t="s">
        <v>860</v>
      </c>
      <c r="M51" s="2" t="s">
        <v>1950</v>
      </c>
      <c r="N51" s="2" t="s">
        <v>1951</v>
      </c>
      <c r="O51" s="2" t="s">
        <v>1451</v>
      </c>
      <c r="P51" s="2" t="s">
        <v>1952</v>
      </c>
      <c r="Q51" s="2" t="s">
        <v>860</v>
      </c>
      <c r="R51" s="2" t="s">
        <v>1953</v>
      </c>
      <c r="S51" s="2" t="s">
        <v>1954</v>
      </c>
      <c r="T51" s="2" t="s">
        <v>1955</v>
      </c>
      <c r="U51" s="2" t="s">
        <v>1956</v>
      </c>
      <c r="V51" s="2" t="s">
        <v>1119</v>
      </c>
      <c r="W51" s="2" t="s">
        <v>860</v>
      </c>
      <c r="X51" s="2" t="s">
        <v>1956</v>
      </c>
      <c r="Y51" s="2" t="s">
        <v>1119</v>
      </c>
      <c r="Z51" s="2" t="s">
        <v>860</v>
      </c>
      <c r="AA51" s="2" t="s">
        <v>1955</v>
      </c>
      <c r="AB51" s="2" t="s">
        <v>1957</v>
      </c>
      <c r="AC51" s="2" t="s">
        <v>1958</v>
      </c>
      <c r="AD51" s="2" t="s">
        <v>1959</v>
      </c>
      <c r="AE51" s="2" t="s">
        <v>1960</v>
      </c>
      <c r="AF51" s="2" t="s">
        <v>857</v>
      </c>
      <c r="AG51" s="2" t="s">
        <v>1959</v>
      </c>
      <c r="AH51" s="2" t="s">
        <v>1960</v>
      </c>
      <c r="AI51" s="2" t="s">
        <v>857</v>
      </c>
      <c r="AJ51" s="2" t="s">
        <v>1958</v>
      </c>
      <c r="AK51" s="2" t="s">
        <v>1961</v>
      </c>
      <c r="AL51" s="2" t="s">
        <v>1962</v>
      </c>
      <c r="AM51" s="2" t="s">
        <v>1121</v>
      </c>
      <c r="AN51" s="2" t="s">
        <v>1500</v>
      </c>
      <c r="AO51" s="2" t="s">
        <v>860</v>
      </c>
      <c r="AP51" s="2" t="s">
        <v>1121</v>
      </c>
      <c r="AQ51" s="2" t="s">
        <v>1500</v>
      </c>
      <c r="AR51" s="2" t="s">
        <v>860</v>
      </c>
      <c r="AS51" s="2" t="s">
        <v>1962</v>
      </c>
      <c r="AT51" s="2" t="s">
        <v>1963</v>
      </c>
    </row>
    <row r="52" ht="12.75" customHeight="1">
      <c r="B52" s="2" t="s">
        <v>269</v>
      </c>
      <c r="C52" s="2" t="s">
        <v>1964</v>
      </c>
      <c r="D52" s="2" t="s">
        <v>1965</v>
      </c>
      <c r="E52" s="2" t="s">
        <v>1966</v>
      </c>
      <c r="F52" s="2" t="s">
        <v>1967</v>
      </c>
      <c r="G52" s="2" t="s">
        <v>1968</v>
      </c>
      <c r="H52" s="2" t="s">
        <v>870</v>
      </c>
      <c r="I52" s="2" t="s">
        <v>1969</v>
      </c>
      <c r="J52" s="2" t="s">
        <v>1970</v>
      </c>
      <c r="K52" s="2" t="s">
        <v>870</v>
      </c>
      <c r="L52" s="2" t="s">
        <v>1768</v>
      </c>
      <c r="M52" s="2" t="s">
        <v>1971</v>
      </c>
      <c r="N52" s="2" t="s">
        <v>1972</v>
      </c>
      <c r="O52" s="2" t="s">
        <v>1973</v>
      </c>
      <c r="P52" s="2" t="s">
        <v>870</v>
      </c>
      <c r="Q52" s="2" t="s">
        <v>1400</v>
      </c>
      <c r="R52" s="2" t="s">
        <v>1974</v>
      </c>
      <c r="S52" s="2" t="s">
        <v>1975</v>
      </c>
      <c r="T52" s="2" t="s">
        <v>1976</v>
      </c>
      <c r="U52" s="2" t="s">
        <v>1977</v>
      </c>
      <c r="V52" s="2" t="s">
        <v>1412</v>
      </c>
      <c r="W52" s="2" t="s">
        <v>976</v>
      </c>
      <c r="X52" s="2" t="s">
        <v>1977</v>
      </c>
      <c r="Y52" s="2" t="s">
        <v>1412</v>
      </c>
      <c r="Z52" s="2" t="s">
        <v>976</v>
      </c>
      <c r="AA52" s="2" t="s">
        <v>1976</v>
      </c>
      <c r="AB52" s="2" t="s">
        <v>1978</v>
      </c>
      <c r="AC52" s="2" t="s">
        <v>1979</v>
      </c>
      <c r="AD52" s="2" t="s">
        <v>1980</v>
      </c>
      <c r="AE52" s="2" t="s">
        <v>1981</v>
      </c>
      <c r="AF52" s="2" t="s">
        <v>1400</v>
      </c>
      <c r="AG52" s="2" t="s">
        <v>1980</v>
      </c>
      <c r="AH52" s="2" t="s">
        <v>1981</v>
      </c>
      <c r="AI52" s="2" t="s">
        <v>1400</v>
      </c>
      <c r="AJ52" s="2" t="s">
        <v>1979</v>
      </c>
      <c r="AK52" s="2" t="s">
        <v>1982</v>
      </c>
      <c r="AL52" s="2" t="s">
        <v>1983</v>
      </c>
      <c r="AM52" s="2" t="s">
        <v>1984</v>
      </c>
      <c r="AN52" s="2" t="s">
        <v>1985</v>
      </c>
      <c r="AO52" s="2" t="s">
        <v>936</v>
      </c>
      <c r="AP52" s="2" t="s">
        <v>1984</v>
      </c>
      <c r="AQ52" s="2" t="s">
        <v>1985</v>
      </c>
      <c r="AR52" s="2" t="s">
        <v>936</v>
      </c>
      <c r="AS52" s="2" t="s">
        <v>1983</v>
      </c>
      <c r="AT52" s="2" t="s">
        <v>1986</v>
      </c>
    </row>
    <row r="53" ht="12.75" customHeight="1">
      <c r="B53" s="2" t="s">
        <v>270</v>
      </c>
      <c r="C53" s="2" t="s">
        <v>1987</v>
      </c>
      <c r="D53" s="2" t="s">
        <v>1988</v>
      </c>
      <c r="E53" s="2" t="s">
        <v>1989</v>
      </c>
      <c r="F53" s="2" t="s">
        <v>1990</v>
      </c>
      <c r="G53" s="2" t="s">
        <v>1991</v>
      </c>
      <c r="H53" s="2" t="s">
        <v>1992</v>
      </c>
      <c r="I53" s="2" t="s">
        <v>1667</v>
      </c>
      <c r="J53" s="2" t="s">
        <v>1991</v>
      </c>
      <c r="K53" s="2" t="s">
        <v>1993</v>
      </c>
      <c r="L53" s="2" t="s">
        <v>921</v>
      </c>
      <c r="M53" s="2" t="s">
        <v>1994</v>
      </c>
      <c r="N53" s="2" t="s">
        <v>1995</v>
      </c>
      <c r="O53" s="2" t="s">
        <v>1499</v>
      </c>
      <c r="P53" s="2" t="s">
        <v>1677</v>
      </c>
      <c r="Q53" s="2" t="s">
        <v>1051</v>
      </c>
      <c r="R53" s="2" t="s">
        <v>1996</v>
      </c>
      <c r="S53" s="2" t="s">
        <v>1997</v>
      </c>
      <c r="T53" s="2" t="s">
        <v>1998</v>
      </c>
      <c r="U53" s="2" t="s">
        <v>1999</v>
      </c>
      <c r="V53" s="2" t="s">
        <v>2000</v>
      </c>
      <c r="W53" s="2" t="s">
        <v>1667</v>
      </c>
      <c r="X53" s="2" t="s">
        <v>1999</v>
      </c>
      <c r="Y53" s="2" t="s">
        <v>2000</v>
      </c>
      <c r="Z53" s="2" t="s">
        <v>1667</v>
      </c>
      <c r="AA53" s="2" t="s">
        <v>1998</v>
      </c>
      <c r="AB53" s="2" t="s">
        <v>2001</v>
      </c>
      <c r="AC53" s="2" t="s">
        <v>2002</v>
      </c>
      <c r="AD53" s="2" t="s">
        <v>2003</v>
      </c>
      <c r="AE53" s="2" t="s">
        <v>870</v>
      </c>
      <c r="AF53" s="2" t="s">
        <v>1400</v>
      </c>
      <c r="AG53" s="2" t="s">
        <v>2003</v>
      </c>
      <c r="AH53" s="2" t="s">
        <v>870</v>
      </c>
      <c r="AI53" s="2" t="s">
        <v>1400</v>
      </c>
      <c r="AJ53" s="2" t="s">
        <v>2002</v>
      </c>
      <c r="AK53" s="2" t="s">
        <v>2004</v>
      </c>
      <c r="AL53" s="2" t="s">
        <v>2005</v>
      </c>
      <c r="AM53" s="2" t="s">
        <v>874</v>
      </c>
      <c r="AN53" s="2" t="s">
        <v>968</v>
      </c>
      <c r="AO53" s="2" t="s">
        <v>941</v>
      </c>
      <c r="AP53" s="2" t="s">
        <v>874</v>
      </c>
      <c r="AQ53" s="2" t="s">
        <v>968</v>
      </c>
      <c r="AR53" s="2" t="s">
        <v>941</v>
      </c>
      <c r="AS53" s="2" t="s">
        <v>2005</v>
      </c>
      <c r="AT53" s="2" t="s">
        <v>2006</v>
      </c>
    </row>
    <row r="54" ht="12.75" customHeight="1">
      <c r="B54" s="2" t="s">
        <v>271</v>
      </c>
      <c r="C54" s="2" t="s">
        <v>2007</v>
      </c>
      <c r="D54" s="2" t="s">
        <v>2008</v>
      </c>
      <c r="E54" s="2" t="s">
        <v>2009</v>
      </c>
      <c r="F54" s="2" t="s">
        <v>2010</v>
      </c>
      <c r="G54" s="2" t="s">
        <v>2011</v>
      </c>
      <c r="H54" s="2" t="s">
        <v>2012</v>
      </c>
      <c r="I54" s="2" t="s">
        <v>1083</v>
      </c>
      <c r="J54" s="2" t="s">
        <v>1190</v>
      </c>
      <c r="K54" s="2" t="s">
        <v>2013</v>
      </c>
      <c r="L54" s="2" t="s">
        <v>941</v>
      </c>
      <c r="M54" s="2" t="s">
        <v>2014</v>
      </c>
      <c r="N54" s="2" t="s">
        <v>2015</v>
      </c>
      <c r="O54" s="2" t="s">
        <v>1675</v>
      </c>
      <c r="P54" s="2" t="s">
        <v>2016</v>
      </c>
      <c r="Q54" s="2" t="s">
        <v>1025</v>
      </c>
      <c r="R54" s="2" t="s">
        <v>2017</v>
      </c>
      <c r="S54" s="2" t="s">
        <v>2018</v>
      </c>
      <c r="T54" s="2" t="s">
        <v>2019</v>
      </c>
      <c r="U54" s="2" t="s">
        <v>2020</v>
      </c>
      <c r="V54" s="2" t="s">
        <v>2021</v>
      </c>
      <c r="W54" s="2" t="s">
        <v>890</v>
      </c>
      <c r="X54" s="2" t="s">
        <v>2020</v>
      </c>
      <c r="Y54" s="2" t="s">
        <v>2021</v>
      </c>
      <c r="Z54" s="2" t="s">
        <v>890</v>
      </c>
      <c r="AA54" s="2" t="s">
        <v>2019</v>
      </c>
      <c r="AB54" s="2" t="s">
        <v>2022</v>
      </c>
      <c r="AC54" s="2" t="s">
        <v>2023</v>
      </c>
      <c r="AD54" s="2" t="s">
        <v>2024</v>
      </c>
      <c r="AE54" s="2" t="s">
        <v>2025</v>
      </c>
      <c r="AF54" s="2" t="s">
        <v>1025</v>
      </c>
      <c r="AG54" s="2" t="s">
        <v>2024</v>
      </c>
      <c r="AH54" s="2" t="s">
        <v>2025</v>
      </c>
      <c r="AI54" s="2" t="s">
        <v>1025</v>
      </c>
      <c r="AJ54" s="2" t="s">
        <v>2023</v>
      </c>
      <c r="AK54" s="2" t="s">
        <v>2026</v>
      </c>
      <c r="AL54" s="2" t="s">
        <v>2027</v>
      </c>
      <c r="AM54" s="2" t="s">
        <v>2028</v>
      </c>
      <c r="AN54" s="2" t="s">
        <v>2029</v>
      </c>
      <c r="AO54" s="2" t="s">
        <v>983</v>
      </c>
      <c r="AP54" s="2" t="s">
        <v>2028</v>
      </c>
      <c r="AQ54" s="2" t="s">
        <v>2029</v>
      </c>
      <c r="AR54" s="2" t="s">
        <v>983</v>
      </c>
      <c r="AS54" s="2" t="s">
        <v>2027</v>
      </c>
      <c r="AT54" s="2" t="s">
        <v>2030</v>
      </c>
    </row>
    <row r="55" ht="12.75" customHeight="1">
      <c r="B55" s="2" t="s">
        <v>272</v>
      </c>
      <c r="C55" s="2" t="s">
        <v>2031</v>
      </c>
      <c r="D55" s="2" t="s">
        <v>2032</v>
      </c>
      <c r="E55" s="2" t="s">
        <v>2033</v>
      </c>
      <c r="F55" s="2" t="s">
        <v>2034</v>
      </c>
      <c r="G55" s="2" t="s">
        <v>2035</v>
      </c>
      <c r="H55" s="2" t="s">
        <v>1442</v>
      </c>
      <c r="I55" s="2" t="s">
        <v>906</v>
      </c>
      <c r="J55" s="2" t="s">
        <v>2036</v>
      </c>
      <c r="K55" s="2" t="s">
        <v>1443</v>
      </c>
      <c r="L55" s="2" t="s">
        <v>983</v>
      </c>
      <c r="M55" s="2" t="s">
        <v>2037</v>
      </c>
      <c r="N55" s="2" t="s">
        <v>2038</v>
      </c>
      <c r="O55" s="2" t="s">
        <v>2039</v>
      </c>
      <c r="P55" s="2" t="s">
        <v>1447</v>
      </c>
      <c r="Q55" s="2" t="s">
        <v>955</v>
      </c>
      <c r="R55" s="2" t="s">
        <v>2040</v>
      </c>
      <c r="S55" s="2" t="s">
        <v>2041</v>
      </c>
      <c r="T55" s="2" t="s">
        <v>2042</v>
      </c>
      <c r="U55" s="2" t="s">
        <v>2043</v>
      </c>
      <c r="V55" s="2" t="s">
        <v>1164</v>
      </c>
      <c r="W55" s="2" t="s">
        <v>983</v>
      </c>
      <c r="X55" s="2" t="s">
        <v>2043</v>
      </c>
      <c r="Y55" s="2" t="s">
        <v>1164</v>
      </c>
      <c r="Z55" s="2" t="s">
        <v>983</v>
      </c>
      <c r="AA55" s="2" t="s">
        <v>2042</v>
      </c>
      <c r="AB55" s="2" t="s">
        <v>2044</v>
      </c>
      <c r="AC55" s="2" t="s">
        <v>2045</v>
      </c>
      <c r="AD55" s="2" t="s">
        <v>2046</v>
      </c>
      <c r="AE55" s="2" t="s">
        <v>991</v>
      </c>
      <c r="AF55" s="2" t="s">
        <v>857</v>
      </c>
      <c r="AG55" s="2" t="s">
        <v>2046</v>
      </c>
      <c r="AH55" s="2" t="s">
        <v>991</v>
      </c>
      <c r="AI55" s="2" t="s">
        <v>857</v>
      </c>
      <c r="AJ55" s="2" t="s">
        <v>2045</v>
      </c>
      <c r="AK55" s="2" t="s">
        <v>2047</v>
      </c>
      <c r="AL55" s="2" t="s">
        <v>2048</v>
      </c>
      <c r="AM55" s="2" t="s">
        <v>2049</v>
      </c>
      <c r="AN55" s="2" t="s">
        <v>1435</v>
      </c>
      <c r="AO55" s="2" t="s">
        <v>857</v>
      </c>
      <c r="AP55" s="2" t="s">
        <v>2049</v>
      </c>
      <c r="AQ55" s="2" t="s">
        <v>1435</v>
      </c>
      <c r="AR55" s="2" t="s">
        <v>857</v>
      </c>
      <c r="AS55" s="2" t="s">
        <v>2048</v>
      </c>
      <c r="AT55" s="2" t="s">
        <v>2050</v>
      </c>
    </row>
    <row r="56" ht="12.75" customHeight="1">
      <c r="B56" s="2" t="s">
        <v>273</v>
      </c>
      <c r="C56" s="2" t="s">
        <v>2051</v>
      </c>
      <c r="D56" s="2" t="s">
        <v>2052</v>
      </c>
      <c r="E56" s="2" t="s">
        <v>2053</v>
      </c>
      <c r="F56" s="2" t="s">
        <v>2054</v>
      </c>
      <c r="G56" s="2" t="s">
        <v>2055</v>
      </c>
      <c r="H56" s="2" t="s">
        <v>2056</v>
      </c>
      <c r="I56" s="2" t="s">
        <v>2057</v>
      </c>
      <c r="J56" s="2" t="s">
        <v>2058</v>
      </c>
      <c r="K56" s="2" t="s">
        <v>2059</v>
      </c>
      <c r="L56" s="2" t="s">
        <v>2060</v>
      </c>
      <c r="M56" s="2" t="s">
        <v>2061</v>
      </c>
      <c r="N56" s="2" t="s">
        <v>2062</v>
      </c>
      <c r="O56" s="2" t="s">
        <v>2063</v>
      </c>
      <c r="P56" s="2" t="s">
        <v>2064</v>
      </c>
      <c r="Q56" s="2" t="s">
        <v>1311</v>
      </c>
      <c r="R56" s="2" t="s">
        <v>2065</v>
      </c>
      <c r="S56" s="2" t="s">
        <v>2066</v>
      </c>
      <c r="T56" s="2" t="s">
        <v>2067</v>
      </c>
      <c r="U56" s="2" t="s">
        <v>1877</v>
      </c>
      <c r="V56" s="2" t="s">
        <v>1645</v>
      </c>
      <c r="W56" s="2" t="s">
        <v>1396</v>
      </c>
      <c r="X56" s="2" t="s">
        <v>1877</v>
      </c>
      <c r="Y56" s="2" t="s">
        <v>1645</v>
      </c>
      <c r="Z56" s="2" t="s">
        <v>1396</v>
      </c>
      <c r="AA56" s="2" t="s">
        <v>2067</v>
      </c>
      <c r="AB56" s="2" t="s">
        <v>2068</v>
      </c>
      <c r="AC56" s="2" t="s">
        <v>2069</v>
      </c>
      <c r="AD56" s="2" t="s">
        <v>2070</v>
      </c>
      <c r="AE56" s="2" t="s">
        <v>1408</v>
      </c>
      <c r="AF56" s="2" t="s">
        <v>948</v>
      </c>
      <c r="AG56" s="2" t="s">
        <v>2070</v>
      </c>
      <c r="AH56" s="2" t="s">
        <v>1408</v>
      </c>
      <c r="AI56" s="2" t="s">
        <v>948</v>
      </c>
      <c r="AJ56" s="2" t="s">
        <v>2069</v>
      </c>
      <c r="AK56" s="2" t="s">
        <v>2071</v>
      </c>
      <c r="AL56" s="2" t="s">
        <v>2072</v>
      </c>
      <c r="AM56" s="2" t="s">
        <v>2073</v>
      </c>
      <c r="AN56" s="2" t="s">
        <v>870</v>
      </c>
      <c r="AO56" s="2" t="s">
        <v>1056</v>
      </c>
      <c r="AP56" s="2" t="s">
        <v>2073</v>
      </c>
      <c r="AQ56" s="2" t="s">
        <v>870</v>
      </c>
      <c r="AR56" s="2" t="s">
        <v>1056</v>
      </c>
      <c r="AS56" s="2" t="s">
        <v>2072</v>
      </c>
      <c r="AT56" s="2" t="s">
        <v>2074</v>
      </c>
    </row>
    <row r="57" ht="12.75" customHeight="1">
      <c r="B57" s="2" t="s">
        <v>274</v>
      </c>
      <c r="C57" s="2" t="s">
        <v>2075</v>
      </c>
      <c r="D57" s="2" t="s">
        <v>2076</v>
      </c>
      <c r="E57" s="2" t="s">
        <v>2077</v>
      </c>
      <c r="F57" s="2" t="s">
        <v>2078</v>
      </c>
      <c r="G57" s="2" t="s">
        <v>2079</v>
      </c>
      <c r="H57" s="2" t="s">
        <v>2080</v>
      </c>
      <c r="I57" s="2" t="s">
        <v>1396</v>
      </c>
      <c r="J57" s="2" t="s">
        <v>924</v>
      </c>
      <c r="K57" s="2" t="s">
        <v>2081</v>
      </c>
      <c r="L57" s="2" t="s">
        <v>906</v>
      </c>
      <c r="M57" s="2" t="s">
        <v>2082</v>
      </c>
      <c r="N57" s="2" t="s">
        <v>2083</v>
      </c>
      <c r="O57" s="2" t="s">
        <v>916</v>
      </c>
      <c r="P57" s="2" t="s">
        <v>1254</v>
      </c>
      <c r="Q57" s="2" t="s">
        <v>1025</v>
      </c>
      <c r="R57" s="2" t="s">
        <v>2084</v>
      </c>
      <c r="S57" s="2" t="s">
        <v>2085</v>
      </c>
      <c r="T57" s="2" t="s">
        <v>2086</v>
      </c>
      <c r="U57" s="2" t="s">
        <v>2087</v>
      </c>
      <c r="V57" s="2" t="s">
        <v>2088</v>
      </c>
      <c r="W57" s="2" t="s">
        <v>906</v>
      </c>
      <c r="X57" s="2" t="s">
        <v>2087</v>
      </c>
      <c r="Y57" s="2" t="s">
        <v>2088</v>
      </c>
      <c r="Z57" s="2" t="s">
        <v>906</v>
      </c>
      <c r="AA57" s="2" t="s">
        <v>2086</v>
      </c>
      <c r="AB57" s="2" t="s">
        <v>2089</v>
      </c>
      <c r="AC57" s="2" t="s">
        <v>2090</v>
      </c>
      <c r="AD57" s="2" t="s">
        <v>2091</v>
      </c>
      <c r="AE57" s="2" t="s">
        <v>2092</v>
      </c>
      <c r="AF57" s="2" t="s">
        <v>906</v>
      </c>
      <c r="AG57" s="2" t="s">
        <v>2091</v>
      </c>
      <c r="AH57" s="2" t="s">
        <v>2092</v>
      </c>
      <c r="AI57" s="2" t="s">
        <v>906</v>
      </c>
      <c r="AJ57" s="2" t="s">
        <v>2090</v>
      </c>
      <c r="AK57" s="2" t="s">
        <v>2093</v>
      </c>
      <c r="AL57" s="2" t="s">
        <v>2094</v>
      </c>
      <c r="AM57" s="2" t="s">
        <v>2095</v>
      </c>
      <c r="AN57" s="2" t="s">
        <v>1985</v>
      </c>
      <c r="AO57" s="2" t="s">
        <v>936</v>
      </c>
      <c r="AP57" s="2" t="s">
        <v>2095</v>
      </c>
      <c r="AQ57" s="2" t="s">
        <v>1985</v>
      </c>
      <c r="AR57" s="2" t="s">
        <v>936</v>
      </c>
      <c r="AS57" s="2" t="s">
        <v>2094</v>
      </c>
      <c r="AT57" s="2" t="s">
        <v>2096</v>
      </c>
    </row>
    <row r="58" ht="12.75" customHeight="1">
      <c r="B58" s="2" t="s">
        <v>275</v>
      </c>
      <c r="C58" s="2" t="s">
        <v>2097</v>
      </c>
      <c r="D58" s="2" t="s">
        <v>2098</v>
      </c>
      <c r="E58" s="2" t="s">
        <v>2099</v>
      </c>
      <c r="F58" s="2" t="s">
        <v>2100</v>
      </c>
      <c r="G58" s="2" t="s">
        <v>2101</v>
      </c>
      <c r="H58" s="2" t="s">
        <v>2102</v>
      </c>
      <c r="I58" s="2" t="s">
        <v>1046</v>
      </c>
      <c r="J58" s="2" t="s">
        <v>1938</v>
      </c>
      <c r="K58" s="2" t="s">
        <v>2103</v>
      </c>
      <c r="L58" s="2" t="s">
        <v>895</v>
      </c>
      <c r="M58" s="2" t="s">
        <v>2104</v>
      </c>
      <c r="N58" s="2" t="s">
        <v>2105</v>
      </c>
      <c r="O58" s="2" t="s">
        <v>2106</v>
      </c>
      <c r="P58" s="2" t="s">
        <v>2107</v>
      </c>
      <c r="Q58" s="2" t="s">
        <v>1182</v>
      </c>
      <c r="R58" s="2" t="s">
        <v>2108</v>
      </c>
      <c r="S58" s="2" t="s">
        <v>2109</v>
      </c>
      <c r="T58" s="2" t="s">
        <v>2110</v>
      </c>
      <c r="U58" s="2" t="s">
        <v>2111</v>
      </c>
      <c r="V58" s="2" t="s">
        <v>1776</v>
      </c>
      <c r="W58" s="2" t="s">
        <v>1768</v>
      </c>
      <c r="X58" s="2" t="s">
        <v>2111</v>
      </c>
      <c r="Y58" s="2" t="s">
        <v>1776</v>
      </c>
      <c r="Z58" s="2" t="s">
        <v>1768</v>
      </c>
      <c r="AA58" s="2" t="s">
        <v>2110</v>
      </c>
      <c r="AB58" s="2" t="s">
        <v>2112</v>
      </c>
      <c r="AE58" s="2" t="s">
        <v>2113</v>
      </c>
      <c r="AF58" s="2" t="s">
        <v>931</v>
      </c>
      <c r="AH58" s="2" t="s">
        <v>2113</v>
      </c>
      <c r="AI58" s="2" t="s">
        <v>931</v>
      </c>
      <c r="AL58" s="2" t="s">
        <v>2114</v>
      </c>
      <c r="AM58" s="2" t="s">
        <v>2115</v>
      </c>
      <c r="AN58" s="2" t="s">
        <v>1677</v>
      </c>
      <c r="AO58" s="2" t="s">
        <v>921</v>
      </c>
      <c r="AP58" s="2" t="s">
        <v>2115</v>
      </c>
      <c r="AQ58" s="2" t="s">
        <v>1677</v>
      </c>
      <c r="AR58" s="2" t="s">
        <v>921</v>
      </c>
      <c r="AS58" s="2" t="s">
        <v>2114</v>
      </c>
      <c r="AT58" s="2" t="s">
        <v>2116</v>
      </c>
    </row>
    <row r="59" ht="12.75" customHeight="1">
      <c r="B59" s="2" t="s">
        <v>276</v>
      </c>
      <c r="C59" s="2" t="s">
        <v>2117</v>
      </c>
      <c r="D59" s="2" t="s">
        <v>2118</v>
      </c>
      <c r="E59" s="2" t="s">
        <v>2119</v>
      </c>
      <c r="F59" s="2" t="s">
        <v>2120</v>
      </c>
      <c r="G59" s="2" t="s">
        <v>2121</v>
      </c>
      <c r="H59" s="2" t="s">
        <v>2122</v>
      </c>
      <c r="I59" s="2" t="s">
        <v>2123</v>
      </c>
      <c r="J59" s="2" t="s">
        <v>2124</v>
      </c>
      <c r="K59" s="2" t="s">
        <v>2125</v>
      </c>
      <c r="L59" s="2" t="s">
        <v>1033</v>
      </c>
      <c r="M59" s="2" t="s">
        <v>2126</v>
      </c>
      <c r="N59" s="2" t="s">
        <v>2127</v>
      </c>
      <c r="O59" s="2" t="s">
        <v>2128</v>
      </c>
      <c r="P59" s="2" t="s">
        <v>2129</v>
      </c>
      <c r="Q59" s="2" t="s">
        <v>1056</v>
      </c>
      <c r="R59" s="2" t="s">
        <v>2130</v>
      </c>
      <c r="S59" s="2" t="s">
        <v>2131</v>
      </c>
      <c r="T59" s="2" t="s">
        <v>1071</v>
      </c>
      <c r="U59" s="2" t="s">
        <v>2132</v>
      </c>
      <c r="V59" s="2" t="s">
        <v>870</v>
      </c>
      <c r="W59" s="2" t="s">
        <v>983</v>
      </c>
      <c r="X59" s="2" t="s">
        <v>2132</v>
      </c>
      <c r="Y59" s="2" t="s">
        <v>870</v>
      </c>
      <c r="Z59" s="2" t="s">
        <v>983</v>
      </c>
      <c r="AA59" s="2" t="s">
        <v>1071</v>
      </c>
      <c r="AB59" s="2" t="s">
        <v>2133</v>
      </c>
      <c r="AC59" s="2" t="s">
        <v>2134</v>
      </c>
      <c r="AD59" s="2" t="s">
        <v>981</v>
      </c>
      <c r="AE59" s="2" t="s">
        <v>1408</v>
      </c>
      <c r="AF59" s="2" t="s">
        <v>948</v>
      </c>
      <c r="AG59" s="2" t="s">
        <v>981</v>
      </c>
      <c r="AH59" s="2" t="s">
        <v>1408</v>
      </c>
      <c r="AI59" s="2" t="s">
        <v>948</v>
      </c>
      <c r="AJ59" s="2" t="s">
        <v>2134</v>
      </c>
      <c r="AK59" s="2" t="s">
        <v>2135</v>
      </c>
      <c r="AL59" s="2" t="s">
        <v>2136</v>
      </c>
      <c r="AM59" s="2" t="s">
        <v>2137</v>
      </c>
      <c r="AN59" s="2" t="s">
        <v>2138</v>
      </c>
      <c r="AO59" s="2" t="s">
        <v>1218</v>
      </c>
      <c r="AP59" s="2" t="s">
        <v>2137</v>
      </c>
      <c r="AQ59" s="2" t="s">
        <v>2138</v>
      </c>
      <c r="AR59" s="2" t="s">
        <v>1218</v>
      </c>
      <c r="AS59" s="2" t="s">
        <v>2136</v>
      </c>
      <c r="AT59" s="2" t="s">
        <v>2139</v>
      </c>
    </row>
    <row r="60" ht="12.75" customHeight="1">
      <c r="B60" s="2" t="s">
        <v>277</v>
      </c>
      <c r="C60" s="2" t="s">
        <v>2140</v>
      </c>
      <c r="D60" s="2" t="s">
        <v>2141</v>
      </c>
      <c r="E60" s="2" t="s">
        <v>2142</v>
      </c>
      <c r="F60" s="2" t="s">
        <v>2143</v>
      </c>
      <c r="G60" s="2" t="s">
        <v>1418</v>
      </c>
      <c r="H60" s="2" t="s">
        <v>2144</v>
      </c>
      <c r="I60" s="2" t="s">
        <v>857</v>
      </c>
      <c r="J60" s="2" t="s">
        <v>949</v>
      </c>
      <c r="K60" s="2" t="s">
        <v>2145</v>
      </c>
      <c r="L60" s="2" t="s">
        <v>865</v>
      </c>
      <c r="M60" s="2" t="s">
        <v>2146</v>
      </c>
      <c r="N60" s="2" t="s">
        <v>2147</v>
      </c>
      <c r="O60" s="2" t="s">
        <v>2148</v>
      </c>
      <c r="P60" s="2" t="s">
        <v>2149</v>
      </c>
      <c r="Q60" s="2" t="s">
        <v>860</v>
      </c>
      <c r="R60" s="2" t="s">
        <v>2150</v>
      </c>
      <c r="S60" s="2" t="s">
        <v>2151</v>
      </c>
      <c r="T60" s="2" t="s">
        <v>2152</v>
      </c>
      <c r="U60" s="2" t="s">
        <v>1089</v>
      </c>
      <c r="V60" s="2" t="s">
        <v>2153</v>
      </c>
      <c r="W60" s="2" t="s">
        <v>865</v>
      </c>
      <c r="X60" s="2" t="s">
        <v>1089</v>
      </c>
      <c r="Y60" s="2" t="s">
        <v>2153</v>
      </c>
      <c r="Z60" s="2" t="s">
        <v>865</v>
      </c>
      <c r="AA60" s="2" t="s">
        <v>2152</v>
      </c>
      <c r="AB60" s="2" t="s">
        <v>2154</v>
      </c>
      <c r="AC60" s="2" t="s">
        <v>2155</v>
      </c>
      <c r="AD60" s="2" t="s">
        <v>888</v>
      </c>
      <c r="AE60" s="2" t="s">
        <v>875</v>
      </c>
      <c r="AF60" s="2" t="s">
        <v>860</v>
      </c>
      <c r="AG60" s="2" t="s">
        <v>888</v>
      </c>
      <c r="AH60" s="2" t="s">
        <v>875</v>
      </c>
      <c r="AI60" s="2" t="s">
        <v>860</v>
      </c>
      <c r="AJ60" s="2" t="s">
        <v>2155</v>
      </c>
      <c r="AK60" s="2" t="s">
        <v>2156</v>
      </c>
      <c r="AL60" s="2" t="s">
        <v>2157</v>
      </c>
      <c r="AM60" s="2" t="s">
        <v>2158</v>
      </c>
      <c r="AN60" s="2" t="s">
        <v>1500</v>
      </c>
      <c r="AO60" s="2" t="s">
        <v>860</v>
      </c>
      <c r="AP60" s="2" t="s">
        <v>2158</v>
      </c>
      <c r="AQ60" s="2" t="s">
        <v>1500</v>
      </c>
      <c r="AR60" s="2" t="s">
        <v>860</v>
      </c>
      <c r="AS60" s="2" t="s">
        <v>2157</v>
      </c>
      <c r="AT60" s="2" t="s">
        <v>2159</v>
      </c>
    </row>
    <row r="61" ht="12.75" customHeight="1">
      <c r="B61" s="2" t="s">
        <v>278</v>
      </c>
      <c r="C61" s="2" t="s">
        <v>2160</v>
      </c>
      <c r="D61" s="2" t="s">
        <v>2161</v>
      </c>
      <c r="E61" s="2" t="s">
        <v>2162</v>
      </c>
      <c r="F61" s="2" t="s">
        <v>2163</v>
      </c>
      <c r="G61" s="2" t="s">
        <v>2164</v>
      </c>
      <c r="H61" s="2" t="s">
        <v>2165</v>
      </c>
      <c r="I61" s="2" t="s">
        <v>2166</v>
      </c>
      <c r="J61" s="2" t="s">
        <v>2164</v>
      </c>
      <c r="K61" s="2" t="s">
        <v>2167</v>
      </c>
      <c r="L61" s="2" t="s">
        <v>2168</v>
      </c>
      <c r="M61" s="2" t="s">
        <v>2169</v>
      </c>
      <c r="N61" s="2" t="s">
        <v>2170</v>
      </c>
      <c r="O61" s="2" t="s">
        <v>2164</v>
      </c>
      <c r="P61" s="2" t="s">
        <v>2171</v>
      </c>
      <c r="Q61" s="2" t="s">
        <v>1662</v>
      </c>
      <c r="R61" s="2" t="s">
        <v>2172</v>
      </c>
      <c r="S61" s="2" t="s">
        <v>2173</v>
      </c>
      <c r="T61" s="2" t="s">
        <v>2174</v>
      </c>
      <c r="U61" s="2" t="s">
        <v>2175</v>
      </c>
      <c r="V61" s="2" t="s">
        <v>2176</v>
      </c>
      <c r="W61" s="2" t="s">
        <v>2177</v>
      </c>
      <c r="X61" s="2" t="s">
        <v>2175</v>
      </c>
      <c r="Y61" s="2" t="s">
        <v>2176</v>
      </c>
      <c r="Z61" s="2" t="s">
        <v>2177</v>
      </c>
      <c r="AA61" s="2" t="s">
        <v>2174</v>
      </c>
      <c r="AB61" s="2" t="s">
        <v>2178</v>
      </c>
      <c r="AC61" s="2" t="s">
        <v>2179</v>
      </c>
      <c r="AD61" s="2" t="s">
        <v>2180</v>
      </c>
      <c r="AE61" s="2" t="s">
        <v>2181</v>
      </c>
      <c r="AF61" s="2" t="s">
        <v>1809</v>
      </c>
      <c r="AG61" s="2" t="s">
        <v>2180</v>
      </c>
      <c r="AH61" s="2" t="s">
        <v>2181</v>
      </c>
      <c r="AI61" s="2" t="s">
        <v>1809</v>
      </c>
      <c r="AJ61" s="2" t="s">
        <v>2179</v>
      </c>
      <c r="AK61" s="2" t="s">
        <v>2182</v>
      </c>
      <c r="AL61" s="2" t="s">
        <v>2183</v>
      </c>
      <c r="AM61" s="2" t="s">
        <v>2184</v>
      </c>
      <c r="AN61" s="2" t="s">
        <v>870</v>
      </c>
      <c r="AO61" s="2" t="s">
        <v>1969</v>
      </c>
      <c r="AP61" s="2" t="s">
        <v>2184</v>
      </c>
      <c r="AQ61" s="2" t="s">
        <v>870</v>
      </c>
      <c r="AR61" s="2" t="s">
        <v>1969</v>
      </c>
      <c r="AS61" s="2" t="s">
        <v>2183</v>
      </c>
      <c r="AT61" s="2" t="s">
        <v>2185</v>
      </c>
    </row>
    <row r="62" ht="12.75" customHeight="1">
      <c r="B62" s="2" t="s">
        <v>279</v>
      </c>
      <c r="C62" s="2" t="s">
        <v>2186</v>
      </c>
      <c r="D62" s="2" t="s">
        <v>2187</v>
      </c>
      <c r="E62" s="2" t="s">
        <v>2188</v>
      </c>
      <c r="F62" s="2" t="s">
        <v>2189</v>
      </c>
      <c r="G62" s="2" t="s">
        <v>2190</v>
      </c>
      <c r="H62" s="2" t="s">
        <v>2191</v>
      </c>
      <c r="I62" s="2" t="s">
        <v>983</v>
      </c>
      <c r="J62" s="2" t="s">
        <v>2192</v>
      </c>
      <c r="K62" s="2" t="s">
        <v>2193</v>
      </c>
      <c r="L62" s="2" t="s">
        <v>857</v>
      </c>
      <c r="M62" s="2" t="s">
        <v>2194</v>
      </c>
      <c r="N62" s="2" t="s">
        <v>2195</v>
      </c>
      <c r="O62" s="2" t="s">
        <v>2196</v>
      </c>
      <c r="P62" s="2" t="s">
        <v>2197</v>
      </c>
      <c r="Q62" s="2" t="s">
        <v>865</v>
      </c>
      <c r="R62" s="2" t="s">
        <v>2198</v>
      </c>
      <c r="S62" s="2" t="s">
        <v>2199</v>
      </c>
      <c r="T62" s="2" t="s">
        <v>2200</v>
      </c>
      <c r="U62" s="2" t="s">
        <v>2201</v>
      </c>
      <c r="V62" s="2" t="s">
        <v>1164</v>
      </c>
      <c r="W62" s="2" t="s">
        <v>983</v>
      </c>
      <c r="X62" s="2" t="s">
        <v>2201</v>
      </c>
      <c r="Y62" s="2" t="s">
        <v>1164</v>
      </c>
      <c r="Z62" s="2" t="s">
        <v>983</v>
      </c>
      <c r="AA62" s="2" t="s">
        <v>2200</v>
      </c>
      <c r="AB62" s="2" t="s">
        <v>2202</v>
      </c>
      <c r="AC62" s="2" t="s">
        <v>2203</v>
      </c>
      <c r="AD62" s="2" t="s">
        <v>2204</v>
      </c>
      <c r="AE62" s="2" t="s">
        <v>991</v>
      </c>
      <c r="AF62" s="2" t="s">
        <v>857</v>
      </c>
      <c r="AG62" s="2" t="s">
        <v>2204</v>
      </c>
      <c r="AH62" s="2" t="s">
        <v>991</v>
      </c>
      <c r="AI62" s="2" t="s">
        <v>857</v>
      </c>
      <c r="AJ62" s="2" t="s">
        <v>2203</v>
      </c>
      <c r="AK62" s="2" t="s">
        <v>2205</v>
      </c>
      <c r="AL62" s="2" t="s">
        <v>2206</v>
      </c>
      <c r="AM62" s="2" t="s">
        <v>2207</v>
      </c>
      <c r="AN62" s="2" t="s">
        <v>1435</v>
      </c>
      <c r="AO62" s="2" t="s">
        <v>857</v>
      </c>
      <c r="AP62" s="2" t="s">
        <v>2207</v>
      </c>
      <c r="AQ62" s="2" t="s">
        <v>1435</v>
      </c>
      <c r="AR62" s="2" t="s">
        <v>857</v>
      </c>
      <c r="AS62" s="2" t="s">
        <v>2206</v>
      </c>
      <c r="AT62" s="2" t="s">
        <v>2208</v>
      </c>
    </row>
    <row r="63" ht="12.75" customHeight="1">
      <c r="B63" s="2" t="s">
        <v>280</v>
      </c>
      <c r="C63" s="2" t="s">
        <v>2209</v>
      </c>
      <c r="D63" s="2" t="s">
        <v>2210</v>
      </c>
      <c r="E63" s="2" t="s">
        <v>2211</v>
      </c>
      <c r="F63" s="2" t="s">
        <v>2212</v>
      </c>
      <c r="G63" s="2" t="s">
        <v>1496</v>
      </c>
      <c r="H63" s="2" t="s">
        <v>2213</v>
      </c>
      <c r="I63" s="2" t="s">
        <v>2214</v>
      </c>
      <c r="J63" s="2" t="s">
        <v>1496</v>
      </c>
      <c r="K63" s="2" t="s">
        <v>1767</v>
      </c>
      <c r="L63" s="2" t="s">
        <v>1768</v>
      </c>
      <c r="M63" s="2" t="s">
        <v>2215</v>
      </c>
      <c r="N63" s="2" t="s">
        <v>2216</v>
      </c>
      <c r="O63" s="2" t="s">
        <v>1496</v>
      </c>
      <c r="P63" s="2" t="s">
        <v>1208</v>
      </c>
      <c r="Q63" s="2" t="s">
        <v>1182</v>
      </c>
      <c r="R63" s="2" t="s">
        <v>2217</v>
      </c>
      <c r="S63" s="2" t="s">
        <v>2218</v>
      </c>
      <c r="T63" s="2" t="s">
        <v>2219</v>
      </c>
      <c r="U63" s="2" t="s">
        <v>1323</v>
      </c>
      <c r="V63" s="2" t="s">
        <v>1776</v>
      </c>
      <c r="W63" s="2" t="s">
        <v>1768</v>
      </c>
      <c r="X63" s="2" t="s">
        <v>1323</v>
      </c>
      <c r="Y63" s="2" t="s">
        <v>1776</v>
      </c>
      <c r="Z63" s="2" t="s">
        <v>1768</v>
      </c>
      <c r="AA63" s="2" t="s">
        <v>2219</v>
      </c>
      <c r="AB63" s="2" t="s">
        <v>2220</v>
      </c>
      <c r="AC63" s="2" t="s">
        <v>2221</v>
      </c>
      <c r="AD63" s="2" t="s">
        <v>2222</v>
      </c>
      <c r="AE63" s="2" t="s">
        <v>1465</v>
      </c>
      <c r="AF63" s="2" t="s">
        <v>921</v>
      </c>
      <c r="AG63" s="2" t="s">
        <v>2222</v>
      </c>
      <c r="AH63" s="2" t="s">
        <v>1465</v>
      </c>
      <c r="AI63" s="2" t="s">
        <v>921</v>
      </c>
      <c r="AJ63" s="2" t="s">
        <v>2221</v>
      </c>
      <c r="AK63" s="2" t="s">
        <v>2223</v>
      </c>
      <c r="AL63" s="2" t="s">
        <v>2224</v>
      </c>
      <c r="AM63" s="2" t="s">
        <v>2225</v>
      </c>
      <c r="AN63" s="2" t="s">
        <v>2226</v>
      </c>
      <c r="AO63" s="2" t="s">
        <v>1016</v>
      </c>
      <c r="AP63" s="2" t="s">
        <v>2225</v>
      </c>
      <c r="AQ63" s="2" t="s">
        <v>2226</v>
      </c>
      <c r="AR63" s="2" t="s">
        <v>1016</v>
      </c>
      <c r="AS63" s="2" t="s">
        <v>2224</v>
      </c>
      <c r="AT63" s="2" t="s">
        <v>2227</v>
      </c>
    </row>
    <row r="64" ht="12.75" customHeight="1">
      <c r="B64" s="2" t="s">
        <v>281</v>
      </c>
      <c r="C64" s="2" t="s">
        <v>2228</v>
      </c>
      <c r="D64" s="2" t="s">
        <v>2229</v>
      </c>
      <c r="E64" s="2" t="s">
        <v>2230</v>
      </c>
      <c r="F64" s="2" t="s">
        <v>2231</v>
      </c>
      <c r="G64" s="2" t="s">
        <v>2232</v>
      </c>
      <c r="H64" s="2" t="s">
        <v>2233</v>
      </c>
      <c r="I64" s="2" t="s">
        <v>2234</v>
      </c>
      <c r="J64" s="2" t="s">
        <v>2235</v>
      </c>
      <c r="K64" s="2" t="s">
        <v>1905</v>
      </c>
      <c r="L64" s="2" t="s">
        <v>976</v>
      </c>
      <c r="M64" s="2" t="s">
        <v>2236</v>
      </c>
      <c r="N64" s="2" t="s">
        <v>2237</v>
      </c>
      <c r="O64" s="2" t="s">
        <v>2238</v>
      </c>
      <c r="P64" s="2" t="s">
        <v>2239</v>
      </c>
      <c r="Q64" s="2" t="s">
        <v>906</v>
      </c>
      <c r="R64" s="2" t="s">
        <v>2240</v>
      </c>
      <c r="S64" s="2" t="s">
        <v>2241</v>
      </c>
      <c r="T64" s="2" t="s">
        <v>2242</v>
      </c>
      <c r="U64" s="2" t="s">
        <v>2243</v>
      </c>
      <c r="V64" s="2" t="s">
        <v>1412</v>
      </c>
      <c r="W64" s="2" t="s">
        <v>976</v>
      </c>
      <c r="X64" s="2" t="s">
        <v>2243</v>
      </c>
      <c r="Y64" s="2" t="s">
        <v>1412</v>
      </c>
      <c r="Z64" s="2" t="s">
        <v>976</v>
      </c>
      <c r="AA64" s="2" t="s">
        <v>2242</v>
      </c>
      <c r="AB64" s="2" t="s">
        <v>2244</v>
      </c>
      <c r="AC64" s="2" t="s">
        <v>2245</v>
      </c>
      <c r="AD64" s="2" t="s">
        <v>2246</v>
      </c>
      <c r="AE64" s="2" t="s">
        <v>1918</v>
      </c>
      <c r="AF64" s="2" t="s">
        <v>936</v>
      </c>
      <c r="AG64" s="2" t="s">
        <v>2246</v>
      </c>
      <c r="AH64" s="2" t="s">
        <v>1918</v>
      </c>
      <c r="AI64" s="2" t="s">
        <v>936</v>
      </c>
      <c r="AJ64" s="2" t="s">
        <v>2245</v>
      </c>
      <c r="AK64" s="2" t="s">
        <v>2247</v>
      </c>
      <c r="AL64" s="2" t="s">
        <v>2248</v>
      </c>
      <c r="AM64" s="2" t="s">
        <v>2249</v>
      </c>
      <c r="AN64" s="2" t="s">
        <v>1985</v>
      </c>
      <c r="AO64" s="2" t="s">
        <v>936</v>
      </c>
      <c r="AP64" s="2" t="s">
        <v>2249</v>
      </c>
      <c r="AQ64" s="2" t="s">
        <v>1985</v>
      </c>
      <c r="AR64" s="2" t="s">
        <v>936</v>
      </c>
      <c r="AS64" s="2" t="s">
        <v>2248</v>
      </c>
      <c r="AT64" s="2" t="s">
        <v>2250</v>
      </c>
    </row>
    <row r="65" ht="12.75" customHeight="1">
      <c r="B65" s="2" t="s">
        <v>282</v>
      </c>
      <c r="C65" s="2" t="s">
        <v>2251</v>
      </c>
      <c r="D65" s="2" t="s">
        <v>2252</v>
      </c>
      <c r="E65" s="2" t="s">
        <v>2253</v>
      </c>
      <c r="F65" s="2" t="s">
        <v>2254</v>
      </c>
      <c r="G65" s="2" t="s">
        <v>2255</v>
      </c>
      <c r="H65" s="2" t="s">
        <v>2256</v>
      </c>
      <c r="I65" s="2" t="s">
        <v>895</v>
      </c>
      <c r="J65" s="2" t="s">
        <v>2257</v>
      </c>
      <c r="K65" s="2" t="s">
        <v>2258</v>
      </c>
      <c r="L65" s="2" t="s">
        <v>941</v>
      </c>
      <c r="M65" s="2" t="s">
        <v>2259</v>
      </c>
      <c r="N65" s="2" t="s">
        <v>2260</v>
      </c>
      <c r="O65" s="2" t="s">
        <v>2261</v>
      </c>
      <c r="P65" s="2" t="s">
        <v>2262</v>
      </c>
      <c r="Q65" s="2" t="s">
        <v>906</v>
      </c>
      <c r="R65" s="2" t="s">
        <v>2263</v>
      </c>
      <c r="S65" s="2" t="s">
        <v>2264</v>
      </c>
      <c r="T65" s="2" t="s">
        <v>2265</v>
      </c>
      <c r="U65" s="2" t="s">
        <v>888</v>
      </c>
      <c r="V65" s="2" t="s">
        <v>2266</v>
      </c>
      <c r="W65" s="2" t="s">
        <v>901</v>
      </c>
      <c r="X65" s="2" t="s">
        <v>888</v>
      </c>
      <c r="Y65" s="2" t="s">
        <v>2266</v>
      </c>
      <c r="Z65" s="2" t="s">
        <v>901</v>
      </c>
      <c r="AA65" s="2" t="s">
        <v>2265</v>
      </c>
      <c r="AB65" s="2" t="s">
        <v>2267</v>
      </c>
      <c r="AC65" s="2" t="s">
        <v>2268</v>
      </c>
      <c r="AD65" s="2" t="s">
        <v>2269</v>
      </c>
      <c r="AE65" s="2" t="s">
        <v>2270</v>
      </c>
      <c r="AF65" s="2" t="s">
        <v>1111</v>
      </c>
      <c r="AG65" s="2" t="s">
        <v>2269</v>
      </c>
      <c r="AH65" s="2" t="s">
        <v>2270</v>
      </c>
      <c r="AI65" s="2" t="s">
        <v>1111</v>
      </c>
      <c r="AJ65" s="2" t="s">
        <v>2268</v>
      </c>
      <c r="AK65" s="2" t="s">
        <v>2271</v>
      </c>
      <c r="AL65" s="2" t="s">
        <v>2272</v>
      </c>
      <c r="AM65" s="2" t="s">
        <v>2273</v>
      </c>
      <c r="AN65" s="2" t="s">
        <v>2274</v>
      </c>
      <c r="AO65" s="2" t="s">
        <v>1111</v>
      </c>
      <c r="AP65" s="2" t="s">
        <v>2273</v>
      </c>
      <c r="AQ65" s="2" t="s">
        <v>2274</v>
      </c>
      <c r="AR65" s="2" t="s">
        <v>1111</v>
      </c>
      <c r="AS65" s="2" t="s">
        <v>2272</v>
      </c>
      <c r="AT65" s="2" t="s">
        <v>2275</v>
      </c>
    </row>
    <row r="66" ht="12.75" customHeight="1">
      <c r="B66" s="2" t="s">
        <v>283</v>
      </c>
      <c r="C66" s="2" t="s">
        <v>2276</v>
      </c>
      <c r="D66" s="2" t="s">
        <v>2277</v>
      </c>
      <c r="E66" s="2" t="s">
        <v>2278</v>
      </c>
      <c r="F66" s="2" t="s">
        <v>2279</v>
      </c>
      <c r="G66" s="2" t="s">
        <v>2280</v>
      </c>
      <c r="H66" s="2" t="s">
        <v>2281</v>
      </c>
      <c r="I66" s="2" t="s">
        <v>901</v>
      </c>
      <c r="J66" s="2" t="s">
        <v>2282</v>
      </c>
      <c r="K66" s="2" t="s">
        <v>1347</v>
      </c>
      <c r="L66" s="2" t="s">
        <v>931</v>
      </c>
      <c r="M66" s="2" t="s">
        <v>2283</v>
      </c>
      <c r="N66" s="2" t="s">
        <v>2284</v>
      </c>
      <c r="O66" s="2" t="s">
        <v>2039</v>
      </c>
      <c r="P66" s="2" t="s">
        <v>2285</v>
      </c>
      <c r="Q66" s="2" t="s">
        <v>931</v>
      </c>
      <c r="R66" s="2" t="s">
        <v>2286</v>
      </c>
      <c r="S66" s="2" t="s">
        <v>2287</v>
      </c>
      <c r="T66" s="2" t="s">
        <v>2288</v>
      </c>
      <c r="U66" s="2" t="s">
        <v>2289</v>
      </c>
      <c r="V66" s="2" t="s">
        <v>930</v>
      </c>
      <c r="W66" s="2" t="s">
        <v>931</v>
      </c>
      <c r="X66" s="2" t="s">
        <v>2289</v>
      </c>
      <c r="Y66" s="2" t="s">
        <v>930</v>
      </c>
      <c r="Z66" s="2" t="s">
        <v>931</v>
      </c>
      <c r="AA66" s="2" t="s">
        <v>2288</v>
      </c>
      <c r="AB66" s="2" t="s">
        <v>2290</v>
      </c>
      <c r="AC66" s="2" t="s">
        <v>2291</v>
      </c>
      <c r="AD66" s="2" t="s">
        <v>2292</v>
      </c>
      <c r="AE66" s="2" t="s">
        <v>991</v>
      </c>
      <c r="AF66" s="2" t="s">
        <v>857</v>
      </c>
      <c r="AG66" s="2" t="s">
        <v>2292</v>
      </c>
      <c r="AH66" s="2" t="s">
        <v>991</v>
      </c>
      <c r="AI66" s="2" t="s">
        <v>857</v>
      </c>
      <c r="AJ66" s="2" t="s">
        <v>2291</v>
      </c>
      <c r="AK66" s="2" t="s">
        <v>2293</v>
      </c>
      <c r="AL66" s="2" t="s">
        <v>2294</v>
      </c>
      <c r="AM66" s="2" t="s">
        <v>2295</v>
      </c>
      <c r="AN66" s="2" t="s">
        <v>1435</v>
      </c>
      <c r="AO66" s="2" t="s">
        <v>857</v>
      </c>
      <c r="AP66" s="2" t="s">
        <v>2295</v>
      </c>
      <c r="AQ66" s="2" t="s">
        <v>1435</v>
      </c>
      <c r="AR66" s="2" t="s">
        <v>857</v>
      </c>
      <c r="AS66" s="2" t="s">
        <v>2294</v>
      </c>
      <c r="AT66" s="2" t="s">
        <v>2296</v>
      </c>
    </row>
    <row r="67" ht="12.75" customHeight="1">
      <c r="B67" s="2" t="s">
        <v>284</v>
      </c>
      <c r="C67" s="2" t="s">
        <v>2297</v>
      </c>
      <c r="D67" s="2" t="s">
        <v>2298</v>
      </c>
      <c r="E67" s="2" t="s">
        <v>2299</v>
      </c>
      <c r="F67" s="2" t="s">
        <v>2300</v>
      </c>
      <c r="G67" s="2" t="s">
        <v>2301</v>
      </c>
      <c r="H67" s="2" t="s">
        <v>1886</v>
      </c>
      <c r="I67" s="2" t="s">
        <v>1368</v>
      </c>
      <c r="J67" s="2" t="s">
        <v>2302</v>
      </c>
      <c r="K67" s="2" t="s">
        <v>1395</v>
      </c>
      <c r="L67" s="2" t="s">
        <v>1396</v>
      </c>
      <c r="M67" s="2" t="s">
        <v>2303</v>
      </c>
      <c r="N67" s="2" t="s">
        <v>2304</v>
      </c>
      <c r="O67" s="2" t="s">
        <v>2305</v>
      </c>
      <c r="P67" s="2" t="s">
        <v>1040</v>
      </c>
      <c r="Q67" s="2" t="s">
        <v>921</v>
      </c>
      <c r="R67" s="2" t="s">
        <v>2306</v>
      </c>
      <c r="S67" s="2" t="s">
        <v>2307</v>
      </c>
      <c r="T67" s="2" t="s">
        <v>2308</v>
      </c>
      <c r="U67" s="2" t="s">
        <v>2164</v>
      </c>
      <c r="V67" s="2" t="s">
        <v>1645</v>
      </c>
      <c r="W67" s="2" t="s">
        <v>1396</v>
      </c>
      <c r="X67" s="2" t="s">
        <v>2164</v>
      </c>
      <c r="Y67" s="2" t="s">
        <v>1645</v>
      </c>
      <c r="Z67" s="2" t="s">
        <v>1396</v>
      </c>
      <c r="AA67" s="2" t="s">
        <v>2308</v>
      </c>
      <c r="AB67" s="2" t="s">
        <v>2309</v>
      </c>
      <c r="AC67" s="2" t="s">
        <v>2310</v>
      </c>
      <c r="AD67" s="2" t="s">
        <v>2311</v>
      </c>
      <c r="AE67" s="2" t="s">
        <v>2312</v>
      </c>
      <c r="AF67" s="2" t="s">
        <v>996</v>
      </c>
      <c r="AG67" s="2" t="s">
        <v>2311</v>
      </c>
      <c r="AH67" s="2" t="s">
        <v>2312</v>
      </c>
      <c r="AI67" s="2" t="s">
        <v>996</v>
      </c>
      <c r="AJ67" s="2" t="s">
        <v>2310</v>
      </c>
      <c r="AK67" s="2" t="s">
        <v>2313</v>
      </c>
      <c r="AL67" s="2" t="s">
        <v>2314</v>
      </c>
      <c r="AM67" s="2" t="s">
        <v>2315</v>
      </c>
      <c r="AN67" s="2" t="s">
        <v>1412</v>
      </c>
      <c r="AO67" s="2" t="s">
        <v>948</v>
      </c>
      <c r="AP67" s="2" t="s">
        <v>2315</v>
      </c>
      <c r="AQ67" s="2" t="s">
        <v>1412</v>
      </c>
      <c r="AR67" s="2" t="s">
        <v>948</v>
      </c>
      <c r="AS67" s="2" t="s">
        <v>2314</v>
      </c>
      <c r="AT67" s="2" t="s">
        <v>2316</v>
      </c>
    </row>
    <row r="68" ht="12.75" customHeight="1">
      <c r="B68" s="2" t="s">
        <v>285</v>
      </c>
      <c r="C68" s="2" t="s">
        <v>2317</v>
      </c>
      <c r="D68" s="2" t="s">
        <v>2318</v>
      </c>
      <c r="E68" s="2" t="s">
        <v>2319</v>
      </c>
      <c r="F68" s="2" t="s">
        <v>2320</v>
      </c>
      <c r="G68" s="2" t="s">
        <v>2321</v>
      </c>
      <c r="H68" s="2" t="s">
        <v>1003</v>
      </c>
      <c r="I68" s="2" t="s">
        <v>1004</v>
      </c>
      <c r="J68" s="2" t="s">
        <v>2322</v>
      </c>
      <c r="K68" s="2" t="s">
        <v>1006</v>
      </c>
      <c r="L68" s="2" t="s">
        <v>901</v>
      </c>
      <c r="M68" s="2" t="s">
        <v>2323</v>
      </c>
      <c r="N68" s="2" t="s">
        <v>2324</v>
      </c>
      <c r="O68" s="2" t="s">
        <v>2325</v>
      </c>
      <c r="P68" s="2" t="s">
        <v>1010</v>
      </c>
      <c r="Q68" s="2" t="s">
        <v>976</v>
      </c>
      <c r="R68" s="2" t="s">
        <v>2326</v>
      </c>
      <c r="S68" s="2" t="s">
        <v>2327</v>
      </c>
      <c r="T68" s="2" t="s">
        <v>2328</v>
      </c>
      <c r="U68" s="2" t="s">
        <v>893</v>
      </c>
      <c r="V68" s="2" t="s">
        <v>2329</v>
      </c>
      <c r="W68" s="2" t="s">
        <v>1025</v>
      </c>
      <c r="X68" s="2" t="s">
        <v>893</v>
      </c>
      <c r="Y68" s="2" t="s">
        <v>2329</v>
      </c>
      <c r="Z68" s="2" t="s">
        <v>1025</v>
      </c>
      <c r="AA68" s="2" t="s">
        <v>2328</v>
      </c>
      <c r="AB68" s="2" t="s">
        <v>2330</v>
      </c>
      <c r="AC68" s="2" t="s">
        <v>2331</v>
      </c>
      <c r="AD68" s="2" t="s">
        <v>2332</v>
      </c>
      <c r="AE68" s="2" t="s">
        <v>2333</v>
      </c>
      <c r="AF68" s="2" t="s">
        <v>1218</v>
      </c>
      <c r="AG68" s="2" t="s">
        <v>2332</v>
      </c>
      <c r="AH68" s="2" t="s">
        <v>2333</v>
      </c>
      <c r="AI68" s="2" t="s">
        <v>1218</v>
      </c>
      <c r="AJ68" s="2" t="s">
        <v>2331</v>
      </c>
      <c r="AK68" s="2" t="s">
        <v>2334</v>
      </c>
      <c r="AL68" s="2" t="s">
        <v>2335</v>
      </c>
      <c r="AM68" s="2" t="s">
        <v>2336</v>
      </c>
      <c r="AN68" s="2" t="s">
        <v>2337</v>
      </c>
      <c r="AO68" s="2" t="s">
        <v>1218</v>
      </c>
      <c r="AP68" s="2" t="s">
        <v>2336</v>
      </c>
      <c r="AQ68" s="2" t="s">
        <v>2337</v>
      </c>
      <c r="AR68" s="2" t="s">
        <v>1218</v>
      </c>
      <c r="AS68" s="2" t="s">
        <v>2335</v>
      </c>
      <c r="AT68" s="2" t="s">
        <v>2338</v>
      </c>
    </row>
    <row r="69" ht="12.75" customHeight="1">
      <c r="B69" s="2" t="s">
        <v>286</v>
      </c>
      <c r="C69" s="2" t="s">
        <v>2339</v>
      </c>
      <c r="D69" s="2" t="s">
        <v>2340</v>
      </c>
      <c r="E69" s="2" t="s">
        <v>2341</v>
      </c>
      <c r="F69" s="2" t="s">
        <v>2342</v>
      </c>
      <c r="G69" s="2" t="s">
        <v>2343</v>
      </c>
      <c r="H69" s="2" t="s">
        <v>2344</v>
      </c>
      <c r="I69" s="2" t="s">
        <v>1368</v>
      </c>
      <c r="J69" s="2" t="s">
        <v>1948</v>
      </c>
      <c r="K69" s="2" t="s">
        <v>2345</v>
      </c>
      <c r="L69" s="2" t="s">
        <v>1036</v>
      </c>
      <c r="M69" s="2" t="s">
        <v>2346</v>
      </c>
      <c r="N69" s="2" t="s">
        <v>2347</v>
      </c>
      <c r="O69" s="2" t="s">
        <v>2348</v>
      </c>
      <c r="P69" s="2" t="s">
        <v>2349</v>
      </c>
      <c r="Q69" s="2" t="s">
        <v>1400</v>
      </c>
      <c r="R69" s="2" t="s">
        <v>2350</v>
      </c>
      <c r="S69" s="2" t="s">
        <v>2351</v>
      </c>
      <c r="T69" s="2" t="s">
        <v>2352</v>
      </c>
      <c r="U69" s="2" t="s">
        <v>2353</v>
      </c>
      <c r="V69" s="2" t="s">
        <v>930</v>
      </c>
      <c r="W69" s="2" t="s">
        <v>931</v>
      </c>
      <c r="X69" s="2" t="s">
        <v>2353</v>
      </c>
      <c r="Y69" s="2" t="s">
        <v>930</v>
      </c>
      <c r="Z69" s="2" t="s">
        <v>931</v>
      </c>
      <c r="AA69" s="2" t="s">
        <v>2352</v>
      </c>
      <c r="AB69" s="2" t="s">
        <v>2354</v>
      </c>
      <c r="AC69" s="2" t="s">
        <v>2355</v>
      </c>
      <c r="AD69" s="2" t="s">
        <v>1109</v>
      </c>
      <c r="AE69" s="2" t="s">
        <v>2356</v>
      </c>
      <c r="AF69" s="2" t="s">
        <v>1051</v>
      </c>
      <c r="AG69" s="2" t="s">
        <v>1109</v>
      </c>
      <c r="AH69" s="2" t="s">
        <v>2356</v>
      </c>
      <c r="AI69" s="2" t="s">
        <v>1051</v>
      </c>
      <c r="AJ69" s="2" t="s">
        <v>2355</v>
      </c>
      <c r="AK69" s="2" t="s">
        <v>2357</v>
      </c>
      <c r="AL69" s="2" t="s">
        <v>2358</v>
      </c>
      <c r="AM69" s="2" t="s">
        <v>2359</v>
      </c>
      <c r="AN69" s="2" t="s">
        <v>2360</v>
      </c>
      <c r="AO69" s="2" t="s">
        <v>931</v>
      </c>
      <c r="AP69" s="2" t="s">
        <v>2359</v>
      </c>
      <c r="AQ69" s="2" t="s">
        <v>2360</v>
      </c>
      <c r="AR69" s="2" t="s">
        <v>931</v>
      </c>
      <c r="AS69" s="2" t="s">
        <v>2358</v>
      </c>
      <c r="AT69" s="2" t="s">
        <v>2361</v>
      </c>
    </row>
    <row r="70" ht="12.75" customHeight="1">
      <c r="B70" s="2" t="s">
        <v>287</v>
      </c>
      <c r="C70" s="2" t="s">
        <v>2362</v>
      </c>
      <c r="D70" s="2" t="s">
        <v>2363</v>
      </c>
      <c r="E70" s="2" t="s">
        <v>2364</v>
      </c>
      <c r="F70" s="2" t="s">
        <v>2364</v>
      </c>
      <c r="G70" s="2" t="s">
        <v>2365</v>
      </c>
      <c r="H70" s="2" t="s">
        <v>2366</v>
      </c>
      <c r="I70" s="2" t="s">
        <v>1046</v>
      </c>
      <c r="J70" s="2" t="s">
        <v>2367</v>
      </c>
      <c r="K70" s="2" t="s">
        <v>2368</v>
      </c>
      <c r="L70" s="2" t="s">
        <v>1768</v>
      </c>
      <c r="M70" s="2" t="s">
        <v>2369</v>
      </c>
      <c r="N70" s="2" t="s">
        <v>2370</v>
      </c>
      <c r="O70" s="2" t="s">
        <v>2371</v>
      </c>
      <c r="P70" s="2" t="s">
        <v>2372</v>
      </c>
      <c r="Q70" s="2" t="s">
        <v>1218</v>
      </c>
      <c r="R70" s="2" t="s">
        <v>2373</v>
      </c>
      <c r="S70" s="2" t="s">
        <v>2374</v>
      </c>
      <c r="T70" s="2" t="s">
        <v>870</v>
      </c>
      <c r="U70" s="2" t="s">
        <v>870</v>
      </c>
      <c r="V70" s="2" t="s">
        <v>900</v>
      </c>
      <c r="W70" s="2" t="s">
        <v>901</v>
      </c>
      <c r="X70" s="2" t="s">
        <v>870</v>
      </c>
      <c r="Y70" s="2" t="s">
        <v>900</v>
      </c>
      <c r="Z70" s="2" t="s">
        <v>901</v>
      </c>
      <c r="AA70" s="2" t="s">
        <v>870</v>
      </c>
      <c r="AB70" s="2" t="s">
        <v>870</v>
      </c>
      <c r="AC70" s="2" t="s">
        <v>2375</v>
      </c>
      <c r="AD70" s="2" t="s">
        <v>2376</v>
      </c>
      <c r="AE70" s="2" t="s">
        <v>894</v>
      </c>
      <c r="AF70" s="2" t="s">
        <v>996</v>
      </c>
      <c r="AG70" s="2" t="s">
        <v>2376</v>
      </c>
      <c r="AH70" s="2" t="s">
        <v>894</v>
      </c>
      <c r="AI70" s="2" t="s">
        <v>996</v>
      </c>
      <c r="AJ70" s="2" t="s">
        <v>2375</v>
      </c>
      <c r="AK70" s="2" t="s">
        <v>2377</v>
      </c>
      <c r="AL70" s="2" t="s">
        <v>2378</v>
      </c>
      <c r="AM70" s="2" t="s">
        <v>1190</v>
      </c>
      <c r="AN70" s="2" t="s">
        <v>2379</v>
      </c>
      <c r="AO70" s="2" t="s">
        <v>1218</v>
      </c>
      <c r="AP70" s="2" t="s">
        <v>1190</v>
      </c>
      <c r="AQ70" s="2" t="s">
        <v>2379</v>
      </c>
      <c r="AR70" s="2" t="s">
        <v>1218</v>
      </c>
      <c r="AS70" s="2" t="s">
        <v>2378</v>
      </c>
      <c r="AT70" s="2" t="s">
        <v>2380</v>
      </c>
    </row>
    <row r="71" ht="12.75" customHeight="1">
      <c r="B71" s="2" t="s">
        <v>288</v>
      </c>
      <c r="C71" s="2" t="s">
        <v>2381</v>
      </c>
      <c r="D71" s="2" t="s">
        <v>2382</v>
      </c>
      <c r="E71" s="2" t="s">
        <v>2383</v>
      </c>
      <c r="F71" s="2" t="s">
        <v>2384</v>
      </c>
      <c r="G71" s="2" t="s">
        <v>2385</v>
      </c>
      <c r="H71" s="2" t="s">
        <v>2281</v>
      </c>
      <c r="I71" s="2" t="s">
        <v>901</v>
      </c>
      <c r="J71" s="2" t="s">
        <v>2386</v>
      </c>
      <c r="K71" s="2" t="s">
        <v>1347</v>
      </c>
      <c r="L71" s="2" t="s">
        <v>931</v>
      </c>
      <c r="M71" s="2" t="s">
        <v>2387</v>
      </c>
      <c r="N71" s="2" t="s">
        <v>2388</v>
      </c>
      <c r="O71" s="2" t="s">
        <v>2389</v>
      </c>
      <c r="P71" s="2" t="s">
        <v>2285</v>
      </c>
      <c r="Q71" s="2" t="s">
        <v>931</v>
      </c>
      <c r="R71" s="2" t="s">
        <v>2390</v>
      </c>
      <c r="S71" s="2" t="s">
        <v>2391</v>
      </c>
      <c r="T71" s="2" t="s">
        <v>2392</v>
      </c>
      <c r="U71" s="2" t="s">
        <v>2393</v>
      </c>
      <c r="V71" s="2" t="s">
        <v>930</v>
      </c>
      <c r="W71" s="2" t="s">
        <v>931</v>
      </c>
      <c r="X71" s="2" t="s">
        <v>2393</v>
      </c>
      <c r="Y71" s="2" t="s">
        <v>930</v>
      </c>
      <c r="Z71" s="2" t="s">
        <v>931</v>
      </c>
      <c r="AA71" s="2" t="s">
        <v>2392</v>
      </c>
      <c r="AB71" s="2" t="s">
        <v>2394</v>
      </c>
      <c r="AC71" s="2" t="s">
        <v>2395</v>
      </c>
      <c r="AD71" s="2" t="s">
        <v>1153</v>
      </c>
      <c r="AE71" s="2" t="s">
        <v>991</v>
      </c>
      <c r="AF71" s="2" t="s">
        <v>857</v>
      </c>
      <c r="AG71" s="2" t="s">
        <v>1153</v>
      </c>
      <c r="AH71" s="2" t="s">
        <v>991</v>
      </c>
      <c r="AI71" s="2" t="s">
        <v>857</v>
      </c>
      <c r="AJ71" s="2" t="s">
        <v>2395</v>
      </c>
      <c r="AK71" s="2" t="s">
        <v>2396</v>
      </c>
      <c r="AL71" s="2" t="s">
        <v>2397</v>
      </c>
      <c r="AM71" s="2" t="s">
        <v>2398</v>
      </c>
      <c r="AN71" s="2" t="s">
        <v>1435</v>
      </c>
      <c r="AO71" s="2" t="s">
        <v>857</v>
      </c>
      <c r="AP71" s="2" t="s">
        <v>2398</v>
      </c>
      <c r="AQ71" s="2" t="s">
        <v>1435</v>
      </c>
      <c r="AR71" s="2" t="s">
        <v>857</v>
      </c>
      <c r="AS71" s="2" t="s">
        <v>2397</v>
      </c>
      <c r="AT71" s="2" t="s">
        <v>2399</v>
      </c>
    </row>
    <row r="72" ht="12.75" customHeight="1">
      <c r="B72" s="2" t="s">
        <v>289</v>
      </c>
      <c r="C72" s="2" t="s">
        <v>2400</v>
      </c>
      <c r="D72" s="2" t="s">
        <v>2401</v>
      </c>
      <c r="E72" s="2" t="s">
        <v>2402</v>
      </c>
      <c r="F72" s="2" t="s">
        <v>2403</v>
      </c>
      <c r="G72" s="2" t="s">
        <v>2348</v>
      </c>
      <c r="H72" s="2" t="s">
        <v>2404</v>
      </c>
      <c r="I72" s="2" t="s">
        <v>941</v>
      </c>
      <c r="J72" s="2" t="s">
        <v>1381</v>
      </c>
      <c r="K72" s="2" t="s">
        <v>2405</v>
      </c>
      <c r="L72" s="2" t="s">
        <v>955</v>
      </c>
      <c r="M72" s="2" t="s">
        <v>2406</v>
      </c>
      <c r="N72" s="2" t="s">
        <v>2407</v>
      </c>
      <c r="O72" s="2" t="s">
        <v>2408</v>
      </c>
      <c r="P72" s="2" t="s">
        <v>2409</v>
      </c>
      <c r="Q72" s="2" t="s">
        <v>955</v>
      </c>
      <c r="R72" s="2" t="s">
        <v>2410</v>
      </c>
      <c r="S72" s="2" t="s">
        <v>2411</v>
      </c>
      <c r="T72" s="2" t="s">
        <v>2412</v>
      </c>
      <c r="U72" s="2" t="s">
        <v>2413</v>
      </c>
      <c r="V72" s="2" t="s">
        <v>1751</v>
      </c>
      <c r="W72" s="2" t="s">
        <v>857</v>
      </c>
      <c r="X72" s="2" t="s">
        <v>2413</v>
      </c>
      <c r="Y72" s="2" t="s">
        <v>1751</v>
      </c>
      <c r="Z72" s="2" t="s">
        <v>857</v>
      </c>
      <c r="AA72" s="2" t="s">
        <v>2412</v>
      </c>
      <c r="AB72" s="2" t="s">
        <v>2414</v>
      </c>
      <c r="AC72" s="2" t="s">
        <v>2415</v>
      </c>
      <c r="AD72" s="2" t="s">
        <v>2416</v>
      </c>
      <c r="AE72" s="2" t="s">
        <v>2417</v>
      </c>
      <c r="AF72" s="2" t="s">
        <v>1111</v>
      </c>
      <c r="AG72" s="2" t="s">
        <v>2416</v>
      </c>
      <c r="AH72" s="2" t="s">
        <v>2417</v>
      </c>
      <c r="AI72" s="2" t="s">
        <v>1111</v>
      </c>
      <c r="AJ72" s="2" t="s">
        <v>2415</v>
      </c>
      <c r="AK72" s="2" t="s">
        <v>2418</v>
      </c>
      <c r="AL72" s="2" t="s">
        <v>2419</v>
      </c>
      <c r="AM72" s="2" t="s">
        <v>2164</v>
      </c>
      <c r="AN72" s="2" t="s">
        <v>1500</v>
      </c>
      <c r="AO72" s="2" t="s">
        <v>860</v>
      </c>
      <c r="AP72" s="2" t="s">
        <v>2164</v>
      </c>
      <c r="AQ72" s="2" t="s">
        <v>1500</v>
      </c>
      <c r="AR72" s="2" t="s">
        <v>860</v>
      </c>
      <c r="AS72" s="2" t="s">
        <v>2419</v>
      </c>
      <c r="AT72" s="2" t="s">
        <v>2420</v>
      </c>
    </row>
    <row r="73" ht="12.75" customHeight="1">
      <c r="B73" s="2" t="s">
        <v>290</v>
      </c>
      <c r="C73" s="2" t="s">
        <v>2421</v>
      </c>
      <c r="D73" s="2" t="s">
        <v>2422</v>
      </c>
      <c r="E73" s="2" t="s">
        <v>2423</v>
      </c>
      <c r="F73" s="2" t="s">
        <v>2424</v>
      </c>
      <c r="G73" s="2" t="s">
        <v>2425</v>
      </c>
      <c r="H73" s="2" t="s">
        <v>2426</v>
      </c>
      <c r="I73" s="2" t="s">
        <v>1299</v>
      </c>
      <c r="J73" s="2" t="s">
        <v>2148</v>
      </c>
      <c r="K73" s="2" t="s">
        <v>2427</v>
      </c>
      <c r="L73" s="2" t="s">
        <v>1311</v>
      </c>
      <c r="M73" s="2" t="s">
        <v>2428</v>
      </c>
      <c r="N73" s="2" t="s">
        <v>2429</v>
      </c>
      <c r="O73" s="2" t="s">
        <v>2430</v>
      </c>
      <c r="P73" s="2" t="s">
        <v>2431</v>
      </c>
      <c r="Q73" s="2" t="s">
        <v>1396</v>
      </c>
      <c r="R73" s="2" t="s">
        <v>2432</v>
      </c>
      <c r="S73" s="2" t="s">
        <v>2433</v>
      </c>
      <c r="T73" s="2" t="s">
        <v>2434</v>
      </c>
      <c r="U73" s="2" t="s">
        <v>2435</v>
      </c>
      <c r="V73" s="2" t="s">
        <v>870</v>
      </c>
      <c r="W73" s="2" t="s">
        <v>2436</v>
      </c>
      <c r="X73" s="2" t="s">
        <v>2435</v>
      </c>
      <c r="Y73" s="2" t="s">
        <v>870</v>
      </c>
      <c r="Z73" s="2" t="s">
        <v>2436</v>
      </c>
      <c r="AA73" s="2" t="s">
        <v>2434</v>
      </c>
      <c r="AB73" s="2" t="s">
        <v>2437</v>
      </c>
      <c r="AC73" s="2" t="s">
        <v>2438</v>
      </c>
      <c r="AD73" s="2" t="s">
        <v>2439</v>
      </c>
      <c r="AE73" s="2" t="s">
        <v>905</v>
      </c>
      <c r="AF73" s="2" t="s">
        <v>906</v>
      </c>
      <c r="AG73" s="2" t="s">
        <v>2439</v>
      </c>
      <c r="AH73" s="2" t="s">
        <v>905</v>
      </c>
      <c r="AI73" s="2" t="s">
        <v>906</v>
      </c>
      <c r="AJ73" s="2" t="s">
        <v>2438</v>
      </c>
      <c r="AK73" s="2" t="s">
        <v>2440</v>
      </c>
      <c r="AL73" s="2" t="s">
        <v>2441</v>
      </c>
      <c r="AM73" s="2" t="s">
        <v>2442</v>
      </c>
      <c r="AN73" s="2" t="s">
        <v>870</v>
      </c>
      <c r="AO73" s="2" t="s">
        <v>996</v>
      </c>
      <c r="AP73" s="2" t="s">
        <v>2442</v>
      </c>
      <c r="AQ73" s="2" t="s">
        <v>870</v>
      </c>
      <c r="AR73" s="2" t="s">
        <v>996</v>
      </c>
      <c r="AS73" s="2" t="s">
        <v>2441</v>
      </c>
      <c r="AT73" s="2" t="s">
        <v>2443</v>
      </c>
    </row>
    <row r="74" ht="12.75" customHeight="1">
      <c r="B74" s="2" t="s">
        <v>291</v>
      </c>
      <c r="C74" s="2" t="s">
        <v>2444</v>
      </c>
      <c r="D74" s="2" t="s">
        <v>2445</v>
      </c>
      <c r="E74" s="2" t="s">
        <v>2446</v>
      </c>
      <c r="F74" s="2" t="s">
        <v>2447</v>
      </c>
      <c r="G74" s="2" t="s">
        <v>1109</v>
      </c>
      <c r="H74" s="2" t="s">
        <v>2448</v>
      </c>
      <c r="I74" s="2" t="s">
        <v>983</v>
      </c>
      <c r="J74" s="2" t="s">
        <v>1391</v>
      </c>
      <c r="K74" s="2" t="s">
        <v>2449</v>
      </c>
      <c r="L74" s="2" t="s">
        <v>857</v>
      </c>
      <c r="M74" s="2" t="s">
        <v>2450</v>
      </c>
      <c r="N74" s="2" t="s">
        <v>2451</v>
      </c>
      <c r="O74" s="2" t="s">
        <v>2452</v>
      </c>
      <c r="P74" s="2" t="s">
        <v>2453</v>
      </c>
      <c r="Q74" s="2" t="s">
        <v>865</v>
      </c>
      <c r="R74" s="2" t="s">
        <v>2454</v>
      </c>
      <c r="S74" s="2" t="s">
        <v>2455</v>
      </c>
      <c r="T74" s="2" t="s">
        <v>2456</v>
      </c>
      <c r="U74" s="2" t="s">
        <v>2457</v>
      </c>
      <c r="V74" s="2" t="s">
        <v>870</v>
      </c>
      <c r="W74" s="2" t="s">
        <v>871</v>
      </c>
      <c r="X74" s="2" t="s">
        <v>2457</v>
      </c>
      <c r="Y74" s="2" t="s">
        <v>870</v>
      </c>
      <c r="Z74" s="2" t="s">
        <v>871</v>
      </c>
      <c r="AA74" s="2" t="s">
        <v>2456</v>
      </c>
      <c r="AB74" s="2" t="s">
        <v>2458</v>
      </c>
      <c r="AC74" s="2" t="s">
        <v>2459</v>
      </c>
      <c r="AD74" s="2" t="s">
        <v>2460</v>
      </c>
      <c r="AE74" s="2" t="s">
        <v>991</v>
      </c>
      <c r="AF74" s="2" t="s">
        <v>857</v>
      </c>
      <c r="AG74" s="2" t="s">
        <v>2460</v>
      </c>
      <c r="AH74" s="2" t="s">
        <v>991</v>
      </c>
      <c r="AI74" s="2" t="s">
        <v>857</v>
      </c>
      <c r="AJ74" s="2" t="s">
        <v>2459</v>
      </c>
      <c r="AK74" s="2" t="s">
        <v>2461</v>
      </c>
      <c r="AL74" s="2" t="s">
        <v>2462</v>
      </c>
      <c r="AM74" s="2" t="s">
        <v>2463</v>
      </c>
      <c r="AN74" s="2" t="s">
        <v>2464</v>
      </c>
      <c r="AO74" s="2" t="s">
        <v>955</v>
      </c>
      <c r="AP74" s="2" t="s">
        <v>2463</v>
      </c>
      <c r="AQ74" s="2" t="s">
        <v>2464</v>
      </c>
      <c r="AR74" s="2" t="s">
        <v>955</v>
      </c>
      <c r="AS74" s="2" t="s">
        <v>2462</v>
      </c>
      <c r="AT74" s="2" t="s">
        <v>2465</v>
      </c>
    </row>
    <row r="75" ht="12.75" customHeight="1">
      <c r="B75" s="2" t="s">
        <v>292</v>
      </c>
      <c r="C75" s="2" t="s">
        <v>2466</v>
      </c>
      <c r="D75" s="2" t="s">
        <v>2467</v>
      </c>
      <c r="E75" s="2" t="s">
        <v>2468</v>
      </c>
      <c r="F75" s="2" t="s">
        <v>2469</v>
      </c>
      <c r="G75" s="2" t="s">
        <v>1877</v>
      </c>
      <c r="H75" s="2" t="s">
        <v>2470</v>
      </c>
      <c r="I75" s="2" t="s">
        <v>1840</v>
      </c>
      <c r="J75" s="2" t="s">
        <v>1381</v>
      </c>
      <c r="K75" s="2" t="s">
        <v>2471</v>
      </c>
      <c r="L75" s="2" t="s">
        <v>1396</v>
      </c>
      <c r="M75" s="2" t="s">
        <v>2472</v>
      </c>
      <c r="N75" s="2" t="s">
        <v>2473</v>
      </c>
      <c r="O75" s="2" t="s">
        <v>899</v>
      </c>
      <c r="P75" s="2" t="s">
        <v>2474</v>
      </c>
      <c r="Q75" s="2" t="s">
        <v>1051</v>
      </c>
      <c r="R75" s="2" t="s">
        <v>2475</v>
      </c>
      <c r="S75" s="2" t="s">
        <v>2476</v>
      </c>
      <c r="T75" s="2" t="s">
        <v>2477</v>
      </c>
      <c r="U75" s="2" t="s">
        <v>2478</v>
      </c>
      <c r="V75" s="2" t="s">
        <v>2479</v>
      </c>
      <c r="W75" s="2" t="s">
        <v>948</v>
      </c>
      <c r="X75" s="2" t="s">
        <v>2478</v>
      </c>
      <c r="Y75" s="2" t="s">
        <v>2479</v>
      </c>
      <c r="Z75" s="2" t="s">
        <v>948</v>
      </c>
      <c r="AA75" s="2" t="s">
        <v>2477</v>
      </c>
      <c r="AB75" s="2" t="s">
        <v>2480</v>
      </c>
      <c r="AC75" s="2" t="s">
        <v>2481</v>
      </c>
      <c r="AD75" s="2" t="s">
        <v>2482</v>
      </c>
      <c r="AE75" s="2" t="s">
        <v>2483</v>
      </c>
      <c r="AF75" s="2" t="s">
        <v>1025</v>
      </c>
      <c r="AG75" s="2" t="s">
        <v>2482</v>
      </c>
      <c r="AH75" s="2" t="s">
        <v>2483</v>
      </c>
      <c r="AI75" s="2" t="s">
        <v>1025</v>
      </c>
      <c r="AJ75" s="2" t="s">
        <v>2481</v>
      </c>
      <c r="AK75" s="2" t="s">
        <v>2484</v>
      </c>
      <c r="AL75" s="2" t="s">
        <v>2485</v>
      </c>
      <c r="AM75" s="2" t="s">
        <v>2486</v>
      </c>
      <c r="AN75" s="2" t="s">
        <v>2487</v>
      </c>
      <c r="AO75" s="2" t="s">
        <v>906</v>
      </c>
      <c r="AP75" s="2" t="s">
        <v>2486</v>
      </c>
      <c r="AQ75" s="2" t="s">
        <v>2487</v>
      </c>
      <c r="AR75" s="2" t="s">
        <v>906</v>
      </c>
      <c r="AS75" s="2" t="s">
        <v>2485</v>
      </c>
      <c r="AT75" s="2" t="s">
        <v>2488</v>
      </c>
    </row>
    <row r="76" ht="12.75" customHeight="1">
      <c r="B76" s="2" t="s">
        <v>293</v>
      </c>
      <c r="C76" s="2" t="s">
        <v>2489</v>
      </c>
      <c r="D76" s="2" t="s">
        <v>2490</v>
      </c>
      <c r="E76" s="2" t="s">
        <v>2491</v>
      </c>
      <c r="F76" s="2" t="s">
        <v>2492</v>
      </c>
      <c r="G76" s="2" t="s">
        <v>2493</v>
      </c>
      <c r="H76" s="2" t="s">
        <v>2494</v>
      </c>
      <c r="I76" s="2" t="s">
        <v>2123</v>
      </c>
      <c r="J76" s="2" t="s">
        <v>2493</v>
      </c>
      <c r="K76" s="2" t="s">
        <v>2495</v>
      </c>
      <c r="L76" s="2" t="s">
        <v>983</v>
      </c>
      <c r="M76" s="2" t="s">
        <v>2496</v>
      </c>
      <c r="N76" s="2" t="s">
        <v>2497</v>
      </c>
      <c r="O76" s="2" t="s">
        <v>2493</v>
      </c>
      <c r="P76" s="2" t="s">
        <v>2498</v>
      </c>
      <c r="Q76" s="2" t="s">
        <v>2499</v>
      </c>
      <c r="R76" s="2" t="s">
        <v>2500</v>
      </c>
      <c r="S76" s="2" t="s">
        <v>2501</v>
      </c>
      <c r="T76" s="2" t="s">
        <v>2502</v>
      </c>
      <c r="U76" s="2" t="s">
        <v>899</v>
      </c>
      <c r="V76" s="2" t="s">
        <v>2503</v>
      </c>
      <c r="W76" s="2" t="s">
        <v>2504</v>
      </c>
      <c r="X76" s="2" t="s">
        <v>899</v>
      </c>
      <c r="Y76" s="2" t="s">
        <v>2503</v>
      </c>
      <c r="Z76" s="2" t="s">
        <v>2504</v>
      </c>
      <c r="AA76" s="2" t="s">
        <v>2502</v>
      </c>
      <c r="AB76" s="2" t="s">
        <v>2505</v>
      </c>
      <c r="AC76" s="2" t="s">
        <v>2506</v>
      </c>
      <c r="AD76" s="2" t="s">
        <v>1171</v>
      </c>
      <c r="AE76" s="2" t="s">
        <v>2507</v>
      </c>
      <c r="AF76" s="2" t="s">
        <v>2508</v>
      </c>
      <c r="AG76" s="2" t="s">
        <v>1171</v>
      </c>
      <c r="AH76" s="2" t="s">
        <v>2507</v>
      </c>
      <c r="AI76" s="2" t="s">
        <v>2508</v>
      </c>
      <c r="AJ76" s="2" t="s">
        <v>2506</v>
      </c>
      <c r="AK76" s="2" t="s">
        <v>2509</v>
      </c>
      <c r="AL76" s="2" t="s">
        <v>2510</v>
      </c>
      <c r="AM76" s="2" t="s">
        <v>2511</v>
      </c>
      <c r="AN76" s="2" t="s">
        <v>2512</v>
      </c>
      <c r="AO76" s="2" t="s">
        <v>2513</v>
      </c>
      <c r="AP76" s="2" t="s">
        <v>2511</v>
      </c>
      <c r="AQ76" s="2" t="s">
        <v>2512</v>
      </c>
      <c r="AR76" s="2" t="s">
        <v>2513</v>
      </c>
      <c r="AS76" s="2" t="s">
        <v>2510</v>
      </c>
      <c r="AT76" s="2" t="s">
        <v>2514</v>
      </c>
    </row>
    <row r="77" ht="12.75" customHeight="1">
      <c r="B77" s="2" t="s">
        <v>294</v>
      </c>
      <c r="C77" s="2" t="s">
        <v>2515</v>
      </c>
      <c r="D77" s="2" t="s">
        <v>2516</v>
      </c>
      <c r="E77" s="2" t="s">
        <v>2517</v>
      </c>
      <c r="F77" s="2" t="s">
        <v>2518</v>
      </c>
      <c r="G77" s="2" t="s">
        <v>2519</v>
      </c>
      <c r="H77" s="2" t="s">
        <v>2520</v>
      </c>
      <c r="I77" s="2" t="s">
        <v>976</v>
      </c>
      <c r="J77" s="2" t="s">
        <v>2222</v>
      </c>
      <c r="K77" s="2" t="s">
        <v>2521</v>
      </c>
      <c r="L77" s="2" t="s">
        <v>1111</v>
      </c>
      <c r="M77" s="2" t="s">
        <v>2522</v>
      </c>
      <c r="N77" s="2" t="s">
        <v>2523</v>
      </c>
      <c r="O77" s="2" t="s">
        <v>2524</v>
      </c>
      <c r="P77" s="2" t="s">
        <v>1447</v>
      </c>
      <c r="Q77" s="2" t="s">
        <v>955</v>
      </c>
      <c r="R77" s="2" t="s">
        <v>2525</v>
      </c>
      <c r="S77" s="2" t="s">
        <v>2526</v>
      </c>
      <c r="T77" s="2" t="s">
        <v>2527</v>
      </c>
      <c r="U77" s="2" t="s">
        <v>2528</v>
      </c>
      <c r="V77" s="2" t="s">
        <v>2529</v>
      </c>
      <c r="W77" s="2" t="s">
        <v>996</v>
      </c>
      <c r="X77" s="2" t="s">
        <v>2528</v>
      </c>
      <c r="Y77" s="2" t="s">
        <v>2529</v>
      </c>
      <c r="Z77" s="2" t="s">
        <v>996</v>
      </c>
      <c r="AA77" s="2" t="s">
        <v>2527</v>
      </c>
      <c r="AB77" s="2" t="s">
        <v>2530</v>
      </c>
      <c r="AC77" s="2" t="s">
        <v>1430</v>
      </c>
      <c r="AD77" s="2" t="s">
        <v>1431</v>
      </c>
      <c r="AE77" s="2" t="s">
        <v>991</v>
      </c>
      <c r="AF77" s="2" t="s">
        <v>857</v>
      </c>
      <c r="AG77" s="2" t="s">
        <v>1431</v>
      </c>
      <c r="AH77" s="2" t="s">
        <v>991</v>
      </c>
      <c r="AI77" s="2" t="s">
        <v>857</v>
      </c>
      <c r="AJ77" s="2" t="s">
        <v>1430</v>
      </c>
      <c r="AK77" s="2" t="s">
        <v>1432</v>
      </c>
      <c r="AL77" s="2" t="s">
        <v>2531</v>
      </c>
      <c r="AM77" s="2" t="s">
        <v>2532</v>
      </c>
      <c r="AN77" s="2" t="s">
        <v>2533</v>
      </c>
      <c r="AO77" s="2" t="s">
        <v>936</v>
      </c>
      <c r="AP77" s="2" t="s">
        <v>2532</v>
      </c>
      <c r="AQ77" s="2" t="s">
        <v>2533</v>
      </c>
      <c r="AR77" s="2" t="s">
        <v>936</v>
      </c>
      <c r="AS77" s="2" t="s">
        <v>2531</v>
      </c>
      <c r="AT77" s="2" t="s">
        <v>2534</v>
      </c>
    </row>
    <row r="78" ht="12.75" customHeight="1">
      <c r="B78" s="2" t="s">
        <v>295</v>
      </c>
      <c r="C78" s="2" t="s">
        <v>2535</v>
      </c>
      <c r="D78" s="2" t="s">
        <v>2536</v>
      </c>
      <c r="E78" s="2" t="s">
        <v>2537</v>
      </c>
      <c r="F78" s="2" t="s">
        <v>2538</v>
      </c>
      <c r="G78" s="2" t="s">
        <v>2539</v>
      </c>
      <c r="H78" s="2" t="s">
        <v>2540</v>
      </c>
      <c r="I78" s="2" t="s">
        <v>941</v>
      </c>
      <c r="J78" s="2" t="s">
        <v>2541</v>
      </c>
      <c r="K78" s="2" t="s">
        <v>2521</v>
      </c>
      <c r="L78" s="2" t="s">
        <v>1111</v>
      </c>
      <c r="M78" s="2" t="s">
        <v>2542</v>
      </c>
      <c r="N78" s="2" t="s">
        <v>2543</v>
      </c>
      <c r="O78" s="2" t="s">
        <v>2011</v>
      </c>
      <c r="P78" s="2" t="s">
        <v>2285</v>
      </c>
      <c r="Q78" s="2" t="s">
        <v>931</v>
      </c>
      <c r="R78" s="2" t="s">
        <v>2544</v>
      </c>
      <c r="S78" s="2" t="s">
        <v>2545</v>
      </c>
      <c r="T78" s="2" t="s">
        <v>2546</v>
      </c>
      <c r="U78" s="2" t="s">
        <v>2547</v>
      </c>
      <c r="V78" s="2" t="s">
        <v>2548</v>
      </c>
      <c r="W78" s="2" t="s">
        <v>955</v>
      </c>
      <c r="X78" s="2" t="s">
        <v>2547</v>
      </c>
      <c r="Y78" s="2" t="s">
        <v>2548</v>
      </c>
      <c r="Z78" s="2" t="s">
        <v>955</v>
      </c>
      <c r="AA78" s="2" t="s">
        <v>2546</v>
      </c>
      <c r="AB78" s="2" t="s">
        <v>2549</v>
      </c>
      <c r="AC78" s="2" t="s">
        <v>2550</v>
      </c>
      <c r="AD78" s="2" t="s">
        <v>2551</v>
      </c>
      <c r="AE78" s="2" t="s">
        <v>2552</v>
      </c>
      <c r="AF78" s="2" t="s">
        <v>865</v>
      </c>
      <c r="AG78" s="2" t="s">
        <v>2551</v>
      </c>
      <c r="AH78" s="2" t="s">
        <v>2552</v>
      </c>
      <c r="AI78" s="2" t="s">
        <v>865</v>
      </c>
      <c r="AJ78" s="2" t="s">
        <v>2550</v>
      </c>
      <c r="AK78" s="2" t="s">
        <v>2553</v>
      </c>
      <c r="AL78" s="2" t="s">
        <v>2554</v>
      </c>
      <c r="AM78" s="2" t="s">
        <v>2555</v>
      </c>
      <c r="AN78" s="2" t="s">
        <v>2556</v>
      </c>
      <c r="AO78" s="2" t="s">
        <v>931</v>
      </c>
      <c r="AP78" s="2" t="s">
        <v>2555</v>
      </c>
      <c r="AQ78" s="2" t="s">
        <v>2556</v>
      </c>
      <c r="AR78" s="2" t="s">
        <v>931</v>
      </c>
      <c r="AS78" s="2" t="s">
        <v>2554</v>
      </c>
      <c r="AT78" s="2" t="s">
        <v>2557</v>
      </c>
    </row>
    <row r="79" ht="12.75" customHeight="1">
      <c r="B79" s="2" t="s">
        <v>296</v>
      </c>
      <c r="C79" s="2" t="s">
        <v>2558</v>
      </c>
      <c r="D79" s="2" t="s">
        <v>2559</v>
      </c>
      <c r="E79" s="2" t="s">
        <v>2560</v>
      </c>
      <c r="F79" s="2" t="s">
        <v>2561</v>
      </c>
      <c r="G79" s="2" t="s">
        <v>2562</v>
      </c>
      <c r="H79" s="2" t="s">
        <v>2563</v>
      </c>
      <c r="I79" s="2" t="s">
        <v>871</v>
      </c>
      <c r="J79" s="2" t="s">
        <v>2564</v>
      </c>
      <c r="K79" s="2" t="s">
        <v>2565</v>
      </c>
      <c r="L79" s="2" t="s">
        <v>865</v>
      </c>
      <c r="M79" s="2" t="s">
        <v>2566</v>
      </c>
      <c r="N79" s="2" t="s">
        <v>2567</v>
      </c>
      <c r="O79" s="2" t="s">
        <v>2568</v>
      </c>
      <c r="P79" s="2" t="s">
        <v>2569</v>
      </c>
      <c r="Q79" s="2" t="s">
        <v>865</v>
      </c>
      <c r="R79" s="2" t="s">
        <v>2570</v>
      </c>
      <c r="S79" s="2" t="s">
        <v>2571</v>
      </c>
      <c r="T79" s="2" t="s">
        <v>2572</v>
      </c>
      <c r="U79" s="2" t="s">
        <v>2573</v>
      </c>
      <c r="V79" s="2" t="s">
        <v>2574</v>
      </c>
      <c r="W79" s="2" t="s">
        <v>865</v>
      </c>
      <c r="X79" s="2" t="s">
        <v>2573</v>
      </c>
      <c r="Y79" s="2" t="s">
        <v>2574</v>
      </c>
      <c r="Z79" s="2" t="s">
        <v>865</v>
      </c>
      <c r="AA79" s="2" t="s">
        <v>2572</v>
      </c>
      <c r="AB79" s="2" t="s">
        <v>2575</v>
      </c>
      <c r="AC79" s="2" t="s">
        <v>2576</v>
      </c>
      <c r="AD79" s="2" t="s">
        <v>2577</v>
      </c>
      <c r="AE79" s="2" t="s">
        <v>875</v>
      </c>
      <c r="AF79" s="2" t="s">
        <v>860</v>
      </c>
      <c r="AG79" s="2" t="s">
        <v>2577</v>
      </c>
      <c r="AH79" s="2" t="s">
        <v>875</v>
      </c>
      <c r="AI79" s="2" t="s">
        <v>860</v>
      </c>
      <c r="AJ79" s="2" t="s">
        <v>2576</v>
      </c>
      <c r="AK79" s="2" t="s">
        <v>2578</v>
      </c>
      <c r="AL79" s="2" t="s">
        <v>2579</v>
      </c>
      <c r="AM79" s="2" t="s">
        <v>2541</v>
      </c>
      <c r="AN79" s="2" t="s">
        <v>2580</v>
      </c>
      <c r="AO79" s="2" t="s">
        <v>860</v>
      </c>
      <c r="AP79" s="2" t="s">
        <v>2541</v>
      </c>
      <c r="AQ79" s="2" t="s">
        <v>2580</v>
      </c>
      <c r="AR79" s="2" t="s">
        <v>860</v>
      </c>
      <c r="AS79" s="2" t="s">
        <v>2579</v>
      </c>
      <c r="AT79" s="2" t="s">
        <v>2581</v>
      </c>
    </row>
    <row r="80" ht="12.75" customHeight="1">
      <c r="B80" s="2" t="s">
        <v>297</v>
      </c>
      <c r="C80" s="2" t="s">
        <v>2582</v>
      </c>
      <c r="D80" s="2" t="s">
        <v>2583</v>
      </c>
      <c r="E80" s="2" t="s">
        <v>2584</v>
      </c>
      <c r="F80" s="2" t="s">
        <v>2585</v>
      </c>
      <c r="G80" s="2" t="s">
        <v>2586</v>
      </c>
      <c r="H80" s="2" t="s">
        <v>2587</v>
      </c>
      <c r="I80" s="2" t="s">
        <v>2588</v>
      </c>
      <c r="J80" s="2" t="s">
        <v>2586</v>
      </c>
      <c r="K80" s="2" t="s">
        <v>2589</v>
      </c>
      <c r="L80" s="2" t="s">
        <v>2590</v>
      </c>
      <c r="M80" s="2" t="s">
        <v>2591</v>
      </c>
      <c r="N80" s="2" t="s">
        <v>2592</v>
      </c>
      <c r="O80" s="2" t="s">
        <v>2586</v>
      </c>
      <c r="P80" s="2" t="s">
        <v>2593</v>
      </c>
      <c r="Q80" s="2" t="s">
        <v>2594</v>
      </c>
      <c r="R80" s="2" t="s">
        <v>2595</v>
      </c>
      <c r="S80" s="2" t="s">
        <v>2596</v>
      </c>
      <c r="T80" s="2" t="s">
        <v>2597</v>
      </c>
      <c r="U80" s="2" t="s">
        <v>2598</v>
      </c>
      <c r="V80" s="2" t="s">
        <v>2599</v>
      </c>
      <c r="W80" s="2" t="s">
        <v>2600</v>
      </c>
      <c r="X80" s="2" t="s">
        <v>2598</v>
      </c>
      <c r="Y80" s="2" t="s">
        <v>2599</v>
      </c>
      <c r="Z80" s="2" t="s">
        <v>2600</v>
      </c>
      <c r="AA80" s="2" t="s">
        <v>2597</v>
      </c>
      <c r="AB80" s="2" t="s">
        <v>2601</v>
      </c>
      <c r="AC80" s="2" t="s">
        <v>2602</v>
      </c>
      <c r="AD80" s="2" t="s">
        <v>1002</v>
      </c>
      <c r="AE80" s="2" t="s">
        <v>2603</v>
      </c>
      <c r="AF80" s="2" t="s">
        <v>1148</v>
      </c>
      <c r="AG80" s="2" t="s">
        <v>1002</v>
      </c>
      <c r="AH80" s="2" t="s">
        <v>2603</v>
      </c>
      <c r="AI80" s="2" t="s">
        <v>1148</v>
      </c>
      <c r="AJ80" s="2" t="s">
        <v>2602</v>
      </c>
      <c r="AK80" s="2" t="s">
        <v>2604</v>
      </c>
      <c r="AL80" s="2" t="s">
        <v>2605</v>
      </c>
      <c r="AM80" s="2" t="s">
        <v>2606</v>
      </c>
      <c r="AN80" s="2" t="s">
        <v>2165</v>
      </c>
      <c r="AO80" s="2" t="s">
        <v>2607</v>
      </c>
      <c r="AP80" s="2" t="s">
        <v>2606</v>
      </c>
      <c r="AQ80" s="2" t="s">
        <v>2165</v>
      </c>
      <c r="AR80" s="2" t="s">
        <v>2607</v>
      </c>
      <c r="AS80" s="2" t="s">
        <v>2605</v>
      </c>
      <c r="AT80" s="2" t="s">
        <v>2608</v>
      </c>
    </row>
    <row r="81" ht="12.75" customHeight="1">
      <c r="B81" s="2" t="s">
        <v>298</v>
      </c>
      <c r="C81" s="2" t="s">
        <v>2609</v>
      </c>
      <c r="D81" s="2" t="s">
        <v>2610</v>
      </c>
      <c r="E81" s="2" t="s">
        <v>2611</v>
      </c>
      <c r="F81" s="2" t="s">
        <v>2612</v>
      </c>
      <c r="G81" s="2" t="s">
        <v>2613</v>
      </c>
      <c r="H81" s="2" t="s">
        <v>1465</v>
      </c>
      <c r="I81" s="2" t="s">
        <v>1400</v>
      </c>
      <c r="J81" s="2" t="s">
        <v>2614</v>
      </c>
      <c r="K81" s="2" t="s">
        <v>1347</v>
      </c>
      <c r="L81" s="2" t="s">
        <v>931</v>
      </c>
      <c r="M81" s="2" t="s">
        <v>2615</v>
      </c>
      <c r="N81" s="2" t="s">
        <v>2616</v>
      </c>
      <c r="O81" s="2" t="s">
        <v>2617</v>
      </c>
      <c r="P81" s="2" t="s">
        <v>1254</v>
      </c>
      <c r="Q81" s="2" t="s">
        <v>1025</v>
      </c>
      <c r="R81" s="2" t="s">
        <v>2618</v>
      </c>
      <c r="S81" s="2" t="s">
        <v>2619</v>
      </c>
      <c r="T81" s="2" t="s">
        <v>2620</v>
      </c>
      <c r="U81" s="2" t="s">
        <v>2621</v>
      </c>
      <c r="V81" s="2" t="s">
        <v>870</v>
      </c>
      <c r="W81" s="2" t="s">
        <v>1182</v>
      </c>
      <c r="X81" s="2" t="s">
        <v>2621</v>
      </c>
      <c r="Y81" s="2" t="s">
        <v>870</v>
      </c>
      <c r="Z81" s="2" t="s">
        <v>1182</v>
      </c>
      <c r="AA81" s="2" t="s">
        <v>2620</v>
      </c>
      <c r="AB81" s="2" t="s">
        <v>2622</v>
      </c>
      <c r="AC81" s="2" t="s">
        <v>2623</v>
      </c>
      <c r="AD81" s="2" t="s">
        <v>2624</v>
      </c>
      <c r="AE81" s="2" t="s">
        <v>2625</v>
      </c>
      <c r="AF81" s="2" t="s">
        <v>948</v>
      </c>
      <c r="AG81" s="2" t="s">
        <v>2624</v>
      </c>
      <c r="AH81" s="2" t="s">
        <v>2625</v>
      </c>
      <c r="AI81" s="2" t="s">
        <v>948</v>
      </c>
      <c r="AJ81" s="2" t="s">
        <v>2623</v>
      </c>
      <c r="AK81" s="2" t="s">
        <v>2626</v>
      </c>
      <c r="AL81" s="2" t="s">
        <v>2627</v>
      </c>
      <c r="AM81" s="2" t="s">
        <v>888</v>
      </c>
      <c r="AN81" s="2" t="s">
        <v>2628</v>
      </c>
      <c r="AO81" s="2" t="s">
        <v>948</v>
      </c>
      <c r="AP81" s="2" t="s">
        <v>888</v>
      </c>
      <c r="AQ81" s="2" t="s">
        <v>2628</v>
      </c>
      <c r="AR81" s="2" t="s">
        <v>948</v>
      </c>
      <c r="AS81" s="2" t="s">
        <v>2627</v>
      </c>
      <c r="AT81" s="2" t="s">
        <v>2629</v>
      </c>
    </row>
    <row r="82" ht="12.75" customHeight="1">
      <c r="B82" s="2" t="s">
        <v>299</v>
      </c>
      <c r="C82" s="2" t="s">
        <v>2630</v>
      </c>
      <c r="D82" s="2" t="s">
        <v>2631</v>
      </c>
      <c r="E82" s="2" t="s">
        <v>2632</v>
      </c>
      <c r="F82" s="2" t="s">
        <v>2633</v>
      </c>
      <c r="G82" s="2" t="s">
        <v>2634</v>
      </c>
      <c r="H82" s="2" t="s">
        <v>2239</v>
      </c>
      <c r="I82" s="2" t="s">
        <v>996</v>
      </c>
      <c r="J82" s="2" t="s">
        <v>2635</v>
      </c>
      <c r="K82" s="2" t="s">
        <v>2636</v>
      </c>
      <c r="L82" s="2" t="s">
        <v>871</v>
      </c>
      <c r="M82" s="2" t="s">
        <v>2637</v>
      </c>
      <c r="N82" s="2" t="s">
        <v>2638</v>
      </c>
      <c r="O82" s="2" t="s">
        <v>2639</v>
      </c>
      <c r="P82" s="2" t="s">
        <v>1447</v>
      </c>
      <c r="Q82" s="2" t="s">
        <v>955</v>
      </c>
      <c r="R82" s="2" t="s">
        <v>2640</v>
      </c>
      <c r="S82" s="2" t="s">
        <v>2641</v>
      </c>
      <c r="T82" s="2" t="s">
        <v>2642</v>
      </c>
      <c r="U82" s="2" t="s">
        <v>2643</v>
      </c>
      <c r="V82" s="2" t="s">
        <v>2644</v>
      </c>
      <c r="W82" s="2" t="s">
        <v>871</v>
      </c>
      <c r="X82" s="2" t="s">
        <v>2643</v>
      </c>
      <c r="Y82" s="2" t="s">
        <v>2644</v>
      </c>
      <c r="Z82" s="2" t="s">
        <v>871</v>
      </c>
      <c r="AA82" s="2" t="s">
        <v>2642</v>
      </c>
      <c r="AB82" s="2" t="s">
        <v>2645</v>
      </c>
      <c r="AC82" s="2" t="s">
        <v>2646</v>
      </c>
      <c r="AD82" s="2" t="s">
        <v>2647</v>
      </c>
      <c r="AE82" s="2" t="s">
        <v>2648</v>
      </c>
      <c r="AF82" s="2" t="s">
        <v>955</v>
      </c>
      <c r="AG82" s="2" t="s">
        <v>2647</v>
      </c>
      <c r="AH82" s="2" t="s">
        <v>2648</v>
      </c>
      <c r="AI82" s="2" t="s">
        <v>955</v>
      </c>
      <c r="AJ82" s="2" t="s">
        <v>2646</v>
      </c>
      <c r="AK82" s="2" t="s">
        <v>2649</v>
      </c>
      <c r="AL82" s="2" t="s">
        <v>2650</v>
      </c>
      <c r="AM82" s="2" t="s">
        <v>2651</v>
      </c>
      <c r="AN82" s="2" t="s">
        <v>2652</v>
      </c>
      <c r="AO82" s="2" t="s">
        <v>865</v>
      </c>
      <c r="AP82" s="2" t="s">
        <v>2651</v>
      </c>
      <c r="AQ82" s="2" t="s">
        <v>2652</v>
      </c>
      <c r="AR82" s="2" t="s">
        <v>865</v>
      </c>
      <c r="AS82" s="2" t="s">
        <v>2650</v>
      </c>
      <c r="AT82" s="2" t="s">
        <v>2653</v>
      </c>
    </row>
    <row r="83" ht="12.75" customHeight="1">
      <c r="B83" s="2" t="s">
        <v>300</v>
      </c>
      <c r="C83" s="2" t="s">
        <v>2654</v>
      </c>
      <c r="D83" s="2" t="s">
        <v>2655</v>
      </c>
      <c r="E83" s="2" t="s">
        <v>2656</v>
      </c>
      <c r="F83" s="2" t="s">
        <v>2657</v>
      </c>
      <c r="G83" s="2" t="s">
        <v>2658</v>
      </c>
      <c r="H83" s="2" t="s">
        <v>2233</v>
      </c>
      <c r="I83" s="2" t="s">
        <v>2234</v>
      </c>
      <c r="J83" s="2" t="s">
        <v>2659</v>
      </c>
      <c r="K83" s="2" t="s">
        <v>1905</v>
      </c>
      <c r="L83" s="2" t="s">
        <v>976</v>
      </c>
      <c r="M83" s="2" t="s">
        <v>2660</v>
      </c>
      <c r="N83" s="2" t="s">
        <v>2661</v>
      </c>
      <c r="O83" s="2" t="s">
        <v>1002</v>
      </c>
      <c r="P83" s="2" t="s">
        <v>2239</v>
      </c>
      <c r="Q83" s="2" t="s">
        <v>906</v>
      </c>
      <c r="R83" s="2" t="s">
        <v>2662</v>
      </c>
      <c r="S83" s="2" t="s">
        <v>2663</v>
      </c>
      <c r="T83" s="2" t="s">
        <v>2664</v>
      </c>
      <c r="U83" s="2" t="s">
        <v>2665</v>
      </c>
      <c r="V83" s="2" t="s">
        <v>870</v>
      </c>
      <c r="W83" s="2" t="s">
        <v>1051</v>
      </c>
      <c r="X83" s="2" t="s">
        <v>2665</v>
      </c>
      <c r="Y83" s="2" t="s">
        <v>870</v>
      </c>
      <c r="Z83" s="2" t="s">
        <v>1051</v>
      </c>
      <c r="AA83" s="2" t="s">
        <v>2664</v>
      </c>
      <c r="AB83" s="2" t="s">
        <v>2666</v>
      </c>
      <c r="AC83" s="2" t="s">
        <v>2667</v>
      </c>
      <c r="AD83" s="2" t="s">
        <v>2668</v>
      </c>
      <c r="AE83" s="2" t="s">
        <v>2025</v>
      </c>
      <c r="AF83" s="2" t="s">
        <v>1025</v>
      </c>
      <c r="AG83" s="2" t="s">
        <v>2668</v>
      </c>
      <c r="AH83" s="2" t="s">
        <v>2025</v>
      </c>
      <c r="AI83" s="2" t="s">
        <v>1025</v>
      </c>
      <c r="AJ83" s="2" t="s">
        <v>2667</v>
      </c>
      <c r="AK83" s="2" t="s">
        <v>2669</v>
      </c>
      <c r="AL83" s="2" t="s">
        <v>2670</v>
      </c>
      <c r="AM83" s="2" t="s">
        <v>2671</v>
      </c>
      <c r="AN83" s="2" t="s">
        <v>1024</v>
      </c>
      <c r="AO83" s="2" t="s">
        <v>1025</v>
      </c>
      <c r="AP83" s="2" t="s">
        <v>2671</v>
      </c>
      <c r="AQ83" s="2" t="s">
        <v>1024</v>
      </c>
      <c r="AR83" s="2" t="s">
        <v>1025</v>
      </c>
      <c r="AS83" s="2" t="s">
        <v>2670</v>
      </c>
      <c r="AT83" s="2" t="s">
        <v>2672</v>
      </c>
    </row>
    <row r="84" ht="12.75" customHeight="1">
      <c r="B84" s="2" t="s">
        <v>301</v>
      </c>
      <c r="C84" s="2" t="s">
        <v>2673</v>
      </c>
      <c r="D84" s="2" t="s">
        <v>2674</v>
      </c>
      <c r="E84" s="2" t="s">
        <v>2675</v>
      </c>
      <c r="F84" s="2" t="s">
        <v>2676</v>
      </c>
      <c r="G84" s="2" t="s">
        <v>2677</v>
      </c>
      <c r="H84" s="2" t="s">
        <v>2678</v>
      </c>
      <c r="I84" s="2" t="s">
        <v>2679</v>
      </c>
      <c r="J84" s="2" t="s">
        <v>2677</v>
      </c>
      <c r="K84" s="2" t="s">
        <v>2680</v>
      </c>
      <c r="L84" s="2" t="s">
        <v>2681</v>
      </c>
      <c r="M84" s="2" t="s">
        <v>2682</v>
      </c>
      <c r="N84" s="2" t="s">
        <v>2683</v>
      </c>
      <c r="O84" s="2" t="s">
        <v>2677</v>
      </c>
      <c r="P84" s="2" t="s">
        <v>2684</v>
      </c>
      <c r="Q84" s="2" t="s">
        <v>2685</v>
      </c>
      <c r="R84" s="2" t="s">
        <v>2686</v>
      </c>
      <c r="S84" s="2" t="s">
        <v>2687</v>
      </c>
      <c r="T84" s="2" t="s">
        <v>2688</v>
      </c>
      <c r="U84" s="2" t="s">
        <v>2689</v>
      </c>
      <c r="V84" s="2" t="s">
        <v>2690</v>
      </c>
      <c r="W84" s="2" t="s">
        <v>2691</v>
      </c>
      <c r="X84" s="2" t="s">
        <v>2689</v>
      </c>
      <c r="Y84" s="2" t="s">
        <v>2690</v>
      </c>
      <c r="Z84" s="2" t="s">
        <v>2691</v>
      </c>
      <c r="AA84" s="2" t="s">
        <v>2688</v>
      </c>
      <c r="AB84" s="2" t="s">
        <v>2692</v>
      </c>
      <c r="AC84" s="2" t="s">
        <v>2693</v>
      </c>
      <c r="AD84" s="2" t="s">
        <v>963</v>
      </c>
      <c r="AE84" s="2" t="s">
        <v>2694</v>
      </c>
      <c r="AF84" s="2" t="s">
        <v>2695</v>
      </c>
      <c r="AG84" s="2" t="s">
        <v>963</v>
      </c>
      <c r="AH84" s="2" t="s">
        <v>2694</v>
      </c>
      <c r="AI84" s="2" t="s">
        <v>2695</v>
      </c>
      <c r="AJ84" s="2" t="s">
        <v>2693</v>
      </c>
      <c r="AK84" s="2" t="s">
        <v>2696</v>
      </c>
      <c r="AN84" s="2" t="s">
        <v>2697</v>
      </c>
      <c r="AO84" s="2" t="s">
        <v>2698</v>
      </c>
      <c r="AQ84" s="2" t="s">
        <v>2697</v>
      </c>
      <c r="AR84" s="2" t="s">
        <v>2698</v>
      </c>
    </row>
    <row r="85" ht="12.75" customHeight="1">
      <c r="B85" s="2" t="s">
        <v>302</v>
      </c>
      <c r="C85" s="2" t="s">
        <v>2699</v>
      </c>
      <c r="D85" s="2" t="s">
        <v>2700</v>
      </c>
      <c r="E85" s="2" t="s">
        <v>2701</v>
      </c>
      <c r="F85" s="2" t="s">
        <v>2702</v>
      </c>
      <c r="G85" s="2" t="s">
        <v>1468</v>
      </c>
      <c r="H85" s="2" t="s">
        <v>2703</v>
      </c>
      <c r="I85" s="2" t="s">
        <v>1083</v>
      </c>
      <c r="J85" s="2" t="s">
        <v>1167</v>
      </c>
      <c r="K85" s="2" t="s">
        <v>2704</v>
      </c>
      <c r="L85" s="2" t="s">
        <v>941</v>
      </c>
      <c r="M85" s="2" t="s">
        <v>2705</v>
      </c>
      <c r="N85" s="2" t="s">
        <v>2706</v>
      </c>
      <c r="O85" s="2" t="s">
        <v>1287</v>
      </c>
      <c r="P85" s="2" t="s">
        <v>2707</v>
      </c>
      <c r="Q85" s="2" t="s">
        <v>1025</v>
      </c>
      <c r="R85" s="2" t="s">
        <v>2708</v>
      </c>
      <c r="S85" s="2" t="s">
        <v>2709</v>
      </c>
      <c r="T85" s="2" t="s">
        <v>2710</v>
      </c>
      <c r="U85" s="2" t="s">
        <v>1317</v>
      </c>
      <c r="V85" s="2" t="s">
        <v>1645</v>
      </c>
      <c r="W85" s="2" t="s">
        <v>1396</v>
      </c>
      <c r="X85" s="2" t="s">
        <v>1317</v>
      </c>
      <c r="Y85" s="2" t="s">
        <v>1645</v>
      </c>
      <c r="Z85" s="2" t="s">
        <v>1396</v>
      </c>
      <c r="AA85" s="2" t="s">
        <v>2710</v>
      </c>
      <c r="AB85" s="2" t="s">
        <v>2711</v>
      </c>
      <c r="AC85" s="2" t="s">
        <v>2712</v>
      </c>
      <c r="AD85" s="2" t="s">
        <v>1564</v>
      </c>
      <c r="AE85" s="2" t="s">
        <v>1408</v>
      </c>
      <c r="AF85" s="2" t="s">
        <v>948</v>
      </c>
      <c r="AG85" s="2" t="s">
        <v>1564</v>
      </c>
      <c r="AH85" s="2" t="s">
        <v>1408</v>
      </c>
      <c r="AI85" s="2" t="s">
        <v>948</v>
      </c>
      <c r="AJ85" s="2" t="s">
        <v>2712</v>
      </c>
      <c r="AK85" s="2" t="s">
        <v>2713</v>
      </c>
      <c r="AL85" s="2" t="s">
        <v>2714</v>
      </c>
      <c r="AM85" s="2" t="s">
        <v>2715</v>
      </c>
      <c r="AN85" s="2" t="s">
        <v>1412</v>
      </c>
      <c r="AO85" s="2" t="s">
        <v>948</v>
      </c>
      <c r="AP85" s="2" t="s">
        <v>2715</v>
      </c>
      <c r="AQ85" s="2" t="s">
        <v>1412</v>
      </c>
      <c r="AR85" s="2" t="s">
        <v>948</v>
      </c>
      <c r="AS85" s="2" t="s">
        <v>2714</v>
      </c>
      <c r="AT85" s="2" t="s">
        <v>2716</v>
      </c>
    </row>
    <row r="86" ht="12.75" customHeight="1">
      <c r="B86" s="2" t="s">
        <v>303</v>
      </c>
      <c r="C86" s="2" t="s">
        <v>2717</v>
      </c>
      <c r="D86" s="2" t="s">
        <v>2718</v>
      </c>
      <c r="E86" s="2" t="s">
        <v>2719</v>
      </c>
      <c r="F86" s="2" t="s">
        <v>2720</v>
      </c>
      <c r="G86" s="2" t="s">
        <v>2721</v>
      </c>
      <c r="H86" s="2" t="s">
        <v>2722</v>
      </c>
      <c r="I86" s="2" t="s">
        <v>887</v>
      </c>
      <c r="J86" s="2" t="s">
        <v>2723</v>
      </c>
      <c r="K86" s="2" t="s">
        <v>2724</v>
      </c>
      <c r="L86" s="2" t="s">
        <v>890</v>
      </c>
      <c r="M86" s="2" t="s">
        <v>2725</v>
      </c>
      <c r="N86" s="2" t="s">
        <v>2726</v>
      </c>
      <c r="O86" s="2" t="s">
        <v>2727</v>
      </c>
      <c r="P86" s="2" t="s">
        <v>2728</v>
      </c>
      <c r="Q86" s="2" t="s">
        <v>895</v>
      </c>
      <c r="R86" s="2" t="s">
        <v>2729</v>
      </c>
      <c r="S86" s="2" t="s">
        <v>2730</v>
      </c>
      <c r="T86" s="2" t="s">
        <v>2731</v>
      </c>
      <c r="U86" s="2" t="s">
        <v>1368</v>
      </c>
      <c r="V86" s="2" t="s">
        <v>870</v>
      </c>
      <c r="W86" s="2" t="s">
        <v>1025</v>
      </c>
      <c r="X86" s="2" t="s">
        <v>1368</v>
      </c>
      <c r="Y86" s="2" t="s">
        <v>870</v>
      </c>
      <c r="Z86" s="2" t="s">
        <v>1025</v>
      </c>
      <c r="AA86" s="2" t="s">
        <v>2731</v>
      </c>
      <c r="AB86" s="2" t="s">
        <v>2732</v>
      </c>
      <c r="AC86" s="2" t="s">
        <v>2733</v>
      </c>
      <c r="AD86" s="2" t="s">
        <v>2734</v>
      </c>
      <c r="AE86" s="2" t="s">
        <v>2735</v>
      </c>
      <c r="AF86" s="2" t="s">
        <v>948</v>
      </c>
      <c r="AG86" s="2" t="s">
        <v>2734</v>
      </c>
      <c r="AH86" s="2" t="s">
        <v>2735</v>
      </c>
      <c r="AI86" s="2" t="s">
        <v>948</v>
      </c>
      <c r="AJ86" s="2" t="s">
        <v>2733</v>
      </c>
      <c r="AK86" s="2" t="s">
        <v>2736</v>
      </c>
      <c r="AL86" s="2" t="s">
        <v>2737</v>
      </c>
      <c r="AM86" s="2" t="s">
        <v>2738</v>
      </c>
      <c r="AN86" s="2" t="s">
        <v>1718</v>
      </c>
      <c r="AO86" s="2" t="s">
        <v>1051</v>
      </c>
      <c r="AP86" s="2" t="s">
        <v>2738</v>
      </c>
      <c r="AQ86" s="2" t="s">
        <v>1718</v>
      </c>
      <c r="AR86" s="2" t="s">
        <v>1051</v>
      </c>
      <c r="AS86" s="2" t="s">
        <v>2737</v>
      </c>
      <c r="AT86" s="2" t="s">
        <v>2739</v>
      </c>
    </row>
    <row r="87" ht="12.75" customHeight="1">
      <c r="B87" s="2" t="s">
        <v>304</v>
      </c>
      <c r="C87" s="2" t="s">
        <v>2740</v>
      </c>
      <c r="D87" s="2" t="s">
        <v>2741</v>
      </c>
      <c r="E87" s="2" t="s">
        <v>2742</v>
      </c>
      <c r="F87" s="2" t="s">
        <v>2743</v>
      </c>
      <c r="G87" s="2" t="s">
        <v>2744</v>
      </c>
      <c r="H87" s="2" t="s">
        <v>2745</v>
      </c>
      <c r="I87" s="2" t="s">
        <v>1205</v>
      </c>
      <c r="J87" s="2" t="s">
        <v>2746</v>
      </c>
      <c r="K87" s="2" t="s">
        <v>1006</v>
      </c>
      <c r="L87" s="2" t="s">
        <v>901</v>
      </c>
      <c r="M87" s="2" t="s">
        <v>2747</v>
      </c>
      <c r="N87" s="2" t="s">
        <v>2748</v>
      </c>
      <c r="O87" s="2" t="s">
        <v>2749</v>
      </c>
      <c r="P87" s="2" t="s">
        <v>2750</v>
      </c>
      <c r="Q87" s="2" t="s">
        <v>941</v>
      </c>
      <c r="R87" s="2" t="s">
        <v>2751</v>
      </c>
      <c r="S87" s="2" t="s">
        <v>2752</v>
      </c>
      <c r="T87" s="2" t="s">
        <v>2753</v>
      </c>
      <c r="U87" s="2" t="s">
        <v>2754</v>
      </c>
      <c r="V87" s="2" t="s">
        <v>900</v>
      </c>
      <c r="W87" s="2" t="s">
        <v>901</v>
      </c>
      <c r="X87" s="2" t="s">
        <v>2754</v>
      </c>
      <c r="Y87" s="2" t="s">
        <v>900</v>
      </c>
      <c r="Z87" s="2" t="s">
        <v>901</v>
      </c>
      <c r="AA87" s="2" t="s">
        <v>2753</v>
      </c>
      <c r="AB87" s="2" t="s">
        <v>2755</v>
      </c>
      <c r="AC87" s="2" t="s">
        <v>2756</v>
      </c>
      <c r="AD87" s="2" t="s">
        <v>1577</v>
      </c>
      <c r="AE87" s="2" t="s">
        <v>2757</v>
      </c>
      <c r="AF87" s="2" t="s">
        <v>996</v>
      </c>
      <c r="AG87" s="2" t="s">
        <v>1577</v>
      </c>
      <c r="AH87" s="2" t="s">
        <v>2757</v>
      </c>
      <c r="AI87" s="2" t="s">
        <v>996</v>
      </c>
      <c r="AJ87" s="2" t="s">
        <v>2756</v>
      </c>
      <c r="AK87" s="2" t="s">
        <v>2758</v>
      </c>
      <c r="AL87" s="2" t="s">
        <v>2759</v>
      </c>
      <c r="AM87" s="2" t="s">
        <v>2493</v>
      </c>
      <c r="AN87" s="2" t="s">
        <v>910</v>
      </c>
      <c r="AO87" s="2" t="s">
        <v>906</v>
      </c>
      <c r="AP87" s="2" t="s">
        <v>2493</v>
      </c>
      <c r="AQ87" s="2" t="s">
        <v>910</v>
      </c>
      <c r="AR87" s="2" t="s">
        <v>906</v>
      </c>
      <c r="AS87" s="2" t="s">
        <v>2759</v>
      </c>
      <c r="AT87" s="2" t="s">
        <v>2760</v>
      </c>
    </row>
    <row r="88" ht="12.75" customHeight="1">
      <c r="B88" s="2" t="s">
        <v>305</v>
      </c>
      <c r="C88" s="2" t="s">
        <v>2761</v>
      </c>
      <c r="D88" s="2" t="s">
        <v>2762</v>
      </c>
      <c r="E88" s="2" t="s">
        <v>2763</v>
      </c>
      <c r="F88" s="2" t="s">
        <v>2764</v>
      </c>
      <c r="G88" s="2" t="s">
        <v>2765</v>
      </c>
      <c r="H88" s="2" t="s">
        <v>2766</v>
      </c>
      <c r="I88" s="2" t="s">
        <v>2767</v>
      </c>
      <c r="J88" s="2" t="s">
        <v>2765</v>
      </c>
      <c r="K88" s="2" t="s">
        <v>2768</v>
      </c>
      <c r="L88" s="2" t="s">
        <v>2769</v>
      </c>
      <c r="M88" s="2" t="s">
        <v>2770</v>
      </c>
      <c r="N88" s="2" t="s">
        <v>2771</v>
      </c>
      <c r="O88" s="2" t="s">
        <v>2765</v>
      </c>
      <c r="P88" s="2" t="s">
        <v>2772</v>
      </c>
      <c r="Q88" s="2" t="s">
        <v>2773</v>
      </c>
      <c r="R88" s="2" t="s">
        <v>2774</v>
      </c>
      <c r="S88" s="2" t="s">
        <v>2775</v>
      </c>
      <c r="T88" s="2" t="s">
        <v>2776</v>
      </c>
      <c r="U88" s="2" t="s">
        <v>2777</v>
      </c>
      <c r="V88" s="2" t="s">
        <v>2778</v>
      </c>
      <c r="W88" s="2" t="s">
        <v>2177</v>
      </c>
      <c r="X88" s="2" t="s">
        <v>2777</v>
      </c>
      <c r="Y88" s="2" t="s">
        <v>2778</v>
      </c>
      <c r="Z88" s="2" t="s">
        <v>2177</v>
      </c>
      <c r="AA88" s="2" t="s">
        <v>2776</v>
      </c>
      <c r="AB88" s="2" t="s">
        <v>2779</v>
      </c>
      <c r="AC88" s="2" t="s">
        <v>2780</v>
      </c>
      <c r="AD88" s="2" t="s">
        <v>2781</v>
      </c>
      <c r="AE88" s="2" t="s">
        <v>2782</v>
      </c>
      <c r="AF88" s="2" t="s">
        <v>2783</v>
      </c>
      <c r="AG88" s="2" t="s">
        <v>2781</v>
      </c>
      <c r="AH88" s="2" t="s">
        <v>2782</v>
      </c>
      <c r="AI88" s="2" t="s">
        <v>2783</v>
      </c>
      <c r="AJ88" s="2" t="s">
        <v>2780</v>
      </c>
      <c r="AK88" s="2" t="s">
        <v>2784</v>
      </c>
      <c r="AL88" s="2" t="s">
        <v>2785</v>
      </c>
      <c r="AM88" s="2" t="s">
        <v>2786</v>
      </c>
      <c r="AN88" s="2" t="s">
        <v>2787</v>
      </c>
      <c r="AO88" s="2" t="s">
        <v>2788</v>
      </c>
      <c r="AP88" s="2" t="s">
        <v>2786</v>
      </c>
      <c r="AQ88" s="2" t="s">
        <v>2787</v>
      </c>
      <c r="AR88" s="2" t="s">
        <v>2788</v>
      </c>
      <c r="AS88" s="2" t="s">
        <v>2785</v>
      </c>
      <c r="AT88" s="2" t="s">
        <v>2789</v>
      </c>
    </row>
    <row r="89" ht="12.75" customHeight="1">
      <c r="B89" s="2" t="s">
        <v>306</v>
      </c>
      <c r="C89" s="2" t="s">
        <v>2790</v>
      </c>
      <c r="D89" s="2" t="s">
        <v>2791</v>
      </c>
      <c r="E89" s="2" t="s">
        <v>2792</v>
      </c>
      <c r="F89" s="2" t="s">
        <v>2793</v>
      </c>
      <c r="G89" s="2" t="s">
        <v>1596</v>
      </c>
      <c r="H89" s="2" t="s">
        <v>1032</v>
      </c>
      <c r="I89" s="2" t="s">
        <v>1033</v>
      </c>
      <c r="J89" s="2" t="s">
        <v>2794</v>
      </c>
      <c r="K89" s="2" t="s">
        <v>1035</v>
      </c>
      <c r="L89" s="2" t="s">
        <v>1036</v>
      </c>
      <c r="M89" s="2" t="s">
        <v>2795</v>
      </c>
      <c r="N89" s="2" t="s">
        <v>2796</v>
      </c>
      <c r="O89" s="2" t="s">
        <v>2797</v>
      </c>
      <c r="P89" s="2" t="s">
        <v>1040</v>
      </c>
      <c r="Q89" s="2" t="s">
        <v>921</v>
      </c>
      <c r="R89" s="2" t="s">
        <v>2798</v>
      </c>
      <c r="S89" s="2" t="s">
        <v>2799</v>
      </c>
      <c r="T89" s="2" t="s">
        <v>2800</v>
      </c>
      <c r="U89" s="2" t="s">
        <v>2801</v>
      </c>
      <c r="V89" s="2" t="s">
        <v>2802</v>
      </c>
      <c r="W89" s="2" t="s">
        <v>1036</v>
      </c>
      <c r="X89" s="2" t="s">
        <v>2801</v>
      </c>
      <c r="Y89" s="2" t="s">
        <v>2802</v>
      </c>
      <c r="Z89" s="2" t="s">
        <v>1036</v>
      </c>
      <c r="AA89" s="2" t="s">
        <v>2800</v>
      </c>
      <c r="AB89" s="2" t="s">
        <v>2803</v>
      </c>
      <c r="AC89" s="2" t="s">
        <v>2804</v>
      </c>
      <c r="AD89" s="2" t="s">
        <v>2805</v>
      </c>
      <c r="AE89" s="2" t="s">
        <v>2806</v>
      </c>
      <c r="AF89" s="2" t="s">
        <v>948</v>
      </c>
      <c r="AG89" s="2" t="s">
        <v>2805</v>
      </c>
      <c r="AH89" s="2" t="s">
        <v>2806</v>
      </c>
      <c r="AI89" s="2" t="s">
        <v>948</v>
      </c>
      <c r="AJ89" s="2" t="s">
        <v>2804</v>
      </c>
      <c r="AK89" s="2" t="s">
        <v>2807</v>
      </c>
      <c r="AL89" s="2" t="s">
        <v>2808</v>
      </c>
      <c r="AM89" s="2" t="s">
        <v>2809</v>
      </c>
      <c r="AN89" s="2" t="s">
        <v>2810</v>
      </c>
      <c r="AO89" s="2" t="s">
        <v>2234</v>
      </c>
      <c r="AP89" s="2" t="s">
        <v>2809</v>
      </c>
      <c r="AQ89" s="2" t="s">
        <v>2810</v>
      </c>
      <c r="AR89" s="2" t="s">
        <v>2234</v>
      </c>
      <c r="AS89" s="2" t="s">
        <v>2808</v>
      </c>
      <c r="AT89" s="2" t="s">
        <v>2811</v>
      </c>
    </row>
    <row r="90" ht="12.75" customHeight="1">
      <c r="B90" s="2" t="s">
        <v>307</v>
      </c>
      <c r="C90" s="2" t="s">
        <v>2812</v>
      </c>
      <c r="D90" s="2" t="s">
        <v>2813</v>
      </c>
      <c r="E90" s="2" t="s">
        <v>2814</v>
      </c>
      <c r="F90" s="2" t="s">
        <v>2815</v>
      </c>
      <c r="G90" s="2" t="s">
        <v>2816</v>
      </c>
      <c r="H90" s="2" t="s">
        <v>2817</v>
      </c>
      <c r="I90" s="2" t="s">
        <v>2818</v>
      </c>
      <c r="J90" s="2" t="s">
        <v>2816</v>
      </c>
      <c r="K90" s="2" t="s">
        <v>2819</v>
      </c>
      <c r="L90" s="2" t="s">
        <v>2820</v>
      </c>
      <c r="M90" s="2" t="s">
        <v>2821</v>
      </c>
      <c r="N90" s="2" t="s">
        <v>2822</v>
      </c>
      <c r="O90" s="2" t="s">
        <v>2816</v>
      </c>
      <c r="P90" s="2" t="s">
        <v>2823</v>
      </c>
      <c r="Q90" s="2" t="s">
        <v>2824</v>
      </c>
      <c r="R90" s="2" t="s">
        <v>2825</v>
      </c>
      <c r="S90" s="2" t="s">
        <v>2826</v>
      </c>
      <c r="T90" s="2" t="s">
        <v>2827</v>
      </c>
      <c r="U90" s="2" t="s">
        <v>939</v>
      </c>
      <c r="V90" s="2" t="s">
        <v>2828</v>
      </c>
      <c r="W90" s="2" t="s">
        <v>2829</v>
      </c>
      <c r="X90" s="2" t="s">
        <v>939</v>
      </c>
      <c r="Y90" s="2" t="s">
        <v>2828</v>
      </c>
      <c r="Z90" s="2" t="s">
        <v>2829</v>
      </c>
      <c r="AA90" s="2" t="s">
        <v>2827</v>
      </c>
      <c r="AB90" s="2" t="s">
        <v>2830</v>
      </c>
      <c r="AC90" s="2" t="s">
        <v>2831</v>
      </c>
      <c r="AD90" s="2" t="s">
        <v>2832</v>
      </c>
      <c r="AE90" s="2" t="s">
        <v>2833</v>
      </c>
      <c r="AF90" s="2" t="s">
        <v>2834</v>
      </c>
      <c r="AG90" s="2" t="s">
        <v>2832</v>
      </c>
      <c r="AH90" s="2" t="s">
        <v>2833</v>
      </c>
      <c r="AI90" s="2" t="s">
        <v>2834</v>
      </c>
      <c r="AJ90" s="2" t="s">
        <v>2831</v>
      </c>
      <c r="AK90" s="2" t="s">
        <v>2835</v>
      </c>
      <c r="AL90" s="2" t="s">
        <v>2836</v>
      </c>
      <c r="AM90" s="2" t="s">
        <v>2837</v>
      </c>
      <c r="AN90" s="2" t="s">
        <v>2060</v>
      </c>
      <c r="AO90" s="2" t="s">
        <v>2838</v>
      </c>
      <c r="AP90" s="2" t="s">
        <v>2837</v>
      </c>
      <c r="AQ90" s="2" t="s">
        <v>2060</v>
      </c>
      <c r="AR90" s="2" t="s">
        <v>2838</v>
      </c>
      <c r="AS90" s="2" t="s">
        <v>2836</v>
      </c>
      <c r="AT90" s="2" t="s">
        <v>2839</v>
      </c>
    </row>
    <row r="91" ht="12.75" customHeight="1">
      <c r="B91" s="2" t="s">
        <v>308</v>
      </c>
      <c r="C91" s="2" t="s">
        <v>2840</v>
      </c>
      <c r="D91" s="2" t="s">
        <v>2841</v>
      </c>
      <c r="E91" s="2" t="s">
        <v>2842</v>
      </c>
      <c r="F91" s="2" t="s">
        <v>2842</v>
      </c>
      <c r="G91" s="2" t="s">
        <v>2843</v>
      </c>
      <c r="H91" s="2" t="s">
        <v>2844</v>
      </c>
      <c r="I91" s="2" t="s">
        <v>2845</v>
      </c>
      <c r="J91" s="2" t="s">
        <v>2846</v>
      </c>
      <c r="K91" s="2" t="s">
        <v>2847</v>
      </c>
      <c r="L91" s="2" t="s">
        <v>2848</v>
      </c>
      <c r="M91" s="2" t="s">
        <v>2849</v>
      </c>
      <c r="N91" s="2" t="s">
        <v>2850</v>
      </c>
      <c r="P91" s="2" t="s">
        <v>2851</v>
      </c>
      <c r="Q91" s="2" t="s">
        <v>2852</v>
      </c>
      <c r="V91" s="2" t="s">
        <v>870</v>
      </c>
      <c r="W91" s="2" t="s">
        <v>2853</v>
      </c>
      <c r="Y91" s="2" t="s">
        <v>870</v>
      </c>
      <c r="Z91" s="2" t="s">
        <v>2853</v>
      </c>
      <c r="AC91" s="2" t="s">
        <v>2854</v>
      </c>
      <c r="AD91" s="2" t="s">
        <v>2855</v>
      </c>
      <c r="AE91" s="2" t="s">
        <v>2856</v>
      </c>
      <c r="AF91" s="2" t="s">
        <v>1597</v>
      </c>
      <c r="AG91" s="2" t="s">
        <v>2855</v>
      </c>
      <c r="AH91" s="2" t="s">
        <v>2856</v>
      </c>
      <c r="AI91" s="2" t="s">
        <v>1597</v>
      </c>
      <c r="AJ91" s="2" t="s">
        <v>2854</v>
      </c>
      <c r="AK91" s="2" t="s">
        <v>2857</v>
      </c>
      <c r="AN91" s="2" t="s">
        <v>870</v>
      </c>
      <c r="AO91" s="2" t="s">
        <v>2858</v>
      </c>
      <c r="AQ91" s="2" t="s">
        <v>870</v>
      </c>
      <c r="AR91" s="2" t="s">
        <v>2858</v>
      </c>
    </row>
    <row r="92" ht="12.75" customHeight="1">
      <c r="B92" s="2" t="s">
        <v>309</v>
      </c>
      <c r="C92" s="2" t="s">
        <v>2859</v>
      </c>
      <c r="D92" s="2" t="s">
        <v>2860</v>
      </c>
      <c r="E92" s="2" t="s">
        <v>2861</v>
      </c>
      <c r="F92" s="2" t="s">
        <v>2862</v>
      </c>
      <c r="G92" s="2" t="s">
        <v>2863</v>
      </c>
      <c r="H92" s="2" t="s">
        <v>2864</v>
      </c>
      <c r="I92" s="2" t="s">
        <v>983</v>
      </c>
      <c r="J92" s="2" t="s">
        <v>2865</v>
      </c>
      <c r="K92" s="2" t="s">
        <v>2866</v>
      </c>
      <c r="L92" s="2" t="s">
        <v>865</v>
      </c>
      <c r="M92" s="2" t="s">
        <v>2867</v>
      </c>
      <c r="N92" s="2" t="s">
        <v>2868</v>
      </c>
      <c r="O92" s="2" t="s">
        <v>2869</v>
      </c>
      <c r="P92" s="2" t="s">
        <v>2870</v>
      </c>
      <c r="Q92" s="2" t="s">
        <v>857</v>
      </c>
      <c r="R92" s="2" t="s">
        <v>2871</v>
      </c>
      <c r="S92" s="2" t="s">
        <v>2872</v>
      </c>
      <c r="T92" s="2" t="s">
        <v>2873</v>
      </c>
      <c r="U92" s="2" t="s">
        <v>916</v>
      </c>
      <c r="V92" s="2" t="s">
        <v>2874</v>
      </c>
      <c r="W92" s="2" t="s">
        <v>865</v>
      </c>
      <c r="X92" s="2" t="s">
        <v>916</v>
      </c>
      <c r="Y92" s="2" t="s">
        <v>2874</v>
      </c>
      <c r="Z92" s="2" t="s">
        <v>865</v>
      </c>
      <c r="AA92" s="2" t="s">
        <v>2873</v>
      </c>
      <c r="AB92" s="2" t="s">
        <v>2875</v>
      </c>
      <c r="AC92" s="2" t="s">
        <v>2876</v>
      </c>
      <c r="AD92" s="2" t="s">
        <v>2877</v>
      </c>
      <c r="AE92" s="2" t="s">
        <v>875</v>
      </c>
      <c r="AF92" s="2" t="s">
        <v>860</v>
      </c>
      <c r="AG92" s="2" t="s">
        <v>2877</v>
      </c>
      <c r="AH92" s="2" t="s">
        <v>875</v>
      </c>
      <c r="AI92" s="2" t="s">
        <v>860</v>
      </c>
      <c r="AJ92" s="2" t="s">
        <v>2876</v>
      </c>
      <c r="AK92" s="2" t="s">
        <v>2878</v>
      </c>
      <c r="AL92" s="2" t="s">
        <v>2879</v>
      </c>
      <c r="AM92" s="2" t="s">
        <v>2880</v>
      </c>
      <c r="AN92" s="2" t="s">
        <v>2881</v>
      </c>
      <c r="AO92" s="2" t="s">
        <v>857</v>
      </c>
      <c r="AP92" s="2" t="s">
        <v>2880</v>
      </c>
      <c r="AQ92" s="2" t="s">
        <v>2881</v>
      </c>
      <c r="AR92" s="2" t="s">
        <v>857</v>
      </c>
      <c r="AS92" s="2" t="s">
        <v>2879</v>
      </c>
      <c r="AT92" s="2" t="s">
        <v>2882</v>
      </c>
    </row>
    <row r="93" ht="12.75" customHeight="1">
      <c r="B93" s="2" t="s">
        <v>310</v>
      </c>
      <c r="C93" s="2" t="s">
        <v>2883</v>
      </c>
      <c r="D93" s="2" t="s">
        <v>2884</v>
      </c>
      <c r="E93" s="2" t="s">
        <v>2885</v>
      </c>
      <c r="F93" s="2" t="s">
        <v>2886</v>
      </c>
      <c r="G93" s="2" t="s">
        <v>2315</v>
      </c>
      <c r="H93" s="2" t="s">
        <v>2080</v>
      </c>
      <c r="I93" s="2" t="s">
        <v>1396</v>
      </c>
      <c r="J93" s="2" t="s">
        <v>2887</v>
      </c>
      <c r="K93" s="2" t="s">
        <v>2081</v>
      </c>
      <c r="L93" s="2" t="s">
        <v>906</v>
      </c>
      <c r="M93" s="2" t="s">
        <v>2888</v>
      </c>
      <c r="N93" s="2" t="s">
        <v>2889</v>
      </c>
      <c r="O93" s="2" t="s">
        <v>2890</v>
      </c>
      <c r="P93" s="2" t="s">
        <v>1254</v>
      </c>
      <c r="Q93" s="2" t="s">
        <v>1025</v>
      </c>
      <c r="R93" s="2" t="s">
        <v>2891</v>
      </c>
      <c r="S93" s="2" t="s">
        <v>2892</v>
      </c>
      <c r="T93" s="2" t="s">
        <v>2893</v>
      </c>
      <c r="U93" s="2" t="s">
        <v>949</v>
      </c>
      <c r="V93" s="2" t="s">
        <v>2894</v>
      </c>
      <c r="W93" s="2" t="s">
        <v>857</v>
      </c>
      <c r="X93" s="2" t="s">
        <v>949</v>
      </c>
      <c r="Y93" s="2" t="s">
        <v>2894</v>
      </c>
      <c r="Z93" s="2" t="s">
        <v>857</v>
      </c>
      <c r="AA93" s="2" t="s">
        <v>2893</v>
      </c>
      <c r="AB93" s="2" t="s">
        <v>2895</v>
      </c>
      <c r="AC93" s="2" t="s">
        <v>2896</v>
      </c>
      <c r="AD93" s="2" t="s">
        <v>2897</v>
      </c>
      <c r="AE93" s="2" t="s">
        <v>2898</v>
      </c>
      <c r="AF93" s="2" t="s">
        <v>921</v>
      </c>
      <c r="AG93" s="2" t="s">
        <v>2897</v>
      </c>
      <c r="AH93" s="2" t="s">
        <v>2898</v>
      </c>
      <c r="AI93" s="2" t="s">
        <v>921</v>
      </c>
      <c r="AJ93" s="2" t="s">
        <v>2896</v>
      </c>
      <c r="AK93" s="2" t="s">
        <v>2899</v>
      </c>
      <c r="AL93" s="2" t="s">
        <v>2900</v>
      </c>
      <c r="AM93" s="2" t="s">
        <v>2901</v>
      </c>
      <c r="AN93" s="2" t="s">
        <v>2902</v>
      </c>
      <c r="AO93" s="2" t="s">
        <v>921</v>
      </c>
      <c r="AP93" s="2" t="s">
        <v>2901</v>
      </c>
      <c r="AQ93" s="2" t="s">
        <v>2902</v>
      </c>
      <c r="AR93" s="2" t="s">
        <v>921</v>
      </c>
      <c r="AS93" s="2" t="s">
        <v>2900</v>
      </c>
      <c r="AT93" s="2" t="s">
        <v>2903</v>
      </c>
    </row>
    <row r="94" ht="12.75" customHeight="1">
      <c r="B94" s="2" t="s">
        <v>311</v>
      </c>
      <c r="C94" s="2" t="s">
        <v>2904</v>
      </c>
      <c r="D94" s="2" t="s">
        <v>2905</v>
      </c>
      <c r="E94" s="2" t="s">
        <v>2906</v>
      </c>
      <c r="F94" s="2" t="s">
        <v>2907</v>
      </c>
      <c r="G94" s="2" t="s">
        <v>2908</v>
      </c>
      <c r="H94" s="2" t="s">
        <v>2909</v>
      </c>
      <c r="I94" s="2" t="s">
        <v>1056</v>
      </c>
      <c r="J94" s="2" t="s">
        <v>2910</v>
      </c>
      <c r="K94" s="2" t="s">
        <v>2911</v>
      </c>
      <c r="L94" s="2" t="s">
        <v>1051</v>
      </c>
      <c r="M94" s="2" t="s">
        <v>2912</v>
      </c>
      <c r="N94" s="2" t="s">
        <v>2913</v>
      </c>
      <c r="O94" s="2" t="s">
        <v>2914</v>
      </c>
      <c r="P94" s="2" t="s">
        <v>2915</v>
      </c>
      <c r="Q94" s="2" t="s">
        <v>941</v>
      </c>
      <c r="R94" s="2" t="s">
        <v>2916</v>
      </c>
      <c r="S94" s="2" t="s">
        <v>2917</v>
      </c>
      <c r="T94" s="2" t="s">
        <v>2918</v>
      </c>
      <c r="U94" s="2" t="s">
        <v>2164</v>
      </c>
      <c r="V94" s="2" t="s">
        <v>2919</v>
      </c>
      <c r="W94" s="2" t="s">
        <v>1400</v>
      </c>
      <c r="X94" s="2" t="s">
        <v>2164</v>
      </c>
      <c r="Y94" s="2" t="s">
        <v>2919</v>
      </c>
      <c r="Z94" s="2" t="s">
        <v>1400</v>
      </c>
      <c r="AA94" s="2" t="s">
        <v>2918</v>
      </c>
      <c r="AB94" s="2" t="s">
        <v>2920</v>
      </c>
      <c r="AC94" s="2" t="s">
        <v>2921</v>
      </c>
      <c r="AD94" s="2" t="s">
        <v>2922</v>
      </c>
      <c r="AE94" s="2" t="s">
        <v>2923</v>
      </c>
      <c r="AF94" s="2" t="s">
        <v>2234</v>
      </c>
      <c r="AG94" s="2" t="s">
        <v>2922</v>
      </c>
      <c r="AH94" s="2" t="s">
        <v>2923</v>
      </c>
      <c r="AI94" s="2" t="s">
        <v>2234</v>
      </c>
      <c r="AJ94" s="2" t="s">
        <v>2921</v>
      </c>
      <c r="AK94" s="2" t="s">
        <v>2924</v>
      </c>
      <c r="AL94" s="2" t="s">
        <v>2925</v>
      </c>
      <c r="AM94" s="2" t="s">
        <v>2926</v>
      </c>
      <c r="AN94" s="2" t="s">
        <v>910</v>
      </c>
      <c r="AO94" s="2" t="s">
        <v>906</v>
      </c>
      <c r="AP94" s="2" t="s">
        <v>2926</v>
      </c>
      <c r="AQ94" s="2" t="s">
        <v>910</v>
      </c>
      <c r="AR94" s="2" t="s">
        <v>906</v>
      </c>
      <c r="AS94" s="2" t="s">
        <v>2925</v>
      </c>
      <c r="AT94" s="2" t="s">
        <v>2927</v>
      </c>
    </row>
    <row r="95" ht="12.75" customHeight="1">
      <c r="B95" s="2" t="s">
        <v>312</v>
      </c>
      <c r="C95" s="2" t="s">
        <v>2928</v>
      </c>
      <c r="D95" s="2" t="s">
        <v>2929</v>
      </c>
      <c r="E95" s="2" t="s">
        <v>2930</v>
      </c>
      <c r="F95" s="2" t="s">
        <v>2931</v>
      </c>
      <c r="G95" s="2" t="s">
        <v>2932</v>
      </c>
      <c r="H95" s="2" t="s">
        <v>870</v>
      </c>
      <c r="I95" s="2" t="s">
        <v>1202</v>
      </c>
      <c r="J95" s="2" t="s">
        <v>2933</v>
      </c>
      <c r="K95" s="2" t="s">
        <v>870</v>
      </c>
      <c r="L95" s="2" t="s">
        <v>1205</v>
      </c>
      <c r="M95" s="2" t="s">
        <v>2934</v>
      </c>
      <c r="N95" s="2" t="s">
        <v>2935</v>
      </c>
      <c r="O95" s="2" t="s">
        <v>2936</v>
      </c>
      <c r="P95" s="2" t="s">
        <v>870</v>
      </c>
      <c r="Q95" s="2" t="s">
        <v>1182</v>
      </c>
      <c r="R95" s="2" t="s">
        <v>2937</v>
      </c>
      <c r="S95" s="2" t="s">
        <v>2938</v>
      </c>
      <c r="T95" s="2" t="s">
        <v>2939</v>
      </c>
      <c r="U95" s="2" t="s">
        <v>2940</v>
      </c>
      <c r="V95" s="2" t="s">
        <v>2941</v>
      </c>
      <c r="W95" s="2" t="s">
        <v>1218</v>
      </c>
      <c r="X95" s="2" t="s">
        <v>2940</v>
      </c>
      <c r="Y95" s="2" t="s">
        <v>2941</v>
      </c>
      <c r="Z95" s="2" t="s">
        <v>1218</v>
      </c>
      <c r="AA95" s="2" t="s">
        <v>2939</v>
      </c>
      <c r="AB95" s="2" t="s">
        <v>2942</v>
      </c>
      <c r="AC95" s="2" t="s">
        <v>2943</v>
      </c>
      <c r="AD95" s="2" t="s">
        <v>2944</v>
      </c>
      <c r="AE95" s="2" t="s">
        <v>2025</v>
      </c>
      <c r="AF95" s="2" t="s">
        <v>1025</v>
      </c>
      <c r="AG95" s="2" t="s">
        <v>2944</v>
      </c>
      <c r="AH95" s="2" t="s">
        <v>2025</v>
      </c>
      <c r="AI95" s="2" t="s">
        <v>1025</v>
      </c>
      <c r="AJ95" s="2" t="s">
        <v>2943</v>
      </c>
      <c r="AK95" s="2" t="s">
        <v>2945</v>
      </c>
      <c r="AL95" s="2" t="s">
        <v>2946</v>
      </c>
      <c r="AM95" s="2" t="s">
        <v>2555</v>
      </c>
      <c r="AN95" s="2" t="s">
        <v>1024</v>
      </c>
      <c r="AO95" s="2" t="s">
        <v>1025</v>
      </c>
      <c r="AP95" s="2" t="s">
        <v>2555</v>
      </c>
      <c r="AQ95" s="2" t="s">
        <v>1024</v>
      </c>
      <c r="AR95" s="2" t="s">
        <v>1025</v>
      </c>
      <c r="AS95" s="2" t="s">
        <v>2946</v>
      </c>
      <c r="AT95" s="2" t="s">
        <v>2947</v>
      </c>
    </row>
    <row r="96" ht="12.75" customHeight="1">
      <c r="B96" s="2" t="s">
        <v>313</v>
      </c>
      <c r="C96" s="2" t="s">
        <v>2948</v>
      </c>
      <c r="D96" s="2" t="s">
        <v>2949</v>
      </c>
      <c r="E96" s="2" t="s">
        <v>2950</v>
      </c>
      <c r="F96" s="2" t="s">
        <v>2951</v>
      </c>
      <c r="G96" s="2" t="s">
        <v>2952</v>
      </c>
      <c r="H96" s="2" t="s">
        <v>2953</v>
      </c>
      <c r="I96" s="2" t="s">
        <v>1823</v>
      </c>
      <c r="J96" s="2" t="s">
        <v>2954</v>
      </c>
      <c r="K96" s="2" t="s">
        <v>2955</v>
      </c>
      <c r="L96" s="2" t="s">
        <v>2496</v>
      </c>
      <c r="M96" s="2" t="s">
        <v>2956</v>
      </c>
      <c r="N96" s="2" t="s">
        <v>2957</v>
      </c>
      <c r="O96" s="2" t="s">
        <v>2958</v>
      </c>
      <c r="P96" s="2" t="s">
        <v>2959</v>
      </c>
      <c r="Q96" s="2" t="s">
        <v>890</v>
      </c>
      <c r="R96" s="2" t="s">
        <v>2960</v>
      </c>
      <c r="S96" s="2" t="s">
        <v>2961</v>
      </c>
      <c r="T96" s="2" t="s">
        <v>2962</v>
      </c>
      <c r="U96" s="2" t="s">
        <v>2963</v>
      </c>
      <c r="V96" s="2" t="s">
        <v>1645</v>
      </c>
      <c r="W96" s="2" t="s">
        <v>1396</v>
      </c>
      <c r="X96" s="2" t="s">
        <v>2963</v>
      </c>
      <c r="Y96" s="2" t="s">
        <v>1645</v>
      </c>
      <c r="Z96" s="2" t="s">
        <v>1396</v>
      </c>
      <c r="AA96" s="2" t="s">
        <v>2962</v>
      </c>
      <c r="AB96" s="2" t="s">
        <v>2964</v>
      </c>
      <c r="AC96" s="2" t="s">
        <v>2965</v>
      </c>
      <c r="AD96" s="2" t="s">
        <v>1735</v>
      </c>
      <c r="AE96" s="2" t="s">
        <v>1408</v>
      </c>
      <c r="AF96" s="2" t="s">
        <v>948</v>
      </c>
      <c r="AG96" s="2" t="s">
        <v>1735</v>
      </c>
      <c r="AH96" s="2" t="s">
        <v>1408</v>
      </c>
      <c r="AI96" s="2" t="s">
        <v>948</v>
      </c>
      <c r="AJ96" s="2" t="s">
        <v>2965</v>
      </c>
      <c r="AK96" s="2" t="s">
        <v>2966</v>
      </c>
      <c r="AL96" s="2" t="s">
        <v>2967</v>
      </c>
      <c r="AM96" s="2" t="s">
        <v>2968</v>
      </c>
      <c r="AN96" s="2" t="s">
        <v>1412</v>
      </c>
      <c r="AO96" s="2" t="s">
        <v>948</v>
      </c>
      <c r="AP96" s="2" t="s">
        <v>2968</v>
      </c>
      <c r="AQ96" s="2" t="s">
        <v>1412</v>
      </c>
      <c r="AR96" s="2" t="s">
        <v>948</v>
      </c>
      <c r="AS96" s="2" t="s">
        <v>2967</v>
      </c>
      <c r="AT96" s="2" t="s">
        <v>2969</v>
      </c>
    </row>
    <row r="97" ht="12.75" customHeight="1">
      <c r="B97" s="2" t="s">
        <v>314</v>
      </c>
      <c r="C97" s="2" t="s">
        <v>2970</v>
      </c>
      <c r="D97" s="2" t="s">
        <v>2971</v>
      </c>
      <c r="E97" s="2" t="s">
        <v>2972</v>
      </c>
      <c r="F97" s="2" t="s">
        <v>2973</v>
      </c>
      <c r="G97" s="2" t="s">
        <v>2493</v>
      </c>
      <c r="H97" s="2" t="s">
        <v>1442</v>
      </c>
      <c r="I97" s="2" t="s">
        <v>906</v>
      </c>
      <c r="J97" s="2" t="s">
        <v>2164</v>
      </c>
      <c r="K97" s="2" t="s">
        <v>1443</v>
      </c>
      <c r="L97" s="2" t="s">
        <v>983</v>
      </c>
      <c r="M97" s="2" t="s">
        <v>2974</v>
      </c>
      <c r="N97" s="2" t="s">
        <v>2975</v>
      </c>
      <c r="O97" s="2" t="s">
        <v>1369</v>
      </c>
      <c r="P97" s="2" t="s">
        <v>1447</v>
      </c>
      <c r="Q97" s="2" t="s">
        <v>955</v>
      </c>
      <c r="R97" s="2" t="s">
        <v>2976</v>
      </c>
      <c r="S97" s="2" t="s">
        <v>2977</v>
      </c>
      <c r="T97" s="2" t="s">
        <v>2978</v>
      </c>
      <c r="U97" s="2" t="s">
        <v>2979</v>
      </c>
      <c r="V97" s="2" t="s">
        <v>1164</v>
      </c>
      <c r="W97" s="2" t="s">
        <v>983</v>
      </c>
      <c r="X97" s="2" t="s">
        <v>2979</v>
      </c>
      <c r="Y97" s="2" t="s">
        <v>1164</v>
      </c>
      <c r="Z97" s="2" t="s">
        <v>983</v>
      </c>
      <c r="AA97" s="2" t="s">
        <v>2978</v>
      </c>
      <c r="AB97" s="2" t="s">
        <v>2980</v>
      </c>
      <c r="AC97" s="2" t="s">
        <v>2981</v>
      </c>
      <c r="AD97" s="2" t="s">
        <v>2982</v>
      </c>
      <c r="AE97" s="2" t="s">
        <v>2983</v>
      </c>
      <c r="AF97" s="2" t="s">
        <v>931</v>
      </c>
      <c r="AG97" s="2" t="s">
        <v>2982</v>
      </c>
      <c r="AH97" s="2" t="s">
        <v>2983</v>
      </c>
      <c r="AI97" s="2" t="s">
        <v>931</v>
      </c>
      <c r="AJ97" s="2" t="s">
        <v>2981</v>
      </c>
      <c r="AK97" s="2" t="s">
        <v>2984</v>
      </c>
      <c r="AL97" s="2" t="s">
        <v>2985</v>
      </c>
      <c r="AM97" s="2" t="s">
        <v>2986</v>
      </c>
      <c r="AN97" s="2" t="s">
        <v>1744</v>
      </c>
      <c r="AO97" s="2" t="s">
        <v>865</v>
      </c>
      <c r="AP97" s="2" t="s">
        <v>2986</v>
      </c>
      <c r="AQ97" s="2" t="s">
        <v>1744</v>
      </c>
      <c r="AR97" s="2" t="s">
        <v>865</v>
      </c>
      <c r="AS97" s="2" t="s">
        <v>2985</v>
      </c>
      <c r="AT97" s="2" t="s">
        <v>2987</v>
      </c>
    </row>
    <row r="98" ht="12.75" customHeight="1">
      <c r="B98" s="2" t="s">
        <v>315</v>
      </c>
      <c r="C98" s="2" t="s">
        <v>2988</v>
      </c>
      <c r="D98" s="2" t="s">
        <v>2989</v>
      </c>
      <c r="E98" s="2" t="s">
        <v>2990</v>
      </c>
      <c r="F98" s="2" t="s">
        <v>2991</v>
      </c>
      <c r="G98" s="2" t="s">
        <v>2992</v>
      </c>
      <c r="H98" s="2" t="s">
        <v>2993</v>
      </c>
      <c r="I98" s="2" t="s">
        <v>1182</v>
      </c>
      <c r="J98" s="2" t="s">
        <v>2994</v>
      </c>
      <c r="K98" s="2" t="s">
        <v>2995</v>
      </c>
      <c r="L98" s="2" t="s">
        <v>906</v>
      </c>
      <c r="M98" s="2" t="s">
        <v>2996</v>
      </c>
      <c r="N98" s="2" t="s">
        <v>2997</v>
      </c>
      <c r="O98" s="2" t="s">
        <v>1898</v>
      </c>
      <c r="P98" s="2" t="s">
        <v>2998</v>
      </c>
      <c r="Q98" s="2" t="s">
        <v>936</v>
      </c>
      <c r="R98" s="2" t="s">
        <v>2999</v>
      </c>
      <c r="S98" s="2" t="s">
        <v>3000</v>
      </c>
      <c r="T98" s="2" t="s">
        <v>3001</v>
      </c>
      <c r="U98" s="2" t="s">
        <v>3002</v>
      </c>
      <c r="V98" s="2" t="s">
        <v>3003</v>
      </c>
      <c r="W98" s="2" t="s">
        <v>1179</v>
      </c>
      <c r="X98" s="2" t="s">
        <v>3002</v>
      </c>
      <c r="Y98" s="2" t="s">
        <v>3003</v>
      </c>
      <c r="Z98" s="2" t="s">
        <v>1179</v>
      </c>
      <c r="AA98" s="2" t="s">
        <v>3001</v>
      </c>
      <c r="AB98" s="2" t="s">
        <v>3004</v>
      </c>
      <c r="AC98" s="2" t="s">
        <v>3005</v>
      </c>
      <c r="AD98" s="2" t="s">
        <v>3006</v>
      </c>
      <c r="AE98" s="2" t="s">
        <v>964</v>
      </c>
      <c r="AF98" s="2" t="s">
        <v>941</v>
      </c>
      <c r="AG98" s="2" t="s">
        <v>3006</v>
      </c>
      <c r="AH98" s="2" t="s">
        <v>964</v>
      </c>
      <c r="AI98" s="2" t="s">
        <v>941</v>
      </c>
      <c r="AJ98" s="2" t="s">
        <v>3005</v>
      </c>
      <c r="AK98" s="2" t="s">
        <v>3007</v>
      </c>
      <c r="AL98" s="2" t="s">
        <v>3008</v>
      </c>
      <c r="AM98" s="2" t="s">
        <v>1096</v>
      </c>
      <c r="AN98" s="2" t="s">
        <v>3009</v>
      </c>
      <c r="AO98" s="2" t="s">
        <v>857</v>
      </c>
      <c r="AP98" s="2" t="s">
        <v>1096</v>
      </c>
      <c r="AQ98" s="2" t="s">
        <v>3009</v>
      </c>
      <c r="AR98" s="2" t="s">
        <v>857</v>
      </c>
      <c r="AS98" s="2" t="s">
        <v>3008</v>
      </c>
      <c r="AT98" s="2" t="s">
        <v>3010</v>
      </c>
    </row>
    <row r="99" ht="12.75" customHeight="1">
      <c r="B99" s="2" t="s">
        <v>316</v>
      </c>
      <c r="C99" s="2" t="s">
        <v>3011</v>
      </c>
      <c r="D99" s="2" t="s">
        <v>3012</v>
      </c>
      <c r="E99" s="2" t="s">
        <v>3013</v>
      </c>
      <c r="F99" s="2" t="s">
        <v>3014</v>
      </c>
      <c r="G99" s="2" t="s">
        <v>3015</v>
      </c>
      <c r="H99" s="2" t="s">
        <v>870</v>
      </c>
      <c r="I99" s="2" t="s">
        <v>955</v>
      </c>
      <c r="J99" s="2" t="s">
        <v>3016</v>
      </c>
      <c r="K99" s="2" t="s">
        <v>870</v>
      </c>
      <c r="L99" s="2" t="s">
        <v>871</v>
      </c>
      <c r="M99" s="2" t="s">
        <v>3017</v>
      </c>
      <c r="N99" s="2" t="s">
        <v>3018</v>
      </c>
      <c r="O99" s="2" t="s">
        <v>3019</v>
      </c>
      <c r="P99" s="2" t="s">
        <v>870</v>
      </c>
      <c r="Q99" s="2" t="s">
        <v>857</v>
      </c>
      <c r="R99" s="2" t="s">
        <v>3020</v>
      </c>
      <c r="S99" s="2" t="s">
        <v>3021</v>
      </c>
      <c r="T99" s="2" t="s">
        <v>3022</v>
      </c>
      <c r="U99" s="2" t="s">
        <v>3023</v>
      </c>
      <c r="V99" s="2" t="s">
        <v>2574</v>
      </c>
      <c r="W99" s="2" t="s">
        <v>865</v>
      </c>
      <c r="X99" s="2" t="s">
        <v>3023</v>
      </c>
      <c r="Y99" s="2" t="s">
        <v>2574</v>
      </c>
      <c r="Z99" s="2" t="s">
        <v>865</v>
      </c>
      <c r="AA99" s="2" t="s">
        <v>3022</v>
      </c>
      <c r="AB99" s="2" t="s">
        <v>3024</v>
      </c>
      <c r="AC99" s="2" t="s">
        <v>3025</v>
      </c>
      <c r="AD99" s="2" t="s">
        <v>3026</v>
      </c>
      <c r="AE99" s="2" t="s">
        <v>3027</v>
      </c>
      <c r="AF99" s="2" t="s">
        <v>860</v>
      </c>
      <c r="AG99" s="2" t="s">
        <v>3026</v>
      </c>
      <c r="AH99" s="2" t="s">
        <v>3027</v>
      </c>
      <c r="AI99" s="2" t="s">
        <v>860</v>
      </c>
      <c r="AJ99" s="2" t="s">
        <v>3025</v>
      </c>
      <c r="AK99" s="2" t="s">
        <v>3028</v>
      </c>
      <c r="AL99" s="2" t="s">
        <v>3029</v>
      </c>
      <c r="AM99" s="2" t="s">
        <v>3030</v>
      </c>
      <c r="AN99" s="2" t="s">
        <v>1500</v>
      </c>
      <c r="AO99" s="2" t="s">
        <v>860</v>
      </c>
      <c r="AP99" s="2" t="s">
        <v>3030</v>
      </c>
      <c r="AQ99" s="2" t="s">
        <v>1500</v>
      </c>
      <c r="AR99" s="2" t="s">
        <v>860</v>
      </c>
      <c r="AS99" s="2" t="s">
        <v>3029</v>
      </c>
      <c r="AT99" s="2" t="s">
        <v>3031</v>
      </c>
    </row>
    <row r="100" ht="12.75" customHeight="1">
      <c r="B100" s="2" t="s">
        <v>317</v>
      </c>
      <c r="C100" s="2" t="s">
        <v>3032</v>
      </c>
      <c r="D100" s="2" t="s">
        <v>3033</v>
      </c>
      <c r="E100" s="2" t="s">
        <v>3034</v>
      </c>
      <c r="F100" s="2" t="s">
        <v>3035</v>
      </c>
      <c r="G100" s="2" t="s">
        <v>3036</v>
      </c>
      <c r="H100" s="2" t="s">
        <v>3037</v>
      </c>
      <c r="I100" s="2" t="s">
        <v>2060</v>
      </c>
      <c r="J100" s="2" t="s">
        <v>3038</v>
      </c>
      <c r="K100" s="2" t="s">
        <v>1248</v>
      </c>
      <c r="L100" s="2" t="s">
        <v>1218</v>
      </c>
      <c r="M100" s="2" t="s">
        <v>3039</v>
      </c>
      <c r="N100" s="2" t="s">
        <v>3040</v>
      </c>
      <c r="O100" s="2" t="s">
        <v>3041</v>
      </c>
      <c r="P100" s="2" t="s">
        <v>1399</v>
      </c>
      <c r="Q100" s="2" t="s">
        <v>1400</v>
      </c>
      <c r="R100" s="2" t="s">
        <v>3042</v>
      </c>
      <c r="S100" s="2" t="s">
        <v>3043</v>
      </c>
      <c r="T100" s="2" t="s">
        <v>3044</v>
      </c>
      <c r="U100" s="2" t="s">
        <v>3045</v>
      </c>
      <c r="V100" s="2" t="s">
        <v>3046</v>
      </c>
      <c r="W100" s="2" t="s">
        <v>983</v>
      </c>
      <c r="X100" s="2" t="s">
        <v>3045</v>
      </c>
      <c r="Y100" s="2" t="s">
        <v>3046</v>
      </c>
      <c r="Z100" s="2" t="s">
        <v>983</v>
      </c>
      <c r="AA100" s="2" t="s">
        <v>3044</v>
      </c>
      <c r="AB100" s="2" t="s">
        <v>3047</v>
      </c>
      <c r="AC100" s="2" t="s">
        <v>3048</v>
      </c>
      <c r="AD100" s="2" t="s">
        <v>3049</v>
      </c>
      <c r="AE100" s="2" t="s">
        <v>3050</v>
      </c>
      <c r="AF100" s="2" t="s">
        <v>901</v>
      </c>
      <c r="AG100" s="2" t="s">
        <v>3049</v>
      </c>
      <c r="AH100" s="2" t="s">
        <v>3050</v>
      </c>
      <c r="AI100" s="2" t="s">
        <v>901</v>
      </c>
      <c r="AJ100" s="2" t="s">
        <v>3048</v>
      </c>
      <c r="AK100" s="2" t="s">
        <v>3051</v>
      </c>
      <c r="AL100" s="2" t="s">
        <v>3052</v>
      </c>
      <c r="AM100" s="2" t="s">
        <v>860</v>
      </c>
      <c r="AN100" s="2" t="s">
        <v>3053</v>
      </c>
      <c r="AO100" s="2" t="s">
        <v>1083</v>
      </c>
      <c r="AP100" s="2" t="s">
        <v>860</v>
      </c>
      <c r="AQ100" s="2" t="s">
        <v>3053</v>
      </c>
      <c r="AR100" s="2" t="s">
        <v>1083</v>
      </c>
      <c r="AS100" s="2" t="s">
        <v>3052</v>
      </c>
      <c r="AT100" s="2" t="s">
        <v>3054</v>
      </c>
    </row>
    <row r="101" ht="12.75" customHeight="1">
      <c r="B101" s="2" t="s">
        <v>318</v>
      </c>
      <c r="C101" s="2" t="s">
        <v>3055</v>
      </c>
      <c r="D101" s="2" t="s">
        <v>3056</v>
      </c>
      <c r="E101" s="2" t="s">
        <v>3057</v>
      </c>
      <c r="F101" s="2" t="s">
        <v>3058</v>
      </c>
      <c r="G101" s="2" t="s">
        <v>3059</v>
      </c>
      <c r="H101" s="2" t="s">
        <v>3060</v>
      </c>
      <c r="I101" s="2" t="s">
        <v>1218</v>
      </c>
      <c r="J101" s="2" t="s">
        <v>3061</v>
      </c>
      <c r="K101" s="2" t="s">
        <v>3062</v>
      </c>
      <c r="L101" s="2" t="s">
        <v>906</v>
      </c>
      <c r="M101" s="2" t="s">
        <v>3063</v>
      </c>
      <c r="N101" s="2" t="s">
        <v>3064</v>
      </c>
      <c r="O101" s="2" t="s">
        <v>3065</v>
      </c>
      <c r="P101" s="2" t="s">
        <v>3066</v>
      </c>
      <c r="Q101" s="2" t="s">
        <v>931</v>
      </c>
      <c r="R101" s="2" t="s">
        <v>3067</v>
      </c>
      <c r="S101" s="2" t="s">
        <v>3068</v>
      </c>
      <c r="T101" s="2" t="s">
        <v>976</v>
      </c>
      <c r="U101" s="2" t="s">
        <v>860</v>
      </c>
      <c r="V101" s="2" t="s">
        <v>1412</v>
      </c>
      <c r="W101" s="2" t="s">
        <v>976</v>
      </c>
      <c r="X101" s="2" t="s">
        <v>860</v>
      </c>
      <c r="Y101" s="2" t="s">
        <v>1412</v>
      </c>
      <c r="Z101" s="2" t="s">
        <v>976</v>
      </c>
      <c r="AA101" s="2" t="s">
        <v>976</v>
      </c>
      <c r="AB101" s="2" t="s">
        <v>2824</v>
      </c>
      <c r="AC101" s="2" t="s">
        <v>3069</v>
      </c>
      <c r="AD101" s="2" t="s">
        <v>3070</v>
      </c>
      <c r="AE101" s="2" t="s">
        <v>1918</v>
      </c>
      <c r="AF101" s="2" t="s">
        <v>936</v>
      </c>
      <c r="AG101" s="2" t="s">
        <v>3070</v>
      </c>
      <c r="AH101" s="2" t="s">
        <v>1918</v>
      </c>
      <c r="AI101" s="2" t="s">
        <v>936</v>
      </c>
      <c r="AJ101" s="2" t="s">
        <v>3069</v>
      </c>
      <c r="AK101" s="2" t="s">
        <v>3071</v>
      </c>
      <c r="AL101" s="2" t="s">
        <v>3072</v>
      </c>
      <c r="AM101" s="2" t="s">
        <v>2280</v>
      </c>
      <c r="AN101" s="2" t="s">
        <v>3073</v>
      </c>
      <c r="AO101" s="2" t="s">
        <v>941</v>
      </c>
      <c r="AP101" s="2" t="s">
        <v>2280</v>
      </c>
      <c r="AQ101" s="2" t="s">
        <v>3073</v>
      </c>
      <c r="AR101" s="2" t="s">
        <v>941</v>
      </c>
      <c r="AS101" s="2" t="s">
        <v>3072</v>
      </c>
      <c r="AT101" s="2" t="s">
        <v>3074</v>
      </c>
    </row>
    <row r="102" ht="12.75" customHeight="1">
      <c r="B102" s="2" t="s">
        <v>319</v>
      </c>
      <c r="C102" s="2" t="s">
        <v>3075</v>
      </c>
      <c r="D102" s="2" t="s">
        <v>3076</v>
      </c>
      <c r="E102" s="2" t="s">
        <v>3077</v>
      </c>
      <c r="F102" s="2" t="s">
        <v>3078</v>
      </c>
      <c r="G102" s="2" t="s">
        <v>3079</v>
      </c>
      <c r="H102" s="2" t="s">
        <v>1765</v>
      </c>
      <c r="I102" s="2" t="s">
        <v>1046</v>
      </c>
      <c r="J102" s="2" t="s">
        <v>2079</v>
      </c>
      <c r="K102" s="2" t="s">
        <v>1767</v>
      </c>
      <c r="L102" s="2" t="s">
        <v>1768</v>
      </c>
      <c r="M102" s="2" t="s">
        <v>3080</v>
      </c>
      <c r="N102" s="2" t="s">
        <v>3081</v>
      </c>
      <c r="O102" s="2" t="s">
        <v>1190</v>
      </c>
      <c r="P102" s="2" t="s">
        <v>1771</v>
      </c>
      <c r="Q102" s="2" t="s">
        <v>1218</v>
      </c>
      <c r="R102" s="2" t="s">
        <v>3082</v>
      </c>
      <c r="S102" s="2" t="s">
        <v>3083</v>
      </c>
      <c r="T102" s="2" t="s">
        <v>3084</v>
      </c>
      <c r="U102" s="2" t="s">
        <v>3085</v>
      </c>
      <c r="V102" s="2" t="s">
        <v>1776</v>
      </c>
      <c r="W102" s="2" t="s">
        <v>1768</v>
      </c>
      <c r="X102" s="2" t="s">
        <v>3085</v>
      </c>
      <c r="Y102" s="2" t="s">
        <v>1776</v>
      </c>
      <c r="Z102" s="2" t="s">
        <v>1768</v>
      </c>
      <c r="AA102" s="2" t="s">
        <v>3084</v>
      </c>
      <c r="AB102" s="2" t="s">
        <v>3086</v>
      </c>
      <c r="AC102" s="2" t="s">
        <v>3087</v>
      </c>
      <c r="AD102" s="2" t="s">
        <v>3088</v>
      </c>
      <c r="AE102" s="2" t="s">
        <v>3089</v>
      </c>
      <c r="AF102" s="2" t="s">
        <v>1025</v>
      </c>
      <c r="AG102" s="2" t="s">
        <v>3088</v>
      </c>
      <c r="AH102" s="2" t="s">
        <v>3089</v>
      </c>
      <c r="AI102" s="2" t="s">
        <v>1025</v>
      </c>
      <c r="AJ102" s="2" t="s">
        <v>3087</v>
      </c>
      <c r="AK102" s="2" t="s">
        <v>3090</v>
      </c>
      <c r="AL102" s="2" t="s">
        <v>3091</v>
      </c>
      <c r="AM102" s="2" t="s">
        <v>3092</v>
      </c>
      <c r="AN102" s="2" t="s">
        <v>3093</v>
      </c>
      <c r="AO102" s="2" t="s">
        <v>1036</v>
      </c>
      <c r="AP102" s="2" t="s">
        <v>3092</v>
      </c>
      <c r="AQ102" s="2" t="s">
        <v>3093</v>
      </c>
      <c r="AR102" s="2" t="s">
        <v>1036</v>
      </c>
      <c r="AS102" s="2" t="s">
        <v>3091</v>
      </c>
      <c r="AT102" s="2" t="s">
        <v>3094</v>
      </c>
    </row>
    <row r="103" ht="12.75" customHeight="1">
      <c r="B103" s="2" t="s">
        <v>320</v>
      </c>
      <c r="C103" s="2" t="s">
        <v>3095</v>
      </c>
      <c r="D103" s="2" t="s">
        <v>3096</v>
      </c>
      <c r="E103" s="2" t="s">
        <v>3097</v>
      </c>
      <c r="F103" s="2" t="s">
        <v>3098</v>
      </c>
      <c r="G103" s="2" t="s">
        <v>3099</v>
      </c>
      <c r="H103" s="2" t="s">
        <v>3100</v>
      </c>
      <c r="I103" s="2" t="s">
        <v>3101</v>
      </c>
      <c r="J103" s="2" t="s">
        <v>3102</v>
      </c>
      <c r="K103" s="2" t="s">
        <v>3103</v>
      </c>
      <c r="L103" s="2" t="s">
        <v>1083</v>
      </c>
      <c r="M103" s="2" t="s">
        <v>3104</v>
      </c>
      <c r="N103" s="2" t="s">
        <v>3105</v>
      </c>
      <c r="O103" s="2" t="s">
        <v>3106</v>
      </c>
      <c r="P103" s="2" t="s">
        <v>3107</v>
      </c>
      <c r="Q103" s="2" t="s">
        <v>921</v>
      </c>
      <c r="R103" s="2" t="s">
        <v>3108</v>
      </c>
      <c r="S103" s="2" t="s">
        <v>3109</v>
      </c>
      <c r="T103" s="2" t="s">
        <v>3110</v>
      </c>
      <c r="U103" s="2" t="s">
        <v>3111</v>
      </c>
      <c r="V103" s="2" t="s">
        <v>3112</v>
      </c>
      <c r="W103" s="2" t="s">
        <v>931</v>
      </c>
      <c r="X103" s="2" t="s">
        <v>3111</v>
      </c>
      <c r="Y103" s="2" t="s">
        <v>3112</v>
      </c>
      <c r="Z103" s="2" t="s">
        <v>931</v>
      </c>
      <c r="AA103" s="2" t="s">
        <v>3110</v>
      </c>
      <c r="AB103" s="2" t="s">
        <v>3113</v>
      </c>
      <c r="AC103" s="2" t="s">
        <v>3114</v>
      </c>
      <c r="AD103" s="2" t="s">
        <v>3115</v>
      </c>
      <c r="AE103" s="2" t="s">
        <v>964</v>
      </c>
      <c r="AF103" s="2" t="s">
        <v>941</v>
      </c>
      <c r="AG103" s="2" t="s">
        <v>3115</v>
      </c>
      <c r="AH103" s="2" t="s">
        <v>964</v>
      </c>
      <c r="AI103" s="2" t="s">
        <v>941</v>
      </c>
      <c r="AJ103" s="2" t="s">
        <v>3114</v>
      </c>
      <c r="AK103" s="2" t="s">
        <v>3116</v>
      </c>
      <c r="AL103" s="2" t="s">
        <v>3117</v>
      </c>
      <c r="AM103" s="2" t="s">
        <v>3118</v>
      </c>
      <c r="AN103" s="2" t="s">
        <v>968</v>
      </c>
      <c r="AO103" s="2" t="s">
        <v>941</v>
      </c>
      <c r="AP103" s="2" t="s">
        <v>3118</v>
      </c>
      <c r="AQ103" s="2" t="s">
        <v>968</v>
      </c>
      <c r="AR103" s="2" t="s">
        <v>941</v>
      </c>
      <c r="AS103" s="2" t="s">
        <v>3117</v>
      </c>
      <c r="AT103" s="2" t="s">
        <v>3119</v>
      </c>
    </row>
    <row r="104" ht="12.75" customHeight="1">
      <c r="B104" s="2" t="s">
        <v>321</v>
      </c>
      <c r="C104" s="2" t="s">
        <v>3120</v>
      </c>
      <c r="D104" s="2" t="s">
        <v>3121</v>
      </c>
      <c r="E104" s="2" t="s">
        <v>3122</v>
      </c>
      <c r="F104" s="2" t="s">
        <v>3123</v>
      </c>
      <c r="G104" s="2" t="s">
        <v>3124</v>
      </c>
      <c r="H104" s="2" t="s">
        <v>3125</v>
      </c>
      <c r="I104" s="2" t="s">
        <v>3126</v>
      </c>
      <c r="J104" s="2" t="s">
        <v>3127</v>
      </c>
      <c r="K104" s="2" t="s">
        <v>3128</v>
      </c>
      <c r="L104" s="2" t="s">
        <v>1016</v>
      </c>
      <c r="M104" s="2" t="s">
        <v>3129</v>
      </c>
      <c r="N104" s="2" t="s">
        <v>3130</v>
      </c>
      <c r="O104" s="2" t="s">
        <v>3131</v>
      </c>
      <c r="P104" s="2" t="s">
        <v>3132</v>
      </c>
      <c r="Q104" s="2" t="s">
        <v>1396</v>
      </c>
      <c r="R104" s="2" t="s">
        <v>3133</v>
      </c>
      <c r="S104" s="2" t="s">
        <v>3134</v>
      </c>
      <c r="T104" s="2" t="s">
        <v>3135</v>
      </c>
      <c r="U104" s="2" t="s">
        <v>3136</v>
      </c>
      <c r="V104" s="2" t="s">
        <v>3137</v>
      </c>
      <c r="W104" s="2" t="s">
        <v>1218</v>
      </c>
      <c r="X104" s="2" t="s">
        <v>3136</v>
      </c>
      <c r="Y104" s="2" t="s">
        <v>3137</v>
      </c>
      <c r="Z104" s="2" t="s">
        <v>1218</v>
      </c>
      <c r="AA104" s="2" t="s">
        <v>3135</v>
      </c>
      <c r="AB104" s="2" t="s">
        <v>3138</v>
      </c>
      <c r="AC104" s="2" t="s">
        <v>3139</v>
      </c>
      <c r="AD104" s="2" t="s">
        <v>3140</v>
      </c>
      <c r="AE104" s="2" t="s">
        <v>3141</v>
      </c>
      <c r="AF104" s="2" t="s">
        <v>1056</v>
      </c>
      <c r="AG104" s="2" t="s">
        <v>3140</v>
      </c>
      <c r="AH104" s="2" t="s">
        <v>3141</v>
      </c>
      <c r="AI104" s="2" t="s">
        <v>1056</v>
      </c>
      <c r="AJ104" s="2" t="s">
        <v>3139</v>
      </c>
      <c r="AK104" s="2" t="s">
        <v>3142</v>
      </c>
      <c r="AL104" s="2" t="s">
        <v>3143</v>
      </c>
      <c r="AM104" s="2" t="s">
        <v>953</v>
      </c>
      <c r="AN104" s="2" t="s">
        <v>1718</v>
      </c>
      <c r="AO104" s="2" t="s">
        <v>1051</v>
      </c>
      <c r="AP104" s="2" t="s">
        <v>953</v>
      </c>
      <c r="AQ104" s="2" t="s">
        <v>1718</v>
      </c>
      <c r="AR104" s="2" t="s">
        <v>1051</v>
      </c>
      <c r="AS104" s="2" t="s">
        <v>3143</v>
      </c>
      <c r="AT104" s="2" t="s">
        <v>3144</v>
      </c>
    </row>
    <row r="105" ht="12.75" customHeight="1">
      <c r="B105" s="2" t="s">
        <v>322</v>
      </c>
      <c r="C105" s="2" t="s">
        <v>3145</v>
      </c>
      <c r="D105" s="2" t="s">
        <v>3146</v>
      </c>
      <c r="E105" s="2" t="s">
        <v>3147</v>
      </c>
      <c r="F105" s="2" t="s">
        <v>3148</v>
      </c>
      <c r="G105" s="2" t="s">
        <v>3149</v>
      </c>
      <c r="H105" s="2" t="s">
        <v>1442</v>
      </c>
      <c r="I105" s="2" t="s">
        <v>906</v>
      </c>
      <c r="J105" s="2" t="s">
        <v>3150</v>
      </c>
      <c r="K105" s="2" t="s">
        <v>1443</v>
      </c>
      <c r="L105" s="2" t="s">
        <v>983</v>
      </c>
      <c r="M105" s="2" t="s">
        <v>3151</v>
      </c>
      <c r="N105" s="2" t="s">
        <v>3152</v>
      </c>
      <c r="O105" s="2" t="s">
        <v>3153</v>
      </c>
      <c r="P105" s="2" t="s">
        <v>1447</v>
      </c>
      <c r="Q105" s="2" t="s">
        <v>955</v>
      </c>
      <c r="R105" s="2" t="s">
        <v>3154</v>
      </c>
      <c r="S105" s="2" t="s">
        <v>3155</v>
      </c>
      <c r="T105" s="2" t="s">
        <v>3156</v>
      </c>
      <c r="U105" s="2" t="s">
        <v>3157</v>
      </c>
      <c r="V105" s="2" t="s">
        <v>1164</v>
      </c>
      <c r="W105" s="2" t="s">
        <v>983</v>
      </c>
      <c r="X105" s="2" t="s">
        <v>3157</v>
      </c>
      <c r="Y105" s="2" t="s">
        <v>1164</v>
      </c>
      <c r="Z105" s="2" t="s">
        <v>983</v>
      </c>
      <c r="AA105" s="2" t="s">
        <v>3156</v>
      </c>
      <c r="AB105" s="2" t="s">
        <v>3158</v>
      </c>
      <c r="AC105" s="2" t="s">
        <v>3159</v>
      </c>
      <c r="AD105" s="2" t="s">
        <v>1600</v>
      </c>
      <c r="AE105" s="2" t="s">
        <v>3160</v>
      </c>
      <c r="AF105" s="2" t="s">
        <v>857</v>
      </c>
      <c r="AG105" s="2" t="s">
        <v>1600</v>
      </c>
      <c r="AH105" s="2" t="s">
        <v>3160</v>
      </c>
      <c r="AI105" s="2" t="s">
        <v>857</v>
      </c>
      <c r="AJ105" s="2" t="s">
        <v>3159</v>
      </c>
      <c r="AK105" s="2" t="s">
        <v>3161</v>
      </c>
      <c r="AL105" s="2" t="s">
        <v>3162</v>
      </c>
      <c r="AM105" s="2" t="s">
        <v>3163</v>
      </c>
      <c r="AN105" s="2" t="s">
        <v>870</v>
      </c>
      <c r="AO105" s="2" t="s">
        <v>1025</v>
      </c>
      <c r="AP105" s="2" t="s">
        <v>3163</v>
      </c>
      <c r="AQ105" s="2" t="s">
        <v>870</v>
      </c>
      <c r="AR105" s="2" t="s">
        <v>1025</v>
      </c>
      <c r="AS105" s="2" t="s">
        <v>3162</v>
      </c>
      <c r="AT105" s="2" t="s">
        <v>3164</v>
      </c>
    </row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CW603"/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 outlineLevelRow="1"/>
  <cols>
    <col min="1" max="1" customWidth="true" width="57.88"/>
    <col min="2" max="4" customWidth="true" width="11.88"/>
    <col min="5" max="6" customWidth="true" width="10.63"/>
    <col min="7" max="8" customWidth="true" width="9.13"/>
    <col min="9" max="11" customWidth="true" width="10.88"/>
    <col min="12" max="12" customWidth="true" width="12.0"/>
    <col min="13" max="13" customWidth="true" width="10.63"/>
    <col min="14" max="14" customWidth="true" width="11.88"/>
    <col min="15" max="15" customWidth="true" width="9.63"/>
    <col min="16" max="16" customWidth="true" width="11.88"/>
    <col min="17" max="22" customWidth="true" width="10.88"/>
    <col min="23" max="23" customWidth="true" width="11.88"/>
    <col min="24" max="24" customWidth="true" width="10.88"/>
    <col min="25" max="25" customWidth="true" width="83.13"/>
    <col min="26" max="26" customWidth="true" width="10.88"/>
    <col min="27" max="27" customWidth="true" width="12.0"/>
    <col min="28" max="30" customWidth="true" width="10.88"/>
    <col min="31" max="31" customWidth="true" width="11.88"/>
    <col min="32" max="32" customWidth="true" width="12.0"/>
    <col min="33" max="33" customWidth="true" width="11.88"/>
    <col min="34" max="37" customWidth="true" width="10.88"/>
    <col min="38" max="39" customWidth="true" width="12.0"/>
    <col min="40" max="40" customWidth="true" width="10.88"/>
    <col min="41" max="42" customWidth="true" width="11.88"/>
    <col min="43" max="47" customWidth="true" width="10.88"/>
    <col min="48" max="48" customWidth="true" width="12.0"/>
    <col min="49" max="49" customWidth="true" width="11.88"/>
    <col min="50" max="50" customWidth="true" width="10.88"/>
    <col min="51" max="101" customWidth="true" width="9.63"/>
  </cols>
  <sheetData>
    <row r="1" ht="12.75" customHeight="1">
      <c r="A1" s="10" t="s">
        <v>222</v>
      </c>
      <c r="B1" s="10" t="s">
        <v>223</v>
      </c>
      <c r="C1" s="10" t="s">
        <v>224</v>
      </c>
      <c r="D1" s="10" t="s">
        <v>225</v>
      </c>
      <c r="E1" s="10" t="s">
        <v>226</v>
      </c>
      <c r="F1" s="10" t="s">
        <v>227</v>
      </c>
      <c r="G1" s="10" t="s">
        <v>228</v>
      </c>
      <c r="H1" s="10" t="s">
        <v>229</v>
      </c>
      <c r="I1" s="10" t="s">
        <v>230</v>
      </c>
      <c r="J1" s="10" t="s">
        <v>231</v>
      </c>
      <c r="K1" s="10" t="s">
        <v>232</v>
      </c>
      <c r="L1" s="10" t="s">
        <v>233</v>
      </c>
      <c r="M1" s="10" t="s">
        <v>234</v>
      </c>
      <c r="N1" s="10" t="s">
        <v>235</v>
      </c>
      <c r="O1" s="10" t="s">
        <v>236</v>
      </c>
      <c r="P1" s="10" t="s">
        <v>237</v>
      </c>
      <c r="Q1" s="10" t="s">
        <v>238</v>
      </c>
      <c r="R1" s="10" t="s">
        <v>239</v>
      </c>
      <c r="S1" s="10" t="s">
        <v>240</v>
      </c>
      <c r="T1" s="10" t="s">
        <v>241</v>
      </c>
      <c r="U1" s="10" t="s">
        <v>242</v>
      </c>
      <c r="V1" s="10" t="s">
        <v>243</v>
      </c>
      <c r="W1" s="10" t="s">
        <v>244</v>
      </c>
      <c r="X1" s="10" t="s">
        <v>245</v>
      </c>
      <c r="Y1" s="10" t="s">
        <v>246</v>
      </c>
      <c r="Z1" s="10" t="s">
        <v>247</v>
      </c>
      <c r="AA1" s="10" t="s">
        <v>248</v>
      </c>
      <c r="AB1" s="10" t="s">
        <v>249</v>
      </c>
      <c r="AC1" s="10" t="s">
        <v>250</v>
      </c>
      <c r="AD1" s="10" t="s">
        <v>251</v>
      </c>
      <c r="AE1" s="10" t="s">
        <v>252</v>
      </c>
      <c r="AF1" s="10" t="s">
        <v>253</v>
      </c>
      <c r="AG1" s="10" t="s">
        <v>254</v>
      </c>
      <c r="AH1" s="10" t="s">
        <v>255</v>
      </c>
      <c r="AI1" s="10" t="s">
        <v>256</v>
      </c>
      <c r="AJ1" s="10" t="s">
        <v>257</v>
      </c>
      <c r="AK1" s="10" t="s">
        <v>258</v>
      </c>
      <c r="AL1" s="10" t="s">
        <v>259</v>
      </c>
      <c r="AM1" s="10" t="s">
        <v>260</v>
      </c>
      <c r="AN1" s="10" t="s">
        <v>261</v>
      </c>
      <c r="AO1" s="10" t="s">
        <v>262</v>
      </c>
      <c r="AP1" s="10" t="s">
        <v>263</v>
      </c>
      <c r="AQ1" s="10" t="s">
        <v>264</v>
      </c>
      <c r="AR1" s="10" t="s">
        <v>265</v>
      </c>
      <c r="AS1" s="10" t="s">
        <v>266</v>
      </c>
      <c r="AT1" s="10" t="s">
        <v>267</v>
      </c>
      <c r="AU1" s="10" t="s">
        <v>268</v>
      </c>
      <c r="AV1" s="10" t="s">
        <v>269</v>
      </c>
      <c r="AW1" s="10" t="s">
        <v>270</v>
      </c>
      <c r="AX1" s="10" t="s">
        <v>271</v>
      </c>
      <c r="AY1" s="10" t="s">
        <v>272</v>
      </c>
      <c r="AZ1" s="10" t="s">
        <v>273</v>
      </c>
      <c r="BA1" s="10" t="s">
        <v>274</v>
      </c>
      <c r="BB1" s="10" t="s">
        <v>275</v>
      </c>
      <c r="BC1" s="10" t="s">
        <v>276</v>
      </c>
      <c r="BD1" s="10" t="s">
        <v>277</v>
      </c>
      <c r="BE1" s="10" t="s">
        <v>278</v>
      </c>
      <c r="BF1" s="10" t="s">
        <v>279</v>
      </c>
      <c r="BG1" s="10" t="s">
        <v>280</v>
      </c>
      <c r="BH1" s="10" t="s">
        <v>281</v>
      </c>
      <c r="BI1" s="10" t="s">
        <v>282</v>
      </c>
      <c r="BJ1" s="10" t="s">
        <v>283</v>
      </c>
      <c r="BK1" s="10" t="s">
        <v>284</v>
      </c>
      <c r="BL1" s="10" t="s">
        <v>285</v>
      </c>
      <c r="BM1" s="10" t="s">
        <v>286</v>
      </c>
      <c r="BN1" s="10" t="s">
        <v>287</v>
      </c>
      <c r="BO1" s="10" t="s">
        <v>288</v>
      </c>
      <c r="BP1" s="10" t="s">
        <v>289</v>
      </c>
      <c r="BQ1" s="10" t="s">
        <v>290</v>
      </c>
      <c r="BR1" s="10" t="s">
        <v>291</v>
      </c>
      <c r="BS1" s="10" t="s">
        <v>292</v>
      </c>
      <c r="BT1" s="10" t="s">
        <v>293</v>
      </c>
      <c r="BU1" s="10" t="s">
        <v>294</v>
      </c>
      <c r="BV1" s="10" t="s">
        <v>295</v>
      </c>
      <c r="BW1" s="10" t="s">
        <v>296</v>
      </c>
      <c r="BX1" s="10" t="s">
        <v>297</v>
      </c>
      <c r="BY1" s="10" t="s">
        <v>298</v>
      </c>
      <c r="BZ1" s="10" t="s">
        <v>299</v>
      </c>
      <c r="CA1" s="10" t="s">
        <v>300</v>
      </c>
      <c r="CB1" s="10" t="s">
        <v>301</v>
      </c>
      <c r="CC1" s="10" t="s">
        <v>302</v>
      </c>
      <c r="CD1" s="10" t="s">
        <v>303</v>
      </c>
      <c r="CE1" s="10" t="s">
        <v>304</v>
      </c>
      <c r="CF1" s="10" t="s">
        <v>305</v>
      </c>
      <c r="CG1" s="10" t="s">
        <v>306</v>
      </c>
      <c r="CH1" s="10" t="s">
        <v>307</v>
      </c>
      <c r="CI1" s="10" t="s">
        <v>308</v>
      </c>
      <c r="CJ1" s="10" t="s">
        <v>309</v>
      </c>
      <c r="CK1" s="10" t="s">
        <v>310</v>
      </c>
      <c r="CL1" s="10" t="s">
        <v>311</v>
      </c>
      <c r="CM1" s="10" t="s">
        <v>312</v>
      </c>
      <c r="CN1" s="10" t="s">
        <v>313</v>
      </c>
      <c r="CO1" s="10" t="s">
        <v>314</v>
      </c>
      <c r="CP1" s="10" t="s">
        <v>315</v>
      </c>
      <c r="CQ1" s="10" t="s">
        <v>316</v>
      </c>
      <c r="CR1" s="10" t="s">
        <v>317</v>
      </c>
      <c r="CS1" s="10" t="s">
        <v>318</v>
      </c>
      <c r="CT1" s="10" t="s">
        <v>319</v>
      </c>
      <c r="CU1" s="10" t="s">
        <v>320</v>
      </c>
      <c r="CV1" s="10" t="s">
        <v>321</v>
      </c>
      <c r="CW1" s="10" t="s">
        <v>322</v>
      </c>
    </row>
    <row r="2" ht="12.75" customHeight="1">
      <c r="A2" s="11" t="s">
        <v>323</v>
      </c>
      <c r="B2" s="12" t="str">
        <f>VLOOKUP(B284,Lookups!$A$1:$D$50,2,TRUE)</f>
        <v>CO</v>
      </c>
      <c r="C2" s="12" t="str">
        <f>VLOOKUP(C284,Lookups!$A$1:$D$50,2,TRUE)</f>
        <v>FL</v>
      </c>
      <c r="D2" s="12" t="str">
        <f>VLOOKUP(D284,Lookups!$A$1:$D$50,2,TRUE)</f>
        <v>VA</v>
      </c>
      <c r="E2" s="12" t="str">
        <f>VLOOKUP(E284,Lookups!$A$1:$D$50,2,TRUE)</f>
        <v>NY</v>
      </c>
      <c r="F2" s="12" t="str">
        <f>VLOOKUP(F284,Lookups!$A$1:$D$50,2,TRUE)</f>
        <v>WY</v>
      </c>
      <c r="G2" s="12" t="str">
        <f>VLOOKUP(G284,Lookups!$A$1:$D$50,2,TRUE)</f>
        <v>RI</v>
      </c>
      <c r="H2" s="12" t="str">
        <f>VLOOKUP(H284,Lookups!$A$1:$D$50,2,TRUE)</f>
        <v>MT</v>
      </c>
      <c r="I2" s="12" t="str">
        <f>VLOOKUP(I284,Lookups!$A$1:$D$50,2,TRUE)</f>
        <v>MO</v>
      </c>
      <c r="J2" s="12" t="str">
        <f>VLOOKUP(J284,Lookups!$A$1:$D$50,2,TRUE)</f>
        <v>OK</v>
      </c>
      <c r="K2" s="12" t="str">
        <f>VLOOKUP(K284,Lookups!$A$1:$D$50,2,TRUE)</f>
        <v>WI</v>
      </c>
      <c r="L2" s="12" t="str">
        <f>VLOOKUP(L284,Lookups!$A$1:$D$50,2,TRUE)</f>
        <v>MN</v>
      </c>
      <c r="M2" s="12" t="str">
        <f>VLOOKUP(M284,Lookups!$A$1:$D$50,2,TRUE)</f>
        <v>MI</v>
      </c>
      <c r="N2" s="12" t="str">
        <f>VLOOKUP(N284,Lookups!$A$1:$D$50,2,TRUE)</f>
        <v>MT</v>
      </c>
      <c r="O2" s="12" t="str">
        <f>VLOOKUP(O284,Lookups!$A$1:$D$50,2,TRUE)</f>
        <v>NC</v>
      </c>
      <c r="P2" s="12" t="str">
        <f>VLOOKUP(P284,Lookups!$A$1:$D$50,2,TRUE)</f>
        <v>ID</v>
      </c>
      <c r="Q2" s="12" t="str">
        <f>VLOOKUP(Q284,Lookups!$A$1:$D$50,2,TRUE)</f>
        <v>MD</v>
      </c>
      <c r="R2" s="12" t="str">
        <f>VLOOKUP(R284,Lookups!$A$1:$D$50,2,TRUE)</f>
        <v>HI</v>
      </c>
      <c r="S2" s="12" t="str">
        <f>VLOOKUP(S284,Lookups!$A$1:$D$50,2,TRUE)</f>
        <v>NM</v>
      </c>
      <c r="T2" s="12" t="str">
        <f>VLOOKUP(T284,Lookups!$A$1:$D$50,2,TRUE)</f>
        <v>MA</v>
      </c>
      <c r="U2" s="12" t="str">
        <f>VLOOKUP(U284,Lookups!$A$1:$D$50,2,TRUE)</f>
        <v>MI</v>
      </c>
      <c r="V2" s="12" t="str">
        <f>VLOOKUP(V284,Lookups!$A$1:$D$50,2,TRUE)</f>
        <v>UT</v>
      </c>
      <c r="W2" s="12" t="str">
        <f>VLOOKUP(W284,Lookups!$A$1:$D$50,2,TRUE)</f>
        <v>NM</v>
      </c>
      <c r="X2" s="12" t="str">
        <f>VLOOKUP(X284,Lookups!$A$1:$D$50,2,TRUE)</f>
        <v>AR</v>
      </c>
      <c r="Y2" s="12" t="str">
        <f>VLOOKUP(Y284,Lookups!$A$1:$D$50,2,TRUE)</f>
        <v>UT</v>
      </c>
      <c r="Z2" s="12" t="str">
        <f>VLOOKUP(Z284,Lookups!$A$1:$D$50,2,TRUE)</f>
        <v>OK</v>
      </c>
      <c r="AA2" s="12" t="str">
        <f>VLOOKUP(AA284,Lookups!$A$1:$D$50,2,TRUE)</f>
        <v>MA</v>
      </c>
      <c r="AB2" s="12" t="str">
        <f>VLOOKUP(AB284,Lookups!$A$1:$D$50,2,TRUE)</f>
        <v>WY</v>
      </c>
      <c r="AC2" s="12" t="str">
        <f>VLOOKUP(AC284,Lookups!$A$1:$D$50,2,TRUE)</f>
        <v>WI</v>
      </c>
      <c r="AD2" s="12" t="str">
        <f>VLOOKUP(AD284,Lookups!$A$1:$D$50,2,TRUE)</f>
        <v>NV</v>
      </c>
      <c r="AE2" s="12" t="str">
        <f>VLOOKUP(AE284,Lookups!$A$1:$D$50,2,TRUE)</f>
        <v>IA</v>
      </c>
      <c r="AF2" s="12" t="str">
        <f>VLOOKUP(AF284,Lookups!$A$1:$D$50,2,TRUE)</f>
        <v>SD</v>
      </c>
      <c r="AG2" s="12" t="str">
        <f>VLOOKUP(AG284,Lookups!$A$1:$D$50,2,TRUE)</f>
        <v>NM</v>
      </c>
      <c r="AH2" s="12" t="str">
        <f>VLOOKUP(AH284,Lookups!$A$1:$D$50,2,TRUE)</f>
        <v>NM</v>
      </c>
      <c r="AI2" s="12" t="str">
        <f>VLOOKUP(AI284,Lookups!$A$1:$D$50,2,TRUE)</f>
        <v>MA</v>
      </c>
      <c r="AJ2" s="12" t="str">
        <f>VLOOKUP(AJ284,Lookups!$A$1:$D$50,2,TRUE)</f>
        <v>OK</v>
      </c>
      <c r="AK2" s="12" t="str">
        <f>VLOOKUP(AK284,Lookups!$A$1:$D$50,2,TRUE)</f>
        <v>HI</v>
      </c>
      <c r="AL2" s="12" t="str">
        <f>VLOOKUP(AL284,Lookups!$A$1:$D$50,2,TRUE)</f>
        <v>MD</v>
      </c>
      <c r="AM2" s="12" t="str">
        <f>VLOOKUP(AM284,Lookups!$A$1:$D$50,2,TRUE)</f>
        <v>VA</v>
      </c>
      <c r="AN2" s="12" t="str">
        <f>VLOOKUP(AN284,Lookups!$A$1:$D$50,2,TRUE)</f>
        <v>ID</v>
      </c>
      <c r="AO2" s="12" t="str">
        <f>VLOOKUP(AO284,Lookups!$A$1:$D$50,2,TRUE)</f>
        <v>HI</v>
      </c>
      <c r="AP2" s="12" t="str">
        <f>VLOOKUP(AP284,Lookups!$A$1:$D$50,2,TRUE)</f>
        <v>VA</v>
      </c>
      <c r="AQ2" s="12" t="str">
        <f>VLOOKUP(AQ284,Lookups!$A$1:$D$50,2,TRUE)</f>
        <v>OK</v>
      </c>
      <c r="AR2" s="12" t="str">
        <f>VLOOKUP(AR284,Lookups!$A$1:$D$50,2,TRUE)</f>
        <v>MA</v>
      </c>
      <c r="AS2" s="12" t="str">
        <f>VLOOKUP(AS284,Lookups!$A$1:$D$50,2,TRUE)</f>
        <v>NM</v>
      </c>
      <c r="AT2" s="12" t="str">
        <f>VLOOKUP(AT284,Lookups!$A$1:$D$50,2,TRUE)</f>
        <v>FL</v>
      </c>
      <c r="AU2" s="12" t="str">
        <f>VLOOKUP(AU284,Lookups!$A$1:$D$50,2,TRUE)</f>
        <v>WI</v>
      </c>
      <c r="AV2" s="12" t="str">
        <f>VLOOKUP(AV284,Lookups!$A$1:$D$50,2,TRUE)</f>
        <v>HI</v>
      </c>
      <c r="AW2" s="12" t="str">
        <f>VLOOKUP(AW284,Lookups!$A$1:$D$50,2,TRUE)</f>
        <v>HI</v>
      </c>
      <c r="AX2" s="12" t="str">
        <f>VLOOKUP(AX284,Lookups!$A$1:$D$50,2,TRUE)</f>
        <v>WY</v>
      </c>
      <c r="AY2" s="12" t="str">
        <f>VLOOKUP(AY284,Lookups!$A$1:$D$50,2,TRUE)</f>
        <v>HI</v>
      </c>
      <c r="AZ2" s="12" t="str">
        <f>VLOOKUP(AZ284,Lookups!$A$1:$D$50,2,TRUE)</f>
        <v>PA</v>
      </c>
      <c r="BA2" s="12" t="str">
        <f>VLOOKUP(BA284,Lookups!$A$1:$D$50,2,TRUE)</f>
        <v>NM</v>
      </c>
      <c r="BB2" s="12" t="str">
        <f>VLOOKUP(BB284,Lookups!$A$1:$D$50,2,TRUE)</f>
        <v>VT</v>
      </c>
      <c r="BC2" s="12" t="str">
        <f>VLOOKUP(BC284,Lookups!$A$1:$D$50,2,TRUE)</f>
        <v>KS</v>
      </c>
      <c r="BD2" s="12" t="str">
        <f>VLOOKUP(BD284,Lookups!$A$1:$D$50,2,TRUE)</f>
        <v>GA</v>
      </c>
      <c r="BE2" s="12" t="str">
        <f>VLOOKUP(BE284,Lookups!$A$1:$D$50,2,TRUE)</f>
        <v>SD</v>
      </c>
      <c r="BF2" s="12" t="str">
        <f>VLOOKUP(BF284,Lookups!$A$1:$D$50,2,TRUE)</f>
        <v>NV</v>
      </c>
      <c r="BG2" s="12" t="str">
        <f>VLOOKUP(BG284,Lookups!$A$1:$D$50,2,TRUE)</f>
        <v>OK</v>
      </c>
      <c r="BH2" s="12" t="str">
        <f>VLOOKUP(BH284,Lookups!$A$1:$D$50,2,TRUE)</f>
        <v>HI</v>
      </c>
      <c r="BI2" s="12" t="str">
        <f>VLOOKUP(BI284,Lookups!$A$1:$D$50,2,TRUE)</f>
        <v>MT</v>
      </c>
      <c r="BJ2" s="12" t="str">
        <f>VLOOKUP(BJ284,Lookups!$A$1:$D$50,2,TRUE)</f>
        <v>KS</v>
      </c>
      <c r="BK2" s="12" t="str">
        <f>VLOOKUP(BK284,Lookups!$A$1:$D$50,2,TRUE)</f>
        <v>WA</v>
      </c>
      <c r="BL2" s="12" t="str">
        <f>VLOOKUP(BL284,Lookups!$A$1:$D$50,2,TRUE)</f>
        <v>AR</v>
      </c>
      <c r="BM2" s="12" t="str">
        <f>VLOOKUP(BM284,Lookups!$A$1:$D$50,2,TRUE)</f>
        <v>DE</v>
      </c>
      <c r="BN2" s="12" t="str">
        <f>VLOOKUP(BN284,Lookups!$A$1:$D$50,2,TRUE)</f>
        <v>OK</v>
      </c>
      <c r="BO2" s="12" t="str">
        <f>VLOOKUP(BO284,Lookups!$A$1:$D$50,2,TRUE)</f>
        <v>CA</v>
      </c>
      <c r="BP2" s="12" t="str">
        <f>VLOOKUP(BP284,Lookups!$A$1:$D$50,2,TRUE)</f>
        <v>CO</v>
      </c>
      <c r="BQ2" s="12" t="str">
        <f>VLOOKUP(BQ284,Lookups!$A$1:$D$50,2,TRUE)</f>
        <v>SD</v>
      </c>
      <c r="BR2" s="12" t="str">
        <f>VLOOKUP(BR284,Lookups!$A$1:$D$50,2,TRUE)</f>
        <v>MT</v>
      </c>
      <c r="BS2" s="12" t="str">
        <f>VLOOKUP(BS284,Lookups!$A$1:$D$50,2,TRUE)</f>
        <v>MT</v>
      </c>
      <c r="BT2" s="12" t="str">
        <f>VLOOKUP(BT284,Lookups!$A$1:$D$50,2,TRUE)</f>
        <v>WA</v>
      </c>
      <c r="BU2" s="12" t="str">
        <f>VLOOKUP(BU284,Lookups!$A$1:$D$50,2,TRUE)</f>
        <v>OK</v>
      </c>
      <c r="BV2" s="12" t="str">
        <f>VLOOKUP(BV284,Lookups!$A$1:$D$50,2,TRUE)</f>
        <v>CO</v>
      </c>
      <c r="BW2" s="12" t="str">
        <f>VLOOKUP(BW284,Lookups!$A$1:$D$50,2,TRUE)</f>
        <v>IN</v>
      </c>
      <c r="BX2" s="12" t="str">
        <f>VLOOKUP(BX284,Lookups!$A$1:$D$50,2,TRUE)</f>
        <v>WI</v>
      </c>
      <c r="BY2" s="12" t="str">
        <f>VLOOKUP(BY284,Lookups!$A$1:$D$50,2,TRUE)</f>
        <v>OK</v>
      </c>
      <c r="BZ2" s="12" t="str">
        <f>VLOOKUP(BZ284,Lookups!$A$1:$D$50,2,TRUE)</f>
        <v>MT</v>
      </c>
      <c r="CA2" s="12" t="str">
        <f>VLOOKUP(CA284,Lookups!$A$1:$D$50,2,TRUE)</f>
        <v>SD</v>
      </c>
      <c r="CB2" s="12" t="str">
        <f>VLOOKUP(CB284,Lookups!$A$1:$D$50,2,TRUE)</f>
        <v>KS</v>
      </c>
      <c r="CC2" s="12" t="str">
        <f>VLOOKUP(CC284,Lookups!$A$1:$D$50,2,TRUE)</f>
        <v>NC</v>
      </c>
      <c r="CD2" s="12" t="str">
        <f>VLOOKUP(CD284,Lookups!$A$1:$D$50,2,TRUE)</f>
        <v>NM</v>
      </c>
      <c r="CE2" s="12" t="str">
        <f>VLOOKUP(CE284,Lookups!$A$1:$D$50,2,TRUE)</f>
        <v>WI</v>
      </c>
      <c r="CF2" s="12" t="str">
        <f>VLOOKUP(CF284,Lookups!$A$1:$D$50,2,TRUE)</f>
        <v>IL</v>
      </c>
      <c r="CG2" s="12" t="str">
        <f>VLOOKUP(CG284,Lookups!$A$1:$D$50,2,TRUE)</f>
        <v>NV</v>
      </c>
      <c r="CH2" s="12" t="str">
        <f>VLOOKUP(CH284,Lookups!$A$1:$D$50,2,TRUE)</f>
        <v>VA</v>
      </c>
      <c r="CI2" s="12" t="str">
        <f>VLOOKUP(CI284,Lookups!$A$1:$D$50,2,TRUE)</f>
        <v>OK</v>
      </c>
      <c r="CJ2" s="12" t="str">
        <f>VLOOKUP(CJ284,Lookups!$A$1:$D$50,2,TRUE)</f>
        <v>IN</v>
      </c>
      <c r="CK2" s="12" t="str">
        <f>VLOOKUP(CK284,Lookups!$A$1:$D$50,2,TRUE)</f>
        <v>NJ</v>
      </c>
      <c r="CL2" s="12" t="str">
        <f>VLOOKUP(CL284,Lookups!$A$1:$D$50,2,TRUE)</f>
        <v>NM</v>
      </c>
      <c r="CM2" s="12" t="str">
        <f>VLOOKUP(CM284,Lookups!$A$1:$D$50,2,TRUE)</f>
        <v>WI</v>
      </c>
      <c r="CN2" s="12" t="str">
        <f>VLOOKUP(CN284,Lookups!$A$1:$D$50,2,TRUE)</f>
        <v>NE</v>
      </c>
      <c r="CO2" s="12" t="str">
        <f>VLOOKUP(CO284,Lookups!$A$1:$D$50,2,TRUE)</f>
        <v>MA</v>
      </c>
      <c r="CP2" s="12" t="str">
        <f>VLOOKUP(CP284,Lookups!$A$1:$D$50,2,TRUE)</f>
        <v>SD</v>
      </c>
      <c r="CQ2" s="12" t="str">
        <f>VLOOKUP(CQ284,Lookups!$A$1:$D$50,2,TRUE)</f>
        <v>WI</v>
      </c>
      <c r="CR2" s="12" t="str">
        <f>VLOOKUP(CR284,Lookups!$A$1:$D$50,2,TRUE)</f>
        <v>HI</v>
      </c>
      <c r="CS2" s="12" t="str">
        <f>VLOOKUP(CS284,Lookups!$A$1:$D$50,2,TRUE)</f>
        <v>ND</v>
      </c>
      <c r="CT2" s="12" t="str">
        <f>VLOOKUP(CT284,Lookups!$A$1:$D$50,2,TRUE)</f>
        <v>SD</v>
      </c>
      <c r="CU2" s="12" t="str">
        <f>VLOOKUP(CU284,Lookups!$A$1:$D$50,2,TRUE)</f>
        <v>WI</v>
      </c>
      <c r="CV2" s="12" t="str">
        <f>VLOOKUP(CV284,Lookups!$A$1:$D$50,2,TRUE)</f>
        <v>KS</v>
      </c>
      <c r="CW2" s="12" t="str">
        <f>VLOOKUP(CW284,Lookups!$A$1:$D$50,2,TRUE)</f>
        <v>SD</v>
      </c>
    </row>
    <row r="3" ht="12.75" customHeight="1">
      <c r="A3" s="11" t="s">
        <v>7</v>
      </c>
      <c r="B3" s="12" t="str">
        <f>VLOOKUP(B285,Lookups!$A$1:$D$50,3,TRUE)</f>
        <v>95721</v>
      </c>
      <c r="C3" s="12" t="str">
        <f>VLOOKUP(C285,Lookups!$A$1:$D$50,3,TRUE)</f>
        <v>95942</v>
      </c>
      <c r="D3" s="12" t="str">
        <f>VLOOKUP(D285,Lookups!$A$1:$D$50,3,TRUE)</f>
        <v>01562</v>
      </c>
      <c r="E3" s="12" t="str">
        <f>VLOOKUP(E285,Lookups!$A$1:$D$50,3,TRUE)</f>
        <v>01505</v>
      </c>
      <c r="F3" s="12" t="str">
        <f>VLOOKUP(F285,Lookups!$A$1:$D$50,3,TRUE)</f>
        <v>01784</v>
      </c>
      <c r="G3" s="12" t="str">
        <f>VLOOKUP(G285,Lookups!$A$1:$D$50,3,TRUE)</f>
        <v>50842</v>
      </c>
      <c r="H3" s="12" t="str">
        <f>VLOOKUP(H285,Lookups!$A$1:$D$50,3,TRUE)</f>
        <v>00780</v>
      </c>
      <c r="I3" s="12" t="str">
        <f>VLOOKUP(I285,Lookups!$A$1:$D$50,3,TRUE)</f>
        <v>79993</v>
      </c>
      <c r="J3" s="12" t="str">
        <f>VLOOKUP(J285,Lookups!$A$1:$D$50,3,TRUE)</f>
        <v>68784</v>
      </c>
      <c r="K3" s="12" t="str">
        <f>VLOOKUP(K285,Lookups!$A$1:$D$50,3,TRUE)</f>
        <v>95945</v>
      </c>
      <c r="L3" s="12" t="str">
        <f>VLOOKUP(L285,Lookups!$A$1:$D$50,3,TRUE)</f>
        <v>00782</v>
      </c>
      <c r="M3" s="12" t="str">
        <f>VLOOKUP(M285,Lookups!$A$1:$D$50,3,TRUE)</f>
        <v>10028</v>
      </c>
      <c r="N3" s="12" t="str">
        <f>VLOOKUP(N285,Lookups!$A$1:$D$50,3,TRUE)</f>
        <v>95942</v>
      </c>
      <c r="O3" s="12" t="str">
        <f>VLOOKUP(O285,Lookups!$A$1:$D$50,3,TRUE)</f>
        <v>02115</v>
      </c>
      <c r="P3" s="12" t="str">
        <f>VLOOKUP(P285,Lookups!$A$1:$D$50,3,TRUE)</f>
        <v>39901</v>
      </c>
      <c r="Q3" s="12" t="str">
        <f>VLOOKUP(Q285,Lookups!$A$1:$D$50,3,TRUE)</f>
        <v>00784</v>
      </c>
      <c r="R3" s="12" t="str">
        <f>VLOOKUP(R285,Lookups!$A$1:$D$50,3,TRUE)</f>
        <v>01784</v>
      </c>
      <c r="S3" s="12" t="str">
        <f>VLOOKUP(S285,Lookups!$A$1:$D$50,3,TRUE)</f>
        <v>95945</v>
      </c>
      <c r="T3" s="12" t="str">
        <f>VLOOKUP(T285,Lookups!$A$1:$D$50,3,TRUE)</f>
        <v>22211</v>
      </c>
      <c r="U3" s="12" t="str">
        <f>VLOOKUP(U285,Lookups!$A$1:$D$50,3,TRUE)</f>
        <v>22209</v>
      </c>
      <c r="V3" s="12" t="str">
        <f>VLOOKUP(V285,Lookups!$A$1:$D$50,3,TRUE)</f>
        <v>79993</v>
      </c>
      <c r="W3" s="12" t="str">
        <f>VLOOKUP(W285,Lookups!$A$1:$D$50,3,TRUE)</f>
        <v>00784</v>
      </c>
      <c r="X3" s="12" t="str">
        <f>VLOOKUP(X285,Lookups!$A$1:$D$50,3,TRUE)</f>
        <v>40003</v>
      </c>
      <c r="Y3" s="12" t="str">
        <f>VLOOKUP(Y285,Lookups!$A$1:$D$50,3,TRUE)</f>
        <v>01784</v>
      </c>
      <c r="Z3" s="12" t="str">
        <f>VLOOKUP(Z285,Lookups!$A$1:$D$50,3,TRUE)</f>
        <v>00782</v>
      </c>
      <c r="AA3" s="12" t="str">
        <f>VLOOKUP(AA285,Lookups!$A$1:$D$50,3,TRUE)</f>
        <v>00782</v>
      </c>
      <c r="AB3" s="12" t="str">
        <f>VLOOKUP(AB285,Lookups!$A$1:$D$50,3,TRUE)</f>
        <v>95942</v>
      </c>
      <c r="AC3" s="12" t="str">
        <f>VLOOKUP(AC285,Lookups!$A$1:$D$50,3,TRUE)</f>
        <v>49931</v>
      </c>
      <c r="AD3" s="12" t="str">
        <f>VLOOKUP(AD285,Lookups!$A$1:$D$50,3,TRUE)</f>
        <v>80642</v>
      </c>
      <c r="AE3" s="12" t="str">
        <f>VLOOKUP(AE285,Lookups!$A$1:$D$50,3,TRUE)</f>
        <v>80644</v>
      </c>
      <c r="AF3" s="12" t="str">
        <f>VLOOKUP(AF285,Lookups!$A$1:$D$50,3,TRUE)</f>
        <v>22210</v>
      </c>
      <c r="AG3" s="12" t="str">
        <f>VLOOKUP(AG285,Lookups!$A$1:$D$50,3,TRUE)</f>
        <v>10028</v>
      </c>
      <c r="AH3" s="12" t="str">
        <f>VLOOKUP(AH285,Lookups!$A$1:$D$50,3,TRUE)</f>
        <v>22209</v>
      </c>
      <c r="AI3" s="12" t="str">
        <f>VLOOKUP(AI285,Lookups!$A$1:$D$50,3,TRUE)</f>
        <v>95945</v>
      </c>
      <c r="AJ3" s="12" t="str">
        <f>VLOOKUP(AJ285,Lookups!$A$1:$D$50,3,TRUE)</f>
        <v>22209</v>
      </c>
      <c r="AK3" s="12" t="str">
        <f>VLOOKUP(AK285,Lookups!$A$1:$D$50,3,TRUE)</f>
        <v>40003</v>
      </c>
      <c r="AL3" s="12" t="str">
        <f>VLOOKUP(AL285,Lookups!$A$1:$D$50,3,TRUE)</f>
        <v>50842</v>
      </c>
      <c r="AM3" s="12" t="str">
        <f>VLOOKUP(AM285,Lookups!$A$1:$D$50,3,TRUE)</f>
        <v>39897</v>
      </c>
      <c r="AN3" s="12" t="str">
        <f>VLOOKUP(AN285,Lookups!$A$1:$D$50,3,TRUE)</f>
        <v>70563</v>
      </c>
      <c r="AO3" s="12" t="str">
        <f>VLOOKUP(AO285,Lookups!$A$1:$D$50,3,TRUE)</f>
        <v>22209</v>
      </c>
      <c r="AP3" s="12" t="str">
        <f>VLOOKUP(AP285,Lookups!$A$1:$D$50,3,TRUE)</f>
        <v>95945</v>
      </c>
      <c r="AQ3" s="12" t="str">
        <f>VLOOKUP(AQ285,Lookups!$A$1:$D$50,3,TRUE)</f>
        <v>40004</v>
      </c>
      <c r="AR3" s="12" t="str">
        <f>VLOOKUP(AR285,Lookups!$A$1:$D$50,3,TRUE)</f>
        <v>01507</v>
      </c>
      <c r="AS3" s="12" t="str">
        <f>VLOOKUP(AS285,Lookups!$A$1:$D$50,3,TRUE)</f>
        <v>10940</v>
      </c>
      <c r="AT3" s="12" t="str">
        <f>VLOOKUP(AT285,Lookups!$A$1:$D$50,3,TRUE)</f>
        <v>10028</v>
      </c>
      <c r="AU3" s="12" t="str">
        <f>VLOOKUP(AU285,Lookups!$A$1:$D$50,3,TRUE)</f>
        <v>95944</v>
      </c>
      <c r="AV3" s="12" t="str">
        <f>VLOOKUP(AV285,Lookups!$A$1:$D$50,3,TRUE)</f>
        <v>10028</v>
      </c>
      <c r="AW3" s="12" t="str">
        <f>VLOOKUP(AW285,Lookups!$A$1:$D$50,3,TRUE)</f>
        <v>10028</v>
      </c>
      <c r="AX3" s="12" t="str">
        <f>VLOOKUP(AX285,Lookups!$A$1:$D$50,3,TRUE)</f>
        <v>01505</v>
      </c>
      <c r="AY3" s="12" t="str">
        <f>VLOOKUP(AY285,Lookups!$A$1:$D$50,3,TRUE)</f>
        <v>79993</v>
      </c>
      <c r="AZ3" s="12" t="str">
        <f>VLOOKUP(AZ285,Lookups!$A$1:$D$50,3,TRUE)</f>
        <v>01562</v>
      </c>
      <c r="BA3" s="12" t="str">
        <f>VLOOKUP(BA285,Lookups!$A$1:$D$50,3,TRUE)</f>
        <v>00780</v>
      </c>
      <c r="BB3" s="12" t="str">
        <f>VLOOKUP(BB285,Lookups!$A$1:$D$50,3,TRUE)</f>
        <v>00783</v>
      </c>
      <c r="BC3" s="12" t="str">
        <f>VLOOKUP(BC285,Lookups!$A$1:$D$50,3,TRUE)</f>
        <v>00784</v>
      </c>
      <c r="BD3" s="12" t="str">
        <f>VLOOKUP(BD285,Lookups!$A$1:$D$50,3,TRUE)</f>
        <v>70563</v>
      </c>
      <c r="BE3" s="12" t="str">
        <f>VLOOKUP(BE285,Lookups!$A$1:$D$50,3,TRUE)</f>
        <v>95945</v>
      </c>
      <c r="BF3" s="12" t="str">
        <f>VLOOKUP(BF285,Lookups!$A$1:$D$50,3,TRUE)</f>
        <v>00784</v>
      </c>
      <c r="BG3" s="12" t="str">
        <f>VLOOKUP(BG285,Lookups!$A$1:$D$50,3,TRUE)</f>
        <v>95945</v>
      </c>
      <c r="BH3" s="12" t="str">
        <f>VLOOKUP(BH285,Lookups!$A$1:$D$50,3,TRUE)</f>
        <v>10028</v>
      </c>
      <c r="BI3" s="12" t="str">
        <f>VLOOKUP(BI285,Lookups!$A$1:$D$50,3,TRUE)</f>
        <v>79992</v>
      </c>
      <c r="BJ3" s="12" t="str">
        <f>VLOOKUP(BJ285,Lookups!$A$1:$D$50,3,TRUE)</f>
        <v>01784</v>
      </c>
      <c r="BK3" s="12" t="str">
        <f>VLOOKUP(BK285,Lookups!$A$1:$D$50,3,TRUE)</f>
        <v>70563</v>
      </c>
      <c r="BL3" s="12" t="str">
        <f>VLOOKUP(BL285,Lookups!$A$1:$D$50,3,TRUE)</f>
        <v>22210</v>
      </c>
      <c r="BM3" s="12" t="str">
        <f>VLOOKUP(BM285,Lookups!$A$1:$D$50,3,TRUE)</f>
        <v>00780</v>
      </c>
      <c r="BN3" s="12" t="str">
        <f>VLOOKUP(BN285,Lookups!$A$1:$D$50,3,TRUE)</f>
        <v>49930</v>
      </c>
      <c r="BO3" s="12" t="str">
        <f>VLOOKUP(BO285,Lookups!$A$1:$D$50,3,TRUE)</f>
        <v>95946</v>
      </c>
      <c r="BP3" s="12" t="str">
        <f>VLOOKUP(BP285,Lookups!$A$1:$D$50,3,TRUE)</f>
        <v>95945</v>
      </c>
      <c r="BQ3" s="12" t="str">
        <f>VLOOKUP(BQ285,Lookups!$A$1:$D$50,3,TRUE)</f>
        <v>01505</v>
      </c>
      <c r="BR3" s="12" t="str">
        <f>VLOOKUP(BR285,Lookups!$A$1:$D$50,3,TRUE)</f>
        <v>22209</v>
      </c>
      <c r="BS3" s="12" t="str">
        <f>VLOOKUP(BS285,Lookups!$A$1:$D$50,3,TRUE)</f>
        <v>22210</v>
      </c>
      <c r="BT3" s="12" t="str">
        <f>VLOOKUP(BT285,Lookups!$A$1:$D$50,3,TRUE)</f>
        <v>50841</v>
      </c>
      <c r="BU3" s="12" t="str">
        <f>VLOOKUP(BU285,Lookups!$A$1:$D$50,3,TRUE)</f>
        <v>80642</v>
      </c>
      <c r="BV3" s="12" t="str">
        <f>VLOOKUP(BV285,Lookups!$A$1:$D$50,3,TRUE)</f>
        <v>01507</v>
      </c>
      <c r="BW3" s="12" t="str">
        <f>VLOOKUP(BW285,Lookups!$A$1:$D$50,3,TRUE)</f>
        <v>40003</v>
      </c>
      <c r="BX3" s="12" t="str">
        <f>VLOOKUP(BX285,Lookups!$A$1:$D$50,3,TRUE)</f>
        <v>02115</v>
      </c>
      <c r="BY3" s="12" t="str">
        <f>VLOOKUP(BY285,Lookups!$A$1:$D$50,3,TRUE)</f>
        <v>10940</v>
      </c>
      <c r="BZ3" s="12" t="str">
        <f>VLOOKUP(BZ285,Lookups!$A$1:$D$50,3,TRUE)</f>
        <v>49930</v>
      </c>
      <c r="CA3" s="12" t="str">
        <f>VLOOKUP(CA285,Lookups!$A$1:$D$50,3,TRUE)</f>
        <v>02117</v>
      </c>
      <c r="CB3" s="12" t="str">
        <f>VLOOKUP(CB285,Lookups!$A$1:$D$50,3,TRUE)</f>
        <v>00603</v>
      </c>
      <c r="CC3" s="12" t="str">
        <f>VLOOKUP(CC285,Lookups!$A$1:$D$50,3,TRUE)</f>
        <v>22209</v>
      </c>
      <c r="CD3" s="12" t="str">
        <f>VLOOKUP(CD285,Lookups!$A$1:$D$50,3,TRUE)</f>
        <v>40003</v>
      </c>
      <c r="CE3" s="12" t="str">
        <f>VLOOKUP(CE285,Lookups!$A$1:$D$50,3,TRUE)</f>
        <v>00603</v>
      </c>
      <c r="CF3" s="12" t="str">
        <f>VLOOKUP(CF285,Lookups!$A$1:$D$50,3,TRUE)</f>
        <v>10028</v>
      </c>
      <c r="CG3" s="12" t="str">
        <f>VLOOKUP(CG285,Lookups!$A$1:$D$50,3,TRUE)</f>
        <v>95945</v>
      </c>
      <c r="CH3" s="12" t="str">
        <f>VLOOKUP(CH285,Lookups!$A$1:$D$50,3,TRUE)</f>
        <v>10029</v>
      </c>
      <c r="CI3" s="12" t="str">
        <f>VLOOKUP(CI285,Lookups!$A$1:$D$50,3,TRUE)</f>
        <v>68784</v>
      </c>
      <c r="CJ3" s="12" t="str">
        <f>VLOOKUP(CJ285,Lookups!$A$1:$D$50,3,TRUE)</f>
        <v>80644</v>
      </c>
      <c r="CK3" s="12" t="str">
        <f>VLOOKUP(CK285,Lookups!$A$1:$D$50,3,TRUE)</f>
        <v>00780</v>
      </c>
      <c r="CL3" s="12" t="str">
        <f>VLOOKUP(CL285,Lookups!$A$1:$D$50,3,TRUE)</f>
        <v>00780</v>
      </c>
      <c r="CM3" s="12" t="str">
        <f>VLOOKUP(CM285,Lookups!$A$1:$D$50,3,TRUE)</f>
        <v>10941</v>
      </c>
      <c r="CN3" s="12" t="str">
        <f>VLOOKUP(CN285,Lookups!$A$1:$D$50,3,TRUE)</f>
        <v>00783</v>
      </c>
      <c r="CO3" s="12" t="str">
        <f>VLOOKUP(CO285,Lookups!$A$1:$D$50,3,TRUE)</f>
        <v>95945</v>
      </c>
      <c r="CP3" s="12" t="str">
        <f>VLOOKUP(CP285,Lookups!$A$1:$D$50,3,TRUE)</f>
        <v>10943</v>
      </c>
      <c r="CQ3" s="12" t="str">
        <f>VLOOKUP(CQ285,Lookups!$A$1:$D$50,3,TRUE)</f>
        <v>22210</v>
      </c>
      <c r="CR3" s="12" t="str">
        <f>VLOOKUP(CR285,Lookups!$A$1:$D$50,3,TRUE)</f>
        <v>68785</v>
      </c>
      <c r="CS3" s="12" t="str">
        <f>VLOOKUP(CS285,Lookups!$A$1:$D$50,3,TRUE)</f>
        <v>49931</v>
      </c>
      <c r="CT3" s="12" t="str">
        <f>VLOOKUP(CT285,Lookups!$A$1:$D$50,3,TRUE)</f>
        <v>95942</v>
      </c>
      <c r="CU3" s="12" t="str">
        <f>VLOOKUP(CU285,Lookups!$A$1:$D$50,3,TRUE)</f>
        <v>39901</v>
      </c>
      <c r="CV3" s="12" t="str">
        <f>VLOOKUP(CV285,Lookups!$A$1:$D$50,3,TRUE)</f>
        <v>10941</v>
      </c>
      <c r="CW3" s="12" t="str">
        <f>VLOOKUP(CW285,Lookups!$A$1:$D$50,3,TRUE)</f>
        <v>95942</v>
      </c>
    </row>
    <row r="4" ht="12.75" customHeight="1">
      <c r="A4" s="11" t="s">
        <v>344</v>
      </c>
      <c r="B4" s="13">
        <f t="shared" ref="B4:CW4" si="1">RANDBETWEEN(DATE(2020,1,1),DATE(2021,1,1))</f>
        <v>44124</v>
      </c>
      <c r="C4" s="13">
        <f t="shared" si="1"/>
        <v>44172</v>
      </c>
      <c r="D4" s="13">
        <f t="shared" si="1"/>
        <v>43992</v>
      </c>
      <c r="E4" s="13">
        <f t="shared" si="1"/>
        <v>43915</v>
      </c>
      <c r="F4" s="13">
        <f t="shared" si="1"/>
        <v>44008</v>
      </c>
      <c r="G4" s="13">
        <f t="shared" si="1"/>
        <v>44168</v>
      </c>
      <c r="H4" s="13">
        <f t="shared" si="1"/>
        <v>43903</v>
      </c>
      <c r="I4" s="13">
        <f t="shared" si="1"/>
        <v>44055</v>
      </c>
      <c r="J4" s="13">
        <f t="shared" si="1"/>
        <v>44133</v>
      </c>
      <c r="K4" s="13">
        <f t="shared" si="1"/>
        <v>43918</v>
      </c>
      <c r="L4" s="13">
        <f t="shared" si="1"/>
        <v>44106</v>
      </c>
      <c r="M4" s="13">
        <f t="shared" si="1"/>
        <v>44073</v>
      </c>
      <c r="N4" s="13">
        <f t="shared" si="1"/>
        <v>43883</v>
      </c>
      <c r="O4" s="13">
        <f t="shared" si="1"/>
        <v>43916</v>
      </c>
      <c r="P4" s="13">
        <f t="shared" si="1"/>
        <v>44195</v>
      </c>
      <c r="Q4" s="13">
        <f t="shared" si="1"/>
        <v>43886</v>
      </c>
      <c r="R4" s="13">
        <f t="shared" si="1"/>
        <v>43916</v>
      </c>
      <c r="S4" s="13">
        <f t="shared" si="1"/>
        <v>44010</v>
      </c>
      <c r="T4" s="13">
        <f t="shared" si="1"/>
        <v>43894</v>
      </c>
      <c r="U4" s="13">
        <f t="shared" si="1"/>
        <v>44095</v>
      </c>
      <c r="V4" s="13">
        <f t="shared" si="1"/>
        <v>44008</v>
      </c>
      <c r="W4" s="13">
        <f t="shared" si="1"/>
        <v>43962</v>
      </c>
      <c r="X4" s="13">
        <f t="shared" si="1"/>
        <v>43933</v>
      </c>
      <c r="Y4" s="13">
        <f t="shared" si="1"/>
        <v>43997</v>
      </c>
      <c r="Z4" s="13">
        <f t="shared" si="1"/>
        <v>43912</v>
      </c>
      <c r="AA4" s="13">
        <f t="shared" si="1"/>
        <v>43860</v>
      </c>
      <c r="AB4" s="13">
        <f t="shared" si="1"/>
        <v>43911</v>
      </c>
      <c r="AC4" s="13">
        <f t="shared" si="1"/>
        <v>44085</v>
      </c>
      <c r="AD4" s="13">
        <f t="shared" si="1"/>
        <v>44142</v>
      </c>
      <c r="AE4" s="13">
        <f t="shared" si="1"/>
        <v>44050</v>
      </c>
      <c r="AF4" s="13">
        <f t="shared" si="1"/>
        <v>44133</v>
      </c>
      <c r="AG4" s="13">
        <f t="shared" si="1"/>
        <v>43982</v>
      </c>
      <c r="AH4" s="13">
        <f t="shared" si="1"/>
        <v>44164</v>
      </c>
      <c r="AI4" s="13">
        <f t="shared" si="1"/>
        <v>44077</v>
      </c>
      <c r="AJ4" s="13">
        <f t="shared" si="1"/>
        <v>43918</v>
      </c>
      <c r="AK4" s="13">
        <f t="shared" si="1"/>
        <v>44184</v>
      </c>
      <c r="AL4" s="13">
        <f t="shared" si="1"/>
        <v>44128</v>
      </c>
      <c r="AM4" s="13">
        <f t="shared" si="1"/>
        <v>44158</v>
      </c>
      <c r="AN4" s="13">
        <f t="shared" si="1"/>
        <v>43834</v>
      </c>
      <c r="AO4" s="13">
        <f t="shared" si="1"/>
        <v>43988</v>
      </c>
      <c r="AP4" s="13">
        <f t="shared" si="1"/>
        <v>43967</v>
      </c>
      <c r="AQ4" s="13">
        <f t="shared" si="1"/>
        <v>44174</v>
      </c>
      <c r="AR4" s="13">
        <f t="shared" si="1"/>
        <v>44039</v>
      </c>
      <c r="AS4" s="13">
        <f t="shared" si="1"/>
        <v>44016</v>
      </c>
      <c r="AT4" s="13">
        <f t="shared" si="1"/>
        <v>44056</v>
      </c>
      <c r="AU4" s="13">
        <f t="shared" si="1"/>
        <v>44071</v>
      </c>
      <c r="AV4" s="13">
        <f t="shared" si="1"/>
        <v>43984</v>
      </c>
      <c r="AW4" s="13">
        <f t="shared" si="1"/>
        <v>44051</v>
      </c>
      <c r="AX4" s="13">
        <f t="shared" si="1"/>
        <v>44069</v>
      </c>
      <c r="AY4" s="13">
        <f t="shared" si="1"/>
        <v>44126</v>
      </c>
      <c r="AZ4" s="13">
        <f t="shared" si="1"/>
        <v>43979</v>
      </c>
      <c r="BA4" s="13">
        <f t="shared" si="1"/>
        <v>44160</v>
      </c>
      <c r="BB4" s="13">
        <f t="shared" si="1"/>
        <v>44009</v>
      </c>
      <c r="BC4" s="13">
        <f t="shared" si="1"/>
        <v>44060</v>
      </c>
      <c r="BD4" s="13">
        <f t="shared" si="1"/>
        <v>44195</v>
      </c>
      <c r="BE4" s="13">
        <f t="shared" si="1"/>
        <v>43867</v>
      </c>
      <c r="BF4" s="13">
        <f t="shared" si="1"/>
        <v>44121</v>
      </c>
      <c r="BG4" s="13">
        <f t="shared" si="1"/>
        <v>43855</v>
      </c>
      <c r="BH4" s="13">
        <f t="shared" si="1"/>
        <v>43957</v>
      </c>
      <c r="BI4" s="13">
        <f t="shared" si="1"/>
        <v>43850</v>
      </c>
      <c r="BJ4" s="13">
        <f t="shared" si="1"/>
        <v>44027</v>
      </c>
      <c r="BK4" s="13">
        <f t="shared" si="1"/>
        <v>43918</v>
      </c>
      <c r="BL4" s="13">
        <f t="shared" si="1"/>
        <v>43921</v>
      </c>
      <c r="BM4" s="13">
        <f t="shared" si="1"/>
        <v>44059</v>
      </c>
      <c r="BN4" s="13">
        <f t="shared" si="1"/>
        <v>43955</v>
      </c>
      <c r="BO4" s="13">
        <f t="shared" si="1"/>
        <v>43993</v>
      </c>
      <c r="BP4" s="13">
        <f t="shared" si="1"/>
        <v>44105</v>
      </c>
      <c r="BQ4" s="13">
        <f t="shared" si="1"/>
        <v>43875</v>
      </c>
      <c r="BR4" s="13">
        <f t="shared" si="1"/>
        <v>43903</v>
      </c>
      <c r="BS4" s="13">
        <f t="shared" si="1"/>
        <v>43943</v>
      </c>
      <c r="BT4" s="13">
        <f t="shared" si="1"/>
        <v>43968</v>
      </c>
      <c r="BU4" s="13">
        <f t="shared" si="1"/>
        <v>44172</v>
      </c>
      <c r="BV4" s="13">
        <f t="shared" si="1"/>
        <v>44130</v>
      </c>
      <c r="BW4" s="13">
        <f t="shared" si="1"/>
        <v>44060</v>
      </c>
      <c r="BX4" s="13">
        <f t="shared" si="1"/>
        <v>43967</v>
      </c>
      <c r="BY4" s="13">
        <f t="shared" si="1"/>
        <v>43934</v>
      </c>
      <c r="BZ4" s="13">
        <f t="shared" si="1"/>
        <v>44022</v>
      </c>
      <c r="CA4" s="13">
        <f t="shared" si="1"/>
        <v>43834</v>
      </c>
      <c r="CB4" s="13">
        <f t="shared" si="1"/>
        <v>43953</v>
      </c>
      <c r="CC4" s="13">
        <f t="shared" si="1"/>
        <v>44147</v>
      </c>
      <c r="CD4" s="13">
        <f t="shared" si="1"/>
        <v>43887</v>
      </c>
      <c r="CE4" s="13">
        <f t="shared" si="1"/>
        <v>44123</v>
      </c>
      <c r="CF4" s="13">
        <f t="shared" si="1"/>
        <v>44170</v>
      </c>
      <c r="CG4" s="13">
        <f t="shared" si="1"/>
        <v>43968</v>
      </c>
      <c r="CH4" s="13">
        <f t="shared" si="1"/>
        <v>44099</v>
      </c>
      <c r="CI4" s="13">
        <f t="shared" si="1"/>
        <v>44006</v>
      </c>
      <c r="CJ4" s="13">
        <f t="shared" si="1"/>
        <v>43872</v>
      </c>
      <c r="CK4" s="13">
        <f t="shared" si="1"/>
        <v>43977</v>
      </c>
      <c r="CL4" s="13">
        <f t="shared" si="1"/>
        <v>43866</v>
      </c>
      <c r="CM4" s="13">
        <f t="shared" si="1"/>
        <v>44068</v>
      </c>
      <c r="CN4" s="13">
        <f t="shared" si="1"/>
        <v>44010</v>
      </c>
      <c r="CO4" s="13">
        <f t="shared" si="1"/>
        <v>44038</v>
      </c>
      <c r="CP4" s="13">
        <f t="shared" si="1"/>
        <v>44135</v>
      </c>
      <c r="CQ4" s="13">
        <f t="shared" si="1"/>
        <v>44008</v>
      </c>
      <c r="CR4" s="13">
        <f t="shared" si="1"/>
        <v>44136</v>
      </c>
      <c r="CS4" s="13">
        <f t="shared" si="1"/>
        <v>44037</v>
      </c>
      <c r="CT4" s="13">
        <f t="shared" si="1"/>
        <v>44196</v>
      </c>
      <c r="CU4" s="13">
        <f t="shared" si="1"/>
        <v>44173</v>
      </c>
      <c r="CV4" s="13">
        <f t="shared" si="1"/>
        <v>44187</v>
      </c>
      <c r="CW4" s="13">
        <f t="shared" si="1"/>
        <v>44031</v>
      </c>
    </row>
    <row r="5" ht="12.75" customHeight="1">
      <c r="A5" s="11" t="s">
        <v>345</v>
      </c>
      <c r="B5" s="14" t="str">
        <f>VLOOKUP(B286,Lookups!$A$1:$D$50,4,TRUE)</f>
        <v>0273</v>
      </c>
      <c r="C5" s="14" t="str">
        <f>VLOOKUP(C286,Lookups!$A$1:$D$50,4,TRUE)</f>
        <v>0762</v>
      </c>
      <c r="D5" s="14" t="str">
        <f>VLOOKUP(D286,Lookups!$A$1:$D$50,4,TRUE)</f>
        <v>0742</v>
      </c>
      <c r="E5" s="14" t="str">
        <f>VLOOKUP(E286,Lookups!$A$1:$D$50,4,TRUE)</f>
        <v>1311</v>
      </c>
      <c r="F5" s="14" t="str">
        <f>VLOOKUP(F286,Lookups!$A$1:$D$50,4,TRUE)</f>
        <v>2097</v>
      </c>
      <c r="G5" s="14" t="str">
        <f>VLOOKUP(G286,Lookups!$A$1:$D$50,4,TRUE)</f>
        <v>3648</v>
      </c>
      <c r="H5" s="14" t="str">
        <f>VLOOKUP(H286,Lookups!$A$1:$D$50,4,TRUE)</f>
        <v>3648</v>
      </c>
      <c r="I5" s="14" t="str">
        <f>VLOOKUP(I286,Lookups!$A$1:$D$50,4,TRUE)</f>
        <v>2097</v>
      </c>
      <c r="J5" s="14" t="str">
        <f>VLOOKUP(J286,Lookups!$A$1:$D$50,4,TRUE)</f>
        <v>0711</v>
      </c>
      <c r="K5" s="14" t="str">
        <f>VLOOKUP(K286,Lookups!$A$1:$D$50,4,TRUE)</f>
        <v>0119</v>
      </c>
      <c r="L5" s="14" t="str">
        <f>VLOOKUP(L286,Lookups!$A$1:$D$50,4,TRUE)</f>
        <v>3648</v>
      </c>
      <c r="M5" s="14" t="str">
        <f>VLOOKUP(M286,Lookups!$A$1:$D$50,4,TRUE)</f>
        <v>0762</v>
      </c>
      <c r="N5" s="14" t="str">
        <f>VLOOKUP(N286,Lookups!$A$1:$D$50,4,TRUE)</f>
        <v>2097</v>
      </c>
      <c r="O5" s="14" t="str">
        <f>VLOOKUP(O286,Lookups!$A$1:$D$50,4,TRUE)</f>
        <v>2131</v>
      </c>
      <c r="P5" s="14" t="str">
        <f>VLOOKUP(P286,Lookups!$A$1:$D$50,4,TRUE)</f>
        <v>0751</v>
      </c>
      <c r="Q5" s="14" t="str">
        <f>VLOOKUP(Q286,Lookups!$A$1:$D$50,4,TRUE)</f>
        <v>2097</v>
      </c>
      <c r="R5" s="14" t="str">
        <f>VLOOKUP(R286,Lookups!$A$1:$D$50,4,TRUE)</f>
        <v>0762</v>
      </c>
      <c r="S5" s="14" t="str">
        <f>VLOOKUP(S286,Lookups!$A$1:$D$50,4,TRUE)</f>
        <v>0251</v>
      </c>
      <c r="T5" s="14" t="str">
        <f>VLOOKUP(T286,Lookups!$A$1:$D$50,4,TRUE)</f>
        <v>0711</v>
      </c>
      <c r="U5" s="14" t="str">
        <f>VLOOKUP(U286,Lookups!$A$1:$D$50,4,TRUE)</f>
        <v>0762</v>
      </c>
      <c r="V5" s="14" t="str">
        <f>VLOOKUP(V286,Lookups!$A$1:$D$50,4,TRUE)</f>
        <v>0116</v>
      </c>
      <c r="W5" s="14" t="str">
        <f>VLOOKUP(W286,Lookups!$A$1:$D$50,4,TRUE)</f>
        <v>0762</v>
      </c>
      <c r="X5" s="14" t="str">
        <f>VLOOKUP(X286,Lookups!$A$1:$D$50,4,TRUE)</f>
        <v>0253</v>
      </c>
      <c r="Y5" s="14" t="str">
        <f>VLOOKUP(Y286,Lookups!$A$1:$D$50,4,TRUE)</f>
        <v>0751</v>
      </c>
      <c r="Z5" s="14" t="str">
        <f>VLOOKUP(Z286,Lookups!$A$1:$D$50,4,TRUE)</f>
        <v>0273</v>
      </c>
      <c r="AA5" s="14" t="str">
        <f>VLOOKUP(AA286,Lookups!$A$1:$D$50,4,TRUE)</f>
        <v>0175</v>
      </c>
      <c r="AB5" s="14" t="str">
        <f>VLOOKUP(AB286,Lookups!$A$1:$D$50,4,TRUE)</f>
        <v>0722</v>
      </c>
      <c r="AC5" s="14" t="str">
        <f>VLOOKUP(AC286,Lookups!$A$1:$D$50,4,TRUE)</f>
        <v>3648</v>
      </c>
      <c r="AD5" s="14" t="str">
        <f>VLOOKUP(AD286,Lookups!$A$1:$D$50,4,TRUE)</f>
        <v>0751</v>
      </c>
      <c r="AE5" s="14" t="str">
        <f>VLOOKUP(AE286,Lookups!$A$1:$D$50,4,TRUE)</f>
        <v>2131</v>
      </c>
      <c r="AF5" s="14" t="str">
        <f>VLOOKUP(AF286,Lookups!$A$1:$D$50,4,TRUE)</f>
        <v>0182</v>
      </c>
      <c r="AG5" s="14" t="str">
        <f>VLOOKUP(AG286,Lookups!$A$1:$D$50,4,TRUE)</f>
        <v>0722</v>
      </c>
      <c r="AH5" s="14" t="str">
        <f>VLOOKUP(AH286,Lookups!$A$1:$D$50,4,TRUE)</f>
        <v>0271</v>
      </c>
      <c r="AI5" s="14" t="str">
        <f>VLOOKUP(AI286,Lookups!$A$1:$D$50,4,TRUE)</f>
        <v>0273</v>
      </c>
      <c r="AJ5" s="14" t="str">
        <f>VLOOKUP(AJ286,Lookups!$A$1:$D$50,4,TRUE)</f>
        <v>0181</v>
      </c>
      <c r="AK5" s="14" t="str">
        <f>VLOOKUP(AK286,Lookups!$A$1:$D$50,4,TRUE)</f>
        <v>0179</v>
      </c>
      <c r="AL5" s="14" t="str">
        <f>VLOOKUP(AL286,Lookups!$A$1:$D$50,4,TRUE)</f>
        <v>2097</v>
      </c>
      <c r="AM5" s="14" t="str">
        <f>VLOOKUP(AM286,Lookups!$A$1:$D$50,4,TRUE)</f>
        <v>0252</v>
      </c>
      <c r="AN5" s="14" t="str">
        <f>VLOOKUP(AN286,Lookups!$A$1:$D$50,4,TRUE)</f>
        <v>0182</v>
      </c>
      <c r="AO5" s="14" t="str">
        <f>VLOOKUP(AO286,Lookups!$A$1:$D$50,4,TRUE)</f>
        <v>0182</v>
      </c>
      <c r="AP5" s="14" t="str">
        <f>VLOOKUP(AP286,Lookups!$A$1:$D$50,4,TRUE)</f>
        <v>0273</v>
      </c>
      <c r="AQ5" s="14" t="str">
        <f>VLOOKUP(AQ286,Lookups!$A$1:$D$50,4,TRUE)</f>
        <v>0762</v>
      </c>
      <c r="AR5" s="14" t="str">
        <f>VLOOKUP(AR286,Lookups!$A$1:$D$50,4,TRUE)</f>
        <v>2111</v>
      </c>
      <c r="AS5" s="14" t="str">
        <f>VLOOKUP(AS286,Lookups!$A$1:$D$50,4,TRUE)</f>
        <v>0251</v>
      </c>
      <c r="AT5" s="14" t="str">
        <f>VLOOKUP(AT286,Lookups!$A$1:$D$50,4,TRUE)</f>
        <v>0751</v>
      </c>
      <c r="AU5" s="14" t="str">
        <f>VLOOKUP(AU286,Lookups!$A$1:$D$50,4,TRUE)</f>
        <v>2121</v>
      </c>
      <c r="AV5" s="14" t="str">
        <f>VLOOKUP(AV286,Lookups!$A$1:$D$50,4,TRUE)</f>
        <v>0762</v>
      </c>
      <c r="AW5" s="14" t="str">
        <f>VLOOKUP(AW286,Lookups!$A$1:$D$50,4,TRUE)</f>
        <v>0273</v>
      </c>
      <c r="AX5" s="14" t="str">
        <f>VLOOKUP(AX286,Lookups!$A$1:$D$50,4,TRUE)</f>
        <v>2098</v>
      </c>
      <c r="AY5" s="14" t="str">
        <f>VLOOKUP(AY286,Lookups!$A$1:$D$50,4,TRUE)</f>
        <v>0762</v>
      </c>
      <c r="AZ5" s="14" t="str">
        <f>VLOOKUP(AZ286,Lookups!$A$1:$D$50,4,TRUE)</f>
        <v>0751</v>
      </c>
      <c r="BA5" s="14" t="str">
        <f>VLOOKUP(BA286,Lookups!$A$1:$D$50,4,TRUE)</f>
        <v>3646</v>
      </c>
      <c r="BB5" s="14" t="str">
        <f>VLOOKUP(BB286,Lookups!$A$1:$D$50,4,TRUE)</f>
        <v>0241</v>
      </c>
      <c r="BC5" s="14" t="str">
        <f>VLOOKUP(BC286,Lookups!$A$1:$D$50,4,TRUE)</f>
        <v>0762</v>
      </c>
      <c r="BD5" s="14" t="str">
        <f>VLOOKUP(BD286,Lookups!$A$1:$D$50,4,TRUE)</f>
        <v>0722</v>
      </c>
      <c r="BE5" s="14" t="str">
        <f>VLOOKUP(BE286,Lookups!$A$1:$D$50,4,TRUE)</f>
        <v>3646</v>
      </c>
      <c r="BF5" s="14" t="str">
        <f>VLOOKUP(BF286,Lookups!$A$1:$D$50,4,TRUE)</f>
        <v>0742</v>
      </c>
      <c r="BG5" s="14" t="str">
        <f>VLOOKUP(BG286,Lookups!$A$1:$D$50,4,TRUE)</f>
        <v>0742</v>
      </c>
      <c r="BH5" s="14" t="str">
        <f>VLOOKUP(BH286,Lookups!$A$1:$D$50,4,TRUE)</f>
        <v>0253</v>
      </c>
      <c r="BI5" s="14" t="str">
        <f>VLOOKUP(BI286,Lookups!$A$1:$D$50,4,TRUE)</f>
        <v>0273</v>
      </c>
      <c r="BJ5" s="14" t="str">
        <f>VLOOKUP(BJ286,Lookups!$A$1:$D$50,4,TRUE)</f>
        <v>0751</v>
      </c>
      <c r="BK5" s="14" t="str">
        <f>VLOOKUP(BK286,Lookups!$A$1:$D$50,4,TRUE)</f>
        <v>0219</v>
      </c>
      <c r="BL5" s="14" t="str">
        <f>VLOOKUP(BL286,Lookups!$A$1:$D$50,4,TRUE)</f>
        <v>0181</v>
      </c>
      <c r="BM5" s="14" t="str">
        <f>VLOOKUP(BM286,Lookups!$A$1:$D$50,4,TRUE)</f>
        <v>0721</v>
      </c>
      <c r="BN5" s="14" t="str">
        <f>VLOOKUP(BN286,Lookups!$A$1:$D$50,4,TRUE)</f>
        <v>3399</v>
      </c>
      <c r="BO5" s="14" t="str">
        <f>VLOOKUP(BO286,Lookups!$A$1:$D$50,4,TRUE)</f>
        <v>0762</v>
      </c>
      <c r="BP5" s="14" t="str">
        <f>VLOOKUP(BP286,Lookups!$A$1:$D$50,4,TRUE)</f>
        <v>2131</v>
      </c>
      <c r="BQ5" s="14" t="str">
        <f>VLOOKUP(BQ286,Lookups!$A$1:$D$50,4,TRUE)</f>
        <v>0253</v>
      </c>
      <c r="BR5" s="14" t="str">
        <f>VLOOKUP(BR286,Lookups!$A$1:$D$50,4,TRUE)</f>
        <v>0723</v>
      </c>
      <c r="BS5" s="14" t="str">
        <f>VLOOKUP(BS286,Lookups!$A$1:$D$50,4,TRUE)</f>
        <v>0119</v>
      </c>
      <c r="BT5" s="14" t="str">
        <f>VLOOKUP(BT286,Lookups!$A$1:$D$50,4,TRUE)</f>
        <v>0182</v>
      </c>
      <c r="BU5" s="14" t="str">
        <f>VLOOKUP(BU286,Lookups!$A$1:$D$50,4,TRUE)</f>
        <v>0252</v>
      </c>
      <c r="BV5" s="14" t="str">
        <f>VLOOKUP(BV286,Lookups!$A$1:$D$50,4,TRUE)</f>
        <v>0751</v>
      </c>
      <c r="BW5" s="14" t="str">
        <f>VLOOKUP(BW286,Lookups!$A$1:$D$50,4,TRUE)</f>
        <v>0116</v>
      </c>
      <c r="BX5" s="14" t="str">
        <f>VLOOKUP(BX286,Lookups!$A$1:$D$50,4,TRUE)</f>
        <v>0241</v>
      </c>
      <c r="BY5" s="14" t="str">
        <f>VLOOKUP(BY286,Lookups!$A$1:$D$50,4,TRUE)</f>
        <v>2131</v>
      </c>
      <c r="BZ5" s="14" t="str">
        <f>VLOOKUP(BZ286,Lookups!$A$1:$D$50,4,TRUE)</f>
        <v>0761</v>
      </c>
      <c r="CA5" s="14" t="str">
        <f>VLOOKUP(CA286,Lookups!$A$1:$D$50,4,TRUE)</f>
        <v>1241</v>
      </c>
      <c r="CB5" s="14" t="str">
        <f>VLOOKUP(CB286,Lookups!$A$1:$D$50,4,TRUE)</f>
        <v>3648</v>
      </c>
      <c r="CC5" s="14" t="str">
        <f>VLOOKUP(CC286,Lookups!$A$1:$D$50,4,TRUE)</f>
        <v>0116</v>
      </c>
      <c r="CD5" s="14" t="str">
        <f>VLOOKUP(CD286,Lookups!$A$1:$D$50,4,TRUE)</f>
        <v>0241</v>
      </c>
      <c r="CE5" s="14" t="str">
        <f>VLOOKUP(CE286,Lookups!$A$1:$D$50,4,TRUE)</f>
        <v>2141</v>
      </c>
      <c r="CF5" s="14" t="str">
        <f>VLOOKUP(CF286,Lookups!$A$1:$D$50,4,TRUE)</f>
        <v>0781</v>
      </c>
      <c r="CG5" s="14" t="str">
        <f>VLOOKUP(CG286,Lookups!$A$1:$D$50,4,TRUE)</f>
        <v>0112</v>
      </c>
      <c r="CH5" s="14" t="str">
        <f>VLOOKUP(CH286,Lookups!$A$1:$D$50,4,TRUE)</f>
        <v>2096</v>
      </c>
      <c r="CI5" s="14" t="str">
        <f>VLOOKUP(CI286,Lookups!$A$1:$D$50,4,TRUE)</f>
        <v>0116</v>
      </c>
      <c r="CJ5" s="14" t="str">
        <f>VLOOKUP(CJ286,Lookups!$A$1:$D$50,4,TRUE)</f>
        <v>0119</v>
      </c>
      <c r="CK5" s="14" t="str">
        <f>VLOOKUP(CK286,Lookups!$A$1:$D$50,4,TRUE)</f>
        <v>0116</v>
      </c>
      <c r="CL5" s="14" t="str">
        <f>VLOOKUP(CL286,Lookups!$A$1:$D$50,4,TRUE)</f>
        <v>2131</v>
      </c>
      <c r="CM5" s="14" t="str">
        <f>VLOOKUP(CM286,Lookups!$A$1:$D$50,4,TRUE)</f>
        <v>0273</v>
      </c>
      <c r="CN5" s="14" t="str">
        <f>VLOOKUP(CN286,Lookups!$A$1:$D$50,4,TRUE)</f>
        <v>0272</v>
      </c>
      <c r="CO5" s="14" t="str">
        <f>VLOOKUP(CO286,Lookups!$A$1:$D$50,4,TRUE)</f>
        <v>0741</v>
      </c>
      <c r="CP5" s="14" t="str">
        <f>VLOOKUP(CP286,Lookups!$A$1:$D$50,4,TRUE)</f>
        <v>0762</v>
      </c>
      <c r="CQ5" s="14" t="str">
        <f>VLOOKUP(CQ286,Lookups!$A$1:$D$50,4,TRUE)</f>
        <v>0291</v>
      </c>
      <c r="CR5" s="14" t="str">
        <f>VLOOKUP(CR286,Lookups!$A$1:$D$50,4,TRUE)</f>
        <v>0711</v>
      </c>
      <c r="CS5" s="14" t="str">
        <f>VLOOKUP(CS286,Lookups!$A$1:$D$50,4,TRUE)</f>
        <v>0273</v>
      </c>
      <c r="CT5" s="14" t="str">
        <f>VLOOKUP(CT286,Lookups!$A$1:$D$50,4,TRUE)</f>
        <v>0119</v>
      </c>
      <c r="CU5" s="14" t="str">
        <f>VLOOKUP(CU286,Lookups!$A$1:$D$50,4,TRUE)</f>
        <v>2121</v>
      </c>
      <c r="CV5" s="14" t="str">
        <f>VLOOKUP(CV286,Lookups!$A$1:$D$50,4,TRUE)</f>
        <v>0724</v>
      </c>
      <c r="CW5" s="14" t="str">
        <f>VLOOKUP(CW286,Lookups!$A$1:$D$50,4,TRUE)</f>
        <v>0724</v>
      </c>
    </row>
    <row r="6" ht="12.75" customHeight="1">
      <c r="A6" s="11" t="s">
        <v>375</v>
      </c>
      <c r="B6" s="14" t="str">
        <f>IF(VLOOKUP(B287,Lookups!$E$1:$F$4,2,TRUE)=0,"",VLOOKUP(B287,Lookups!$E$1:$F$4,2,TRUE))</f>
        <v>DENTAL</v>
      </c>
      <c r="C6" s="14" t="str">
        <f>IF(VLOOKUP(C287,Lookups!$E$1:$F$4,2,TRUE)=0,"",VLOOKUP(C287,Lookups!$E$1:$F$4,2,TRUE))</f>
        <v>DENTAL</v>
      </c>
      <c r="D6" s="14" t="str">
        <f>IF(VLOOKUP(D287,Lookups!$E$1:$F$4,2,TRUE)=0,"",VLOOKUP(D287,Lookups!$E$1:$F$4,2,TRUE))</f>
        <v/>
      </c>
      <c r="E6" s="14" t="str">
        <f>IF(VLOOKUP(E287,Lookups!$E$1:$F$4,2,TRUE)=0,"",VLOOKUP(E287,Lookups!$E$1:$F$4,2,TRUE))</f>
        <v>DENTAL</v>
      </c>
      <c r="F6" s="14" t="str">
        <f>IF(VLOOKUP(F287,Lookups!$E$1:$F$4,2,TRUE)=0,"",VLOOKUP(F287,Lookups!$E$1:$F$4,2,TRUE))</f>
        <v>LTD</v>
      </c>
      <c r="G6" s="14" t="str">
        <f>IF(VLOOKUP(G287,Lookups!$E$1:$F$4,2,TRUE)=0,"",VLOOKUP(G287,Lookups!$E$1:$F$4,2,TRUE))</f>
        <v>DENTAL</v>
      </c>
      <c r="H6" s="14" t="str">
        <f>IF(VLOOKUP(H287,Lookups!$E$1:$F$4,2,TRUE)=0,"",VLOOKUP(H287,Lookups!$E$1:$F$4,2,TRUE))</f>
        <v/>
      </c>
      <c r="I6" s="14" t="str">
        <f>IF(VLOOKUP(I287,Lookups!$E$1:$F$4,2,TRUE)=0,"",VLOOKUP(I287,Lookups!$E$1:$F$4,2,TRUE))</f>
        <v>DENTAL</v>
      </c>
      <c r="J6" s="14" t="str">
        <f>IF(VLOOKUP(J287,Lookups!$E$1:$F$4,2,TRUE)=0,"",VLOOKUP(J287,Lookups!$E$1:$F$4,2,TRUE))</f>
        <v>LTD</v>
      </c>
      <c r="K6" s="14" t="str">
        <f>IF(VLOOKUP(K287,Lookups!$E$1:$F$4,2,TRUE)=0,"",VLOOKUP(K287,Lookups!$E$1:$F$4,2,TRUE))</f>
        <v>DENTAL</v>
      </c>
      <c r="L6" s="14" t="str">
        <f>IF(VLOOKUP(L287,Lookups!$E$1:$F$4,2,TRUE)=0,"",VLOOKUP(L287,Lookups!$E$1:$F$4,2,TRUE))</f>
        <v>DENTAL</v>
      </c>
      <c r="M6" s="14" t="str">
        <f>IF(VLOOKUP(M287,Lookups!$E$1:$F$4,2,TRUE)=0,"",VLOOKUP(M287,Lookups!$E$1:$F$4,2,TRUE))</f>
        <v>DENTAL</v>
      </c>
      <c r="N6" s="14" t="str">
        <f>IF(VLOOKUP(N287,Lookups!$E$1:$F$4,2,TRUE)=0,"",VLOOKUP(N287,Lookups!$E$1:$F$4,2,TRUE))</f>
        <v/>
      </c>
      <c r="O6" s="14" t="str">
        <f>IF(VLOOKUP(O287,Lookups!$E$1:$F$4,2,TRUE)=0,"",VLOOKUP(O287,Lookups!$E$1:$F$4,2,TRUE))</f>
        <v>DENTAL</v>
      </c>
      <c r="P6" s="14" t="str">
        <f>IF(VLOOKUP(P287,Lookups!$E$1:$F$4,2,TRUE)=0,"",VLOOKUP(P287,Lookups!$E$1:$F$4,2,TRUE))</f>
        <v>DENTAL</v>
      </c>
      <c r="Q6" s="14" t="str">
        <f>IF(VLOOKUP(Q287,Lookups!$E$1:$F$4,2,TRUE)=0,"",VLOOKUP(Q287,Lookups!$E$1:$F$4,2,TRUE))</f>
        <v/>
      </c>
      <c r="R6" s="14" t="str">
        <f>IF(VLOOKUP(R287,Lookups!$E$1:$F$4,2,TRUE)=0,"",VLOOKUP(R287,Lookups!$E$1:$F$4,2,TRUE))</f>
        <v/>
      </c>
      <c r="S6" s="14" t="str">
        <f>IF(VLOOKUP(S287,Lookups!$E$1:$F$4,2,TRUE)=0,"",VLOOKUP(S287,Lookups!$E$1:$F$4,2,TRUE))</f>
        <v>DENTAL</v>
      </c>
      <c r="T6" s="14" t="str">
        <f>IF(VLOOKUP(T287,Lookups!$E$1:$F$4,2,TRUE)=0,"",VLOOKUP(T287,Lookups!$E$1:$F$4,2,TRUE))</f>
        <v/>
      </c>
      <c r="U6" s="14" t="str">
        <f>IF(VLOOKUP(U287,Lookups!$E$1:$F$4,2,TRUE)=0,"",VLOOKUP(U287,Lookups!$E$1:$F$4,2,TRUE))</f>
        <v>DENTAL</v>
      </c>
      <c r="V6" s="14" t="str">
        <f>IF(VLOOKUP(V287,Lookups!$E$1:$F$4,2,TRUE)=0,"",VLOOKUP(V287,Lookups!$E$1:$F$4,2,TRUE))</f>
        <v/>
      </c>
      <c r="W6" s="14" t="str">
        <f>IF(VLOOKUP(W287,Lookups!$E$1:$F$4,2,TRUE)=0,"",VLOOKUP(W287,Lookups!$E$1:$F$4,2,TRUE))</f>
        <v>DENTAL</v>
      </c>
      <c r="X6" s="14" t="str">
        <f>IF(VLOOKUP(X287,Lookups!$E$1:$F$4,2,TRUE)=0,"",VLOOKUP(X287,Lookups!$E$1:$F$4,2,TRUE))</f>
        <v/>
      </c>
      <c r="Y6" s="14" t="str">
        <f>IF(VLOOKUP(Y287,Lookups!$E$1:$F$4,2,TRUE)=0,"",VLOOKUP(Y287,Lookups!$E$1:$F$4,2,TRUE))</f>
        <v>DENTAL</v>
      </c>
      <c r="Z6" s="14" t="str">
        <f>IF(VLOOKUP(Z287,Lookups!$E$1:$F$4,2,TRUE)=0,"",VLOOKUP(Z287,Lookups!$E$1:$F$4,2,TRUE))</f>
        <v/>
      </c>
      <c r="AA6" s="14" t="str">
        <f>IF(VLOOKUP(AA287,Lookups!$E$1:$F$4,2,TRUE)=0,"",VLOOKUP(AA287,Lookups!$E$1:$F$4,2,TRUE))</f>
        <v>DENTAL</v>
      </c>
      <c r="AB6" s="14" t="str">
        <f>IF(VLOOKUP(AB287,Lookups!$E$1:$F$4,2,TRUE)=0,"",VLOOKUP(AB287,Lookups!$E$1:$F$4,2,TRUE))</f>
        <v/>
      </c>
      <c r="AC6" s="14" t="str">
        <f>IF(VLOOKUP(AC287,Lookups!$E$1:$F$4,2,TRUE)=0,"",VLOOKUP(AC287,Lookups!$E$1:$F$4,2,TRUE))</f>
        <v>LTD</v>
      </c>
      <c r="AD6" s="14" t="str">
        <f>IF(VLOOKUP(AD287,Lookups!$E$1:$F$4,2,TRUE)=0,"",VLOOKUP(AD287,Lookups!$E$1:$F$4,2,TRUE))</f>
        <v>DENTAL</v>
      </c>
      <c r="AE6" s="14" t="str">
        <f>IF(VLOOKUP(AE287,Lookups!$E$1:$F$4,2,TRUE)=0,"",VLOOKUP(AE287,Lookups!$E$1:$F$4,2,TRUE))</f>
        <v>LTD</v>
      </c>
      <c r="AF6" s="14" t="str">
        <f>IF(VLOOKUP(AF287,Lookups!$E$1:$F$4,2,TRUE)=0,"",VLOOKUP(AF287,Lookups!$E$1:$F$4,2,TRUE))</f>
        <v/>
      </c>
      <c r="AG6" s="14" t="str">
        <f>IF(VLOOKUP(AG287,Lookups!$E$1:$F$4,2,TRUE)=0,"",VLOOKUP(AG287,Lookups!$E$1:$F$4,2,TRUE))</f>
        <v>DENTAL</v>
      </c>
      <c r="AH6" s="14" t="str">
        <f>IF(VLOOKUP(AH287,Lookups!$E$1:$F$4,2,TRUE)=0,"",VLOOKUP(AH287,Lookups!$E$1:$F$4,2,TRUE))</f>
        <v>DENTAL</v>
      </c>
      <c r="AI6" s="14" t="str">
        <f>IF(VLOOKUP(AI287,Lookups!$E$1:$F$4,2,TRUE)=0,"",VLOOKUP(AI287,Lookups!$E$1:$F$4,2,TRUE))</f>
        <v>DENTAL</v>
      </c>
      <c r="AJ6" s="14" t="str">
        <f>IF(VLOOKUP(AJ287,Lookups!$E$1:$F$4,2,TRUE)=0,"",VLOOKUP(AJ287,Lookups!$E$1:$F$4,2,TRUE))</f>
        <v>DENTAL</v>
      </c>
      <c r="AK6" s="14" t="str">
        <f>IF(VLOOKUP(AK287,Lookups!$E$1:$F$4,2,TRUE)=0,"",VLOOKUP(AK287,Lookups!$E$1:$F$4,2,TRUE))</f>
        <v>DENTAL</v>
      </c>
      <c r="AL6" s="14" t="str">
        <f>IF(VLOOKUP(AL287,Lookups!$E$1:$F$4,2,TRUE)=0,"",VLOOKUP(AL287,Lookups!$E$1:$F$4,2,TRUE))</f>
        <v>DENTAL</v>
      </c>
      <c r="AM6" s="14" t="str">
        <f>IF(VLOOKUP(AM287,Lookups!$E$1:$F$4,2,TRUE)=0,"",VLOOKUP(AM287,Lookups!$E$1:$F$4,2,TRUE))</f>
        <v>DENTAL</v>
      </c>
      <c r="AN6" s="14" t="str">
        <f>IF(VLOOKUP(AN287,Lookups!$E$1:$F$4,2,TRUE)=0,"",VLOOKUP(AN287,Lookups!$E$1:$F$4,2,TRUE))</f>
        <v>LTD</v>
      </c>
      <c r="AO6" s="14" t="str">
        <f>IF(VLOOKUP(AO287,Lookups!$E$1:$F$4,2,TRUE)=0,"",VLOOKUP(AO287,Lookups!$E$1:$F$4,2,TRUE))</f>
        <v>DENTAL</v>
      </c>
      <c r="AP6" s="14" t="str">
        <f>IF(VLOOKUP(AP287,Lookups!$E$1:$F$4,2,TRUE)=0,"",VLOOKUP(AP287,Lookups!$E$1:$F$4,2,TRUE))</f>
        <v>DENTAL</v>
      </c>
      <c r="AQ6" s="14" t="str">
        <f>IF(VLOOKUP(AQ287,Lookups!$E$1:$F$4,2,TRUE)=0,"",VLOOKUP(AQ287,Lookups!$E$1:$F$4,2,TRUE))</f>
        <v>LTD</v>
      </c>
      <c r="AR6" s="14" t="str">
        <f>IF(VLOOKUP(AR287,Lookups!$E$1:$F$4,2,TRUE)=0,"",VLOOKUP(AR287,Lookups!$E$1:$F$4,2,TRUE))</f>
        <v>DENTAL</v>
      </c>
      <c r="AS6" s="14" t="str">
        <f>IF(VLOOKUP(AS287,Lookups!$E$1:$F$4,2,TRUE)=0,"",VLOOKUP(AS287,Lookups!$E$1:$F$4,2,TRUE))</f>
        <v/>
      </c>
      <c r="AT6" s="14" t="str">
        <f>IF(VLOOKUP(AT287,Lookups!$E$1:$F$4,2,TRUE)=0,"",VLOOKUP(AT287,Lookups!$E$1:$F$4,2,TRUE))</f>
        <v>LTD</v>
      </c>
      <c r="AU6" s="14" t="str">
        <f>IF(VLOOKUP(AU287,Lookups!$E$1:$F$4,2,TRUE)=0,"",VLOOKUP(AU287,Lookups!$E$1:$F$4,2,TRUE))</f>
        <v>DENTAL</v>
      </c>
      <c r="AV6" s="14" t="str">
        <f>IF(VLOOKUP(AV287,Lookups!$E$1:$F$4,2,TRUE)=0,"",VLOOKUP(AV287,Lookups!$E$1:$F$4,2,TRUE))</f>
        <v/>
      </c>
      <c r="AW6" s="14" t="str">
        <f>IF(VLOOKUP(AW287,Lookups!$E$1:$F$4,2,TRUE)=0,"",VLOOKUP(AW287,Lookups!$E$1:$F$4,2,TRUE))</f>
        <v/>
      </c>
      <c r="AX6" s="14" t="str">
        <f>IF(VLOOKUP(AX287,Lookups!$E$1:$F$4,2,TRUE)=0,"",VLOOKUP(AX287,Lookups!$E$1:$F$4,2,TRUE))</f>
        <v>DENTAL</v>
      </c>
      <c r="AY6" s="14" t="str">
        <f>IF(VLOOKUP(AY287,Lookups!$E$1:$F$4,2,TRUE)=0,"",VLOOKUP(AY287,Lookups!$E$1:$F$4,2,TRUE))</f>
        <v/>
      </c>
      <c r="AZ6" s="14" t="str">
        <f>IF(VLOOKUP(AZ287,Lookups!$E$1:$F$4,2,TRUE)=0,"",VLOOKUP(AZ287,Lookups!$E$1:$F$4,2,TRUE))</f>
        <v>LTD</v>
      </c>
      <c r="BA6" s="14" t="str">
        <f>IF(VLOOKUP(BA287,Lookups!$E$1:$F$4,2,TRUE)=0,"",VLOOKUP(BA287,Lookups!$E$1:$F$4,2,TRUE))</f>
        <v>DENTAL</v>
      </c>
      <c r="BB6" s="14" t="str">
        <f>IF(VLOOKUP(BB287,Lookups!$E$1:$F$4,2,TRUE)=0,"",VLOOKUP(BB287,Lookups!$E$1:$F$4,2,TRUE))</f>
        <v>DENTAL</v>
      </c>
      <c r="BC6" s="14" t="str">
        <f>IF(VLOOKUP(BC287,Lookups!$E$1:$F$4,2,TRUE)=0,"",VLOOKUP(BC287,Lookups!$E$1:$F$4,2,TRUE))</f>
        <v>DENTAL</v>
      </c>
      <c r="BD6" s="14" t="str">
        <f>IF(VLOOKUP(BD287,Lookups!$E$1:$F$4,2,TRUE)=0,"",VLOOKUP(BD287,Lookups!$E$1:$F$4,2,TRUE))</f>
        <v>DENTAL</v>
      </c>
      <c r="BE6" s="14" t="str">
        <f>IF(VLOOKUP(BE287,Lookups!$E$1:$F$4,2,TRUE)=0,"",VLOOKUP(BE287,Lookups!$E$1:$F$4,2,TRUE))</f>
        <v>DENTAL</v>
      </c>
      <c r="BF6" s="14" t="str">
        <f>IF(VLOOKUP(BF287,Lookups!$E$1:$F$4,2,TRUE)=0,"",VLOOKUP(BF287,Lookups!$E$1:$F$4,2,TRUE))</f>
        <v>DENTAL</v>
      </c>
      <c r="BG6" s="14" t="str">
        <f>IF(VLOOKUP(BG287,Lookups!$E$1:$F$4,2,TRUE)=0,"",VLOOKUP(BG287,Lookups!$E$1:$F$4,2,TRUE))</f>
        <v>DENTAL</v>
      </c>
      <c r="BH6" s="14" t="str">
        <f>IF(VLOOKUP(BH287,Lookups!$E$1:$F$4,2,TRUE)=0,"",VLOOKUP(BH287,Lookups!$E$1:$F$4,2,TRUE))</f>
        <v/>
      </c>
      <c r="BI6" s="14" t="str">
        <f>IF(VLOOKUP(BI287,Lookups!$E$1:$F$4,2,TRUE)=0,"",VLOOKUP(BI287,Lookups!$E$1:$F$4,2,TRUE))</f>
        <v>DENTAL</v>
      </c>
      <c r="BJ6" s="14" t="str">
        <f>IF(VLOOKUP(BJ287,Lookups!$E$1:$F$4,2,TRUE)=0,"",VLOOKUP(BJ287,Lookups!$E$1:$F$4,2,TRUE))</f>
        <v/>
      </c>
      <c r="BK6" s="14" t="str">
        <f>IF(VLOOKUP(BK287,Lookups!$E$1:$F$4,2,TRUE)=0,"",VLOOKUP(BK287,Lookups!$E$1:$F$4,2,TRUE))</f>
        <v>DENTAL</v>
      </c>
      <c r="BL6" s="14" t="str">
        <f>IF(VLOOKUP(BL287,Lookups!$E$1:$F$4,2,TRUE)=0,"",VLOOKUP(BL287,Lookups!$E$1:$F$4,2,TRUE))</f>
        <v>DENTAL</v>
      </c>
      <c r="BM6" s="14" t="str">
        <f>IF(VLOOKUP(BM287,Lookups!$E$1:$F$4,2,TRUE)=0,"",VLOOKUP(BM287,Lookups!$E$1:$F$4,2,TRUE))</f>
        <v/>
      </c>
      <c r="BN6" s="14" t="str">
        <f>IF(VLOOKUP(BN287,Lookups!$E$1:$F$4,2,TRUE)=0,"",VLOOKUP(BN287,Lookups!$E$1:$F$4,2,TRUE))</f>
        <v>DENTAL</v>
      </c>
      <c r="BO6" s="14" t="str">
        <f>IF(VLOOKUP(BO287,Lookups!$E$1:$F$4,2,TRUE)=0,"",VLOOKUP(BO287,Lookups!$E$1:$F$4,2,TRUE))</f>
        <v>DENTAL</v>
      </c>
      <c r="BP6" s="14" t="str">
        <f>IF(VLOOKUP(BP287,Lookups!$E$1:$F$4,2,TRUE)=0,"",VLOOKUP(BP287,Lookups!$E$1:$F$4,2,TRUE))</f>
        <v>LTD</v>
      </c>
      <c r="BQ6" s="14" t="str">
        <f>IF(VLOOKUP(BQ287,Lookups!$E$1:$F$4,2,TRUE)=0,"",VLOOKUP(BQ287,Lookups!$E$1:$F$4,2,TRUE))</f>
        <v>LTD</v>
      </c>
      <c r="BR6" s="14" t="str">
        <f>IF(VLOOKUP(BR287,Lookups!$E$1:$F$4,2,TRUE)=0,"",VLOOKUP(BR287,Lookups!$E$1:$F$4,2,TRUE))</f>
        <v/>
      </c>
      <c r="BS6" s="14" t="str">
        <f>IF(VLOOKUP(BS287,Lookups!$E$1:$F$4,2,TRUE)=0,"",VLOOKUP(BS287,Lookups!$E$1:$F$4,2,TRUE))</f>
        <v>LTD</v>
      </c>
      <c r="BT6" s="14" t="str">
        <f>IF(VLOOKUP(BT287,Lookups!$E$1:$F$4,2,TRUE)=0,"",VLOOKUP(BT287,Lookups!$E$1:$F$4,2,TRUE))</f>
        <v>DENTAL</v>
      </c>
      <c r="BU6" s="14" t="str">
        <f>IF(VLOOKUP(BU287,Lookups!$E$1:$F$4,2,TRUE)=0,"",VLOOKUP(BU287,Lookups!$E$1:$F$4,2,TRUE))</f>
        <v>DENTAL</v>
      </c>
      <c r="BV6" s="14" t="str">
        <f>IF(VLOOKUP(BV287,Lookups!$E$1:$F$4,2,TRUE)=0,"",VLOOKUP(BV287,Lookups!$E$1:$F$4,2,TRUE))</f>
        <v>DENTAL</v>
      </c>
      <c r="BW6" s="14" t="str">
        <f>IF(VLOOKUP(BW287,Lookups!$E$1:$F$4,2,TRUE)=0,"",VLOOKUP(BW287,Lookups!$E$1:$F$4,2,TRUE))</f>
        <v>DENTAL</v>
      </c>
      <c r="BX6" s="14" t="str">
        <f>IF(VLOOKUP(BX287,Lookups!$E$1:$F$4,2,TRUE)=0,"",VLOOKUP(BX287,Lookups!$E$1:$F$4,2,TRUE))</f>
        <v>DENTAL</v>
      </c>
      <c r="BY6" s="14" t="str">
        <f>IF(VLOOKUP(BY287,Lookups!$E$1:$F$4,2,TRUE)=0,"",VLOOKUP(BY287,Lookups!$E$1:$F$4,2,TRUE))</f>
        <v>DENTAL</v>
      </c>
      <c r="BZ6" s="14" t="str">
        <f>IF(VLOOKUP(BZ287,Lookups!$E$1:$F$4,2,TRUE)=0,"",VLOOKUP(BZ287,Lookups!$E$1:$F$4,2,TRUE))</f>
        <v/>
      </c>
      <c r="CA6" s="14" t="str">
        <f>IF(VLOOKUP(CA287,Lookups!$E$1:$F$4,2,TRUE)=0,"",VLOOKUP(CA287,Lookups!$E$1:$F$4,2,TRUE))</f>
        <v>DENTAL</v>
      </c>
      <c r="CB6" s="14" t="str">
        <f>IF(VLOOKUP(CB287,Lookups!$E$1:$F$4,2,TRUE)=0,"",VLOOKUP(CB287,Lookups!$E$1:$F$4,2,TRUE))</f>
        <v>DENTAL</v>
      </c>
      <c r="CC6" s="14" t="str">
        <f>IF(VLOOKUP(CC287,Lookups!$E$1:$F$4,2,TRUE)=0,"",VLOOKUP(CC287,Lookups!$E$1:$F$4,2,TRUE))</f>
        <v>DENTAL</v>
      </c>
      <c r="CD6" s="14" t="str">
        <f>IF(VLOOKUP(CD287,Lookups!$E$1:$F$4,2,TRUE)=0,"",VLOOKUP(CD287,Lookups!$E$1:$F$4,2,TRUE))</f>
        <v/>
      </c>
      <c r="CE6" s="14" t="str">
        <f>IF(VLOOKUP(CE287,Lookups!$E$1:$F$4,2,TRUE)=0,"",VLOOKUP(CE287,Lookups!$E$1:$F$4,2,TRUE))</f>
        <v>DENTAL</v>
      </c>
      <c r="CF6" s="14" t="str">
        <f>IF(VLOOKUP(CF287,Lookups!$E$1:$F$4,2,TRUE)=0,"",VLOOKUP(CF287,Lookups!$E$1:$F$4,2,TRUE))</f>
        <v>DENTAL</v>
      </c>
      <c r="CG6" s="14" t="str">
        <f>IF(VLOOKUP(CG287,Lookups!$E$1:$F$4,2,TRUE)=0,"",VLOOKUP(CG287,Lookups!$E$1:$F$4,2,TRUE))</f>
        <v>DENTAL</v>
      </c>
      <c r="CH6" s="14" t="str">
        <f>IF(VLOOKUP(CH287,Lookups!$E$1:$F$4,2,TRUE)=0,"",VLOOKUP(CH287,Lookups!$E$1:$F$4,2,TRUE))</f>
        <v>LTD</v>
      </c>
      <c r="CI6" s="14" t="str">
        <f>IF(VLOOKUP(CI287,Lookups!$E$1:$F$4,2,TRUE)=0,"",VLOOKUP(CI287,Lookups!$E$1:$F$4,2,TRUE))</f>
        <v>DENTAL</v>
      </c>
      <c r="CJ6" s="14" t="str">
        <f>IF(VLOOKUP(CJ287,Lookups!$E$1:$F$4,2,TRUE)=0,"",VLOOKUP(CJ287,Lookups!$E$1:$F$4,2,TRUE))</f>
        <v>DENTAL</v>
      </c>
      <c r="CK6" s="14" t="str">
        <f>IF(VLOOKUP(CK287,Lookups!$E$1:$F$4,2,TRUE)=0,"",VLOOKUP(CK287,Lookups!$E$1:$F$4,2,TRUE))</f>
        <v>LTD</v>
      </c>
      <c r="CL6" s="14" t="str">
        <f>IF(VLOOKUP(CL287,Lookups!$E$1:$F$4,2,TRUE)=0,"",VLOOKUP(CL287,Lookups!$E$1:$F$4,2,TRUE))</f>
        <v>DENTAL</v>
      </c>
      <c r="CM6" s="14" t="str">
        <f>IF(VLOOKUP(CM287,Lookups!$E$1:$F$4,2,TRUE)=0,"",VLOOKUP(CM287,Lookups!$E$1:$F$4,2,TRUE))</f>
        <v>DENTAL</v>
      </c>
      <c r="CN6" s="14" t="str">
        <f>IF(VLOOKUP(CN287,Lookups!$E$1:$F$4,2,TRUE)=0,"",VLOOKUP(CN287,Lookups!$E$1:$F$4,2,TRUE))</f>
        <v>DENTAL</v>
      </c>
      <c r="CO6" s="14" t="str">
        <f>IF(VLOOKUP(CO287,Lookups!$E$1:$F$4,2,TRUE)=0,"",VLOOKUP(CO287,Lookups!$E$1:$F$4,2,TRUE))</f>
        <v>DENTAL</v>
      </c>
      <c r="CP6" s="14" t="str">
        <f>IF(VLOOKUP(CP287,Lookups!$E$1:$F$4,2,TRUE)=0,"",VLOOKUP(CP287,Lookups!$E$1:$F$4,2,TRUE))</f>
        <v>DENTAL</v>
      </c>
      <c r="CQ6" s="14" t="str">
        <f>IF(VLOOKUP(CQ287,Lookups!$E$1:$F$4,2,TRUE)=0,"",VLOOKUP(CQ287,Lookups!$E$1:$F$4,2,TRUE))</f>
        <v>DENTAL</v>
      </c>
      <c r="CR6" s="14" t="str">
        <f>IF(VLOOKUP(CR287,Lookups!$E$1:$F$4,2,TRUE)=0,"",VLOOKUP(CR287,Lookups!$E$1:$F$4,2,TRUE))</f>
        <v/>
      </c>
      <c r="CS6" s="14" t="str">
        <f>IF(VLOOKUP(CS287,Lookups!$E$1:$F$4,2,TRUE)=0,"",VLOOKUP(CS287,Lookups!$E$1:$F$4,2,TRUE))</f>
        <v/>
      </c>
      <c r="CT6" s="14" t="str">
        <f>IF(VLOOKUP(CT287,Lookups!$E$1:$F$4,2,TRUE)=0,"",VLOOKUP(CT287,Lookups!$E$1:$F$4,2,TRUE))</f>
        <v>DENTAL</v>
      </c>
      <c r="CU6" s="14" t="str">
        <f>IF(VLOOKUP(CU287,Lookups!$E$1:$F$4,2,TRUE)=0,"",VLOOKUP(CU287,Lookups!$E$1:$F$4,2,TRUE))</f>
        <v>DENTAL</v>
      </c>
      <c r="CV6" s="14" t="str">
        <f>IF(VLOOKUP(CV287,Lookups!$E$1:$F$4,2,TRUE)=0,"",VLOOKUP(CV287,Lookups!$E$1:$F$4,2,TRUE))</f>
        <v/>
      </c>
      <c r="CW6" s="14" t="str">
        <f>IF(VLOOKUP(CW287,Lookups!$E$1:$F$4,2,TRUE)=0,"",VLOOKUP(CW287,Lookups!$E$1:$F$4,2,TRUE))</f>
        <v>DENTAL</v>
      </c>
    </row>
    <row r="7" ht="12.75" customHeight="1">
      <c r="A7" s="11" t="s">
        <v>379</v>
      </c>
      <c r="B7" s="14">
        <f>VLOOKUP(B288,Lookups!$G$1:$H$6,2,TRUE)</f>
        <v>32</v>
      </c>
      <c r="C7" s="14">
        <f>VLOOKUP(C288,Lookups!$G$1:$H$6,2,TRUE)</f>
        <v>18</v>
      </c>
      <c r="D7" s="14">
        <f>VLOOKUP(D288,Lookups!$G$1:$H$6,2,TRUE)</f>
        <v>12</v>
      </c>
      <c r="E7" s="14">
        <f>VLOOKUP(E288,Lookups!$G$1:$H$6,2,TRUE)</f>
        <v>6</v>
      </c>
      <c r="F7" s="14">
        <f>VLOOKUP(F288,Lookups!$G$1:$H$6,2,TRUE)</f>
        <v>12</v>
      </c>
      <c r="G7" s="14">
        <f>VLOOKUP(G288,Lookups!$G$1:$H$6,2,TRUE)</f>
        <v>6</v>
      </c>
      <c r="H7" s="14">
        <f>VLOOKUP(H288,Lookups!$G$1:$H$6,2,TRUE)</f>
        <v>12</v>
      </c>
      <c r="I7" s="14">
        <f>VLOOKUP(I288,Lookups!$G$1:$H$6,2,TRUE)</f>
        <v>24</v>
      </c>
      <c r="J7" s="14">
        <f>VLOOKUP(J288,Lookups!$G$1:$H$6,2,TRUE)</f>
        <v>6</v>
      </c>
      <c r="K7" s="14">
        <f>VLOOKUP(K288,Lookups!$G$1:$H$6,2,TRUE)</f>
        <v>6</v>
      </c>
      <c r="L7" s="14">
        <f>VLOOKUP(L288,Lookups!$G$1:$H$6,2,TRUE)</f>
        <v>12</v>
      </c>
      <c r="M7" s="14">
        <f>VLOOKUP(M288,Lookups!$G$1:$H$6,2,TRUE)</f>
        <v>18</v>
      </c>
      <c r="N7" s="14">
        <f>VLOOKUP(N288,Lookups!$G$1:$H$6,2,TRUE)</f>
        <v>18</v>
      </c>
      <c r="O7" s="14">
        <f>VLOOKUP(O288,Lookups!$G$1:$H$6,2,TRUE)</f>
        <v>6</v>
      </c>
      <c r="P7" s="14">
        <f>VLOOKUP(P288,Lookups!$G$1:$H$6,2,TRUE)</f>
        <v>18</v>
      </c>
      <c r="Q7" s="14">
        <f>VLOOKUP(Q288,Lookups!$G$1:$H$6,2,TRUE)</f>
        <v>6</v>
      </c>
      <c r="R7" s="14">
        <f>VLOOKUP(R288,Lookups!$G$1:$H$6,2,TRUE)</f>
        <v>6</v>
      </c>
      <c r="S7" s="14">
        <f>VLOOKUP(S288,Lookups!$G$1:$H$6,2,TRUE)</f>
        <v>24</v>
      </c>
      <c r="T7" s="14">
        <f>VLOOKUP(T288,Lookups!$G$1:$H$6,2,TRUE)</f>
        <v>6</v>
      </c>
      <c r="U7" s="14">
        <f>VLOOKUP(U288,Lookups!$G$1:$H$6,2,TRUE)</f>
        <v>18</v>
      </c>
      <c r="V7" s="14">
        <f>VLOOKUP(V288,Lookups!$G$1:$H$6,2,TRUE)</f>
        <v>6</v>
      </c>
      <c r="W7" s="14">
        <f>VLOOKUP(W288,Lookups!$G$1:$H$6,2,TRUE)</f>
        <v>6</v>
      </c>
      <c r="X7" s="14">
        <f>VLOOKUP(X288,Lookups!$G$1:$H$6,2,TRUE)</f>
        <v>24</v>
      </c>
      <c r="Y7" s="14">
        <f>VLOOKUP(Y288,Lookups!$G$1:$H$6,2,TRUE)</f>
        <v>6</v>
      </c>
      <c r="Z7" s="14">
        <f>VLOOKUP(Z288,Lookups!$G$1:$H$6,2,TRUE)</f>
        <v>18</v>
      </c>
      <c r="AA7" s="14">
        <f>VLOOKUP(AA288,Lookups!$G$1:$H$6,2,TRUE)</f>
        <v>12</v>
      </c>
      <c r="AB7" s="14">
        <f>VLOOKUP(AB288,Lookups!$G$1:$H$6,2,TRUE)</f>
        <v>6</v>
      </c>
      <c r="AC7" s="14">
        <f>VLOOKUP(AC288,Lookups!$G$1:$H$6,2,TRUE)</f>
        <v>18</v>
      </c>
      <c r="AD7" s="14">
        <f>VLOOKUP(AD288,Lookups!$G$1:$H$6,2,TRUE)</f>
        <v>18</v>
      </c>
      <c r="AE7" s="14">
        <f>VLOOKUP(AE288,Lookups!$G$1:$H$6,2,TRUE)</f>
        <v>12</v>
      </c>
      <c r="AF7" s="14">
        <f>VLOOKUP(AF288,Lookups!$G$1:$H$6,2,TRUE)</f>
        <v>18</v>
      </c>
      <c r="AG7" s="14">
        <f>VLOOKUP(AG288,Lookups!$G$1:$H$6,2,TRUE)</f>
        <v>32</v>
      </c>
      <c r="AH7" s="14">
        <f>VLOOKUP(AH288,Lookups!$G$1:$H$6,2,TRUE)</f>
        <v>6</v>
      </c>
      <c r="AI7" s="14">
        <f>VLOOKUP(AI288,Lookups!$G$1:$H$6,2,TRUE)</f>
        <v>18</v>
      </c>
      <c r="AJ7" s="14">
        <f>VLOOKUP(AJ288,Lookups!$G$1:$H$6,2,TRUE)</f>
        <v>24</v>
      </c>
      <c r="AK7" s="14">
        <f>VLOOKUP(AK288,Lookups!$G$1:$H$6,2,TRUE)</f>
        <v>12</v>
      </c>
      <c r="AL7" s="14">
        <f>VLOOKUP(AL288,Lookups!$G$1:$H$6,2,TRUE)</f>
        <v>32</v>
      </c>
      <c r="AM7" s="14">
        <f>VLOOKUP(AM288,Lookups!$G$1:$H$6,2,TRUE)</f>
        <v>6</v>
      </c>
      <c r="AN7" s="14">
        <f>VLOOKUP(AN288,Lookups!$G$1:$H$6,2,TRUE)</f>
        <v>12</v>
      </c>
      <c r="AO7" s="14">
        <f>VLOOKUP(AO288,Lookups!$G$1:$H$6,2,TRUE)</f>
        <v>18</v>
      </c>
      <c r="AP7" s="14">
        <f>VLOOKUP(AP288,Lookups!$G$1:$H$6,2,TRUE)</f>
        <v>12</v>
      </c>
      <c r="AQ7" s="14">
        <f>VLOOKUP(AQ288,Lookups!$G$1:$H$6,2,TRUE)</f>
        <v>6</v>
      </c>
      <c r="AR7" s="14">
        <f>VLOOKUP(AR288,Lookups!$G$1:$H$6,2,TRUE)</f>
        <v>6</v>
      </c>
      <c r="AS7" s="14">
        <f>VLOOKUP(AS288,Lookups!$G$1:$H$6,2,TRUE)</f>
        <v>6</v>
      </c>
      <c r="AT7" s="14">
        <f>VLOOKUP(AT288,Lookups!$G$1:$H$6,2,TRUE)</f>
        <v>6</v>
      </c>
      <c r="AU7" s="14">
        <f>VLOOKUP(AU288,Lookups!$G$1:$H$6,2,TRUE)</f>
        <v>24</v>
      </c>
      <c r="AV7" s="14">
        <f>VLOOKUP(AV288,Lookups!$G$1:$H$6,2,TRUE)</f>
        <v>18</v>
      </c>
      <c r="AW7" s="14">
        <f>VLOOKUP(AW288,Lookups!$G$1:$H$6,2,TRUE)</f>
        <v>12</v>
      </c>
      <c r="AX7" s="14">
        <f>VLOOKUP(AX288,Lookups!$G$1:$H$6,2,TRUE)</f>
        <v>12</v>
      </c>
      <c r="AY7" s="14">
        <f>VLOOKUP(AY288,Lookups!$G$1:$H$6,2,TRUE)</f>
        <v>6</v>
      </c>
      <c r="AZ7" s="14">
        <f>VLOOKUP(AZ288,Lookups!$G$1:$H$6,2,TRUE)</f>
        <v>24</v>
      </c>
      <c r="BA7" s="14">
        <f>VLOOKUP(BA288,Lookups!$G$1:$H$6,2,TRUE)</f>
        <v>6</v>
      </c>
      <c r="BB7" s="14">
        <f>VLOOKUP(BB288,Lookups!$G$1:$H$6,2,TRUE)</f>
        <v>6</v>
      </c>
      <c r="BC7" s="14">
        <f>VLOOKUP(BC288,Lookups!$G$1:$H$6,2,TRUE)</f>
        <v>6</v>
      </c>
      <c r="BD7" s="14">
        <f>VLOOKUP(BD288,Lookups!$G$1:$H$6,2,TRUE)</f>
        <v>18</v>
      </c>
      <c r="BE7" s="14">
        <f>VLOOKUP(BE288,Lookups!$G$1:$H$6,2,TRUE)</f>
        <v>18</v>
      </c>
      <c r="BF7" s="14">
        <f>VLOOKUP(BF288,Lookups!$G$1:$H$6,2,TRUE)</f>
        <v>6</v>
      </c>
      <c r="BG7" s="14">
        <f>VLOOKUP(BG288,Lookups!$G$1:$H$6,2,TRUE)</f>
        <v>6</v>
      </c>
      <c r="BH7" s="14">
        <f>VLOOKUP(BH288,Lookups!$G$1:$H$6,2,TRUE)</f>
        <v>18</v>
      </c>
      <c r="BI7" s="14">
        <f>VLOOKUP(BI288,Lookups!$G$1:$H$6,2,TRUE)</f>
        <v>12</v>
      </c>
      <c r="BJ7" s="14">
        <f>VLOOKUP(BJ288,Lookups!$G$1:$H$6,2,TRUE)</f>
        <v>12</v>
      </c>
      <c r="BK7" s="14">
        <f>VLOOKUP(BK288,Lookups!$G$1:$H$6,2,TRUE)</f>
        <v>18</v>
      </c>
      <c r="BL7" s="14">
        <f>VLOOKUP(BL288,Lookups!$G$1:$H$6,2,TRUE)</f>
        <v>18</v>
      </c>
      <c r="BM7" s="14">
        <f>VLOOKUP(BM288,Lookups!$G$1:$H$6,2,TRUE)</f>
        <v>24</v>
      </c>
      <c r="BN7" s="14">
        <f>VLOOKUP(BN288,Lookups!$G$1:$H$6,2,TRUE)</f>
        <v>6</v>
      </c>
      <c r="BO7" s="14">
        <f>VLOOKUP(BO288,Lookups!$G$1:$H$6,2,TRUE)</f>
        <v>6</v>
      </c>
      <c r="BP7" s="14">
        <f>VLOOKUP(BP288,Lookups!$G$1:$H$6,2,TRUE)</f>
        <v>32</v>
      </c>
      <c r="BQ7" s="14">
        <f>VLOOKUP(BQ288,Lookups!$G$1:$H$6,2,TRUE)</f>
        <v>6</v>
      </c>
      <c r="BR7" s="14">
        <f>VLOOKUP(BR288,Lookups!$G$1:$H$6,2,TRUE)</f>
        <v>12</v>
      </c>
      <c r="BS7" s="14">
        <f>VLOOKUP(BS288,Lookups!$G$1:$H$6,2,TRUE)</f>
        <v>6</v>
      </c>
      <c r="BT7" s="14">
        <f>VLOOKUP(BT288,Lookups!$G$1:$H$6,2,TRUE)</f>
        <v>24</v>
      </c>
      <c r="BU7" s="14">
        <f>VLOOKUP(BU288,Lookups!$G$1:$H$6,2,TRUE)</f>
        <v>6</v>
      </c>
      <c r="BV7" s="14">
        <f>VLOOKUP(BV288,Lookups!$G$1:$H$6,2,TRUE)</f>
        <v>18</v>
      </c>
      <c r="BW7" s="14">
        <f>VLOOKUP(BW288,Lookups!$G$1:$H$6,2,TRUE)</f>
        <v>6</v>
      </c>
      <c r="BX7" s="14">
        <f>VLOOKUP(BX288,Lookups!$G$1:$H$6,2,TRUE)</f>
        <v>6</v>
      </c>
      <c r="BY7" s="14">
        <f>VLOOKUP(BY288,Lookups!$G$1:$H$6,2,TRUE)</f>
        <v>24</v>
      </c>
      <c r="BZ7" s="14">
        <f>VLOOKUP(BZ288,Lookups!$G$1:$H$6,2,TRUE)</f>
        <v>32</v>
      </c>
      <c r="CA7" s="14">
        <f>VLOOKUP(CA288,Lookups!$G$1:$H$6,2,TRUE)</f>
        <v>24</v>
      </c>
      <c r="CB7" s="14">
        <f>VLOOKUP(CB288,Lookups!$G$1:$H$6,2,TRUE)</f>
        <v>24</v>
      </c>
      <c r="CC7" s="14">
        <f>VLOOKUP(CC288,Lookups!$G$1:$H$6,2,TRUE)</f>
        <v>6</v>
      </c>
      <c r="CD7" s="14">
        <f>VLOOKUP(CD288,Lookups!$G$1:$H$6,2,TRUE)</f>
        <v>12</v>
      </c>
      <c r="CE7" s="14">
        <f>VLOOKUP(CE288,Lookups!$G$1:$H$6,2,TRUE)</f>
        <v>6</v>
      </c>
      <c r="CF7" s="14">
        <f>VLOOKUP(CF288,Lookups!$G$1:$H$6,2,TRUE)</f>
        <v>18</v>
      </c>
      <c r="CG7" s="14">
        <f>VLOOKUP(CG288,Lookups!$G$1:$H$6,2,TRUE)</f>
        <v>32</v>
      </c>
      <c r="CH7" s="14">
        <f>VLOOKUP(CH288,Lookups!$G$1:$H$6,2,TRUE)</f>
        <v>6</v>
      </c>
      <c r="CI7" s="14">
        <f>VLOOKUP(CI288,Lookups!$G$1:$H$6,2,TRUE)</f>
        <v>6</v>
      </c>
      <c r="CJ7" s="14">
        <f>VLOOKUP(CJ288,Lookups!$G$1:$H$6,2,TRUE)</f>
        <v>6</v>
      </c>
      <c r="CK7" s="14">
        <f>VLOOKUP(CK288,Lookups!$G$1:$H$6,2,TRUE)</f>
        <v>12</v>
      </c>
      <c r="CL7" s="14">
        <f>VLOOKUP(CL288,Lookups!$G$1:$H$6,2,TRUE)</f>
        <v>6</v>
      </c>
      <c r="CM7" s="14">
        <f>VLOOKUP(CM288,Lookups!$G$1:$H$6,2,TRUE)</f>
        <v>18</v>
      </c>
      <c r="CN7" s="14">
        <f>VLOOKUP(CN288,Lookups!$G$1:$H$6,2,TRUE)</f>
        <v>12</v>
      </c>
      <c r="CO7" s="14">
        <f>VLOOKUP(CO288,Lookups!$G$1:$H$6,2,TRUE)</f>
        <v>24</v>
      </c>
      <c r="CP7" s="14">
        <f>VLOOKUP(CP288,Lookups!$G$1:$H$6,2,TRUE)</f>
        <v>18</v>
      </c>
      <c r="CQ7" s="14">
        <f>VLOOKUP(CQ288,Lookups!$G$1:$H$6,2,TRUE)</f>
        <v>6</v>
      </c>
      <c r="CR7" s="14">
        <f>VLOOKUP(CR288,Lookups!$G$1:$H$6,2,TRUE)</f>
        <v>18</v>
      </c>
      <c r="CS7" s="14">
        <f>VLOOKUP(CS288,Lookups!$G$1:$H$6,2,TRUE)</f>
        <v>6</v>
      </c>
      <c r="CT7" s="14">
        <f>VLOOKUP(CT288,Lookups!$G$1:$H$6,2,TRUE)</f>
        <v>6</v>
      </c>
      <c r="CU7" s="14">
        <f>VLOOKUP(CU288,Lookups!$G$1:$H$6,2,TRUE)</f>
        <v>12</v>
      </c>
      <c r="CV7" s="14">
        <f>VLOOKUP(CV288,Lookups!$G$1:$H$6,2,TRUE)</f>
        <v>6</v>
      </c>
      <c r="CW7" s="14">
        <f>VLOOKUP(CW288,Lookups!$G$1:$H$6,2,TRUE)</f>
        <v>12</v>
      </c>
    </row>
    <row r="8" ht="12.75" customHeight="1">
      <c r="A8" s="11" t="s">
        <v>380</v>
      </c>
      <c r="B8" s="13">
        <f t="shared" ref="B8:CW8" si="2">B4</f>
        <v>44124</v>
      </c>
      <c r="C8" s="13">
        <f t="shared" si="2"/>
        <v>44172</v>
      </c>
      <c r="D8" s="13">
        <f t="shared" si="2"/>
        <v>43992</v>
      </c>
      <c r="E8" s="13">
        <f t="shared" si="2"/>
        <v>43915</v>
      </c>
      <c r="F8" s="13">
        <f t="shared" si="2"/>
        <v>44008</v>
      </c>
      <c r="G8" s="13">
        <f t="shared" si="2"/>
        <v>44168</v>
      </c>
      <c r="H8" s="13">
        <f t="shared" si="2"/>
        <v>43903</v>
      </c>
      <c r="I8" s="13">
        <f t="shared" si="2"/>
        <v>44055</v>
      </c>
      <c r="J8" s="13">
        <f t="shared" si="2"/>
        <v>44133</v>
      </c>
      <c r="K8" s="13">
        <f t="shared" si="2"/>
        <v>43918</v>
      </c>
      <c r="L8" s="13">
        <f t="shared" si="2"/>
        <v>44106</v>
      </c>
      <c r="M8" s="13">
        <f t="shared" si="2"/>
        <v>44073</v>
      </c>
      <c r="N8" s="13">
        <f t="shared" si="2"/>
        <v>43883</v>
      </c>
      <c r="O8" s="13">
        <f t="shared" si="2"/>
        <v>43916</v>
      </c>
      <c r="P8" s="13">
        <f t="shared" si="2"/>
        <v>44195</v>
      </c>
      <c r="Q8" s="13">
        <f t="shared" si="2"/>
        <v>43886</v>
      </c>
      <c r="R8" s="13">
        <f t="shared" si="2"/>
        <v>43916</v>
      </c>
      <c r="S8" s="13">
        <f t="shared" si="2"/>
        <v>44010</v>
      </c>
      <c r="T8" s="13">
        <f t="shared" si="2"/>
        <v>43894</v>
      </c>
      <c r="U8" s="13">
        <f t="shared" si="2"/>
        <v>44095</v>
      </c>
      <c r="V8" s="13">
        <f t="shared" si="2"/>
        <v>44008</v>
      </c>
      <c r="W8" s="13">
        <f t="shared" si="2"/>
        <v>43962</v>
      </c>
      <c r="X8" s="13">
        <f t="shared" si="2"/>
        <v>43933</v>
      </c>
      <c r="Y8" s="13">
        <f t="shared" si="2"/>
        <v>43997</v>
      </c>
      <c r="Z8" s="13">
        <f t="shared" si="2"/>
        <v>43912</v>
      </c>
      <c r="AA8" s="13">
        <f t="shared" si="2"/>
        <v>43860</v>
      </c>
      <c r="AB8" s="13">
        <f t="shared" si="2"/>
        <v>43911</v>
      </c>
      <c r="AC8" s="13">
        <f t="shared" si="2"/>
        <v>44085</v>
      </c>
      <c r="AD8" s="13">
        <f t="shared" si="2"/>
        <v>44142</v>
      </c>
      <c r="AE8" s="13">
        <f t="shared" si="2"/>
        <v>44050</v>
      </c>
      <c r="AF8" s="13">
        <f t="shared" si="2"/>
        <v>44133</v>
      </c>
      <c r="AG8" s="13">
        <f t="shared" si="2"/>
        <v>43982</v>
      </c>
      <c r="AH8" s="13">
        <f t="shared" si="2"/>
        <v>44164</v>
      </c>
      <c r="AI8" s="13">
        <f t="shared" si="2"/>
        <v>44077</v>
      </c>
      <c r="AJ8" s="13">
        <f t="shared" si="2"/>
        <v>43918</v>
      </c>
      <c r="AK8" s="13">
        <f t="shared" si="2"/>
        <v>44184</v>
      </c>
      <c r="AL8" s="13">
        <f t="shared" si="2"/>
        <v>44128</v>
      </c>
      <c r="AM8" s="13">
        <f t="shared" si="2"/>
        <v>44158</v>
      </c>
      <c r="AN8" s="13">
        <f t="shared" si="2"/>
        <v>43834</v>
      </c>
      <c r="AO8" s="13">
        <f t="shared" si="2"/>
        <v>43988</v>
      </c>
      <c r="AP8" s="13">
        <f t="shared" si="2"/>
        <v>43967</v>
      </c>
      <c r="AQ8" s="13">
        <f t="shared" si="2"/>
        <v>44174</v>
      </c>
      <c r="AR8" s="13">
        <f t="shared" si="2"/>
        <v>44039</v>
      </c>
      <c r="AS8" s="13">
        <f t="shared" si="2"/>
        <v>44016</v>
      </c>
      <c r="AT8" s="13">
        <f t="shared" si="2"/>
        <v>44056</v>
      </c>
      <c r="AU8" s="13">
        <f t="shared" si="2"/>
        <v>44071</v>
      </c>
      <c r="AV8" s="13">
        <f t="shared" si="2"/>
        <v>43984</v>
      </c>
      <c r="AW8" s="13">
        <f t="shared" si="2"/>
        <v>44051</v>
      </c>
      <c r="AX8" s="13">
        <f t="shared" si="2"/>
        <v>44069</v>
      </c>
      <c r="AY8" s="13">
        <f t="shared" si="2"/>
        <v>44126</v>
      </c>
      <c r="AZ8" s="13">
        <f t="shared" si="2"/>
        <v>43979</v>
      </c>
      <c r="BA8" s="13">
        <f t="shared" si="2"/>
        <v>44160</v>
      </c>
      <c r="BB8" s="13">
        <f t="shared" si="2"/>
        <v>44009</v>
      </c>
      <c r="BC8" s="13">
        <f t="shared" si="2"/>
        <v>44060</v>
      </c>
      <c r="BD8" s="13">
        <f t="shared" si="2"/>
        <v>44195</v>
      </c>
      <c r="BE8" s="13">
        <f t="shared" si="2"/>
        <v>43867</v>
      </c>
      <c r="BF8" s="13">
        <f t="shared" si="2"/>
        <v>44121</v>
      </c>
      <c r="BG8" s="13">
        <f t="shared" si="2"/>
        <v>43855</v>
      </c>
      <c r="BH8" s="13">
        <f t="shared" si="2"/>
        <v>43957</v>
      </c>
      <c r="BI8" s="13">
        <f t="shared" si="2"/>
        <v>43850</v>
      </c>
      <c r="BJ8" s="13">
        <f t="shared" si="2"/>
        <v>44027</v>
      </c>
      <c r="BK8" s="13">
        <f t="shared" si="2"/>
        <v>43918</v>
      </c>
      <c r="BL8" s="13">
        <f t="shared" si="2"/>
        <v>43921</v>
      </c>
      <c r="BM8" s="13">
        <f t="shared" si="2"/>
        <v>44059</v>
      </c>
      <c r="BN8" s="13">
        <f t="shared" si="2"/>
        <v>43955</v>
      </c>
      <c r="BO8" s="13">
        <f t="shared" si="2"/>
        <v>43993</v>
      </c>
      <c r="BP8" s="13">
        <f t="shared" si="2"/>
        <v>44105</v>
      </c>
      <c r="BQ8" s="13">
        <f t="shared" si="2"/>
        <v>43875</v>
      </c>
      <c r="BR8" s="13">
        <f t="shared" si="2"/>
        <v>43903</v>
      </c>
      <c r="BS8" s="13">
        <f t="shared" si="2"/>
        <v>43943</v>
      </c>
      <c r="BT8" s="13">
        <f t="shared" si="2"/>
        <v>43968</v>
      </c>
      <c r="BU8" s="13">
        <f t="shared" si="2"/>
        <v>44172</v>
      </c>
      <c r="BV8" s="13">
        <f t="shared" si="2"/>
        <v>44130</v>
      </c>
      <c r="BW8" s="13">
        <f t="shared" si="2"/>
        <v>44060</v>
      </c>
      <c r="BX8" s="13">
        <f t="shared" si="2"/>
        <v>43967</v>
      </c>
      <c r="BY8" s="13">
        <f t="shared" si="2"/>
        <v>43934</v>
      </c>
      <c r="BZ8" s="13">
        <f t="shared" si="2"/>
        <v>44022</v>
      </c>
      <c r="CA8" s="13">
        <f t="shared" si="2"/>
        <v>43834</v>
      </c>
      <c r="CB8" s="13">
        <f t="shared" si="2"/>
        <v>43953</v>
      </c>
      <c r="CC8" s="13">
        <f t="shared" si="2"/>
        <v>44147</v>
      </c>
      <c r="CD8" s="13">
        <f t="shared" si="2"/>
        <v>43887</v>
      </c>
      <c r="CE8" s="13">
        <f t="shared" si="2"/>
        <v>44123</v>
      </c>
      <c r="CF8" s="13">
        <f t="shared" si="2"/>
        <v>44170</v>
      </c>
      <c r="CG8" s="13">
        <f t="shared" si="2"/>
        <v>43968</v>
      </c>
      <c r="CH8" s="13">
        <f t="shared" si="2"/>
        <v>44099</v>
      </c>
      <c r="CI8" s="13">
        <f t="shared" si="2"/>
        <v>44006</v>
      </c>
      <c r="CJ8" s="13">
        <f t="shared" si="2"/>
        <v>43872</v>
      </c>
      <c r="CK8" s="13">
        <f t="shared" si="2"/>
        <v>43977</v>
      </c>
      <c r="CL8" s="13">
        <f t="shared" si="2"/>
        <v>43866</v>
      </c>
      <c r="CM8" s="13">
        <f t="shared" si="2"/>
        <v>44068</v>
      </c>
      <c r="CN8" s="13">
        <f t="shared" si="2"/>
        <v>44010</v>
      </c>
      <c r="CO8" s="13">
        <f t="shared" si="2"/>
        <v>44038</v>
      </c>
      <c r="CP8" s="13">
        <f t="shared" si="2"/>
        <v>44135</v>
      </c>
      <c r="CQ8" s="13">
        <f t="shared" si="2"/>
        <v>44008</v>
      </c>
      <c r="CR8" s="13">
        <f t="shared" si="2"/>
        <v>44136</v>
      </c>
      <c r="CS8" s="13">
        <f t="shared" si="2"/>
        <v>44037</v>
      </c>
      <c r="CT8" s="13">
        <f t="shared" si="2"/>
        <v>44196</v>
      </c>
      <c r="CU8" s="13">
        <f t="shared" si="2"/>
        <v>44173</v>
      </c>
      <c r="CV8" s="13">
        <f t="shared" si="2"/>
        <v>44187</v>
      </c>
      <c r="CW8" s="13">
        <f t="shared" si="2"/>
        <v>44031</v>
      </c>
    </row>
    <row r="9" ht="12.75" customHeight="1">
      <c r="A9" s="16" t="s">
        <v>381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</row>
    <row r="10" ht="12.75" customHeight="1">
      <c r="A10" s="10" t="s">
        <v>382</v>
      </c>
      <c r="B10" s="17" t="str">
        <f>IF(VLOOKUP(B289,Census!$AA$2:$AB$102,2)=0,"",VLOOKUP(B289,Census!$AA$2:$AB$102,2))</f>
        <v>EM000052,EM000084,EM000028,EM000080,EM000016,EM000094,EM000014,EM000067,EM000025,EM000060,EM000054,EM000097,EM000090,EM000072,EM000074,EM000002,EM000086,EM000017,EM000019,EM000037,EM000044</v>
      </c>
      <c r="C10" s="17" t="str">
        <f>IF(VLOOKUP(C289,Census!$AA$2:$AB$102,2)=0,"",VLOOKUP(C289,Census!$AA$2:$AB$102,2))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</v>
      </c>
      <c r="D10" s="17" t="str">
        <f>IF(VLOOKUP(D289,Census!$AA$2:$AB$102,2)=0,"",VLOOKUP(D289,Census!$AA$2:$AB$102,2))</f>
        <v>EM000052,EM000084,EM000028,EM000080,EM000016,EM000094,EM000014,EM000067,EM000025,EM000060,EM000054,EM000097,EM000090,EM000072,EM000074</v>
      </c>
      <c r="E10" s="17" t="str">
        <f>IF(VLOOKUP(E289,Census!$AA$2:$AB$102,2)=0,"",VLOOKUP(E289,Census!$AA$2:$AB$102,2))</f>
        <v>EM000052,EM000084,EM000028,EM000080,EM000016,EM000094,EM000014,EM000067,EM000025,EM000060,EM000054,EM000097,EM000090,EM000072,EM000074,EM000002,EM000086</v>
      </c>
      <c r="F10" s="17" t="str">
        <f>IF(VLOOKUP(F289,Census!$AA$2:$AB$102,2)=0,"",VLOOKUP(F289,Census!$AA$2:$AB$102,2))</f>
        <v>EM000052,EM000084,EM000028,EM000080,EM000016,EM000094,EM000014,EM000067,EM000025,EM000060,EM000054,EM000097,EM000090,EM000072,EM000074,EM000002,EM000086,EM000017,EM000019</v>
      </c>
      <c r="G10" s="17" t="str">
        <f>IF(VLOOKUP(G289,Census!$AA$2:$AB$102,2)=0,"",VLOOKUP(G289,Census!$AA$2:$AB$102,2))</f>
        <v>EM000052,EM000084,EM000028,EM000080,EM000016,EM000094,EM000014</v>
      </c>
      <c r="H10" s="17" t="str">
        <f>IF(VLOOKUP(H289,Census!$AA$2:$AB$102,2)=0,"",VLOOKUP(H289,Census!$AA$2:$AB$102,2))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</v>
      </c>
      <c r="I10" s="17" t="str">
        <f>IF(VLOOKUP(I289,Census!$AA$2:$AB$102,2)=0,"",VLOOKUP(I289,Census!$AA$2:$AB$102,2))</f>
        <v/>
      </c>
      <c r="J10" s="17" t="str">
        <f>IF(VLOOKUP(J289,Census!$AA$2:$AB$102,2)=0,"",VLOOKUP(J289,Census!$AA$2:$AB$102,2))</f>
        <v/>
      </c>
      <c r="K10" s="17" t="str">
        <f>IF(VLOOKUP(K289,Census!$AA$2:$AB$102,2)=0,"",VLOOKUP(K289,Census!$AA$2:$AB$102,2))</f>
        <v>EM000052,EM000084,EM000028,EM000080,EM000016,EM000094,EM000014,EM000067,EM000025,EM000060,EM000054,EM000097,EM000090,EM000072,EM000074,EM000002,EM000086,EM000017</v>
      </c>
      <c r="L10" s="17" t="str">
        <f>IF(VLOOKUP(L289,Census!$AA$2:$AB$102,2)=0,"",VLOOKUP(L289,Census!$AA$2:$AB$102,2))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</v>
      </c>
      <c r="M10" s="17" t="str">
        <f>IF(VLOOKUP(M289,Census!$AA$2:$AB$102,2)=0,"",VLOOKUP(M289,Census!$AA$2:$AB$102,2))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</v>
      </c>
      <c r="N10" s="17" t="str">
        <f>IF(VLOOKUP(N289,Census!$AA$2:$AB$102,2)=0,"",VLOOKUP(N289,Census!$AA$2:$AB$102,2))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</v>
      </c>
      <c r="O10" s="17" t="str">
        <f>IF(VLOOKUP(O289,Census!$AA$2:$AB$102,2)=0,"",VLOOKUP(O289,Census!$AA$2:$AB$102,2))</f>
        <v/>
      </c>
      <c r="P10" s="17" t="str">
        <f>IF(VLOOKUP(P289,Census!$AA$2:$AB$102,2)=0,"",VLOOKUP(P289,Census!$AA$2:$AB$102,2))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</v>
      </c>
      <c r="Q10" s="17" t="str">
        <f>IF(VLOOKUP(Q289,Census!$AA$2:$AB$102,2)=0,"",VLOOKUP(Q289,Census!$AA$2:$AB$102,2))</f>
        <v>EM000052,EM000084,EM000028,EM000080,EM000016,EM000094,EM000014,EM000067,EM000025,EM000060,EM000054,EM000097</v>
      </c>
      <c r="R10" s="17" t="str">
        <f>IF(VLOOKUP(R289,Census!$AA$2:$AB$102,2)=0,"",VLOOKUP(R289,Census!$AA$2:$AB$102,2))</f>
        <v/>
      </c>
      <c r="S10" s="17" t="str">
        <f>IF(VLOOKUP(S289,Census!$AA$2:$AB$102,2)=0,"",VLOOKUP(S289,Census!$AA$2:$AB$102,2))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</v>
      </c>
      <c r="T10" s="17" t="str">
        <f>IF(VLOOKUP(T289,Census!$AA$2:$AB$102,2)=0,"",VLOOKUP(T289,Census!$AA$2:$AB$102,2))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</v>
      </c>
      <c r="U10" s="17" t="str">
        <f>IF(VLOOKUP(U289,Census!$AA$2:$AB$102,2)=0,"",VLOOKUP(U289,Census!$AA$2:$AB$102,2))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</v>
      </c>
      <c r="V10" s="17" t="str">
        <f>IF(VLOOKUP(V289,Census!$AA$2:$AB$102,2)=0,"",VLOOKUP(V289,Census!$AA$2:$AB$102,2))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</v>
      </c>
      <c r="W10" s="17" t="str">
        <f>IF(VLOOKUP(W289,Census!$AA$2:$AB$102,2)=0,"",VLOOKUP(W289,Census!$AA$2:$AB$102,2))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</v>
      </c>
      <c r="X10" s="17" t="str">
        <f>IF(VLOOKUP(X289,Census!$AA$2:$AB$102,2)=0,"",VLOOKUP(X289,Census!$AA$2:$AB$102,2))</f>
        <v>EM000052,EM000084,EM000028,EM000080,EM000016,EM000094,EM000014,EM000067,EM000025,EM000060,EM000054,EM000097,EM000090,EM000072,EM000074,EM000002,EM000086,EM000017,EM000019,EM000037</v>
      </c>
      <c r="Y10" s="17" t="str">
        <f>IF(VLOOKUP(Y289,Census!$AA$2:$AB$102,2)=0,"",VLOOKUP(Y289,Census!$AA$2:$AB$102,2))</f>
        <v/>
      </c>
      <c r="Z10" s="17" t="str">
        <f>IF(VLOOKUP(Z289,Census!$AA$2:$AB$102,2)=0,"",VLOOKUP(Z289,Census!$AA$2:$AB$102,2))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</v>
      </c>
      <c r="AA10" s="17" t="str">
        <f>IF(VLOOKUP(AA289,Census!$AA$2:$AB$102,2)=0,"",VLOOKUP(AA289,Census!$AA$2:$AB$102,2))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</v>
      </c>
      <c r="AB10" s="17" t="str">
        <f>IF(VLOOKUP(AB289,Census!$AA$2:$AB$102,2)=0,"",VLOOKUP(AB289,Census!$AA$2:$AB$102,2))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</v>
      </c>
      <c r="AC10" s="17" t="str">
        <f>IF(VLOOKUP(AC289,Census!$AA$2:$AB$102,2)=0,"",VLOOKUP(AC289,Census!$AA$2:$AB$102,2))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</v>
      </c>
      <c r="AD10" s="17" t="str">
        <f>IF(VLOOKUP(AD289,Census!$AA$2:$AB$102,2)=0,"",VLOOKUP(AD289,Census!$AA$2:$AB$102,2))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</v>
      </c>
      <c r="AE10" s="17" t="str">
        <f>IF(VLOOKUP(AE289,Census!$AA$2:$AB$102,2)=0,"",VLOOKUP(AE289,Census!$AA$2:$AB$102,2))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</v>
      </c>
      <c r="AF10" s="17" t="str">
        <f>IF(VLOOKUP(AF289,Census!$AA$2:$AB$102,2)=0,"",VLOOKUP(AF289,Census!$AA$2:$AB$102,2))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</v>
      </c>
      <c r="AG10" s="17" t="str">
        <f>IF(VLOOKUP(AG289,Census!$AA$2:$AB$102,2)=0,"",VLOOKUP(AG289,Census!$AA$2:$AB$102,2))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</v>
      </c>
      <c r="AH10" s="17" t="str">
        <f>IF(VLOOKUP(AH289,Census!$AA$2:$AB$102,2)=0,"",VLOOKUP(AH289,Census!$AA$2:$AB$102,2))</f>
        <v/>
      </c>
      <c r="AI10" s="17" t="str">
        <f>IF(VLOOKUP(AI289,Census!$AA$2:$AB$102,2)=0,"",VLOOKUP(AI289,Census!$AA$2:$AB$102,2))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</v>
      </c>
      <c r="AJ10" s="17" t="str">
        <f>IF(VLOOKUP(AJ289,Census!$AA$2:$AB$102,2)=0,"",VLOOKUP(AJ289,Census!$AA$2:$AB$102,2))</f>
        <v/>
      </c>
      <c r="AK10" s="17" t="str">
        <f>IF(VLOOKUP(AK289,Census!$AA$2:$AB$102,2)=0,"",VLOOKUP(AK289,Census!$AA$2:$AB$102,2))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</v>
      </c>
      <c r="AL10" s="17" t="str">
        <f>IF(VLOOKUP(AL289,Census!$AA$2:$AB$102,2)=0,"",VLOOKUP(AL289,Census!$AA$2:$AB$102,2))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</v>
      </c>
      <c r="AM10" s="17" t="str">
        <f>IF(VLOOKUP(AM289,Census!$AA$2:$AB$102,2)=0,"",VLOOKUP(AM289,Census!$AA$2:$AB$102,2))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</v>
      </c>
      <c r="AN10" s="17" t="str">
        <f>IF(VLOOKUP(AN289,Census!$AA$2:$AB$102,2)=0,"",VLOOKUP(AN289,Census!$AA$2:$AB$102,2))</f>
        <v>EM000052,EM000084,EM000028,EM000080,EM000016,EM000094,EM000014,EM000067,EM000025,EM000060,EM000054,EM000097,EM000090,EM000072,EM000074,EM000002,EM000086,EM000017,EM000019,EM000037,EM000044,EM000098,EM000055,EM000066,EM000071</v>
      </c>
      <c r="AO10" s="17" t="str">
        <f>IF(VLOOKUP(AO289,Census!$AA$2:$AB$102,2)=0,"",VLOOKUP(AO289,Census!$AA$2:$AB$102,2))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</v>
      </c>
      <c r="AP10" s="17" t="str">
        <f>IF(VLOOKUP(AP289,Census!$AA$2:$AB$102,2)=0,"",VLOOKUP(AP289,Census!$AA$2:$AB$102,2))</f>
        <v>EM000052,EM000084,EM000028,EM000080,EM000016,EM000094,EM000014,EM000067,EM000025,EM000060,EM000054</v>
      </c>
      <c r="AQ10" s="17" t="str">
        <f>IF(VLOOKUP(AQ289,Census!$AA$2:$AB$102,2)=0,"",VLOOKUP(AQ289,Census!$AA$2:$AB$102,2))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</v>
      </c>
      <c r="AR10" s="17" t="str">
        <f>IF(VLOOKUP(AR289,Census!$AA$2:$AB$102,2)=0,"",VLOOKUP(AR289,Census!$AA$2:$AB$102,2))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</v>
      </c>
      <c r="AS10" s="17" t="str">
        <f>IF(VLOOKUP(AS289,Census!$AA$2:$AB$102,2)=0,"",VLOOKUP(AS289,Census!$AA$2:$AB$102,2))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</v>
      </c>
      <c r="AT10" s="17" t="str">
        <f>IF(VLOOKUP(AT289,Census!$AA$2:$AB$102,2)=0,"",VLOOKUP(AT289,Census!$AA$2:$AB$102,2))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</v>
      </c>
      <c r="AU10" s="17" t="str">
        <f>IF(VLOOKUP(AU289,Census!$AA$2:$AB$102,2)=0,"",VLOOKUP(AU289,Census!$AA$2:$AB$102,2))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</v>
      </c>
      <c r="AV10" s="17" t="str">
        <f>IF(VLOOKUP(AV289,Census!$AA$2:$AB$102,2)=0,"",VLOOKUP(AV289,Census!$AA$2:$AB$102,2))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</v>
      </c>
      <c r="AW10" s="17" t="str">
        <f>IF(VLOOKUP(AW289,Census!$AA$2:$AB$102,2)=0,"",VLOOKUP(AW289,Census!$AA$2:$AB$102,2))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</v>
      </c>
      <c r="AX10" s="17" t="str">
        <f>IF(VLOOKUP(AX289,Census!$AA$2:$AB$102,2)=0,"",VLOOKUP(AX289,Census!$AA$2:$AB$102,2))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</v>
      </c>
      <c r="AY10" s="17" t="str">
        <f>IF(VLOOKUP(AY289,Census!$AA$2:$AB$102,2)=0,"",VLOOKUP(AY289,Census!$AA$2:$AB$102,2))</f>
        <v/>
      </c>
      <c r="AZ10" s="17" t="str">
        <f>IF(VLOOKUP(AZ289,Census!$AA$2:$AB$102,2)=0,"",VLOOKUP(AZ289,Census!$AA$2:$AB$102,2))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</v>
      </c>
      <c r="BA10" s="17" t="str">
        <f>IF(VLOOKUP(BA289,Census!$AA$2:$AB$102,2)=0,"",VLOOKUP(BA289,Census!$AA$2:$AB$102,2))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</v>
      </c>
      <c r="BB10" s="17" t="str">
        <f>IF(VLOOKUP(BB289,Census!$AA$2:$AB$102,2)=0,"",VLOOKUP(BB289,Census!$AA$2:$AB$102,2))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</v>
      </c>
      <c r="BC10" s="17" t="str">
        <f>IF(VLOOKUP(BC289,Census!$AA$2:$AB$102,2)=0,"",VLOOKUP(BC289,Census!$AA$2:$AB$102,2))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</v>
      </c>
      <c r="BD10" s="17" t="str">
        <f>IF(VLOOKUP(BD289,Census!$AA$2:$AB$102,2)=0,"",VLOOKUP(BD289,Census!$AA$2:$AB$102,2))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</v>
      </c>
      <c r="BE10" s="17" t="str">
        <f>IF(VLOOKUP(BE289,Census!$AA$2:$AB$102,2)=0,"",VLOOKUP(BE289,Census!$AA$2:$AB$102,2))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</v>
      </c>
      <c r="BF10" s="17" t="str">
        <f>IF(VLOOKUP(BF289,Census!$AA$2:$AB$102,2)=0,"",VLOOKUP(BF289,Census!$AA$2:$AB$102,2))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</v>
      </c>
      <c r="BG10" s="17" t="str">
        <f>IF(VLOOKUP(BG289,Census!$AA$2:$AB$102,2)=0,"",VLOOKUP(BG289,Census!$AA$2:$AB$102,2))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,EM000081,EM000068</v>
      </c>
      <c r="BH10" s="17" t="str">
        <f>IF(VLOOKUP(BH289,Census!$AA$2:$AB$102,2)=0,"",VLOOKUP(BH289,Census!$AA$2:$AB$102,2))</f>
        <v>EM000052,EM000084</v>
      </c>
      <c r="BI10" s="17" t="str">
        <f>IF(VLOOKUP(BI289,Census!$AA$2:$AB$102,2)=0,"",VLOOKUP(BI289,Census!$AA$2:$AB$102,2))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</v>
      </c>
      <c r="BJ10" s="17" t="str">
        <f>IF(VLOOKUP(BJ289,Census!$AA$2:$AB$102,2)=0,"",VLOOKUP(BJ289,Census!$AA$2:$AB$102,2))</f>
        <v>EM000052,EM000084,EM000028,EM000080,EM000016,EM000094,EM000014,EM000067,EM000025,EM000060,EM000054,EM000097,EM000090,EM000072,EM000074,EM000002,EM000086,EM000017,EM000019,EM000037,EM000044,EM000098</v>
      </c>
      <c r="BK10" s="17" t="str">
        <f>IF(VLOOKUP(BK289,Census!$AA$2:$AB$102,2)=0,"",VLOOKUP(BK289,Census!$AA$2:$AB$102,2))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</v>
      </c>
      <c r="BL10" s="17" t="str">
        <f>IF(VLOOKUP(BL289,Census!$AA$2:$AB$102,2)=0,"",VLOOKUP(BL289,Census!$AA$2:$AB$102,2))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</v>
      </c>
      <c r="BM10" s="17" t="str">
        <f>IF(VLOOKUP(BM289,Census!$AA$2:$AB$102,2)=0,"",VLOOKUP(BM289,Census!$AA$2:$AB$102,2))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,EM000081</v>
      </c>
      <c r="BN10" s="17" t="str">
        <f>IF(VLOOKUP(BN289,Census!$AA$2:$AB$102,2)=0,"",VLOOKUP(BN289,Census!$AA$2:$AB$102,2))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</v>
      </c>
      <c r="BO10" s="17" t="str">
        <f>IF(VLOOKUP(BO289,Census!$AA$2:$AB$102,2)=0,"",VLOOKUP(BO289,Census!$AA$2:$AB$102,2))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</v>
      </c>
      <c r="BP10" s="17" t="str">
        <f>IF(VLOOKUP(BP289,Census!$AA$2:$AB$102,2)=0,"",VLOOKUP(BP289,Census!$AA$2:$AB$102,2))</f>
        <v>EM000052,EM000084,EM000028,EM000080,EM000016,EM000094,EM000014,EM000067,EM000025,EM000060</v>
      </c>
      <c r="BQ10" s="17" t="str">
        <f>IF(VLOOKUP(BQ289,Census!$AA$2:$AB$102,2)=0,"",VLOOKUP(BQ289,Census!$AA$2:$AB$102,2))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</v>
      </c>
      <c r="BR10" s="17" t="str">
        <f>IF(VLOOKUP(BR289,Census!$AA$2:$AB$102,2)=0,"",VLOOKUP(BR289,Census!$AA$2:$AB$102,2))</f>
        <v/>
      </c>
      <c r="BS10" s="17" t="str">
        <f>IF(VLOOKUP(BS289,Census!$AA$2:$AB$102,2)=0,"",VLOOKUP(BS289,Census!$AA$2:$AB$102,2))</f>
        <v/>
      </c>
      <c r="BT10" s="17" t="str">
        <f>IF(VLOOKUP(BT289,Census!$AA$2:$AB$102,2)=0,"",VLOOKUP(BT289,Census!$AA$2:$AB$102,2))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</v>
      </c>
      <c r="BU10" s="17" t="str">
        <f>IF(VLOOKUP(BU289,Census!$AA$2:$AB$102,2)=0,"",VLOOKUP(BU289,Census!$AA$2:$AB$102,2))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</v>
      </c>
      <c r="BV10" s="17" t="str">
        <f>IF(VLOOKUP(BV289,Census!$AA$2:$AB$102,2)=0,"",VLOOKUP(BV289,Census!$AA$2:$AB$102,2))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,EM000081,EM000068,EM000042</v>
      </c>
      <c r="BW10" s="17" t="str">
        <f>IF(VLOOKUP(BW289,Census!$AA$2:$AB$102,2)=0,"",VLOOKUP(BW289,Census!$AA$2:$AB$102,2))</f>
        <v/>
      </c>
      <c r="BX10" s="17" t="str">
        <f>IF(VLOOKUP(BX289,Census!$AA$2:$AB$102,2)=0,"",VLOOKUP(BX289,Census!$AA$2:$AB$102,2))</f>
        <v/>
      </c>
      <c r="BY10" s="17" t="str">
        <f>IF(VLOOKUP(BY289,Census!$AA$2:$AB$102,2)=0,"",VLOOKUP(BY289,Census!$AA$2:$AB$102,2))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</v>
      </c>
      <c r="BZ10" s="17" t="str">
        <f>IF(VLOOKUP(BZ289,Census!$AA$2:$AB$102,2)=0,"",VLOOKUP(BZ289,Census!$AA$2:$AB$102,2))</f>
        <v/>
      </c>
      <c r="CA10" s="17" t="str">
        <f>IF(VLOOKUP(CA289,Census!$AA$2:$AB$102,2)=0,"",VLOOKUP(CA289,Census!$AA$2:$AB$102,2))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</v>
      </c>
      <c r="CB10" s="17" t="str">
        <f>IF(VLOOKUP(CB289,Census!$AA$2:$AB$102,2)=0,"",VLOOKUP(CB289,Census!$AA$2:$AB$102,2))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</v>
      </c>
      <c r="CC10" s="17" t="str">
        <f>IF(VLOOKUP(CC289,Census!$AA$2:$AB$102,2)=0,"",VLOOKUP(CC289,Census!$AA$2:$AB$102,2))</f>
        <v/>
      </c>
      <c r="CD10" s="17" t="str">
        <f>IF(VLOOKUP(CD289,Census!$AA$2:$AB$102,2)=0,"",VLOOKUP(CD289,Census!$AA$2:$AB$102,2))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</v>
      </c>
      <c r="CE10" s="17" t="str">
        <f>IF(VLOOKUP(CE289,Census!$AA$2:$AB$102,2)=0,"",VLOOKUP(CE289,Census!$AA$2:$AB$102,2))</f>
        <v>EM000052,EM000084,EM000028,EM000080,EM000016,EM000094,EM000014,EM000067,EM000025,EM000060,EM000054,EM000097,EM000090,EM000072,EM000074,EM000002,EM000086,EM000017,EM000019,EM000037,EM000044</v>
      </c>
      <c r="CF10" s="17" t="str">
        <f>IF(VLOOKUP(CF289,Census!$AA$2:$AB$102,2)=0,"",VLOOKUP(CF289,Census!$AA$2:$AB$102,2))</f>
        <v/>
      </c>
      <c r="CG10" s="17" t="str">
        <f>IF(VLOOKUP(CG289,Census!$AA$2:$AB$102,2)=0,"",VLOOKUP(CG289,Census!$AA$2:$AB$102,2))</f>
        <v>EM000052,EM000084,EM000028,EM000080,EM000016,EM000094,EM000014,EM000067,EM000025,EM000060,EM000054,EM000097,EM000090,EM000072,EM000074,EM000002,EM000086,EM000017,EM000019,EM000037,EM000044,EM000098,EM000055,EM000066,EM000071,EM000078</v>
      </c>
      <c r="CH10" s="17" t="str">
        <f>IF(VLOOKUP(CH289,Census!$AA$2:$AB$102,2)=0,"",VLOOKUP(CH289,Census!$AA$2:$AB$102,2))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</v>
      </c>
      <c r="CI10" s="17" t="str">
        <f>IF(VLOOKUP(CI289,Census!$AA$2:$AB$102,2)=0,"",VLOOKUP(CI289,Census!$AA$2:$AB$102,2))</f>
        <v>EM000052,EM000084,EM000028,EM000080,EM000016,EM000094,EM000014,EM000067,EM000025,EM000060,EM000054,EM000097,EM000090,EM000072,EM000074,EM000002,EM000086,EM000017,EM000019,EM000037</v>
      </c>
      <c r="CJ10" s="17" t="str">
        <f>IF(VLOOKUP(CJ289,Census!$AA$2:$AB$102,2)=0,"",VLOOKUP(CJ289,Census!$AA$2:$AB$102,2))</f>
        <v>EM000052,EM000084,EM000028,EM000080,EM000016,EM000094,EM000014,EM000067,EM000025,EM000060,EM000054,EM000097,EM000090,EM000072,EM000074,EM000002,EM000086,EM000017,EM000019,EM000037,EM000044,EM000098,EM000055,EM000066</v>
      </c>
      <c r="CK10" s="17" t="str">
        <f>IF(VLOOKUP(CK289,Census!$AA$2:$AB$102,2)=0,"",VLOOKUP(CK289,Census!$AA$2:$AB$102,2))</f>
        <v/>
      </c>
      <c r="CL10" s="17" t="str">
        <f>IF(VLOOKUP(CL289,Census!$AA$2:$AB$102,2)=0,"",VLOOKUP(CL289,Census!$AA$2:$AB$102,2))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</v>
      </c>
      <c r="CM10" s="17" t="str">
        <f>IF(VLOOKUP(CM289,Census!$AA$2:$AB$102,2)=0,"",VLOOKUP(CM289,Census!$AA$2:$AB$102,2))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</v>
      </c>
      <c r="CN10" s="17" t="str">
        <f>IF(VLOOKUP(CN289,Census!$AA$2:$AB$102,2)=0,"",VLOOKUP(CN289,Census!$AA$2:$AB$102,2))</f>
        <v>EM000052,EM000084,EM000028,EM000080,EM000016</v>
      </c>
      <c r="CO10" s="17" t="str">
        <f>IF(VLOOKUP(CO289,Census!$AA$2:$AB$102,2)=0,"",VLOOKUP(CO289,Census!$AA$2:$AB$102,2))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</v>
      </c>
      <c r="CP10" s="17" t="str">
        <f>IF(VLOOKUP(CP289,Census!$AA$2:$AB$102,2)=0,"",VLOOKUP(CP289,Census!$AA$2:$AB$102,2))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</v>
      </c>
      <c r="CQ10" s="17" t="str">
        <f>IF(VLOOKUP(CQ289,Census!$AA$2:$AB$102,2)=0,"",VLOOKUP(CQ289,Census!$AA$2:$AB$102,2))</f>
        <v/>
      </c>
      <c r="CR10" s="17" t="str">
        <f>IF(VLOOKUP(CR289,Census!$AA$2:$AB$102,2)=0,"",VLOOKUP(CR289,Census!$AA$2:$AB$102,2))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</v>
      </c>
      <c r="CS10" s="17" t="str">
        <f>IF(VLOOKUP(CS289,Census!$AA$2:$AB$102,2)=0,"",VLOOKUP(CS289,Census!$AA$2:$AB$102,2))</f>
        <v>EM000052,EM000084,EM000028,EM000080,EM000016,EM000094,EM000014,EM000067,EM000025,EM000060,EM000054</v>
      </c>
      <c r="CT10" s="17" t="str">
        <f>IF(VLOOKUP(CT289,Census!$AA$2:$AB$102,2)=0,"",VLOOKUP(CT289,Census!$AA$2:$AB$102,2))</f>
        <v>EM000052,EM000084,EM000028,EM000080,EM000016,EM000094,EM000014,EM000067,EM000025,EM000060,EM000054,EM000097,EM000090,EM000072,EM000074,EM000002,EM000086,EM000017,EM000019,EM000037,EM000044,EM000098,EM000055,EM000066</v>
      </c>
      <c r="CU10" s="17" t="str">
        <f>IF(VLOOKUP(CU289,Census!$AA$2:$AB$102,2)=0,"",VLOOKUP(CU289,Census!$AA$2:$AB$102,2))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</v>
      </c>
      <c r="CV10" s="17" t="str">
        <f>IF(VLOOKUP(CV289,Census!$AA$2:$AB$102,2)=0,"",VLOOKUP(CV289,Census!$AA$2:$AB$102,2))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</v>
      </c>
      <c r="CW10" s="17" t="str">
        <f>IF(VLOOKUP(CW289,Census!$AA$2:$AB$102,2)=0,"",VLOOKUP(CW289,Census!$AA$2:$AB$102,2))</f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</v>
      </c>
    </row>
    <row r="11" ht="12.75" customHeight="1">
      <c r="A11" s="11" t="s">
        <v>439</v>
      </c>
      <c r="B11" s="14" t="s">
        <v>440</v>
      </c>
      <c r="C11" s="14" t="s">
        <v>440</v>
      </c>
      <c r="D11" s="14" t="s">
        <v>440</v>
      </c>
      <c r="E11" s="14" t="s">
        <v>440</v>
      </c>
      <c r="F11" s="14" t="s">
        <v>440</v>
      </c>
      <c r="G11" s="14" t="s">
        <v>440</v>
      </c>
      <c r="H11" s="14" t="s">
        <v>440</v>
      </c>
      <c r="I11" s="14" t="s">
        <v>440</v>
      </c>
      <c r="J11" s="14" t="s">
        <v>440</v>
      </c>
      <c r="K11" s="14" t="s">
        <v>440</v>
      </c>
      <c r="L11" s="14" t="s">
        <v>440</v>
      </c>
      <c r="M11" s="14" t="s">
        <v>440</v>
      </c>
      <c r="N11" s="14" t="s">
        <v>440</v>
      </c>
      <c r="O11" s="14" t="s">
        <v>440</v>
      </c>
      <c r="P11" s="14" t="s">
        <v>440</v>
      </c>
      <c r="Q11" s="14" t="s">
        <v>440</v>
      </c>
      <c r="R11" s="14" t="s">
        <v>440</v>
      </c>
      <c r="S11" s="14" t="s">
        <v>440</v>
      </c>
      <c r="T11" s="14" t="s">
        <v>440</v>
      </c>
      <c r="U11" s="14" t="s">
        <v>440</v>
      </c>
      <c r="V11" s="14" t="s">
        <v>440</v>
      </c>
      <c r="W11" s="14" t="s">
        <v>440</v>
      </c>
      <c r="X11" s="14" t="s">
        <v>440</v>
      </c>
      <c r="Y11" s="14" t="s">
        <v>440</v>
      </c>
      <c r="Z11" s="14" t="s">
        <v>440</v>
      </c>
      <c r="AA11" s="14" t="s">
        <v>440</v>
      </c>
      <c r="AB11" s="14" t="s">
        <v>440</v>
      </c>
      <c r="AC11" s="14" t="s">
        <v>440</v>
      </c>
      <c r="AD11" s="14" t="s">
        <v>440</v>
      </c>
      <c r="AE11" s="14" t="s">
        <v>440</v>
      </c>
      <c r="AF11" s="14" t="s">
        <v>440</v>
      </c>
      <c r="AG11" s="14" t="s">
        <v>440</v>
      </c>
      <c r="AH11" s="14" t="s">
        <v>440</v>
      </c>
      <c r="AI11" s="14" t="s">
        <v>440</v>
      </c>
      <c r="AJ11" s="14" t="s">
        <v>440</v>
      </c>
      <c r="AK11" s="14" t="s">
        <v>440</v>
      </c>
      <c r="AL11" s="14" t="s">
        <v>440</v>
      </c>
      <c r="AM11" s="14" t="s">
        <v>440</v>
      </c>
      <c r="AN11" s="14" t="s">
        <v>440</v>
      </c>
      <c r="AO11" s="14" t="s">
        <v>440</v>
      </c>
      <c r="AP11" s="14" t="s">
        <v>440</v>
      </c>
      <c r="AQ11" s="14" t="s">
        <v>440</v>
      </c>
      <c r="AR11" s="14" t="s">
        <v>440</v>
      </c>
      <c r="AS11" s="14" t="s">
        <v>440</v>
      </c>
      <c r="AT11" s="14" t="s">
        <v>440</v>
      </c>
      <c r="AU11" s="14" t="s">
        <v>440</v>
      </c>
      <c r="AV11" s="14" t="s">
        <v>440</v>
      </c>
      <c r="AW11" s="14" t="s">
        <v>440</v>
      </c>
      <c r="AX11" s="14" t="s">
        <v>440</v>
      </c>
      <c r="AY11" s="14" t="s">
        <v>440</v>
      </c>
      <c r="AZ11" s="14" t="s">
        <v>440</v>
      </c>
      <c r="BA11" s="14" t="s">
        <v>440</v>
      </c>
      <c r="BB11" s="14" t="s">
        <v>440</v>
      </c>
      <c r="BC11" s="14" t="s">
        <v>440</v>
      </c>
      <c r="BD11" s="14" t="s">
        <v>440</v>
      </c>
      <c r="BE11" s="14" t="s">
        <v>440</v>
      </c>
      <c r="BF11" s="14" t="s">
        <v>440</v>
      </c>
      <c r="BG11" s="14" t="s">
        <v>440</v>
      </c>
      <c r="BH11" s="14" t="s">
        <v>440</v>
      </c>
      <c r="BI11" s="14" t="s">
        <v>440</v>
      </c>
      <c r="BJ11" s="14" t="s">
        <v>440</v>
      </c>
      <c r="BK11" s="14" t="s">
        <v>440</v>
      </c>
      <c r="BL11" s="14" t="s">
        <v>440</v>
      </c>
      <c r="BM11" s="14" t="s">
        <v>440</v>
      </c>
      <c r="BN11" s="14" t="s">
        <v>440</v>
      </c>
      <c r="BO11" s="14" t="s">
        <v>440</v>
      </c>
      <c r="BP11" s="14" t="s">
        <v>440</v>
      </c>
      <c r="BQ11" s="14" t="s">
        <v>440</v>
      </c>
      <c r="BR11" s="14" t="s">
        <v>440</v>
      </c>
      <c r="BS11" s="14" t="s">
        <v>440</v>
      </c>
      <c r="BT11" s="14" t="s">
        <v>440</v>
      </c>
      <c r="BU11" s="14" t="s">
        <v>440</v>
      </c>
      <c r="BV11" s="14" t="s">
        <v>440</v>
      </c>
      <c r="BW11" s="14" t="s">
        <v>440</v>
      </c>
      <c r="BX11" s="14" t="s">
        <v>440</v>
      </c>
      <c r="BY11" s="14" t="s">
        <v>440</v>
      </c>
      <c r="BZ11" s="14" t="s">
        <v>440</v>
      </c>
      <c r="CA11" s="14" t="s">
        <v>440</v>
      </c>
      <c r="CB11" s="14" t="s">
        <v>440</v>
      </c>
      <c r="CC11" s="14" t="s">
        <v>440</v>
      </c>
      <c r="CD11" s="14" t="s">
        <v>440</v>
      </c>
      <c r="CE11" s="14" t="s">
        <v>440</v>
      </c>
      <c r="CF11" s="14" t="s">
        <v>440</v>
      </c>
      <c r="CG11" s="14" t="s">
        <v>440</v>
      </c>
      <c r="CH11" s="14" t="s">
        <v>440</v>
      </c>
      <c r="CI11" s="14" t="s">
        <v>440</v>
      </c>
      <c r="CJ11" s="14" t="s">
        <v>440</v>
      </c>
      <c r="CK11" s="14" t="s">
        <v>440</v>
      </c>
      <c r="CL11" s="14" t="s">
        <v>440</v>
      </c>
      <c r="CM11" s="14" t="s">
        <v>440</v>
      </c>
      <c r="CN11" s="14" t="s">
        <v>440</v>
      </c>
      <c r="CO11" s="14" t="s">
        <v>440</v>
      </c>
      <c r="CP11" s="14" t="s">
        <v>440</v>
      </c>
      <c r="CQ11" s="14" t="s">
        <v>440</v>
      </c>
      <c r="CR11" s="14" t="s">
        <v>440</v>
      </c>
      <c r="CS11" s="14" t="s">
        <v>440</v>
      </c>
      <c r="CT11" s="14" t="s">
        <v>440</v>
      </c>
      <c r="CU11" s="14" t="s">
        <v>440</v>
      </c>
      <c r="CV11" s="14" t="s">
        <v>440</v>
      </c>
      <c r="CW11" s="14" t="s">
        <v>440</v>
      </c>
    </row>
    <row r="12" ht="12.75" customHeight="1" outlineLevel="1">
      <c r="A12" s="11" t="s">
        <v>441</v>
      </c>
      <c r="B12" s="14">
        <f>RANDBETWEEN(0,1)</f>
        <v>1</v>
      </c>
      <c r="C12" s="14">
        <f t="shared" ref="C12:CW12" si="3">RANDBETWEEN(1,10)/10</f>
        <v>0.3</v>
      </c>
      <c r="D12" s="14">
        <f t="shared" si="3"/>
        <v>0.3</v>
      </c>
      <c r="E12" s="14">
        <f t="shared" si="3"/>
        <v>0.4</v>
      </c>
      <c r="F12" s="14">
        <f t="shared" si="3"/>
        <v>0.6</v>
      </c>
      <c r="G12" s="14">
        <f t="shared" si="3"/>
        <v>0.6</v>
      </c>
      <c r="H12" s="14">
        <f t="shared" si="3"/>
        <v>0.2</v>
      </c>
      <c r="I12" s="14">
        <f t="shared" si="3"/>
        <v>0.8</v>
      </c>
      <c r="J12" s="14">
        <f t="shared" si="3"/>
        <v>0.1</v>
      </c>
      <c r="K12" s="14">
        <f t="shared" si="3"/>
        <v>0.5</v>
      </c>
      <c r="L12" s="14">
        <f t="shared" si="3"/>
        <v>0.3</v>
      </c>
      <c r="M12" s="14">
        <f t="shared" si="3"/>
        <v>0.5</v>
      </c>
      <c r="N12" s="14">
        <f t="shared" si="3"/>
        <v>0.3</v>
      </c>
      <c r="O12" s="14">
        <f t="shared" si="3"/>
        <v>0.5</v>
      </c>
      <c r="P12" s="14">
        <f t="shared" si="3"/>
        <v>0.3</v>
      </c>
      <c r="Q12" s="14">
        <f t="shared" si="3"/>
        <v>0.3</v>
      </c>
      <c r="R12" s="14">
        <f t="shared" si="3"/>
        <v>0.9</v>
      </c>
      <c r="S12" s="14">
        <f t="shared" si="3"/>
        <v>0.7</v>
      </c>
      <c r="T12" s="14">
        <f t="shared" si="3"/>
        <v>0.6</v>
      </c>
      <c r="U12" s="14">
        <f t="shared" si="3"/>
        <v>0.5</v>
      </c>
      <c r="V12" s="14">
        <f t="shared" si="3"/>
        <v>0.8</v>
      </c>
      <c r="W12" s="14">
        <f t="shared" si="3"/>
        <v>0.7</v>
      </c>
      <c r="X12" s="14">
        <f t="shared" si="3"/>
        <v>0.2</v>
      </c>
      <c r="Y12" s="14">
        <f t="shared" si="3"/>
        <v>1</v>
      </c>
      <c r="Z12" s="14">
        <f t="shared" si="3"/>
        <v>1</v>
      </c>
      <c r="AA12" s="14">
        <f t="shared" si="3"/>
        <v>0.5</v>
      </c>
      <c r="AB12" s="14">
        <f t="shared" si="3"/>
        <v>0.4</v>
      </c>
      <c r="AC12" s="14">
        <f t="shared" si="3"/>
        <v>0.7</v>
      </c>
      <c r="AD12" s="14">
        <f t="shared" si="3"/>
        <v>0.1</v>
      </c>
      <c r="AE12" s="14">
        <f t="shared" si="3"/>
        <v>0.3</v>
      </c>
      <c r="AF12" s="14">
        <f t="shared" si="3"/>
        <v>0.7</v>
      </c>
      <c r="AG12" s="14">
        <f t="shared" si="3"/>
        <v>0.8</v>
      </c>
      <c r="AH12" s="14">
        <f t="shared" si="3"/>
        <v>0.2</v>
      </c>
      <c r="AI12" s="14">
        <f t="shared" si="3"/>
        <v>0.5</v>
      </c>
      <c r="AJ12" s="14">
        <f t="shared" si="3"/>
        <v>0.5</v>
      </c>
      <c r="AK12" s="14">
        <f t="shared" si="3"/>
        <v>0.5</v>
      </c>
      <c r="AL12" s="14">
        <f t="shared" si="3"/>
        <v>1</v>
      </c>
      <c r="AM12" s="14">
        <f t="shared" si="3"/>
        <v>0.9</v>
      </c>
      <c r="AN12" s="14">
        <f t="shared" si="3"/>
        <v>0.7</v>
      </c>
      <c r="AO12" s="14">
        <f t="shared" si="3"/>
        <v>0.7</v>
      </c>
      <c r="AP12" s="14">
        <f t="shared" si="3"/>
        <v>0.5</v>
      </c>
      <c r="AQ12" s="14">
        <f t="shared" si="3"/>
        <v>1</v>
      </c>
      <c r="AR12" s="14">
        <f t="shared" si="3"/>
        <v>0.3</v>
      </c>
      <c r="AS12" s="14">
        <f t="shared" si="3"/>
        <v>1</v>
      </c>
      <c r="AT12" s="14">
        <f t="shared" si="3"/>
        <v>1</v>
      </c>
      <c r="AU12" s="14">
        <f t="shared" si="3"/>
        <v>0.2</v>
      </c>
      <c r="AV12" s="14">
        <f t="shared" si="3"/>
        <v>0.3</v>
      </c>
      <c r="AW12" s="14">
        <f t="shared" si="3"/>
        <v>1</v>
      </c>
      <c r="AX12" s="14">
        <f t="shared" si="3"/>
        <v>1</v>
      </c>
      <c r="AY12" s="14">
        <f t="shared" si="3"/>
        <v>0.8</v>
      </c>
      <c r="AZ12" s="14">
        <f t="shared" si="3"/>
        <v>0.8</v>
      </c>
      <c r="BA12" s="14">
        <f t="shared" si="3"/>
        <v>0.3</v>
      </c>
      <c r="BB12" s="14">
        <f t="shared" si="3"/>
        <v>0.8</v>
      </c>
      <c r="BC12" s="14">
        <f t="shared" si="3"/>
        <v>0.3</v>
      </c>
      <c r="BD12" s="14">
        <f t="shared" si="3"/>
        <v>0.1</v>
      </c>
      <c r="BE12" s="14">
        <f t="shared" si="3"/>
        <v>0.6</v>
      </c>
      <c r="BF12" s="14">
        <f t="shared" si="3"/>
        <v>1</v>
      </c>
      <c r="BG12" s="14">
        <f t="shared" si="3"/>
        <v>1</v>
      </c>
      <c r="BH12" s="14">
        <f t="shared" si="3"/>
        <v>0.6</v>
      </c>
      <c r="BI12" s="14">
        <f t="shared" si="3"/>
        <v>0.3</v>
      </c>
      <c r="BJ12" s="14">
        <f t="shared" si="3"/>
        <v>1</v>
      </c>
      <c r="BK12" s="14">
        <f t="shared" si="3"/>
        <v>0.9</v>
      </c>
      <c r="BL12" s="14">
        <f t="shared" si="3"/>
        <v>1</v>
      </c>
      <c r="BM12" s="14">
        <f t="shared" si="3"/>
        <v>0.9</v>
      </c>
      <c r="BN12" s="14">
        <f t="shared" si="3"/>
        <v>0.9</v>
      </c>
      <c r="BO12" s="14">
        <f t="shared" si="3"/>
        <v>0.3</v>
      </c>
      <c r="BP12" s="14">
        <f t="shared" si="3"/>
        <v>0.3</v>
      </c>
      <c r="BQ12" s="14">
        <f t="shared" si="3"/>
        <v>0.6</v>
      </c>
      <c r="BR12" s="14">
        <f t="shared" si="3"/>
        <v>0.8</v>
      </c>
      <c r="BS12" s="14">
        <f t="shared" si="3"/>
        <v>1</v>
      </c>
      <c r="BT12" s="14">
        <f t="shared" si="3"/>
        <v>0.5</v>
      </c>
      <c r="BU12" s="14">
        <f t="shared" si="3"/>
        <v>0.2</v>
      </c>
      <c r="BV12" s="14">
        <f t="shared" si="3"/>
        <v>0.1</v>
      </c>
      <c r="BW12" s="14">
        <f t="shared" si="3"/>
        <v>0.9</v>
      </c>
      <c r="BX12" s="14">
        <f t="shared" si="3"/>
        <v>0.5</v>
      </c>
      <c r="BY12" s="14">
        <f t="shared" si="3"/>
        <v>0.2</v>
      </c>
      <c r="BZ12" s="14">
        <f t="shared" si="3"/>
        <v>0.4</v>
      </c>
      <c r="CA12" s="14">
        <f t="shared" si="3"/>
        <v>0.8</v>
      </c>
      <c r="CB12" s="14">
        <f t="shared" si="3"/>
        <v>0.9</v>
      </c>
      <c r="CC12" s="14">
        <f t="shared" si="3"/>
        <v>0.1</v>
      </c>
      <c r="CD12" s="14">
        <f t="shared" si="3"/>
        <v>1</v>
      </c>
      <c r="CE12" s="14">
        <f t="shared" si="3"/>
        <v>0.7</v>
      </c>
      <c r="CF12" s="14">
        <f t="shared" si="3"/>
        <v>0.1</v>
      </c>
      <c r="CG12" s="14">
        <f t="shared" si="3"/>
        <v>0.8</v>
      </c>
      <c r="CH12" s="14">
        <f t="shared" si="3"/>
        <v>0.4</v>
      </c>
      <c r="CI12" s="14">
        <f t="shared" si="3"/>
        <v>0.7</v>
      </c>
      <c r="CJ12" s="14">
        <f t="shared" si="3"/>
        <v>0.4</v>
      </c>
      <c r="CK12" s="14">
        <f t="shared" si="3"/>
        <v>0.9</v>
      </c>
      <c r="CL12" s="14">
        <f t="shared" si="3"/>
        <v>0.4</v>
      </c>
      <c r="CM12" s="14">
        <f t="shared" si="3"/>
        <v>0.9</v>
      </c>
      <c r="CN12" s="14">
        <f t="shared" si="3"/>
        <v>0.1</v>
      </c>
      <c r="CO12" s="14">
        <f t="shared" si="3"/>
        <v>0.9</v>
      </c>
      <c r="CP12" s="14">
        <f t="shared" si="3"/>
        <v>1</v>
      </c>
      <c r="CQ12" s="14">
        <f t="shared" si="3"/>
        <v>0.5</v>
      </c>
      <c r="CR12" s="14">
        <f t="shared" si="3"/>
        <v>0.5</v>
      </c>
      <c r="CS12" s="14">
        <f t="shared" si="3"/>
        <v>0.4</v>
      </c>
      <c r="CT12" s="14">
        <f t="shared" si="3"/>
        <v>0.3</v>
      </c>
      <c r="CU12" s="14">
        <f t="shared" si="3"/>
        <v>0.7</v>
      </c>
      <c r="CV12" s="14">
        <f t="shared" si="3"/>
        <v>0.4</v>
      </c>
      <c r="CW12" s="14">
        <f t="shared" si="3"/>
        <v>1</v>
      </c>
    </row>
    <row r="13" ht="12.75" customHeight="1">
      <c r="A13" s="18" t="s">
        <v>442</v>
      </c>
      <c r="B13" s="19" t="s">
        <v>44</v>
      </c>
      <c r="C13" s="19" t="s">
        <v>44</v>
      </c>
      <c r="D13" s="19" t="s">
        <v>44</v>
      </c>
      <c r="E13" s="19" t="s">
        <v>44</v>
      </c>
      <c r="F13" s="19" t="s">
        <v>44</v>
      </c>
      <c r="G13" s="19" t="s">
        <v>44</v>
      </c>
      <c r="H13" s="19" t="s">
        <v>44</v>
      </c>
      <c r="I13" s="19" t="s">
        <v>44</v>
      </c>
      <c r="J13" s="19" t="s">
        <v>44</v>
      </c>
      <c r="K13" s="19" t="s">
        <v>44</v>
      </c>
      <c r="L13" s="19" t="s">
        <v>44</v>
      </c>
      <c r="M13" s="19" t="s">
        <v>44</v>
      </c>
      <c r="N13" s="19" t="s">
        <v>44</v>
      </c>
      <c r="O13" s="19" t="s">
        <v>44</v>
      </c>
      <c r="P13" s="19" t="s">
        <v>44</v>
      </c>
      <c r="Q13" s="19" t="s">
        <v>44</v>
      </c>
      <c r="R13" s="19" t="s">
        <v>44</v>
      </c>
      <c r="S13" s="19" t="s">
        <v>44</v>
      </c>
      <c r="T13" s="19" t="s">
        <v>44</v>
      </c>
      <c r="U13" s="19" t="s">
        <v>44</v>
      </c>
      <c r="V13" s="19" t="s">
        <v>44</v>
      </c>
      <c r="W13" s="19" t="s">
        <v>44</v>
      </c>
      <c r="X13" s="19" t="s">
        <v>44</v>
      </c>
      <c r="Y13" s="19" t="s">
        <v>44</v>
      </c>
      <c r="Z13" s="19" t="s">
        <v>44</v>
      </c>
      <c r="AA13" s="19" t="s">
        <v>44</v>
      </c>
      <c r="AB13" s="19" t="s">
        <v>44</v>
      </c>
      <c r="AC13" s="19" t="s">
        <v>44</v>
      </c>
      <c r="AD13" s="19" t="s">
        <v>44</v>
      </c>
      <c r="AE13" s="19" t="s">
        <v>44</v>
      </c>
      <c r="AF13" s="19" t="s">
        <v>44</v>
      </c>
      <c r="AG13" s="19" t="s">
        <v>44</v>
      </c>
      <c r="AH13" s="19" t="s">
        <v>44</v>
      </c>
      <c r="AI13" s="19" t="s">
        <v>44</v>
      </c>
      <c r="AJ13" s="19" t="s">
        <v>44</v>
      </c>
      <c r="AK13" s="19" t="s">
        <v>44</v>
      </c>
      <c r="AL13" s="19" t="s">
        <v>44</v>
      </c>
      <c r="AM13" s="19" t="s">
        <v>44</v>
      </c>
      <c r="AN13" s="19" t="s">
        <v>44</v>
      </c>
      <c r="AO13" s="19" t="s">
        <v>44</v>
      </c>
      <c r="AP13" s="19" t="s">
        <v>44</v>
      </c>
      <c r="AQ13" s="19" t="s">
        <v>44</v>
      </c>
      <c r="AR13" s="19" t="s">
        <v>44</v>
      </c>
      <c r="AS13" s="19" t="s">
        <v>44</v>
      </c>
      <c r="AT13" s="19" t="s">
        <v>44</v>
      </c>
      <c r="AU13" s="19" t="s">
        <v>44</v>
      </c>
      <c r="AV13" s="19" t="s">
        <v>44</v>
      </c>
      <c r="AW13" s="19" t="s">
        <v>44</v>
      </c>
      <c r="AX13" s="19" t="s">
        <v>44</v>
      </c>
      <c r="AY13" s="19" t="s">
        <v>44</v>
      </c>
      <c r="AZ13" s="19" t="s">
        <v>44</v>
      </c>
      <c r="BA13" s="19" t="s">
        <v>44</v>
      </c>
      <c r="BB13" s="19" t="s">
        <v>44</v>
      </c>
      <c r="BC13" s="19" t="s">
        <v>44</v>
      </c>
      <c r="BD13" s="19" t="s">
        <v>44</v>
      </c>
      <c r="BE13" s="19" t="s">
        <v>44</v>
      </c>
      <c r="BF13" s="19" t="s">
        <v>44</v>
      </c>
      <c r="BG13" s="19" t="s">
        <v>44</v>
      </c>
      <c r="BH13" s="19" t="s">
        <v>44</v>
      </c>
      <c r="BI13" s="19" t="s">
        <v>44</v>
      </c>
      <c r="BJ13" s="19" t="s">
        <v>44</v>
      </c>
      <c r="BK13" s="19" t="s">
        <v>44</v>
      </c>
      <c r="BL13" s="19" t="s">
        <v>44</v>
      </c>
      <c r="BM13" s="19" t="s">
        <v>44</v>
      </c>
      <c r="BN13" s="19" t="s">
        <v>44</v>
      </c>
      <c r="BO13" s="19" t="s">
        <v>44</v>
      </c>
      <c r="BP13" s="19" t="s">
        <v>44</v>
      </c>
      <c r="BQ13" s="19" t="s">
        <v>44</v>
      </c>
      <c r="BR13" s="19" t="s">
        <v>44</v>
      </c>
      <c r="BS13" s="19" t="s">
        <v>44</v>
      </c>
      <c r="BT13" s="19" t="s">
        <v>44</v>
      </c>
      <c r="BU13" s="19" t="s">
        <v>44</v>
      </c>
      <c r="BV13" s="19" t="s">
        <v>44</v>
      </c>
      <c r="BW13" s="19" t="s">
        <v>44</v>
      </c>
      <c r="BX13" s="19" t="s">
        <v>44</v>
      </c>
      <c r="BY13" s="19" t="s">
        <v>44</v>
      </c>
      <c r="BZ13" s="19" t="s">
        <v>44</v>
      </c>
      <c r="CA13" s="19" t="s">
        <v>44</v>
      </c>
      <c r="CB13" s="19" t="s">
        <v>44</v>
      </c>
      <c r="CC13" s="19" t="s">
        <v>44</v>
      </c>
      <c r="CD13" s="19" t="s">
        <v>44</v>
      </c>
      <c r="CE13" s="19" t="s">
        <v>44</v>
      </c>
      <c r="CF13" s="19" t="s">
        <v>44</v>
      </c>
      <c r="CG13" s="19" t="s">
        <v>44</v>
      </c>
      <c r="CH13" s="19" t="s">
        <v>44</v>
      </c>
      <c r="CI13" s="19" t="s">
        <v>44</v>
      </c>
      <c r="CJ13" s="19" t="s">
        <v>44</v>
      </c>
      <c r="CK13" s="19" t="s">
        <v>44</v>
      </c>
      <c r="CL13" s="19" t="s">
        <v>44</v>
      </c>
      <c r="CM13" s="19" t="s">
        <v>44</v>
      </c>
      <c r="CN13" s="19" t="s">
        <v>44</v>
      </c>
      <c r="CO13" s="19" t="s">
        <v>44</v>
      </c>
      <c r="CP13" s="19" t="s">
        <v>44</v>
      </c>
      <c r="CQ13" s="19" t="s">
        <v>44</v>
      </c>
      <c r="CR13" s="19" t="s">
        <v>44</v>
      </c>
      <c r="CS13" s="19" t="s">
        <v>44</v>
      </c>
      <c r="CT13" s="19" t="s">
        <v>44</v>
      </c>
      <c r="CU13" s="19" t="s">
        <v>44</v>
      </c>
      <c r="CV13" s="19" t="s">
        <v>44</v>
      </c>
      <c r="CW13" s="19" t="s">
        <v>44</v>
      </c>
    </row>
    <row r="14" ht="12.75" customHeight="1">
      <c r="A14" s="18" t="s">
        <v>443</v>
      </c>
      <c r="B14" s="20" t="s">
        <v>42</v>
      </c>
      <c r="C14" s="20" t="s">
        <v>42</v>
      </c>
      <c r="D14" s="20" t="s">
        <v>42</v>
      </c>
      <c r="E14" s="20" t="s">
        <v>42</v>
      </c>
      <c r="F14" s="20" t="s">
        <v>42</v>
      </c>
      <c r="G14" s="20" t="s">
        <v>42</v>
      </c>
      <c r="H14" s="20" t="s">
        <v>42</v>
      </c>
      <c r="I14" s="20" t="s">
        <v>42</v>
      </c>
      <c r="J14" s="20" t="s">
        <v>42</v>
      </c>
      <c r="K14" s="20" t="s">
        <v>42</v>
      </c>
      <c r="L14" s="20" t="s">
        <v>42</v>
      </c>
      <c r="M14" s="20" t="s">
        <v>42</v>
      </c>
      <c r="N14" s="20" t="s">
        <v>42</v>
      </c>
      <c r="O14" s="20" t="s">
        <v>42</v>
      </c>
      <c r="P14" s="20" t="s">
        <v>42</v>
      </c>
      <c r="Q14" s="20" t="s">
        <v>42</v>
      </c>
      <c r="R14" s="20" t="s">
        <v>42</v>
      </c>
      <c r="S14" s="20" t="s">
        <v>42</v>
      </c>
      <c r="T14" s="20" t="s">
        <v>42</v>
      </c>
      <c r="U14" s="20" t="s">
        <v>42</v>
      </c>
      <c r="V14" s="20" t="s">
        <v>42</v>
      </c>
      <c r="W14" s="20" t="s">
        <v>42</v>
      </c>
      <c r="X14" s="20" t="s">
        <v>42</v>
      </c>
      <c r="Y14" s="20" t="s">
        <v>42</v>
      </c>
      <c r="Z14" s="20" t="s">
        <v>42</v>
      </c>
      <c r="AA14" s="20" t="s">
        <v>42</v>
      </c>
      <c r="AB14" s="20" t="s">
        <v>42</v>
      </c>
      <c r="AC14" s="20" t="s">
        <v>42</v>
      </c>
      <c r="AD14" s="20" t="s">
        <v>42</v>
      </c>
      <c r="AE14" s="20" t="s">
        <v>42</v>
      </c>
      <c r="AF14" s="20" t="s">
        <v>42</v>
      </c>
      <c r="AG14" s="20" t="s">
        <v>42</v>
      </c>
      <c r="AH14" s="20" t="s">
        <v>42</v>
      </c>
      <c r="AI14" s="20" t="s">
        <v>42</v>
      </c>
      <c r="AJ14" s="20" t="s">
        <v>42</v>
      </c>
      <c r="AK14" s="20" t="s">
        <v>42</v>
      </c>
      <c r="AL14" s="20" t="s">
        <v>42</v>
      </c>
      <c r="AM14" s="20" t="s">
        <v>42</v>
      </c>
      <c r="AN14" s="20" t="s">
        <v>42</v>
      </c>
      <c r="AO14" s="20" t="s">
        <v>42</v>
      </c>
      <c r="AP14" s="20" t="s">
        <v>42</v>
      </c>
      <c r="AQ14" s="20" t="s">
        <v>42</v>
      </c>
      <c r="AR14" s="20" t="s">
        <v>42</v>
      </c>
      <c r="AS14" s="20" t="s">
        <v>42</v>
      </c>
      <c r="AT14" s="20" t="s">
        <v>42</v>
      </c>
      <c r="AU14" s="20" t="s">
        <v>42</v>
      </c>
      <c r="AV14" s="20" t="s">
        <v>42</v>
      </c>
      <c r="AW14" s="20" t="s">
        <v>42</v>
      </c>
      <c r="AX14" s="20" t="s">
        <v>42</v>
      </c>
      <c r="AY14" s="20" t="s">
        <v>42</v>
      </c>
      <c r="AZ14" s="20" t="s">
        <v>42</v>
      </c>
      <c r="BA14" s="20" t="s">
        <v>42</v>
      </c>
      <c r="BB14" s="20" t="s">
        <v>42</v>
      </c>
      <c r="BC14" s="20" t="s">
        <v>42</v>
      </c>
      <c r="BD14" s="20" t="s">
        <v>42</v>
      </c>
      <c r="BE14" s="20" t="s">
        <v>42</v>
      </c>
      <c r="BF14" s="20" t="s">
        <v>42</v>
      </c>
      <c r="BG14" s="20" t="s">
        <v>42</v>
      </c>
      <c r="BH14" s="20" t="s">
        <v>42</v>
      </c>
      <c r="BI14" s="20" t="s">
        <v>42</v>
      </c>
      <c r="BJ14" s="20" t="s">
        <v>42</v>
      </c>
      <c r="BK14" s="20" t="s">
        <v>42</v>
      </c>
      <c r="BL14" s="20" t="s">
        <v>42</v>
      </c>
      <c r="BM14" s="20" t="s">
        <v>42</v>
      </c>
      <c r="BN14" s="20" t="s">
        <v>42</v>
      </c>
      <c r="BO14" s="20" t="s">
        <v>42</v>
      </c>
      <c r="BP14" s="20" t="s">
        <v>42</v>
      </c>
      <c r="BQ14" s="20" t="s">
        <v>42</v>
      </c>
      <c r="BR14" s="20" t="s">
        <v>42</v>
      </c>
      <c r="BS14" s="20" t="s">
        <v>42</v>
      </c>
      <c r="BT14" s="20" t="s">
        <v>42</v>
      </c>
      <c r="BU14" s="20" t="s">
        <v>42</v>
      </c>
      <c r="BV14" s="20" t="s">
        <v>42</v>
      </c>
      <c r="BW14" s="20" t="s">
        <v>42</v>
      </c>
      <c r="BX14" s="20" t="s">
        <v>42</v>
      </c>
      <c r="BY14" s="20" t="s">
        <v>42</v>
      </c>
      <c r="BZ14" s="20" t="s">
        <v>42</v>
      </c>
      <c r="CA14" s="20" t="s">
        <v>42</v>
      </c>
      <c r="CB14" s="20" t="s">
        <v>42</v>
      </c>
      <c r="CC14" s="20" t="s">
        <v>42</v>
      </c>
      <c r="CD14" s="20" t="s">
        <v>42</v>
      </c>
      <c r="CE14" s="20" t="s">
        <v>42</v>
      </c>
      <c r="CF14" s="20" t="s">
        <v>42</v>
      </c>
      <c r="CG14" s="20" t="s">
        <v>42</v>
      </c>
      <c r="CH14" s="20" t="s">
        <v>42</v>
      </c>
      <c r="CI14" s="20" t="s">
        <v>42</v>
      </c>
      <c r="CJ14" s="20" t="s">
        <v>42</v>
      </c>
      <c r="CK14" s="20" t="s">
        <v>42</v>
      </c>
      <c r="CL14" s="20" t="s">
        <v>42</v>
      </c>
      <c r="CM14" s="20" t="s">
        <v>42</v>
      </c>
      <c r="CN14" s="20" t="s">
        <v>42</v>
      </c>
      <c r="CO14" s="20" t="s">
        <v>42</v>
      </c>
      <c r="CP14" s="20" t="s">
        <v>42</v>
      </c>
      <c r="CQ14" s="20" t="s">
        <v>42</v>
      </c>
      <c r="CR14" s="20" t="s">
        <v>42</v>
      </c>
      <c r="CS14" s="20" t="s">
        <v>42</v>
      </c>
      <c r="CT14" s="20" t="s">
        <v>42</v>
      </c>
      <c r="CU14" s="20" t="s">
        <v>42</v>
      </c>
      <c r="CV14" s="20" t="s">
        <v>42</v>
      </c>
      <c r="CW14" s="20" t="s">
        <v>42</v>
      </c>
    </row>
    <row r="15" ht="12.75" customHeight="1" outlineLevel="1">
      <c r="A15" s="11" t="s">
        <v>444</v>
      </c>
      <c r="B15" s="14" t="str">
        <f>VLOOKUP(B290,Lookups!$I$1:$J$4,2,TRUE)</f>
        <v>Per100CoveredPayroll</v>
      </c>
      <c r="C15" s="14" t="str">
        <f>VLOOKUP(C290,Lookups!$I$1:$J$4,2,TRUE)</f>
        <v>Per10TotalWeeklyBenefit</v>
      </c>
      <c r="D15" s="14" t="str">
        <f>VLOOKUP(D290,Lookups!$I$1:$J$4,2,TRUE)</f>
        <v>Per100CoveredPayroll</v>
      </c>
      <c r="E15" s="14" t="str">
        <f>VLOOKUP(E290,Lookups!$I$1:$J$4,2,TRUE)</f>
        <v>PerEmployeePerMonth</v>
      </c>
      <c r="F15" s="14" t="str">
        <f>VLOOKUP(F290,Lookups!$I$1:$J$4,2,TRUE)</f>
        <v>Per10TotalWeeklyBenefit</v>
      </c>
      <c r="G15" s="14" t="str">
        <f>VLOOKUP(G290,Lookups!$I$1:$J$4,2,TRUE)</f>
        <v>Per100CoveredPayroll</v>
      </c>
      <c r="H15" s="14" t="str">
        <f>VLOOKUP(H290,Lookups!$I$1:$J$4,2,TRUE)</f>
        <v>Per10TotalWeeklyBenefit</v>
      </c>
      <c r="I15" s="14" t="str">
        <f>VLOOKUP(I290,Lookups!$I$1:$J$4,2,TRUE)</f>
        <v>Per10TotalWeeklyBenefit</v>
      </c>
      <c r="J15" s="14" t="str">
        <f>VLOOKUP(J290,Lookups!$I$1:$J$4,2,TRUE)</f>
        <v>Per10TotalWeeklyBenefit</v>
      </c>
      <c r="K15" s="14" t="str">
        <f>VLOOKUP(K290,Lookups!$I$1:$J$4,2,TRUE)</f>
        <v>Per100CoveredPayroll</v>
      </c>
      <c r="L15" s="14" t="str">
        <f>VLOOKUP(L290,Lookups!$I$1:$J$4,2,TRUE)</f>
        <v>Per10TotalWeeklyBenefit</v>
      </c>
      <c r="M15" s="14" t="str">
        <f>VLOOKUP(M290,Lookups!$I$1:$J$4,2,TRUE)</f>
        <v>Per10TotalWeeklyBenefit</v>
      </c>
      <c r="N15" s="14" t="str">
        <f>VLOOKUP(N290,Lookups!$I$1:$J$4,2,TRUE)</f>
        <v>Per100CoveredPayroll</v>
      </c>
      <c r="O15" s="14" t="str">
        <f>VLOOKUP(O290,Lookups!$I$1:$J$4,2,TRUE)</f>
        <v>Per10TotalWeeklyBenefit</v>
      </c>
      <c r="P15" s="14" t="str">
        <f>VLOOKUP(P290,Lookups!$I$1:$J$4,2,TRUE)</f>
        <v>Per100CoveredPayroll</v>
      </c>
      <c r="Q15" s="14" t="str">
        <f>VLOOKUP(Q290,Lookups!$I$1:$J$4,2,TRUE)</f>
        <v>Per100CoveredPayroll</v>
      </c>
      <c r="R15" s="14" t="str">
        <f>VLOOKUP(R290,Lookups!$I$1:$J$4,2,TRUE)</f>
        <v>Per10TotalWeeklyBenefit</v>
      </c>
      <c r="S15" s="14" t="str">
        <f>VLOOKUP(S290,Lookups!$I$1:$J$4,2,TRUE)</f>
        <v>Per100CoveredPayroll</v>
      </c>
      <c r="T15" s="14" t="str">
        <f>VLOOKUP(T290,Lookups!$I$1:$J$4,2,TRUE)</f>
        <v>PerEmployeePerMonth</v>
      </c>
      <c r="U15" s="14" t="str">
        <f>VLOOKUP(U290,Lookups!$I$1:$J$4,2,TRUE)</f>
        <v>Per100CoveredPayroll</v>
      </c>
      <c r="V15" s="14" t="str">
        <f>VLOOKUP(V290,Lookups!$I$1:$J$4,2,TRUE)</f>
        <v>Per100CoveredPayroll</v>
      </c>
      <c r="W15" s="14" t="str">
        <f>VLOOKUP(W290,Lookups!$I$1:$J$4,2,TRUE)</f>
        <v>Per10TotalWeeklyBenefit</v>
      </c>
      <c r="X15" s="14" t="str">
        <f>VLOOKUP(X290,Lookups!$I$1:$J$4,2,TRUE)</f>
        <v>Per100CoveredPayroll</v>
      </c>
      <c r="Y15" s="14" t="str">
        <f>VLOOKUP(Y290,Lookups!$I$1:$J$4,2,TRUE)</f>
        <v>Per100CoveredPayroll</v>
      </c>
      <c r="Z15" s="14" t="str">
        <f>VLOOKUP(Z290,Lookups!$I$1:$J$4,2,TRUE)</f>
        <v>Per100CoveredPayroll</v>
      </c>
      <c r="AA15" s="14" t="str">
        <f>VLOOKUP(AA290,Lookups!$I$1:$J$4,2,TRUE)</f>
        <v>Per10TotalWeeklyBenefit</v>
      </c>
      <c r="AB15" s="14" t="str">
        <f>VLOOKUP(AB290,Lookups!$I$1:$J$4,2,TRUE)</f>
        <v>Per10TotalWeeklyBenefit</v>
      </c>
      <c r="AC15" s="14" t="str">
        <f>VLOOKUP(AC290,Lookups!$I$1:$J$4,2,TRUE)</f>
        <v>Per10TotalWeeklyBenefit</v>
      </c>
      <c r="AD15" s="14" t="str">
        <f>VLOOKUP(AD290,Lookups!$I$1:$J$4,2,TRUE)</f>
        <v>Per100CoveredPayroll</v>
      </c>
      <c r="AE15" s="14" t="str">
        <f>VLOOKUP(AE290,Lookups!$I$1:$J$4,2,TRUE)</f>
        <v>Per10TotalWeeklyBenefit</v>
      </c>
      <c r="AF15" s="14" t="str">
        <f>VLOOKUP(AF290,Lookups!$I$1:$J$4,2,TRUE)</f>
        <v>Per10TotalWeeklyBenefit</v>
      </c>
      <c r="AG15" s="14" t="str">
        <f>VLOOKUP(AG290,Lookups!$I$1:$J$4,2,TRUE)</f>
        <v>PerEmployeePerMonth</v>
      </c>
      <c r="AH15" s="14" t="str">
        <f>VLOOKUP(AH290,Lookups!$I$1:$J$4,2,TRUE)</f>
        <v>Per10TotalWeeklyBenefit</v>
      </c>
      <c r="AI15" s="14" t="str">
        <f>VLOOKUP(AI290,Lookups!$I$1:$J$4,2,TRUE)</f>
        <v>Per10TotalWeeklyBenefit</v>
      </c>
      <c r="AJ15" s="14" t="str">
        <f>VLOOKUP(AJ290,Lookups!$I$1:$J$4,2,TRUE)</f>
        <v>Per100CoveredPayroll</v>
      </c>
      <c r="AK15" s="14" t="str">
        <f>VLOOKUP(AK290,Lookups!$I$1:$J$4,2,TRUE)</f>
        <v>Per10TotalWeeklyBenefit</v>
      </c>
      <c r="AL15" s="14" t="str">
        <f>VLOOKUP(AL290,Lookups!$I$1:$J$4,2,TRUE)</f>
        <v>Per10TotalWeeklyBenefit</v>
      </c>
      <c r="AM15" s="14" t="str">
        <f>VLOOKUP(AM290,Lookups!$I$1:$J$4,2,TRUE)</f>
        <v>Per100CoveredPayroll</v>
      </c>
      <c r="AN15" s="14" t="str">
        <f>VLOOKUP(AN290,Lookups!$I$1:$J$4,2,TRUE)</f>
        <v>Per100CoveredPayroll</v>
      </c>
      <c r="AO15" s="14" t="str">
        <f>VLOOKUP(AO290,Lookups!$I$1:$J$4,2,TRUE)</f>
        <v>Per10TotalWeeklyBenefit</v>
      </c>
      <c r="AP15" s="14" t="str">
        <f>VLOOKUP(AP290,Lookups!$I$1:$J$4,2,TRUE)</f>
        <v>Per100CoveredPayroll</v>
      </c>
      <c r="AQ15" s="14" t="str">
        <f>VLOOKUP(AQ290,Lookups!$I$1:$J$4,2,TRUE)</f>
        <v>Per100CoveredPayroll</v>
      </c>
      <c r="AR15" s="14" t="str">
        <f>VLOOKUP(AR290,Lookups!$I$1:$J$4,2,TRUE)</f>
        <v>Per100CoveredPayroll</v>
      </c>
      <c r="AS15" s="14" t="str">
        <f>VLOOKUP(AS290,Lookups!$I$1:$J$4,2,TRUE)</f>
        <v>PerEmployeePerMonth</v>
      </c>
      <c r="AT15" s="14" t="str">
        <f>VLOOKUP(AT290,Lookups!$I$1:$J$4,2,TRUE)</f>
        <v>Per10TotalWeeklyBenefit</v>
      </c>
      <c r="AU15" s="14" t="str">
        <f>VLOOKUP(AU290,Lookups!$I$1:$J$4,2,TRUE)</f>
        <v>Per10TotalWeeklyBenefit</v>
      </c>
      <c r="AV15" s="14" t="str">
        <f>VLOOKUP(AV290,Lookups!$I$1:$J$4,2,TRUE)</f>
        <v>Per100CoveredPayroll</v>
      </c>
      <c r="AW15" s="14" t="str">
        <f>VLOOKUP(AW290,Lookups!$I$1:$J$4,2,TRUE)</f>
        <v>PerEmployeePerMonth</v>
      </c>
      <c r="AX15" s="14" t="str">
        <f>VLOOKUP(AX290,Lookups!$I$1:$J$4,2,TRUE)</f>
        <v>Per100CoveredPayroll</v>
      </c>
      <c r="AY15" s="14" t="str">
        <f>VLOOKUP(AY290,Lookups!$I$1:$J$4,2,TRUE)</f>
        <v>Per100CoveredPayroll</v>
      </c>
      <c r="AZ15" s="14" t="str">
        <f>VLOOKUP(AZ290,Lookups!$I$1:$J$4,2,TRUE)</f>
        <v>Per100CoveredPayroll</v>
      </c>
      <c r="BA15" s="14" t="str">
        <f>VLOOKUP(BA290,Lookups!$I$1:$J$4,2,TRUE)</f>
        <v>Per10TotalWeeklyBenefit</v>
      </c>
      <c r="BB15" s="14" t="str">
        <f>VLOOKUP(BB290,Lookups!$I$1:$J$4,2,TRUE)</f>
        <v>Per10TotalWeeklyBenefit</v>
      </c>
      <c r="BC15" s="14" t="str">
        <f>VLOOKUP(BC290,Lookups!$I$1:$J$4,2,TRUE)</f>
        <v>Per10TotalWeeklyBenefit</v>
      </c>
      <c r="BD15" s="14" t="str">
        <f>VLOOKUP(BD290,Lookups!$I$1:$J$4,2,TRUE)</f>
        <v>Per10TotalWeeklyBenefit</v>
      </c>
      <c r="BE15" s="14" t="str">
        <f>VLOOKUP(BE290,Lookups!$I$1:$J$4,2,TRUE)</f>
        <v>Per10TotalWeeklyBenefit</v>
      </c>
      <c r="BF15" s="14" t="str">
        <f>VLOOKUP(BF290,Lookups!$I$1:$J$4,2,TRUE)</f>
        <v>Per10TotalWeeklyBenefit</v>
      </c>
      <c r="BG15" s="14" t="str">
        <f>VLOOKUP(BG290,Lookups!$I$1:$J$4,2,TRUE)</f>
        <v>Per10TotalWeeklyBenefit</v>
      </c>
      <c r="BH15" s="14" t="str">
        <f>VLOOKUP(BH290,Lookups!$I$1:$J$4,2,TRUE)</f>
        <v>Per10TotalWeeklyBenefit</v>
      </c>
      <c r="BI15" s="14" t="str">
        <f>VLOOKUP(BI290,Lookups!$I$1:$J$4,2,TRUE)</f>
        <v>Per10TotalWeeklyBenefit</v>
      </c>
      <c r="BJ15" s="14" t="str">
        <f>VLOOKUP(BJ290,Lookups!$I$1:$J$4,2,TRUE)</f>
        <v>Per10TotalWeeklyBenefit</v>
      </c>
      <c r="BK15" s="14" t="str">
        <f>VLOOKUP(BK290,Lookups!$I$1:$J$4,2,TRUE)</f>
        <v>Per10TotalWeeklyBenefit</v>
      </c>
      <c r="BL15" s="14" t="str">
        <f>VLOOKUP(BL290,Lookups!$I$1:$J$4,2,TRUE)</f>
        <v>Per10TotalWeeklyBenefit</v>
      </c>
      <c r="BM15" s="14" t="str">
        <f>VLOOKUP(BM290,Lookups!$I$1:$J$4,2,TRUE)</f>
        <v>Per100CoveredPayroll</v>
      </c>
      <c r="BN15" s="14" t="str">
        <f>VLOOKUP(BN290,Lookups!$I$1:$J$4,2,TRUE)</f>
        <v>Per10TotalWeeklyBenefit</v>
      </c>
      <c r="BO15" s="14" t="str">
        <f>VLOOKUP(BO290,Lookups!$I$1:$J$4,2,TRUE)</f>
        <v>Per100CoveredPayroll</v>
      </c>
      <c r="BP15" s="14" t="str">
        <f>VLOOKUP(BP290,Lookups!$I$1:$J$4,2,TRUE)</f>
        <v>Per100CoveredPayroll</v>
      </c>
      <c r="BQ15" s="14" t="str">
        <f>VLOOKUP(BQ290,Lookups!$I$1:$J$4,2,TRUE)</f>
        <v>PerEmployeePerMonth</v>
      </c>
      <c r="BR15" s="14" t="str">
        <f>VLOOKUP(BR290,Lookups!$I$1:$J$4,2,TRUE)</f>
        <v>Per100CoveredPayroll</v>
      </c>
      <c r="BS15" s="14" t="str">
        <f>VLOOKUP(BS290,Lookups!$I$1:$J$4,2,TRUE)</f>
        <v>Per10TotalWeeklyBenefit</v>
      </c>
      <c r="BT15" s="14" t="str">
        <f>VLOOKUP(BT290,Lookups!$I$1:$J$4,2,TRUE)</f>
        <v>Per100CoveredPayroll</v>
      </c>
      <c r="BU15" s="14" t="str">
        <f>VLOOKUP(BU290,Lookups!$I$1:$J$4,2,TRUE)</f>
        <v>Per10TotalWeeklyBenefit</v>
      </c>
      <c r="BV15" s="14" t="str">
        <f>VLOOKUP(BV290,Lookups!$I$1:$J$4,2,TRUE)</f>
        <v>Per100CoveredPayroll</v>
      </c>
      <c r="BW15" s="14" t="str">
        <f>VLOOKUP(BW290,Lookups!$I$1:$J$4,2,TRUE)</f>
        <v>Per10TotalWeeklyBenefit</v>
      </c>
      <c r="BX15" s="14" t="str">
        <f>VLOOKUP(BX290,Lookups!$I$1:$J$4,2,TRUE)</f>
        <v>Per100CoveredPayroll</v>
      </c>
      <c r="BY15" s="14" t="str">
        <f>VLOOKUP(BY290,Lookups!$I$1:$J$4,2,TRUE)</f>
        <v>Per100CoveredPayroll</v>
      </c>
      <c r="BZ15" s="14" t="str">
        <f>VLOOKUP(BZ290,Lookups!$I$1:$J$4,2,TRUE)</f>
        <v>Per10TotalWeeklyBenefit</v>
      </c>
      <c r="CA15" s="14" t="str">
        <f>VLOOKUP(CA290,Lookups!$I$1:$J$4,2,TRUE)</f>
        <v>PerEmployeePerMonth</v>
      </c>
      <c r="CB15" s="14" t="str">
        <f>VLOOKUP(CB290,Lookups!$I$1:$J$4,2,TRUE)</f>
        <v>Per100CoveredPayroll</v>
      </c>
      <c r="CC15" s="14" t="str">
        <f>VLOOKUP(CC290,Lookups!$I$1:$J$4,2,TRUE)</f>
        <v>Per100CoveredPayroll</v>
      </c>
      <c r="CD15" s="14" t="str">
        <f>VLOOKUP(CD290,Lookups!$I$1:$J$4,2,TRUE)</f>
        <v>Per100CoveredPayroll</v>
      </c>
      <c r="CE15" s="14" t="str">
        <f>VLOOKUP(CE290,Lookups!$I$1:$J$4,2,TRUE)</f>
        <v>Per10TotalWeeklyBenefit</v>
      </c>
      <c r="CF15" s="14" t="str">
        <f>VLOOKUP(CF290,Lookups!$I$1:$J$4,2,TRUE)</f>
        <v>Per100CoveredPayroll</v>
      </c>
      <c r="CG15" s="14" t="str">
        <f>VLOOKUP(CG290,Lookups!$I$1:$J$4,2,TRUE)</f>
        <v>Per10TotalWeeklyBenefit</v>
      </c>
      <c r="CH15" s="14" t="str">
        <f>VLOOKUP(CH290,Lookups!$I$1:$J$4,2,TRUE)</f>
        <v>Per10TotalWeeklyBenefit</v>
      </c>
      <c r="CI15" s="14" t="str">
        <f>VLOOKUP(CI290,Lookups!$I$1:$J$4,2,TRUE)</f>
        <v>Per10TotalWeeklyBenefit</v>
      </c>
      <c r="CJ15" s="14" t="str">
        <f>VLOOKUP(CJ290,Lookups!$I$1:$J$4,2,TRUE)</f>
        <v>Per100CoveredPayroll</v>
      </c>
      <c r="CK15" s="14" t="str">
        <f>VLOOKUP(CK290,Lookups!$I$1:$J$4,2,TRUE)</f>
        <v>Per10TotalWeeklyBenefit</v>
      </c>
      <c r="CL15" s="14" t="str">
        <f>VLOOKUP(CL290,Lookups!$I$1:$J$4,2,TRUE)</f>
        <v>Per100CoveredPayroll</v>
      </c>
      <c r="CM15" s="14" t="str">
        <f>VLOOKUP(CM290,Lookups!$I$1:$J$4,2,TRUE)</f>
        <v>PerEmployeePerMonth</v>
      </c>
      <c r="CN15" s="14" t="str">
        <f>VLOOKUP(CN290,Lookups!$I$1:$J$4,2,TRUE)</f>
        <v>Per10TotalWeeklyBenefit</v>
      </c>
      <c r="CO15" s="14" t="str">
        <f>VLOOKUP(CO290,Lookups!$I$1:$J$4,2,TRUE)</f>
        <v>Per10TotalWeeklyBenefit</v>
      </c>
      <c r="CP15" s="14" t="str">
        <f>VLOOKUP(CP290,Lookups!$I$1:$J$4,2,TRUE)</f>
        <v>Per10TotalWeeklyBenefit</v>
      </c>
      <c r="CQ15" s="14" t="str">
        <f>VLOOKUP(CQ290,Lookups!$I$1:$J$4,2,TRUE)</f>
        <v>Per100CoveredPayroll</v>
      </c>
      <c r="CR15" s="14" t="str">
        <f>VLOOKUP(CR290,Lookups!$I$1:$J$4,2,TRUE)</f>
        <v>Per100CoveredPayroll</v>
      </c>
      <c r="CS15" s="14" t="str">
        <f>VLOOKUP(CS290,Lookups!$I$1:$J$4,2,TRUE)</f>
        <v>Per10TotalWeeklyBenefit</v>
      </c>
      <c r="CT15" s="14" t="str">
        <f>VLOOKUP(CT290,Lookups!$I$1:$J$4,2,TRUE)</f>
        <v>Per10TotalWeeklyBenefit</v>
      </c>
      <c r="CU15" s="14" t="str">
        <f>VLOOKUP(CU290,Lookups!$I$1:$J$4,2,TRUE)</f>
        <v>Per100CoveredPayroll</v>
      </c>
      <c r="CV15" s="14" t="str">
        <f>VLOOKUP(CV290,Lookups!$I$1:$J$4,2,TRUE)</f>
        <v>Per100CoveredPayroll</v>
      </c>
      <c r="CW15" s="14" t="str">
        <f>VLOOKUP(CW290,Lookups!$I$1:$J$4,2,TRUE)</f>
        <v>Per100CoveredPayroll</v>
      </c>
    </row>
    <row r="16" ht="12.75" customHeight="1" outlineLevel="1">
      <c r="A16" s="11" t="s">
        <v>448</v>
      </c>
      <c r="B16" s="14" t="str">
        <f>VLOOKUP(B291,Lookups!$K$1:$L$3,2,TRUE)</f>
        <v>Composite</v>
      </c>
      <c r="C16" s="14" t="str">
        <f>VLOOKUP(C291,Lookups!$K$1:$L$3,2,TRUE)</f>
        <v>Composite</v>
      </c>
      <c r="D16" s="14" t="str">
        <f>VLOOKUP(D291,Lookups!$K$1:$L$3,2,TRUE)</f>
        <v>AgeBanded</v>
      </c>
      <c r="E16" s="14" t="str">
        <f>VLOOKUP(E291,Lookups!$K$1:$L$3,2,TRUE)</f>
        <v>Composite</v>
      </c>
      <c r="F16" s="14" t="str">
        <f>VLOOKUP(F291,Lookups!$K$1:$L$3,2,TRUE)</f>
        <v>Composite</v>
      </c>
      <c r="G16" s="14" t="str">
        <f>VLOOKUP(G291,Lookups!$K$1:$L$3,2,TRUE)</f>
        <v>Composite</v>
      </c>
      <c r="H16" s="14" t="str">
        <f>VLOOKUP(H291,Lookups!$K$1:$L$3,2,TRUE)</f>
        <v>Composite</v>
      </c>
      <c r="I16" s="14" t="str">
        <f>VLOOKUP(I291,Lookups!$K$1:$L$3,2,TRUE)</f>
        <v>AgeBanded</v>
      </c>
      <c r="J16" s="14" t="str">
        <f>VLOOKUP(J291,Lookups!$K$1:$L$3,2,TRUE)</f>
        <v>Composite</v>
      </c>
      <c r="K16" s="14" t="str">
        <f>VLOOKUP(K291,Lookups!$K$1:$L$3,2,TRUE)</f>
        <v>Composite</v>
      </c>
      <c r="L16" s="14" t="str">
        <f>VLOOKUP(L291,Lookups!$K$1:$L$3,2,TRUE)</f>
        <v>Composite</v>
      </c>
      <c r="M16" s="14" t="str">
        <f>VLOOKUP(M291,Lookups!$K$1:$L$3,2,TRUE)</f>
        <v>Composite</v>
      </c>
      <c r="N16" s="14" t="str">
        <f>VLOOKUP(N291,Lookups!$K$1:$L$3,2,TRUE)</f>
        <v>AgeBanded</v>
      </c>
      <c r="O16" s="14" t="str">
        <f>VLOOKUP(O291,Lookups!$K$1:$L$3,2,TRUE)</f>
        <v>Composite</v>
      </c>
      <c r="P16" s="14" t="str">
        <f>VLOOKUP(P291,Lookups!$K$1:$L$3,2,TRUE)</f>
        <v>Composite</v>
      </c>
      <c r="Q16" s="14" t="str">
        <f>VLOOKUP(Q291,Lookups!$K$1:$L$3,2,TRUE)</f>
        <v>Composite</v>
      </c>
      <c r="R16" s="14" t="str">
        <f>VLOOKUP(R291,Lookups!$K$1:$L$3,2,TRUE)</f>
        <v>AgeBanded</v>
      </c>
      <c r="S16" s="14" t="str">
        <f>VLOOKUP(S291,Lookups!$K$1:$L$3,2,TRUE)</f>
        <v>AgeBanded</v>
      </c>
      <c r="T16" s="14" t="str">
        <f>VLOOKUP(T291,Lookups!$K$1:$L$3,2,TRUE)</f>
        <v>AgeBanded</v>
      </c>
      <c r="U16" s="14" t="str">
        <f>VLOOKUP(U291,Lookups!$K$1:$L$3,2,TRUE)</f>
        <v>Composite</v>
      </c>
      <c r="V16" s="14" t="str">
        <f>VLOOKUP(V291,Lookups!$K$1:$L$3,2,TRUE)</f>
        <v>AgeBanded</v>
      </c>
      <c r="W16" s="14" t="str">
        <f>VLOOKUP(W291,Lookups!$K$1:$L$3,2,TRUE)</f>
        <v>AgeBanded</v>
      </c>
      <c r="X16" s="14" t="str">
        <f>VLOOKUP(X291,Lookups!$K$1:$L$3,2,TRUE)</f>
        <v>Composite</v>
      </c>
      <c r="Y16" s="14" t="str">
        <f>VLOOKUP(Y291,Lookups!$K$1:$L$3,2,TRUE)</f>
        <v>Composite</v>
      </c>
      <c r="Z16" s="14" t="str">
        <f>VLOOKUP(Z291,Lookups!$K$1:$L$3,2,TRUE)</f>
        <v>Composite</v>
      </c>
      <c r="AA16" s="14" t="str">
        <f>VLOOKUP(AA291,Lookups!$K$1:$L$3,2,TRUE)</f>
        <v>Composite</v>
      </c>
      <c r="AB16" s="14" t="str">
        <f>VLOOKUP(AB291,Lookups!$K$1:$L$3,2,TRUE)</f>
        <v>Composite</v>
      </c>
      <c r="AC16" s="14" t="str">
        <f>VLOOKUP(AC291,Lookups!$K$1:$L$3,2,TRUE)</f>
        <v>Composite</v>
      </c>
      <c r="AD16" s="14" t="str">
        <f>VLOOKUP(AD291,Lookups!$K$1:$L$3,2,TRUE)</f>
        <v>Composite</v>
      </c>
      <c r="AE16" s="14" t="str">
        <f>VLOOKUP(AE291,Lookups!$K$1:$L$3,2,TRUE)</f>
        <v>Composite</v>
      </c>
      <c r="AF16" s="14" t="str">
        <f>VLOOKUP(AF291,Lookups!$K$1:$L$3,2,TRUE)</f>
        <v>AgeBanded</v>
      </c>
      <c r="AG16" s="14" t="str">
        <f>VLOOKUP(AG291,Lookups!$K$1:$L$3,2,TRUE)</f>
        <v>AgeBanded</v>
      </c>
      <c r="AH16" s="14" t="str">
        <f>VLOOKUP(AH291,Lookups!$K$1:$L$3,2,TRUE)</f>
        <v>Composite</v>
      </c>
      <c r="AI16" s="14" t="str">
        <f>VLOOKUP(AI291,Lookups!$K$1:$L$3,2,TRUE)</f>
        <v>Composite</v>
      </c>
      <c r="AJ16" s="14" t="str">
        <f>VLOOKUP(AJ291,Lookups!$K$1:$L$3,2,TRUE)</f>
        <v>AgeBanded</v>
      </c>
      <c r="AK16" s="14" t="str">
        <f>VLOOKUP(AK291,Lookups!$K$1:$L$3,2,TRUE)</f>
        <v>Composite</v>
      </c>
      <c r="AL16" s="14" t="str">
        <f>VLOOKUP(AL291,Lookups!$K$1:$L$3,2,TRUE)</f>
        <v>AgeBanded</v>
      </c>
      <c r="AM16" s="14" t="str">
        <f>VLOOKUP(AM291,Lookups!$K$1:$L$3,2,TRUE)</f>
        <v>Composite</v>
      </c>
      <c r="AN16" s="14" t="str">
        <f>VLOOKUP(AN291,Lookups!$K$1:$L$3,2,TRUE)</f>
        <v>AgeBanded</v>
      </c>
      <c r="AO16" s="14" t="str">
        <f>VLOOKUP(AO291,Lookups!$K$1:$L$3,2,TRUE)</f>
        <v>AgeBanded</v>
      </c>
      <c r="AP16" s="14" t="str">
        <f>VLOOKUP(AP291,Lookups!$K$1:$L$3,2,TRUE)</f>
        <v>Composite</v>
      </c>
      <c r="AQ16" s="14" t="str">
        <f>VLOOKUP(AQ291,Lookups!$K$1:$L$3,2,TRUE)</f>
        <v>Composite</v>
      </c>
      <c r="AR16" s="14" t="str">
        <f>VLOOKUP(AR291,Lookups!$K$1:$L$3,2,TRUE)</f>
        <v>AgeBanded</v>
      </c>
      <c r="AS16" s="14" t="str">
        <f>VLOOKUP(AS291,Lookups!$K$1:$L$3,2,TRUE)</f>
        <v>Composite</v>
      </c>
      <c r="AT16" s="14" t="str">
        <f>VLOOKUP(AT291,Lookups!$K$1:$L$3,2,TRUE)</f>
        <v>Composite</v>
      </c>
      <c r="AU16" s="14" t="str">
        <f>VLOOKUP(AU291,Lookups!$K$1:$L$3,2,TRUE)</f>
        <v>Composite</v>
      </c>
      <c r="AV16" s="14" t="str">
        <f>VLOOKUP(AV291,Lookups!$K$1:$L$3,2,TRUE)</f>
        <v>AgeBanded</v>
      </c>
      <c r="AW16" s="14" t="str">
        <f>VLOOKUP(AW291,Lookups!$K$1:$L$3,2,TRUE)</f>
        <v>Composite</v>
      </c>
      <c r="AX16" s="14" t="str">
        <f>VLOOKUP(AX291,Lookups!$K$1:$L$3,2,TRUE)</f>
        <v>Composite</v>
      </c>
      <c r="AY16" s="14" t="str">
        <f>VLOOKUP(AY291,Lookups!$K$1:$L$3,2,TRUE)</f>
        <v>AgeBanded</v>
      </c>
      <c r="AZ16" s="14" t="str">
        <f>VLOOKUP(AZ291,Lookups!$K$1:$L$3,2,TRUE)</f>
        <v>Composite</v>
      </c>
      <c r="BA16" s="14" t="str">
        <f>VLOOKUP(BA291,Lookups!$K$1:$L$3,2,TRUE)</f>
        <v>Composite</v>
      </c>
      <c r="BB16" s="14" t="str">
        <f>VLOOKUP(BB291,Lookups!$K$1:$L$3,2,TRUE)</f>
        <v>AgeBanded</v>
      </c>
      <c r="BC16" s="14" t="str">
        <f>VLOOKUP(BC291,Lookups!$K$1:$L$3,2,TRUE)</f>
        <v>Composite</v>
      </c>
      <c r="BD16" s="14" t="str">
        <f>VLOOKUP(BD291,Lookups!$K$1:$L$3,2,TRUE)</f>
        <v>Composite</v>
      </c>
      <c r="BE16" s="14" t="str">
        <f>VLOOKUP(BE291,Lookups!$K$1:$L$3,2,TRUE)</f>
        <v>Composite</v>
      </c>
      <c r="BF16" s="14" t="str">
        <f>VLOOKUP(BF291,Lookups!$K$1:$L$3,2,TRUE)</f>
        <v>Composite</v>
      </c>
      <c r="BG16" s="14" t="str">
        <f>VLOOKUP(BG291,Lookups!$K$1:$L$3,2,TRUE)</f>
        <v>Composite</v>
      </c>
      <c r="BH16" s="14" t="str">
        <f>VLOOKUP(BH291,Lookups!$K$1:$L$3,2,TRUE)</f>
        <v>Composite</v>
      </c>
      <c r="BI16" s="14" t="str">
        <f>VLOOKUP(BI291,Lookups!$K$1:$L$3,2,TRUE)</f>
        <v>Composite</v>
      </c>
      <c r="BJ16" s="14" t="str">
        <f>VLOOKUP(BJ291,Lookups!$K$1:$L$3,2,TRUE)</f>
        <v>Composite</v>
      </c>
      <c r="BK16" s="14" t="str">
        <f>VLOOKUP(BK291,Lookups!$K$1:$L$3,2,TRUE)</f>
        <v>AgeBanded</v>
      </c>
      <c r="BL16" s="14" t="str">
        <f>VLOOKUP(BL291,Lookups!$K$1:$L$3,2,TRUE)</f>
        <v>Composite</v>
      </c>
      <c r="BM16" s="14" t="str">
        <f>VLOOKUP(BM291,Lookups!$K$1:$L$3,2,TRUE)</f>
        <v>Composite</v>
      </c>
      <c r="BN16" s="14" t="str">
        <f>VLOOKUP(BN291,Lookups!$K$1:$L$3,2,TRUE)</f>
        <v>Composite</v>
      </c>
      <c r="BO16" s="14" t="str">
        <f>VLOOKUP(BO291,Lookups!$K$1:$L$3,2,TRUE)</f>
        <v>AgeBanded</v>
      </c>
      <c r="BP16" s="14" t="str">
        <f>VLOOKUP(BP291,Lookups!$K$1:$L$3,2,TRUE)</f>
        <v>Composite</v>
      </c>
      <c r="BQ16" s="14" t="str">
        <f>VLOOKUP(BQ291,Lookups!$K$1:$L$3,2,TRUE)</f>
        <v>Composite</v>
      </c>
      <c r="BR16" s="14" t="str">
        <f>VLOOKUP(BR291,Lookups!$K$1:$L$3,2,TRUE)</f>
        <v>Composite</v>
      </c>
      <c r="BS16" s="14" t="str">
        <f>VLOOKUP(BS291,Lookups!$K$1:$L$3,2,TRUE)</f>
        <v>AgeBanded</v>
      </c>
      <c r="BT16" s="14" t="str">
        <f>VLOOKUP(BT291,Lookups!$K$1:$L$3,2,TRUE)</f>
        <v>Composite</v>
      </c>
      <c r="BU16" s="14" t="str">
        <f>VLOOKUP(BU291,Lookups!$K$1:$L$3,2,TRUE)</f>
        <v>Composite</v>
      </c>
      <c r="BV16" s="14" t="str">
        <f>VLOOKUP(BV291,Lookups!$K$1:$L$3,2,TRUE)</f>
        <v>AgeBanded</v>
      </c>
      <c r="BW16" s="14" t="str">
        <f>VLOOKUP(BW291,Lookups!$K$1:$L$3,2,TRUE)</f>
        <v>AgeBanded</v>
      </c>
      <c r="BX16" s="14" t="str">
        <f>VLOOKUP(BX291,Lookups!$K$1:$L$3,2,TRUE)</f>
        <v>AgeBanded</v>
      </c>
      <c r="BY16" s="14" t="str">
        <f>VLOOKUP(BY291,Lookups!$K$1:$L$3,2,TRUE)</f>
        <v>Composite</v>
      </c>
      <c r="BZ16" s="14" t="str">
        <f>VLOOKUP(BZ291,Lookups!$K$1:$L$3,2,TRUE)</f>
        <v>AgeBanded</v>
      </c>
      <c r="CA16" s="14" t="str">
        <f>VLOOKUP(CA291,Lookups!$K$1:$L$3,2,TRUE)</f>
        <v>AgeBanded</v>
      </c>
      <c r="CB16" s="14" t="str">
        <f>VLOOKUP(CB291,Lookups!$K$1:$L$3,2,TRUE)</f>
        <v>AgeBanded</v>
      </c>
      <c r="CC16" s="14" t="str">
        <f>VLOOKUP(CC291,Lookups!$K$1:$L$3,2,TRUE)</f>
        <v>AgeBanded</v>
      </c>
      <c r="CD16" s="14" t="str">
        <f>VLOOKUP(CD291,Lookups!$K$1:$L$3,2,TRUE)</f>
        <v>Composite</v>
      </c>
      <c r="CE16" s="14" t="str">
        <f>VLOOKUP(CE291,Lookups!$K$1:$L$3,2,TRUE)</f>
        <v>Composite</v>
      </c>
      <c r="CF16" s="14" t="str">
        <f>VLOOKUP(CF291,Lookups!$K$1:$L$3,2,TRUE)</f>
        <v>Composite</v>
      </c>
      <c r="CG16" s="14" t="str">
        <f>VLOOKUP(CG291,Lookups!$K$1:$L$3,2,TRUE)</f>
        <v>Composite</v>
      </c>
      <c r="CH16" s="14" t="str">
        <f>VLOOKUP(CH291,Lookups!$K$1:$L$3,2,TRUE)</f>
        <v>AgeBanded</v>
      </c>
      <c r="CI16" s="14" t="str">
        <f>VLOOKUP(CI291,Lookups!$K$1:$L$3,2,TRUE)</f>
        <v>Composite</v>
      </c>
      <c r="CJ16" s="14" t="str">
        <f>VLOOKUP(CJ291,Lookups!$K$1:$L$3,2,TRUE)</f>
        <v>Composite</v>
      </c>
      <c r="CK16" s="14" t="str">
        <f>VLOOKUP(CK291,Lookups!$K$1:$L$3,2,TRUE)</f>
        <v>Composite</v>
      </c>
      <c r="CL16" s="14" t="str">
        <f>VLOOKUP(CL291,Lookups!$K$1:$L$3,2,TRUE)</f>
        <v>Composite</v>
      </c>
      <c r="CM16" s="14" t="str">
        <f>VLOOKUP(CM291,Lookups!$K$1:$L$3,2,TRUE)</f>
        <v>Composite</v>
      </c>
      <c r="CN16" s="14" t="str">
        <f>VLOOKUP(CN291,Lookups!$K$1:$L$3,2,TRUE)</f>
        <v>Composite</v>
      </c>
      <c r="CO16" s="14" t="str">
        <f>VLOOKUP(CO291,Lookups!$K$1:$L$3,2,TRUE)</f>
        <v>Composite</v>
      </c>
      <c r="CP16" s="14" t="str">
        <f>VLOOKUP(CP291,Lookups!$K$1:$L$3,2,TRUE)</f>
        <v>Composite</v>
      </c>
      <c r="CQ16" s="14" t="str">
        <f>VLOOKUP(CQ291,Lookups!$K$1:$L$3,2,TRUE)</f>
        <v>Composite</v>
      </c>
      <c r="CR16" s="14" t="str">
        <f>VLOOKUP(CR291,Lookups!$K$1:$L$3,2,TRUE)</f>
        <v>Composite</v>
      </c>
      <c r="CS16" s="14" t="str">
        <f>VLOOKUP(CS291,Lookups!$K$1:$L$3,2,TRUE)</f>
        <v>Composite</v>
      </c>
      <c r="CT16" s="14" t="str">
        <f>VLOOKUP(CT291,Lookups!$K$1:$L$3,2,TRUE)</f>
        <v>Composite</v>
      </c>
      <c r="CU16" s="14" t="str">
        <f>VLOOKUP(CU291,Lookups!$K$1:$L$3,2,TRUE)</f>
        <v>Composite</v>
      </c>
      <c r="CV16" s="14" t="str">
        <f>VLOOKUP(CV291,Lookups!$K$1:$L$3,2,TRUE)</f>
        <v>Composite</v>
      </c>
      <c r="CW16" s="14" t="str">
        <f>VLOOKUP(CW291,Lookups!$K$1:$L$3,2,TRUE)</f>
        <v>AgeBanded</v>
      </c>
    </row>
    <row r="17" ht="12.75" customHeight="1" outlineLevel="1">
      <c r="A17" s="10" t="s">
        <v>451</v>
      </c>
      <c r="B17" s="17" t="str">
        <f>VLOOKUP(B292,Lookups!$M$1:$N$3,2,TRUE)</f>
        <v>ASO</v>
      </c>
      <c r="C17" s="17" t="str">
        <f>VLOOKUP(C292,Lookups!$M$1:$N$3,2,TRUE)</f>
        <v>FullyInsured</v>
      </c>
      <c r="D17" s="17" t="str">
        <f>VLOOKUP(D292,Lookups!$M$1:$N$3,2,TRUE)</f>
        <v>ASO</v>
      </c>
      <c r="E17" s="17" t="str">
        <f>VLOOKUP(E292,Lookups!$M$1:$N$3,2,TRUE)</f>
        <v>FullyInsured</v>
      </c>
      <c r="F17" s="17" t="str">
        <f>VLOOKUP(F292,Lookups!$M$1:$N$3,2,TRUE)</f>
        <v>FullyInsured</v>
      </c>
      <c r="G17" s="17" t="str">
        <f>VLOOKUP(G292,Lookups!$M$1:$N$3,2,TRUE)</f>
        <v>FullyInsured</v>
      </c>
      <c r="H17" s="17" t="str">
        <f>VLOOKUP(H292,Lookups!$M$1:$N$3,2,TRUE)</f>
        <v>FullyInsured</v>
      </c>
      <c r="I17" s="17" t="str">
        <f>VLOOKUP(I292,Lookups!$M$1:$N$3,2,TRUE)</f>
        <v>ASO</v>
      </c>
      <c r="J17" s="17" t="str">
        <f>VLOOKUP(J292,Lookups!$M$1:$N$3,2,TRUE)</f>
        <v>FullyInsured</v>
      </c>
      <c r="K17" s="17" t="str">
        <f>VLOOKUP(K292,Lookups!$M$1:$N$3,2,TRUE)</f>
        <v>FullyInsured</v>
      </c>
      <c r="L17" s="17" t="str">
        <f>VLOOKUP(L292,Lookups!$M$1:$N$3,2,TRUE)</f>
        <v>FullyInsured</v>
      </c>
      <c r="M17" s="17" t="str">
        <f>VLOOKUP(M292,Lookups!$M$1:$N$3,2,TRUE)</f>
        <v>FullyInsured</v>
      </c>
      <c r="N17" s="17" t="str">
        <f>VLOOKUP(N292,Lookups!$M$1:$N$3,2,TRUE)</f>
        <v>ASO</v>
      </c>
      <c r="O17" s="17" t="str">
        <f>VLOOKUP(O292,Lookups!$M$1:$N$3,2,TRUE)</f>
        <v>FullyInsured</v>
      </c>
      <c r="P17" s="17" t="str">
        <f>VLOOKUP(P292,Lookups!$M$1:$N$3,2,TRUE)</f>
        <v>FullyInsured</v>
      </c>
      <c r="Q17" s="17" t="str">
        <f>VLOOKUP(Q292,Lookups!$M$1:$N$3,2,TRUE)</f>
        <v>FullyInsured</v>
      </c>
      <c r="R17" s="17" t="str">
        <f>VLOOKUP(R292,Lookups!$M$1:$N$3,2,TRUE)</f>
        <v>FullyInsured</v>
      </c>
      <c r="S17" s="17" t="str">
        <f>VLOOKUP(S292,Lookups!$M$1:$N$3,2,TRUE)</f>
        <v>FullyInsured</v>
      </c>
      <c r="T17" s="17" t="str">
        <f>VLOOKUP(T292,Lookups!$M$1:$N$3,2,TRUE)</f>
        <v>FullyInsured</v>
      </c>
      <c r="U17" s="17" t="str">
        <f>VLOOKUP(U292,Lookups!$M$1:$N$3,2,TRUE)</f>
        <v>FullyInsured</v>
      </c>
      <c r="V17" s="17" t="str">
        <f>VLOOKUP(V292,Lookups!$M$1:$N$3,2,TRUE)</f>
        <v>FullyInsured</v>
      </c>
      <c r="W17" s="17" t="str">
        <f>VLOOKUP(W292,Lookups!$M$1:$N$3,2,TRUE)</f>
        <v>ASO</v>
      </c>
      <c r="X17" s="17" t="str">
        <f>VLOOKUP(X292,Lookups!$M$1:$N$3,2,TRUE)</f>
        <v>FullyInsured</v>
      </c>
      <c r="Y17" s="17" t="str">
        <f>VLOOKUP(Y292,Lookups!$M$1:$N$3,2,TRUE)</f>
        <v>FullyInsured</v>
      </c>
      <c r="Z17" s="17" t="str">
        <f>VLOOKUP(Z292,Lookups!$M$1:$N$3,2,TRUE)</f>
        <v>FullyInsured</v>
      </c>
      <c r="AA17" s="17" t="str">
        <f>VLOOKUP(AA292,Lookups!$M$1:$N$3,2,TRUE)</f>
        <v>FullyInsured</v>
      </c>
      <c r="AB17" s="17" t="str">
        <f>VLOOKUP(AB292,Lookups!$M$1:$N$3,2,TRUE)</f>
        <v>FullyInsured</v>
      </c>
      <c r="AC17" s="17" t="str">
        <f>VLOOKUP(AC292,Lookups!$M$1:$N$3,2,TRUE)</f>
        <v>ASO</v>
      </c>
      <c r="AD17" s="17" t="str">
        <f>VLOOKUP(AD292,Lookups!$M$1:$N$3,2,TRUE)</f>
        <v>ASO</v>
      </c>
      <c r="AE17" s="17" t="str">
        <f>VLOOKUP(AE292,Lookups!$M$1:$N$3,2,TRUE)</f>
        <v>ASO</v>
      </c>
      <c r="AF17" s="17" t="str">
        <f>VLOOKUP(AF292,Lookups!$M$1:$N$3,2,TRUE)</f>
        <v>FullyInsured</v>
      </c>
      <c r="AG17" s="17" t="str">
        <f>VLOOKUP(AG292,Lookups!$M$1:$N$3,2,TRUE)</f>
        <v>FullyInsured</v>
      </c>
      <c r="AH17" s="17" t="str">
        <f>VLOOKUP(AH292,Lookups!$M$1:$N$3,2,TRUE)</f>
        <v>ASO</v>
      </c>
      <c r="AI17" s="17" t="str">
        <f>VLOOKUP(AI292,Lookups!$M$1:$N$3,2,TRUE)</f>
        <v>FullyInsured</v>
      </c>
      <c r="AJ17" s="17" t="str">
        <f>VLOOKUP(AJ292,Lookups!$M$1:$N$3,2,TRUE)</f>
        <v>ASO</v>
      </c>
      <c r="AK17" s="17" t="str">
        <f>VLOOKUP(AK292,Lookups!$M$1:$N$3,2,TRUE)</f>
        <v>ASO</v>
      </c>
      <c r="AL17" s="17" t="str">
        <f>VLOOKUP(AL292,Lookups!$M$1:$N$3,2,TRUE)</f>
        <v>FullyInsured</v>
      </c>
      <c r="AM17" s="17" t="str">
        <f>VLOOKUP(AM292,Lookups!$M$1:$N$3,2,TRUE)</f>
        <v>ASO</v>
      </c>
      <c r="AN17" s="17" t="str">
        <f>VLOOKUP(AN292,Lookups!$M$1:$N$3,2,TRUE)</f>
        <v>FullyInsured</v>
      </c>
      <c r="AO17" s="17" t="str">
        <f>VLOOKUP(AO292,Lookups!$M$1:$N$3,2,TRUE)</f>
        <v>ASO</v>
      </c>
      <c r="AP17" s="17" t="str">
        <f>VLOOKUP(AP292,Lookups!$M$1:$N$3,2,TRUE)</f>
        <v>ASO</v>
      </c>
      <c r="AQ17" s="17" t="str">
        <f>VLOOKUP(AQ292,Lookups!$M$1:$N$3,2,TRUE)</f>
        <v>FullyInsured</v>
      </c>
      <c r="AR17" s="17" t="str">
        <f>VLOOKUP(AR292,Lookups!$M$1:$N$3,2,TRUE)</f>
        <v>FullyInsured</v>
      </c>
      <c r="AS17" s="17" t="str">
        <f>VLOOKUP(AS292,Lookups!$M$1:$N$3,2,TRUE)</f>
        <v>FullyInsured</v>
      </c>
      <c r="AT17" s="17" t="str">
        <f>VLOOKUP(AT292,Lookups!$M$1:$N$3,2,TRUE)</f>
        <v>FullyInsured</v>
      </c>
      <c r="AU17" s="17" t="str">
        <f>VLOOKUP(AU292,Lookups!$M$1:$N$3,2,TRUE)</f>
        <v>FullyInsured</v>
      </c>
      <c r="AV17" s="17" t="str">
        <f>VLOOKUP(AV292,Lookups!$M$1:$N$3,2,TRUE)</f>
        <v>FullyInsured</v>
      </c>
      <c r="AW17" s="17" t="str">
        <f>VLOOKUP(AW292,Lookups!$M$1:$N$3,2,TRUE)</f>
        <v>FullyInsured</v>
      </c>
      <c r="AX17" s="17" t="str">
        <f>VLOOKUP(AX292,Lookups!$M$1:$N$3,2,TRUE)</f>
        <v>ASO</v>
      </c>
      <c r="AY17" s="17" t="str">
        <f>VLOOKUP(AY292,Lookups!$M$1:$N$3,2,TRUE)</f>
        <v>ASO</v>
      </c>
      <c r="AZ17" s="17" t="str">
        <f>VLOOKUP(AZ292,Lookups!$M$1:$N$3,2,TRUE)</f>
        <v>FullyInsured</v>
      </c>
      <c r="BA17" s="17" t="str">
        <f>VLOOKUP(BA292,Lookups!$M$1:$N$3,2,TRUE)</f>
        <v>ASO</v>
      </c>
      <c r="BB17" s="17" t="str">
        <f>VLOOKUP(BB292,Lookups!$M$1:$N$3,2,TRUE)</f>
        <v>FullyInsured</v>
      </c>
      <c r="BC17" s="17" t="str">
        <f>VLOOKUP(BC292,Lookups!$M$1:$N$3,2,TRUE)</f>
        <v>ASO</v>
      </c>
      <c r="BD17" s="17" t="str">
        <f>VLOOKUP(BD292,Lookups!$M$1:$N$3,2,TRUE)</f>
        <v>FullyInsured</v>
      </c>
      <c r="BE17" s="17" t="str">
        <f>VLOOKUP(BE292,Lookups!$M$1:$N$3,2,TRUE)</f>
        <v>FullyInsured</v>
      </c>
      <c r="BF17" s="17" t="str">
        <f>VLOOKUP(BF292,Lookups!$M$1:$N$3,2,TRUE)</f>
        <v>ASO</v>
      </c>
      <c r="BG17" s="17" t="str">
        <f>VLOOKUP(BG292,Lookups!$M$1:$N$3,2,TRUE)</f>
        <v>FullyInsured</v>
      </c>
      <c r="BH17" s="17" t="str">
        <f>VLOOKUP(BH292,Lookups!$M$1:$N$3,2,TRUE)</f>
        <v>FullyInsured</v>
      </c>
      <c r="BI17" s="17" t="str">
        <f>VLOOKUP(BI292,Lookups!$M$1:$N$3,2,TRUE)</f>
        <v>ASO</v>
      </c>
      <c r="BJ17" s="17" t="str">
        <f>VLOOKUP(BJ292,Lookups!$M$1:$N$3,2,TRUE)</f>
        <v>FullyInsured</v>
      </c>
      <c r="BK17" s="17" t="str">
        <f>VLOOKUP(BK292,Lookups!$M$1:$N$3,2,TRUE)</f>
        <v>FullyInsured</v>
      </c>
      <c r="BL17" s="17" t="str">
        <f>VLOOKUP(BL292,Lookups!$M$1:$N$3,2,TRUE)</f>
        <v>FullyInsured</v>
      </c>
      <c r="BM17" s="17" t="str">
        <f>VLOOKUP(BM292,Lookups!$M$1:$N$3,2,TRUE)</f>
        <v>FullyInsured</v>
      </c>
      <c r="BN17" s="17" t="str">
        <f>VLOOKUP(BN292,Lookups!$M$1:$N$3,2,TRUE)</f>
        <v>FullyInsured</v>
      </c>
      <c r="BO17" s="17" t="str">
        <f>VLOOKUP(BO292,Lookups!$M$1:$N$3,2,TRUE)</f>
        <v>ASO</v>
      </c>
      <c r="BP17" s="17" t="str">
        <f>VLOOKUP(BP292,Lookups!$M$1:$N$3,2,TRUE)</f>
        <v>FullyInsured</v>
      </c>
      <c r="BQ17" s="17" t="str">
        <f>VLOOKUP(BQ292,Lookups!$M$1:$N$3,2,TRUE)</f>
        <v>ASO</v>
      </c>
      <c r="BR17" s="17" t="str">
        <f>VLOOKUP(BR292,Lookups!$M$1:$N$3,2,TRUE)</f>
        <v>FullyInsured</v>
      </c>
      <c r="BS17" s="17" t="str">
        <f>VLOOKUP(BS292,Lookups!$M$1:$N$3,2,TRUE)</f>
        <v>FullyInsured</v>
      </c>
      <c r="BT17" s="17" t="str">
        <f>VLOOKUP(BT292,Lookups!$M$1:$N$3,2,TRUE)</f>
        <v>ASO</v>
      </c>
      <c r="BU17" s="17" t="str">
        <f>VLOOKUP(BU292,Lookups!$M$1:$N$3,2,TRUE)</f>
        <v>FullyInsured</v>
      </c>
      <c r="BV17" s="17" t="str">
        <f>VLOOKUP(BV292,Lookups!$M$1:$N$3,2,TRUE)</f>
        <v>FullyInsured</v>
      </c>
      <c r="BW17" s="17" t="str">
        <f>VLOOKUP(BW292,Lookups!$M$1:$N$3,2,TRUE)</f>
        <v>FullyInsured</v>
      </c>
      <c r="BX17" s="17" t="str">
        <f>VLOOKUP(BX292,Lookups!$M$1:$N$3,2,TRUE)</f>
        <v>FullyInsured</v>
      </c>
      <c r="BY17" s="17" t="str">
        <f>VLOOKUP(BY292,Lookups!$M$1:$N$3,2,TRUE)</f>
        <v>FullyInsured</v>
      </c>
      <c r="BZ17" s="17" t="str">
        <f>VLOOKUP(BZ292,Lookups!$M$1:$N$3,2,TRUE)</f>
        <v>FullyInsured</v>
      </c>
      <c r="CA17" s="17" t="str">
        <f>VLOOKUP(CA292,Lookups!$M$1:$N$3,2,TRUE)</f>
        <v>FullyInsured</v>
      </c>
      <c r="CB17" s="17" t="str">
        <f>VLOOKUP(CB292,Lookups!$M$1:$N$3,2,TRUE)</f>
        <v>FullyInsured</v>
      </c>
      <c r="CC17" s="17" t="str">
        <f>VLOOKUP(CC292,Lookups!$M$1:$N$3,2,TRUE)</f>
        <v>FullyInsured</v>
      </c>
      <c r="CD17" s="17" t="str">
        <f>VLOOKUP(CD292,Lookups!$M$1:$N$3,2,TRUE)</f>
        <v>FullyInsured</v>
      </c>
      <c r="CE17" s="17" t="str">
        <f>VLOOKUP(CE292,Lookups!$M$1:$N$3,2,TRUE)</f>
        <v>FullyInsured</v>
      </c>
      <c r="CF17" s="17" t="str">
        <f>VLOOKUP(CF292,Lookups!$M$1:$N$3,2,TRUE)</f>
        <v>FullyInsured</v>
      </c>
      <c r="CG17" s="17" t="str">
        <f>VLOOKUP(CG292,Lookups!$M$1:$N$3,2,TRUE)</f>
        <v>FullyInsured</v>
      </c>
      <c r="CH17" s="17" t="str">
        <f>VLOOKUP(CH292,Lookups!$M$1:$N$3,2,TRUE)</f>
        <v>FullyInsured</v>
      </c>
      <c r="CI17" s="17" t="str">
        <f>VLOOKUP(CI292,Lookups!$M$1:$N$3,2,TRUE)</f>
        <v>FullyInsured</v>
      </c>
      <c r="CJ17" s="17" t="str">
        <f>VLOOKUP(CJ292,Lookups!$M$1:$N$3,2,TRUE)</f>
        <v>FullyInsured</v>
      </c>
      <c r="CK17" s="17" t="str">
        <f>VLOOKUP(CK292,Lookups!$M$1:$N$3,2,TRUE)</f>
        <v>FullyInsured</v>
      </c>
      <c r="CL17" s="17" t="str">
        <f>VLOOKUP(CL292,Lookups!$M$1:$N$3,2,TRUE)</f>
        <v>FullyInsured</v>
      </c>
      <c r="CM17" s="17" t="str">
        <f>VLOOKUP(CM292,Lookups!$M$1:$N$3,2,TRUE)</f>
        <v>FullyInsured</v>
      </c>
      <c r="CN17" s="17" t="str">
        <f>VLOOKUP(CN292,Lookups!$M$1:$N$3,2,TRUE)</f>
        <v>ASO</v>
      </c>
      <c r="CO17" s="17" t="str">
        <f>VLOOKUP(CO292,Lookups!$M$1:$N$3,2,TRUE)</f>
        <v>FullyInsured</v>
      </c>
      <c r="CP17" s="17" t="str">
        <f>VLOOKUP(CP292,Lookups!$M$1:$N$3,2,TRUE)</f>
        <v>ASO</v>
      </c>
      <c r="CQ17" s="17" t="str">
        <f>VLOOKUP(CQ292,Lookups!$M$1:$N$3,2,TRUE)</f>
        <v>FullyInsured</v>
      </c>
      <c r="CR17" s="17" t="str">
        <f>VLOOKUP(CR292,Lookups!$M$1:$N$3,2,TRUE)</f>
        <v>FullyInsured</v>
      </c>
      <c r="CS17" s="17" t="str">
        <f>VLOOKUP(CS292,Lookups!$M$1:$N$3,2,TRUE)</f>
        <v>FullyInsured</v>
      </c>
      <c r="CT17" s="17" t="str">
        <f>VLOOKUP(CT292,Lookups!$M$1:$N$3,2,TRUE)</f>
        <v>FullyInsured</v>
      </c>
      <c r="CU17" s="17" t="str">
        <f>VLOOKUP(CU292,Lookups!$M$1:$N$3,2,TRUE)</f>
        <v>FullyInsured</v>
      </c>
      <c r="CV17" s="17" t="str">
        <f>VLOOKUP(CV292,Lookups!$M$1:$N$3,2,TRUE)</f>
        <v>FullyInsured</v>
      </c>
      <c r="CW17" s="17" t="str">
        <f>VLOOKUP(CW292,Lookups!$M$1:$N$3,2,TRUE)</f>
        <v>FullyInsured</v>
      </c>
    </row>
    <row r="18" ht="12.75" customHeight="1" outlineLevel="1">
      <c r="A18" s="11" t="s">
        <v>454</v>
      </c>
      <c r="B18" s="14" t="str">
        <f>VLOOKUP(B293,Lookups!$O$1:$P$4,2,TRUE)</f>
        <v>Contributory</v>
      </c>
      <c r="C18" s="14" t="str">
        <f>VLOOKUP(C293,Lookups!$O$1:$P$4,2,TRUE)</f>
        <v>NonContributory</v>
      </c>
      <c r="D18" s="14" t="str">
        <f>VLOOKUP(D293,Lookups!$O$1:$P$4,2,TRUE)</f>
        <v>NonContributory</v>
      </c>
      <c r="E18" s="14" t="str">
        <f>VLOOKUP(E293,Lookups!$O$1:$P$4,2,TRUE)</f>
        <v>Contributory</v>
      </c>
      <c r="F18" s="14" t="str">
        <f>VLOOKUP(F293,Lookups!$O$1:$P$4,2,TRUE)</f>
        <v>Voluntary</v>
      </c>
      <c r="G18" s="14" t="str">
        <f>VLOOKUP(G293,Lookups!$O$1:$P$4,2,TRUE)</f>
        <v>Contributory</v>
      </c>
      <c r="H18" s="14" t="str">
        <f>VLOOKUP(H293,Lookups!$O$1:$P$4,2,TRUE)</f>
        <v>NonContributory</v>
      </c>
      <c r="I18" s="14" t="str">
        <f>VLOOKUP(I293,Lookups!$O$1:$P$4,2,TRUE)</f>
        <v>NonContributory</v>
      </c>
      <c r="J18" s="14" t="str">
        <f>VLOOKUP(J293,Lookups!$O$1:$P$4,2,TRUE)</f>
        <v>NonContributory</v>
      </c>
      <c r="K18" s="14" t="str">
        <f>VLOOKUP(K293,Lookups!$O$1:$P$4,2,TRUE)</f>
        <v>Contributory</v>
      </c>
      <c r="L18" s="14" t="str">
        <f>VLOOKUP(L293,Lookups!$O$1:$P$4,2,TRUE)</f>
        <v>NonContributory</v>
      </c>
      <c r="M18" s="14" t="str">
        <f>VLOOKUP(M293,Lookups!$O$1:$P$4,2,TRUE)</f>
        <v>Contributory</v>
      </c>
      <c r="N18" s="14" t="str">
        <f>VLOOKUP(N293,Lookups!$O$1:$P$4,2,TRUE)</f>
        <v>NonContributory</v>
      </c>
      <c r="O18" s="14" t="str">
        <f>VLOOKUP(O293,Lookups!$O$1:$P$4,2,TRUE)</f>
        <v>NonContributory</v>
      </c>
      <c r="P18" s="14" t="str">
        <f>VLOOKUP(P293,Lookups!$O$1:$P$4,2,TRUE)</f>
        <v>NonContributory</v>
      </c>
      <c r="Q18" s="14" t="str">
        <f>VLOOKUP(Q293,Lookups!$O$1:$P$4,2,TRUE)</f>
        <v>Contributory</v>
      </c>
      <c r="R18" s="14" t="str">
        <f>VLOOKUP(R293,Lookups!$O$1:$P$4,2,TRUE)</f>
        <v>Contributory</v>
      </c>
      <c r="S18" s="14" t="str">
        <f>VLOOKUP(S293,Lookups!$O$1:$P$4,2,TRUE)</f>
        <v>Voluntary</v>
      </c>
      <c r="T18" s="14" t="str">
        <f>VLOOKUP(T293,Lookups!$O$1:$P$4,2,TRUE)</f>
        <v>Voluntary</v>
      </c>
      <c r="U18" s="14" t="str">
        <f>VLOOKUP(U293,Lookups!$O$1:$P$4,2,TRUE)</f>
        <v>NonContributory</v>
      </c>
      <c r="V18" s="14" t="str">
        <f>VLOOKUP(V293,Lookups!$O$1:$P$4,2,TRUE)</f>
        <v>Contributory</v>
      </c>
      <c r="W18" s="14" t="str">
        <f>VLOOKUP(W293,Lookups!$O$1:$P$4,2,TRUE)</f>
        <v>Contributory</v>
      </c>
      <c r="X18" s="14" t="str">
        <f>VLOOKUP(X293,Lookups!$O$1:$P$4,2,TRUE)</f>
        <v>NonContributory</v>
      </c>
      <c r="Y18" s="14" t="str">
        <f>VLOOKUP(Y293,Lookups!$O$1:$P$4,2,TRUE)</f>
        <v>Voluntary</v>
      </c>
      <c r="Z18" s="14" t="str">
        <f>VLOOKUP(Z293,Lookups!$O$1:$P$4,2,TRUE)</f>
        <v>Contributory</v>
      </c>
      <c r="AA18" s="14" t="str">
        <f>VLOOKUP(AA293,Lookups!$O$1:$P$4,2,TRUE)</f>
        <v>Voluntary</v>
      </c>
      <c r="AB18" s="14" t="str">
        <f>VLOOKUP(AB293,Lookups!$O$1:$P$4,2,TRUE)</f>
        <v>NonContributory</v>
      </c>
      <c r="AC18" s="14" t="str">
        <f>VLOOKUP(AC293,Lookups!$O$1:$P$4,2,TRUE)</f>
        <v>Contributory</v>
      </c>
      <c r="AD18" s="14" t="str">
        <f>VLOOKUP(AD293,Lookups!$O$1:$P$4,2,TRUE)</f>
        <v>NonContributory</v>
      </c>
      <c r="AE18" s="14" t="str">
        <f>VLOOKUP(AE293,Lookups!$O$1:$P$4,2,TRUE)</f>
        <v>Contributory</v>
      </c>
      <c r="AF18" s="14" t="str">
        <f>VLOOKUP(AF293,Lookups!$O$1:$P$4,2,TRUE)</f>
        <v>Contributory</v>
      </c>
      <c r="AG18" s="14" t="str">
        <f>VLOOKUP(AG293,Lookups!$O$1:$P$4,2,TRUE)</f>
        <v>Contributory</v>
      </c>
      <c r="AH18" s="14" t="str">
        <f>VLOOKUP(AH293,Lookups!$O$1:$P$4,2,TRUE)</f>
        <v>NonContributory</v>
      </c>
      <c r="AI18" s="14" t="str">
        <f>VLOOKUP(AI293,Lookups!$O$1:$P$4,2,TRUE)</f>
        <v>Contributory</v>
      </c>
      <c r="AJ18" s="14" t="str">
        <f>VLOOKUP(AJ293,Lookups!$O$1:$P$4,2,TRUE)</f>
        <v>Contributory</v>
      </c>
      <c r="AK18" s="14" t="str">
        <f>VLOOKUP(AK293,Lookups!$O$1:$P$4,2,TRUE)</f>
        <v>NonContributory</v>
      </c>
      <c r="AL18" s="14" t="str">
        <f>VLOOKUP(AL293,Lookups!$O$1:$P$4,2,TRUE)</f>
        <v>NonContributory</v>
      </c>
      <c r="AM18" s="14" t="str">
        <f>VLOOKUP(AM293,Lookups!$O$1:$P$4,2,TRUE)</f>
        <v>Voluntary</v>
      </c>
      <c r="AN18" s="14" t="str">
        <f>VLOOKUP(AN293,Lookups!$O$1:$P$4,2,TRUE)</f>
        <v>Contributory</v>
      </c>
      <c r="AO18" s="14" t="str">
        <f>VLOOKUP(AO293,Lookups!$O$1:$P$4,2,TRUE)</f>
        <v>Contributory</v>
      </c>
      <c r="AP18" s="14" t="str">
        <f>VLOOKUP(AP293,Lookups!$O$1:$P$4,2,TRUE)</f>
        <v>Voluntary</v>
      </c>
      <c r="AQ18" s="14" t="str">
        <f>VLOOKUP(AQ293,Lookups!$O$1:$P$4,2,TRUE)</f>
        <v>Contributory</v>
      </c>
      <c r="AR18" s="14" t="str">
        <f>VLOOKUP(AR293,Lookups!$O$1:$P$4,2,TRUE)</f>
        <v>NonContributory</v>
      </c>
      <c r="AS18" s="14" t="str">
        <f>VLOOKUP(AS293,Lookups!$O$1:$P$4,2,TRUE)</f>
        <v>NonContributory</v>
      </c>
      <c r="AT18" s="14" t="str">
        <f>VLOOKUP(AT293,Lookups!$O$1:$P$4,2,TRUE)</f>
        <v>Voluntary</v>
      </c>
      <c r="AU18" s="14" t="str">
        <f>VLOOKUP(AU293,Lookups!$O$1:$P$4,2,TRUE)</f>
        <v>Contributory</v>
      </c>
      <c r="AV18" s="14" t="str">
        <f>VLOOKUP(AV293,Lookups!$O$1:$P$4,2,TRUE)</f>
        <v>Contributory</v>
      </c>
      <c r="AW18" s="14" t="str">
        <f>VLOOKUP(AW293,Lookups!$O$1:$P$4,2,TRUE)</f>
        <v>NonContributory</v>
      </c>
      <c r="AX18" s="14" t="str">
        <f>VLOOKUP(AX293,Lookups!$O$1:$P$4,2,TRUE)</f>
        <v>Contributory</v>
      </c>
      <c r="AY18" s="14" t="str">
        <f>VLOOKUP(AY293,Lookups!$O$1:$P$4,2,TRUE)</f>
        <v>Voluntary</v>
      </c>
      <c r="AZ18" s="14" t="str">
        <f>VLOOKUP(AZ293,Lookups!$O$1:$P$4,2,TRUE)</f>
        <v>Contributory</v>
      </c>
      <c r="BA18" s="14" t="str">
        <f>VLOOKUP(BA293,Lookups!$O$1:$P$4,2,TRUE)</f>
        <v>NonContributory</v>
      </c>
      <c r="BB18" s="14" t="str">
        <f>VLOOKUP(BB293,Lookups!$O$1:$P$4,2,TRUE)</f>
        <v>Voluntary</v>
      </c>
      <c r="BC18" s="14" t="str">
        <f>VLOOKUP(BC293,Lookups!$O$1:$P$4,2,TRUE)</f>
        <v>NonContributory</v>
      </c>
      <c r="BD18" s="14" t="str">
        <f>VLOOKUP(BD293,Lookups!$O$1:$P$4,2,TRUE)</f>
        <v>Contributory</v>
      </c>
      <c r="BE18" s="14" t="str">
        <f>VLOOKUP(BE293,Lookups!$O$1:$P$4,2,TRUE)</f>
        <v>Contributory</v>
      </c>
      <c r="BF18" s="14" t="str">
        <f>VLOOKUP(BF293,Lookups!$O$1:$P$4,2,TRUE)</f>
        <v>Voluntary</v>
      </c>
      <c r="BG18" s="14" t="str">
        <f>VLOOKUP(BG293,Lookups!$O$1:$P$4,2,TRUE)</f>
        <v>Contributory</v>
      </c>
      <c r="BH18" s="14" t="str">
        <f>VLOOKUP(BH293,Lookups!$O$1:$P$4,2,TRUE)</f>
        <v>Contributory</v>
      </c>
      <c r="BI18" s="14" t="str">
        <f>VLOOKUP(BI293,Lookups!$O$1:$P$4,2,TRUE)</f>
        <v>Contributory</v>
      </c>
      <c r="BJ18" s="14" t="str">
        <f>VLOOKUP(BJ293,Lookups!$O$1:$P$4,2,TRUE)</f>
        <v>Voluntary</v>
      </c>
      <c r="BK18" s="14" t="str">
        <f>VLOOKUP(BK293,Lookups!$O$1:$P$4,2,TRUE)</f>
        <v>Contributory</v>
      </c>
      <c r="BL18" s="14" t="str">
        <f>VLOOKUP(BL293,Lookups!$O$1:$P$4,2,TRUE)</f>
        <v>Contributory</v>
      </c>
      <c r="BM18" s="14" t="str">
        <f>VLOOKUP(BM293,Lookups!$O$1:$P$4,2,TRUE)</f>
        <v>Contributory</v>
      </c>
      <c r="BN18" s="14" t="str">
        <f>VLOOKUP(BN293,Lookups!$O$1:$P$4,2,TRUE)</f>
        <v>Voluntary</v>
      </c>
      <c r="BO18" s="14" t="str">
        <f>VLOOKUP(BO293,Lookups!$O$1:$P$4,2,TRUE)</f>
        <v>Contributory</v>
      </c>
      <c r="BP18" s="14" t="str">
        <f>VLOOKUP(BP293,Lookups!$O$1:$P$4,2,TRUE)</f>
        <v>NonContributory</v>
      </c>
      <c r="BQ18" s="14" t="str">
        <f>VLOOKUP(BQ293,Lookups!$O$1:$P$4,2,TRUE)</f>
        <v>Contributory</v>
      </c>
      <c r="BR18" s="14" t="str">
        <f>VLOOKUP(BR293,Lookups!$O$1:$P$4,2,TRUE)</f>
        <v>Contributory</v>
      </c>
      <c r="BS18" s="14" t="str">
        <f>VLOOKUP(BS293,Lookups!$O$1:$P$4,2,TRUE)</f>
        <v>Contributory</v>
      </c>
      <c r="BT18" s="14" t="str">
        <f>VLOOKUP(BT293,Lookups!$O$1:$P$4,2,TRUE)</f>
        <v>Contributory</v>
      </c>
      <c r="BU18" s="14" t="str">
        <f>VLOOKUP(BU293,Lookups!$O$1:$P$4,2,TRUE)</f>
        <v>NonContributory</v>
      </c>
      <c r="BV18" s="14" t="str">
        <f>VLOOKUP(BV293,Lookups!$O$1:$P$4,2,TRUE)</f>
        <v>Contributory</v>
      </c>
      <c r="BW18" s="14" t="str">
        <f>VLOOKUP(BW293,Lookups!$O$1:$P$4,2,TRUE)</f>
        <v>Voluntary</v>
      </c>
      <c r="BX18" s="14" t="str">
        <f>VLOOKUP(BX293,Lookups!$O$1:$P$4,2,TRUE)</f>
        <v>NonContributory</v>
      </c>
      <c r="BY18" s="14" t="str">
        <f>VLOOKUP(BY293,Lookups!$O$1:$P$4,2,TRUE)</f>
        <v>NonContributory</v>
      </c>
      <c r="BZ18" s="14" t="str">
        <f>VLOOKUP(BZ293,Lookups!$O$1:$P$4,2,TRUE)</f>
        <v>Contributory</v>
      </c>
      <c r="CA18" s="14" t="str">
        <f>VLOOKUP(CA293,Lookups!$O$1:$P$4,2,TRUE)</f>
        <v>Contributory</v>
      </c>
      <c r="CB18" s="14" t="str">
        <f>VLOOKUP(CB293,Lookups!$O$1:$P$4,2,TRUE)</f>
        <v>Contributory</v>
      </c>
      <c r="CC18" s="14" t="str">
        <f>VLOOKUP(CC293,Lookups!$O$1:$P$4,2,TRUE)</f>
        <v>NonContributory</v>
      </c>
      <c r="CD18" s="14" t="str">
        <f>VLOOKUP(CD293,Lookups!$O$1:$P$4,2,TRUE)</f>
        <v>Contributory</v>
      </c>
      <c r="CE18" s="14" t="str">
        <f>VLOOKUP(CE293,Lookups!$O$1:$P$4,2,TRUE)</f>
        <v>Contributory</v>
      </c>
      <c r="CF18" s="14" t="str">
        <f>VLOOKUP(CF293,Lookups!$O$1:$P$4,2,TRUE)</f>
        <v>Contributory</v>
      </c>
      <c r="CG18" s="14" t="str">
        <f>VLOOKUP(CG293,Lookups!$O$1:$P$4,2,TRUE)</f>
        <v>Voluntary</v>
      </c>
      <c r="CH18" s="14" t="str">
        <f>VLOOKUP(CH293,Lookups!$O$1:$P$4,2,TRUE)</f>
        <v>Contributory</v>
      </c>
      <c r="CI18" s="14" t="str">
        <f>VLOOKUP(CI293,Lookups!$O$1:$P$4,2,TRUE)</f>
        <v>Contributory</v>
      </c>
      <c r="CJ18" s="14" t="str">
        <f>VLOOKUP(CJ293,Lookups!$O$1:$P$4,2,TRUE)</f>
        <v>NonContributory</v>
      </c>
      <c r="CK18" s="14" t="str">
        <f>VLOOKUP(CK293,Lookups!$O$1:$P$4,2,TRUE)</f>
        <v>NonContributory</v>
      </c>
      <c r="CL18" s="14" t="str">
        <f>VLOOKUP(CL293,Lookups!$O$1:$P$4,2,TRUE)</f>
        <v>Contributory</v>
      </c>
      <c r="CM18" s="14" t="str">
        <f>VLOOKUP(CM293,Lookups!$O$1:$P$4,2,TRUE)</f>
        <v>Contributory</v>
      </c>
      <c r="CN18" s="14" t="str">
        <f>VLOOKUP(CN293,Lookups!$O$1:$P$4,2,TRUE)</f>
        <v>Contributory</v>
      </c>
      <c r="CO18" s="14" t="str">
        <f>VLOOKUP(CO293,Lookups!$O$1:$P$4,2,TRUE)</f>
        <v>Voluntary</v>
      </c>
      <c r="CP18" s="14" t="str">
        <f>VLOOKUP(CP293,Lookups!$O$1:$P$4,2,TRUE)</f>
        <v>Contributory</v>
      </c>
      <c r="CQ18" s="14" t="str">
        <f>VLOOKUP(CQ293,Lookups!$O$1:$P$4,2,TRUE)</f>
        <v>NonContributory</v>
      </c>
      <c r="CR18" s="14" t="str">
        <f>VLOOKUP(CR293,Lookups!$O$1:$P$4,2,TRUE)</f>
        <v>Contributory</v>
      </c>
      <c r="CS18" s="14" t="str">
        <f>VLOOKUP(CS293,Lookups!$O$1:$P$4,2,TRUE)</f>
        <v>Contributory</v>
      </c>
      <c r="CT18" s="14" t="str">
        <f>VLOOKUP(CT293,Lookups!$O$1:$P$4,2,TRUE)</f>
        <v>Contributory</v>
      </c>
      <c r="CU18" s="14" t="str">
        <f>VLOOKUP(CU293,Lookups!$O$1:$P$4,2,TRUE)</f>
        <v>Contributory</v>
      </c>
      <c r="CV18" s="14" t="str">
        <f>VLOOKUP(CV293,Lookups!$O$1:$P$4,2,TRUE)</f>
        <v>Contributory</v>
      </c>
      <c r="CW18" s="14" t="str">
        <f>VLOOKUP(CW293,Lookups!$O$1:$P$4,2,TRUE)</f>
        <v>Contributory</v>
      </c>
    </row>
    <row r="19" ht="12.75" customHeight="1" outlineLevel="1">
      <c r="A19" s="11" t="s">
        <v>458</v>
      </c>
      <c r="B19" s="14">
        <f>IF(B18=Lookups!$P$3,0,IF(B18=Lookups!$P$4,1,RAND()))</f>
        <v>0.1624792172</v>
      </c>
      <c r="C19" s="14">
        <f>IF(C18=Lookups!$P$3,0,IF(C18=Lookups!$P$4,1,RAND()))</f>
        <v>0</v>
      </c>
      <c r="D19" s="14">
        <f>IF(D18=Lookups!$P$3,0,IF(D18=Lookups!$P$4,1,RAND()))</f>
        <v>0</v>
      </c>
      <c r="E19" s="14">
        <f>IF(E18=Lookups!$P$3,0,IF(E18=Lookups!$P$4,1,RAND()))</f>
        <v>0.633800623</v>
      </c>
      <c r="F19" s="14">
        <f>IF(F18=Lookups!$P$3,0,IF(F18=Lookups!$P$4,1,RAND()))</f>
        <v>1</v>
      </c>
      <c r="G19" s="14">
        <f>IF(G18=Lookups!$P$3,0,IF(G18=Lookups!$P$4,1,RAND()))</f>
        <v>0.604596886</v>
      </c>
      <c r="H19" s="14">
        <f>IF(H18=Lookups!$P$3,0,IF(H18=Lookups!$P$4,1,RAND()))</f>
        <v>0</v>
      </c>
      <c r="I19" s="14">
        <f>IF(I18=Lookups!$P$3,0,IF(I18=Lookups!$P$4,1,RAND()))</f>
        <v>0</v>
      </c>
      <c r="J19" s="14">
        <f>IF(J18=Lookups!$P$3,0,IF(J18=Lookups!$P$4,1,RAND()))</f>
        <v>0</v>
      </c>
      <c r="K19" s="14">
        <f>IF(K18=Lookups!$P$3,0,IF(K18=Lookups!$P$4,1,RAND()))</f>
        <v>0.5186807462</v>
      </c>
      <c r="L19" s="14">
        <f>IF(L18=Lookups!$P$3,0,IF(L18=Lookups!$P$4,1,RAND()))</f>
        <v>0</v>
      </c>
      <c r="M19" s="14">
        <f>IF(M18=Lookups!$P$3,0,IF(M18=Lookups!$P$4,1,RAND()))</f>
        <v>0.6087974423</v>
      </c>
      <c r="N19" s="14">
        <f>IF(N18=Lookups!$P$3,0,IF(N18=Lookups!$P$4,1,RAND()))</f>
        <v>0</v>
      </c>
      <c r="O19" s="14">
        <f>IF(O18=Lookups!$P$3,0,IF(O18=Lookups!$P$4,1,RAND()))</f>
        <v>0</v>
      </c>
      <c r="P19" s="14">
        <f>IF(P18=Lookups!$P$3,0,IF(P18=Lookups!$P$4,1,RAND()))</f>
        <v>0</v>
      </c>
      <c r="Q19" s="14">
        <f>IF(Q18=Lookups!$P$3,0,IF(Q18=Lookups!$P$4,1,RAND()))</f>
        <v>0.4799855498</v>
      </c>
      <c r="R19" s="14">
        <f>IF(R18=Lookups!$P$3,0,IF(R18=Lookups!$P$4,1,RAND()))</f>
        <v>0.9334135816</v>
      </c>
      <c r="S19" s="14">
        <f>IF(S18=Lookups!$P$3,0,IF(S18=Lookups!$P$4,1,RAND()))</f>
        <v>1</v>
      </c>
      <c r="T19" s="14">
        <f>IF(T18=Lookups!$P$3,0,IF(T18=Lookups!$P$4,1,RAND()))</f>
        <v>1</v>
      </c>
      <c r="U19" s="14">
        <f>IF(U18=Lookups!$P$3,0,IF(U18=Lookups!$P$4,1,RAND()))</f>
        <v>0</v>
      </c>
      <c r="V19" s="14">
        <f>IF(V18=Lookups!$P$3,0,IF(V18=Lookups!$P$4,1,RAND()))</f>
        <v>0.01301326489</v>
      </c>
      <c r="W19" s="14">
        <f>IF(W18=Lookups!$P$3,0,IF(W18=Lookups!$P$4,1,RAND()))</f>
        <v>0.8282133352</v>
      </c>
      <c r="X19" s="14">
        <f>IF(X18=Lookups!$P$3,0,IF(X18=Lookups!$P$4,1,RAND()))</f>
        <v>0</v>
      </c>
      <c r="Y19" s="14">
        <f>IF(Y18=Lookups!$P$3,0,IF(Y18=Lookups!$P$4,1,RAND()))</f>
        <v>1</v>
      </c>
      <c r="Z19" s="14">
        <f>IF(Z18=Lookups!$P$3,0,IF(Z18=Lookups!$P$4,1,RAND()))</f>
        <v>0.8445432836</v>
      </c>
      <c r="AA19" s="14">
        <f>IF(AA18=Lookups!$P$3,0,IF(AA18=Lookups!$P$4,1,RAND()))</f>
        <v>1</v>
      </c>
      <c r="AB19" s="14">
        <f>IF(AB18=Lookups!$P$3,0,IF(AB18=Lookups!$P$4,1,RAND()))</f>
        <v>0</v>
      </c>
      <c r="AC19" s="14">
        <f>IF(AC18=Lookups!$P$3,0,IF(AC18=Lookups!$P$4,1,RAND()))</f>
        <v>0.562174163</v>
      </c>
      <c r="AD19" s="14">
        <f>IF(AD18=Lookups!$P$3,0,IF(AD18=Lookups!$P$4,1,RAND()))</f>
        <v>0</v>
      </c>
      <c r="AE19" s="14">
        <f>IF(AE18=Lookups!$P$3,0,IF(AE18=Lookups!$P$4,1,RAND()))</f>
        <v>0.8867174265</v>
      </c>
      <c r="AF19" s="14">
        <f>IF(AF18=Lookups!$P$3,0,IF(AF18=Lookups!$P$4,1,RAND()))</f>
        <v>0.2495447369</v>
      </c>
      <c r="AG19" s="14">
        <f>IF(AG18=Lookups!$P$3,0,IF(AG18=Lookups!$P$4,1,RAND()))</f>
        <v>0.5957686051</v>
      </c>
      <c r="AH19" s="14">
        <f>IF(AH18=Lookups!$P$3,0,IF(AH18=Lookups!$P$4,1,RAND()))</f>
        <v>0</v>
      </c>
      <c r="AI19" s="14">
        <f>IF(AI18=Lookups!$P$3,0,IF(AI18=Lookups!$P$4,1,RAND()))</f>
        <v>0.8128145238</v>
      </c>
      <c r="AJ19" s="14">
        <f>IF(AJ18=Lookups!$P$3,0,IF(AJ18=Lookups!$P$4,1,RAND()))</f>
        <v>0.1590274231</v>
      </c>
      <c r="AK19" s="14">
        <f>IF(AK18=Lookups!$P$3,0,IF(AK18=Lookups!$P$4,1,RAND()))</f>
        <v>0</v>
      </c>
      <c r="AL19" s="14">
        <f>IF(AL18=Lookups!$P$3,0,IF(AL18=Lookups!$P$4,1,RAND()))</f>
        <v>0</v>
      </c>
      <c r="AM19" s="14">
        <f>IF(AM18=Lookups!$P$3,0,IF(AM18=Lookups!$P$4,1,RAND()))</f>
        <v>1</v>
      </c>
      <c r="AN19" s="14">
        <f>IF(AN18=Lookups!$P$3,0,IF(AN18=Lookups!$P$4,1,RAND()))</f>
        <v>0.0253567351</v>
      </c>
      <c r="AO19" s="14">
        <f>IF(AO18=Lookups!$P$3,0,IF(AO18=Lookups!$P$4,1,RAND()))</f>
        <v>0.4801959487</v>
      </c>
      <c r="AP19" s="14">
        <f>IF(AP18=Lookups!$P$3,0,IF(AP18=Lookups!$P$4,1,RAND()))</f>
        <v>1</v>
      </c>
      <c r="AQ19" s="14">
        <f>IF(AQ18=Lookups!$P$3,0,IF(AQ18=Lookups!$P$4,1,RAND()))</f>
        <v>0.1545931082</v>
      </c>
      <c r="AR19" s="14">
        <f>IF(AR18=Lookups!$P$3,0,IF(AR18=Lookups!$P$4,1,RAND()))</f>
        <v>0</v>
      </c>
      <c r="AS19" s="14">
        <f>IF(AS18=Lookups!$P$3,0,IF(AS18=Lookups!$P$4,1,RAND()))</f>
        <v>0</v>
      </c>
      <c r="AT19" s="14">
        <f>IF(AT18=Lookups!$P$3,0,IF(AT18=Lookups!$P$4,1,RAND()))</f>
        <v>1</v>
      </c>
      <c r="AU19" s="14">
        <f>IF(AU18=Lookups!$P$3,0,IF(AU18=Lookups!$P$4,1,RAND()))</f>
        <v>0.5241747021</v>
      </c>
      <c r="AV19" s="14">
        <f>IF(AV18=Lookups!$P$3,0,IF(AV18=Lookups!$P$4,1,RAND()))</f>
        <v>0.5334330667</v>
      </c>
      <c r="AW19" s="14">
        <f>IF(AW18=Lookups!$P$3,0,IF(AW18=Lookups!$P$4,1,RAND()))</f>
        <v>0</v>
      </c>
      <c r="AX19" s="14">
        <f>IF(AX18=Lookups!$P$3,0,IF(AX18=Lookups!$P$4,1,RAND()))</f>
        <v>0.9814604686</v>
      </c>
      <c r="AY19" s="14">
        <f>IF(AY18=Lookups!$P$3,0,IF(AY18=Lookups!$P$4,1,RAND()))</f>
        <v>1</v>
      </c>
      <c r="AZ19" s="14">
        <f>IF(AZ18=Lookups!$P$3,0,IF(AZ18=Lookups!$P$4,1,RAND()))</f>
        <v>0.006471762534</v>
      </c>
      <c r="BA19" s="14">
        <f>IF(BA18=Lookups!$P$3,0,IF(BA18=Lookups!$P$4,1,RAND()))</f>
        <v>0</v>
      </c>
      <c r="BB19" s="14">
        <f>IF(BB18=Lookups!$P$3,0,IF(BB18=Lookups!$P$4,1,RAND()))</f>
        <v>1</v>
      </c>
      <c r="BC19" s="14">
        <f>IF(BC18=Lookups!$P$3,0,IF(BC18=Lookups!$P$4,1,RAND()))</f>
        <v>0</v>
      </c>
      <c r="BD19" s="14">
        <f>IF(BD18=Lookups!$P$3,0,IF(BD18=Lookups!$P$4,1,RAND()))</f>
        <v>0.1341178212</v>
      </c>
      <c r="BE19" s="14">
        <f>IF(BE18=Lookups!$P$3,0,IF(BE18=Lookups!$P$4,1,RAND()))</f>
        <v>0.2891258371</v>
      </c>
      <c r="BF19" s="14">
        <f>IF(BF18=Lookups!$P$3,0,IF(BF18=Lookups!$P$4,1,RAND()))</f>
        <v>1</v>
      </c>
      <c r="BG19" s="14">
        <f>IF(BG18=Lookups!$P$3,0,IF(BG18=Lookups!$P$4,1,RAND()))</f>
        <v>0.1695128768</v>
      </c>
      <c r="BH19" s="14">
        <f>IF(BH18=Lookups!$P$3,0,IF(BH18=Lookups!$P$4,1,RAND()))</f>
        <v>0.8317988716</v>
      </c>
      <c r="BI19" s="14">
        <f>IF(BI18=Lookups!$P$3,0,IF(BI18=Lookups!$P$4,1,RAND()))</f>
        <v>0.366453032</v>
      </c>
      <c r="BJ19" s="14">
        <f>IF(BJ18=Lookups!$P$3,0,IF(BJ18=Lookups!$P$4,1,RAND()))</f>
        <v>1</v>
      </c>
      <c r="BK19" s="14">
        <f>IF(BK18=Lookups!$P$3,0,IF(BK18=Lookups!$P$4,1,RAND()))</f>
        <v>0.3646830632</v>
      </c>
      <c r="BL19" s="14">
        <f>IF(BL18=Lookups!$P$3,0,IF(BL18=Lookups!$P$4,1,RAND()))</f>
        <v>0.6462971285</v>
      </c>
      <c r="BM19" s="14">
        <f>IF(BM18=Lookups!$P$3,0,IF(BM18=Lookups!$P$4,1,RAND()))</f>
        <v>0.3074296031</v>
      </c>
      <c r="BN19" s="14">
        <f>IF(BN18=Lookups!$P$3,0,IF(BN18=Lookups!$P$4,1,RAND()))</f>
        <v>1</v>
      </c>
      <c r="BO19" s="14">
        <f>IF(BO18=Lookups!$P$3,0,IF(BO18=Lookups!$P$4,1,RAND()))</f>
        <v>0.9673067535</v>
      </c>
      <c r="BP19" s="14">
        <f>IF(BP18=Lookups!$P$3,0,IF(BP18=Lookups!$P$4,1,RAND()))</f>
        <v>0</v>
      </c>
      <c r="BQ19" s="14">
        <f>IF(BQ18=Lookups!$P$3,0,IF(BQ18=Lookups!$P$4,1,RAND()))</f>
        <v>0.1352870536</v>
      </c>
      <c r="BR19" s="14">
        <f>IF(BR18=Lookups!$P$3,0,IF(BR18=Lookups!$P$4,1,RAND()))</f>
        <v>0.1754467084</v>
      </c>
      <c r="BS19" s="14">
        <f>IF(BS18=Lookups!$P$3,0,IF(BS18=Lookups!$P$4,1,RAND()))</f>
        <v>0.4011759997</v>
      </c>
      <c r="BT19" s="14">
        <f>IF(BT18=Lookups!$P$3,0,IF(BT18=Lookups!$P$4,1,RAND()))</f>
        <v>0.8935814247</v>
      </c>
      <c r="BU19" s="14">
        <f>IF(BU18=Lookups!$P$3,0,IF(BU18=Lookups!$P$4,1,RAND()))</f>
        <v>0</v>
      </c>
      <c r="BV19" s="14">
        <f>IF(BV18=Lookups!$P$3,0,IF(BV18=Lookups!$P$4,1,RAND()))</f>
        <v>0.8014189448</v>
      </c>
      <c r="BW19" s="14">
        <f>IF(BW18=Lookups!$P$3,0,IF(BW18=Lookups!$P$4,1,RAND()))</f>
        <v>1</v>
      </c>
      <c r="BX19" s="14">
        <f>IF(BX18=Lookups!$P$3,0,IF(BX18=Lookups!$P$4,1,RAND()))</f>
        <v>0</v>
      </c>
      <c r="BY19" s="14">
        <f>IF(BY18=Lookups!$P$3,0,IF(BY18=Lookups!$P$4,1,RAND()))</f>
        <v>0</v>
      </c>
      <c r="BZ19" s="14">
        <f>IF(BZ18=Lookups!$P$3,0,IF(BZ18=Lookups!$P$4,1,RAND()))</f>
        <v>0.221248873</v>
      </c>
      <c r="CA19" s="14">
        <f>IF(CA18=Lookups!$P$3,0,IF(CA18=Lookups!$P$4,1,RAND()))</f>
        <v>0.6494878659</v>
      </c>
      <c r="CB19" s="14">
        <f>IF(CB18=Lookups!$P$3,0,IF(CB18=Lookups!$P$4,1,RAND()))</f>
        <v>0.7697459452</v>
      </c>
      <c r="CC19" s="14">
        <f>IF(CC18=Lookups!$P$3,0,IF(CC18=Lookups!$P$4,1,RAND()))</f>
        <v>0</v>
      </c>
      <c r="CD19" s="14">
        <f>IF(CD18=Lookups!$P$3,0,IF(CD18=Lookups!$P$4,1,RAND()))</f>
        <v>0.6732976599</v>
      </c>
      <c r="CE19" s="14">
        <f>IF(CE18=Lookups!$P$3,0,IF(CE18=Lookups!$P$4,1,RAND()))</f>
        <v>0.4160730802</v>
      </c>
      <c r="CF19" s="14">
        <f>IF(CF18=Lookups!$P$3,0,IF(CF18=Lookups!$P$4,1,RAND()))</f>
        <v>0.791522518</v>
      </c>
      <c r="CG19" s="14">
        <f>IF(CG18=Lookups!$P$3,0,IF(CG18=Lookups!$P$4,1,RAND()))</f>
        <v>1</v>
      </c>
      <c r="CH19" s="14">
        <f>IF(CH18=Lookups!$P$3,0,IF(CH18=Lookups!$P$4,1,RAND()))</f>
        <v>0.1214332125</v>
      </c>
      <c r="CI19" s="14">
        <f>IF(CI18=Lookups!$P$3,0,IF(CI18=Lookups!$P$4,1,RAND()))</f>
        <v>0.645524587</v>
      </c>
      <c r="CJ19" s="14">
        <f>IF(CJ18=Lookups!$P$3,0,IF(CJ18=Lookups!$P$4,1,RAND()))</f>
        <v>0</v>
      </c>
      <c r="CK19" s="14">
        <f>IF(CK18=Lookups!$P$3,0,IF(CK18=Lookups!$P$4,1,RAND()))</f>
        <v>0</v>
      </c>
      <c r="CL19" s="14">
        <f>IF(CL18=Lookups!$P$3,0,IF(CL18=Lookups!$P$4,1,RAND()))</f>
        <v>0.9256541399</v>
      </c>
      <c r="CM19" s="14">
        <f>IF(CM18=Lookups!$P$3,0,IF(CM18=Lookups!$P$4,1,RAND()))</f>
        <v>0.1862700098</v>
      </c>
      <c r="CN19" s="14">
        <f>IF(CN18=Lookups!$P$3,0,IF(CN18=Lookups!$P$4,1,RAND()))</f>
        <v>0.451426609</v>
      </c>
      <c r="CO19" s="14">
        <f>IF(CO18=Lookups!$P$3,0,IF(CO18=Lookups!$P$4,1,RAND()))</f>
        <v>1</v>
      </c>
      <c r="CP19" s="14">
        <f>IF(CP18=Lookups!$P$3,0,IF(CP18=Lookups!$P$4,1,RAND()))</f>
        <v>0.6386974693</v>
      </c>
      <c r="CQ19" s="14">
        <f>IF(CQ18=Lookups!$P$3,0,IF(CQ18=Lookups!$P$4,1,RAND()))</f>
        <v>0</v>
      </c>
      <c r="CR19" s="14">
        <f>IF(CR18=Lookups!$P$3,0,IF(CR18=Lookups!$P$4,1,RAND()))</f>
        <v>0.7880663474</v>
      </c>
      <c r="CS19" s="14">
        <f>IF(CS18=Lookups!$P$3,0,IF(CS18=Lookups!$P$4,1,RAND()))</f>
        <v>0.1161575615</v>
      </c>
      <c r="CT19" s="14">
        <f>IF(CT18=Lookups!$P$3,0,IF(CT18=Lookups!$P$4,1,RAND()))</f>
        <v>0.7831882506</v>
      </c>
      <c r="CU19" s="14">
        <f>IF(CU18=Lookups!$P$3,0,IF(CU18=Lookups!$P$4,1,RAND()))</f>
        <v>0.03964087317</v>
      </c>
      <c r="CV19" s="14">
        <f>IF(CV18=Lookups!$P$3,0,IF(CV18=Lookups!$P$4,1,RAND()))</f>
        <v>0.5649201646</v>
      </c>
      <c r="CW19" s="14">
        <f>IF(CW18=Lookups!$P$3,0,IF(CW18=Lookups!$P$4,1,RAND()))</f>
        <v>0.1635653359</v>
      </c>
    </row>
    <row r="20" ht="12.75" customHeight="1" outlineLevel="1">
      <c r="A20" s="11" t="s">
        <v>459</v>
      </c>
      <c r="B20" s="14">
        <f t="shared" ref="B20:CW20" si="4">RANDBETWEEN(1,10)/10</f>
        <v>0.9</v>
      </c>
      <c r="C20" s="14">
        <f t="shared" si="4"/>
        <v>0.7</v>
      </c>
      <c r="D20" s="14">
        <f t="shared" si="4"/>
        <v>0.5</v>
      </c>
      <c r="E20" s="14">
        <f t="shared" si="4"/>
        <v>0.1</v>
      </c>
      <c r="F20" s="14">
        <f t="shared" si="4"/>
        <v>0.8</v>
      </c>
      <c r="G20" s="14">
        <f t="shared" si="4"/>
        <v>0.3</v>
      </c>
      <c r="H20" s="14">
        <f t="shared" si="4"/>
        <v>0.4</v>
      </c>
      <c r="I20" s="14">
        <f t="shared" si="4"/>
        <v>0.7</v>
      </c>
      <c r="J20" s="14">
        <f t="shared" si="4"/>
        <v>0.4</v>
      </c>
      <c r="K20" s="14">
        <f t="shared" si="4"/>
        <v>0.4</v>
      </c>
      <c r="L20" s="14">
        <f t="shared" si="4"/>
        <v>0.7</v>
      </c>
      <c r="M20" s="14">
        <f t="shared" si="4"/>
        <v>0.8</v>
      </c>
      <c r="N20" s="14">
        <f t="shared" si="4"/>
        <v>0.7</v>
      </c>
      <c r="O20" s="14">
        <f t="shared" si="4"/>
        <v>0.2</v>
      </c>
      <c r="P20" s="14">
        <f t="shared" si="4"/>
        <v>0.9</v>
      </c>
      <c r="Q20" s="14">
        <f t="shared" si="4"/>
        <v>0.4</v>
      </c>
      <c r="R20" s="14">
        <f t="shared" si="4"/>
        <v>0.6</v>
      </c>
      <c r="S20" s="14">
        <f t="shared" si="4"/>
        <v>0.8</v>
      </c>
      <c r="T20" s="14">
        <f t="shared" si="4"/>
        <v>0.8</v>
      </c>
      <c r="U20" s="14">
        <f t="shared" si="4"/>
        <v>0.5</v>
      </c>
      <c r="V20" s="14">
        <f t="shared" si="4"/>
        <v>0.7</v>
      </c>
      <c r="W20" s="14">
        <f t="shared" si="4"/>
        <v>0.8</v>
      </c>
      <c r="X20" s="14">
        <f t="shared" si="4"/>
        <v>0.1</v>
      </c>
      <c r="Y20" s="14">
        <f t="shared" si="4"/>
        <v>0.9</v>
      </c>
      <c r="Z20" s="14">
        <f t="shared" si="4"/>
        <v>0.6</v>
      </c>
      <c r="AA20" s="14">
        <f t="shared" si="4"/>
        <v>0.1</v>
      </c>
      <c r="AB20" s="14">
        <f t="shared" si="4"/>
        <v>0.7</v>
      </c>
      <c r="AC20" s="14">
        <f t="shared" si="4"/>
        <v>0.6</v>
      </c>
      <c r="AD20" s="14">
        <f t="shared" si="4"/>
        <v>0.5</v>
      </c>
      <c r="AE20" s="14">
        <f t="shared" si="4"/>
        <v>0.6</v>
      </c>
      <c r="AF20" s="14">
        <f t="shared" si="4"/>
        <v>0.5</v>
      </c>
      <c r="AG20" s="14">
        <f t="shared" si="4"/>
        <v>0.6</v>
      </c>
      <c r="AH20" s="14">
        <f t="shared" si="4"/>
        <v>0.5</v>
      </c>
      <c r="AI20" s="14">
        <f t="shared" si="4"/>
        <v>0.7</v>
      </c>
      <c r="AJ20" s="14">
        <f t="shared" si="4"/>
        <v>0.8</v>
      </c>
      <c r="AK20" s="14">
        <f t="shared" si="4"/>
        <v>1</v>
      </c>
      <c r="AL20" s="14">
        <f t="shared" si="4"/>
        <v>0.3</v>
      </c>
      <c r="AM20" s="14">
        <f t="shared" si="4"/>
        <v>0.8</v>
      </c>
      <c r="AN20" s="14">
        <f t="shared" si="4"/>
        <v>0.7</v>
      </c>
      <c r="AO20" s="14">
        <f t="shared" si="4"/>
        <v>1</v>
      </c>
      <c r="AP20" s="14">
        <f t="shared" si="4"/>
        <v>0.7</v>
      </c>
      <c r="AQ20" s="14">
        <f t="shared" si="4"/>
        <v>0.7</v>
      </c>
      <c r="AR20" s="14">
        <f t="shared" si="4"/>
        <v>0.5</v>
      </c>
      <c r="AS20" s="14">
        <f t="shared" si="4"/>
        <v>0.8</v>
      </c>
      <c r="AT20" s="14">
        <f t="shared" si="4"/>
        <v>0.9</v>
      </c>
      <c r="AU20" s="14">
        <f t="shared" si="4"/>
        <v>0.9</v>
      </c>
      <c r="AV20" s="14">
        <f t="shared" si="4"/>
        <v>1</v>
      </c>
      <c r="AW20" s="14">
        <f t="shared" si="4"/>
        <v>0.8</v>
      </c>
      <c r="AX20" s="14">
        <f t="shared" si="4"/>
        <v>0.9</v>
      </c>
      <c r="AY20" s="14">
        <f t="shared" si="4"/>
        <v>0.1</v>
      </c>
      <c r="AZ20" s="14">
        <f t="shared" si="4"/>
        <v>0.6</v>
      </c>
      <c r="BA20" s="14">
        <f t="shared" si="4"/>
        <v>0.5</v>
      </c>
      <c r="BB20" s="14">
        <f t="shared" si="4"/>
        <v>0.5</v>
      </c>
      <c r="BC20" s="14">
        <f t="shared" si="4"/>
        <v>1</v>
      </c>
      <c r="BD20" s="14">
        <f t="shared" si="4"/>
        <v>0.5</v>
      </c>
      <c r="BE20" s="14">
        <f t="shared" si="4"/>
        <v>0.9</v>
      </c>
      <c r="BF20" s="14">
        <f t="shared" si="4"/>
        <v>0.9</v>
      </c>
      <c r="BG20" s="14">
        <f t="shared" si="4"/>
        <v>0.9</v>
      </c>
      <c r="BH20" s="14">
        <f t="shared" si="4"/>
        <v>1</v>
      </c>
      <c r="BI20" s="14">
        <f t="shared" si="4"/>
        <v>0.9</v>
      </c>
      <c r="BJ20" s="14">
        <f t="shared" si="4"/>
        <v>0.2</v>
      </c>
      <c r="BK20" s="14">
        <f t="shared" si="4"/>
        <v>0.5</v>
      </c>
      <c r="BL20" s="14">
        <f t="shared" si="4"/>
        <v>0.4</v>
      </c>
      <c r="BM20" s="14">
        <f t="shared" si="4"/>
        <v>0.4</v>
      </c>
      <c r="BN20" s="14">
        <f t="shared" si="4"/>
        <v>0.3</v>
      </c>
      <c r="BO20" s="14">
        <f t="shared" si="4"/>
        <v>0.8</v>
      </c>
      <c r="BP20" s="14">
        <f t="shared" si="4"/>
        <v>0.1</v>
      </c>
      <c r="BQ20" s="14">
        <f t="shared" si="4"/>
        <v>0.6</v>
      </c>
      <c r="BR20" s="14">
        <f t="shared" si="4"/>
        <v>0.1</v>
      </c>
      <c r="BS20" s="14">
        <f t="shared" si="4"/>
        <v>0.7</v>
      </c>
      <c r="BT20" s="14">
        <f t="shared" si="4"/>
        <v>0.1</v>
      </c>
      <c r="BU20" s="14">
        <f t="shared" si="4"/>
        <v>0.4</v>
      </c>
      <c r="BV20" s="14">
        <f t="shared" si="4"/>
        <v>0.4</v>
      </c>
      <c r="BW20" s="14">
        <f t="shared" si="4"/>
        <v>0.4</v>
      </c>
      <c r="BX20" s="14">
        <f t="shared" si="4"/>
        <v>0.5</v>
      </c>
      <c r="BY20" s="14">
        <f t="shared" si="4"/>
        <v>0.2</v>
      </c>
      <c r="BZ20" s="14">
        <f t="shared" si="4"/>
        <v>0.2</v>
      </c>
      <c r="CA20" s="14">
        <f t="shared" si="4"/>
        <v>0.6</v>
      </c>
      <c r="CB20" s="14">
        <f t="shared" si="4"/>
        <v>1</v>
      </c>
      <c r="CC20" s="14">
        <f t="shared" si="4"/>
        <v>0.4</v>
      </c>
      <c r="CD20" s="14">
        <f t="shared" si="4"/>
        <v>0.2</v>
      </c>
      <c r="CE20" s="14">
        <f t="shared" si="4"/>
        <v>0.7</v>
      </c>
      <c r="CF20" s="14">
        <f t="shared" si="4"/>
        <v>0.4</v>
      </c>
      <c r="CG20" s="14">
        <f t="shared" si="4"/>
        <v>0.3</v>
      </c>
      <c r="CH20" s="14">
        <f t="shared" si="4"/>
        <v>0.8</v>
      </c>
      <c r="CI20" s="14">
        <f t="shared" si="4"/>
        <v>0.2</v>
      </c>
      <c r="CJ20" s="14">
        <f t="shared" si="4"/>
        <v>1</v>
      </c>
      <c r="CK20" s="14">
        <f t="shared" si="4"/>
        <v>0.9</v>
      </c>
      <c r="CL20" s="14">
        <f t="shared" si="4"/>
        <v>0.1</v>
      </c>
      <c r="CM20" s="14">
        <f t="shared" si="4"/>
        <v>0.2</v>
      </c>
      <c r="CN20" s="14">
        <f t="shared" si="4"/>
        <v>0.9</v>
      </c>
      <c r="CO20" s="14">
        <f t="shared" si="4"/>
        <v>1</v>
      </c>
      <c r="CP20" s="14">
        <f t="shared" si="4"/>
        <v>0.9</v>
      </c>
      <c r="CQ20" s="14">
        <f t="shared" si="4"/>
        <v>0.8</v>
      </c>
      <c r="CR20" s="14">
        <f t="shared" si="4"/>
        <v>0.1</v>
      </c>
      <c r="CS20" s="14">
        <f t="shared" si="4"/>
        <v>0.6</v>
      </c>
      <c r="CT20" s="14">
        <f t="shared" si="4"/>
        <v>0.6</v>
      </c>
      <c r="CU20" s="14">
        <f t="shared" si="4"/>
        <v>0.6</v>
      </c>
      <c r="CV20" s="14">
        <f t="shared" si="4"/>
        <v>0.2</v>
      </c>
      <c r="CW20" s="14">
        <f t="shared" si="4"/>
        <v>0.7</v>
      </c>
    </row>
    <row r="21" ht="12.75" customHeight="1" outlineLevel="1">
      <c r="A21" s="11" t="s">
        <v>460</v>
      </c>
      <c r="B21" s="14" t="str">
        <f>VLOOKUP(B294,Lookups!$Q$1:$R$3,2,TRUE)</f>
        <v>Flat</v>
      </c>
      <c r="C21" s="14" t="str">
        <f>VLOOKUP(C294,Lookups!$Q$1:$R$3,2,TRUE)</f>
        <v>Flat</v>
      </c>
      <c r="D21" s="14" t="str">
        <f>VLOOKUP(D294,Lookups!$Q$1:$R$3,2,TRUE)</f>
        <v>Flat</v>
      </c>
      <c r="E21" s="14" t="str">
        <f>VLOOKUP(E294,Lookups!$Q$1:$R$3,2,TRUE)</f>
        <v>Flat</v>
      </c>
      <c r="F21" s="14" t="str">
        <f>VLOOKUP(F294,Lookups!$Q$1:$R$3,2,TRUE)</f>
        <v>Percent</v>
      </c>
      <c r="G21" s="14" t="str">
        <f>VLOOKUP(G294,Lookups!$Q$1:$R$3,2,TRUE)</f>
        <v>Percent</v>
      </c>
      <c r="H21" s="14" t="str">
        <f>VLOOKUP(H294,Lookups!$Q$1:$R$3,2,TRUE)</f>
        <v>Flat</v>
      </c>
      <c r="I21" s="14" t="str">
        <f>VLOOKUP(I294,Lookups!$Q$1:$R$3,2,TRUE)</f>
        <v>Flat</v>
      </c>
      <c r="J21" s="14" t="str">
        <f>VLOOKUP(J294,Lookups!$Q$1:$R$3,2,TRUE)</f>
        <v>Flat</v>
      </c>
      <c r="K21" s="14" t="str">
        <f>VLOOKUP(K294,Lookups!$Q$1:$R$3,2,TRUE)</f>
        <v>Flat</v>
      </c>
      <c r="L21" s="14" t="str">
        <f>VLOOKUP(L294,Lookups!$Q$1:$R$3,2,TRUE)</f>
        <v>Flat</v>
      </c>
      <c r="M21" s="14" t="str">
        <f>VLOOKUP(M294,Lookups!$Q$1:$R$3,2,TRUE)</f>
        <v>Flat</v>
      </c>
      <c r="N21" s="14" t="str">
        <f>VLOOKUP(N294,Lookups!$Q$1:$R$3,2,TRUE)</f>
        <v>Flat</v>
      </c>
      <c r="O21" s="14" t="str">
        <f>VLOOKUP(O294,Lookups!$Q$1:$R$3,2,TRUE)</f>
        <v>Flat</v>
      </c>
      <c r="P21" s="14" t="str">
        <f>VLOOKUP(P294,Lookups!$Q$1:$R$3,2,TRUE)</f>
        <v>Flat</v>
      </c>
      <c r="Q21" s="14" t="str">
        <f>VLOOKUP(Q294,Lookups!$Q$1:$R$3,2,TRUE)</f>
        <v>Percent</v>
      </c>
      <c r="R21" s="14" t="str">
        <f>VLOOKUP(R294,Lookups!$Q$1:$R$3,2,TRUE)</f>
        <v>Flat</v>
      </c>
      <c r="S21" s="14" t="str">
        <f>VLOOKUP(S294,Lookups!$Q$1:$R$3,2,TRUE)</f>
        <v>Flat</v>
      </c>
      <c r="T21" s="14" t="str">
        <f>VLOOKUP(T294,Lookups!$Q$1:$R$3,2,TRUE)</f>
        <v>Percent</v>
      </c>
      <c r="U21" s="14" t="str">
        <f>VLOOKUP(U294,Lookups!$Q$1:$R$3,2,TRUE)</f>
        <v>Flat</v>
      </c>
      <c r="V21" s="14" t="str">
        <f>VLOOKUP(V294,Lookups!$Q$1:$R$3,2,TRUE)</f>
        <v>Flat</v>
      </c>
      <c r="W21" s="14" t="str">
        <f>VLOOKUP(W294,Lookups!$Q$1:$R$3,2,TRUE)</f>
        <v>Flat</v>
      </c>
      <c r="X21" s="14" t="str">
        <f>VLOOKUP(X294,Lookups!$Q$1:$R$3,2,TRUE)</f>
        <v>Percent</v>
      </c>
      <c r="Y21" s="14" t="str">
        <f>VLOOKUP(Y294,Lookups!$Q$1:$R$3,2,TRUE)</f>
        <v>Flat</v>
      </c>
      <c r="Z21" s="14" t="str">
        <f>VLOOKUP(Z294,Lookups!$Q$1:$R$3,2,TRUE)</f>
        <v>Flat</v>
      </c>
      <c r="AA21" s="14" t="str">
        <f>VLOOKUP(AA294,Lookups!$Q$1:$R$3,2,TRUE)</f>
        <v>Flat</v>
      </c>
      <c r="AB21" s="14" t="str">
        <f>VLOOKUP(AB294,Lookups!$Q$1:$R$3,2,TRUE)</f>
        <v>Flat</v>
      </c>
      <c r="AC21" s="14" t="str">
        <f>VLOOKUP(AC294,Lookups!$Q$1:$R$3,2,TRUE)</f>
        <v>Flat</v>
      </c>
      <c r="AD21" s="14" t="str">
        <f>VLOOKUP(AD294,Lookups!$Q$1:$R$3,2,TRUE)</f>
        <v>Percent</v>
      </c>
      <c r="AE21" s="14" t="str">
        <f>VLOOKUP(AE294,Lookups!$Q$1:$R$3,2,TRUE)</f>
        <v>Percent</v>
      </c>
      <c r="AF21" s="14" t="str">
        <f>VLOOKUP(AF294,Lookups!$Q$1:$R$3,2,TRUE)</f>
        <v>Flat</v>
      </c>
      <c r="AG21" s="14" t="str">
        <f>VLOOKUP(AG294,Lookups!$Q$1:$R$3,2,TRUE)</f>
        <v>Flat</v>
      </c>
      <c r="AH21" s="14" t="str">
        <f>VLOOKUP(AH294,Lookups!$Q$1:$R$3,2,TRUE)</f>
        <v>Percent</v>
      </c>
      <c r="AI21" s="14" t="str">
        <f>VLOOKUP(AI294,Lookups!$Q$1:$R$3,2,TRUE)</f>
        <v>Flat</v>
      </c>
      <c r="AJ21" s="14" t="str">
        <f>VLOOKUP(AJ294,Lookups!$Q$1:$R$3,2,TRUE)</f>
        <v>Percent</v>
      </c>
      <c r="AK21" s="14" t="str">
        <f>VLOOKUP(AK294,Lookups!$Q$1:$R$3,2,TRUE)</f>
        <v>Flat</v>
      </c>
      <c r="AL21" s="14" t="str">
        <f>VLOOKUP(AL294,Lookups!$Q$1:$R$3,2,TRUE)</f>
        <v>Flat</v>
      </c>
      <c r="AM21" s="14" t="str">
        <f>VLOOKUP(AM294,Lookups!$Q$1:$R$3,2,TRUE)</f>
        <v>Percent</v>
      </c>
      <c r="AN21" s="14" t="str">
        <f>VLOOKUP(AN294,Lookups!$Q$1:$R$3,2,TRUE)</f>
        <v>Flat</v>
      </c>
      <c r="AO21" s="14" t="str">
        <f>VLOOKUP(AO294,Lookups!$Q$1:$R$3,2,TRUE)</f>
        <v>Percent</v>
      </c>
      <c r="AP21" s="14" t="str">
        <f>VLOOKUP(AP294,Lookups!$Q$1:$R$3,2,TRUE)</f>
        <v>Flat</v>
      </c>
      <c r="AQ21" s="14" t="str">
        <f>VLOOKUP(AQ294,Lookups!$Q$1:$R$3,2,TRUE)</f>
        <v>Flat</v>
      </c>
      <c r="AR21" s="14" t="str">
        <f>VLOOKUP(AR294,Lookups!$Q$1:$R$3,2,TRUE)</f>
        <v>Flat</v>
      </c>
      <c r="AS21" s="14" t="str">
        <f>VLOOKUP(AS294,Lookups!$Q$1:$R$3,2,TRUE)</f>
        <v>Percent</v>
      </c>
      <c r="AT21" s="14" t="str">
        <f>VLOOKUP(AT294,Lookups!$Q$1:$R$3,2,TRUE)</f>
        <v>Flat</v>
      </c>
      <c r="AU21" s="14" t="str">
        <f>VLOOKUP(AU294,Lookups!$Q$1:$R$3,2,TRUE)</f>
        <v>Flat</v>
      </c>
      <c r="AV21" s="14" t="str">
        <f>VLOOKUP(AV294,Lookups!$Q$1:$R$3,2,TRUE)</f>
        <v>Percent</v>
      </c>
      <c r="AW21" s="14" t="str">
        <f>VLOOKUP(AW294,Lookups!$Q$1:$R$3,2,TRUE)</f>
        <v>Flat</v>
      </c>
      <c r="AX21" s="14" t="str">
        <f>VLOOKUP(AX294,Lookups!$Q$1:$R$3,2,TRUE)</f>
        <v>Flat</v>
      </c>
      <c r="AY21" s="14" t="str">
        <f>VLOOKUP(AY294,Lookups!$Q$1:$R$3,2,TRUE)</f>
        <v>Flat</v>
      </c>
      <c r="AZ21" s="14" t="str">
        <f>VLOOKUP(AZ294,Lookups!$Q$1:$R$3,2,TRUE)</f>
        <v>Flat</v>
      </c>
      <c r="BA21" s="14" t="str">
        <f>VLOOKUP(BA294,Lookups!$Q$1:$R$3,2,TRUE)</f>
        <v>Percent</v>
      </c>
      <c r="BB21" s="14" t="str">
        <f>VLOOKUP(BB294,Lookups!$Q$1:$R$3,2,TRUE)</f>
        <v>Flat</v>
      </c>
      <c r="BC21" s="14" t="str">
        <f>VLOOKUP(BC294,Lookups!$Q$1:$R$3,2,TRUE)</f>
        <v>Flat</v>
      </c>
      <c r="BD21" s="14" t="str">
        <f>VLOOKUP(BD294,Lookups!$Q$1:$R$3,2,TRUE)</f>
        <v>Flat</v>
      </c>
      <c r="BE21" s="14" t="str">
        <f>VLOOKUP(BE294,Lookups!$Q$1:$R$3,2,TRUE)</f>
        <v>Flat</v>
      </c>
      <c r="BF21" s="14" t="str">
        <f>VLOOKUP(BF294,Lookups!$Q$1:$R$3,2,TRUE)</f>
        <v>Flat</v>
      </c>
      <c r="BG21" s="14" t="str">
        <f>VLOOKUP(BG294,Lookups!$Q$1:$R$3,2,TRUE)</f>
        <v>Flat</v>
      </c>
      <c r="BH21" s="14" t="str">
        <f>VLOOKUP(BH294,Lookups!$Q$1:$R$3,2,TRUE)</f>
        <v>Flat</v>
      </c>
      <c r="BI21" s="14" t="str">
        <f>VLOOKUP(BI294,Lookups!$Q$1:$R$3,2,TRUE)</f>
        <v>Flat</v>
      </c>
      <c r="BJ21" s="14" t="str">
        <f>VLOOKUP(BJ294,Lookups!$Q$1:$R$3,2,TRUE)</f>
        <v>Flat</v>
      </c>
      <c r="BK21" s="14" t="str">
        <f>VLOOKUP(BK294,Lookups!$Q$1:$R$3,2,TRUE)</f>
        <v>Flat</v>
      </c>
      <c r="BL21" s="14" t="str">
        <f>VLOOKUP(BL294,Lookups!$Q$1:$R$3,2,TRUE)</f>
        <v>Percent</v>
      </c>
      <c r="BM21" s="14" t="str">
        <f>VLOOKUP(BM294,Lookups!$Q$1:$R$3,2,TRUE)</f>
        <v>Percent</v>
      </c>
      <c r="BN21" s="14" t="str">
        <f>VLOOKUP(BN294,Lookups!$Q$1:$R$3,2,TRUE)</f>
        <v>Flat</v>
      </c>
      <c r="BO21" s="14" t="str">
        <f>VLOOKUP(BO294,Lookups!$Q$1:$R$3,2,TRUE)</f>
        <v>Flat</v>
      </c>
      <c r="BP21" s="14" t="str">
        <f>VLOOKUP(BP294,Lookups!$Q$1:$R$3,2,TRUE)</f>
        <v>Flat</v>
      </c>
      <c r="BQ21" s="14" t="str">
        <f>VLOOKUP(BQ294,Lookups!$Q$1:$R$3,2,TRUE)</f>
        <v>Flat</v>
      </c>
      <c r="BR21" s="14" t="str">
        <f>VLOOKUP(BR294,Lookups!$Q$1:$R$3,2,TRUE)</f>
        <v>Flat</v>
      </c>
      <c r="BS21" s="14" t="str">
        <f>VLOOKUP(BS294,Lookups!$Q$1:$R$3,2,TRUE)</f>
        <v>Flat</v>
      </c>
      <c r="BT21" s="14" t="str">
        <f>VLOOKUP(BT294,Lookups!$Q$1:$R$3,2,TRUE)</f>
        <v>Flat</v>
      </c>
      <c r="BU21" s="14" t="str">
        <f>VLOOKUP(BU294,Lookups!$Q$1:$R$3,2,TRUE)</f>
        <v>Flat</v>
      </c>
      <c r="BV21" s="14" t="str">
        <f>VLOOKUP(BV294,Lookups!$Q$1:$R$3,2,TRUE)</f>
        <v>Flat</v>
      </c>
      <c r="BW21" s="14" t="str">
        <f>VLOOKUP(BW294,Lookups!$Q$1:$R$3,2,TRUE)</f>
        <v>Flat</v>
      </c>
      <c r="BX21" s="14" t="str">
        <f>VLOOKUP(BX294,Lookups!$Q$1:$R$3,2,TRUE)</f>
        <v>Flat</v>
      </c>
      <c r="BY21" s="14" t="str">
        <f>VLOOKUP(BY294,Lookups!$Q$1:$R$3,2,TRUE)</f>
        <v>Flat</v>
      </c>
      <c r="BZ21" s="14" t="str">
        <f>VLOOKUP(BZ294,Lookups!$Q$1:$R$3,2,TRUE)</f>
        <v>Flat</v>
      </c>
      <c r="CA21" s="14" t="str">
        <f>VLOOKUP(CA294,Lookups!$Q$1:$R$3,2,TRUE)</f>
        <v>Flat</v>
      </c>
      <c r="CB21" s="14" t="str">
        <f>VLOOKUP(CB294,Lookups!$Q$1:$R$3,2,TRUE)</f>
        <v>Percent</v>
      </c>
      <c r="CC21" s="14" t="str">
        <f>VLOOKUP(CC294,Lookups!$Q$1:$R$3,2,TRUE)</f>
        <v>Flat</v>
      </c>
      <c r="CD21" s="14" t="str">
        <f>VLOOKUP(CD294,Lookups!$Q$1:$R$3,2,TRUE)</f>
        <v>Flat</v>
      </c>
      <c r="CE21" s="14" t="str">
        <f>VLOOKUP(CE294,Lookups!$Q$1:$R$3,2,TRUE)</f>
        <v>Percent</v>
      </c>
      <c r="CF21" s="14" t="str">
        <f>VLOOKUP(CF294,Lookups!$Q$1:$R$3,2,TRUE)</f>
        <v>Percent</v>
      </c>
      <c r="CG21" s="14" t="str">
        <f>VLOOKUP(CG294,Lookups!$Q$1:$R$3,2,TRUE)</f>
        <v>Flat</v>
      </c>
      <c r="CH21" s="14" t="str">
        <f>VLOOKUP(CH294,Lookups!$Q$1:$R$3,2,TRUE)</f>
        <v>Flat</v>
      </c>
      <c r="CI21" s="14" t="str">
        <f>VLOOKUP(CI294,Lookups!$Q$1:$R$3,2,TRUE)</f>
        <v>Flat</v>
      </c>
      <c r="CJ21" s="14" t="str">
        <f>VLOOKUP(CJ294,Lookups!$Q$1:$R$3,2,TRUE)</f>
        <v>Percent</v>
      </c>
      <c r="CK21" s="14" t="str">
        <f>VLOOKUP(CK294,Lookups!$Q$1:$R$3,2,TRUE)</f>
        <v>Percent</v>
      </c>
      <c r="CL21" s="14" t="str">
        <f>VLOOKUP(CL294,Lookups!$Q$1:$R$3,2,TRUE)</f>
        <v>Flat</v>
      </c>
      <c r="CM21" s="14" t="str">
        <f>VLOOKUP(CM294,Lookups!$Q$1:$R$3,2,TRUE)</f>
        <v>Percent</v>
      </c>
      <c r="CN21" s="14" t="str">
        <f>VLOOKUP(CN294,Lookups!$Q$1:$R$3,2,TRUE)</f>
        <v>Flat</v>
      </c>
      <c r="CO21" s="14" t="str">
        <f>VLOOKUP(CO294,Lookups!$Q$1:$R$3,2,TRUE)</f>
        <v>Flat</v>
      </c>
      <c r="CP21" s="14" t="str">
        <f>VLOOKUP(CP294,Lookups!$Q$1:$R$3,2,TRUE)</f>
        <v>Flat</v>
      </c>
      <c r="CQ21" s="14" t="str">
        <f>VLOOKUP(CQ294,Lookups!$Q$1:$R$3,2,TRUE)</f>
        <v>Flat</v>
      </c>
      <c r="CR21" s="14" t="str">
        <f>VLOOKUP(CR294,Lookups!$Q$1:$R$3,2,TRUE)</f>
        <v>Flat</v>
      </c>
      <c r="CS21" s="14" t="str">
        <f>VLOOKUP(CS294,Lookups!$Q$1:$R$3,2,TRUE)</f>
        <v>Flat</v>
      </c>
      <c r="CT21" s="14" t="str">
        <f>VLOOKUP(CT294,Lookups!$Q$1:$R$3,2,TRUE)</f>
        <v>Percent</v>
      </c>
      <c r="CU21" s="14" t="str">
        <f>VLOOKUP(CU294,Lookups!$Q$1:$R$3,2,TRUE)</f>
        <v>Percent</v>
      </c>
      <c r="CV21" s="14" t="str">
        <f>VLOOKUP(CV294,Lookups!$Q$1:$R$3,2,TRUE)</f>
        <v>Percent</v>
      </c>
      <c r="CW21" s="14" t="str">
        <f>VLOOKUP(CW294,Lookups!$Q$1:$R$3,2,TRUE)</f>
        <v>Flat</v>
      </c>
    </row>
    <row r="22" ht="12.75" customHeight="1" outlineLevel="1">
      <c r="A22" s="11" t="s">
        <v>463</v>
      </c>
      <c r="B22" s="14">
        <f t="shared" ref="B22:CW22" si="5">RANDBETWEEN(1,10)*1000</f>
        <v>8000</v>
      </c>
      <c r="C22" s="14">
        <f t="shared" si="5"/>
        <v>2000</v>
      </c>
      <c r="D22" s="14">
        <f t="shared" si="5"/>
        <v>10000</v>
      </c>
      <c r="E22" s="14">
        <f t="shared" si="5"/>
        <v>3000</v>
      </c>
      <c r="F22" s="14">
        <f t="shared" si="5"/>
        <v>7000</v>
      </c>
      <c r="G22" s="14">
        <f t="shared" si="5"/>
        <v>7000</v>
      </c>
      <c r="H22" s="14">
        <f t="shared" si="5"/>
        <v>5000</v>
      </c>
      <c r="I22" s="14">
        <f t="shared" si="5"/>
        <v>7000</v>
      </c>
      <c r="J22" s="14">
        <f t="shared" si="5"/>
        <v>4000</v>
      </c>
      <c r="K22" s="14">
        <f t="shared" si="5"/>
        <v>7000</v>
      </c>
      <c r="L22" s="14">
        <f t="shared" si="5"/>
        <v>7000</v>
      </c>
      <c r="M22" s="14">
        <f t="shared" si="5"/>
        <v>8000</v>
      </c>
      <c r="N22" s="14">
        <f t="shared" si="5"/>
        <v>8000</v>
      </c>
      <c r="O22" s="14">
        <f t="shared" si="5"/>
        <v>2000</v>
      </c>
      <c r="P22" s="14">
        <f t="shared" si="5"/>
        <v>10000</v>
      </c>
      <c r="Q22" s="14">
        <f t="shared" si="5"/>
        <v>3000</v>
      </c>
      <c r="R22" s="14">
        <f t="shared" si="5"/>
        <v>8000</v>
      </c>
      <c r="S22" s="14">
        <f t="shared" si="5"/>
        <v>1000</v>
      </c>
      <c r="T22" s="14">
        <f t="shared" si="5"/>
        <v>2000</v>
      </c>
      <c r="U22" s="14">
        <f t="shared" si="5"/>
        <v>5000</v>
      </c>
      <c r="V22" s="14">
        <f t="shared" si="5"/>
        <v>5000</v>
      </c>
      <c r="W22" s="14">
        <f t="shared" si="5"/>
        <v>10000</v>
      </c>
      <c r="X22" s="14">
        <f t="shared" si="5"/>
        <v>8000</v>
      </c>
      <c r="Y22" s="14">
        <f t="shared" si="5"/>
        <v>8000</v>
      </c>
      <c r="Z22" s="14">
        <f t="shared" si="5"/>
        <v>3000</v>
      </c>
      <c r="AA22" s="14">
        <f t="shared" si="5"/>
        <v>9000</v>
      </c>
      <c r="AB22" s="14">
        <f t="shared" si="5"/>
        <v>5000</v>
      </c>
      <c r="AC22" s="14">
        <f t="shared" si="5"/>
        <v>6000</v>
      </c>
      <c r="AD22" s="14">
        <f t="shared" si="5"/>
        <v>4000</v>
      </c>
      <c r="AE22" s="14">
        <f t="shared" si="5"/>
        <v>6000</v>
      </c>
      <c r="AF22" s="14">
        <f t="shared" si="5"/>
        <v>10000</v>
      </c>
      <c r="AG22" s="14">
        <f t="shared" si="5"/>
        <v>4000</v>
      </c>
      <c r="AH22" s="14">
        <f t="shared" si="5"/>
        <v>9000</v>
      </c>
      <c r="AI22" s="14">
        <f t="shared" si="5"/>
        <v>8000</v>
      </c>
      <c r="AJ22" s="14">
        <f t="shared" si="5"/>
        <v>6000</v>
      </c>
      <c r="AK22" s="14">
        <f t="shared" si="5"/>
        <v>7000</v>
      </c>
      <c r="AL22" s="14">
        <f t="shared" si="5"/>
        <v>3000</v>
      </c>
      <c r="AM22" s="14">
        <f t="shared" si="5"/>
        <v>10000</v>
      </c>
      <c r="AN22" s="14">
        <f t="shared" si="5"/>
        <v>4000</v>
      </c>
      <c r="AO22" s="14">
        <f t="shared" si="5"/>
        <v>9000</v>
      </c>
      <c r="AP22" s="14">
        <f t="shared" si="5"/>
        <v>7000</v>
      </c>
      <c r="AQ22" s="14">
        <f t="shared" si="5"/>
        <v>5000</v>
      </c>
      <c r="AR22" s="14">
        <f t="shared" si="5"/>
        <v>3000</v>
      </c>
      <c r="AS22" s="14">
        <f t="shared" si="5"/>
        <v>3000</v>
      </c>
      <c r="AT22" s="14">
        <f t="shared" si="5"/>
        <v>5000</v>
      </c>
      <c r="AU22" s="14">
        <f t="shared" si="5"/>
        <v>7000</v>
      </c>
      <c r="AV22" s="14">
        <f t="shared" si="5"/>
        <v>1000</v>
      </c>
      <c r="AW22" s="14">
        <f t="shared" si="5"/>
        <v>8000</v>
      </c>
      <c r="AX22" s="14">
        <f t="shared" si="5"/>
        <v>2000</v>
      </c>
      <c r="AY22" s="14">
        <f t="shared" si="5"/>
        <v>6000</v>
      </c>
      <c r="AZ22" s="14">
        <f t="shared" si="5"/>
        <v>9000</v>
      </c>
      <c r="BA22" s="14">
        <f t="shared" si="5"/>
        <v>1000</v>
      </c>
      <c r="BB22" s="14">
        <f t="shared" si="5"/>
        <v>3000</v>
      </c>
      <c r="BC22" s="14">
        <f t="shared" si="5"/>
        <v>2000</v>
      </c>
      <c r="BD22" s="14">
        <f t="shared" si="5"/>
        <v>3000</v>
      </c>
      <c r="BE22" s="14">
        <f t="shared" si="5"/>
        <v>3000</v>
      </c>
      <c r="BF22" s="14">
        <f t="shared" si="5"/>
        <v>2000</v>
      </c>
      <c r="BG22" s="14">
        <f t="shared" si="5"/>
        <v>9000</v>
      </c>
      <c r="BH22" s="14">
        <f t="shared" si="5"/>
        <v>8000</v>
      </c>
      <c r="BI22" s="14">
        <f t="shared" si="5"/>
        <v>2000</v>
      </c>
      <c r="BJ22" s="14">
        <f t="shared" si="5"/>
        <v>4000</v>
      </c>
      <c r="BK22" s="14">
        <f t="shared" si="5"/>
        <v>5000</v>
      </c>
      <c r="BL22" s="14">
        <f t="shared" si="5"/>
        <v>4000</v>
      </c>
      <c r="BM22" s="14">
        <f t="shared" si="5"/>
        <v>8000</v>
      </c>
      <c r="BN22" s="14">
        <f t="shared" si="5"/>
        <v>2000</v>
      </c>
      <c r="BO22" s="14">
        <f t="shared" si="5"/>
        <v>9000</v>
      </c>
      <c r="BP22" s="14">
        <f t="shared" si="5"/>
        <v>2000</v>
      </c>
      <c r="BQ22" s="14">
        <f t="shared" si="5"/>
        <v>5000</v>
      </c>
      <c r="BR22" s="14">
        <f t="shared" si="5"/>
        <v>8000</v>
      </c>
      <c r="BS22" s="14">
        <f t="shared" si="5"/>
        <v>10000</v>
      </c>
      <c r="BT22" s="14">
        <f t="shared" si="5"/>
        <v>5000</v>
      </c>
      <c r="BU22" s="14">
        <f t="shared" si="5"/>
        <v>2000</v>
      </c>
      <c r="BV22" s="14">
        <f t="shared" si="5"/>
        <v>8000</v>
      </c>
      <c r="BW22" s="14">
        <f t="shared" si="5"/>
        <v>4000</v>
      </c>
      <c r="BX22" s="14">
        <f t="shared" si="5"/>
        <v>8000</v>
      </c>
      <c r="BY22" s="14">
        <f t="shared" si="5"/>
        <v>6000</v>
      </c>
      <c r="BZ22" s="14">
        <f t="shared" si="5"/>
        <v>5000</v>
      </c>
      <c r="CA22" s="14">
        <f t="shared" si="5"/>
        <v>5000</v>
      </c>
      <c r="CB22" s="14">
        <f t="shared" si="5"/>
        <v>5000</v>
      </c>
      <c r="CC22" s="14">
        <f t="shared" si="5"/>
        <v>2000</v>
      </c>
      <c r="CD22" s="14">
        <f t="shared" si="5"/>
        <v>2000</v>
      </c>
      <c r="CE22" s="14">
        <f t="shared" si="5"/>
        <v>1000</v>
      </c>
      <c r="CF22" s="14">
        <f t="shared" si="5"/>
        <v>6000</v>
      </c>
      <c r="CG22" s="14">
        <f t="shared" si="5"/>
        <v>8000</v>
      </c>
      <c r="CH22" s="14">
        <f t="shared" si="5"/>
        <v>5000</v>
      </c>
      <c r="CI22" s="14">
        <f t="shared" si="5"/>
        <v>4000</v>
      </c>
      <c r="CJ22" s="14">
        <f t="shared" si="5"/>
        <v>5000</v>
      </c>
      <c r="CK22" s="14">
        <f t="shared" si="5"/>
        <v>1000</v>
      </c>
      <c r="CL22" s="14">
        <f t="shared" si="5"/>
        <v>8000</v>
      </c>
      <c r="CM22" s="14">
        <f t="shared" si="5"/>
        <v>7000</v>
      </c>
      <c r="CN22" s="14">
        <f t="shared" si="5"/>
        <v>1000</v>
      </c>
      <c r="CO22" s="14">
        <f t="shared" si="5"/>
        <v>9000</v>
      </c>
      <c r="CP22" s="14">
        <f t="shared" si="5"/>
        <v>7000</v>
      </c>
      <c r="CQ22" s="14">
        <f t="shared" si="5"/>
        <v>2000</v>
      </c>
      <c r="CR22" s="14">
        <f t="shared" si="5"/>
        <v>4000</v>
      </c>
      <c r="CS22" s="14">
        <f t="shared" si="5"/>
        <v>4000</v>
      </c>
      <c r="CT22" s="14">
        <f t="shared" si="5"/>
        <v>5000</v>
      </c>
      <c r="CU22" s="14">
        <f t="shared" si="5"/>
        <v>8000</v>
      </c>
      <c r="CV22" s="14">
        <f t="shared" si="5"/>
        <v>3000</v>
      </c>
      <c r="CW22" s="14">
        <f t="shared" si="5"/>
        <v>1000</v>
      </c>
    </row>
    <row r="23" ht="12.75" customHeight="1" outlineLevel="1">
      <c r="A23" s="11" t="s">
        <v>464</v>
      </c>
      <c r="B23" s="14">
        <v>12.0</v>
      </c>
      <c r="C23" s="14">
        <v>12.0</v>
      </c>
      <c r="D23" s="14">
        <v>12.0</v>
      </c>
      <c r="E23" s="14">
        <v>12.0</v>
      </c>
      <c r="F23" s="14">
        <v>12.0</v>
      </c>
      <c r="G23" s="14">
        <v>12.0</v>
      </c>
      <c r="H23" s="14">
        <v>12.0</v>
      </c>
      <c r="I23" s="14">
        <v>12.0</v>
      </c>
      <c r="J23" s="14">
        <v>12.0</v>
      </c>
      <c r="K23" s="14">
        <v>12.0</v>
      </c>
      <c r="L23" s="14">
        <v>12.0</v>
      </c>
      <c r="M23" s="14">
        <v>12.0</v>
      </c>
      <c r="N23" s="14">
        <v>12.0</v>
      </c>
      <c r="O23" s="14">
        <v>12.0</v>
      </c>
      <c r="P23" s="14">
        <v>12.0</v>
      </c>
      <c r="Q23" s="14">
        <v>12.0</v>
      </c>
      <c r="R23" s="14">
        <v>12.0</v>
      </c>
      <c r="S23" s="14">
        <v>12.0</v>
      </c>
      <c r="T23" s="14">
        <v>12.0</v>
      </c>
      <c r="U23" s="14">
        <v>12.0</v>
      </c>
      <c r="V23" s="14">
        <v>12.0</v>
      </c>
      <c r="W23" s="14">
        <v>12.0</v>
      </c>
      <c r="X23" s="14">
        <v>12.0</v>
      </c>
      <c r="Y23" s="14">
        <v>12.0</v>
      </c>
      <c r="Z23" s="14">
        <v>12.0</v>
      </c>
      <c r="AA23" s="14">
        <v>12.0</v>
      </c>
      <c r="AB23" s="14">
        <v>12.0</v>
      </c>
      <c r="AC23" s="14">
        <v>12.0</v>
      </c>
      <c r="AD23" s="14">
        <v>12.0</v>
      </c>
      <c r="AE23" s="14">
        <v>12.0</v>
      </c>
      <c r="AF23" s="14">
        <v>12.0</v>
      </c>
      <c r="AG23" s="14">
        <v>12.0</v>
      </c>
      <c r="AH23" s="14">
        <v>12.0</v>
      </c>
      <c r="AI23" s="14">
        <v>12.0</v>
      </c>
      <c r="AJ23" s="14">
        <v>12.0</v>
      </c>
      <c r="AK23" s="14">
        <v>12.0</v>
      </c>
      <c r="AL23" s="14">
        <v>12.0</v>
      </c>
      <c r="AM23" s="14">
        <v>12.0</v>
      </c>
      <c r="AN23" s="14">
        <v>12.0</v>
      </c>
      <c r="AO23" s="14">
        <v>12.0</v>
      </c>
      <c r="AP23" s="14">
        <v>12.0</v>
      </c>
      <c r="AQ23" s="14">
        <v>12.0</v>
      </c>
      <c r="AR23" s="14">
        <v>12.0</v>
      </c>
      <c r="AS23" s="14">
        <v>12.0</v>
      </c>
      <c r="AT23" s="14">
        <v>12.0</v>
      </c>
      <c r="AU23" s="14">
        <v>12.0</v>
      </c>
      <c r="AV23" s="14">
        <v>12.0</v>
      </c>
      <c r="AW23" s="14">
        <v>12.0</v>
      </c>
      <c r="AX23" s="14">
        <v>12.0</v>
      </c>
      <c r="AY23" s="14">
        <v>12.0</v>
      </c>
      <c r="AZ23" s="14">
        <v>12.0</v>
      </c>
      <c r="BA23" s="14">
        <v>12.0</v>
      </c>
      <c r="BB23" s="14">
        <v>12.0</v>
      </c>
      <c r="BC23" s="14">
        <v>12.0</v>
      </c>
      <c r="BD23" s="14">
        <v>12.0</v>
      </c>
      <c r="BE23" s="14">
        <v>12.0</v>
      </c>
      <c r="BF23" s="14">
        <v>12.0</v>
      </c>
      <c r="BG23" s="14">
        <v>12.0</v>
      </c>
      <c r="BH23" s="14">
        <v>12.0</v>
      </c>
      <c r="BI23" s="14">
        <v>12.0</v>
      </c>
      <c r="BJ23" s="14">
        <v>12.0</v>
      </c>
      <c r="BK23" s="14">
        <v>12.0</v>
      </c>
      <c r="BL23" s="14">
        <v>12.0</v>
      </c>
      <c r="BM23" s="14">
        <v>12.0</v>
      </c>
      <c r="BN23" s="14">
        <v>12.0</v>
      </c>
      <c r="BO23" s="14">
        <v>12.0</v>
      </c>
      <c r="BP23" s="14">
        <v>12.0</v>
      </c>
      <c r="BQ23" s="14">
        <v>12.0</v>
      </c>
      <c r="BR23" s="14">
        <v>12.0</v>
      </c>
      <c r="BS23" s="14">
        <v>12.0</v>
      </c>
      <c r="BT23" s="14">
        <v>12.0</v>
      </c>
      <c r="BU23" s="14">
        <v>12.0</v>
      </c>
      <c r="BV23" s="14">
        <v>12.0</v>
      </c>
      <c r="BW23" s="14">
        <v>12.0</v>
      </c>
      <c r="BX23" s="14">
        <v>12.0</v>
      </c>
      <c r="BY23" s="14">
        <v>12.0</v>
      </c>
      <c r="BZ23" s="14">
        <v>12.0</v>
      </c>
      <c r="CA23" s="14">
        <v>12.0</v>
      </c>
      <c r="CB23" s="14">
        <v>12.0</v>
      </c>
      <c r="CC23" s="14">
        <v>12.0</v>
      </c>
      <c r="CD23" s="14">
        <v>12.0</v>
      </c>
      <c r="CE23" s="14">
        <v>12.0</v>
      </c>
      <c r="CF23" s="14">
        <v>12.0</v>
      </c>
      <c r="CG23" s="14">
        <v>12.0</v>
      </c>
      <c r="CH23" s="14">
        <v>12.0</v>
      </c>
      <c r="CI23" s="14">
        <v>12.0</v>
      </c>
      <c r="CJ23" s="14">
        <v>12.0</v>
      </c>
      <c r="CK23" s="14">
        <v>12.0</v>
      </c>
      <c r="CL23" s="14">
        <v>12.0</v>
      </c>
      <c r="CM23" s="14">
        <v>12.0</v>
      </c>
      <c r="CN23" s="14">
        <v>12.0</v>
      </c>
      <c r="CO23" s="14">
        <v>12.0</v>
      </c>
      <c r="CP23" s="14">
        <v>12.0</v>
      </c>
      <c r="CQ23" s="14">
        <v>12.0</v>
      </c>
      <c r="CR23" s="14">
        <v>12.0</v>
      </c>
      <c r="CS23" s="14">
        <v>12.0</v>
      </c>
      <c r="CT23" s="14">
        <v>12.0</v>
      </c>
      <c r="CU23" s="14">
        <v>12.0</v>
      </c>
      <c r="CV23" s="14">
        <v>12.0</v>
      </c>
      <c r="CW23" s="14">
        <v>12.0</v>
      </c>
    </row>
    <row r="24" ht="12.75" customHeight="1" outlineLevel="1">
      <c r="A24" s="10" t="s">
        <v>465</v>
      </c>
      <c r="B24" s="17">
        <v>12.0</v>
      </c>
      <c r="C24" s="17">
        <v>12.0</v>
      </c>
      <c r="D24" s="17">
        <v>12.0</v>
      </c>
      <c r="E24" s="17">
        <v>12.0</v>
      </c>
      <c r="F24" s="17">
        <v>12.0</v>
      </c>
      <c r="G24" s="17">
        <v>12.0</v>
      </c>
      <c r="H24" s="17">
        <v>12.0</v>
      </c>
      <c r="I24" s="17">
        <v>12.0</v>
      </c>
      <c r="J24" s="17">
        <v>12.0</v>
      </c>
      <c r="K24" s="17">
        <v>12.0</v>
      </c>
      <c r="L24" s="17">
        <v>12.0</v>
      </c>
      <c r="M24" s="17">
        <v>12.0</v>
      </c>
      <c r="N24" s="17">
        <v>12.0</v>
      </c>
      <c r="O24" s="17">
        <v>12.0</v>
      </c>
      <c r="P24" s="17">
        <v>12.0</v>
      </c>
      <c r="Q24" s="17">
        <v>12.0</v>
      </c>
      <c r="R24" s="17">
        <v>12.0</v>
      </c>
      <c r="S24" s="17">
        <v>12.0</v>
      </c>
      <c r="T24" s="17">
        <v>12.0</v>
      </c>
      <c r="U24" s="17">
        <v>12.0</v>
      </c>
      <c r="V24" s="17">
        <v>12.0</v>
      </c>
      <c r="W24" s="17">
        <v>12.0</v>
      </c>
      <c r="X24" s="17">
        <v>12.0</v>
      </c>
      <c r="Y24" s="17">
        <v>12.0</v>
      </c>
      <c r="Z24" s="17">
        <v>12.0</v>
      </c>
      <c r="AA24" s="17">
        <v>12.0</v>
      </c>
      <c r="AB24" s="17">
        <v>12.0</v>
      </c>
      <c r="AC24" s="17">
        <v>12.0</v>
      </c>
      <c r="AD24" s="17">
        <v>12.0</v>
      </c>
      <c r="AE24" s="17">
        <v>12.0</v>
      </c>
      <c r="AF24" s="17">
        <v>12.0</v>
      </c>
      <c r="AG24" s="17">
        <v>12.0</v>
      </c>
      <c r="AH24" s="17">
        <v>12.0</v>
      </c>
      <c r="AI24" s="17">
        <v>12.0</v>
      </c>
      <c r="AJ24" s="17">
        <v>12.0</v>
      </c>
      <c r="AK24" s="17">
        <v>12.0</v>
      </c>
      <c r="AL24" s="17">
        <v>12.0</v>
      </c>
      <c r="AM24" s="17">
        <v>12.0</v>
      </c>
      <c r="AN24" s="17">
        <v>12.0</v>
      </c>
      <c r="AO24" s="17">
        <v>12.0</v>
      </c>
      <c r="AP24" s="17">
        <v>12.0</v>
      </c>
      <c r="AQ24" s="17">
        <v>12.0</v>
      </c>
      <c r="AR24" s="17">
        <v>12.0</v>
      </c>
      <c r="AS24" s="17">
        <v>12.0</v>
      </c>
      <c r="AT24" s="17">
        <v>12.0</v>
      </c>
      <c r="AU24" s="17">
        <v>12.0</v>
      </c>
      <c r="AV24" s="17">
        <v>12.0</v>
      </c>
      <c r="AW24" s="17">
        <v>12.0</v>
      </c>
      <c r="AX24" s="17">
        <v>12.0</v>
      </c>
      <c r="AY24" s="17">
        <v>12.0</v>
      </c>
      <c r="AZ24" s="17">
        <v>12.0</v>
      </c>
      <c r="BA24" s="17">
        <v>12.0</v>
      </c>
      <c r="BB24" s="17">
        <v>12.0</v>
      </c>
      <c r="BC24" s="17">
        <v>12.0</v>
      </c>
      <c r="BD24" s="17">
        <v>12.0</v>
      </c>
      <c r="BE24" s="17">
        <v>12.0</v>
      </c>
      <c r="BF24" s="17">
        <v>12.0</v>
      </c>
      <c r="BG24" s="17">
        <v>12.0</v>
      </c>
      <c r="BH24" s="17">
        <v>12.0</v>
      </c>
      <c r="BI24" s="17">
        <v>12.0</v>
      </c>
      <c r="BJ24" s="17">
        <v>12.0</v>
      </c>
      <c r="BK24" s="17">
        <v>12.0</v>
      </c>
      <c r="BL24" s="17">
        <v>12.0</v>
      </c>
      <c r="BM24" s="17">
        <v>12.0</v>
      </c>
      <c r="BN24" s="17">
        <v>12.0</v>
      </c>
      <c r="BO24" s="17">
        <v>12.0</v>
      </c>
      <c r="BP24" s="17">
        <v>12.0</v>
      </c>
      <c r="BQ24" s="17">
        <v>12.0</v>
      </c>
      <c r="BR24" s="17">
        <v>12.0</v>
      </c>
      <c r="BS24" s="17">
        <v>12.0</v>
      </c>
      <c r="BT24" s="17">
        <v>12.0</v>
      </c>
      <c r="BU24" s="17">
        <v>12.0</v>
      </c>
      <c r="BV24" s="17">
        <v>12.0</v>
      </c>
      <c r="BW24" s="17">
        <v>12.0</v>
      </c>
      <c r="BX24" s="17">
        <v>12.0</v>
      </c>
      <c r="BY24" s="17">
        <v>12.0</v>
      </c>
      <c r="BZ24" s="17">
        <v>12.0</v>
      </c>
      <c r="CA24" s="17">
        <v>12.0</v>
      </c>
      <c r="CB24" s="17">
        <v>12.0</v>
      </c>
      <c r="CC24" s="17">
        <v>12.0</v>
      </c>
      <c r="CD24" s="17">
        <v>12.0</v>
      </c>
      <c r="CE24" s="17">
        <v>12.0</v>
      </c>
      <c r="CF24" s="17">
        <v>12.0</v>
      </c>
      <c r="CG24" s="17">
        <v>12.0</v>
      </c>
      <c r="CH24" s="17">
        <v>12.0</v>
      </c>
      <c r="CI24" s="17">
        <v>12.0</v>
      </c>
      <c r="CJ24" s="17">
        <v>12.0</v>
      </c>
      <c r="CK24" s="17">
        <v>12.0</v>
      </c>
      <c r="CL24" s="17">
        <v>12.0</v>
      </c>
      <c r="CM24" s="17">
        <v>12.0</v>
      </c>
      <c r="CN24" s="17">
        <v>12.0</v>
      </c>
      <c r="CO24" s="17">
        <v>12.0</v>
      </c>
      <c r="CP24" s="17">
        <v>12.0</v>
      </c>
      <c r="CQ24" s="17">
        <v>12.0</v>
      </c>
      <c r="CR24" s="17">
        <v>12.0</v>
      </c>
      <c r="CS24" s="17">
        <v>12.0</v>
      </c>
      <c r="CT24" s="17">
        <v>12.0</v>
      </c>
      <c r="CU24" s="17">
        <v>12.0</v>
      </c>
      <c r="CV24" s="17">
        <v>12.0</v>
      </c>
      <c r="CW24" s="17">
        <v>12.0</v>
      </c>
    </row>
    <row r="25" ht="12.75" customHeight="1" outlineLevel="1">
      <c r="A25" s="11" t="s">
        <v>466</v>
      </c>
      <c r="B25" s="14" t="str">
        <f>IF(B15="Per100CoveredPayroll",VLOOKUP(B295,Lookups!$S$1:$T$3,2,TRUE),VLOOKUP(B295,Lookups!$S$1:$T$4,2,TRUE))</f>
        <v>TieredBenefits</v>
      </c>
      <c r="C25" s="14" t="str">
        <f>IF(C15="Per100CoveredPayroll",VLOOKUP(C295,Lookups!$S$1:$T$3,2,TRUE),VLOOKUP(C295,Lookups!$S$1:$T$4,2,TRUE))</f>
        <v>TieredBenefits</v>
      </c>
      <c r="D25" s="14" t="str">
        <f>IF(D15="Per100CoveredPayroll",VLOOKUP(D295,Lookups!$S$1:$T$3,2,TRUE),VLOOKUP(D295,Lookups!$S$1:$T$4,2,TRUE))</f>
        <v>TieredBenefits</v>
      </c>
      <c r="E25" s="14" t="str">
        <f>IF(E15="Per100CoveredPayroll",VLOOKUP(E295,Lookups!$S$1:$T$3,2,TRUE),VLOOKUP(E295,Lookups!$S$1:$T$4,2,TRUE))</f>
        <v>SpecifiedWeeklyBenefitAmountSingleValue</v>
      </c>
      <c r="F25" s="14" t="str">
        <f>IF(F15="Per100CoveredPayroll",VLOOKUP(F295,Lookups!$S$1:$T$3,2,TRUE),VLOOKUP(F295,Lookups!$S$1:$T$4,2,TRUE))</f>
        <v>TieredBenefits</v>
      </c>
      <c r="G25" s="14" t="str">
        <f>IF(G15="Per100CoveredPayroll",VLOOKUP(G295,Lookups!$S$1:$T$3,2,TRUE),VLOOKUP(G295,Lookups!$S$1:$T$4,2,TRUE))</f>
        <v>PercentageWeeklySalarySingleValue</v>
      </c>
      <c r="H25" s="14" t="str">
        <f>IF(H15="Per100CoveredPayroll",VLOOKUP(H295,Lookups!$S$1:$T$3,2,TRUE),VLOOKUP(H295,Lookups!$S$1:$T$4,2,TRUE))</f>
        <v>PercentageWeeklySalarySingleValue</v>
      </c>
      <c r="I25" s="14" t="str">
        <f>IF(I15="Per100CoveredPayroll",VLOOKUP(I295,Lookups!$S$1:$T$3,2,TRUE),VLOOKUP(I295,Lookups!$S$1:$T$4,2,TRUE))</f>
        <v>TieredBenefits</v>
      </c>
      <c r="J25" s="14" t="str">
        <f>IF(J15="Per100CoveredPayroll",VLOOKUP(J295,Lookups!$S$1:$T$3,2,TRUE),VLOOKUP(J295,Lookups!$S$1:$T$4,2,TRUE))</f>
        <v>PercentageWeeklySalarySingleValue</v>
      </c>
      <c r="K25" s="14" t="str">
        <f>IF(K15="Per100CoveredPayroll",VLOOKUP(K295,Lookups!$S$1:$T$3,2,TRUE),VLOOKUP(K295,Lookups!$S$1:$T$4,2,TRUE))</f>
        <v>PercentageWeeklySalarySingleValue</v>
      </c>
      <c r="L25" s="14" t="str">
        <f>IF(L15="Per100CoveredPayroll",VLOOKUP(L295,Lookups!$S$1:$T$3,2,TRUE),VLOOKUP(L295,Lookups!$S$1:$T$4,2,TRUE))</f>
        <v>PercentageWeeklySalarySingleValue</v>
      </c>
      <c r="M25" s="14" t="str">
        <f>IF(M15="Per100CoveredPayroll",VLOOKUP(M295,Lookups!$S$1:$T$3,2,TRUE),VLOOKUP(M295,Lookups!$S$1:$T$4,2,TRUE))</f>
        <v>TieredBenefits</v>
      </c>
      <c r="N25" s="14" t="str">
        <f>IF(N15="Per100CoveredPayroll",VLOOKUP(N295,Lookups!$S$1:$T$3,2,TRUE),VLOOKUP(N295,Lookups!$S$1:$T$4,2,TRUE))</f>
        <v>TieredBenefits</v>
      </c>
      <c r="O25" s="14" t="str">
        <f>IF(O15="Per100CoveredPayroll",VLOOKUP(O295,Lookups!$S$1:$T$3,2,TRUE),VLOOKUP(O295,Lookups!$S$1:$T$4,2,TRUE))</f>
        <v>PercentageWeeklySalarySingleValue</v>
      </c>
      <c r="P25" s="14" t="str">
        <f>IF(P15="Per100CoveredPayroll",VLOOKUP(P295,Lookups!$S$1:$T$3,2,TRUE),VLOOKUP(P295,Lookups!$S$1:$T$4,2,TRUE))</f>
        <v>TieredBenefits</v>
      </c>
      <c r="Q25" s="14" t="str">
        <f>IF(Q15="Per100CoveredPayroll",VLOOKUP(Q295,Lookups!$S$1:$T$3,2,TRUE),VLOOKUP(Q295,Lookups!$S$1:$T$4,2,TRUE))</f>
        <v>PercentageWeeklySalarySingleValue</v>
      </c>
      <c r="R25" s="14" t="str">
        <f>IF(R15="Per100CoveredPayroll",VLOOKUP(R295,Lookups!$S$1:$T$3,2,TRUE),VLOOKUP(R295,Lookups!$S$1:$T$4,2,TRUE))</f>
        <v>PercentageWeeklySalarySingleValue</v>
      </c>
      <c r="S25" s="14" t="str">
        <f>IF(S15="Per100CoveredPayroll",VLOOKUP(S295,Lookups!$S$1:$T$3,2,TRUE),VLOOKUP(S295,Lookups!$S$1:$T$4,2,TRUE))</f>
        <v>PercentageWeeklySalarySingleValue</v>
      </c>
      <c r="T25" s="14" t="str">
        <f>IF(T15="Per100CoveredPayroll",VLOOKUP(T295,Lookups!$S$1:$T$3,2,TRUE),VLOOKUP(T295,Lookups!$S$1:$T$4,2,TRUE))</f>
        <v>TieredBenefits</v>
      </c>
      <c r="U25" s="14" t="str">
        <f>IF(U15="Per100CoveredPayroll",VLOOKUP(U295,Lookups!$S$1:$T$3,2,TRUE),VLOOKUP(U295,Lookups!$S$1:$T$4,2,TRUE))</f>
        <v>PercentageWeeklySalarySingleValue</v>
      </c>
      <c r="V25" s="14" t="str">
        <f>IF(V15="Per100CoveredPayroll",VLOOKUP(V295,Lookups!$S$1:$T$3,2,TRUE),VLOOKUP(V295,Lookups!$S$1:$T$4,2,TRUE))</f>
        <v>TieredBenefits</v>
      </c>
      <c r="W25" s="14" t="str">
        <f>IF(W15="Per100CoveredPayroll",VLOOKUP(W295,Lookups!$S$1:$T$3,2,TRUE),VLOOKUP(W295,Lookups!$S$1:$T$4,2,TRUE))</f>
        <v>PercentageWeeklySalarySingleValue</v>
      </c>
      <c r="X25" s="14" t="str">
        <f>IF(X15="Per100CoveredPayroll",VLOOKUP(X295,Lookups!$S$1:$T$3,2,TRUE),VLOOKUP(X295,Lookups!$S$1:$T$4,2,TRUE))</f>
        <v>TieredBenefits</v>
      </c>
      <c r="Y25" s="14" t="str">
        <f>IF(Y15="Per100CoveredPayroll",VLOOKUP(Y295,Lookups!$S$1:$T$3,2,TRUE),VLOOKUP(Y295,Lookups!$S$1:$T$4,2,TRUE))</f>
        <v>PercentageWeeklySalarySingleValue</v>
      </c>
      <c r="Z25" s="14" t="str">
        <f>IF(Z15="Per100CoveredPayroll",VLOOKUP(Z295,Lookups!$S$1:$T$3,2,TRUE),VLOOKUP(Z295,Lookups!$S$1:$T$4,2,TRUE))</f>
        <v>PercentageWeeklySalarySingleValue</v>
      </c>
      <c r="AA25" s="14" t="str">
        <f>IF(AA15="Per100CoveredPayroll",VLOOKUP(AA295,Lookups!$S$1:$T$3,2,TRUE),VLOOKUP(AA295,Lookups!$S$1:$T$4,2,TRUE))</f>
        <v>SpecifiedWeeklyBenefitAmountSingleValue</v>
      </c>
      <c r="AB25" s="14" t="str">
        <f>IF(AB15="Per100CoveredPayroll",VLOOKUP(AB295,Lookups!$S$1:$T$3,2,TRUE),VLOOKUP(AB295,Lookups!$S$1:$T$4,2,TRUE))</f>
        <v>PercentageWeeklySalarySingleValue</v>
      </c>
      <c r="AC25" s="14" t="str">
        <f>IF(AC15="Per100CoveredPayroll",VLOOKUP(AC295,Lookups!$S$1:$T$3,2,TRUE),VLOOKUP(AC295,Lookups!$S$1:$T$4,2,TRUE))</f>
        <v>PercentageWeeklySalarySingleValue</v>
      </c>
      <c r="AD25" s="14" t="str">
        <f>IF(AD15="Per100CoveredPayroll",VLOOKUP(AD295,Lookups!$S$1:$T$3,2,TRUE),VLOOKUP(AD295,Lookups!$S$1:$T$4,2,TRUE))</f>
        <v>PercentageWeeklySalarySingleValue</v>
      </c>
      <c r="AE25" s="14" t="str">
        <f>IF(AE15="Per100CoveredPayroll",VLOOKUP(AE295,Lookups!$S$1:$T$3,2,TRUE),VLOOKUP(AE295,Lookups!$S$1:$T$4,2,TRUE))</f>
        <v>SpecifiedWeeklyBenefitAmountSingleValue</v>
      </c>
      <c r="AF25" s="14" t="str">
        <f>IF(AF15="Per100CoveredPayroll",VLOOKUP(AF295,Lookups!$S$1:$T$3,2,TRUE),VLOOKUP(AF295,Lookups!$S$1:$T$4,2,TRUE))</f>
        <v>TieredBenefits</v>
      </c>
      <c r="AG25" s="14" t="str">
        <f>IF(AG15="Per100CoveredPayroll",VLOOKUP(AG295,Lookups!$S$1:$T$3,2,TRUE),VLOOKUP(AG295,Lookups!$S$1:$T$4,2,TRUE))</f>
        <v>PercentageWeeklySalarySingleValue</v>
      </c>
      <c r="AH25" s="14" t="str">
        <f>IF(AH15="Per100CoveredPayroll",VLOOKUP(AH295,Lookups!$S$1:$T$3,2,TRUE),VLOOKUP(AH295,Lookups!$S$1:$T$4,2,TRUE))</f>
        <v>TieredBenefits</v>
      </c>
      <c r="AI25" s="14" t="str">
        <f>IF(AI15="Per100CoveredPayroll",VLOOKUP(AI295,Lookups!$S$1:$T$3,2,TRUE),VLOOKUP(AI295,Lookups!$S$1:$T$4,2,TRUE))</f>
        <v>PercentageWeeklySalarySingleValue</v>
      </c>
      <c r="AJ25" s="14" t="str">
        <f>IF(AJ15="Per100CoveredPayroll",VLOOKUP(AJ295,Lookups!$S$1:$T$3,2,TRUE),VLOOKUP(AJ295,Lookups!$S$1:$T$4,2,TRUE))</f>
        <v>TieredBenefits</v>
      </c>
      <c r="AK25" s="14" t="str">
        <f>IF(AK15="Per100CoveredPayroll",VLOOKUP(AK295,Lookups!$S$1:$T$3,2,TRUE),VLOOKUP(AK295,Lookups!$S$1:$T$4,2,TRUE))</f>
        <v>PercentageWeeklySalarySingleValue</v>
      </c>
      <c r="AL25" s="14" t="str">
        <f>IF(AL15="Per100CoveredPayroll",VLOOKUP(AL295,Lookups!$S$1:$T$3,2,TRUE),VLOOKUP(AL295,Lookups!$S$1:$T$4,2,TRUE))</f>
        <v>TieredBenefits</v>
      </c>
      <c r="AM25" s="14" t="str">
        <f>IF(AM15="Per100CoveredPayroll",VLOOKUP(AM295,Lookups!$S$1:$T$3,2,TRUE),VLOOKUP(AM295,Lookups!$S$1:$T$4,2,TRUE))</f>
        <v>TieredBenefits</v>
      </c>
      <c r="AN25" s="14" t="str">
        <f>IF(AN15="Per100CoveredPayroll",VLOOKUP(AN295,Lookups!$S$1:$T$3,2,TRUE),VLOOKUP(AN295,Lookups!$S$1:$T$4,2,TRUE))</f>
        <v>TieredBenefits</v>
      </c>
      <c r="AO25" s="14" t="str">
        <f>IF(AO15="Per100CoveredPayroll",VLOOKUP(AO295,Lookups!$S$1:$T$3,2,TRUE),VLOOKUP(AO295,Lookups!$S$1:$T$4,2,TRUE))</f>
        <v>PercentageWeeklySalarySingleValue</v>
      </c>
      <c r="AP25" s="14" t="str">
        <f>IF(AP15="Per100CoveredPayroll",VLOOKUP(AP295,Lookups!$S$1:$T$3,2,TRUE),VLOOKUP(AP295,Lookups!$S$1:$T$4,2,TRUE))</f>
        <v>TieredBenefits</v>
      </c>
      <c r="AQ25" s="14" t="str">
        <f>IF(AQ15="Per100CoveredPayroll",VLOOKUP(AQ295,Lookups!$S$1:$T$3,2,TRUE),VLOOKUP(AQ295,Lookups!$S$1:$T$4,2,TRUE))</f>
        <v>PercentageWeeklySalarySingleValue</v>
      </c>
      <c r="AR25" s="14" t="str">
        <f>IF(AR15="Per100CoveredPayroll",VLOOKUP(AR295,Lookups!$S$1:$T$3,2,TRUE),VLOOKUP(AR295,Lookups!$S$1:$T$4,2,TRUE))</f>
        <v>TieredBenefits</v>
      </c>
      <c r="AS25" s="14" t="str">
        <f>IF(AS15="Per100CoveredPayroll",VLOOKUP(AS295,Lookups!$S$1:$T$3,2,TRUE),VLOOKUP(AS295,Lookups!$S$1:$T$4,2,TRUE))</f>
        <v>TieredBenefits</v>
      </c>
      <c r="AT25" s="14" t="str">
        <f>IF(AT15="Per100CoveredPayroll",VLOOKUP(AT295,Lookups!$S$1:$T$3,2,TRUE),VLOOKUP(AT295,Lookups!$S$1:$T$4,2,TRUE))</f>
        <v>PercentageWeeklySalarySingleValue</v>
      </c>
      <c r="AU25" s="14" t="str">
        <f>IF(AU15="Per100CoveredPayroll",VLOOKUP(AU295,Lookups!$S$1:$T$3,2,TRUE),VLOOKUP(AU295,Lookups!$S$1:$T$4,2,TRUE))</f>
        <v>PercentageWeeklySalarySingleValue</v>
      </c>
      <c r="AV25" s="14" t="str">
        <f>IF(AV15="Per100CoveredPayroll",VLOOKUP(AV295,Lookups!$S$1:$T$3,2,TRUE),VLOOKUP(AV295,Lookups!$S$1:$T$4,2,TRUE))</f>
        <v>PercentageWeeklySalarySingleValue</v>
      </c>
      <c r="AW25" s="14" t="str">
        <f>IF(AW15="Per100CoveredPayroll",VLOOKUP(AW295,Lookups!$S$1:$T$3,2,TRUE),VLOOKUP(AW295,Lookups!$S$1:$T$4,2,TRUE))</f>
        <v>TieredBenefits</v>
      </c>
      <c r="AX25" s="14" t="str">
        <f>IF(AX15="Per100CoveredPayroll",VLOOKUP(AX295,Lookups!$S$1:$T$3,2,TRUE),VLOOKUP(AX295,Lookups!$S$1:$T$4,2,TRUE))</f>
        <v>TieredBenefits</v>
      </c>
      <c r="AY25" s="14" t="str">
        <f>IF(AY15="Per100CoveredPayroll",VLOOKUP(AY295,Lookups!$S$1:$T$3,2,TRUE),VLOOKUP(AY295,Lookups!$S$1:$T$4,2,TRUE))</f>
        <v>PercentageWeeklySalarySingleValue</v>
      </c>
      <c r="AZ25" s="14" t="str">
        <f>IF(AZ15="Per100CoveredPayroll",VLOOKUP(AZ295,Lookups!$S$1:$T$3,2,TRUE),VLOOKUP(AZ295,Lookups!$S$1:$T$4,2,TRUE))</f>
        <v>PercentageWeeklySalarySingleValue</v>
      </c>
      <c r="BA25" s="14" t="str">
        <f>IF(BA15="Per100CoveredPayroll",VLOOKUP(BA295,Lookups!$S$1:$T$3,2,TRUE),VLOOKUP(BA295,Lookups!$S$1:$T$4,2,TRUE))</f>
        <v>PercentageWeeklySalarySingleValue</v>
      </c>
      <c r="BB25" s="14" t="str">
        <f>IF(BB15="Per100CoveredPayroll",VLOOKUP(BB295,Lookups!$S$1:$T$3,2,TRUE),VLOOKUP(BB295,Lookups!$S$1:$T$4,2,TRUE))</f>
        <v>TieredBenefits</v>
      </c>
      <c r="BC25" s="14" t="str">
        <f>IF(BC15="Per100CoveredPayroll",VLOOKUP(BC295,Lookups!$S$1:$T$3,2,TRUE),VLOOKUP(BC295,Lookups!$S$1:$T$4,2,TRUE))</f>
        <v>PercentageWeeklySalarySingleValue</v>
      </c>
      <c r="BD25" s="14" t="str">
        <f>IF(BD15="Per100CoveredPayroll",VLOOKUP(BD295,Lookups!$S$1:$T$3,2,TRUE),VLOOKUP(BD295,Lookups!$S$1:$T$4,2,TRUE))</f>
        <v>SpecifiedWeeklyBenefitAmountSingleValue</v>
      </c>
      <c r="BE25" s="14" t="str">
        <f>IF(BE15="Per100CoveredPayroll",VLOOKUP(BE295,Lookups!$S$1:$T$3,2,TRUE),VLOOKUP(BE295,Lookups!$S$1:$T$4,2,TRUE))</f>
        <v>TieredBenefits</v>
      </c>
      <c r="BF25" s="14" t="str">
        <f>IF(BF15="Per100CoveredPayroll",VLOOKUP(BF295,Lookups!$S$1:$T$3,2,TRUE),VLOOKUP(BF295,Lookups!$S$1:$T$4,2,TRUE))</f>
        <v>PercentageWeeklySalarySingleValue</v>
      </c>
      <c r="BG25" s="14" t="str">
        <f>IF(BG15="Per100CoveredPayroll",VLOOKUP(BG295,Lookups!$S$1:$T$3,2,TRUE),VLOOKUP(BG295,Lookups!$S$1:$T$4,2,TRUE))</f>
        <v>PercentageWeeklySalarySingleValue</v>
      </c>
      <c r="BH25" s="14" t="str">
        <f>IF(BH15="Per100CoveredPayroll",VLOOKUP(BH295,Lookups!$S$1:$T$3,2,TRUE),VLOOKUP(BH295,Lookups!$S$1:$T$4,2,TRUE))</f>
        <v>PercentageWeeklySalarySingleValue</v>
      </c>
      <c r="BI25" s="14" t="str">
        <f>IF(BI15="Per100CoveredPayroll",VLOOKUP(BI295,Lookups!$S$1:$T$3,2,TRUE),VLOOKUP(BI295,Lookups!$S$1:$T$4,2,TRUE))</f>
        <v>PercentageWeeklySalarySingleValue</v>
      </c>
      <c r="BJ25" s="14" t="str">
        <f>IF(BJ15="Per100CoveredPayroll",VLOOKUP(BJ295,Lookups!$S$1:$T$3,2,TRUE),VLOOKUP(BJ295,Lookups!$S$1:$T$4,2,TRUE))</f>
        <v>TieredBenefits</v>
      </c>
      <c r="BK25" s="14" t="str">
        <f>IF(BK15="Per100CoveredPayroll",VLOOKUP(BK295,Lookups!$S$1:$T$3,2,TRUE),VLOOKUP(BK295,Lookups!$S$1:$T$4,2,TRUE))</f>
        <v>TieredBenefits</v>
      </c>
      <c r="BL25" s="14" t="str">
        <f>IF(BL15="Per100CoveredPayroll",VLOOKUP(BL295,Lookups!$S$1:$T$3,2,TRUE),VLOOKUP(BL295,Lookups!$S$1:$T$4,2,TRUE))</f>
        <v>PercentageWeeklySalarySingleValue</v>
      </c>
      <c r="BM25" s="14" t="str">
        <f>IF(BM15="Per100CoveredPayroll",VLOOKUP(BM295,Lookups!$S$1:$T$3,2,TRUE),VLOOKUP(BM295,Lookups!$S$1:$T$4,2,TRUE))</f>
        <v>TieredBenefits</v>
      </c>
      <c r="BN25" s="14" t="str">
        <f>IF(BN15="Per100CoveredPayroll",VLOOKUP(BN295,Lookups!$S$1:$T$3,2,TRUE),VLOOKUP(BN295,Lookups!$S$1:$T$4,2,TRUE))</f>
        <v>SpecifiedWeeklyBenefitAmountSingleValue</v>
      </c>
      <c r="BO25" s="14" t="str">
        <f>IF(BO15="Per100CoveredPayroll",VLOOKUP(BO295,Lookups!$S$1:$T$3,2,TRUE),VLOOKUP(BO295,Lookups!$S$1:$T$4,2,TRUE))</f>
        <v>PercentageWeeklySalarySingleValue</v>
      </c>
      <c r="BP25" s="14" t="str">
        <f>IF(BP15="Per100CoveredPayroll",VLOOKUP(BP295,Lookups!$S$1:$T$3,2,TRUE),VLOOKUP(BP295,Lookups!$S$1:$T$4,2,TRUE))</f>
        <v>TieredBenefits</v>
      </c>
      <c r="BQ25" s="14" t="str">
        <f>IF(BQ15="Per100CoveredPayroll",VLOOKUP(BQ295,Lookups!$S$1:$T$3,2,TRUE),VLOOKUP(BQ295,Lookups!$S$1:$T$4,2,TRUE))</f>
        <v>TieredBenefits</v>
      </c>
      <c r="BR25" s="14" t="str">
        <f>IF(BR15="Per100CoveredPayroll",VLOOKUP(BR295,Lookups!$S$1:$T$3,2,TRUE),VLOOKUP(BR295,Lookups!$S$1:$T$4,2,TRUE))</f>
        <v>TieredBenefits</v>
      </c>
      <c r="BS25" s="14" t="str">
        <f>IF(BS15="Per100CoveredPayroll",VLOOKUP(BS295,Lookups!$S$1:$T$3,2,TRUE),VLOOKUP(BS295,Lookups!$S$1:$T$4,2,TRUE))</f>
        <v>PercentageWeeklySalarySingleValue</v>
      </c>
      <c r="BT25" s="14" t="str">
        <f>IF(BT15="Per100CoveredPayroll",VLOOKUP(BT295,Lookups!$S$1:$T$3,2,TRUE),VLOOKUP(BT295,Lookups!$S$1:$T$4,2,TRUE))</f>
        <v>TieredBenefits</v>
      </c>
      <c r="BU25" s="14" t="str">
        <f>IF(BU15="Per100CoveredPayroll",VLOOKUP(BU295,Lookups!$S$1:$T$3,2,TRUE),VLOOKUP(BU295,Lookups!$S$1:$T$4,2,TRUE))</f>
        <v>TieredBenefits</v>
      </c>
      <c r="BV25" s="14" t="str">
        <f>IF(BV15="Per100CoveredPayroll",VLOOKUP(BV295,Lookups!$S$1:$T$3,2,TRUE),VLOOKUP(BV295,Lookups!$S$1:$T$4,2,TRUE))</f>
        <v>PercentageWeeklySalarySingleValue</v>
      </c>
      <c r="BW25" s="14" t="str">
        <f>IF(BW15="Per100CoveredPayroll",VLOOKUP(BW295,Lookups!$S$1:$T$3,2,TRUE),VLOOKUP(BW295,Lookups!$S$1:$T$4,2,TRUE))</f>
        <v>SpecifiedWeeklyBenefitAmountSingleValue</v>
      </c>
      <c r="BX25" s="14" t="str">
        <f>IF(BX15="Per100CoveredPayroll",VLOOKUP(BX295,Lookups!$S$1:$T$3,2,TRUE),VLOOKUP(BX295,Lookups!$S$1:$T$4,2,TRUE))</f>
        <v>TieredBenefits</v>
      </c>
      <c r="BY25" s="14" t="str">
        <f>IF(BY15="Per100CoveredPayroll",VLOOKUP(BY295,Lookups!$S$1:$T$3,2,TRUE),VLOOKUP(BY295,Lookups!$S$1:$T$4,2,TRUE))</f>
        <v>PercentageWeeklySalarySingleValue</v>
      </c>
      <c r="BZ25" s="14" t="str">
        <f>IF(BZ15="Per100CoveredPayroll",VLOOKUP(BZ295,Lookups!$S$1:$T$3,2,TRUE),VLOOKUP(BZ295,Lookups!$S$1:$T$4,2,TRUE))</f>
        <v>SpecifiedWeeklyBenefitAmountSingleValue</v>
      </c>
      <c r="CA25" s="14" t="str">
        <f>IF(CA15="Per100CoveredPayroll",VLOOKUP(CA295,Lookups!$S$1:$T$3,2,TRUE),VLOOKUP(CA295,Lookups!$S$1:$T$4,2,TRUE))</f>
        <v>TieredBenefits</v>
      </c>
      <c r="CB25" s="14" t="str">
        <f>IF(CB15="Per100CoveredPayroll",VLOOKUP(CB295,Lookups!$S$1:$T$3,2,TRUE),VLOOKUP(CB295,Lookups!$S$1:$T$4,2,TRUE))</f>
        <v>TieredBenefits</v>
      </c>
      <c r="CC25" s="14" t="str">
        <f>IF(CC15="Per100CoveredPayroll",VLOOKUP(CC295,Lookups!$S$1:$T$3,2,TRUE),VLOOKUP(CC295,Lookups!$S$1:$T$4,2,TRUE))</f>
        <v>PercentageWeeklySalarySingleValue</v>
      </c>
      <c r="CD25" s="14" t="str">
        <f>IF(CD15="Per100CoveredPayroll",VLOOKUP(CD295,Lookups!$S$1:$T$3,2,TRUE),VLOOKUP(CD295,Lookups!$S$1:$T$4,2,TRUE))</f>
        <v>TieredBenefits</v>
      </c>
      <c r="CE25" s="14" t="str">
        <f>IF(CE15="Per100CoveredPayroll",VLOOKUP(CE295,Lookups!$S$1:$T$3,2,TRUE),VLOOKUP(CE295,Lookups!$S$1:$T$4,2,TRUE))</f>
        <v>PercentageWeeklySalarySingleValue</v>
      </c>
      <c r="CF25" s="14" t="str">
        <f>IF(CF15="Per100CoveredPayroll",VLOOKUP(CF295,Lookups!$S$1:$T$3,2,TRUE),VLOOKUP(CF295,Lookups!$S$1:$T$4,2,TRUE))</f>
        <v>PercentageWeeklySalarySingleValue</v>
      </c>
      <c r="CG25" s="14" t="str">
        <f>IF(CG15="Per100CoveredPayroll",VLOOKUP(CG295,Lookups!$S$1:$T$3,2,TRUE),VLOOKUP(CG295,Lookups!$S$1:$T$4,2,TRUE))</f>
        <v>PercentageWeeklySalarySingleValue</v>
      </c>
      <c r="CH25" s="14" t="str">
        <f>IF(CH15="Per100CoveredPayroll",VLOOKUP(CH295,Lookups!$S$1:$T$3,2,TRUE),VLOOKUP(CH295,Lookups!$S$1:$T$4,2,TRUE))</f>
        <v>TieredBenefits</v>
      </c>
      <c r="CI25" s="14" t="str">
        <f>IF(CI15="Per100CoveredPayroll",VLOOKUP(CI295,Lookups!$S$1:$T$3,2,TRUE),VLOOKUP(CI295,Lookups!$S$1:$T$4,2,TRUE))</f>
        <v>TieredBenefits</v>
      </c>
      <c r="CJ25" s="14" t="str">
        <f>IF(CJ15="Per100CoveredPayroll",VLOOKUP(CJ295,Lookups!$S$1:$T$3,2,TRUE),VLOOKUP(CJ295,Lookups!$S$1:$T$4,2,TRUE))</f>
        <v>TieredBenefits</v>
      </c>
      <c r="CK25" s="14" t="str">
        <f>IF(CK15="Per100CoveredPayroll",VLOOKUP(CK295,Lookups!$S$1:$T$3,2,TRUE),VLOOKUP(CK295,Lookups!$S$1:$T$4,2,TRUE))</f>
        <v>PercentageWeeklySalarySingleValue</v>
      </c>
      <c r="CL25" s="14" t="str">
        <f>IF(CL15="Per100CoveredPayroll",VLOOKUP(CL295,Lookups!$S$1:$T$3,2,TRUE),VLOOKUP(CL295,Lookups!$S$1:$T$4,2,TRUE))</f>
        <v>PercentageWeeklySalarySingleValue</v>
      </c>
      <c r="CM25" s="14" t="str">
        <f>IF(CM15="Per100CoveredPayroll",VLOOKUP(CM295,Lookups!$S$1:$T$3,2,TRUE),VLOOKUP(CM295,Lookups!$S$1:$T$4,2,TRUE))</f>
        <v>PercentageWeeklySalarySingleValue</v>
      </c>
      <c r="CN25" s="14" t="str">
        <f>IF(CN15="Per100CoveredPayroll",VLOOKUP(CN295,Lookups!$S$1:$T$3,2,TRUE),VLOOKUP(CN295,Lookups!$S$1:$T$4,2,TRUE))</f>
        <v>PercentageWeeklySalarySingleValue</v>
      </c>
      <c r="CO25" s="14" t="str">
        <f>IF(CO15="Per100CoveredPayroll",VLOOKUP(CO295,Lookups!$S$1:$T$3,2,TRUE),VLOOKUP(CO295,Lookups!$S$1:$T$4,2,TRUE))</f>
        <v>TieredBenefits</v>
      </c>
      <c r="CP25" s="14" t="str">
        <f>IF(CP15="Per100CoveredPayroll",VLOOKUP(CP295,Lookups!$S$1:$T$3,2,TRUE),VLOOKUP(CP295,Lookups!$S$1:$T$4,2,TRUE))</f>
        <v>PercentageWeeklySalarySingleValue</v>
      </c>
      <c r="CQ25" s="14" t="str">
        <f>IF(CQ15="Per100CoveredPayroll",VLOOKUP(CQ295,Lookups!$S$1:$T$3,2,TRUE),VLOOKUP(CQ295,Lookups!$S$1:$T$4,2,TRUE))</f>
        <v>PercentageWeeklySalarySingleValue</v>
      </c>
      <c r="CR25" s="14" t="str">
        <f>IF(CR15="Per100CoveredPayroll",VLOOKUP(CR295,Lookups!$S$1:$T$3,2,TRUE),VLOOKUP(CR295,Lookups!$S$1:$T$4,2,TRUE))</f>
        <v>TieredBenefits</v>
      </c>
      <c r="CS25" s="14" t="str">
        <f>IF(CS15="Per100CoveredPayroll",VLOOKUP(CS295,Lookups!$S$1:$T$3,2,TRUE),VLOOKUP(CS295,Lookups!$S$1:$T$4,2,TRUE))</f>
        <v>PercentageWeeklySalarySingleValue</v>
      </c>
      <c r="CT25" s="14" t="str">
        <f>IF(CT15="Per100CoveredPayroll",VLOOKUP(CT295,Lookups!$S$1:$T$3,2,TRUE),VLOOKUP(CT295,Lookups!$S$1:$T$4,2,TRUE))</f>
        <v>SpecifiedWeeklyBenefitAmountSingleValue</v>
      </c>
      <c r="CU25" s="14" t="str">
        <f>IF(CU15="Per100CoveredPayroll",VLOOKUP(CU295,Lookups!$S$1:$T$3,2,TRUE),VLOOKUP(CU295,Lookups!$S$1:$T$4,2,TRUE))</f>
        <v>PercentageWeeklySalarySingleValue</v>
      </c>
      <c r="CV25" s="14" t="str">
        <f>IF(CV15="Per100CoveredPayroll",VLOOKUP(CV295,Lookups!$S$1:$T$3,2,TRUE),VLOOKUP(CV295,Lookups!$S$1:$T$4,2,TRUE))</f>
        <v>TieredBenefits</v>
      </c>
      <c r="CW25" s="14" t="str">
        <f>IF(CW15="Per100CoveredPayroll",VLOOKUP(CW295,Lookups!$S$1:$T$3,2,TRUE),VLOOKUP(CW295,Lookups!$S$1:$T$4,2,TRUE))</f>
        <v>PercentageWeeklySalarySingleValue</v>
      </c>
    </row>
    <row r="26" ht="12.75" customHeight="1" outlineLevel="1">
      <c r="A26" s="11" t="s">
        <v>470</v>
      </c>
      <c r="B26" s="14">
        <f t="shared" ref="B26:CW26" si="6">RANDBETWEEN(1,10)/10</f>
        <v>0.1</v>
      </c>
      <c r="C26" s="14">
        <f t="shared" si="6"/>
        <v>0.4</v>
      </c>
      <c r="D26" s="14">
        <f t="shared" si="6"/>
        <v>0.4</v>
      </c>
      <c r="E26" s="14">
        <f t="shared" si="6"/>
        <v>0.4</v>
      </c>
      <c r="F26" s="14">
        <f t="shared" si="6"/>
        <v>0.3</v>
      </c>
      <c r="G26" s="14">
        <f t="shared" si="6"/>
        <v>0.5</v>
      </c>
      <c r="H26" s="14">
        <f t="shared" si="6"/>
        <v>0.6</v>
      </c>
      <c r="I26" s="14">
        <f t="shared" si="6"/>
        <v>0.3</v>
      </c>
      <c r="J26" s="14">
        <f t="shared" si="6"/>
        <v>0.1</v>
      </c>
      <c r="K26" s="14">
        <f t="shared" si="6"/>
        <v>0.5</v>
      </c>
      <c r="L26" s="14">
        <f t="shared" si="6"/>
        <v>0.5</v>
      </c>
      <c r="M26" s="14">
        <f t="shared" si="6"/>
        <v>0.8</v>
      </c>
      <c r="N26" s="14">
        <f t="shared" si="6"/>
        <v>0.3</v>
      </c>
      <c r="O26" s="14">
        <f t="shared" si="6"/>
        <v>0.9</v>
      </c>
      <c r="P26" s="14">
        <f t="shared" si="6"/>
        <v>0.1</v>
      </c>
      <c r="Q26" s="14">
        <f t="shared" si="6"/>
        <v>0.3</v>
      </c>
      <c r="R26" s="14">
        <f t="shared" si="6"/>
        <v>0.1</v>
      </c>
      <c r="S26" s="14">
        <f t="shared" si="6"/>
        <v>0.5</v>
      </c>
      <c r="T26" s="14">
        <f t="shared" si="6"/>
        <v>0.8</v>
      </c>
      <c r="U26" s="14">
        <f t="shared" si="6"/>
        <v>0.6</v>
      </c>
      <c r="V26" s="14">
        <f t="shared" si="6"/>
        <v>1</v>
      </c>
      <c r="W26" s="14">
        <f t="shared" si="6"/>
        <v>0.6</v>
      </c>
      <c r="X26" s="14">
        <f t="shared" si="6"/>
        <v>1</v>
      </c>
      <c r="Y26" s="14">
        <f t="shared" si="6"/>
        <v>0.2</v>
      </c>
      <c r="Z26" s="14">
        <f t="shared" si="6"/>
        <v>0.1</v>
      </c>
      <c r="AA26" s="14">
        <f t="shared" si="6"/>
        <v>1</v>
      </c>
      <c r="AB26" s="14">
        <f t="shared" si="6"/>
        <v>0.6</v>
      </c>
      <c r="AC26" s="14">
        <f t="shared" si="6"/>
        <v>0.8</v>
      </c>
      <c r="AD26" s="14">
        <f t="shared" si="6"/>
        <v>0.2</v>
      </c>
      <c r="AE26" s="14">
        <f t="shared" si="6"/>
        <v>0.2</v>
      </c>
      <c r="AF26" s="14">
        <f t="shared" si="6"/>
        <v>0.2</v>
      </c>
      <c r="AG26" s="14">
        <f t="shared" si="6"/>
        <v>0.2</v>
      </c>
      <c r="AH26" s="14">
        <f t="shared" si="6"/>
        <v>0.7</v>
      </c>
      <c r="AI26" s="14">
        <f t="shared" si="6"/>
        <v>0.2</v>
      </c>
      <c r="AJ26" s="14">
        <f t="shared" si="6"/>
        <v>0.1</v>
      </c>
      <c r="AK26" s="14">
        <f t="shared" si="6"/>
        <v>0.4</v>
      </c>
      <c r="AL26" s="14">
        <f t="shared" si="6"/>
        <v>0.7</v>
      </c>
      <c r="AM26" s="14">
        <f t="shared" si="6"/>
        <v>0.8</v>
      </c>
      <c r="AN26" s="14">
        <f t="shared" si="6"/>
        <v>1</v>
      </c>
      <c r="AO26" s="14">
        <f t="shared" si="6"/>
        <v>0.9</v>
      </c>
      <c r="AP26" s="14">
        <f t="shared" si="6"/>
        <v>0.7</v>
      </c>
      <c r="AQ26" s="14">
        <f t="shared" si="6"/>
        <v>0.9</v>
      </c>
      <c r="AR26" s="14">
        <f t="shared" si="6"/>
        <v>0.3</v>
      </c>
      <c r="AS26" s="14">
        <f t="shared" si="6"/>
        <v>0.2</v>
      </c>
      <c r="AT26" s="14">
        <f t="shared" si="6"/>
        <v>0.1</v>
      </c>
      <c r="AU26" s="14">
        <f t="shared" si="6"/>
        <v>0.8</v>
      </c>
      <c r="AV26" s="14">
        <f t="shared" si="6"/>
        <v>0.6</v>
      </c>
      <c r="AW26" s="14">
        <f t="shared" si="6"/>
        <v>0.3</v>
      </c>
      <c r="AX26" s="14">
        <f t="shared" si="6"/>
        <v>0.2</v>
      </c>
      <c r="AY26" s="14">
        <f t="shared" si="6"/>
        <v>0.8</v>
      </c>
      <c r="AZ26" s="14">
        <f t="shared" si="6"/>
        <v>0.1</v>
      </c>
      <c r="BA26" s="14">
        <f t="shared" si="6"/>
        <v>0.9</v>
      </c>
      <c r="BB26" s="14">
        <f t="shared" si="6"/>
        <v>1</v>
      </c>
      <c r="BC26" s="14">
        <f t="shared" si="6"/>
        <v>0.4</v>
      </c>
      <c r="BD26" s="14">
        <f t="shared" si="6"/>
        <v>0.1</v>
      </c>
      <c r="BE26" s="14">
        <f t="shared" si="6"/>
        <v>0.5</v>
      </c>
      <c r="BF26" s="14">
        <f t="shared" si="6"/>
        <v>0.1</v>
      </c>
      <c r="BG26" s="14">
        <f t="shared" si="6"/>
        <v>0.4</v>
      </c>
      <c r="BH26" s="14">
        <f t="shared" si="6"/>
        <v>0.4</v>
      </c>
      <c r="BI26" s="14">
        <f t="shared" si="6"/>
        <v>0.6</v>
      </c>
      <c r="BJ26" s="14">
        <f t="shared" si="6"/>
        <v>0.1</v>
      </c>
      <c r="BK26" s="14">
        <f t="shared" si="6"/>
        <v>0.2</v>
      </c>
      <c r="BL26" s="14">
        <f t="shared" si="6"/>
        <v>0.2</v>
      </c>
      <c r="BM26" s="14">
        <f t="shared" si="6"/>
        <v>0.1</v>
      </c>
      <c r="BN26" s="14">
        <f t="shared" si="6"/>
        <v>1</v>
      </c>
      <c r="BO26" s="14">
        <f t="shared" si="6"/>
        <v>0.2</v>
      </c>
      <c r="BP26" s="14">
        <f t="shared" si="6"/>
        <v>0.5</v>
      </c>
      <c r="BQ26" s="14">
        <f t="shared" si="6"/>
        <v>0.5</v>
      </c>
      <c r="BR26" s="14">
        <f t="shared" si="6"/>
        <v>0.6</v>
      </c>
      <c r="BS26" s="14">
        <f t="shared" si="6"/>
        <v>0.1</v>
      </c>
      <c r="BT26" s="14">
        <f t="shared" si="6"/>
        <v>1</v>
      </c>
      <c r="BU26" s="14">
        <f t="shared" si="6"/>
        <v>0.6</v>
      </c>
      <c r="BV26" s="14">
        <f t="shared" si="6"/>
        <v>0.2</v>
      </c>
      <c r="BW26" s="14">
        <f t="shared" si="6"/>
        <v>0.3</v>
      </c>
      <c r="BX26" s="14">
        <f t="shared" si="6"/>
        <v>0.5</v>
      </c>
      <c r="BY26" s="14">
        <f t="shared" si="6"/>
        <v>0.2</v>
      </c>
      <c r="BZ26" s="14">
        <f t="shared" si="6"/>
        <v>0.4</v>
      </c>
      <c r="CA26" s="14">
        <f t="shared" si="6"/>
        <v>0.1</v>
      </c>
      <c r="CB26" s="14">
        <f t="shared" si="6"/>
        <v>0.4</v>
      </c>
      <c r="CC26" s="14">
        <f t="shared" si="6"/>
        <v>0.3</v>
      </c>
      <c r="CD26" s="14">
        <f t="shared" si="6"/>
        <v>0.9</v>
      </c>
      <c r="CE26" s="14">
        <f t="shared" si="6"/>
        <v>0.5</v>
      </c>
      <c r="CF26" s="14">
        <f t="shared" si="6"/>
        <v>0.6</v>
      </c>
      <c r="CG26" s="14">
        <f t="shared" si="6"/>
        <v>0.2</v>
      </c>
      <c r="CH26" s="14">
        <f t="shared" si="6"/>
        <v>0.2</v>
      </c>
      <c r="CI26" s="14">
        <f t="shared" si="6"/>
        <v>0.8</v>
      </c>
      <c r="CJ26" s="14">
        <f t="shared" si="6"/>
        <v>0.4</v>
      </c>
      <c r="CK26" s="14">
        <f t="shared" si="6"/>
        <v>0.2</v>
      </c>
      <c r="CL26" s="14">
        <f t="shared" si="6"/>
        <v>0.4</v>
      </c>
      <c r="CM26" s="14">
        <f t="shared" si="6"/>
        <v>0.5</v>
      </c>
      <c r="CN26" s="14">
        <f t="shared" si="6"/>
        <v>0.5</v>
      </c>
      <c r="CO26" s="14">
        <f t="shared" si="6"/>
        <v>0.8</v>
      </c>
      <c r="CP26" s="14">
        <f t="shared" si="6"/>
        <v>0.3</v>
      </c>
      <c r="CQ26" s="14">
        <f t="shared" si="6"/>
        <v>0.8</v>
      </c>
      <c r="CR26" s="14">
        <f t="shared" si="6"/>
        <v>0.6</v>
      </c>
      <c r="CS26" s="14">
        <f t="shared" si="6"/>
        <v>0.9</v>
      </c>
      <c r="CT26" s="14">
        <f t="shared" si="6"/>
        <v>0.2</v>
      </c>
      <c r="CU26" s="14">
        <f t="shared" si="6"/>
        <v>1</v>
      </c>
      <c r="CV26" s="14">
        <f t="shared" si="6"/>
        <v>0.7</v>
      </c>
      <c r="CW26" s="14">
        <f t="shared" si="6"/>
        <v>0.5</v>
      </c>
    </row>
    <row r="27" ht="12.75" customHeight="1" outlineLevel="1">
      <c r="A27" s="11" t="s">
        <v>471</v>
      </c>
      <c r="B27" s="14">
        <f t="shared" ref="B27:CW27" si="7">RANDBETWEEN(15,50)*100</f>
        <v>2100</v>
      </c>
      <c r="C27" s="14">
        <f t="shared" si="7"/>
        <v>3900</v>
      </c>
      <c r="D27" s="14">
        <f t="shared" si="7"/>
        <v>3400</v>
      </c>
      <c r="E27" s="14">
        <f t="shared" si="7"/>
        <v>4700</v>
      </c>
      <c r="F27" s="14">
        <f t="shared" si="7"/>
        <v>4300</v>
      </c>
      <c r="G27" s="14">
        <f t="shared" si="7"/>
        <v>5000</v>
      </c>
      <c r="H27" s="14">
        <f t="shared" si="7"/>
        <v>3200</v>
      </c>
      <c r="I27" s="14">
        <f t="shared" si="7"/>
        <v>2800</v>
      </c>
      <c r="J27" s="14">
        <f t="shared" si="7"/>
        <v>4500</v>
      </c>
      <c r="K27" s="14">
        <f t="shared" si="7"/>
        <v>4700</v>
      </c>
      <c r="L27" s="14">
        <f t="shared" si="7"/>
        <v>1800</v>
      </c>
      <c r="M27" s="14">
        <f t="shared" si="7"/>
        <v>2200</v>
      </c>
      <c r="N27" s="14">
        <f t="shared" si="7"/>
        <v>3800</v>
      </c>
      <c r="O27" s="14">
        <f t="shared" si="7"/>
        <v>2500</v>
      </c>
      <c r="P27" s="14">
        <f t="shared" si="7"/>
        <v>1700</v>
      </c>
      <c r="Q27" s="14">
        <f t="shared" si="7"/>
        <v>3900</v>
      </c>
      <c r="R27" s="14">
        <f t="shared" si="7"/>
        <v>2500</v>
      </c>
      <c r="S27" s="14">
        <f t="shared" si="7"/>
        <v>3100</v>
      </c>
      <c r="T27" s="14">
        <f t="shared" si="7"/>
        <v>1900</v>
      </c>
      <c r="U27" s="14">
        <f t="shared" si="7"/>
        <v>1900</v>
      </c>
      <c r="V27" s="14">
        <f t="shared" si="7"/>
        <v>2800</v>
      </c>
      <c r="W27" s="14">
        <f t="shared" si="7"/>
        <v>2600</v>
      </c>
      <c r="X27" s="14">
        <f t="shared" si="7"/>
        <v>1800</v>
      </c>
      <c r="Y27" s="14">
        <f t="shared" si="7"/>
        <v>3900</v>
      </c>
      <c r="Z27" s="14">
        <f t="shared" si="7"/>
        <v>1500</v>
      </c>
      <c r="AA27" s="14">
        <f t="shared" si="7"/>
        <v>3800</v>
      </c>
      <c r="AB27" s="14">
        <f t="shared" si="7"/>
        <v>2500</v>
      </c>
      <c r="AC27" s="14">
        <f t="shared" si="7"/>
        <v>4800</v>
      </c>
      <c r="AD27" s="14">
        <f t="shared" si="7"/>
        <v>2500</v>
      </c>
      <c r="AE27" s="14">
        <f t="shared" si="7"/>
        <v>4400</v>
      </c>
      <c r="AF27" s="14">
        <f t="shared" si="7"/>
        <v>3500</v>
      </c>
      <c r="AG27" s="14">
        <f t="shared" si="7"/>
        <v>1700</v>
      </c>
      <c r="AH27" s="14">
        <f t="shared" si="7"/>
        <v>3200</v>
      </c>
      <c r="AI27" s="14">
        <f t="shared" si="7"/>
        <v>4000</v>
      </c>
      <c r="AJ27" s="14">
        <f t="shared" si="7"/>
        <v>1700</v>
      </c>
      <c r="AK27" s="14">
        <f t="shared" si="7"/>
        <v>2800</v>
      </c>
      <c r="AL27" s="14">
        <f t="shared" si="7"/>
        <v>2100</v>
      </c>
      <c r="AM27" s="14">
        <f t="shared" si="7"/>
        <v>2000</v>
      </c>
      <c r="AN27" s="14">
        <f t="shared" si="7"/>
        <v>4300</v>
      </c>
      <c r="AO27" s="14">
        <f t="shared" si="7"/>
        <v>2600</v>
      </c>
      <c r="AP27" s="14">
        <f t="shared" si="7"/>
        <v>4000</v>
      </c>
      <c r="AQ27" s="14">
        <f t="shared" si="7"/>
        <v>4300</v>
      </c>
      <c r="AR27" s="14">
        <f t="shared" si="7"/>
        <v>4300</v>
      </c>
      <c r="AS27" s="14">
        <f t="shared" si="7"/>
        <v>3400</v>
      </c>
      <c r="AT27" s="14">
        <f t="shared" si="7"/>
        <v>3600</v>
      </c>
      <c r="AU27" s="14">
        <f t="shared" si="7"/>
        <v>2400</v>
      </c>
      <c r="AV27" s="14">
        <f t="shared" si="7"/>
        <v>4300</v>
      </c>
      <c r="AW27" s="14">
        <f t="shared" si="7"/>
        <v>3800</v>
      </c>
      <c r="AX27" s="14">
        <f t="shared" si="7"/>
        <v>2100</v>
      </c>
      <c r="AY27" s="14">
        <f t="shared" si="7"/>
        <v>4700</v>
      </c>
      <c r="AZ27" s="14">
        <f t="shared" si="7"/>
        <v>1900</v>
      </c>
      <c r="BA27" s="14">
        <f t="shared" si="7"/>
        <v>2300</v>
      </c>
      <c r="BB27" s="14">
        <f t="shared" si="7"/>
        <v>3000</v>
      </c>
      <c r="BC27" s="14">
        <f t="shared" si="7"/>
        <v>4700</v>
      </c>
      <c r="BD27" s="14">
        <f t="shared" si="7"/>
        <v>4500</v>
      </c>
      <c r="BE27" s="14">
        <f t="shared" si="7"/>
        <v>3800</v>
      </c>
      <c r="BF27" s="14">
        <f t="shared" si="7"/>
        <v>2300</v>
      </c>
      <c r="BG27" s="14">
        <f t="shared" si="7"/>
        <v>2500</v>
      </c>
      <c r="BH27" s="14">
        <f t="shared" si="7"/>
        <v>3900</v>
      </c>
      <c r="BI27" s="14">
        <f t="shared" si="7"/>
        <v>1900</v>
      </c>
      <c r="BJ27" s="14">
        <f t="shared" si="7"/>
        <v>3500</v>
      </c>
      <c r="BK27" s="14">
        <f t="shared" si="7"/>
        <v>4000</v>
      </c>
      <c r="BL27" s="14">
        <f t="shared" si="7"/>
        <v>4600</v>
      </c>
      <c r="BM27" s="14">
        <f t="shared" si="7"/>
        <v>1700</v>
      </c>
      <c r="BN27" s="14">
        <f t="shared" si="7"/>
        <v>3600</v>
      </c>
      <c r="BO27" s="14">
        <f t="shared" si="7"/>
        <v>4400</v>
      </c>
      <c r="BP27" s="14">
        <f t="shared" si="7"/>
        <v>4300</v>
      </c>
      <c r="BQ27" s="14">
        <f t="shared" si="7"/>
        <v>3200</v>
      </c>
      <c r="BR27" s="14">
        <f t="shared" si="7"/>
        <v>4000</v>
      </c>
      <c r="BS27" s="14">
        <f t="shared" si="7"/>
        <v>2400</v>
      </c>
      <c r="BT27" s="14">
        <f t="shared" si="7"/>
        <v>4100</v>
      </c>
      <c r="BU27" s="14">
        <f t="shared" si="7"/>
        <v>4800</v>
      </c>
      <c r="BV27" s="14">
        <f t="shared" si="7"/>
        <v>2900</v>
      </c>
      <c r="BW27" s="14">
        <f t="shared" si="7"/>
        <v>2100</v>
      </c>
      <c r="BX27" s="14">
        <f t="shared" si="7"/>
        <v>3400</v>
      </c>
      <c r="BY27" s="14">
        <f t="shared" si="7"/>
        <v>3700</v>
      </c>
      <c r="BZ27" s="14">
        <f t="shared" si="7"/>
        <v>1600</v>
      </c>
      <c r="CA27" s="14">
        <f t="shared" si="7"/>
        <v>2800</v>
      </c>
      <c r="CB27" s="14">
        <f t="shared" si="7"/>
        <v>3700</v>
      </c>
      <c r="CC27" s="14">
        <f t="shared" si="7"/>
        <v>3100</v>
      </c>
      <c r="CD27" s="14">
        <f t="shared" si="7"/>
        <v>3100</v>
      </c>
      <c r="CE27" s="14">
        <f t="shared" si="7"/>
        <v>3200</v>
      </c>
      <c r="CF27" s="14">
        <f t="shared" si="7"/>
        <v>1700</v>
      </c>
      <c r="CG27" s="14">
        <f t="shared" si="7"/>
        <v>4300</v>
      </c>
      <c r="CH27" s="14">
        <f t="shared" si="7"/>
        <v>2400</v>
      </c>
      <c r="CI27" s="14">
        <f t="shared" si="7"/>
        <v>2200</v>
      </c>
      <c r="CJ27" s="14">
        <f t="shared" si="7"/>
        <v>2500</v>
      </c>
      <c r="CK27" s="14">
        <f t="shared" si="7"/>
        <v>4800</v>
      </c>
      <c r="CL27" s="14">
        <f t="shared" si="7"/>
        <v>4600</v>
      </c>
      <c r="CM27" s="14">
        <f t="shared" si="7"/>
        <v>2000</v>
      </c>
      <c r="CN27" s="14">
        <f t="shared" si="7"/>
        <v>4600</v>
      </c>
      <c r="CO27" s="14">
        <f t="shared" si="7"/>
        <v>1800</v>
      </c>
      <c r="CP27" s="14">
        <f t="shared" si="7"/>
        <v>3000</v>
      </c>
      <c r="CQ27" s="14">
        <f t="shared" si="7"/>
        <v>3100</v>
      </c>
      <c r="CR27" s="14">
        <f t="shared" si="7"/>
        <v>2400</v>
      </c>
      <c r="CS27" s="14">
        <f t="shared" si="7"/>
        <v>2200</v>
      </c>
      <c r="CT27" s="14">
        <f t="shared" si="7"/>
        <v>1600</v>
      </c>
      <c r="CU27" s="14">
        <f t="shared" si="7"/>
        <v>2200</v>
      </c>
      <c r="CV27" s="14">
        <f t="shared" si="7"/>
        <v>3700</v>
      </c>
      <c r="CW27" s="14">
        <f t="shared" si="7"/>
        <v>3400</v>
      </c>
    </row>
    <row r="28" ht="12.75" customHeight="1" outlineLevel="1">
      <c r="A28" s="11" t="s">
        <v>472</v>
      </c>
      <c r="B28" s="14">
        <f t="shared" ref="B28:CW28" si="8">RANDBETWEEN(1,10)*100</f>
        <v>700</v>
      </c>
      <c r="C28" s="14">
        <f t="shared" si="8"/>
        <v>500</v>
      </c>
      <c r="D28" s="14">
        <f t="shared" si="8"/>
        <v>400</v>
      </c>
      <c r="E28" s="14">
        <f t="shared" si="8"/>
        <v>900</v>
      </c>
      <c r="F28" s="14">
        <f t="shared" si="8"/>
        <v>600</v>
      </c>
      <c r="G28" s="14">
        <f t="shared" si="8"/>
        <v>600</v>
      </c>
      <c r="H28" s="14">
        <f t="shared" si="8"/>
        <v>600</v>
      </c>
      <c r="I28" s="14">
        <f t="shared" si="8"/>
        <v>1000</v>
      </c>
      <c r="J28" s="14">
        <f t="shared" si="8"/>
        <v>1000</v>
      </c>
      <c r="K28" s="14">
        <f t="shared" si="8"/>
        <v>300</v>
      </c>
      <c r="L28" s="14">
        <f t="shared" si="8"/>
        <v>200</v>
      </c>
      <c r="M28" s="14">
        <f t="shared" si="8"/>
        <v>400</v>
      </c>
      <c r="N28" s="14">
        <f t="shared" si="8"/>
        <v>600</v>
      </c>
      <c r="O28" s="14">
        <f t="shared" si="8"/>
        <v>300</v>
      </c>
      <c r="P28" s="14">
        <f t="shared" si="8"/>
        <v>300</v>
      </c>
      <c r="Q28" s="14">
        <f t="shared" si="8"/>
        <v>500</v>
      </c>
      <c r="R28" s="14">
        <f t="shared" si="8"/>
        <v>500</v>
      </c>
      <c r="S28" s="14">
        <f t="shared" si="8"/>
        <v>100</v>
      </c>
      <c r="T28" s="14">
        <f t="shared" si="8"/>
        <v>800</v>
      </c>
      <c r="U28" s="14">
        <f t="shared" si="8"/>
        <v>300</v>
      </c>
      <c r="V28" s="14">
        <f t="shared" si="8"/>
        <v>800</v>
      </c>
      <c r="W28" s="14">
        <f t="shared" si="8"/>
        <v>200</v>
      </c>
      <c r="X28" s="14">
        <f t="shared" si="8"/>
        <v>700</v>
      </c>
      <c r="Y28" s="14">
        <f t="shared" si="8"/>
        <v>100</v>
      </c>
      <c r="Z28" s="14">
        <f t="shared" si="8"/>
        <v>400</v>
      </c>
      <c r="AA28" s="14">
        <f t="shared" si="8"/>
        <v>600</v>
      </c>
      <c r="AB28" s="14">
        <f t="shared" si="8"/>
        <v>300</v>
      </c>
      <c r="AC28" s="14">
        <f t="shared" si="8"/>
        <v>500</v>
      </c>
      <c r="AD28" s="14">
        <f t="shared" si="8"/>
        <v>700</v>
      </c>
      <c r="AE28" s="14">
        <f t="shared" si="8"/>
        <v>600</v>
      </c>
      <c r="AF28" s="14">
        <f t="shared" si="8"/>
        <v>1000</v>
      </c>
      <c r="AG28" s="14">
        <f t="shared" si="8"/>
        <v>700</v>
      </c>
      <c r="AH28" s="14">
        <f t="shared" si="8"/>
        <v>100</v>
      </c>
      <c r="AI28" s="14">
        <f t="shared" si="8"/>
        <v>400</v>
      </c>
      <c r="AJ28" s="14">
        <f t="shared" si="8"/>
        <v>700</v>
      </c>
      <c r="AK28" s="14">
        <f t="shared" si="8"/>
        <v>800</v>
      </c>
      <c r="AL28" s="14">
        <f t="shared" si="8"/>
        <v>900</v>
      </c>
      <c r="AM28" s="14">
        <f t="shared" si="8"/>
        <v>400</v>
      </c>
      <c r="AN28" s="14">
        <f t="shared" si="8"/>
        <v>1000</v>
      </c>
      <c r="AO28" s="14">
        <f t="shared" si="8"/>
        <v>400</v>
      </c>
      <c r="AP28" s="14">
        <f t="shared" si="8"/>
        <v>400</v>
      </c>
      <c r="AQ28" s="14">
        <f t="shared" si="8"/>
        <v>400</v>
      </c>
      <c r="AR28" s="14">
        <f t="shared" si="8"/>
        <v>400</v>
      </c>
      <c r="AS28" s="14">
        <f t="shared" si="8"/>
        <v>900</v>
      </c>
      <c r="AT28" s="14">
        <f t="shared" si="8"/>
        <v>200</v>
      </c>
      <c r="AU28" s="14">
        <f t="shared" si="8"/>
        <v>500</v>
      </c>
      <c r="AV28" s="14">
        <f t="shared" si="8"/>
        <v>400</v>
      </c>
      <c r="AW28" s="14">
        <f t="shared" si="8"/>
        <v>500</v>
      </c>
      <c r="AX28" s="14">
        <f t="shared" si="8"/>
        <v>100</v>
      </c>
      <c r="AY28" s="14">
        <f t="shared" si="8"/>
        <v>100</v>
      </c>
      <c r="AZ28" s="14">
        <f t="shared" si="8"/>
        <v>1000</v>
      </c>
      <c r="BA28" s="14">
        <f t="shared" si="8"/>
        <v>300</v>
      </c>
      <c r="BB28" s="14">
        <f t="shared" si="8"/>
        <v>1000</v>
      </c>
      <c r="BC28" s="14">
        <f t="shared" si="8"/>
        <v>500</v>
      </c>
      <c r="BD28" s="14">
        <f t="shared" si="8"/>
        <v>100</v>
      </c>
      <c r="BE28" s="14">
        <f t="shared" si="8"/>
        <v>700</v>
      </c>
      <c r="BF28" s="14">
        <f t="shared" si="8"/>
        <v>700</v>
      </c>
      <c r="BG28" s="14">
        <f t="shared" si="8"/>
        <v>100</v>
      </c>
      <c r="BH28" s="14">
        <f t="shared" si="8"/>
        <v>800</v>
      </c>
      <c r="BI28" s="14">
        <f t="shared" si="8"/>
        <v>500</v>
      </c>
      <c r="BJ28" s="14">
        <f t="shared" si="8"/>
        <v>800</v>
      </c>
      <c r="BK28" s="14">
        <f t="shared" si="8"/>
        <v>1000</v>
      </c>
      <c r="BL28" s="14">
        <f t="shared" si="8"/>
        <v>800</v>
      </c>
      <c r="BM28" s="14">
        <f t="shared" si="8"/>
        <v>500</v>
      </c>
      <c r="BN28" s="14">
        <f t="shared" si="8"/>
        <v>600</v>
      </c>
      <c r="BO28" s="14">
        <f t="shared" si="8"/>
        <v>100</v>
      </c>
      <c r="BP28" s="14">
        <f t="shared" si="8"/>
        <v>700</v>
      </c>
      <c r="BQ28" s="14">
        <f t="shared" si="8"/>
        <v>600</v>
      </c>
      <c r="BR28" s="14">
        <f t="shared" si="8"/>
        <v>700</v>
      </c>
      <c r="BS28" s="14">
        <f t="shared" si="8"/>
        <v>800</v>
      </c>
      <c r="BT28" s="14">
        <f t="shared" si="8"/>
        <v>200</v>
      </c>
      <c r="BU28" s="14">
        <f t="shared" si="8"/>
        <v>500</v>
      </c>
      <c r="BV28" s="14">
        <f t="shared" si="8"/>
        <v>900</v>
      </c>
      <c r="BW28" s="14">
        <f t="shared" si="8"/>
        <v>600</v>
      </c>
      <c r="BX28" s="14">
        <f t="shared" si="8"/>
        <v>600</v>
      </c>
      <c r="BY28" s="14">
        <f t="shared" si="8"/>
        <v>200</v>
      </c>
      <c r="BZ28" s="14">
        <f t="shared" si="8"/>
        <v>900</v>
      </c>
      <c r="CA28" s="14">
        <f t="shared" si="8"/>
        <v>500</v>
      </c>
      <c r="CB28" s="14">
        <f t="shared" si="8"/>
        <v>400</v>
      </c>
      <c r="CC28" s="14">
        <f t="shared" si="8"/>
        <v>900</v>
      </c>
      <c r="CD28" s="14">
        <f t="shared" si="8"/>
        <v>1000</v>
      </c>
      <c r="CE28" s="14">
        <f t="shared" si="8"/>
        <v>1000</v>
      </c>
      <c r="CF28" s="14">
        <f t="shared" si="8"/>
        <v>200</v>
      </c>
      <c r="CG28" s="14">
        <f t="shared" si="8"/>
        <v>100</v>
      </c>
      <c r="CH28" s="14">
        <f t="shared" si="8"/>
        <v>100</v>
      </c>
      <c r="CI28" s="14">
        <f t="shared" si="8"/>
        <v>200</v>
      </c>
      <c r="CJ28" s="14">
        <f t="shared" si="8"/>
        <v>1000</v>
      </c>
      <c r="CK28" s="14">
        <f t="shared" si="8"/>
        <v>200</v>
      </c>
      <c r="CL28" s="14">
        <f t="shared" si="8"/>
        <v>800</v>
      </c>
      <c r="CM28" s="14">
        <f t="shared" si="8"/>
        <v>200</v>
      </c>
      <c r="CN28" s="14">
        <f t="shared" si="8"/>
        <v>300</v>
      </c>
      <c r="CO28" s="14">
        <f t="shared" si="8"/>
        <v>900</v>
      </c>
      <c r="CP28" s="14">
        <f t="shared" si="8"/>
        <v>600</v>
      </c>
      <c r="CQ28" s="14">
        <f t="shared" si="8"/>
        <v>400</v>
      </c>
      <c r="CR28" s="14">
        <f t="shared" si="8"/>
        <v>100</v>
      </c>
      <c r="CS28" s="14">
        <f t="shared" si="8"/>
        <v>500</v>
      </c>
      <c r="CT28" s="14">
        <f t="shared" si="8"/>
        <v>100</v>
      </c>
      <c r="CU28" s="14">
        <f t="shared" si="8"/>
        <v>1000</v>
      </c>
      <c r="CV28" s="14">
        <f t="shared" si="8"/>
        <v>1000</v>
      </c>
      <c r="CW28" s="14">
        <f t="shared" si="8"/>
        <v>800</v>
      </c>
    </row>
    <row r="29" ht="12.75" customHeight="1" outlineLevel="1">
      <c r="A29" s="11" t="s">
        <v>473</v>
      </c>
      <c r="B29" s="14">
        <f t="shared" ref="B29:CW29" si="9">RANDBETWEEN(65,100)/100</f>
        <v>0.75</v>
      </c>
      <c r="C29" s="14">
        <f t="shared" si="9"/>
        <v>0.78</v>
      </c>
      <c r="D29" s="14">
        <f t="shared" si="9"/>
        <v>0.94</v>
      </c>
      <c r="E29" s="14">
        <f t="shared" si="9"/>
        <v>0.85</v>
      </c>
      <c r="F29" s="14">
        <f t="shared" si="9"/>
        <v>0.73</v>
      </c>
      <c r="G29" s="14">
        <f t="shared" si="9"/>
        <v>0.65</v>
      </c>
      <c r="H29" s="14">
        <f t="shared" si="9"/>
        <v>0.66</v>
      </c>
      <c r="I29" s="14">
        <f t="shared" si="9"/>
        <v>0.97</v>
      </c>
      <c r="J29" s="14">
        <f t="shared" si="9"/>
        <v>0.95</v>
      </c>
      <c r="K29" s="14">
        <f t="shared" si="9"/>
        <v>1</v>
      </c>
      <c r="L29" s="14">
        <f t="shared" si="9"/>
        <v>0.84</v>
      </c>
      <c r="M29" s="14">
        <f t="shared" si="9"/>
        <v>0.8</v>
      </c>
      <c r="N29" s="14">
        <f t="shared" si="9"/>
        <v>0.74</v>
      </c>
      <c r="O29" s="14">
        <f t="shared" si="9"/>
        <v>0.77</v>
      </c>
      <c r="P29" s="14">
        <f t="shared" si="9"/>
        <v>0.93</v>
      </c>
      <c r="Q29" s="14">
        <f t="shared" si="9"/>
        <v>0.78</v>
      </c>
      <c r="R29" s="14">
        <f t="shared" si="9"/>
        <v>0.74</v>
      </c>
      <c r="S29" s="14">
        <f t="shared" si="9"/>
        <v>0.77</v>
      </c>
      <c r="T29" s="14">
        <f t="shared" si="9"/>
        <v>0.73</v>
      </c>
      <c r="U29" s="14">
        <f t="shared" si="9"/>
        <v>0.83</v>
      </c>
      <c r="V29" s="14">
        <f t="shared" si="9"/>
        <v>0.68</v>
      </c>
      <c r="W29" s="14">
        <f t="shared" si="9"/>
        <v>0.93</v>
      </c>
      <c r="X29" s="14">
        <f t="shared" si="9"/>
        <v>0.95</v>
      </c>
      <c r="Y29" s="14">
        <f t="shared" si="9"/>
        <v>0.77</v>
      </c>
      <c r="Z29" s="14">
        <f t="shared" si="9"/>
        <v>0.76</v>
      </c>
      <c r="AA29" s="14">
        <f t="shared" si="9"/>
        <v>0.77</v>
      </c>
      <c r="AB29" s="14">
        <f t="shared" si="9"/>
        <v>0.68</v>
      </c>
      <c r="AC29" s="14">
        <f t="shared" si="9"/>
        <v>0.72</v>
      </c>
      <c r="AD29" s="14">
        <f t="shared" si="9"/>
        <v>0.88</v>
      </c>
      <c r="AE29" s="14">
        <f t="shared" si="9"/>
        <v>0.72</v>
      </c>
      <c r="AF29" s="14">
        <f t="shared" si="9"/>
        <v>0.79</v>
      </c>
      <c r="AG29" s="14">
        <f t="shared" si="9"/>
        <v>0.66</v>
      </c>
      <c r="AH29" s="14">
        <f t="shared" si="9"/>
        <v>0.85</v>
      </c>
      <c r="AI29" s="14">
        <f t="shared" si="9"/>
        <v>0.73</v>
      </c>
      <c r="AJ29" s="14">
        <f t="shared" si="9"/>
        <v>0.67</v>
      </c>
      <c r="AK29" s="14">
        <f t="shared" si="9"/>
        <v>0.92</v>
      </c>
      <c r="AL29" s="14">
        <f t="shared" si="9"/>
        <v>0.97</v>
      </c>
      <c r="AM29" s="14">
        <f t="shared" si="9"/>
        <v>0.95</v>
      </c>
      <c r="AN29" s="14">
        <f t="shared" si="9"/>
        <v>0.66</v>
      </c>
      <c r="AO29" s="14">
        <f t="shared" si="9"/>
        <v>0.66</v>
      </c>
      <c r="AP29" s="14">
        <f t="shared" si="9"/>
        <v>0.91</v>
      </c>
      <c r="AQ29" s="14">
        <f t="shared" si="9"/>
        <v>0.78</v>
      </c>
      <c r="AR29" s="14">
        <f t="shared" si="9"/>
        <v>0.89</v>
      </c>
      <c r="AS29" s="14">
        <f t="shared" si="9"/>
        <v>0.72</v>
      </c>
      <c r="AT29" s="14">
        <f t="shared" si="9"/>
        <v>0.8</v>
      </c>
      <c r="AU29" s="14">
        <f t="shared" si="9"/>
        <v>0.81</v>
      </c>
      <c r="AV29" s="14">
        <f t="shared" si="9"/>
        <v>0.66</v>
      </c>
      <c r="AW29" s="14">
        <f t="shared" si="9"/>
        <v>0.76</v>
      </c>
      <c r="AX29" s="14">
        <f t="shared" si="9"/>
        <v>0.73</v>
      </c>
      <c r="AY29" s="14">
        <f t="shared" si="9"/>
        <v>0.83</v>
      </c>
      <c r="AZ29" s="14">
        <f t="shared" si="9"/>
        <v>0.87</v>
      </c>
      <c r="BA29" s="14">
        <f t="shared" si="9"/>
        <v>0.65</v>
      </c>
      <c r="BB29" s="14">
        <f t="shared" si="9"/>
        <v>0.82</v>
      </c>
      <c r="BC29" s="14">
        <f t="shared" si="9"/>
        <v>0.67</v>
      </c>
      <c r="BD29" s="14">
        <f t="shared" si="9"/>
        <v>0.72</v>
      </c>
      <c r="BE29" s="14">
        <f t="shared" si="9"/>
        <v>0.79</v>
      </c>
      <c r="BF29" s="14">
        <f t="shared" si="9"/>
        <v>0.91</v>
      </c>
      <c r="BG29" s="14">
        <f t="shared" si="9"/>
        <v>0.86</v>
      </c>
      <c r="BH29" s="14">
        <f t="shared" si="9"/>
        <v>0.92</v>
      </c>
      <c r="BI29" s="14">
        <f t="shared" si="9"/>
        <v>0.65</v>
      </c>
      <c r="BJ29" s="14">
        <f t="shared" si="9"/>
        <v>0.78</v>
      </c>
      <c r="BK29" s="14">
        <f t="shared" si="9"/>
        <v>0.84</v>
      </c>
      <c r="BL29" s="14">
        <f t="shared" si="9"/>
        <v>0.92</v>
      </c>
      <c r="BM29" s="14">
        <f t="shared" si="9"/>
        <v>0.95</v>
      </c>
      <c r="BN29" s="14">
        <f t="shared" si="9"/>
        <v>1</v>
      </c>
      <c r="BO29" s="14">
        <f t="shared" si="9"/>
        <v>0.75</v>
      </c>
      <c r="BP29" s="14">
        <f t="shared" si="9"/>
        <v>0.89</v>
      </c>
      <c r="BQ29" s="14">
        <f t="shared" si="9"/>
        <v>0.98</v>
      </c>
      <c r="BR29" s="14">
        <f t="shared" si="9"/>
        <v>0.72</v>
      </c>
      <c r="BS29" s="14">
        <f t="shared" si="9"/>
        <v>0.98</v>
      </c>
      <c r="BT29" s="14">
        <f t="shared" si="9"/>
        <v>0.89</v>
      </c>
      <c r="BU29" s="14">
        <f t="shared" si="9"/>
        <v>0.94</v>
      </c>
      <c r="BV29" s="14">
        <f t="shared" si="9"/>
        <v>0.93</v>
      </c>
      <c r="BW29" s="14">
        <f t="shared" si="9"/>
        <v>0.65</v>
      </c>
      <c r="BX29" s="14">
        <f t="shared" si="9"/>
        <v>0.9</v>
      </c>
      <c r="BY29" s="14">
        <f t="shared" si="9"/>
        <v>0.71</v>
      </c>
      <c r="BZ29" s="14">
        <f t="shared" si="9"/>
        <v>0.7</v>
      </c>
      <c r="CA29" s="14">
        <f t="shared" si="9"/>
        <v>0.98</v>
      </c>
      <c r="CB29" s="14">
        <f t="shared" si="9"/>
        <v>0.66</v>
      </c>
      <c r="CC29" s="14">
        <f t="shared" si="9"/>
        <v>1</v>
      </c>
      <c r="CD29" s="14">
        <f t="shared" si="9"/>
        <v>0.98</v>
      </c>
      <c r="CE29" s="14">
        <f t="shared" si="9"/>
        <v>0.83</v>
      </c>
      <c r="CF29" s="14">
        <f t="shared" si="9"/>
        <v>0.9</v>
      </c>
      <c r="CG29" s="14">
        <f t="shared" si="9"/>
        <v>0.8</v>
      </c>
      <c r="CH29" s="14">
        <f t="shared" si="9"/>
        <v>0.98</v>
      </c>
      <c r="CI29" s="14">
        <f t="shared" si="9"/>
        <v>0.92</v>
      </c>
      <c r="CJ29" s="14">
        <f t="shared" si="9"/>
        <v>0.67</v>
      </c>
      <c r="CK29" s="14">
        <f t="shared" si="9"/>
        <v>0.81</v>
      </c>
      <c r="CL29" s="14">
        <f t="shared" si="9"/>
        <v>0.85</v>
      </c>
      <c r="CM29" s="14">
        <f t="shared" si="9"/>
        <v>0.68</v>
      </c>
      <c r="CN29" s="14">
        <f t="shared" si="9"/>
        <v>0.97</v>
      </c>
      <c r="CO29" s="14">
        <f t="shared" si="9"/>
        <v>0.71</v>
      </c>
      <c r="CP29" s="14">
        <f t="shared" si="9"/>
        <v>0.95</v>
      </c>
      <c r="CQ29" s="14">
        <f t="shared" si="9"/>
        <v>0.76</v>
      </c>
      <c r="CR29" s="14">
        <f t="shared" si="9"/>
        <v>0.98</v>
      </c>
      <c r="CS29" s="14">
        <f t="shared" si="9"/>
        <v>0.68</v>
      </c>
      <c r="CT29" s="14">
        <f t="shared" si="9"/>
        <v>0.81</v>
      </c>
      <c r="CU29" s="14">
        <f t="shared" si="9"/>
        <v>0.79</v>
      </c>
      <c r="CV29" s="14">
        <f t="shared" si="9"/>
        <v>0.91</v>
      </c>
      <c r="CW29" s="14">
        <f t="shared" si="9"/>
        <v>0.76</v>
      </c>
    </row>
    <row r="30" ht="12.75" customHeight="1" outlineLevel="1">
      <c r="A30" s="11" t="s">
        <v>474</v>
      </c>
      <c r="B30" s="14">
        <f t="shared" ref="B30:CW30" si="10">RANDBETWEEN(1,14)</f>
        <v>2</v>
      </c>
      <c r="C30" s="14">
        <f t="shared" si="10"/>
        <v>4</v>
      </c>
      <c r="D30" s="14">
        <f t="shared" si="10"/>
        <v>1</v>
      </c>
      <c r="E30" s="14">
        <f t="shared" si="10"/>
        <v>12</v>
      </c>
      <c r="F30" s="14">
        <f t="shared" si="10"/>
        <v>1</v>
      </c>
      <c r="G30" s="14">
        <f t="shared" si="10"/>
        <v>11</v>
      </c>
      <c r="H30" s="14">
        <f t="shared" si="10"/>
        <v>3</v>
      </c>
      <c r="I30" s="14">
        <f t="shared" si="10"/>
        <v>6</v>
      </c>
      <c r="J30" s="14">
        <f t="shared" si="10"/>
        <v>3</v>
      </c>
      <c r="K30" s="14">
        <f t="shared" si="10"/>
        <v>13</v>
      </c>
      <c r="L30" s="14">
        <f t="shared" si="10"/>
        <v>1</v>
      </c>
      <c r="M30" s="14">
        <f t="shared" si="10"/>
        <v>11</v>
      </c>
      <c r="N30" s="14">
        <f t="shared" si="10"/>
        <v>2</v>
      </c>
      <c r="O30" s="14">
        <f t="shared" si="10"/>
        <v>5</v>
      </c>
      <c r="P30" s="14">
        <f t="shared" si="10"/>
        <v>1</v>
      </c>
      <c r="Q30" s="14">
        <f t="shared" si="10"/>
        <v>1</v>
      </c>
      <c r="R30" s="14">
        <f t="shared" si="10"/>
        <v>6</v>
      </c>
      <c r="S30" s="14">
        <f t="shared" si="10"/>
        <v>7</v>
      </c>
      <c r="T30" s="14">
        <f t="shared" si="10"/>
        <v>12</v>
      </c>
      <c r="U30" s="14">
        <f t="shared" si="10"/>
        <v>11</v>
      </c>
      <c r="V30" s="14">
        <f t="shared" si="10"/>
        <v>11</v>
      </c>
      <c r="W30" s="14">
        <f t="shared" si="10"/>
        <v>3</v>
      </c>
      <c r="X30" s="14">
        <f t="shared" si="10"/>
        <v>4</v>
      </c>
      <c r="Y30" s="14">
        <f t="shared" si="10"/>
        <v>7</v>
      </c>
      <c r="Z30" s="14">
        <f t="shared" si="10"/>
        <v>2</v>
      </c>
      <c r="AA30" s="14">
        <f t="shared" si="10"/>
        <v>1</v>
      </c>
      <c r="AB30" s="14">
        <f t="shared" si="10"/>
        <v>7</v>
      </c>
      <c r="AC30" s="14">
        <f t="shared" si="10"/>
        <v>3</v>
      </c>
      <c r="AD30" s="14">
        <f t="shared" si="10"/>
        <v>10</v>
      </c>
      <c r="AE30" s="14">
        <f t="shared" si="10"/>
        <v>11</v>
      </c>
      <c r="AF30" s="14">
        <f t="shared" si="10"/>
        <v>1</v>
      </c>
      <c r="AG30" s="14">
        <f t="shared" si="10"/>
        <v>9</v>
      </c>
      <c r="AH30" s="14">
        <f t="shared" si="10"/>
        <v>11</v>
      </c>
      <c r="AI30" s="14">
        <f t="shared" si="10"/>
        <v>11</v>
      </c>
      <c r="AJ30" s="14">
        <f t="shared" si="10"/>
        <v>4</v>
      </c>
      <c r="AK30" s="14">
        <f t="shared" si="10"/>
        <v>14</v>
      </c>
      <c r="AL30" s="14">
        <f t="shared" si="10"/>
        <v>7</v>
      </c>
      <c r="AM30" s="14">
        <f t="shared" si="10"/>
        <v>12</v>
      </c>
      <c r="AN30" s="14">
        <f t="shared" si="10"/>
        <v>2</v>
      </c>
      <c r="AO30" s="14">
        <f t="shared" si="10"/>
        <v>9</v>
      </c>
      <c r="AP30" s="14">
        <f t="shared" si="10"/>
        <v>13</v>
      </c>
      <c r="AQ30" s="14">
        <f t="shared" si="10"/>
        <v>6</v>
      </c>
      <c r="AR30" s="14">
        <f t="shared" si="10"/>
        <v>5</v>
      </c>
      <c r="AS30" s="14">
        <f t="shared" si="10"/>
        <v>3</v>
      </c>
      <c r="AT30" s="14">
        <f t="shared" si="10"/>
        <v>14</v>
      </c>
      <c r="AU30" s="14">
        <f t="shared" si="10"/>
        <v>6</v>
      </c>
      <c r="AV30" s="14">
        <f t="shared" si="10"/>
        <v>6</v>
      </c>
      <c r="AW30" s="14">
        <f t="shared" si="10"/>
        <v>1</v>
      </c>
      <c r="AX30" s="14">
        <f t="shared" si="10"/>
        <v>12</v>
      </c>
      <c r="AY30" s="14">
        <f t="shared" si="10"/>
        <v>7</v>
      </c>
      <c r="AZ30" s="14">
        <f t="shared" si="10"/>
        <v>5</v>
      </c>
      <c r="BA30" s="14">
        <f t="shared" si="10"/>
        <v>11</v>
      </c>
      <c r="BB30" s="14">
        <f t="shared" si="10"/>
        <v>12</v>
      </c>
      <c r="BC30" s="14">
        <f t="shared" si="10"/>
        <v>8</v>
      </c>
      <c r="BD30" s="14">
        <f t="shared" si="10"/>
        <v>3</v>
      </c>
      <c r="BE30" s="14">
        <f t="shared" si="10"/>
        <v>5</v>
      </c>
      <c r="BF30" s="14">
        <f t="shared" si="10"/>
        <v>13</v>
      </c>
      <c r="BG30" s="14">
        <f t="shared" si="10"/>
        <v>2</v>
      </c>
      <c r="BH30" s="14">
        <f t="shared" si="10"/>
        <v>1</v>
      </c>
      <c r="BI30" s="14">
        <f t="shared" si="10"/>
        <v>2</v>
      </c>
      <c r="BJ30" s="14">
        <f t="shared" si="10"/>
        <v>9</v>
      </c>
      <c r="BK30" s="14">
        <f t="shared" si="10"/>
        <v>7</v>
      </c>
      <c r="BL30" s="14">
        <f t="shared" si="10"/>
        <v>7</v>
      </c>
      <c r="BM30" s="14">
        <f t="shared" si="10"/>
        <v>9</v>
      </c>
      <c r="BN30" s="14">
        <f t="shared" si="10"/>
        <v>1</v>
      </c>
      <c r="BO30" s="14">
        <f t="shared" si="10"/>
        <v>9</v>
      </c>
      <c r="BP30" s="14">
        <f t="shared" si="10"/>
        <v>13</v>
      </c>
      <c r="BQ30" s="14">
        <f t="shared" si="10"/>
        <v>4</v>
      </c>
      <c r="BR30" s="14">
        <f t="shared" si="10"/>
        <v>10</v>
      </c>
      <c r="BS30" s="14">
        <f t="shared" si="10"/>
        <v>4</v>
      </c>
      <c r="BT30" s="14">
        <f t="shared" si="10"/>
        <v>9</v>
      </c>
      <c r="BU30" s="14">
        <f t="shared" si="10"/>
        <v>1</v>
      </c>
      <c r="BV30" s="14">
        <f t="shared" si="10"/>
        <v>5</v>
      </c>
      <c r="BW30" s="14">
        <f t="shared" si="10"/>
        <v>8</v>
      </c>
      <c r="BX30" s="14">
        <f t="shared" si="10"/>
        <v>1</v>
      </c>
      <c r="BY30" s="14">
        <f t="shared" si="10"/>
        <v>11</v>
      </c>
      <c r="BZ30" s="14">
        <f t="shared" si="10"/>
        <v>1</v>
      </c>
      <c r="CA30" s="14">
        <f t="shared" si="10"/>
        <v>2</v>
      </c>
      <c r="CB30" s="14">
        <f t="shared" si="10"/>
        <v>6</v>
      </c>
      <c r="CC30" s="14">
        <f t="shared" si="10"/>
        <v>10</v>
      </c>
      <c r="CD30" s="14">
        <f t="shared" si="10"/>
        <v>7</v>
      </c>
      <c r="CE30" s="14">
        <f t="shared" si="10"/>
        <v>14</v>
      </c>
      <c r="CF30" s="14">
        <f t="shared" si="10"/>
        <v>14</v>
      </c>
      <c r="CG30" s="14">
        <f t="shared" si="10"/>
        <v>5</v>
      </c>
      <c r="CH30" s="14">
        <f t="shared" si="10"/>
        <v>8</v>
      </c>
      <c r="CI30" s="14">
        <f t="shared" si="10"/>
        <v>14</v>
      </c>
      <c r="CJ30" s="14">
        <f t="shared" si="10"/>
        <v>14</v>
      </c>
      <c r="CK30" s="14">
        <f t="shared" si="10"/>
        <v>4</v>
      </c>
      <c r="CL30" s="14">
        <f t="shared" si="10"/>
        <v>13</v>
      </c>
      <c r="CM30" s="14">
        <f t="shared" si="10"/>
        <v>7</v>
      </c>
      <c r="CN30" s="14">
        <f t="shared" si="10"/>
        <v>4</v>
      </c>
      <c r="CO30" s="14">
        <f t="shared" si="10"/>
        <v>10</v>
      </c>
      <c r="CP30" s="14">
        <f t="shared" si="10"/>
        <v>1</v>
      </c>
      <c r="CQ30" s="14">
        <f t="shared" si="10"/>
        <v>11</v>
      </c>
      <c r="CR30" s="14">
        <f t="shared" si="10"/>
        <v>13</v>
      </c>
      <c r="CS30" s="14">
        <f t="shared" si="10"/>
        <v>2</v>
      </c>
      <c r="CT30" s="14">
        <f t="shared" si="10"/>
        <v>3</v>
      </c>
      <c r="CU30" s="14">
        <f t="shared" si="10"/>
        <v>5</v>
      </c>
      <c r="CV30" s="14">
        <f t="shared" si="10"/>
        <v>13</v>
      </c>
      <c r="CW30" s="14">
        <f t="shared" si="10"/>
        <v>11</v>
      </c>
    </row>
    <row r="31" ht="12.75" customHeight="1" outlineLevel="1">
      <c r="A31" s="11" t="s">
        <v>475</v>
      </c>
      <c r="B31" s="14">
        <f t="shared" ref="B31:CW31" si="11">RANDBETWEEN(1,14)</f>
        <v>10</v>
      </c>
      <c r="C31" s="14">
        <f t="shared" si="11"/>
        <v>8</v>
      </c>
      <c r="D31" s="14">
        <f t="shared" si="11"/>
        <v>11</v>
      </c>
      <c r="E31" s="14">
        <f t="shared" si="11"/>
        <v>4</v>
      </c>
      <c r="F31" s="14">
        <f t="shared" si="11"/>
        <v>8</v>
      </c>
      <c r="G31" s="14">
        <f t="shared" si="11"/>
        <v>2</v>
      </c>
      <c r="H31" s="14">
        <f t="shared" si="11"/>
        <v>12</v>
      </c>
      <c r="I31" s="14">
        <f t="shared" si="11"/>
        <v>10</v>
      </c>
      <c r="J31" s="14">
        <f t="shared" si="11"/>
        <v>9</v>
      </c>
      <c r="K31" s="14">
        <f t="shared" si="11"/>
        <v>2</v>
      </c>
      <c r="L31" s="14">
        <f t="shared" si="11"/>
        <v>2</v>
      </c>
      <c r="M31" s="14">
        <f t="shared" si="11"/>
        <v>4</v>
      </c>
      <c r="N31" s="14">
        <f t="shared" si="11"/>
        <v>5</v>
      </c>
      <c r="O31" s="14">
        <f t="shared" si="11"/>
        <v>4</v>
      </c>
      <c r="P31" s="14">
        <f t="shared" si="11"/>
        <v>5</v>
      </c>
      <c r="Q31" s="14">
        <f t="shared" si="11"/>
        <v>3</v>
      </c>
      <c r="R31" s="14">
        <f t="shared" si="11"/>
        <v>12</v>
      </c>
      <c r="S31" s="14">
        <f t="shared" si="11"/>
        <v>10</v>
      </c>
      <c r="T31" s="14">
        <f t="shared" si="11"/>
        <v>5</v>
      </c>
      <c r="U31" s="14">
        <f t="shared" si="11"/>
        <v>12</v>
      </c>
      <c r="V31" s="14">
        <f t="shared" si="11"/>
        <v>13</v>
      </c>
      <c r="W31" s="14">
        <f t="shared" si="11"/>
        <v>13</v>
      </c>
      <c r="X31" s="14">
        <f t="shared" si="11"/>
        <v>7</v>
      </c>
      <c r="Y31" s="14">
        <f t="shared" si="11"/>
        <v>5</v>
      </c>
      <c r="Z31" s="14">
        <f t="shared" si="11"/>
        <v>13</v>
      </c>
      <c r="AA31" s="14">
        <f t="shared" si="11"/>
        <v>14</v>
      </c>
      <c r="AB31" s="14">
        <f t="shared" si="11"/>
        <v>6</v>
      </c>
      <c r="AC31" s="14">
        <f t="shared" si="11"/>
        <v>14</v>
      </c>
      <c r="AD31" s="14">
        <f t="shared" si="11"/>
        <v>2</v>
      </c>
      <c r="AE31" s="14">
        <f t="shared" si="11"/>
        <v>13</v>
      </c>
      <c r="AF31" s="14">
        <f t="shared" si="11"/>
        <v>5</v>
      </c>
      <c r="AG31" s="14">
        <f t="shared" si="11"/>
        <v>4</v>
      </c>
      <c r="AH31" s="14">
        <f t="shared" si="11"/>
        <v>5</v>
      </c>
      <c r="AI31" s="14">
        <f t="shared" si="11"/>
        <v>8</v>
      </c>
      <c r="AJ31" s="14">
        <f t="shared" si="11"/>
        <v>6</v>
      </c>
      <c r="AK31" s="14">
        <f t="shared" si="11"/>
        <v>7</v>
      </c>
      <c r="AL31" s="14">
        <f t="shared" si="11"/>
        <v>9</v>
      </c>
      <c r="AM31" s="14">
        <f t="shared" si="11"/>
        <v>1</v>
      </c>
      <c r="AN31" s="14">
        <f t="shared" si="11"/>
        <v>13</v>
      </c>
      <c r="AO31" s="14">
        <f t="shared" si="11"/>
        <v>2</v>
      </c>
      <c r="AP31" s="14">
        <f t="shared" si="11"/>
        <v>14</v>
      </c>
      <c r="AQ31" s="14">
        <f t="shared" si="11"/>
        <v>13</v>
      </c>
      <c r="AR31" s="14">
        <f t="shared" si="11"/>
        <v>3</v>
      </c>
      <c r="AS31" s="14">
        <f t="shared" si="11"/>
        <v>9</v>
      </c>
      <c r="AT31" s="14">
        <f t="shared" si="11"/>
        <v>3</v>
      </c>
      <c r="AU31" s="14">
        <f t="shared" si="11"/>
        <v>2</v>
      </c>
      <c r="AV31" s="14">
        <f t="shared" si="11"/>
        <v>4</v>
      </c>
      <c r="AW31" s="14">
        <f t="shared" si="11"/>
        <v>6</v>
      </c>
      <c r="AX31" s="14">
        <f t="shared" si="11"/>
        <v>14</v>
      </c>
      <c r="AY31" s="14">
        <f t="shared" si="11"/>
        <v>14</v>
      </c>
      <c r="AZ31" s="14">
        <f t="shared" si="11"/>
        <v>11</v>
      </c>
      <c r="BA31" s="14">
        <f t="shared" si="11"/>
        <v>6</v>
      </c>
      <c r="BB31" s="14">
        <f t="shared" si="11"/>
        <v>11</v>
      </c>
      <c r="BC31" s="14">
        <f t="shared" si="11"/>
        <v>9</v>
      </c>
      <c r="BD31" s="14">
        <f t="shared" si="11"/>
        <v>8</v>
      </c>
      <c r="BE31" s="14">
        <f t="shared" si="11"/>
        <v>8</v>
      </c>
      <c r="BF31" s="14">
        <f t="shared" si="11"/>
        <v>14</v>
      </c>
      <c r="BG31" s="14">
        <f t="shared" si="11"/>
        <v>3</v>
      </c>
      <c r="BH31" s="14">
        <f t="shared" si="11"/>
        <v>10</v>
      </c>
      <c r="BI31" s="14">
        <f t="shared" si="11"/>
        <v>7</v>
      </c>
      <c r="BJ31" s="14">
        <f t="shared" si="11"/>
        <v>5</v>
      </c>
      <c r="BK31" s="14">
        <f t="shared" si="11"/>
        <v>3</v>
      </c>
      <c r="BL31" s="14">
        <f t="shared" si="11"/>
        <v>6</v>
      </c>
      <c r="BM31" s="14">
        <f t="shared" si="11"/>
        <v>3</v>
      </c>
      <c r="BN31" s="14">
        <f t="shared" si="11"/>
        <v>2</v>
      </c>
      <c r="BO31" s="14">
        <f t="shared" si="11"/>
        <v>10</v>
      </c>
      <c r="BP31" s="14">
        <f t="shared" si="11"/>
        <v>6</v>
      </c>
      <c r="BQ31" s="14">
        <f t="shared" si="11"/>
        <v>9</v>
      </c>
      <c r="BR31" s="14">
        <f t="shared" si="11"/>
        <v>14</v>
      </c>
      <c r="BS31" s="14">
        <f t="shared" si="11"/>
        <v>6</v>
      </c>
      <c r="BT31" s="14">
        <f t="shared" si="11"/>
        <v>13</v>
      </c>
      <c r="BU31" s="14">
        <f t="shared" si="11"/>
        <v>12</v>
      </c>
      <c r="BV31" s="14">
        <f t="shared" si="11"/>
        <v>2</v>
      </c>
      <c r="BW31" s="14">
        <f t="shared" si="11"/>
        <v>3</v>
      </c>
      <c r="BX31" s="14">
        <f t="shared" si="11"/>
        <v>11</v>
      </c>
      <c r="BY31" s="14">
        <f t="shared" si="11"/>
        <v>13</v>
      </c>
      <c r="BZ31" s="14">
        <f t="shared" si="11"/>
        <v>11</v>
      </c>
      <c r="CA31" s="14">
        <f t="shared" si="11"/>
        <v>5</v>
      </c>
      <c r="CB31" s="14">
        <f t="shared" si="11"/>
        <v>2</v>
      </c>
      <c r="CC31" s="14">
        <f t="shared" si="11"/>
        <v>2</v>
      </c>
      <c r="CD31" s="14">
        <f t="shared" si="11"/>
        <v>3</v>
      </c>
      <c r="CE31" s="14">
        <f t="shared" si="11"/>
        <v>11</v>
      </c>
      <c r="CF31" s="14">
        <f t="shared" si="11"/>
        <v>4</v>
      </c>
      <c r="CG31" s="14">
        <f t="shared" si="11"/>
        <v>6</v>
      </c>
      <c r="CH31" s="14">
        <f t="shared" si="11"/>
        <v>13</v>
      </c>
      <c r="CI31" s="14">
        <f t="shared" si="11"/>
        <v>3</v>
      </c>
      <c r="CJ31" s="14">
        <f t="shared" si="11"/>
        <v>7</v>
      </c>
      <c r="CK31" s="14">
        <f t="shared" si="11"/>
        <v>13</v>
      </c>
      <c r="CL31" s="14">
        <f t="shared" si="11"/>
        <v>14</v>
      </c>
      <c r="CM31" s="14">
        <f t="shared" si="11"/>
        <v>11</v>
      </c>
      <c r="CN31" s="14">
        <f t="shared" si="11"/>
        <v>8</v>
      </c>
      <c r="CO31" s="14">
        <f t="shared" si="11"/>
        <v>2</v>
      </c>
      <c r="CP31" s="14">
        <f t="shared" si="11"/>
        <v>14</v>
      </c>
      <c r="CQ31" s="14">
        <f t="shared" si="11"/>
        <v>9</v>
      </c>
      <c r="CR31" s="14">
        <f t="shared" si="11"/>
        <v>4</v>
      </c>
      <c r="CS31" s="14">
        <f t="shared" si="11"/>
        <v>11</v>
      </c>
      <c r="CT31" s="14">
        <f t="shared" si="11"/>
        <v>6</v>
      </c>
      <c r="CU31" s="14">
        <f t="shared" si="11"/>
        <v>8</v>
      </c>
      <c r="CV31" s="14">
        <f t="shared" si="11"/>
        <v>13</v>
      </c>
      <c r="CW31" s="14">
        <f t="shared" si="11"/>
        <v>8</v>
      </c>
    </row>
    <row r="32" ht="12.75" customHeight="1" outlineLevel="1">
      <c r="A32" s="11" t="s">
        <v>476</v>
      </c>
      <c r="B32" s="14" t="str">
        <f>VLOOKUP(B297,Lookups!$W$1:$Y$4,2,TRUE)</f>
        <v>NextHigher</v>
      </c>
      <c r="C32" s="14" t="str">
        <f>VLOOKUP(C297,Lookups!$W$1:$Y$4,2,TRUE)</f>
        <v>NextHigher</v>
      </c>
      <c r="D32" s="14" t="str">
        <f>VLOOKUP(D297,Lookups!$W$1:$Y$4,2,TRUE)</f>
        <v>Nearest</v>
      </c>
      <c r="E32" s="14" t="str">
        <f>VLOOKUP(E297,Lookups!$W$1:$Y$4,2,TRUE)</f>
        <v>Nearest</v>
      </c>
      <c r="F32" s="14" t="str">
        <f>VLOOKUP(F297,Lookups!$W$1:$Y$4,2,TRUE)</f>
        <v>Nearest</v>
      </c>
      <c r="G32" s="14" t="str">
        <f>VLOOKUP(G297,Lookups!$W$1:$Y$4,2,TRUE)</f>
        <v>NextHigher</v>
      </c>
      <c r="H32" s="14" t="str">
        <f>VLOOKUP(H297,Lookups!$W$1:$Y$4,2,TRUE)</f>
        <v>NextHigher</v>
      </c>
      <c r="I32" s="14" t="str">
        <f>VLOOKUP(I297,Lookups!$W$1:$Y$4,2,TRUE)</f>
        <v>Nearest</v>
      </c>
      <c r="J32" s="14" t="str">
        <f>VLOOKUP(J297,Lookups!$W$1:$Y$4,2,TRUE)</f>
        <v>NextHigher</v>
      </c>
      <c r="K32" s="14" t="str">
        <f>VLOOKUP(K297,Lookups!$W$1:$Y$4,2,TRUE)</f>
        <v>Nearest</v>
      </c>
      <c r="L32" s="14" t="str">
        <f>VLOOKUP(L297,Lookups!$W$1:$Y$4,2,TRUE)</f>
        <v>Nearest</v>
      </c>
      <c r="M32" s="14" t="str">
        <f>VLOOKUP(M297,Lookups!$W$1:$Y$4,2,TRUE)</f>
        <v>Nearest</v>
      </c>
      <c r="N32" s="14" t="str">
        <f>VLOOKUP(N297,Lookups!$W$1:$Y$4,2,TRUE)</f>
        <v>Nearest</v>
      </c>
      <c r="O32" s="14" t="str">
        <f>VLOOKUP(O297,Lookups!$W$1:$Y$4,2,TRUE)</f>
        <v>NextLower</v>
      </c>
      <c r="P32" s="14" t="str">
        <f>VLOOKUP(P297,Lookups!$W$1:$Y$4,2,TRUE)</f>
        <v>Nearest</v>
      </c>
      <c r="Q32" s="14" t="str">
        <f>VLOOKUP(Q297,Lookups!$W$1:$Y$4,2,TRUE)</f>
        <v>Nearest</v>
      </c>
      <c r="R32" s="14" t="str">
        <f>VLOOKUP(R297,Lookups!$W$1:$Y$4,2,TRUE)</f>
        <v>NextHigher</v>
      </c>
      <c r="S32" s="14" t="str">
        <f>VLOOKUP(S297,Lookups!$W$1:$Y$4,2,TRUE)</f>
        <v>Nearest</v>
      </c>
      <c r="T32" s="14" t="str">
        <f>VLOOKUP(T297,Lookups!$W$1:$Y$4,2,TRUE)</f>
        <v>Nearest</v>
      </c>
      <c r="U32" s="14" t="str">
        <f>VLOOKUP(U297,Lookups!$W$1:$Y$4,2,TRUE)</f>
        <v>Nearest</v>
      </c>
      <c r="V32" s="14" t="str">
        <f>VLOOKUP(V297,Lookups!$W$1:$Y$4,2,TRUE)</f>
        <v>Nearest</v>
      </c>
      <c r="W32" s="14" t="str">
        <f>VLOOKUP(W297,Lookups!$W$1:$Y$4,2,TRUE)</f>
        <v>Nearest</v>
      </c>
      <c r="X32" s="14" t="str">
        <f>VLOOKUP(X297,Lookups!$W$1:$Y$4,2,TRUE)</f>
        <v>Nearest</v>
      </c>
      <c r="Y32" s="14" t="str">
        <f>VLOOKUP(Y297,Lookups!$W$1:$Y$4,2,TRUE)</f>
        <v>NextHigher</v>
      </c>
      <c r="Z32" s="14" t="str">
        <f>VLOOKUP(Z297,Lookups!$W$1:$Y$4,2,TRUE)</f>
        <v>Nearest</v>
      </c>
      <c r="AA32" s="14" t="str">
        <f>VLOOKUP(AA297,Lookups!$W$1:$Y$4,2,TRUE)</f>
        <v>NextHigher</v>
      </c>
      <c r="AB32" s="14" t="str">
        <f>VLOOKUP(AB297,Lookups!$W$1:$Y$4,2,TRUE)</f>
        <v>Nearest</v>
      </c>
      <c r="AC32" s="14" t="str">
        <f>VLOOKUP(AC297,Lookups!$W$1:$Y$4,2,TRUE)</f>
        <v>Nearest</v>
      </c>
      <c r="AD32" s="14" t="str">
        <f>VLOOKUP(AD297,Lookups!$W$1:$Y$4,2,TRUE)</f>
        <v>Nearest</v>
      </c>
      <c r="AE32" s="14" t="str">
        <f>VLOOKUP(AE297,Lookups!$W$1:$Y$4,2,TRUE)</f>
        <v>Nearest</v>
      </c>
      <c r="AF32" s="14" t="str">
        <f>VLOOKUP(AF297,Lookups!$W$1:$Y$4,2,TRUE)</f>
        <v>Nearest</v>
      </c>
      <c r="AG32" s="14" t="str">
        <f>VLOOKUP(AG297,Lookups!$W$1:$Y$4,2,TRUE)</f>
        <v>Nearest</v>
      </c>
      <c r="AH32" s="14" t="str">
        <f>VLOOKUP(AH297,Lookups!$W$1:$Y$4,2,TRUE)</f>
        <v>Nearest</v>
      </c>
      <c r="AI32" s="14" t="str">
        <f>VLOOKUP(AI297,Lookups!$W$1:$Y$4,2,TRUE)</f>
        <v>NextHigher</v>
      </c>
      <c r="AJ32" s="14" t="str">
        <f>VLOOKUP(AJ297,Lookups!$W$1:$Y$4,2,TRUE)</f>
        <v>Nearest</v>
      </c>
      <c r="AK32" s="14" t="str">
        <f>VLOOKUP(AK297,Lookups!$W$1:$Y$4,2,TRUE)</f>
        <v>Nearest</v>
      </c>
      <c r="AL32" s="14" t="str">
        <f>VLOOKUP(AL297,Lookups!$W$1:$Y$4,2,TRUE)</f>
        <v>Nearest</v>
      </c>
      <c r="AM32" s="14" t="str">
        <f>VLOOKUP(AM297,Lookups!$W$1:$Y$4,2,TRUE)</f>
        <v>NextHigher</v>
      </c>
      <c r="AN32" s="14" t="str">
        <f>VLOOKUP(AN297,Lookups!$W$1:$Y$4,2,TRUE)</f>
        <v>Nearest</v>
      </c>
      <c r="AO32" s="14" t="str">
        <f>VLOOKUP(AO297,Lookups!$W$1:$Y$4,2,TRUE)</f>
        <v>Nearest</v>
      </c>
      <c r="AP32" s="14" t="str">
        <f>VLOOKUP(AP297,Lookups!$W$1:$Y$4,2,TRUE)</f>
        <v>Nearest</v>
      </c>
      <c r="AQ32" s="14" t="str">
        <f>VLOOKUP(AQ297,Lookups!$W$1:$Y$4,2,TRUE)</f>
        <v>Nearest</v>
      </c>
      <c r="AR32" s="14" t="str">
        <f>VLOOKUP(AR297,Lookups!$W$1:$Y$4,2,TRUE)</f>
        <v>Nearest</v>
      </c>
      <c r="AS32" s="14" t="str">
        <f>VLOOKUP(AS297,Lookups!$W$1:$Y$4,2,TRUE)</f>
        <v>Nearest</v>
      </c>
      <c r="AT32" s="14" t="str">
        <f>VLOOKUP(AT297,Lookups!$W$1:$Y$4,2,TRUE)</f>
        <v>NextLower</v>
      </c>
      <c r="AU32" s="14" t="str">
        <f>VLOOKUP(AU297,Lookups!$W$1:$Y$4,2,TRUE)</f>
        <v>Nearest</v>
      </c>
      <c r="AV32" s="14" t="str">
        <f>VLOOKUP(AV297,Lookups!$W$1:$Y$4,2,TRUE)</f>
        <v>NextHigher</v>
      </c>
      <c r="AW32" s="14" t="str">
        <f>VLOOKUP(AW297,Lookups!$W$1:$Y$4,2,TRUE)</f>
        <v>Nearest</v>
      </c>
      <c r="AX32" s="14" t="str">
        <f>VLOOKUP(AX297,Lookups!$W$1:$Y$4,2,TRUE)</f>
        <v>Nearest</v>
      </c>
      <c r="AY32" s="14" t="str">
        <f>VLOOKUP(AY297,Lookups!$W$1:$Y$4,2,TRUE)</f>
        <v>NextHigher</v>
      </c>
      <c r="AZ32" s="14" t="str">
        <f>VLOOKUP(AZ297,Lookups!$W$1:$Y$4,2,TRUE)</f>
        <v>Nearest</v>
      </c>
      <c r="BA32" s="14" t="str">
        <f>VLOOKUP(BA297,Lookups!$W$1:$Y$4,2,TRUE)</f>
        <v>Nearest</v>
      </c>
      <c r="BB32" s="14" t="str">
        <f>VLOOKUP(BB297,Lookups!$W$1:$Y$4,2,TRUE)</f>
        <v>NextHigher</v>
      </c>
      <c r="BC32" s="14" t="str">
        <f>VLOOKUP(BC297,Lookups!$W$1:$Y$4,2,TRUE)</f>
        <v>Nearest</v>
      </c>
      <c r="BD32" s="14" t="str">
        <f>VLOOKUP(BD297,Lookups!$W$1:$Y$4,2,TRUE)</f>
        <v>NextHigher</v>
      </c>
      <c r="BE32" s="14" t="str">
        <f>VLOOKUP(BE297,Lookups!$W$1:$Y$4,2,TRUE)</f>
        <v>NextHigher</v>
      </c>
      <c r="BF32" s="14" t="str">
        <f>VLOOKUP(BF297,Lookups!$W$1:$Y$4,2,TRUE)</f>
        <v>Nearest</v>
      </c>
      <c r="BG32" s="14" t="str">
        <f>VLOOKUP(BG297,Lookups!$W$1:$Y$4,2,TRUE)</f>
        <v>Nearest</v>
      </c>
      <c r="BH32" s="14" t="str">
        <f>VLOOKUP(BH297,Lookups!$W$1:$Y$4,2,TRUE)</f>
        <v>NextHigher</v>
      </c>
      <c r="BI32" s="14" t="str">
        <f>VLOOKUP(BI297,Lookups!$W$1:$Y$4,2,TRUE)</f>
        <v>NextLower</v>
      </c>
      <c r="BJ32" s="14" t="str">
        <f>VLOOKUP(BJ297,Lookups!$W$1:$Y$4,2,TRUE)</f>
        <v>Nearest</v>
      </c>
      <c r="BK32" s="14" t="str">
        <f>VLOOKUP(BK297,Lookups!$W$1:$Y$4,2,TRUE)</f>
        <v>Nearest</v>
      </c>
      <c r="BL32" s="14" t="str">
        <f>VLOOKUP(BL297,Lookups!$W$1:$Y$4,2,TRUE)</f>
        <v>NextHigher</v>
      </c>
      <c r="BM32" s="14" t="str">
        <f>VLOOKUP(BM297,Lookups!$W$1:$Y$4,2,TRUE)</f>
        <v>Nearest</v>
      </c>
      <c r="BN32" s="14" t="str">
        <f>VLOOKUP(BN297,Lookups!$W$1:$Y$4,2,TRUE)</f>
        <v>Nearest</v>
      </c>
      <c r="BO32" s="14" t="str">
        <f>VLOOKUP(BO297,Lookups!$W$1:$Y$4,2,TRUE)</f>
        <v>NextHigher</v>
      </c>
      <c r="BP32" s="14" t="str">
        <f>VLOOKUP(BP297,Lookups!$W$1:$Y$4,2,TRUE)</f>
        <v>Nearest</v>
      </c>
      <c r="BQ32" s="14" t="str">
        <f>VLOOKUP(BQ297,Lookups!$W$1:$Y$4,2,TRUE)</f>
        <v>Nearest</v>
      </c>
      <c r="BR32" s="14" t="str">
        <f>VLOOKUP(BR297,Lookups!$W$1:$Y$4,2,TRUE)</f>
        <v>NextLower</v>
      </c>
      <c r="BS32" s="14" t="str">
        <f>VLOOKUP(BS297,Lookups!$W$1:$Y$4,2,TRUE)</f>
        <v>NextHigher</v>
      </c>
      <c r="BT32" s="14" t="str">
        <f>VLOOKUP(BT297,Lookups!$W$1:$Y$4,2,TRUE)</f>
        <v>NextHigher</v>
      </c>
      <c r="BU32" s="14" t="str">
        <f>VLOOKUP(BU297,Lookups!$W$1:$Y$4,2,TRUE)</f>
        <v>NextHigher</v>
      </c>
      <c r="BV32" s="14" t="str">
        <f>VLOOKUP(BV297,Lookups!$W$1:$Y$4,2,TRUE)</f>
        <v>Nearest</v>
      </c>
      <c r="BW32" s="14" t="str">
        <f>VLOOKUP(BW297,Lookups!$W$1:$Y$4,2,TRUE)</f>
        <v>NextHigher</v>
      </c>
      <c r="BX32" s="14" t="str">
        <f>VLOOKUP(BX297,Lookups!$W$1:$Y$4,2,TRUE)</f>
        <v>Nearest</v>
      </c>
      <c r="BY32" s="14" t="str">
        <f>VLOOKUP(BY297,Lookups!$W$1:$Y$4,2,TRUE)</f>
        <v>NextHigher</v>
      </c>
      <c r="BZ32" s="14" t="str">
        <f>VLOOKUP(BZ297,Lookups!$W$1:$Y$4,2,TRUE)</f>
        <v>NextHigher</v>
      </c>
      <c r="CA32" s="14" t="str">
        <f>VLOOKUP(CA297,Lookups!$W$1:$Y$4,2,TRUE)</f>
        <v>Nearest</v>
      </c>
      <c r="CB32" s="14" t="str">
        <f>VLOOKUP(CB297,Lookups!$W$1:$Y$4,2,TRUE)</f>
        <v>Nearest</v>
      </c>
      <c r="CC32" s="14" t="str">
        <f>VLOOKUP(CC297,Lookups!$W$1:$Y$4,2,TRUE)</f>
        <v>Nearest</v>
      </c>
      <c r="CD32" s="14" t="str">
        <f>VLOOKUP(CD297,Lookups!$W$1:$Y$4,2,TRUE)</f>
        <v>NextLower</v>
      </c>
      <c r="CE32" s="14" t="str">
        <f>VLOOKUP(CE297,Lookups!$W$1:$Y$4,2,TRUE)</f>
        <v>Nearest</v>
      </c>
      <c r="CF32" s="14" t="str">
        <f>VLOOKUP(CF297,Lookups!$W$1:$Y$4,2,TRUE)</f>
        <v>Nearest</v>
      </c>
      <c r="CG32" s="14" t="str">
        <f>VLOOKUP(CG297,Lookups!$W$1:$Y$4,2,TRUE)</f>
        <v>Nearest</v>
      </c>
      <c r="CH32" s="14" t="str">
        <f>VLOOKUP(CH297,Lookups!$W$1:$Y$4,2,TRUE)</f>
        <v>NextHigher</v>
      </c>
      <c r="CI32" s="14" t="str">
        <f>VLOOKUP(CI297,Lookups!$W$1:$Y$4,2,TRUE)</f>
        <v>Nearest</v>
      </c>
      <c r="CJ32" s="14" t="str">
        <f>VLOOKUP(CJ297,Lookups!$W$1:$Y$4,2,TRUE)</f>
        <v>NextHigher</v>
      </c>
      <c r="CK32" s="14" t="str">
        <f>VLOOKUP(CK297,Lookups!$W$1:$Y$4,2,TRUE)</f>
        <v>Nearest</v>
      </c>
      <c r="CL32" s="14" t="str">
        <f>VLOOKUP(CL297,Lookups!$W$1:$Y$4,2,TRUE)</f>
        <v>Nearest</v>
      </c>
      <c r="CM32" s="14" t="str">
        <f>VLOOKUP(CM297,Lookups!$W$1:$Y$4,2,TRUE)</f>
        <v>NextHigher</v>
      </c>
      <c r="CN32" s="14" t="str">
        <f>VLOOKUP(CN297,Lookups!$W$1:$Y$4,2,TRUE)</f>
        <v>Nearest</v>
      </c>
      <c r="CO32" s="14" t="str">
        <f>VLOOKUP(CO297,Lookups!$W$1:$Y$4,2,TRUE)</f>
        <v>Nearest</v>
      </c>
      <c r="CP32" s="14" t="str">
        <f>VLOOKUP(CP297,Lookups!$W$1:$Y$4,2,TRUE)</f>
        <v>Nearest</v>
      </c>
      <c r="CQ32" s="14" t="str">
        <f>VLOOKUP(CQ297,Lookups!$W$1:$Y$4,2,TRUE)</f>
        <v>Nearest</v>
      </c>
      <c r="CR32" s="14" t="str">
        <f>VLOOKUP(CR297,Lookups!$W$1:$Y$4,2,TRUE)</f>
        <v>NextHigher</v>
      </c>
      <c r="CS32" s="14" t="str">
        <f>VLOOKUP(CS297,Lookups!$W$1:$Y$4,2,TRUE)</f>
        <v>Nearest</v>
      </c>
      <c r="CT32" s="14" t="str">
        <f>VLOOKUP(CT297,Lookups!$W$1:$Y$4,2,TRUE)</f>
        <v>NextHigher</v>
      </c>
      <c r="CU32" s="14" t="str">
        <f>VLOOKUP(CU297,Lookups!$W$1:$Y$4,2,TRUE)</f>
        <v>Nearest</v>
      </c>
      <c r="CV32" s="14" t="str">
        <f>VLOOKUP(CV297,Lookups!$W$1:$Y$4,2,TRUE)</f>
        <v>Nearest</v>
      </c>
      <c r="CW32" s="14" t="str">
        <f>VLOOKUP(CW297,Lookups!$W$1:$Y$4,2,TRUE)</f>
        <v>Nearest</v>
      </c>
    </row>
    <row r="33" ht="12.75" customHeight="1" outlineLevel="1">
      <c r="A33" s="11" t="s">
        <v>480</v>
      </c>
      <c r="B33" s="14">
        <f>VLOOKUP(B298,Lookups!$W$1:$Y$4,3,TRUE)</f>
        <v>1</v>
      </c>
      <c r="C33" s="14">
        <f>VLOOKUP(C298,Lookups!$W$1:$Y$4,3,TRUE)</f>
        <v>1</v>
      </c>
      <c r="D33" s="14">
        <f>VLOOKUP(D298,Lookups!$W$1:$Y$4,3,TRUE)</f>
        <v>1</v>
      </c>
      <c r="E33" s="14">
        <f>VLOOKUP(E298,Lookups!$W$1:$Y$4,3,TRUE)</f>
        <v>1</v>
      </c>
      <c r="F33" s="14">
        <f>VLOOKUP(F298,Lookups!$W$1:$Y$4,3,TRUE)</f>
        <v>1</v>
      </c>
      <c r="G33" s="14">
        <f>VLOOKUP(G298,Lookups!$W$1:$Y$4,3,TRUE)</f>
        <v>10</v>
      </c>
      <c r="H33" s="14">
        <f>VLOOKUP(H298,Lookups!$W$1:$Y$4,3,TRUE)</f>
        <v>1</v>
      </c>
      <c r="I33" s="14">
        <f>VLOOKUP(I298,Lookups!$W$1:$Y$4,3,TRUE)</f>
        <v>1</v>
      </c>
      <c r="J33" s="14">
        <f>VLOOKUP(J298,Lookups!$W$1:$Y$4,3,TRUE)</f>
        <v>1</v>
      </c>
      <c r="K33" s="14">
        <f>VLOOKUP(K298,Lookups!$W$1:$Y$4,3,TRUE)</f>
        <v>1</v>
      </c>
      <c r="L33" s="14">
        <f>VLOOKUP(L298,Lookups!$W$1:$Y$4,3,TRUE)</f>
        <v>10</v>
      </c>
      <c r="M33" s="14">
        <f>VLOOKUP(M298,Lookups!$W$1:$Y$4,3,TRUE)</f>
        <v>1</v>
      </c>
      <c r="N33" s="14">
        <f>VLOOKUP(N298,Lookups!$W$1:$Y$4,3,TRUE)</f>
        <v>1</v>
      </c>
      <c r="O33" s="14">
        <f>VLOOKUP(O298,Lookups!$W$1:$Y$4,3,TRUE)</f>
        <v>1</v>
      </c>
      <c r="P33" s="14">
        <f>VLOOKUP(P298,Lookups!$W$1:$Y$4,3,TRUE)</f>
        <v>10</v>
      </c>
      <c r="Q33" s="14">
        <f>VLOOKUP(Q298,Lookups!$W$1:$Y$4,3,TRUE)</f>
        <v>1</v>
      </c>
      <c r="R33" s="14">
        <f>VLOOKUP(R298,Lookups!$W$1:$Y$4,3,TRUE)</f>
        <v>1</v>
      </c>
      <c r="S33" s="14">
        <f>VLOOKUP(S298,Lookups!$W$1:$Y$4,3,TRUE)</f>
        <v>1</v>
      </c>
      <c r="T33" s="14">
        <f>VLOOKUP(T298,Lookups!$W$1:$Y$4,3,TRUE)</f>
        <v>1</v>
      </c>
      <c r="U33" s="14">
        <f>VLOOKUP(U298,Lookups!$W$1:$Y$4,3,TRUE)</f>
        <v>1</v>
      </c>
      <c r="V33" s="14">
        <f>VLOOKUP(V298,Lookups!$W$1:$Y$4,3,TRUE)</f>
        <v>1</v>
      </c>
      <c r="W33" s="14">
        <f>VLOOKUP(W298,Lookups!$W$1:$Y$4,3,TRUE)</f>
        <v>1</v>
      </c>
      <c r="X33" s="14">
        <f>VLOOKUP(X298,Lookups!$W$1:$Y$4,3,TRUE)</f>
        <v>1</v>
      </c>
      <c r="Y33" s="14">
        <f>VLOOKUP(Y298,Lookups!$W$1:$Y$4,3,TRUE)</f>
        <v>1</v>
      </c>
      <c r="Z33" s="14">
        <f>VLOOKUP(Z298,Lookups!$W$1:$Y$4,3,TRUE)</f>
        <v>1</v>
      </c>
      <c r="AA33" s="14">
        <f>VLOOKUP(AA298,Lookups!$W$1:$Y$4,3,TRUE)</f>
        <v>1</v>
      </c>
      <c r="AB33" s="14">
        <f>VLOOKUP(AB298,Lookups!$W$1:$Y$4,3,TRUE)</f>
        <v>100</v>
      </c>
      <c r="AC33" s="14">
        <f>VLOOKUP(AC298,Lookups!$W$1:$Y$4,3,TRUE)</f>
        <v>1</v>
      </c>
      <c r="AD33" s="14">
        <f>VLOOKUP(AD298,Lookups!$W$1:$Y$4,3,TRUE)</f>
        <v>1</v>
      </c>
      <c r="AE33" s="14">
        <f>VLOOKUP(AE298,Lookups!$W$1:$Y$4,3,TRUE)</f>
        <v>1</v>
      </c>
      <c r="AF33" s="14">
        <f>VLOOKUP(AF298,Lookups!$W$1:$Y$4,3,TRUE)</f>
        <v>1</v>
      </c>
      <c r="AG33" s="14">
        <f>VLOOKUP(AG298,Lookups!$W$1:$Y$4,3,TRUE)</f>
        <v>1</v>
      </c>
      <c r="AH33" s="14">
        <f>VLOOKUP(AH298,Lookups!$W$1:$Y$4,3,TRUE)</f>
        <v>1</v>
      </c>
      <c r="AI33" s="14">
        <f>VLOOKUP(AI298,Lookups!$W$1:$Y$4,3,TRUE)</f>
        <v>1</v>
      </c>
      <c r="AJ33" s="14">
        <f>VLOOKUP(AJ298,Lookups!$W$1:$Y$4,3,TRUE)</f>
        <v>1</v>
      </c>
      <c r="AK33" s="14">
        <f>VLOOKUP(AK298,Lookups!$W$1:$Y$4,3,TRUE)</f>
        <v>1</v>
      </c>
      <c r="AL33" s="14">
        <f>VLOOKUP(AL298,Lookups!$W$1:$Y$4,3,TRUE)</f>
        <v>1</v>
      </c>
      <c r="AM33" s="14">
        <f>VLOOKUP(AM298,Lookups!$W$1:$Y$4,3,TRUE)</f>
        <v>10</v>
      </c>
      <c r="AN33" s="14">
        <f>VLOOKUP(AN298,Lookups!$W$1:$Y$4,3,TRUE)</f>
        <v>1</v>
      </c>
      <c r="AO33" s="14">
        <f>VLOOKUP(AO298,Lookups!$W$1:$Y$4,3,TRUE)</f>
        <v>1</v>
      </c>
      <c r="AP33" s="14">
        <f>VLOOKUP(AP298,Lookups!$W$1:$Y$4,3,TRUE)</f>
        <v>1</v>
      </c>
      <c r="AQ33" s="14">
        <f>VLOOKUP(AQ298,Lookups!$W$1:$Y$4,3,TRUE)</f>
        <v>1</v>
      </c>
      <c r="AR33" s="14">
        <f>VLOOKUP(AR298,Lookups!$W$1:$Y$4,3,TRUE)</f>
        <v>10</v>
      </c>
      <c r="AS33" s="14">
        <f>VLOOKUP(AS298,Lookups!$W$1:$Y$4,3,TRUE)</f>
        <v>10</v>
      </c>
      <c r="AT33" s="14">
        <f>VLOOKUP(AT298,Lookups!$W$1:$Y$4,3,TRUE)</f>
        <v>10</v>
      </c>
      <c r="AU33" s="14">
        <f>VLOOKUP(AU298,Lookups!$W$1:$Y$4,3,TRUE)</f>
        <v>10</v>
      </c>
      <c r="AV33" s="14">
        <f>VLOOKUP(AV298,Lookups!$W$1:$Y$4,3,TRUE)</f>
        <v>1</v>
      </c>
      <c r="AW33" s="14">
        <f>VLOOKUP(AW298,Lookups!$W$1:$Y$4,3,TRUE)</f>
        <v>1</v>
      </c>
      <c r="AX33" s="14">
        <f>VLOOKUP(AX298,Lookups!$W$1:$Y$4,3,TRUE)</f>
        <v>1</v>
      </c>
      <c r="AY33" s="14">
        <f>VLOOKUP(AY298,Lookups!$W$1:$Y$4,3,TRUE)</f>
        <v>1</v>
      </c>
      <c r="AZ33" s="14">
        <f>VLOOKUP(AZ298,Lookups!$W$1:$Y$4,3,TRUE)</f>
        <v>1</v>
      </c>
      <c r="BA33" s="14">
        <f>VLOOKUP(BA298,Lookups!$W$1:$Y$4,3,TRUE)</f>
        <v>1</v>
      </c>
      <c r="BB33" s="14">
        <f>VLOOKUP(BB298,Lookups!$W$1:$Y$4,3,TRUE)</f>
        <v>1</v>
      </c>
      <c r="BC33" s="14">
        <f>VLOOKUP(BC298,Lookups!$W$1:$Y$4,3,TRUE)</f>
        <v>10</v>
      </c>
      <c r="BD33" s="14">
        <f>VLOOKUP(BD298,Lookups!$W$1:$Y$4,3,TRUE)</f>
        <v>1</v>
      </c>
      <c r="BE33" s="14">
        <f>VLOOKUP(BE298,Lookups!$W$1:$Y$4,3,TRUE)</f>
        <v>1</v>
      </c>
      <c r="BF33" s="14">
        <f>VLOOKUP(BF298,Lookups!$W$1:$Y$4,3,TRUE)</f>
        <v>1</v>
      </c>
      <c r="BG33" s="14">
        <f>VLOOKUP(BG298,Lookups!$W$1:$Y$4,3,TRUE)</f>
        <v>1</v>
      </c>
      <c r="BH33" s="14">
        <f>VLOOKUP(BH298,Lookups!$W$1:$Y$4,3,TRUE)</f>
        <v>1</v>
      </c>
      <c r="BI33" s="14">
        <f>VLOOKUP(BI298,Lookups!$W$1:$Y$4,3,TRUE)</f>
        <v>10</v>
      </c>
      <c r="BJ33" s="14">
        <f>VLOOKUP(BJ298,Lookups!$W$1:$Y$4,3,TRUE)</f>
        <v>10</v>
      </c>
      <c r="BK33" s="14">
        <f>VLOOKUP(BK298,Lookups!$W$1:$Y$4,3,TRUE)</f>
        <v>1</v>
      </c>
      <c r="BL33" s="14">
        <f>VLOOKUP(BL298,Lookups!$W$1:$Y$4,3,TRUE)</f>
        <v>1</v>
      </c>
      <c r="BM33" s="14">
        <f>VLOOKUP(BM298,Lookups!$W$1:$Y$4,3,TRUE)</f>
        <v>1</v>
      </c>
      <c r="BN33" s="14">
        <f>VLOOKUP(BN298,Lookups!$W$1:$Y$4,3,TRUE)</f>
        <v>1</v>
      </c>
      <c r="BO33" s="14">
        <f>VLOOKUP(BO298,Lookups!$W$1:$Y$4,3,TRUE)</f>
        <v>100</v>
      </c>
      <c r="BP33" s="14">
        <f>VLOOKUP(BP298,Lookups!$W$1:$Y$4,3,TRUE)</f>
        <v>1</v>
      </c>
      <c r="BQ33" s="14">
        <f>VLOOKUP(BQ298,Lookups!$W$1:$Y$4,3,TRUE)</f>
        <v>1</v>
      </c>
      <c r="BR33" s="14">
        <f>VLOOKUP(BR298,Lookups!$W$1:$Y$4,3,TRUE)</f>
        <v>1</v>
      </c>
      <c r="BS33" s="14">
        <f>VLOOKUP(BS298,Lookups!$W$1:$Y$4,3,TRUE)</f>
        <v>1</v>
      </c>
      <c r="BT33" s="14">
        <f>VLOOKUP(BT298,Lookups!$W$1:$Y$4,3,TRUE)</f>
        <v>1</v>
      </c>
      <c r="BU33" s="14">
        <f>VLOOKUP(BU298,Lookups!$W$1:$Y$4,3,TRUE)</f>
        <v>1</v>
      </c>
      <c r="BV33" s="14">
        <f>VLOOKUP(BV298,Lookups!$W$1:$Y$4,3,TRUE)</f>
        <v>1</v>
      </c>
      <c r="BW33" s="14">
        <f>VLOOKUP(BW298,Lookups!$W$1:$Y$4,3,TRUE)</f>
        <v>1</v>
      </c>
      <c r="BX33" s="14">
        <f>VLOOKUP(BX298,Lookups!$W$1:$Y$4,3,TRUE)</f>
        <v>10</v>
      </c>
      <c r="BY33" s="14">
        <f>VLOOKUP(BY298,Lookups!$W$1:$Y$4,3,TRUE)</f>
        <v>1</v>
      </c>
      <c r="BZ33" s="14">
        <f>VLOOKUP(BZ298,Lookups!$W$1:$Y$4,3,TRUE)</f>
        <v>1</v>
      </c>
      <c r="CA33" s="14">
        <f>VLOOKUP(CA298,Lookups!$W$1:$Y$4,3,TRUE)</f>
        <v>1</v>
      </c>
      <c r="CB33" s="14">
        <f>VLOOKUP(CB298,Lookups!$W$1:$Y$4,3,TRUE)</f>
        <v>100</v>
      </c>
      <c r="CC33" s="14">
        <f>VLOOKUP(CC298,Lookups!$W$1:$Y$4,3,TRUE)</f>
        <v>100</v>
      </c>
      <c r="CD33" s="14">
        <f>VLOOKUP(CD298,Lookups!$W$1:$Y$4,3,TRUE)</f>
        <v>1</v>
      </c>
      <c r="CE33" s="14">
        <f>VLOOKUP(CE298,Lookups!$W$1:$Y$4,3,TRUE)</f>
        <v>1</v>
      </c>
      <c r="CF33" s="14">
        <f>VLOOKUP(CF298,Lookups!$W$1:$Y$4,3,TRUE)</f>
        <v>1</v>
      </c>
      <c r="CG33" s="14">
        <f>VLOOKUP(CG298,Lookups!$W$1:$Y$4,3,TRUE)</f>
        <v>1</v>
      </c>
      <c r="CH33" s="14">
        <f>VLOOKUP(CH298,Lookups!$W$1:$Y$4,3,TRUE)</f>
        <v>1</v>
      </c>
      <c r="CI33" s="14">
        <f>VLOOKUP(CI298,Lookups!$W$1:$Y$4,3,TRUE)</f>
        <v>100</v>
      </c>
      <c r="CJ33" s="14">
        <f>VLOOKUP(CJ298,Lookups!$W$1:$Y$4,3,TRUE)</f>
        <v>1</v>
      </c>
      <c r="CK33" s="14">
        <f>VLOOKUP(CK298,Lookups!$W$1:$Y$4,3,TRUE)</f>
        <v>1</v>
      </c>
      <c r="CL33" s="14">
        <f>VLOOKUP(CL298,Lookups!$W$1:$Y$4,3,TRUE)</f>
        <v>1</v>
      </c>
      <c r="CM33" s="14">
        <f>VLOOKUP(CM298,Lookups!$W$1:$Y$4,3,TRUE)</f>
        <v>1</v>
      </c>
      <c r="CN33" s="14">
        <f>VLOOKUP(CN298,Lookups!$W$1:$Y$4,3,TRUE)</f>
        <v>1</v>
      </c>
      <c r="CO33" s="14">
        <f>VLOOKUP(CO298,Lookups!$W$1:$Y$4,3,TRUE)</f>
        <v>100</v>
      </c>
      <c r="CP33" s="14">
        <f>VLOOKUP(CP298,Lookups!$W$1:$Y$4,3,TRUE)</f>
        <v>1</v>
      </c>
      <c r="CQ33" s="14">
        <f>VLOOKUP(CQ298,Lookups!$W$1:$Y$4,3,TRUE)</f>
        <v>1</v>
      </c>
      <c r="CR33" s="14">
        <f>VLOOKUP(CR298,Lookups!$W$1:$Y$4,3,TRUE)</f>
        <v>1</v>
      </c>
      <c r="CS33" s="14">
        <f>VLOOKUP(CS298,Lookups!$W$1:$Y$4,3,TRUE)</f>
        <v>100</v>
      </c>
      <c r="CT33" s="14">
        <f>VLOOKUP(CT298,Lookups!$W$1:$Y$4,3,TRUE)</f>
        <v>1</v>
      </c>
      <c r="CU33" s="14">
        <f>VLOOKUP(CU298,Lookups!$W$1:$Y$4,3,TRUE)</f>
        <v>10</v>
      </c>
      <c r="CV33" s="14">
        <f>VLOOKUP(CV298,Lookups!$W$1:$Y$4,3,TRUE)</f>
        <v>1</v>
      </c>
      <c r="CW33" s="14">
        <f>VLOOKUP(CW298,Lookups!$W$1:$Y$4,3,TRUE)</f>
        <v>100</v>
      </c>
    </row>
    <row r="34" ht="12.75" customHeight="1" outlineLevel="1">
      <c r="A34" s="11" t="s">
        <v>481</v>
      </c>
      <c r="B34" s="14">
        <f t="shared" ref="B34:CW34" si="12">RANDBETWEEN(1,104)</f>
        <v>104</v>
      </c>
      <c r="C34" s="14">
        <f t="shared" si="12"/>
        <v>96</v>
      </c>
      <c r="D34" s="14">
        <f t="shared" si="12"/>
        <v>66</v>
      </c>
      <c r="E34" s="14">
        <f t="shared" si="12"/>
        <v>48</v>
      </c>
      <c r="F34" s="14">
        <f t="shared" si="12"/>
        <v>36</v>
      </c>
      <c r="G34" s="14">
        <f t="shared" si="12"/>
        <v>6</v>
      </c>
      <c r="H34" s="14">
        <f t="shared" si="12"/>
        <v>14</v>
      </c>
      <c r="I34" s="14">
        <f t="shared" si="12"/>
        <v>87</v>
      </c>
      <c r="J34" s="14">
        <f t="shared" si="12"/>
        <v>72</v>
      </c>
      <c r="K34" s="14">
        <f t="shared" si="12"/>
        <v>40</v>
      </c>
      <c r="L34" s="14">
        <f t="shared" si="12"/>
        <v>1</v>
      </c>
      <c r="M34" s="14">
        <f t="shared" si="12"/>
        <v>46</v>
      </c>
      <c r="N34" s="14">
        <f t="shared" si="12"/>
        <v>48</v>
      </c>
      <c r="O34" s="14">
        <f t="shared" si="12"/>
        <v>64</v>
      </c>
      <c r="P34" s="14">
        <f t="shared" si="12"/>
        <v>87</v>
      </c>
      <c r="Q34" s="14">
        <f t="shared" si="12"/>
        <v>29</v>
      </c>
      <c r="R34" s="14">
        <f t="shared" si="12"/>
        <v>16</v>
      </c>
      <c r="S34" s="14">
        <f t="shared" si="12"/>
        <v>58</v>
      </c>
      <c r="T34" s="14">
        <f t="shared" si="12"/>
        <v>39</v>
      </c>
      <c r="U34" s="14">
        <f t="shared" si="12"/>
        <v>88</v>
      </c>
      <c r="V34" s="14">
        <f t="shared" si="12"/>
        <v>72</v>
      </c>
      <c r="W34" s="14">
        <f t="shared" si="12"/>
        <v>70</v>
      </c>
      <c r="X34" s="14">
        <f t="shared" si="12"/>
        <v>3</v>
      </c>
      <c r="Y34" s="14">
        <f t="shared" si="12"/>
        <v>6</v>
      </c>
      <c r="Z34" s="14">
        <f t="shared" si="12"/>
        <v>13</v>
      </c>
      <c r="AA34" s="14">
        <f t="shared" si="12"/>
        <v>12</v>
      </c>
      <c r="AB34" s="14">
        <f t="shared" si="12"/>
        <v>13</v>
      </c>
      <c r="AC34" s="14">
        <f t="shared" si="12"/>
        <v>15</v>
      </c>
      <c r="AD34" s="14">
        <f t="shared" si="12"/>
        <v>27</v>
      </c>
      <c r="AE34" s="14">
        <f t="shared" si="12"/>
        <v>99</v>
      </c>
      <c r="AF34" s="14">
        <f t="shared" si="12"/>
        <v>62</v>
      </c>
      <c r="AG34" s="14">
        <f t="shared" si="12"/>
        <v>14</v>
      </c>
      <c r="AH34" s="14">
        <f t="shared" si="12"/>
        <v>103</v>
      </c>
      <c r="AI34" s="14">
        <f t="shared" si="12"/>
        <v>33</v>
      </c>
      <c r="AJ34" s="14">
        <f t="shared" si="12"/>
        <v>50</v>
      </c>
      <c r="AK34" s="14">
        <f t="shared" si="12"/>
        <v>80</v>
      </c>
      <c r="AL34" s="14">
        <f t="shared" si="12"/>
        <v>10</v>
      </c>
      <c r="AM34" s="14">
        <f t="shared" si="12"/>
        <v>79</v>
      </c>
      <c r="AN34" s="14">
        <f t="shared" si="12"/>
        <v>37</v>
      </c>
      <c r="AO34" s="14">
        <f t="shared" si="12"/>
        <v>1</v>
      </c>
      <c r="AP34" s="14">
        <f t="shared" si="12"/>
        <v>104</v>
      </c>
      <c r="AQ34" s="14">
        <f t="shared" si="12"/>
        <v>86</v>
      </c>
      <c r="AR34" s="14">
        <f t="shared" si="12"/>
        <v>1</v>
      </c>
      <c r="AS34" s="14">
        <f t="shared" si="12"/>
        <v>20</v>
      </c>
      <c r="AT34" s="14">
        <f t="shared" si="12"/>
        <v>92</v>
      </c>
      <c r="AU34" s="14">
        <f t="shared" si="12"/>
        <v>25</v>
      </c>
      <c r="AV34" s="14">
        <f t="shared" si="12"/>
        <v>10</v>
      </c>
      <c r="AW34" s="14">
        <f t="shared" si="12"/>
        <v>18</v>
      </c>
      <c r="AX34" s="14">
        <f t="shared" si="12"/>
        <v>21</v>
      </c>
      <c r="AY34" s="14">
        <f t="shared" si="12"/>
        <v>2</v>
      </c>
      <c r="AZ34" s="14">
        <f t="shared" si="12"/>
        <v>3</v>
      </c>
      <c r="BA34" s="14">
        <f t="shared" si="12"/>
        <v>33</v>
      </c>
      <c r="BB34" s="14">
        <f t="shared" si="12"/>
        <v>39</v>
      </c>
      <c r="BC34" s="14">
        <f t="shared" si="12"/>
        <v>34</v>
      </c>
      <c r="BD34" s="14">
        <f t="shared" si="12"/>
        <v>11</v>
      </c>
      <c r="BE34" s="14">
        <f t="shared" si="12"/>
        <v>53</v>
      </c>
      <c r="BF34" s="14">
        <f t="shared" si="12"/>
        <v>63</v>
      </c>
      <c r="BG34" s="14">
        <f t="shared" si="12"/>
        <v>31</v>
      </c>
      <c r="BH34" s="14">
        <f t="shared" si="12"/>
        <v>37</v>
      </c>
      <c r="BI34" s="14">
        <f t="shared" si="12"/>
        <v>32</v>
      </c>
      <c r="BJ34" s="14">
        <f t="shared" si="12"/>
        <v>63</v>
      </c>
      <c r="BK34" s="14">
        <f t="shared" si="12"/>
        <v>92</v>
      </c>
      <c r="BL34" s="14">
        <f t="shared" si="12"/>
        <v>41</v>
      </c>
      <c r="BM34" s="14">
        <f t="shared" si="12"/>
        <v>24</v>
      </c>
      <c r="BN34" s="14">
        <f t="shared" si="12"/>
        <v>102</v>
      </c>
      <c r="BO34" s="14">
        <f t="shared" si="12"/>
        <v>38</v>
      </c>
      <c r="BP34" s="14">
        <f t="shared" si="12"/>
        <v>42</v>
      </c>
      <c r="BQ34" s="14">
        <f t="shared" si="12"/>
        <v>91</v>
      </c>
      <c r="BR34" s="14">
        <f t="shared" si="12"/>
        <v>55</v>
      </c>
      <c r="BS34" s="14">
        <f t="shared" si="12"/>
        <v>44</v>
      </c>
      <c r="BT34" s="14">
        <f t="shared" si="12"/>
        <v>32</v>
      </c>
      <c r="BU34" s="14">
        <f t="shared" si="12"/>
        <v>26</v>
      </c>
      <c r="BV34" s="14">
        <f t="shared" si="12"/>
        <v>50</v>
      </c>
      <c r="BW34" s="14">
        <f t="shared" si="12"/>
        <v>59</v>
      </c>
      <c r="BX34" s="14">
        <f t="shared" si="12"/>
        <v>93</v>
      </c>
      <c r="BY34" s="14">
        <f t="shared" si="12"/>
        <v>64</v>
      </c>
      <c r="BZ34" s="14">
        <f t="shared" si="12"/>
        <v>28</v>
      </c>
      <c r="CA34" s="14">
        <f t="shared" si="12"/>
        <v>18</v>
      </c>
      <c r="CB34" s="14">
        <f t="shared" si="12"/>
        <v>11</v>
      </c>
      <c r="CC34" s="14">
        <f t="shared" si="12"/>
        <v>92</v>
      </c>
      <c r="CD34" s="14">
        <f t="shared" si="12"/>
        <v>76</v>
      </c>
      <c r="CE34" s="14">
        <f t="shared" si="12"/>
        <v>75</v>
      </c>
      <c r="CF34" s="14">
        <f t="shared" si="12"/>
        <v>47</v>
      </c>
      <c r="CG34" s="14">
        <f t="shared" si="12"/>
        <v>8</v>
      </c>
      <c r="CH34" s="14">
        <f t="shared" si="12"/>
        <v>9</v>
      </c>
      <c r="CI34" s="14">
        <f t="shared" si="12"/>
        <v>59</v>
      </c>
      <c r="CJ34" s="14">
        <f t="shared" si="12"/>
        <v>80</v>
      </c>
      <c r="CK34" s="14">
        <f t="shared" si="12"/>
        <v>47</v>
      </c>
      <c r="CL34" s="14">
        <f t="shared" si="12"/>
        <v>34</v>
      </c>
      <c r="CM34" s="14">
        <f t="shared" si="12"/>
        <v>9</v>
      </c>
      <c r="CN34" s="14">
        <f t="shared" si="12"/>
        <v>94</v>
      </c>
      <c r="CO34" s="14">
        <f t="shared" si="12"/>
        <v>46</v>
      </c>
      <c r="CP34" s="14">
        <f t="shared" si="12"/>
        <v>64</v>
      </c>
      <c r="CQ34" s="14">
        <f t="shared" si="12"/>
        <v>42</v>
      </c>
      <c r="CR34" s="14">
        <f t="shared" si="12"/>
        <v>25</v>
      </c>
      <c r="CS34" s="14">
        <f t="shared" si="12"/>
        <v>18</v>
      </c>
      <c r="CT34" s="14">
        <f t="shared" si="12"/>
        <v>77</v>
      </c>
      <c r="CU34" s="14">
        <f t="shared" si="12"/>
        <v>35</v>
      </c>
      <c r="CV34" s="14">
        <f t="shared" si="12"/>
        <v>6</v>
      </c>
      <c r="CW34" s="14">
        <f t="shared" si="12"/>
        <v>13</v>
      </c>
    </row>
    <row r="35" ht="12.75" customHeight="1" outlineLevel="1">
      <c r="A35" s="11" t="s">
        <v>482</v>
      </c>
      <c r="B35" s="14" t="str">
        <f>IF(B25="TieredBenefits",VLOOKUP(B296,Lookups!$U$1:$V$3,2,TRUE),"")</f>
        <v>Flat</v>
      </c>
      <c r="C35" s="14" t="str">
        <f>IF(C25="TieredBenefits",VLOOKUP(C296,Lookups!$U$1:$V$3,2,TRUE),"")</f>
        <v>Flat</v>
      </c>
      <c r="D35" s="14" t="str">
        <f>IF(D25="TieredBenefits",VLOOKUP(D296,Lookups!$U$1:$V$3,2,TRUE),"")</f>
        <v>Percentage</v>
      </c>
      <c r="E35" s="14" t="str">
        <f>IF(E25="TieredBenefits",VLOOKUP(E296,Lookups!$U$1:$V$3,2,TRUE),"")</f>
        <v/>
      </c>
      <c r="F35" s="14" t="str">
        <f>IF(F25="TieredBenefits",VLOOKUP(F296,Lookups!$U$1:$V$3,2,TRUE),"")</f>
        <v>Flat</v>
      </c>
      <c r="G35" s="14" t="str">
        <f>IF(G25="TieredBenefits",VLOOKUP(G296,Lookups!$U$1:$V$3,2,TRUE),"")</f>
        <v/>
      </c>
      <c r="H35" s="14" t="str">
        <f>IF(H25="TieredBenefits",VLOOKUP(H296,Lookups!$U$1:$V$3,2,TRUE),"")</f>
        <v/>
      </c>
      <c r="I35" s="14" t="str">
        <f>IF(I25="TieredBenefits",VLOOKUP(I296,Lookups!$U$1:$V$3,2,TRUE),"")</f>
        <v>Flat</v>
      </c>
      <c r="J35" s="14" t="str">
        <f>IF(J25="TieredBenefits",VLOOKUP(J296,Lookups!$U$1:$V$3,2,TRUE),"")</f>
        <v/>
      </c>
      <c r="K35" s="14" t="str">
        <f>IF(K25="TieredBenefits",VLOOKUP(K296,Lookups!$U$1:$V$3,2,TRUE),"")</f>
        <v/>
      </c>
      <c r="L35" s="14" t="str">
        <f>IF(L25="TieredBenefits",VLOOKUP(L296,Lookups!$U$1:$V$3,2,TRUE),"")</f>
        <v/>
      </c>
      <c r="M35" s="14" t="str">
        <f>IF(M25="TieredBenefits",VLOOKUP(M296,Lookups!$U$1:$V$3,2,TRUE),"")</f>
        <v>Percentage</v>
      </c>
      <c r="N35" s="14" t="str">
        <f>IF(N25="TieredBenefits",VLOOKUP(N296,Lookups!$U$1:$V$3,2,TRUE),"")</f>
        <v>Percentage</v>
      </c>
      <c r="O35" s="14" t="str">
        <f>IF(O25="TieredBenefits",VLOOKUP(O296,Lookups!$U$1:$V$3,2,TRUE),"")</f>
        <v/>
      </c>
      <c r="P35" s="14" t="str">
        <f>IF(P25="TieredBenefits",VLOOKUP(P296,Lookups!$U$1:$V$3,2,TRUE),"")</f>
        <v>Flat</v>
      </c>
      <c r="Q35" s="14" t="str">
        <f>IF(Q25="TieredBenefits",VLOOKUP(Q296,Lookups!$U$1:$V$3,2,TRUE),"")</f>
        <v/>
      </c>
      <c r="R35" s="14" t="str">
        <f>IF(R25="TieredBenefits",VLOOKUP(R296,Lookups!$U$1:$V$3,2,TRUE),"")</f>
        <v/>
      </c>
      <c r="S35" s="14" t="str">
        <f>IF(S25="TieredBenefits",VLOOKUP(S296,Lookups!$U$1:$V$3,2,TRUE),"")</f>
        <v/>
      </c>
      <c r="T35" s="14" t="str">
        <f>IF(T25="TieredBenefits",VLOOKUP(T296,Lookups!$U$1:$V$3,2,TRUE),"")</f>
        <v>Flat</v>
      </c>
      <c r="U35" s="14" t="str">
        <f>IF(U25="TieredBenefits",VLOOKUP(U296,Lookups!$U$1:$V$3,2,TRUE),"")</f>
        <v/>
      </c>
      <c r="V35" s="14" t="str">
        <f>IF(V25="TieredBenefits",VLOOKUP(V296,Lookups!$U$1:$V$3,2,TRUE),"")</f>
        <v>Flat</v>
      </c>
      <c r="W35" s="14" t="str">
        <f>IF(W25="TieredBenefits",VLOOKUP(W296,Lookups!$U$1:$V$3,2,TRUE),"")</f>
        <v/>
      </c>
      <c r="X35" s="14" t="str">
        <f>IF(X25="TieredBenefits",VLOOKUP(X296,Lookups!$U$1:$V$3,2,TRUE),"")</f>
        <v>Flat</v>
      </c>
      <c r="Y35" s="14" t="str">
        <f>IF(Y25="TieredBenefits",VLOOKUP(Y296,Lookups!$U$1:$V$3,2,TRUE),"")</f>
        <v/>
      </c>
      <c r="Z35" s="14" t="str">
        <f>IF(Z25="TieredBenefits",VLOOKUP(Z296,Lookups!$U$1:$V$3,2,TRUE),"")</f>
        <v/>
      </c>
      <c r="AA35" s="14" t="str">
        <f>IF(AA25="TieredBenefits",VLOOKUP(AA296,Lookups!$U$1:$V$3,2,TRUE),"")</f>
        <v/>
      </c>
      <c r="AB35" s="14" t="str">
        <f>IF(AB25="TieredBenefits",VLOOKUP(AB296,Lookups!$U$1:$V$3,2,TRUE),"")</f>
        <v/>
      </c>
      <c r="AC35" s="14" t="str">
        <f>IF(AC25="TieredBenefits",VLOOKUP(AC296,Lookups!$U$1:$V$3,2,TRUE),"")</f>
        <v/>
      </c>
      <c r="AD35" s="14" t="str">
        <f>IF(AD25="TieredBenefits",VLOOKUP(AD296,Lookups!$U$1:$V$3,2,TRUE),"")</f>
        <v/>
      </c>
      <c r="AE35" s="14" t="str">
        <f>IF(AE25="TieredBenefits",VLOOKUP(AE296,Lookups!$U$1:$V$3,2,TRUE),"")</f>
        <v/>
      </c>
      <c r="AF35" s="14" t="str">
        <f>IF(AF25="TieredBenefits",VLOOKUP(AF296,Lookups!$U$1:$V$3,2,TRUE),"")</f>
        <v>Flat</v>
      </c>
      <c r="AG35" s="14" t="str">
        <f>IF(AG25="TieredBenefits",VLOOKUP(AG296,Lookups!$U$1:$V$3,2,TRUE),"")</f>
        <v/>
      </c>
      <c r="AH35" s="14" t="str">
        <f>IF(AH25="TieredBenefits",VLOOKUP(AH296,Lookups!$U$1:$V$3,2,TRUE),"")</f>
        <v>Flat</v>
      </c>
      <c r="AI35" s="14" t="str">
        <f>IF(AI25="TieredBenefits",VLOOKUP(AI296,Lookups!$U$1:$V$3,2,TRUE),"")</f>
        <v/>
      </c>
      <c r="AJ35" s="14" t="str">
        <f>IF(AJ25="TieredBenefits",VLOOKUP(AJ296,Lookups!$U$1:$V$3,2,TRUE),"")</f>
        <v>Flat</v>
      </c>
      <c r="AK35" s="14" t="str">
        <f>IF(AK25="TieredBenefits",VLOOKUP(AK296,Lookups!$U$1:$V$3,2,TRUE),"")</f>
        <v/>
      </c>
      <c r="AL35" s="14" t="str">
        <f>IF(AL25="TieredBenefits",VLOOKUP(AL296,Lookups!$U$1:$V$3,2,TRUE),"")</f>
        <v>Flat</v>
      </c>
      <c r="AM35" s="14" t="str">
        <f>IF(AM25="TieredBenefits",VLOOKUP(AM296,Lookups!$U$1:$V$3,2,TRUE),"")</f>
        <v>Flat</v>
      </c>
      <c r="AN35" s="14" t="str">
        <f>IF(AN25="TieredBenefits",VLOOKUP(AN296,Lookups!$U$1:$V$3,2,TRUE),"")</f>
        <v>Flat</v>
      </c>
      <c r="AO35" s="14" t="str">
        <f>IF(AO25="TieredBenefits",VLOOKUP(AO296,Lookups!$U$1:$V$3,2,TRUE),"")</f>
        <v/>
      </c>
      <c r="AP35" s="14" t="str">
        <f>IF(AP25="TieredBenefits",VLOOKUP(AP296,Lookups!$U$1:$V$3,2,TRUE),"")</f>
        <v>Flat</v>
      </c>
      <c r="AQ35" s="14" t="str">
        <f>IF(AQ25="TieredBenefits",VLOOKUP(AQ296,Lookups!$U$1:$V$3,2,TRUE),"")</f>
        <v/>
      </c>
      <c r="AR35" s="14" t="str">
        <f>IF(AR25="TieredBenefits",VLOOKUP(AR296,Lookups!$U$1:$V$3,2,TRUE),"")</f>
        <v>Percentage</v>
      </c>
      <c r="AS35" s="14" t="str">
        <f>IF(AS25="TieredBenefits",VLOOKUP(AS296,Lookups!$U$1:$V$3,2,TRUE),"")</f>
        <v>Flat</v>
      </c>
      <c r="AT35" s="14" t="str">
        <f>IF(AT25="TieredBenefits",VLOOKUP(AT296,Lookups!$U$1:$V$3,2,TRUE),"")</f>
        <v/>
      </c>
      <c r="AU35" s="14" t="str">
        <f>IF(AU25="TieredBenefits",VLOOKUP(AU296,Lookups!$U$1:$V$3,2,TRUE),"")</f>
        <v/>
      </c>
      <c r="AV35" s="14" t="str">
        <f>IF(AV25="TieredBenefits",VLOOKUP(AV296,Lookups!$U$1:$V$3,2,TRUE),"")</f>
        <v/>
      </c>
      <c r="AW35" s="14" t="str">
        <f>IF(AW25="TieredBenefits",VLOOKUP(AW296,Lookups!$U$1:$V$3,2,TRUE),"")</f>
        <v>Flat</v>
      </c>
      <c r="AX35" s="14" t="str">
        <f>IF(AX25="TieredBenefits",VLOOKUP(AX296,Lookups!$U$1:$V$3,2,TRUE),"")</f>
        <v>Percentage</v>
      </c>
      <c r="AY35" s="14" t="str">
        <f>IF(AY25="TieredBenefits",VLOOKUP(AY296,Lookups!$U$1:$V$3,2,TRUE),"")</f>
        <v/>
      </c>
      <c r="AZ35" s="14" t="str">
        <f>IF(AZ25="TieredBenefits",VLOOKUP(AZ296,Lookups!$U$1:$V$3,2,TRUE),"")</f>
        <v/>
      </c>
      <c r="BA35" s="14" t="str">
        <f>IF(BA25="TieredBenefits",VLOOKUP(BA296,Lookups!$U$1:$V$3,2,TRUE),"")</f>
        <v/>
      </c>
      <c r="BB35" s="14" t="str">
        <f>IF(BB25="TieredBenefits",VLOOKUP(BB296,Lookups!$U$1:$V$3,2,TRUE),"")</f>
        <v>Flat</v>
      </c>
      <c r="BC35" s="14" t="str">
        <f>IF(BC25="TieredBenefits",VLOOKUP(BC296,Lookups!$U$1:$V$3,2,TRUE),"")</f>
        <v/>
      </c>
      <c r="BD35" s="14" t="str">
        <f>IF(BD25="TieredBenefits",VLOOKUP(BD296,Lookups!$U$1:$V$3,2,TRUE),"")</f>
        <v/>
      </c>
      <c r="BE35" s="14" t="str">
        <f>IF(BE25="TieredBenefits",VLOOKUP(BE296,Lookups!$U$1:$V$3,2,TRUE),"")</f>
        <v>Flat</v>
      </c>
      <c r="BF35" s="14" t="str">
        <f>IF(BF25="TieredBenefits",VLOOKUP(BF296,Lookups!$U$1:$V$3,2,TRUE),"")</f>
        <v/>
      </c>
      <c r="BG35" s="14" t="str">
        <f>IF(BG25="TieredBenefits",VLOOKUP(BG296,Lookups!$U$1:$V$3,2,TRUE),"")</f>
        <v/>
      </c>
      <c r="BH35" s="14" t="str">
        <f>IF(BH25="TieredBenefits",VLOOKUP(BH296,Lookups!$U$1:$V$3,2,TRUE),"")</f>
        <v/>
      </c>
      <c r="BI35" s="14" t="str">
        <f>IF(BI25="TieredBenefits",VLOOKUP(BI296,Lookups!$U$1:$V$3,2,TRUE),"")</f>
        <v/>
      </c>
      <c r="BJ35" s="14" t="str">
        <f>IF(BJ25="TieredBenefits",VLOOKUP(BJ296,Lookups!$U$1:$V$3,2,TRUE),"")</f>
        <v>Flat</v>
      </c>
      <c r="BK35" s="14" t="str">
        <f>IF(BK25="TieredBenefits",VLOOKUP(BK296,Lookups!$U$1:$V$3,2,TRUE),"")</f>
        <v>Flat</v>
      </c>
      <c r="BL35" s="14" t="str">
        <f>IF(BL25="TieredBenefits",VLOOKUP(BL296,Lookups!$U$1:$V$3,2,TRUE),"")</f>
        <v/>
      </c>
      <c r="BM35" s="14" t="str">
        <f>IF(BM25="TieredBenefits",VLOOKUP(BM296,Lookups!$U$1:$V$3,2,TRUE),"")</f>
        <v>Flat</v>
      </c>
      <c r="BN35" s="14" t="str">
        <f>IF(BN25="TieredBenefits",VLOOKUP(BN296,Lookups!$U$1:$V$3,2,TRUE),"")</f>
        <v/>
      </c>
      <c r="BO35" s="14" t="str">
        <f>IF(BO25="TieredBenefits",VLOOKUP(BO296,Lookups!$U$1:$V$3,2,TRUE),"")</f>
        <v/>
      </c>
      <c r="BP35" s="14" t="str">
        <f>IF(BP25="TieredBenefits",VLOOKUP(BP296,Lookups!$U$1:$V$3,2,TRUE),"")</f>
        <v>Flat</v>
      </c>
      <c r="BQ35" s="14" t="str">
        <f>IF(BQ25="TieredBenefits",VLOOKUP(BQ296,Lookups!$U$1:$V$3,2,TRUE),"")</f>
        <v>Percentage</v>
      </c>
      <c r="BR35" s="14" t="str">
        <f>IF(BR25="TieredBenefits",VLOOKUP(BR296,Lookups!$U$1:$V$3,2,TRUE),"")</f>
        <v>Flat</v>
      </c>
      <c r="BS35" s="14" t="str">
        <f>IF(BS25="TieredBenefits",VLOOKUP(BS296,Lookups!$U$1:$V$3,2,TRUE),"")</f>
        <v/>
      </c>
      <c r="BT35" s="14" t="str">
        <f>IF(BT25="TieredBenefits",VLOOKUP(BT296,Lookups!$U$1:$V$3,2,TRUE),"")</f>
        <v>Flat</v>
      </c>
      <c r="BU35" s="14" t="str">
        <f>IF(BU25="TieredBenefits",VLOOKUP(BU296,Lookups!$U$1:$V$3,2,TRUE),"")</f>
        <v>Flat</v>
      </c>
      <c r="BV35" s="14" t="str">
        <f>IF(BV25="TieredBenefits",VLOOKUP(BV296,Lookups!$U$1:$V$3,2,TRUE),"")</f>
        <v/>
      </c>
      <c r="BW35" s="14" t="str">
        <f>IF(BW25="TieredBenefits",VLOOKUP(BW296,Lookups!$U$1:$V$3,2,TRUE),"")</f>
        <v/>
      </c>
      <c r="BX35" s="14" t="str">
        <f>IF(BX25="TieredBenefits",VLOOKUP(BX296,Lookups!$U$1:$V$3,2,TRUE),"")</f>
        <v>Flat</v>
      </c>
      <c r="BY35" s="14" t="str">
        <f>IF(BY25="TieredBenefits",VLOOKUP(BY296,Lookups!$U$1:$V$3,2,TRUE),"")</f>
        <v/>
      </c>
      <c r="BZ35" s="14" t="str">
        <f>IF(BZ25="TieredBenefits",VLOOKUP(BZ296,Lookups!$U$1:$V$3,2,TRUE),"")</f>
        <v/>
      </c>
      <c r="CA35" s="14" t="str">
        <f>IF(CA25="TieredBenefits",VLOOKUP(CA296,Lookups!$U$1:$V$3,2,TRUE),"")</f>
        <v>Percentage</v>
      </c>
      <c r="CB35" s="14" t="str">
        <f>IF(CB25="TieredBenefits",VLOOKUP(CB296,Lookups!$U$1:$V$3,2,TRUE),"")</f>
        <v>Percentage</v>
      </c>
      <c r="CC35" s="14" t="str">
        <f>IF(CC25="TieredBenefits",VLOOKUP(CC296,Lookups!$U$1:$V$3,2,TRUE),"")</f>
        <v/>
      </c>
      <c r="CD35" s="14" t="str">
        <f>IF(CD25="TieredBenefits",VLOOKUP(CD296,Lookups!$U$1:$V$3,2,TRUE),"")</f>
        <v>Flat</v>
      </c>
      <c r="CE35" s="14" t="str">
        <f>IF(CE25="TieredBenefits",VLOOKUP(CE296,Lookups!$U$1:$V$3,2,TRUE),"")</f>
        <v/>
      </c>
      <c r="CF35" s="14" t="str">
        <f>IF(CF25="TieredBenefits",VLOOKUP(CF296,Lookups!$U$1:$V$3,2,TRUE),"")</f>
        <v/>
      </c>
      <c r="CG35" s="14" t="str">
        <f>IF(CG25="TieredBenefits",VLOOKUP(CG296,Lookups!$U$1:$V$3,2,TRUE),"")</f>
        <v/>
      </c>
      <c r="CH35" s="14" t="str">
        <f>IF(CH25="TieredBenefits",VLOOKUP(CH296,Lookups!$U$1:$V$3,2,TRUE),"")</f>
        <v>Flat</v>
      </c>
      <c r="CI35" s="14" t="str">
        <f>IF(CI25="TieredBenefits",VLOOKUP(CI296,Lookups!$U$1:$V$3,2,TRUE),"")</f>
        <v>Flat</v>
      </c>
      <c r="CJ35" s="14" t="str">
        <f>IF(CJ25="TieredBenefits",VLOOKUP(CJ296,Lookups!$U$1:$V$3,2,TRUE),"")</f>
        <v>Flat</v>
      </c>
      <c r="CK35" s="14" t="str">
        <f>IF(CK25="TieredBenefits",VLOOKUP(CK296,Lookups!$U$1:$V$3,2,TRUE),"")</f>
        <v/>
      </c>
      <c r="CL35" s="14" t="str">
        <f>IF(CL25="TieredBenefits",VLOOKUP(CL296,Lookups!$U$1:$V$3,2,TRUE),"")</f>
        <v/>
      </c>
      <c r="CM35" s="14" t="str">
        <f>IF(CM25="TieredBenefits",VLOOKUP(CM296,Lookups!$U$1:$V$3,2,TRUE),"")</f>
        <v/>
      </c>
      <c r="CN35" s="14" t="str">
        <f>IF(CN25="TieredBenefits",VLOOKUP(CN296,Lookups!$U$1:$V$3,2,TRUE),"")</f>
        <v/>
      </c>
      <c r="CO35" s="14" t="str">
        <f>IF(CO25="TieredBenefits",VLOOKUP(CO296,Lookups!$U$1:$V$3,2,TRUE),"")</f>
        <v>Flat</v>
      </c>
      <c r="CP35" s="14" t="str">
        <f>IF(CP25="TieredBenefits",VLOOKUP(CP296,Lookups!$U$1:$V$3,2,TRUE),"")</f>
        <v/>
      </c>
      <c r="CQ35" s="14" t="str">
        <f>IF(CQ25="TieredBenefits",VLOOKUP(CQ296,Lookups!$U$1:$V$3,2,TRUE),"")</f>
        <v/>
      </c>
      <c r="CR35" s="14" t="str">
        <f>IF(CR25="TieredBenefits",VLOOKUP(CR296,Lookups!$U$1:$V$3,2,TRUE),"")</f>
        <v>Flat</v>
      </c>
      <c r="CS35" s="14" t="str">
        <f>IF(CS25="TieredBenefits",VLOOKUP(CS296,Lookups!$U$1:$V$3,2,TRUE),"")</f>
        <v/>
      </c>
      <c r="CT35" s="14" t="str">
        <f>IF(CT25="TieredBenefits",VLOOKUP(CT296,Lookups!$U$1:$V$3,2,TRUE),"")</f>
        <v/>
      </c>
      <c r="CU35" s="14" t="str">
        <f>IF(CU25="TieredBenefits",VLOOKUP(CU296,Lookups!$U$1:$V$3,2,TRUE),"")</f>
        <v/>
      </c>
      <c r="CV35" s="14" t="str">
        <f>IF(CV25="TieredBenefits",VLOOKUP(CV296,Lookups!$U$1:$V$3,2,TRUE),"")</f>
        <v>Flat</v>
      </c>
      <c r="CW35" s="14" t="str">
        <f>IF(CW25="TieredBenefits",VLOOKUP(CW296,Lookups!$U$1:$V$3,2,TRUE),"")</f>
        <v/>
      </c>
    </row>
    <row r="36" ht="12.75" customHeight="1" outlineLevel="1">
      <c r="A36" s="11" t="s">
        <v>484</v>
      </c>
      <c r="B36" s="14">
        <f t="shared" ref="B36:CW36" si="13">IF(B35="","",RANDBETWEEN(1,10)/10)</f>
        <v>0.2</v>
      </c>
      <c r="C36" s="14">
        <f t="shared" si="13"/>
        <v>0.1</v>
      </c>
      <c r="D36" s="14">
        <f t="shared" si="13"/>
        <v>0.3</v>
      </c>
      <c r="E36" s="14" t="str">
        <f t="shared" si="13"/>
        <v/>
      </c>
      <c r="F36" s="14">
        <f t="shared" si="13"/>
        <v>0.7</v>
      </c>
      <c r="G36" s="14" t="str">
        <f t="shared" si="13"/>
        <v/>
      </c>
      <c r="H36" s="14" t="str">
        <f t="shared" si="13"/>
        <v/>
      </c>
      <c r="I36" s="14">
        <f t="shared" si="13"/>
        <v>1</v>
      </c>
      <c r="J36" s="14" t="str">
        <f t="shared" si="13"/>
        <v/>
      </c>
      <c r="K36" s="14" t="str">
        <f t="shared" si="13"/>
        <v/>
      </c>
      <c r="L36" s="14" t="str">
        <f t="shared" si="13"/>
        <v/>
      </c>
      <c r="M36" s="14">
        <f t="shared" si="13"/>
        <v>0.7</v>
      </c>
      <c r="N36" s="14">
        <f t="shared" si="13"/>
        <v>0.3</v>
      </c>
      <c r="O36" s="14" t="str">
        <f t="shared" si="13"/>
        <v/>
      </c>
      <c r="P36" s="14">
        <f t="shared" si="13"/>
        <v>0.3</v>
      </c>
      <c r="Q36" s="14" t="str">
        <f t="shared" si="13"/>
        <v/>
      </c>
      <c r="R36" s="14" t="str">
        <f t="shared" si="13"/>
        <v/>
      </c>
      <c r="S36" s="14" t="str">
        <f t="shared" si="13"/>
        <v/>
      </c>
      <c r="T36" s="14">
        <f t="shared" si="13"/>
        <v>0.6</v>
      </c>
      <c r="U36" s="14" t="str">
        <f t="shared" si="13"/>
        <v/>
      </c>
      <c r="V36" s="14">
        <f t="shared" si="13"/>
        <v>0.5</v>
      </c>
      <c r="W36" s="14" t="str">
        <f t="shared" si="13"/>
        <v/>
      </c>
      <c r="X36" s="14">
        <f t="shared" si="13"/>
        <v>0.8</v>
      </c>
      <c r="Y36" s="14" t="str">
        <f t="shared" si="13"/>
        <v/>
      </c>
      <c r="Z36" s="14" t="str">
        <f t="shared" si="13"/>
        <v/>
      </c>
      <c r="AA36" s="14" t="str">
        <f t="shared" si="13"/>
        <v/>
      </c>
      <c r="AB36" s="14" t="str">
        <f t="shared" si="13"/>
        <v/>
      </c>
      <c r="AC36" s="14" t="str">
        <f t="shared" si="13"/>
        <v/>
      </c>
      <c r="AD36" s="14" t="str">
        <f t="shared" si="13"/>
        <v/>
      </c>
      <c r="AE36" s="14" t="str">
        <f t="shared" si="13"/>
        <v/>
      </c>
      <c r="AF36" s="14">
        <f t="shared" si="13"/>
        <v>0.5</v>
      </c>
      <c r="AG36" s="14" t="str">
        <f t="shared" si="13"/>
        <v/>
      </c>
      <c r="AH36" s="14">
        <f t="shared" si="13"/>
        <v>0.2</v>
      </c>
      <c r="AI36" s="14" t="str">
        <f t="shared" si="13"/>
        <v/>
      </c>
      <c r="AJ36" s="14">
        <f t="shared" si="13"/>
        <v>0.3</v>
      </c>
      <c r="AK36" s="14" t="str">
        <f t="shared" si="13"/>
        <v/>
      </c>
      <c r="AL36" s="14">
        <f t="shared" si="13"/>
        <v>0.4</v>
      </c>
      <c r="AM36" s="14">
        <f t="shared" si="13"/>
        <v>0.8</v>
      </c>
      <c r="AN36" s="14">
        <f t="shared" si="13"/>
        <v>0.2</v>
      </c>
      <c r="AO36" s="14" t="str">
        <f t="shared" si="13"/>
        <v/>
      </c>
      <c r="AP36" s="14">
        <f t="shared" si="13"/>
        <v>0.8</v>
      </c>
      <c r="AQ36" s="14" t="str">
        <f t="shared" si="13"/>
        <v/>
      </c>
      <c r="AR36" s="14">
        <f t="shared" si="13"/>
        <v>0.1</v>
      </c>
      <c r="AS36" s="14">
        <f t="shared" si="13"/>
        <v>1</v>
      </c>
      <c r="AT36" s="14" t="str">
        <f t="shared" si="13"/>
        <v/>
      </c>
      <c r="AU36" s="14" t="str">
        <f t="shared" si="13"/>
        <v/>
      </c>
      <c r="AV36" s="14" t="str">
        <f t="shared" si="13"/>
        <v/>
      </c>
      <c r="AW36" s="14">
        <f t="shared" si="13"/>
        <v>0.4</v>
      </c>
      <c r="AX36" s="14">
        <f t="shared" si="13"/>
        <v>0.6</v>
      </c>
      <c r="AY36" s="14" t="str">
        <f t="shared" si="13"/>
        <v/>
      </c>
      <c r="AZ36" s="14" t="str">
        <f t="shared" si="13"/>
        <v/>
      </c>
      <c r="BA36" s="14" t="str">
        <f t="shared" si="13"/>
        <v/>
      </c>
      <c r="BB36" s="14">
        <f t="shared" si="13"/>
        <v>0.4</v>
      </c>
      <c r="BC36" s="14" t="str">
        <f t="shared" si="13"/>
        <v/>
      </c>
      <c r="BD36" s="14" t="str">
        <f t="shared" si="13"/>
        <v/>
      </c>
      <c r="BE36" s="14">
        <f t="shared" si="13"/>
        <v>0.4</v>
      </c>
      <c r="BF36" s="14" t="str">
        <f t="shared" si="13"/>
        <v/>
      </c>
      <c r="BG36" s="14" t="str">
        <f t="shared" si="13"/>
        <v/>
      </c>
      <c r="BH36" s="14" t="str">
        <f t="shared" si="13"/>
        <v/>
      </c>
      <c r="BI36" s="14" t="str">
        <f t="shared" si="13"/>
        <v/>
      </c>
      <c r="BJ36" s="14">
        <f t="shared" si="13"/>
        <v>0.6</v>
      </c>
      <c r="BK36" s="14">
        <f t="shared" si="13"/>
        <v>0.9</v>
      </c>
      <c r="BL36" s="14" t="str">
        <f t="shared" si="13"/>
        <v/>
      </c>
      <c r="BM36" s="14">
        <f t="shared" si="13"/>
        <v>0.2</v>
      </c>
      <c r="BN36" s="14" t="str">
        <f t="shared" si="13"/>
        <v/>
      </c>
      <c r="BO36" s="14" t="str">
        <f t="shared" si="13"/>
        <v/>
      </c>
      <c r="BP36" s="14">
        <f t="shared" si="13"/>
        <v>0.1</v>
      </c>
      <c r="BQ36" s="14">
        <f t="shared" si="13"/>
        <v>0.3</v>
      </c>
      <c r="BR36" s="14">
        <f t="shared" si="13"/>
        <v>1</v>
      </c>
      <c r="BS36" s="14" t="str">
        <f t="shared" si="13"/>
        <v/>
      </c>
      <c r="BT36" s="14">
        <f t="shared" si="13"/>
        <v>0.5</v>
      </c>
      <c r="BU36" s="14">
        <f t="shared" si="13"/>
        <v>0.1</v>
      </c>
      <c r="BV36" s="14" t="str">
        <f t="shared" si="13"/>
        <v/>
      </c>
      <c r="BW36" s="14" t="str">
        <f t="shared" si="13"/>
        <v/>
      </c>
      <c r="BX36" s="14">
        <f t="shared" si="13"/>
        <v>0.8</v>
      </c>
      <c r="BY36" s="14" t="str">
        <f t="shared" si="13"/>
        <v/>
      </c>
      <c r="BZ36" s="14" t="str">
        <f t="shared" si="13"/>
        <v/>
      </c>
      <c r="CA36" s="14">
        <f t="shared" si="13"/>
        <v>0.7</v>
      </c>
      <c r="CB36" s="14">
        <f t="shared" si="13"/>
        <v>0.5</v>
      </c>
      <c r="CC36" s="14" t="str">
        <f t="shared" si="13"/>
        <v/>
      </c>
      <c r="CD36" s="14">
        <f t="shared" si="13"/>
        <v>0.8</v>
      </c>
      <c r="CE36" s="14" t="str">
        <f t="shared" si="13"/>
        <v/>
      </c>
      <c r="CF36" s="14" t="str">
        <f t="shared" si="13"/>
        <v/>
      </c>
      <c r="CG36" s="14" t="str">
        <f t="shared" si="13"/>
        <v/>
      </c>
      <c r="CH36" s="14">
        <f t="shared" si="13"/>
        <v>0.6</v>
      </c>
      <c r="CI36" s="14">
        <f t="shared" si="13"/>
        <v>0.8</v>
      </c>
      <c r="CJ36" s="14">
        <f t="shared" si="13"/>
        <v>0.8</v>
      </c>
      <c r="CK36" s="14" t="str">
        <f t="shared" si="13"/>
        <v/>
      </c>
      <c r="CL36" s="14" t="str">
        <f t="shared" si="13"/>
        <v/>
      </c>
      <c r="CM36" s="14" t="str">
        <f t="shared" si="13"/>
        <v/>
      </c>
      <c r="CN36" s="14" t="str">
        <f t="shared" si="13"/>
        <v/>
      </c>
      <c r="CO36" s="14">
        <f t="shared" si="13"/>
        <v>0.3</v>
      </c>
      <c r="CP36" s="14" t="str">
        <f t="shared" si="13"/>
        <v/>
      </c>
      <c r="CQ36" s="14" t="str">
        <f t="shared" si="13"/>
        <v/>
      </c>
      <c r="CR36" s="14">
        <f t="shared" si="13"/>
        <v>0.3</v>
      </c>
      <c r="CS36" s="14" t="str">
        <f t="shared" si="13"/>
        <v/>
      </c>
      <c r="CT36" s="14" t="str">
        <f t="shared" si="13"/>
        <v/>
      </c>
      <c r="CU36" s="14" t="str">
        <f t="shared" si="13"/>
        <v/>
      </c>
      <c r="CV36" s="14">
        <f t="shared" si="13"/>
        <v>1</v>
      </c>
      <c r="CW36" s="14" t="str">
        <f t="shared" si="13"/>
        <v/>
      </c>
    </row>
    <row r="37" ht="12.75" customHeight="1" outlineLevel="1">
      <c r="A37" s="10" t="s">
        <v>485</v>
      </c>
      <c r="B37" s="17">
        <f t="shared" ref="B37:CW37" si="14">IF(B35="","",RANDBETWEEN(125,250)*10)</f>
        <v>1740</v>
      </c>
      <c r="C37" s="17">
        <f t="shared" si="14"/>
        <v>1680</v>
      </c>
      <c r="D37" s="17">
        <f t="shared" si="14"/>
        <v>2420</v>
      </c>
      <c r="E37" s="17" t="str">
        <f t="shared" si="14"/>
        <v/>
      </c>
      <c r="F37" s="17">
        <f t="shared" si="14"/>
        <v>1650</v>
      </c>
      <c r="G37" s="17" t="str">
        <f t="shared" si="14"/>
        <v/>
      </c>
      <c r="H37" s="17" t="str">
        <f t="shared" si="14"/>
        <v/>
      </c>
      <c r="I37" s="17">
        <f t="shared" si="14"/>
        <v>2270</v>
      </c>
      <c r="J37" s="17" t="str">
        <f t="shared" si="14"/>
        <v/>
      </c>
      <c r="K37" s="17" t="str">
        <f t="shared" si="14"/>
        <v/>
      </c>
      <c r="L37" s="17" t="str">
        <f t="shared" si="14"/>
        <v/>
      </c>
      <c r="M37" s="17">
        <f t="shared" si="14"/>
        <v>2450</v>
      </c>
      <c r="N37" s="17">
        <f t="shared" si="14"/>
        <v>2130</v>
      </c>
      <c r="O37" s="17" t="str">
        <f t="shared" si="14"/>
        <v/>
      </c>
      <c r="P37" s="17">
        <f t="shared" si="14"/>
        <v>1250</v>
      </c>
      <c r="Q37" s="17" t="str">
        <f t="shared" si="14"/>
        <v/>
      </c>
      <c r="R37" s="17" t="str">
        <f t="shared" si="14"/>
        <v/>
      </c>
      <c r="S37" s="17" t="str">
        <f t="shared" si="14"/>
        <v/>
      </c>
      <c r="T37" s="17">
        <f t="shared" si="14"/>
        <v>2140</v>
      </c>
      <c r="U37" s="17" t="str">
        <f t="shared" si="14"/>
        <v/>
      </c>
      <c r="V37" s="17">
        <f t="shared" si="14"/>
        <v>1300</v>
      </c>
      <c r="W37" s="17" t="str">
        <f t="shared" si="14"/>
        <v/>
      </c>
      <c r="X37" s="17">
        <f t="shared" si="14"/>
        <v>1610</v>
      </c>
      <c r="Y37" s="17" t="str">
        <f t="shared" si="14"/>
        <v/>
      </c>
      <c r="Z37" s="17" t="str">
        <f t="shared" si="14"/>
        <v/>
      </c>
      <c r="AA37" s="17" t="str">
        <f t="shared" si="14"/>
        <v/>
      </c>
      <c r="AB37" s="17" t="str">
        <f t="shared" si="14"/>
        <v/>
      </c>
      <c r="AC37" s="17" t="str">
        <f t="shared" si="14"/>
        <v/>
      </c>
      <c r="AD37" s="17" t="str">
        <f t="shared" si="14"/>
        <v/>
      </c>
      <c r="AE37" s="17" t="str">
        <f t="shared" si="14"/>
        <v/>
      </c>
      <c r="AF37" s="17">
        <f t="shared" si="14"/>
        <v>2380</v>
      </c>
      <c r="AG37" s="17" t="str">
        <f t="shared" si="14"/>
        <v/>
      </c>
      <c r="AH37" s="17">
        <f t="shared" si="14"/>
        <v>1850</v>
      </c>
      <c r="AI37" s="17" t="str">
        <f t="shared" si="14"/>
        <v/>
      </c>
      <c r="AJ37" s="17">
        <f t="shared" si="14"/>
        <v>1440</v>
      </c>
      <c r="AK37" s="17" t="str">
        <f t="shared" si="14"/>
        <v/>
      </c>
      <c r="AL37" s="17">
        <f t="shared" si="14"/>
        <v>1250</v>
      </c>
      <c r="AM37" s="17">
        <f t="shared" si="14"/>
        <v>1430</v>
      </c>
      <c r="AN37" s="17">
        <f t="shared" si="14"/>
        <v>1270</v>
      </c>
      <c r="AO37" s="17" t="str">
        <f t="shared" si="14"/>
        <v/>
      </c>
      <c r="AP37" s="17">
        <f t="shared" si="14"/>
        <v>2150</v>
      </c>
      <c r="AQ37" s="17" t="str">
        <f t="shared" si="14"/>
        <v/>
      </c>
      <c r="AR37" s="17">
        <f t="shared" si="14"/>
        <v>2360</v>
      </c>
      <c r="AS37" s="17">
        <f t="shared" si="14"/>
        <v>1540</v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7">
        <f t="shared" si="14"/>
        <v>1630</v>
      </c>
      <c r="AX37" s="17">
        <f t="shared" si="14"/>
        <v>1600</v>
      </c>
      <c r="AY37" s="17" t="str">
        <f t="shared" si="14"/>
        <v/>
      </c>
      <c r="AZ37" s="17" t="str">
        <f t="shared" si="14"/>
        <v/>
      </c>
      <c r="BA37" s="17" t="str">
        <f t="shared" si="14"/>
        <v/>
      </c>
      <c r="BB37" s="17">
        <f t="shared" si="14"/>
        <v>2210</v>
      </c>
      <c r="BC37" s="17" t="str">
        <f t="shared" si="14"/>
        <v/>
      </c>
      <c r="BD37" s="17" t="str">
        <f t="shared" si="14"/>
        <v/>
      </c>
      <c r="BE37" s="17">
        <f t="shared" si="14"/>
        <v>1900</v>
      </c>
      <c r="BF37" s="17" t="str">
        <f t="shared" si="14"/>
        <v/>
      </c>
      <c r="BG37" s="17" t="str">
        <f t="shared" si="14"/>
        <v/>
      </c>
      <c r="BH37" s="17" t="str">
        <f t="shared" si="14"/>
        <v/>
      </c>
      <c r="BI37" s="17" t="str">
        <f t="shared" si="14"/>
        <v/>
      </c>
      <c r="BJ37" s="17">
        <f t="shared" si="14"/>
        <v>2140</v>
      </c>
      <c r="BK37" s="17">
        <f t="shared" si="14"/>
        <v>1620</v>
      </c>
      <c r="BL37" s="17" t="str">
        <f t="shared" si="14"/>
        <v/>
      </c>
      <c r="BM37" s="17">
        <f t="shared" si="14"/>
        <v>2250</v>
      </c>
      <c r="BN37" s="17" t="str">
        <f t="shared" si="14"/>
        <v/>
      </c>
      <c r="BO37" s="17" t="str">
        <f t="shared" si="14"/>
        <v/>
      </c>
      <c r="BP37" s="17">
        <f t="shared" si="14"/>
        <v>2140</v>
      </c>
      <c r="BQ37" s="17">
        <f t="shared" si="14"/>
        <v>2410</v>
      </c>
      <c r="BR37" s="17">
        <f t="shared" si="14"/>
        <v>1660</v>
      </c>
      <c r="BS37" s="17" t="str">
        <f t="shared" si="14"/>
        <v/>
      </c>
      <c r="BT37" s="17">
        <f t="shared" si="14"/>
        <v>1370</v>
      </c>
      <c r="BU37" s="17">
        <f t="shared" si="14"/>
        <v>2060</v>
      </c>
      <c r="BV37" s="17" t="str">
        <f t="shared" si="14"/>
        <v/>
      </c>
      <c r="BW37" s="17" t="str">
        <f t="shared" si="14"/>
        <v/>
      </c>
      <c r="BX37" s="17">
        <f t="shared" si="14"/>
        <v>2490</v>
      </c>
      <c r="BY37" s="17" t="str">
        <f t="shared" si="14"/>
        <v/>
      </c>
      <c r="BZ37" s="17" t="str">
        <f t="shared" si="14"/>
        <v/>
      </c>
      <c r="CA37" s="17">
        <f t="shared" si="14"/>
        <v>1290</v>
      </c>
      <c r="CB37" s="17">
        <f t="shared" si="14"/>
        <v>1540</v>
      </c>
      <c r="CC37" s="17" t="str">
        <f t="shared" si="14"/>
        <v/>
      </c>
      <c r="CD37" s="17">
        <f t="shared" si="14"/>
        <v>2410</v>
      </c>
      <c r="CE37" s="17" t="str">
        <f t="shared" si="14"/>
        <v/>
      </c>
      <c r="CF37" s="17" t="str">
        <f t="shared" si="14"/>
        <v/>
      </c>
      <c r="CG37" s="17" t="str">
        <f t="shared" si="14"/>
        <v/>
      </c>
      <c r="CH37" s="17">
        <f t="shared" si="14"/>
        <v>1850</v>
      </c>
      <c r="CI37" s="17">
        <f t="shared" si="14"/>
        <v>1650</v>
      </c>
      <c r="CJ37" s="17">
        <f t="shared" si="14"/>
        <v>1370</v>
      </c>
      <c r="CK37" s="17" t="str">
        <f t="shared" si="14"/>
        <v/>
      </c>
      <c r="CL37" s="17" t="str">
        <f t="shared" si="14"/>
        <v/>
      </c>
      <c r="CM37" s="17" t="str">
        <f t="shared" si="14"/>
        <v/>
      </c>
      <c r="CN37" s="17" t="str">
        <f t="shared" si="14"/>
        <v/>
      </c>
      <c r="CO37" s="17">
        <f t="shared" si="14"/>
        <v>2300</v>
      </c>
      <c r="CP37" s="17" t="str">
        <f t="shared" si="14"/>
        <v/>
      </c>
      <c r="CQ37" s="17" t="str">
        <f t="shared" si="14"/>
        <v/>
      </c>
      <c r="CR37" s="17">
        <f t="shared" si="14"/>
        <v>1840</v>
      </c>
      <c r="CS37" s="17" t="str">
        <f t="shared" si="14"/>
        <v/>
      </c>
      <c r="CT37" s="17" t="str">
        <f t="shared" si="14"/>
        <v/>
      </c>
      <c r="CU37" s="17" t="str">
        <f t="shared" si="14"/>
        <v/>
      </c>
      <c r="CV37" s="17">
        <f t="shared" si="14"/>
        <v>1770</v>
      </c>
      <c r="CW37" s="17" t="str">
        <f t="shared" si="14"/>
        <v/>
      </c>
    </row>
    <row r="38" ht="12.75" customHeight="1" outlineLevel="1">
      <c r="A38" s="11" t="s">
        <v>486</v>
      </c>
      <c r="B38" s="14" t="str">
        <f>VLOOKUP(B299,Lookups!$Z$1:$AA$4,2,TRUE)</f>
        <v>OwnJob</v>
      </c>
      <c r="C38" s="14" t="str">
        <f>VLOOKUP(C299,Lookups!$Z$1:$AA$4,2,TRUE)</f>
        <v>Specialty/Sub-specialty</v>
      </c>
      <c r="D38" s="14" t="str">
        <f>VLOOKUP(D299,Lookups!$Z$1:$AA$4,2,TRUE)</f>
        <v>OwnJob</v>
      </c>
      <c r="E38" s="14" t="str">
        <f>VLOOKUP(E299,Lookups!$Z$1:$AA$4,2,TRUE)</f>
        <v>OwnJob</v>
      </c>
      <c r="F38" s="14" t="str">
        <f>VLOOKUP(F299,Lookups!$Z$1:$AA$4,2,TRUE)</f>
        <v>OwnJob</v>
      </c>
      <c r="G38" s="14" t="str">
        <f>VLOOKUP(G299,Lookups!$Z$1:$AA$4,2,TRUE)</f>
        <v>OwnOccupation</v>
      </c>
      <c r="H38" s="14" t="str">
        <f>VLOOKUP(H299,Lookups!$Z$1:$AA$4,2,TRUE)</f>
        <v>OwnJob</v>
      </c>
      <c r="I38" s="14" t="str">
        <f>VLOOKUP(I299,Lookups!$Z$1:$AA$4,2,TRUE)</f>
        <v>OwnJob</v>
      </c>
      <c r="J38" s="14" t="str">
        <f>VLOOKUP(J299,Lookups!$Z$1:$AA$4,2,TRUE)</f>
        <v>OwnJob</v>
      </c>
      <c r="K38" s="14" t="str">
        <f>VLOOKUP(K299,Lookups!$Z$1:$AA$4,2,TRUE)</f>
        <v>OwnJob</v>
      </c>
      <c r="L38" s="14" t="str">
        <f>VLOOKUP(L299,Lookups!$Z$1:$AA$4,2,TRUE)</f>
        <v>OwnJob</v>
      </c>
      <c r="M38" s="14" t="str">
        <f>VLOOKUP(M299,Lookups!$Z$1:$AA$4,2,TRUE)</f>
        <v>OwnOccupation</v>
      </c>
      <c r="N38" s="14" t="str">
        <f>VLOOKUP(N299,Lookups!$Z$1:$AA$4,2,TRUE)</f>
        <v>OwnJob</v>
      </c>
      <c r="O38" s="14" t="str">
        <f>VLOOKUP(O299,Lookups!$Z$1:$AA$4,2,TRUE)</f>
        <v>OwnJob</v>
      </c>
      <c r="P38" s="14" t="str">
        <f>VLOOKUP(P299,Lookups!$Z$1:$AA$4,2,TRUE)</f>
        <v>OwnJob</v>
      </c>
      <c r="Q38" s="14" t="str">
        <f>VLOOKUP(Q299,Lookups!$Z$1:$AA$4,2,TRUE)</f>
        <v>OwnJob</v>
      </c>
      <c r="R38" s="14" t="str">
        <f>VLOOKUP(R299,Lookups!$Z$1:$AA$4,2,TRUE)</f>
        <v>OwnOccupation</v>
      </c>
      <c r="S38" s="14" t="str">
        <f>VLOOKUP(S299,Lookups!$Z$1:$AA$4,2,TRUE)</f>
        <v>Specialty/Sub-specialty</v>
      </c>
      <c r="T38" s="14" t="str">
        <f>VLOOKUP(T299,Lookups!$Z$1:$AA$4,2,TRUE)</f>
        <v>OwnJob</v>
      </c>
      <c r="U38" s="14" t="str">
        <f>VLOOKUP(U299,Lookups!$Z$1:$AA$4,2,TRUE)</f>
        <v>Specialty/Sub-specialty</v>
      </c>
      <c r="V38" s="14" t="str">
        <f>VLOOKUP(V299,Lookups!$Z$1:$AA$4,2,TRUE)</f>
        <v>OwnJob</v>
      </c>
      <c r="W38" s="14" t="str">
        <f>VLOOKUP(W299,Lookups!$Z$1:$AA$4,2,TRUE)</f>
        <v>OwnJob</v>
      </c>
      <c r="X38" s="14" t="str">
        <f>VLOOKUP(X299,Lookups!$Z$1:$AA$4,2,TRUE)</f>
        <v>OwnJob</v>
      </c>
      <c r="Y38" s="14" t="str">
        <f>VLOOKUP(Y299,Lookups!$Z$1:$AA$4,2,TRUE)</f>
        <v>Specialty/Sub-specialty</v>
      </c>
      <c r="Z38" s="14" t="str">
        <f>VLOOKUP(Z299,Lookups!$Z$1:$AA$4,2,TRUE)</f>
        <v>Specialty/Sub-specialty</v>
      </c>
      <c r="AA38" s="14" t="str">
        <f>VLOOKUP(AA299,Lookups!$Z$1:$AA$4,2,TRUE)</f>
        <v>OwnJob</v>
      </c>
      <c r="AB38" s="14" t="str">
        <f>VLOOKUP(AB299,Lookups!$Z$1:$AA$4,2,TRUE)</f>
        <v>Specialty/Sub-specialty</v>
      </c>
      <c r="AC38" s="14" t="str">
        <f>VLOOKUP(AC299,Lookups!$Z$1:$AA$4,2,TRUE)</f>
        <v>OwnJob</v>
      </c>
      <c r="AD38" s="14" t="str">
        <f>VLOOKUP(AD299,Lookups!$Z$1:$AA$4,2,TRUE)</f>
        <v>OwnJob</v>
      </c>
      <c r="AE38" s="14" t="str">
        <f>VLOOKUP(AE299,Lookups!$Z$1:$AA$4,2,TRUE)</f>
        <v>OwnJob</v>
      </c>
      <c r="AF38" s="14" t="str">
        <f>VLOOKUP(AF299,Lookups!$Z$1:$AA$4,2,TRUE)</f>
        <v>Specialty/Sub-specialty</v>
      </c>
      <c r="AG38" s="14" t="str">
        <f>VLOOKUP(AG299,Lookups!$Z$1:$AA$4,2,TRUE)</f>
        <v>OwnOccupation</v>
      </c>
      <c r="AH38" s="14" t="str">
        <f>VLOOKUP(AH299,Lookups!$Z$1:$AA$4,2,TRUE)</f>
        <v>OwnJob</v>
      </c>
      <c r="AI38" s="14" t="str">
        <f>VLOOKUP(AI299,Lookups!$Z$1:$AA$4,2,TRUE)</f>
        <v>OwnJob</v>
      </c>
      <c r="AJ38" s="14" t="str">
        <f>VLOOKUP(AJ299,Lookups!$Z$1:$AA$4,2,TRUE)</f>
        <v>OwnJob</v>
      </c>
      <c r="AK38" s="14" t="str">
        <f>VLOOKUP(AK299,Lookups!$Z$1:$AA$4,2,TRUE)</f>
        <v>OwnOccupation</v>
      </c>
      <c r="AL38" s="14" t="str">
        <f>VLOOKUP(AL299,Lookups!$Z$1:$AA$4,2,TRUE)</f>
        <v>OwnJob</v>
      </c>
      <c r="AM38" s="14" t="str">
        <f>VLOOKUP(AM299,Lookups!$Z$1:$AA$4,2,TRUE)</f>
        <v>OwnJob</v>
      </c>
      <c r="AN38" s="14" t="str">
        <f>VLOOKUP(AN299,Lookups!$Z$1:$AA$4,2,TRUE)</f>
        <v>Specialty/Sub-specialty</v>
      </c>
      <c r="AO38" s="14" t="str">
        <f>VLOOKUP(AO299,Lookups!$Z$1:$AA$4,2,TRUE)</f>
        <v>OwnOccupation</v>
      </c>
      <c r="AP38" s="14" t="str">
        <f>VLOOKUP(AP299,Lookups!$Z$1:$AA$4,2,TRUE)</f>
        <v>Specialty/Sub-specialty</v>
      </c>
      <c r="AQ38" s="14" t="str">
        <f>VLOOKUP(AQ299,Lookups!$Z$1:$AA$4,2,TRUE)</f>
        <v>OwnJob</v>
      </c>
      <c r="AR38" s="14" t="str">
        <f>VLOOKUP(AR299,Lookups!$Z$1:$AA$4,2,TRUE)</f>
        <v>OwnJob</v>
      </c>
      <c r="AS38" s="14" t="str">
        <f>VLOOKUP(AS299,Lookups!$Z$1:$AA$4,2,TRUE)</f>
        <v>OwnJob</v>
      </c>
      <c r="AT38" s="14" t="str">
        <f>VLOOKUP(AT299,Lookups!$Z$1:$AA$4,2,TRUE)</f>
        <v>OwnOccupation</v>
      </c>
      <c r="AU38" s="14" t="str">
        <f>VLOOKUP(AU299,Lookups!$Z$1:$AA$4,2,TRUE)</f>
        <v>OwnJob</v>
      </c>
      <c r="AV38" s="14" t="str">
        <f>VLOOKUP(AV299,Lookups!$Z$1:$AA$4,2,TRUE)</f>
        <v>OwnJob</v>
      </c>
      <c r="AW38" s="14" t="str">
        <f>VLOOKUP(AW299,Lookups!$Z$1:$AA$4,2,TRUE)</f>
        <v>OwnJob</v>
      </c>
      <c r="AX38" s="14" t="str">
        <f>VLOOKUP(AX299,Lookups!$Z$1:$AA$4,2,TRUE)</f>
        <v>OwnJob</v>
      </c>
      <c r="AY38" s="14" t="str">
        <f>VLOOKUP(AY299,Lookups!$Z$1:$AA$4,2,TRUE)</f>
        <v>Specialty/Sub-specialty</v>
      </c>
      <c r="AZ38" s="14" t="str">
        <f>VLOOKUP(AZ299,Lookups!$Z$1:$AA$4,2,TRUE)</f>
        <v>OwnJob</v>
      </c>
      <c r="BA38" s="14" t="str">
        <f>VLOOKUP(BA299,Lookups!$Z$1:$AA$4,2,TRUE)</f>
        <v>Specialty/Sub-specialty</v>
      </c>
      <c r="BB38" s="14" t="str">
        <f>VLOOKUP(BB299,Lookups!$Z$1:$AA$4,2,TRUE)</f>
        <v>OwnOccupation</v>
      </c>
      <c r="BC38" s="14" t="str">
        <f>VLOOKUP(BC299,Lookups!$Z$1:$AA$4,2,TRUE)</f>
        <v>OwnOccupation</v>
      </c>
      <c r="BD38" s="14" t="str">
        <f>VLOOKUP(BD299,Lookups!$Z$1:$AA$4,2,TRUE)</f>
        <v>OwnOccupation</v>
      </c>
      <c r="BE38" s="14" t="str">
        <f>VLOOKUP(BE299,Lookups!$Z$1:$AA$4,2,TRUE)</f>
        <v>OwnOccupation</v>
      </c>
      <c r="BF38" s="14" t="str">
        <f>VLOOKUP(BF299,Lookups!$Z$1:$AA$4,2,TRUE)</f>
        <v>Specialty/Sub-specialty</v>
      </c>
      <c r="BG38" s="14" t="str">
        <f>VLOOKUP(BG299,Lookups!$Z$1:$AA$4,2,TRUE)</f>
        <v>OwnJob</v>
      </c>
      <c r="BH38" s="14" t="str">
        <f>VLOOKUP(BH299,Lookups!$Z$1:$AA$4,2,TRUE)</f>
        <v>Specialty/Sub-specialty</v>
      </c>
      <c r="BI38" s="14" t="str">
        <f>VLOOKUP(BI299,Lookups!$Z$1:$AA$4,2,TRUE)</f>
        <v>OwnOccupation</v>
      </c>
      <c r="BJ38" s="14" t="str">
        <f>VLOOKUP(BJ299,Lookups!$Z$1:$AA$4,2,TRUE)</f>
        <v>OwnOccupation</v>
      </c>
      <c r="BK38" s="14" t="str">
        <f>VLOOKUP(BK299,Lookups!$Z$1:$AA$4,2,TRUE)</f>
        <v>Specialty/Sub-specialty</v>
      </c>
      <c r="BL38" s="14" t="str">
        <f>VLOOKUP(BL299,Lookups!$Z$1:$AA$4,2,TRUE)</f>
        <v>Specialty/Sub-specialty</v>
      </c>
      <c r="BM38" s="14" t="str">
        <f>VLOOKUP(BM299,Lookups!$Z$1:$AA$4,2,TRUE)</f>
        <v>Specialty/Sub-specialty</v>
      </c>
      <c r="BN38" s="14" t="str">
        <f>VLOOKUP(BN299,Lookups!$Z$1:$AA$4,2,TRUE)</f>
        <v>OwnJob</v>
      </c>
      <c r="BO38" s="14" t="str">
        <f>VLOOKUP(BO299,Lookups!$Z$1:$AA$4,2,TRUE)</f>
        <v>OwnJob</v>
      </c>
      <c r="BP38" s="14" t="str">
        <f>VLOOKUP(BP299,Lookups!$Z$1:$AA$4,2,TRUE)</f>
        <v>OwnJob</v>
      </c>
      <c r="BQ38" s="14" t="str">
        <f>VLOOKUP(BQ299,Lookups!$Z$1:$AA$4,2,TRUE)</f>
        <v>Specialty/Sub-specialty</v>
      </c>
      <c r="BR38" s="14" t="str">
        <f>VLOOKUP(BR299,Lookups!$Z$1:$AA$4,2,TRUE)</f>
        <v>OwnJob</v>
      </c>
      <c r="BS38" s="14" t="str">
        <f>VLOOKUP(BS299,Lookups!$Z$1:$AA$4,2,TRUE)</f>
        <v>OwnJob</v>
      </c>
      <c r="BT38" s="14" t="str">
        <f>VLOOKUP(BT299,Lookups!$Z$1:$AA$4,2,TRUE)</f>
        <v>OwnJob</v>
      </c>
      <c r="BU38" s="14" t="str">
        <f>VLOOKUP(BU299,Lookups!$Z$1:$AA$4,2,TRUE)</f>
        <v>OwnOccupation</v>
      </c>
      <c r="BV38" s="14" t="str">
        <f>VLOOKUP(BV299,Lookups!$Z$1:$AA$4,2,TRUE)</f>
        <v>OwnJob</v>
      </c>
      <c r="BW38" s="14" t="str">
        <f>VLOOKUP(BW299,Lookups!$Z$1:$AA$4,2,TRUE)</f>
        <v>OwnJob</v>
      </c>
      <c r="BX38" s="14" t="str">
        <f>VLOOKUP(BX299,Lookups!$Z$1:$AA$4,2,TRUE)</f>
        <v>OwnJob</v>
      </c>
      <c r="BY38" s="14" t="str">
        <f>VLOOKUP(BY299,Lookups!$Z$1:$AA$4,2,TRUE)</f>
        <v>OwnOccupation</v>
      </c>
      <c r="BZ38" s="14" t="str">
        <f>VLOOKUP(BZ299,Lookups!$Z$1:$AA$4,2,TRUE)</f>
        <v>OwnJob</v>
      </c>
      <c r="CA38" s="14" t="str">
        <f>VLOOKUP(CA299,Lookups!$Z$1:$AA$4,2,TRUE)</f>
        <v>OwnJob</v>
      </c>
      <c r="CB38" s="14" t="str">
        <f>VLOOKUP(CB299,Lookups!$Z$1:$AA$4,2,TRUE)</f>
        <v>Specialty/Sub-specialty</v>
      </c>
      <c r="CC38" s="14" t="str">
        <f>VLOOKUP(CC299,Lookups!$Z$1:$AA$4,2,TRUE)</f>
        <v>Specialty/Sub-specialty</v>
      </c>
      <c r="CD38" s="14" t="str">
        <f>VLOOKUP(CD299,Lookups!$Z$1:$AA$4,2,TRUE)</f>
        <v>OwnOccupation</v>
      </c>
      <c r="CE38" s="14" t="str">
        <f>VLOOKUP(CE299,Lookups!$Z$1:$AA$4,2,TRUE)</f>
        <v>Specialty/Sub-specialty</v>
      </c>
      <c r="CF38" s="14" t="str">
        <f>VLOOKUP(CF299,Lookups!$Z$1:$AA$4,2,TRUE)</f>
        <v>OwnJob</v>
      </c>
      <c r="CG38" s="14" t="str">
        <f>VLOOKUP(CG299,Lookups!$Z$1:$AA$4,2,TRUE)</f>
        <v>OwnJob</v>
      </c>
      <c r="CH38" s="14" t="str">
        <f>VLOOKUP(CH299,Lookups!$Z$1:$AA$4,2,TRUE)</f>
        <v>Specialty/Sub-specialty</v>
      </c>
      <c r="CI38" s="14" t="str">
        <f>VLOOKUP(CI299,Lookups!$Z$1:$AA$4,2,TRUE)</f>
        <v>Specialty/Sub-specialty</v>
      </c>
      <c r="CJ38" s="14" t="str">
        <f>VLOOKUP(CJ299,Lookups!$Z$1:$AA$4,2,TRUE)</f>
        <v>OwnJob</v>
      </c>
      <c r="CK38" s="14" t="str">
        <f>VLOOKUP(CK299,Lookups!$Z$1:$AA$4,2,TRUE)</f>
        <v>OwnJob</v>
      </c>
      <c r="CL38" s="14" t="str">
        <f>VLOOKUP(CL299,Lookups!$Z$1:$AA$4,2,TRUE)</f>
        <v>OwnJob</v>
      </c>
      <c r="CM38" s="14" t="str">
        <f>VLOOKUP(CM299,Lookups!$Z$1:$AA$4,2,TRUE)</f>
        <v>Specialty/Sub-specialty</v>
      </c>
      <c r="CN38" s="14" t="str">
        <f>VLOOKUP(CN299,Lookups!$Z$1:$AA$4,2,TRUE)</f>
        <v>OwnJob</v>
      </c>
      <c r="CO38" s="14" t="str">
        <f>VLOOKUP(CO299,Lookups!$Z$1:$AA$4,2,TRUE)</f>
        <v>OwnOccupation</v>
      </c>
      <c r="CP38" s="14" t="str">
        <f>VLOOKUP(CP299,Lookups!$Z$1:$AA$4,2,TRUE)</f>
        <v>OwnJob</v>
      </c>
      <c r="CQ38" s="14" t="str">
        <f>VLOOKUP(CQ299,Lookups!$Z$1:$AA$4,2,TRUE)</f>
        <v>OwnOccupation</v>
      </c>
      <c r="CR38" s="14" t="str">
        <f>VLOOKUP(CR299,Lookups!$Z$1:$AA$4,2,TRUE)</f>
        <v>OwnJob</v>
      </c>
      <c r="CS38" s="14" t="str">
        <f>VLOOKUP(CS299,Lookups!$Z$1:$AA$4,2,TRUE)</f>
        <v>OwnJob</v>
      </c>
      <c r="CT38" s="14" t="str">
        <f>VLOOKUP(CT299,Lookups!$Z$1:$AA$4,2,TRUE)</f>
        <v>Specialty/Sub-specialty</v>
      </c>
      <c r="CU38" s="14" t="str">
        <f>VLOOKUP(CU299,Lookups!$Z$1:$AA$4,2,TRUE)</f>
        <v>OwnJob</v>
      </c>
      <c r="CV38" s="14" t="str">
        <f>VLOOKUP(CV299,Lookups!$Z$1:$AA$4,2,TRUE)</f>
        <v>OwnJob</v>
      </c>
      <c r="CW38" s="14" t="str">
        <f>VLOOKUP(CW299,Lookups!$Z$1:$AA$4,2,TRUE)</f>
        <v>OwnJob</v>
      </c>
    </row>
    <row r="39" ht="12.75" customHeight="1" outlineLevel="1">
      <c r="A39" s="11" t="s">
        <v>490</v>
      </c>
      <c r="B39" s="14" t="str">
        <f>VLOOKUP(B300,Lookups!$AB$1:$AC$3,2,TRUE)</f>
        <v>NonOccupationalCoverage</v>
      </c>
      <c r="C39" s="14" t="str">
        <f>VLOOKUP(C300,Lookups!$AB$1:$AC$3,2,TRUE)</f>
        <v>24HourCoverage</v>
      </c>
      <c r="D39" s="14" t="str">
        <f>VLOOKUP(D300,Lookups!$AB$1:$AC$3,2,TRUE)</f>
        <v>NonOccupationalCoverage</v>
      </c>
      <c r="E39" s="14" t="str">
        <f>VLOOKUP(E300,Lookups!$AB$1:$AC$3,2,TRUE)</f>
        <v>NonOccupationalCoverage</v>
      </c>
      <c r="F39" s="14" t="str">
        <f>VLOOKUP(F300,Lookups!$AB$1:$AC$3,2,TRUE)</f>
        <v>24HourCoverage</v>
      </c>
      <c r="G39" s="14" t="str">
        <f>VLOOKUP(G300,Lookups!$AB$1:$AC$3,2,TRUE)</f>
        <v>24HourCoverage</v>
      </c>
      <c r="H39" s="14" t="str">
        <f>VLOOKUP(H300,Lookups!$AB$1:$AC$3,2,TRUE)</f>
        <v>NonOccupationalCoverage</v>
      </c>
      <c r="I39" s="14" t="str">
        <f>VLOOKUP(I300,Lookups!$AB$1:$AC$3,2,TRUE)</f>
        <v>NonOccupationalCoverage</v>
      </c>
      <c r="J39" s="14" t="str">
        <f>VLOOKUP(J300,Lookups!$AB$1:$AC$3,2,TRUE)</f>
        <v>24HourCoverage</v>
      </c>
      <c r="K39" s="14" t="str">
        <f>VLOOKUP(K300,Lookups!$AB$1:$AC$3,2,TRUE)</f>
        <v>24HourCoverage</v>
      </c>
      <c r="L39" s="14" t="str">
        <f>VLOOKUP(L300,Lookups!$AB$1:$AC$3,2,TRUE)</f>
        <v>NonOccupationalCoverage</v>
      </c>
      <c r="M39" s="14" t="str">
        <f>VLOOKUP(M300,Lookups!$AB$1:$AC$3,2,TRUE)</f>
        <v>NonOccupationalCoverage</v>
      </c>
      <c r="N39" s="14" t="str">
        <f>VLOOKUP(N300,Lookups!$AB$1:$AC$3,2,TRUE)</f>
        <v>24HourCoverage</v>
      </c>
      <c r="O39" s="14" t="str">
        <f>VLOOKUP(O300,Lookups!$AB$1:$AC$3,2,TRUE)</f>
        <v>24HourCoverage</v>
      </c>
      <c r="P39" s="14" t="str">
        <f>VLOOKUP(P300,Lookups!$AB$1:$AC$3,2,TRUE)</f>
        <v>NonOccupationalCoverage</v>
      </c>
      <c r="Q39" s="14" t="str">
        <f>VLOOKUP(Q300,Lookups!$AB$1:$AC$3,2,TRUE)</f>
        <v>24HourCoverage</v>
      </c>
      <c r="R39" s="14" t="str">
        <f>VLOOKUP(R300,Lookups!$AB$1:$AC$3,2,TRUE)</f>
        <v>24HourCoverage</v>
      </c>
      <c r="S39" s="14" t="str">
        <f>VLOOKUP(S300,Lookups!$AB$1:$AC$3,2,TRUE)</f>
        <v>24HourCoverage</v>
      </c>
      <c r="T39" s="14" t="str">
        <f>VLOOKUP(T300,Lookups!$AB$1:$AC$3,2,TRUE)</f>
        <v>NonOccupationalCoverage</v>
      </c>
      <c r="U39" s="14" t="str">
        <f>VLOOKUP(U300,Lookups!$AB$1:$AC$3,2,TRUE)</f>
        <v>NonOccupationalCoverage</v>
      </c>
      <c r="V39" s="14" t="str">
        <f>VLOOKUP(V300,Lookups!$AB$1:$AC$3,2,TRUE)</f>
        <v>NonOccupationalCoverage</v>
      </c>
      <c r="W39" s="14" t="str">
        <f>VLOOKUP(W300,Lookups!$AB$1:$AC$3,2,TRUE)</f>
        <v>24HourCoverage</v>
      </c>
      <c r="X39" s="14" t="str">
        <f>VLOOKUP(X300,Lookups!$AB$1:$AC$3,2,TRUE)</f>
        <v>24HourCoverage</v>
      </c>
      <c r="Y39" s="14" t="str">
        <f>VLOOKUP(Y300,Lookups!$AB$1:$AC$3,2,TRUE)</f>
        <v>24HourCoverage</v>
      </c>
      <c r="Z39" s="14" t="str">
        <f>VLOOKUP(Z300,Lookups!$AB$1:$AC$3,2,TRUE)</f>
        <v>NonOccupationalCoverage</v>
      </c>
      <c r="AA39" s="14" t="str">
        <f>VLOOKUP(AA300,Lookups!$AB$1:$AC$3,2,TRUE)</f>
        <v>NonOccupationalCoverage</v>
      </c>
      <c r="AB39" s="14" t="str">
        <f>VLOOKUP(AB300,Lookups!$AB$1:$AC$3,2,TRUE)</f>
        <v>24HourCoverage</v>
      </c>
      <c r="AC39" s="14" t="str">
        <f>VLOOKUP(AC300,Lookups!$AB$1:$AC$3,2,TRUE)</f>
        <v>24HourCoverage</v>
      </c>
      <c r="AD39" s="14" t="str">
        <f>VLOOKUP(AD300,Lookups!$AB$1:$AC$3,2,TRUE)</f>
        <v>24HourCoverage</v>
      </c>
      <c r="AE39" s="14" t="str">
        <f>VLOOKUP(AE300,Lookups!$AB$1:$AC$3,2,TRUE)</f>
        <v>24HourCoverage</v>
      </c>
      <c r="AF39" s="14" t="str">
        <f>VLOOKUP(AF300,Lookups!$AB$1:$AC$3,2,TRUE)</f>
        <v>24HourCoverage</v>
      </c>
      <c r="AG39" s="14" t="str">
        <f>VLOOKUP(AG300,Lookups!$AB$1:$AC$3,2,TRUE)</f>
        <v>24HourCoverage</v>
      </c>
      <c r="AH39" s="14" t="str">
        <f>VLOOKUP(AH300,Lookups!$AB$1:$AC$3,2,TRUE)</f>
        <v>24HourCoverage</v>
      </c>
      <c r="AI39" s="14" t="str">
        <f>VLOOKUP(AI300,Lookups!$AB$1:$AC$3,2,TRUE)</f>
        <v>24HourCoverage</v>
      </c>
      <c r="AJ39" s="14" t="str">
        <f>VLOOKUP(AJ300,Lookups!$AB$1:$AC$3,2,TRUE)</f>
        <v>NonOccupationalCoverage</v>
      </c>
      <c r="AK39" s="14" t="str">
        <f>VLOOKUP(AK300,Lookups!$AB$1:$AC$3,2,TRUE)</f>
        <v>24HourCoverage</v>
      </c>
      <c r="AL39" s="14" t="str">
        <f>VLOOKUP(AL300,Lookups!$AB$1:$AC$3,2,TRUE)</f>
        <v>NonOccupationalCoverage</v>
      </c>
      <c r="AM39" s="14" t="str">
        <f>VLOOKUP(AM300,Lookups!$AB$1:$AC$3,2,TRUE)</f>
        <v>24HourCoverage</v>
      </c>
      <c r="AN39" s="14" t="str">
        <f>VLOOKUP(AN300,Lookups!$AB$1:$AC$3,2,TRUE)</f>
        <v>24HourCoverage</v>
      </c>
      <c r="AO39" s="14" t="str">
        <f>VLOOKUP(AO300,Lookups!$AB$1:$AC$3,2,TRUE)</f>
        <v>NonOccupationalCoverage</v>
      </c>
      <c r="AP39" s="14" t="str">
        <f>VLOOKUP(AP300,Lookups!$AB$1:$AC$3,2,TRUE)</f>
        <v>NonOccupationalCoverage</v>
      </c>
      <c r="AQ39" s="14" t="str">
        <f>VLOOKUP(AQ300,Lookups!$AB$1:$AC$3,2,TRUE)</f>
        <v>NonOccupationalCoverage</v>
      </c>
      <c r="AR39" s="14" t="str">
        <f>VLOOKUP(AR300,Lookups!$AB$1:$AC$3,2,TRUE)</f>
        <v>24HourCoverage</v>
      </c>
      <c r="AS39" s="14" t="str">
        <f>VLOOKUP(AS300,Lookups!$AB$1:$AC$3,2,TRUE)</f>
        <v>NonOccupationalCoverage</v>
      </c>
      <c r="AT39" s="14" t="str">
        <f>VLOOKUP(AT300,Lookups!$AB$1:$AC$3,2,TRUE)</f>
        <v>NonOccupationalCoverage</v>
      </c>
      <c r="AU39" s="14" t="str">
        <f>VLOOKUP(AU300,Lookups!$AB$1:$AC$3,2,TRUE)</f>
        <v>24HourCoverage</v>
      </c>
      <c r="AV39" s="14" t="str">
        <f>VLOOKUP(AV300,Lookups!$AB$1:$AC$3,2,TRUE)</f>
        <v>24HourCoverage</v>
      </c>
      <c r="AW39" s="14" t="str">
        <f>VLOOKUP(AW300,Lookups!$AB$1:$AC$3,2,TRUE)</f>
        <v>24HourCoverage</v>
      </c>
      <c r="AX39" s="14" t="str">
        <f>VLOOKUP(AX300,Lookups!$AB$1:$AC$3,2,TRUE)</f>
        <v>NonOccupationalCoverage</v>
      </c>
      <c r="AY39" s="14" t="str">
        <f>VLOOKUP(AY300,Lookups!$AB$1:$AC$3,2,TRUE)</f>
        <v>24HourCoverage</v>
      </c>
      <c r="AZ39" s="14" t="str">
        <f>VLOOKUP(AZ300,Lookups!$AB$1:$AC$3,2,TRUE)</f>
        <v>24HourCoverage</v>
      </c>
      <c r="BA39" s="14" t="str">
        <f>VLOOKUP(BA300,Lookups!$AB$1:$AC$3,2,TRUE)</f>
        <v>NonOccupationalCoverage</v>
      </c>
      <c r="BB39" s="14" t="str">
        <f>VLOOKUP(BB300,Lookups!$AB$1:$AC$3,2,TRUE)</f>
        <v>24HourCoverage</v>
      </c>
      <c r="BC39" s="14" t="str">
        <f>VLOOKUP(BC300,Lookups!$AB$1:$AC$3,2,TRUE)</f>
        <v>NonOccupationalCoverage</v>
      </c>
      <c r="BD39" s="14" t="str">
        <f>VLOOKUP(BD300,Lookups!$AB$1:$AC$3,2,TRUE)</f>
        <v>NonOccupationalCoverage</v>
      </c>
      <c r="BE39" s="14" t="str">
        <f>VLOOKUP(BE300,Lookups!$AB$1:$AC$3,2,TRUE)</f>
        <v>24HourCoverage</v>
      </c>
      <c r="BF39" s="14" t="str">
        <f>VLOOKUP(BF300,Lookups!$AB$1:$AC$3,2,TRUE)</f>
        <v>24HourCoverage</v>
      </c>
      <c r="BG39" s="14" t="str">
        <f>VLOOKUP(BG300,Lookups!$AB$1:$AC$3,2,TRUE)</f>
        <v>24HourCoverage</v>
      </c>
      <c r="BH39" s="14" t="str">
        <f>VLOOKUP(BH300,Lookups!$AB$1:$AC$3,2,TRUE)</f>
        <v>24HourCoverage</v>
      </c>
      <c r="BI39" s="14" t="str">
        <f>VLOOKUP(BI300,Lookups!$AB$1:$AC$3,2,TRUE)</f>
        <v>24HourCoverage</v>
      </c>
      <c r="BJ39" s="14" t="str">
        <f>VLOOKUP(BJ300,Lookups!$AB$1:$AC$3,2,TRUE)</f>
        <v>24HourCoverage</v>
      </c>
      <c r="BK39" s="14" t="str">
        <f>VLOOKUP(BK300,Lookups!$AB$1:$AC$3,2,TRUE)</f>
        <v>24HourCoverage</v>
      </c>
      <c r="BL39" s="14" t="str">
        <f>VLOOKUP(BL300,Lookups!$AB$1:$AC$3,2,TRUE)</f>
        <v>NonOccupationalCoverage</v>
      </c>
      <c r="BM39" s="14" t="str">
        <f>VLOOKUP(BM300,Lookups!$AB$1:$AC$3,2,TRUE)</f>
        <v>24HourCoverage</v>
      </c>
      <c r="BN39" s="14" t="str">
        <f>VLOOKUP(BN300,Lookups!$AB$1:$AC$3,2,TRUE)</f>
        <v>24HourCoverage</v>
      </c>
      <c r="BO39" s="14" t="str">
        <f>VLOOKUP(BO300,Lookups!$AB$1:$AC$3,2,TRUE)</f>
        <v>NonOccupationalCoverage</v>
      </c>
      <c r="BP39" s="14" t="str">
        <f>VLOOKUP(BP300,Lookups!$AB$1:$AC$3,2,TRUE)</f>
        <v>24HourCoverage</v>
      </c>
      <c r="BQ39" s="14" t="str">
        <f>VLOOKUP(BQ300,Lookups!$AB$1:$AC$3,2,TRUE)</f>
        <v>NonOccupationalCoverage</v>
      </c>
      <c r="BR39" s="14" t="str">
        <f>VLOOKUP(BR300,Lookups!$AB$1:$AC$3,2,TRUE)</f>
        <v>24HourCoverage</v>
      </c>
      <c r="BS39" s="14" t="str">
        <f>VLOOKUP(BS300,Lookups!$AB$1:$AC$3,2,TRUE)</f>
        <v>NonOccupationalCoverage</v>
      </c>
      <c r="BT39" s="14" t="str">
        <f>VLOOKUP(BT300,Lookups!$AB$1:$AC$3,2,TRUE)</f>
        <v>NonOccupationalCoverage</v>
      </c>
      <c r="BU39" s="14" t="str">
        <f>VLOOKUP(BU300,Lookups!$AB$1:$AC$3,2,TRUE)</f>
        <v>24HourCoverage</v>
      </c>
      <c r="BV39" s="14" t="str">
        <f>VLOOKUP(BV300,Lookups!$AB$1:$AC$3,2,TRUE)</f>
        <v>24HourCoverage</v>
      </c>
      <c r="BW39" s="14" t="str">
        <f>VLOOKUP(BW300,Lookups!$AB$1:$AC$3,2,TRUE)</f>
        <v>24HourCoverage</v>
      </c>
      <c r="BX39" s="14" t="str">
        <f>VLOOKUP(BX300,Lookups!$AB$1:$AC$3,2,TRUE)</f>
        <v>NonOccupationalCoverage</v>
      </c>
      <c r="BY39" s="14" t="str">
        <f>VLOOKUP(BY300,Lookups!$AB$1:$AC$3,2,TRUE)</f>
        <v>24HourCoverage</v>
      </c>
      <c r="BZ39" s="14" t="str">
        <f>VLOOKUP(BZ300,Lookups!$AB$1:$AC$3,2,TRUE)</f>
        <v>NonOccupationalCoverage</v>
      </c>
      <c r="CA39" s="14" t="str">
        <f>VLOOKUP(CA300,Lookups!$AB$1:$AC$3,2,TRUE)</f>
        <v>24HourCoverage</v>
      </c>
      <c r="CB39" s="14" t="str">
        <f>VLOOKUP(CB300,Lookups!$AB$1:$AC$3,2,TRUE)</f>
        <v>24HourCoverage</v>
      </c>
      <c r="CC39" s="14" t="str">
        <f>VLOOKUP(CC300,Lookups!$AB$1:$AC$3,2,TRUE)</f>
        <v>24HourCoverage</v>
      </c>
      <c r="CD39" s="14" t="str">
        <f>VLOOKUP(CD300,Lookups!$AB$1:$AC$3,2,TRUE)</f>
        <v>24HourCoverage</v>
      </c>
      <c r="CE39" s="14" t="str">
        <f>VLOOKUP(CE300,Lookups!$AB$1:$AC$3,2,TRUE)</f>
        <v>NonOccupationalCoverage</v>
      </c>
      <c r="CF39" s="14" t="str">
        <f>VLOOKUP(CF300,Lookups!$AB$1:$AC$3,2,TRUE)</f>
        <v>NonOccupationalCoverage</v>
      </c>
      <c r="CG39" s="14" t="str">
        <f>VLOOKUP(CG300,Lookups!$AB$1:$AC$3,2,TRUE)</f>
        <v>24HourCoverage</v>
      </c>
      <c r="CH39" s="14" t="str">
        <f>VLOOKUP(CH300,Lookups!$AB$1:$AC$3,2,TRUE)</f>
        <v>NonOccupationalCoverage</v>
      </c>
      <c r="CI39" s="14" t="str">
        <f>VLOOKUP(CI300,Lookups!$AB$1:$AC$3,2,TRUE)</f>
        <v>NonOccupationalCoverage</v>
      </c>
      <c r="CJ39" s="14" t="str">
        <f>VLOOKUP(CJ300,Lookups!$AB$1:$AC$3,2,TRUE)</f>
        <v>24HourCoverage</v>
      </c>
      <c r="CK39" s="14" t="str">
        <f>VLOOKUP(CK300,Lookups!$AB$1:$AC$3,2,TRUE)</f>
        <v>NonOccupationalCoverage</v>
      </c>
      <c r="CL39" s="14" t="str">
        <f>VLOOKUP(CL300,Lookups!$AB$1:$AC$3,2,TRUE)</f>
        <v>24HourCoverage</v>
      </c>
      <c r="CM39" s="14" t="str">
        <f>VLOOKUP(CM300,Lookups!$AB$1:$AC$3,2,TRUE)</f>
        <v>NonOccupationalCoverage</v>
      </c>
      <c r="CN39" s="14" t="str">
        <f>VLOOKUP(CN300,Lookups!$AB$1:$AC$3,2,TRUE)</f>
        <v>NonOccupationalCoverage</v>
      </c>
      <c r="CO39" s="14" t="str">
        <f>VLOOKUP(CO300,Lookups!$AB$1:$AC$3,2,TRUE)</f>
        <v>24HourCoverage</v>
      </c>
      <c r="CP39" s="14" t="str">
        <f>VLOOKUP(CP300,Lookups!$AB$1:$AC$3,2,TRUE)</f>
        <v>NonOccupationalCoverage</v>
      </c>
      <c r="CQ39" s="14" t="str">
        <f>VLOOKUP(CQ300,Lookups!$AB$1:$AC$3,2,TRUE)</f>
        <v>NonOccupationalCoverage</v>
      </c>
      <c r="CR39" s="14" t="str">
        <f>VLOOKUP(CR300,Lookups!$AB$1:$AC$3,2,TRUE)</f>
        <v>24HourCoverage</v>
      </c>
      <c r="CS39" s="14" t="str">
        <f>VLOOKUP(CS300,Lookups!$AB$1:$AC$3,2,TRUE)</f>
        <v>24HourCoverage</v>
      </c>
      <c r="CT39" s="14" t="str">
        <f>VLOOKUP(CT300,Lookups!$AB$1:$AC$3,2,TRUE)</f>
        <v>24HourCoverage</v>
      </c>
      <c r="CU39" s="14" t="str">
        <f>VLOOKUP(CU300,Lookups!$AB$1:$AC$3,2,TRUE)</f>
        <v>24HourCoverage</v>
      </c>
      <c r="CV39" s="14" t="str">
        <f>VLOOKUP(CV300,Lookups!$AB$1:$AC$3,2,TRUE)</f>
        <v>NonOccupationalCoverage</v>
      </c>
      <c r="CW39" s="14" t="str">
        <f>VLOOKUP(CW300,Lookups!$AB$1:$AC$3,2,TRUE)</f>
        <v>24HourCoverage</v>
      </c>
    </row>
    <row r="40" ht="12.75" customHeight="1" outlineLevel="1">
      <c r="A40" s="11" t="s">
        <v>493</v>
      </c>
      <c r="B40" s="14" t="b">
        <f>VLOOKUP(B301,Lookups!$AD$1:$AE$3,2,TRUE)</f>
        <v>0</v>
      </c>
      <c r="C40" s="14" t="b">
        <f>VLOOKUP(C301,Lookups!$AD$1:$AE$3,2,TRUE)</f>
        <v>0</v>
      </c>
      <c r="D40" s="14" t="b">
        <f>VLOOKUP(D301,Lookups!$AD$1:$AE$3,2,TRUE)</f>
        <v>0</v>
      </c>
      <c r="E40" s="14" t="b">
        <f>VLOOKUP(E301,Lookups!$AD$1:$AE$3,2,TRUE)</f>
        <v>0</v>
      </c>
      <c r="F40" s="14" t="b">
        <f>VLOOKUP(F301,Lookups!$AD$1:$AE$3,2,TRUE)</f>
        <v>0</v>
      </c>
      <c r="G40" s="14" t="b">
        <f>VLOOKUP(G301,Lookups!$AD$1:$AE$3,2,TRUE)</f>
        <v>1</v>
      </c>
      <c r="H40" s="14" t="b">
        <f>VLOOKUP(H301,Lookups!$AD$1:$AE$3,2,TRUE)</f>
        <v>0</v>
      </c>
      <c r="I40" s="14" t="b">
        <f>VLOOKUP(I301,Lookups!$AD$1:$AE$3,2,TRUE)</f>
        <v>0</v>
      </c>
      <c r="J40" s="14" t="b">
        <f>VLOOKUP(J301,Lookups!$AD$1:$AE$3,2,TRUE)</f>
        <v>0</v>
      </c>
      <c r="K40" s="14" t="b">
        <f>VLOOKUP(K301,Lookups!$AD$1:$AE$3,2,TRUE)</f>
        <v>0</v>
      </c>
      <c r="L40" s="14" t="b">
        <f>VLOOKUP(L301,Lookups!$AD$1:$AE$3,2,TRUE)</f>
        <v>0</v>
      </c>
      <c r="M40" s="14" t="b">
        <f>VLOOKUP(M301,Lookups!$AD$1:$AE$3,2,TRUE)</f>
        <v>1</v>
      </c>
      <c r="N40" s="14" t="b">
        <f>VLOOKUP(N301,Lookups!$AD$1:$AE$3,2,TRUE)</f>
        <v>0</v>
      </c>
      <c r="O40" s="14" t="b">
        <f>VLOOKUP(O301,Lookups!$AD$1:$AE$3,2,TRUE)</f>
        <v>0</v>
      </c>
      <c r="P40" s="14" t="b">
        <f>VLOOKUP(P301,Lookups!$AD$1:$AE$3,2,TRUE)</f>
        <v>0</v>
      </c>
      <c r="Q40" s="14" t="b">
        <f>VLOOKUP(Q301,Lookups!$AD$1:$AE$3,2,TRUE)</f>
        <v>1</v>
      </c>
      <c r="R40" s="14" t="b">
        <f>VLOOKUP(R301,Lookups!$AD$1:$AE$3,2,TRUE)</f>
        <v>1</v>
      </c>
      <c r="S40" s="14" t="b">
        <f>VLOOKUP(S301,Lookups!$AD$1:$AE$3,2,TRUE)</f>
        <v>0</v>
      </c>
      <c r="T40" s="14" t="b">
        <f>VLOOKUP(T301,Lookups!$AD$1:$AE$3,2,TRUE)</f>
        <v>0</v>
      </c>
      <c r="U40" s="14" t="b">
        <f>VLOOKUP(U301,Lookups!$AD$1:$AE$3,2,TRUE)</f>
        <v>1</v>
      </c>
      <c r="V40" s="14" t="b">
        <f>VLOOKUP(V301,Lookups!$AD$1:$AE$3,2,TRUE)</f>
        <v>1</v>
      </c>
      <c r="W40" s="14" t="b">
        <f>VLOOKUP(W301,Lookups!$AD$1:$AE$3,2,TRUE)</f>
        <v>1</v>
      </c>
      <c r="X40" s="14" t="b">
        <f>VLOOKUP(X301,Lookups!$AD$1:$AE$3,2,TRUE)</f>
        <v>1</v>
      </c>
      <c r="Y40" s="14" t="b">
        <f>VLOOKUP(Y301,Lookups!$AD$1:$AE$3,2,TRUE)</f>
        <v>0</v>
      </c>
      <c r="Z40" s="14" t="b">
        <f>VLOOKUP(Z301,Lookups!$AD$1:$AE$3,2,TRUE)</f>
        <v>0</v>
      </c>
      <c r="AA40" s="14" t="b">
        <f>VLOOKUP(AA301,Lookups!$AD$1:$AE$3,2,TRUE)</f>
        <v>0</v>
      </c>
      <c r="AB40" s="14" t="b">
        <f>VLOOKUP(AB301,Lookups!$AD$1:$AE$3,2,TRUE)</f>
        <v>1</v>
      </c>
      <c r="AC40" s="14" t="b">
        <f>VLOOKUP(AC301,Lookups!$AD$1:$AE$3,2,TRUE)</f>
        <v>1</v>
      </c>
      <c r="AD40" s="14" t="b">
        <f>VLOOKUP(AD301,Lookups!$AD$1:$AE$3,2,TRUE)</f>
        <v>0</v>
      </c>
      <c r="AE40" s="14" t="b">
        <f>VLOOKUP(AE301,Lookups!$AD$1:$AE$3,2,TRUE)</f>
        <v>1</v>
      </c>
      <c r="AF40" s="14" t="b">
        <f>VLOOKUP(AF301,Lookups!$AD$1:$AE$3,2,TRUE)</f>
        <v>0</v>
      </c>
      <c r="AG40" s="14" t="b">
        <f>VLOOKUP(AG301,Lookups!$AD$1:$AE$3,2,TRUE)</f>
        <v>1</v>
      </c>
      <c r="AH40" s="14" t="b">
        <f>VLOOKUP(AH301,Lookups!$AD$1:$AE$3,2,TRUE)</f>
        <v>1</v>
      </c>
      <c r="AI40" s="14" t="b">
        <f>VLOOKUP(AI301,Lookups!$AD$1:$AE$3,2,TRUE)</f>
        <v>0</v>
      </c>
      <c r="AJ40" s="14" t="b">
        <f>VLOOKUP(AJ301,Lookups!$AD$1:$AE$3,2,TRUE)</f>
        <v>0</v>
      </c>
      <c r="AK40" s="14" t="b">
        <f>VLOOKUP(AK301,Lookups!$AD$1:$AE$3,2,TRUE)</f>
        <v>0</v>
      </c>
      <c r="AL40" s="14" t="b">
        <f>VLOOKUP(AL301,Lookups!$AD$1:$AE$3,2,TRUE)</f>
        <v>1</v>
      </c>
      <c r="AM40" s="14" t="b">
        <f>VLOOKUP(AM301,Lookups!$AD$1:$AE$3,2,TRUE)</f>
        <v>1</v>
      </c>
      <c r="AN40" s="14" t="b">
        <f>VLOOKUP(AN301,Lookups!$AD$1:$AE$3,2,TRUE)</f>
        <v>1</v>
      </c>
      <c r="AO40" s="14" t="b">
        <f>VLOOKUP(AO301,Lookups!$AD$1:$AE$3,2,TRUE)</f>
        <v>0</v>
      </c>
      <c r="AP40" s="14" t="b">
        <f>VLOOKUP(AP301,Lookups!$AD$1:$AE$3,2,TRUE)</f>
        <v>1</v>
      </c>
      <c r="AQ40" s="14" t="b">
        <f>VLOOKUP(AQ301,Lookups!$AD$1:$AE$3,2,TRUE)</f>
        <v>0</v>
      </c>
      <c r="AR40" s="14" t="b">
        <f>VLOOKUP(AR301,Lookups!$AD$1:$AE$3,2,TRUE)</f>
        <v>0</v>
      </c>
      <c r="AS40" s="14" t="b">
        <f>VLOOKUP(AS301,Lookups!$AD$1:$AE$3,2,TRUE)</f>
        <v>1</v>
      </c>
      <c r="AT40" s="14" t="b">
        <f>VLOOKUP(AT301,Lookups!$AD$1:$AE$3,2,TRUE)</f>
        <v>0</v>
      </c>
      <c r="AU40" s="14" t="b">
        <f>VLOOKUP(AU301,Lookups!$AD$1:$AE$3,2,TRUE)</f>
        <v>1</v>
      </c>
      <c r="AV40" s="14" t="b">
        <f>VLOOKUP(AV301,Lookups!$AD$1:$AE$3,2,TRUE)</f>
        <v>0</v>
      </c>
      <c r="AW40" s="14" t="b">
        <f>VLOOKUP(AW301,Lookups!$AD$1:$AE$3,2,TRUE)</f>
        <v>1</v>
      </c>
      <c r="AX40" s="14" t="b">
        <f>VLOOKUP(AX301,Lookups!$AD$1:$AE$3,2,TRUE)</f>
        <v>1</v>
      </c>
      <c r="AY40" s="14" t="b">
        <f>VLOOKUP(AY301,Lookups!$AD$1:$AE$3,2,TRUE)</f>
        <v>0</v>
      </c>
      <c r="AZ40" s="14" t="b">
        <f>VLOOKUP(AZ301,Lookups!$AD$1:$AE$3,2,TRUE)</f>
        <v>1</v>
      </c>
      <c r="BA40" s="14" t="b">
        <f>VLOOKUP(BA301,Lookups!$AD$1:$AE$3,2,TRUE)</f>
        <v>0</v>
      </c>
      <c r="BB40" s="14" t="b">
        <f>VLOOKUP(BB301,Lookups!$AD$1:$AE$3,2,TRUE)</f>
        <v>1</v>
      </c>
      <c r="BC40" s="14" t="b">
        <f>VLOOKUP(BC301,Lookups!$AD$1:$AE$3,2,TRUE)</f>
        <v>1</v>
      </c>
      <c r="BD40" s="14" t="b">
        <f>VLOOKUP(BD301,Lookups!$AD$1:$AE$3,2,TRUE)</f>
        <v>1</v>
      </c>
      <c r="BE40" s="14" t="b">
        <f>VLOOKUP(BE301,Lookups!$AD$1:$AE$3,2,TRUE)</f>
        <v>1</v>
      </c>
      <c r="BF40" s="14" t="b">
        <f>VLOOKUP(BF301,Lookups!$AD$1:$AE$3,2,TRUE)</f>
        <v>0</v>
      </c>
      <c r="BG40" s="14" t="b">
        <f>VLOOKUP(BG301,Lookups!$AD$1:$AE$3,2,TRUE)</f>
        <v>1</v>
      </c>
      <c r="BH40" s="14" t="b">
        <f>VLOOKUP(BH301,Lookups!$AD$1:$AE$3,2,TRUE)</f>
        <v>1</v>
      </c>
      <c r="BI40" s="14" t="b">
        <f>VLOOKUP(BI301,Lookups!$AD$1:$AE$3,2,TRUE)</f>
        <v>1</v>
      </c>
      <c r="BJ40" s="14" t="b">
        <f>VLOOKUP(BJ301,Lookups!$AD$1:$AE$3,2,TRUE)</f>
        <v>1</v>
      </c>
      <c r="BK40" s="14" t="b">
        <f>VLOOKUP(BK301,Lookups!$AD$1:$AE$3,2,TRUE)</f>
        <v>1</v>
      </c>
      <c r="BL40" s="14" t="b">
        <f>VLOOKUP(BL301,Lookups!$AD$1:$AE$3,2,TRUE)</f>
        <v>1</v>
      </c>
      <c r="BM40" s="14" t="b">
        <f>VLOOKUP(BM301,Lookups!$AD$1:$AE$3,2,TRUE)</f>
        <v>1</v>
      </c>
      <c r="BN40" s="14" t="b">
        <f>VLOOKUP(BN301,Lookups!$AD$1:$AE$3,2,TRUE)</f>
        <v>0</v>
      </c>
      <c r="BO40" s="14" t="b">
        <f>VLOOKUP(BO301,Lookups!$AD$1:$AE$3,2,TRUE)</f>
        <v>1</v>
      </c>
      <c r="BP40" s="14" t="b">
        <f>VLOOKUP(BP301,Lookups!$AD$1:$AE$3,2,TRUE)</f>
        <v>0</v>
      </c>
      <c r="BQ40" s="14" t="b">
        <f>VLOOKUP(BQ301,Lookups!$AD$1:$AE$3,2,TRUE)</f>
        <v>1</v>
      </c>
      <c r="BR40" s="14" t="b">
        <f>VLOOKUP(BR301,Lookups!$AD$1:$AE$3,2,TRUE)</f>
        <v>0</v>
      </c>
      <c r="BS40" s="14" t="b">
        <f>VLOOKUP(BS301,Lookups!$AD$1:$AE$3,2,TRUE)</f>
        <v>1</v>
      </c>
      <c r="BT40" s="14" t="b">
        <f>VLOOKUP(BT301,Lookups!$AD$1:$AE$3,2,TRUE)</f>
        <v>1</v>
      </c>
      <c r="BU40" s="14" t="b">
        <f>VLOOKUP(BU301,Lookups!$AD$1:$AE$3,2,TRUE)</f>
        <v>1</v>
      </c>
      <c r="BV40" s="14" t="b">
        <f>VLOOKUP(BV301,Lookups!$AD$1:$AE$3,2,TRUE)</f>
        <v>0</v>
      </c>
      <c r="BW40" s="14" t="b">
        <f>VLOOKUP(BW301,Lookups!$AD$1:$AE$3,2,TRUE)</f>
        <v>1</v>
      </c>
      <c r="BX40" s="14" t="b">
        <f>VLOOKUP(BX301,Lookups!$AD$1:$AE$3,2,TRUE)</f>
        <v>1</v>
      </c>
      <c r="BY40" s="14" t="b">
        <f>VLOOKUP(BY301,Lookups!$AD$1:$AE$3,2,TRUE)</f>
        <v>1</v>
      </c>
      <c r="BZ40" s="14" t="b">
        <f>VLOOKUP(BZ301,Lookups!$AD$1:$AE$3,2,TRUE)</f>
        <v>0</v>
      </c>
      <c r="CA40" s="14" t="b">
        <f>VLOOKUP(CA301,Lookups!$AD$1:$AE$3,2,TRUE)</f>
        <v>1</v>
      </c>
      <c r="CB40" s="14" t="b">
        <f>VLOOKUP(CB301,Lookups!$AD$1:$AE$3,2,TRUE)</f>
        <v>0</v>
      </c>
      <c r="CC40" s="14" t="b">
        <f>VLOOKUP(CC301,Lookups!$AD$1:$AE$3,2,TRUE)</f>
        <v>1</v>
      </c>
      <c r="CD40" s="14" t="b">
        <f>VLOOKUP(CD301,Lookups!$AD$1:$AE$3,2,TRUE)</f>
        <v>1</v>
      </c>
      <c r="CE40" s="14" t="b">
        <f>VLOOKUP(CE301,Lookups!$AD$1:$AE$3,2,TRUE)</f>
        <v>1</v>
      </c>
      <c r="CF40" s="14" t="b">
        <f>VLOOKUP(CF301,Lookups!$AD$1:$AE$3,2,TRUE)</f>
        <v>0</v>
      </c>
      <c r="CG40" s="14" t="b">
        <f>VLOOKUP(CG301,Lookups!$AD$1:$AE$3,2,TRUE)</f>
        <v>0</v>
      </c>
      <c r="CH40" s="14" t="b">
        <f>VLOOKUP(CH301,Lookups!$AD$1:$AE$3,2,TRUE)</f>
        <v>0</v>
      </c>
      <c r="CI40" s="14" t="b">
        <f>VLOOKUP(CI301,Lookups!$AD$1:$AE$3,2,TRUE)</f>
        <v>1</v>
      </c>
      <c r="CJ40" s="14" t="b">
        <f>VLOOKUP(CJ301,Lookups!$AD$1:$AE$3,2,TRUE)</f>
        <v>1</v>
      </c>
      <c r="CK40" s="14" t="b">
        <f>VLOOKUP(CK301,Lookups!$AD$1:$AE$3,2,TRUE)</f>
        <v>1</v>
      </c>
      <c r="CL40" s="14" t="b">
        <f>VLOOKUP(CL301,Lookups!$AD$1:$AE$3,2,TRUE)</f>
        <v>1</v>
      </c>
      <c r="CM40" s="14" t="b">
        <f>VLOOKUP(CM301,Lookups!$AD$1:$AE$3,2,TRUE)</f>
        <v>1</v>
      </c>
      <c r="CN40" s="14" t="b">
        <f>VLOOKUP(CN301,Lookups!$AD$1:$AE$3,2,TRUE)</f>
        <v>0</v>
      </c>
      <c r="CO40" s="14" t="b">
        <f>VLOOKUP(CO301,Lookups!$AD$1:$AE$3,2,TRUE)</f>
        <v>0</v>
      </c>
      <c r="CP40" s="14" t="b">
        <f>VLOOKUP(CP301,Lookups!$AD$1:$AE$3,2,TRUE)</f>
        <v>0</v>
      </c>
      <c r="CQ40" s="14" t="b">
        <f>VLOOKUP(CQ301,Lookups!$AD$1:$AE$3,2,TRUE)</f>
        <v>1</v>
      </c>
      <c r="CR40" s="14" t="b">
        <f>VLOOKUP(CR301,Lookups!$AD$1:$AE$3,2,TRUE)</f>
        <v>0</v>
      </c>
      <c r="CS40" s="14" t="b">
        <f>VLOOKUP(CS301,Lookups!$AD$1:$AE$3,2,TRUE)</f>
        <v>1</v>
      </c>
      <c r="CT40" s="14" t="b">
        <f>VLOOKUP(CT301,Lookups!$AD$1:$AE$3,2,TRUE)</f>
        <v>1</v>
      </c>
      <c r="CU40" s="14" t="b">
        <f>VLOOKUP(CU301,Lookups!$AD$1:$AE$3,2,TRUE)</f>
        <v>0</v>
      </c>
      <c r="CV40" s="14" t="b">
        <f>VLOOKUP(CV301,Lookups!$AD$1:$AE$3,2,TRUE)</f>
        <v>1</v>
      </c>
      <c r="CW40" s="14" t="b">
        <f>VLOOKUP(CW301,Lookups!$AD$1:$AE$3,2,TRUE)</f>
        <v>0</v>
      </c>
    </row>
    <row r="41" ht="12.75" customHeight="1" outlineLevel="1">
      <c r="A41" s="11" t="s">
        <v>494</v>
      </c>
      <c r="B41" s="14" t="str">
        <f>VLOOKUP(B302,Lookups!$AF$1:$AG$4,2,TRUE)</f>
        <v>12Months</v>
      </c>
      <c r="C41" s="14" t="str">
        <f>VLOOKUP(C302,Lookups!$AF$1:$AG$4,2,TRUE)</f>
        <v>12Months</v>
      </c>
      <c r="D41" s="14" t="str">
        <f>VLOOKUP(D302,Lookups!$AF$1:$AG$4,2,TRUE)</f>
        <v>3Months</v>
      </c>
      <c r="E41" s="14" t="str">
        <f>VLOOKUP(E302,Lookups!$AF$1:$AG$4,2,TRUE)</f>
        <v>12Months</v>
      </c>
      <c r="F41" s="14" t="str">
        <f>VLOOKUP(F302,Lookups!$AF$1:$AG$4,2,TRUE)</f>
        <v>6Months</v>
      </c>
      <c r="G41" s="14" t="str">
        <f>VLOOKUP(G302,Lookups!$AF$1:$AG$4,2,TRUE)</f>
        <v>3Months</v>
      </c>
      <c r="H41" s="14" t="str">
        <f>VLOOKUP(H302,Lookups!$AF$1:$AG$4,2,TRUE)</f>
        <v>3Months</v>
      </c>
      <c r="I41" s="14" t="str">
        <f>VLOOKUP(I302,Lookups!$AF$1:$AG$4,2,TRUE)</f>
        <v>3Months</v>
      </c>
      <c r="J41" s="14" t="str">
        <f>VLOOKUP(J302,Lookups!$AF$1:$AG$4,2,TRUE)</f>
        <v>3Months</v>
      </c>
      <c r="K41" s="14" t="str">
        <f>VLOOKUP(K302,Lookups!$AF$1:$AG$4,2,TRUE)</f>
        <v>3Months</v>
      </c>
      <c r="L41" s="14" t="str">
        <f>VLOOKUP(L302,Lookups!$AF$1:$AG$4,2,TRUE)</f>
        <v>3Months</v>
      </c>
      <c r="M41" s="14" t="str">
        <f>VLOOKUP(M302,Lookups!$AF$1:$AG$4,2,TRUE)</f>
        <v>3Months</v>
      </c>
      <c r="N41" s="14" t="str">
        <f>VLOOKUP(N302,Lookups!$AF$1:$AG$4,2,TRUE)</f>
        <v>3Months</v>
      </c>
      <c r="O41" s="14" t="str">
        <f>VLOOKUP(O302,Lookups!$AF$1:$AG$4,2,TRUE)</f>
        <v>12Months</v>
      </c>
      <c r="P41" s="14" t="str">
        <f>VLOOKUP(P302,Lookups!$AF$1:$AG$4,2,TRUE)</f>
        <v>3Months</v>
      </c>
      <c r="Q41" s="14" t="str">
        <f>VLOOKUP(Q302,Lookups!$AF$1:$AG$4,2,TRUE)</f>
        <v>3Months</v>
      </c>
      <c r="R41" s="14" t="str">
        <f>VLOOKUP(R302,Lookups!$AF$1:$AG$4,2,TRUE)</f>
        <v>3Months</v>
      </c>
      <c r="S41" s="14" t="str">
        <f>VLOOKUP(S302,Lookups!$AF$1:$AG$4,2,TRUE)</f>
        <v>6Months</v>
      </c>
      <c r="T41" s="14" t="str">
        <f>VLOOKUP(T302,Lookups!$AF$1:$AG$4,2,TRUE)</f>
        <v>12Months</v>
      </c>
      <c r="U41" s="14" t="str">
        <f>VLOOKUP(U302,Lookups!$AF$1:$AG$4,2,TRUE)</f>
        <v>3Months</v>
      </c>
      <c r="V41" s="14" t="str">
        <f>VLOOKUP(V302,Lookups!$AF$1:$AG$4,2,TRUE)</f>
        <v>6Months</v>
      </c>
      <c r="W41" s="14" t="str">
        <f>VLOOKUP(W302,Lookups!$AF$1:$AG$4,2,TRUE)</f>
        <v>3Months</v>
      </c>
      <c r="X41" s="14" t="str">
        <f>VLOOKUP(X302,Lookups!$AF$1:$AG$4,2,TRUE)</f>
        <v>12Months</v>
      </c>
      <c r="Y41" s="14" t="str">
        <f>VLOOKUP(Y302,Lookups!$AF$1:$AG$4,2,TRUE)</f>
        <v>3Months</v>
      </c>
      <c r="Z41" s="14" t="str">
        <f>VLOOKUP(Z302,Lookups!$AF$1:$AG$4,2,TRUE)</f>
        <v>6Months</v>
      </c>
      <c r="AA41" s="14" t="str">
        <f>VLOOKUP(AA302,Lookups!$AF$1:$AG$4,2,TRUE)</f>
        <v>6Months</v>
      </c>
      <c r="AB41" s="14" t="str">
        <f>VLOOKUP(AB302,Lookups!$AF$1:$AG$4,2,TRUE)</f>
        <v>3Months</v>
      </c>
      <c r="AC41" s="14" t="str">
        <f>VLOOKUP(AC302,Lookups!$AF$1:$AG$4,2,TRUE)</f>
        <v>3Months</v>
      </c>
      <c r="AD41" s="14" t="str">
        <f>VLOOKUP(AD302,Lookups!$AF$1:$AG$4,2,TRUE)</f>
        <v>6Months</v>
      </c>
      <c r="AE41" s="14" t="str">
        <f>VLOOKUP(AE302,Lookups!$AF$1:$AG$4,2,TRUE)</f>
        <v>3Months</v>
      </c>
      <c r="AF41" s="14" t="str">
        <f>VLOOKUP(AF302,Lookups!$AF$1:$AG$4,2,TRUE)</f>
        <v>3Months</v>
      </c>
      <c r="AG41" s="14" t="str">
        <f>VLOOKUP(AG302,Lookups!$AF$1:$AG$4,2,TRUE)</f>
        <v>12Months</v>
      </c>
      <c r="AH41" s="14" t="str">
        <f>VLOOKUP(AH302,Lookups!$AF$1:$AG$4,2,TRUE)</f>
        <v>6Months</v>
      </c>
      <c r="AI41" s="14" t="str">
        <f>VLOOKUP(AI302,Lookups!$AF$1:$AG$4,2,TRUE)</f>
        <v>3Months</v>
      </c>
      <c r="AJ41" s="14" t="str">
        <f>VLOOKUP(AJ302,Lookups!$AF$1:$AG$4,2,TRUE)</f>
        <v>3Months</v>
      </c>
      <c r="AK41" s="14" t="str">
        <f>VLOOKUP(AK302,Lookups!$AF$1:$AG$4,2,TRUE)</f>
        <v>3Months</v>
      </c>
      <c r="AL41" s="14" t="str">
        <f>VLOOKUP(AL302,Lookups!$AF$1:$AG$4,2,TRUE)</f>
        <v>6Months</v>
      </c>
      <c r="AM41" s="14" t="str">
        <f>VLOOKUP(AM302,Lookups!$AF$1:$AG$4,2,TRUE)</f>
        <v>6Months</v>
      </c>
      <c r="AN41" s="14" t="str">
        <f>VLOOKUP(AN302,Lookups!$AF$1:$AG$4,2,TRUE)</f>
        <v>6Months</v>
      </c>
      <c r="AO41" s="14" t="str">
        <f>VLOOKUP(AO302,Lookups!$AF$1:$AG$4,2,TRUE)</f>
        <v>3Months</v>
      </c>
      <c r="AP41" s="14" t="str">
        <f>VLOOKUP(AP302,Lookups!$AF$1:$AG$4,2,TRUE)</f>
        <v>6Months</v>
      </c>
      <c r="AQ41" s="14" t="str">
        <f>VLOOKUP(AQ302,Lookups!$AF$1:$AG$4,2,TRUE)</f>
        <v>3Months</v>
      </c>
      <c r="AR41" s="14" t="str">
        <f>VLOOKUP(AR302,Lookups!$AF$1:$AG$4,2,TRUE)</f>
        <v>6Months</v>
      </c>
      <c r="AS41" s="14" t="str">
        <f>VLOOKUP(AS302,Lookups!$AF$1:$AG$4,2,TRUE)</f>
        <v>3Months</v>
      </c>
      <c r="AT41" s="14" t="str">
        <f>VLOOKUP(AT302,Lookups!$AF$1:$AG$4,2,TRUE)</f>
        <v>12Months</v>
      </c>
      <c r="AU41" s="14" t="str">
        <f>VLOOKUP(AU302,Lookups!$AF$1:$AG$4,2,TRUE)</f>
        <v>12Months</v>
      </c>
      <c r="AV41" s="14" t="str">
        <f>VLOOKUP(AV302,Lookups!$AF$1:$AG$4,2,TRUE)</f>
        <v>3Months</v>
      </c>
      <c r="AW41" s="14" t="str">
        <f>VLOOKUP(AW302,Lookups!$AF$1:$AG$4,2,TRUE)</f>
        <v>6Months</v>
      </c>
      <c r="AX41" s="14" t="str">
        <f>VLOOKUP(AX302,Lookups!$AF$1:$AG$4,2,TRUE)</f>
        <v>6Months</v>
      </c>
      <c r="AY41" s="14" t="str">
        <f>VLOOKUP(AY302,Lookups!$AF$1:$AG$4,2,TRUE)</f>
        <v>3Months</v>
      </c>
      <c r="AZ41" s="14" t="str">
        <f>VLOOKUP(AZ302,Lookups!$AF$1:$AG$4,2,TRUE)</f>
        <v>6Months</v>
      </c>
      <c r="BA41" s="14" t="str">
        <f>VLOOKUP(BA302,Lookups!$AF$1:$AG$4,2,TRUE)</f>
        <v>3Months</v>
      </c>
      <c r="BB41" s="14" t="str">
        <f>VLOOKUP(BB302,Lookups!$AF$1:$AG$4,2,TRUE)</f>
        <v>12Months</v>
      </c>
      <c r="BC41" s="14" t="str">
        <f>VLOOKUP(BC302,Lookups!$AF$1:$AG$4,2,TRUE)</f>
        <v>12Months</v>
      </c>
      <c r="BD41" s="14" t="str">
        <f>VLOOKUP(BD302,Lookups!$AF$1:$AG$4,2,TRUE)</f>
        <v>3Months</v>
      </c>
      <c r="BE41" s="14" t="str">
        <f>VLOOKUP(BE302,Lookups!$AF$1:$AG$4,2,TRUE)</f>
        <v>3Months</v>
      </c>
      <c r="BF41" s="14" t="str">
        <f>VLOOKUP(BF302,Lookups!$AF$1:$AG$4,2,TRUE)</f>
        <v>12Months</v>
      </c>
      <c r="BG41" s="14" t="str">
        <f>VLOOKUP(BG302,Lookups!$AF$1:$AG$4,2,TRUE)</f>
        <v>3Months</v>
      </c>
      <c r="BH41" s="14" t="str">
        <f>VLOOKUP(BH302,Lookups!$AF$1:$AG$4,2,TRUE)</f>
        <v>6Months</v>
      </c>
      <c r="BI41" s="14" t="str">
        <f>VLOOKUP(BI302,Lookups!$AF$1:$AG$4,2,TRUE)</f>
        <v>12Months</v>
      </c>
      <c r="BJ41" s="14" t="str">
        <f>VLOOKUP(BJ302,Lookups!$AF$1:$AG$4,2,TRUE)</f>
        <v>6Months</v>
      </c>
      <c r="BK41" s="14" t="str">
        <f>VLOOKUP(BK302,Lookups!$AF$1:$AG$4,2,TRUE)</f>
        <v>6Months</v>
      </c>
      <c r="BL41" s="14" t="str">
        <f>VLOOKUP(BL302,Lookups!$AF$1:$AG$4,2,TRUE)</f>
        <v>3Months</v>
      </c>
      <c r="BM41" s="14" t="str">
        <f>VLOOKUP(BM302,Lookups!$AF$1:$AG$4,2,TRUE)</f>
        <v>12Months</v>
      </c>
      <c r="BN41" s="14" t="str">
        <f>VLOOKUP(BN302,Lookups!$AF$1:$AG$4,2,TRUE)</f>
        <v>12Months</v>
      </c>
      <c r="BO41" s="14" t="str">
        <f>VLOOKUP(BO302,Lookups!$AF$1:$AG$4,2,TRUE)</f>
        <v>6Months</v>
      </c>
      <c r="BP41" s="14" t="str">
        <f>VLOOKUP(BP302,Lookups!$AF$1:$AG$4,2,TRUE)</f>
        <v>12Months</v>
      </c>
      <c r="BQ41" s="14" t="str">
        <f>VLOOKUP(BQ302,Lookups!$AF$1:$AG$4,2,TRUE)</f>
        <v>6Months</v>
      </c>
      <c r="BR41" s="14" t="str">
        <f>VLOOKUP(BR302,Lookups!$AF$1:$AG$4,2,TRUE)</f>
        <v>3Months</v>
      </c>
      <c r="BS41" s="14" t="str">
        <f>VLOOKUP(BS302,Lookups!$AF$1:$AG$4,2,TRUE)</f>
        <v>3Months</v>
      </c>
      <c r="BT41" s="14" t="str">
        <f>VLOOKUP(BT302,Lookups!$AF$1:$AG$4,2,TRUE)</f>
        <v>6Months</v>
      </c>
      <c r="BU41" s="14" t="str">
        <f>VLOOKUP(BU302,Lookups!$AF$1:$AG$4,2,TRUE)</f>
        <v>3Months</v>
      </c>
      <c r="BV41" s="14" t="str">
        <f>VLOOKUP(BV302,Lookups!$AF$1:$AG$4,2,TRUE)</f>
        <v>3Months</v>
      </c>
      <c r="BW41" s="14" t="str">
        <f>VLOOKUP(BW302,Lookups!$AF$1:$AG$4,2,TRUE)</f>
        <v>3Months</v>
      </c>
      <c r="BX41" s="14" t="str">
        <f>VLOOKUP(BX302,Lookups!$AF$1:$AG$4,2,TRUE)</f>
        <v>6Months</v>
      </c>
      <c r="BY41" s="14" t="str">
        <f>VLOOKUP(BY302,Lookups!$AF$1:$AG$4,2,TRUE)</f>
        <v>3Months</v>
      </c>
      <c r="BZ41" s="14" t="str">
        <f>VLOOKUP(BZ302,Lookups!$AF$1:$AG$4,2,TRUE)</f>
        <v>3Months</v>
      </c>
      <c r="CA41" s="14" t="str">
        <f>VLOOKUP(CA302,Lookups!$AF$1:$AG$4,2,TRUE)</f>
        <v>12Months</v>
      </c>
      <c r="CB41" s="14" t="str">
        <f>VLOOKUP(CB302,Lookups!$AF$1:$AG$4,2,TRUE)</f>
        <v>6Months</v>
      </c>
      <c r="CC41" s="14" t="str">
        <f>VLOOKUP(CC302,Lookups!$AF$1:$AG$4,2,TRUE)</f>
        <v>6Months</v>
      </c>
      <c r="CD41" s="14" t="str">
        <f>VLOOKUP(CD302,Lookups!$AF$1:$AG$4,2,TRUE)</f>
        <v>3Months</v>
      </c>
      <c r="CE41" s="14" t="str">
        <f>VLOOKUP(CE302,Lookups!$AF$1:$AG$4,2,TRUE)</f>
        <v>6Months</v>
      </c>
      <c r="CF41" s="14" t="str">
        <f>VLOOKUP(CF302,Lookups!$AF$1:$AG$4,2,TRUE)</f>
        <v>3Months</v>
      </c>
      <c r="CG41" s="14" t="str">
        <f>VLOOKUP(CG302,Lookups!$AF$1:$AG$4,2,TRUE)</f>
        <v>3Months</v>
      </c>
      <c r="CH41" s="14" t="str">
        <f>VLOOKUP(CH302,Lookups!$AF$1:$AG$4,2,TRUE)</f>
        <v>6Months</v>
      </c>
      <c r="CI41" s="14" t="str">
        <f>VLOOKUP(CI302,Lookups!$AF$1:$AG$4,2,TRUE)</f>
        <v>3Months</v>
      </c>
      <c r="CJ41" s="14" t="str">
        <f>VLOOKUP(CJ302,Lookups!$AF$1:$AG$4,2,TRUE)</f>
        <v>3Months</v>
      </c>
      <c r="CK41" s="14" t="str">
        <f>VLOOKUP(CK302,Lookups!$AF$1:$AG$4,2,TRUE)</f>
        <v>6Months</v>
      </c>
      <c r="CL41" s="14" t="str">
        <f>VLOOKUP(CL302,Lookups!$AF$1:$AG$4,2,TRUE)</f>
        <v>6Months</v>
      </c>
      <c r="CM41" s="14" t="str">
        <f>VLOOKUP(CM302,Lookups!$AF$1:$AG$4,2,TRUE)</f>
        <v>3Months</v>
      </c>
      <c r="CN41" s="14" t="str">
        <f>VLOOKUP(CN302,Lookups!$AF$1:$AG$4,2,TRUE)</f>
        <v>6Months</v>
      </c>
      <c r="CO41" s="14" t="str">
        <f>VLOOKUP(CO302,Lookups!$AF$1:$AG$4,2,TRUE)</f>
        <v>6Months</v>
      </c>
      <c r="CP41" s="14" t="str">
        <f>VLOOKUP(CP302,Lookups!$AF$1:$AG$4,2,TRUE)</f>
        <v>3Months</v>
      </c>
      <c r="CQ41" s="14" t="str">
        <f>VLOOKUP(CQ302,Lookups!$AF$1:$AG$4,2,TRUE)</f>
        <v>12Months</v>
      </c>
      <c r="CR41" s="14" t="str">
        <f>VLOOKUP(CR302,Lookups!$AF$1:$AG$4,2,TRUE)</f>
        <v>3Months</v>
      </c>
      <c r="CS41" s="14" t="str">
        <f>VLOOKUP(CS302,Lookups!$AF$1:$AG$4,2,TRUE)</f>
        <v>6Months</v>
      </c>
      <c r="CT41" s="14" t="str">
        <f>VLOOKUP(CT302,Lookups!$AF$1:$AG$4,2,TRUE)</f>
        <v>12Months</v>
      </c>
      <c r="CU41" s="14" t="str">
        <f>VLOOKUP(CU302,Lookups!$AF$1:$AG$4,2,TRUE)</f>
        <v>12Months</v>
      </c>
      <c r="CV41" s="14" t="str">
        <f>VLOOKUP(CV302,Lookups!$AF$1:$AG$4,2,TRUE)</f>
        <v>3Months</v>
      </c>
      <c r="CW41" s="14" t="str">
        <f>VLOOKUP(CW302,Lookups!$AF$1:$AG$4,2,TRUE)</f>
        <v>3Months</v>
      </c>
    </row>
    <row r="42" ht="12.75" customHeight="1" outlineLevel="1">
      <c r="A42" s="11" t="s">
        <v>498</v>
      </c>
      <c r="B42" s="14" t="str">
        <f>VLOOKUP(B303,Lookups!$AH$1:$AI$5,2,TRUE)</f>
        <v>NotApplicable</v>
      </c>
      <c r="C42" s="14" t="str">
        <f>VLOOKUP(C303,Lookups!$AH$1:$AI$5,2,TRUE)</f>
        <v>6Months</v>
      </c>
      <c r="D42" s="14" t="str">
        <f>VLOOKUP(D303,Lookups!$AH$1:$AI$5,2,TRUE)</f>
        <v>NotApplicable</v>
      </c>
      <c r="E42" s="14" t="str">
        <f>VLOOKUP(E303,Lookups!$AH$1:$AI$5,2,TRUE)</f>
        <v>NotApplicable</v>
      </c>
      <c r="F42" s="14" t="str">
        <f>VLOOKUP(F303,Lookups!$AH$1:$AI$5,2,TRUE)</f>
        <v>6Months</v>
      </c>
      <c r="G42" s="14" t="str">
        <f>VLOOKUP(G303,Lookups!$AH$1:$AI$5,2,TRUE)</f>
        <v>NotApplicable</v>
      </c>
      <c r="H42" s="14" t="str">
        <f>VLOOKUP(H303,Lookups!$AH$1:$AI$5,2,TRUE)</f>
        <v>NotApplicable</v>
      </c>
      <c r="I42" s="14" t="str">
        <f>VLOOKUP(I303,Lookups!$AH$1:$AI$5,2,TRUE)</f>
        <v>3Months</v>
      </c>
      <c r="J42" s="14" t="str">
        <f>VLOOKUP(J303,Lookups!$AH$1:$AI$5,2,TRUE)</f>
        <v>6Months</v>
      </c>
      <c r="K42" s="14" t="str">
        <f>VLOOKUP(K303,Lookups!$AH$1:$AI$5,2,TRUE)</f>
        <v>6Months</v>
      </c>
      <c r="L42" s="14" t="str">
        <f>VLOOKUP(L303,Lookups!$AH$1:$AI$5,2,TRUE)</f>
        <v>NotApplicable</v>
      </c>
      <c r="M42" s="14" t="str">
        <f>VLOOKUP(M303,Lookups!$AH$1:$AI$5,2,TRUE)</f>
        <v>NotApplicable</v>
      </c>
      <c r="N42" s="14" t="str">
        <f>VLOOKUP(N303,Lookups!$AH$1:$AI$5,2,TRUE)</f>
        <v>NotApplicable</v>
      </c>
      <c r="O42" s="14" t="str">
        <f>VLOOKUP(O303,Lookups!$AH$1:$AI$5,2,TRUE)</f>
        <v>3Months</v>
      </c>
      <c r="P42" s="14" t="str">
        <f>VLOOKUP(P303,Lookups!$AH$1:$AI$5,2,TRUE)</f>
        <v>3Months</v>
      </c>
      <c r="Q42" s="14" t="str">
        <f>VLOOKUP(Q303,Lookups!$AH$1:$AI$5,2,TRUE)</f>
        <v>NotApplicable</v>
      </c>
      <c r="R42" s="14" t="str">
        <f>VLOOKUP(R303,Lookups!$AH$1:$AI$5,2,TRUE)</f>
        <v>NotApplicable</v>
      </c>
      <c r="S42" s="14" t="str">
        <f>VLOOKUP(S303,Lookups!$AH$1:$AI$5,2,TRUE)</f>
        <v>6Months</v>
      </c>
      <c r="T42" s="14" t="str">
        <f>VLOOKUP(T303,Lookups!$AH$1:$AI$5,2,TRUE)</f>
        <v>NotApplicable</v>
      </c>
      <c r="U42" s="14" t="str">
        <f>VLOOKUP(U303,Lookups!$AH$1:$AI$5,2,TRUE)</f>
        <v>NotApplicable</v>
      </c>
      <c r="V42" s="14" t="str">
        <f>VLOOKUP(V303,Lookups!$AH$1:$AI$5,2,TRUE)</f>
        <v>NotApplicable</v>
      </c>
      <c r="W42" s="14" t="str">
        <f>VLOOKUP(W303,Lookups!$AH$1:$AI$5,2,TRUE)</f>
        <v>12Months</v>
      </c>
      <c r="X42" s="14" t="str">
        <f>VLOOKUP(X303,Lookups!$AH$1:$AI$5,2,TRUE)</f>
        <v>NotApplicable</v>
      </c>
      <c r="Y42" s="14" t="str">
        <f>VLOOKUP(Y303,Lookups!$AH$1:$AI$5,2,TRUE)</f>
        <v>NotApplicable</v>
      </c>
      <c r="Z42" s="14" t="str">
        <f>VLOOKUP(Z303,Lookups!$AH$1:$AI$5,2,TRUE)</f>
        <v>6Months</v>
      </c>
      <c r="AA42" s="14" t="str">
        <f>VLOOKUP(AA303,Lookups!$AH$1:$AI$5,2,TRUE)</f>
        <v>3Months</v>
      </c>
      <c r="AB42" s="14" t="str">
        <f>VLOOKUP(AB303,Lookups!$AH$1:$AI$5,2,TRUE)</f>
        <v>NotApplicable</v>
      </c>
      <c r="AC42" s="14" t="str">
        <f>VLOOKUP(AC303,Lookups!$AH$1:$AI$5,2,TRUE)</f>
        <v>NotApplicable</v>
      </c>
      <c r="AD42" s="14" t="str">
        <f>VLOOKUP(AD303,Lookups!$AH$1:$AI$5,2,TRUE)</f>
        <v>NotApplicable</v>
      </c>
      <c r="AE42" s="14" t="str">
        <f>VLOOKUP(AE303,Lookups!$AH$1:$AI$5,2,TRUE)</f>
        <v>12Months</v>
      </c>
      <c r="AF42" s="14" t="str">
        <f>VLOOKUP(AF303,Lookups!$AH$1:$AI$5,2,TRUE)</f>
        <v>6Months</v>
      </c>
      <c r="AG42" s="14" t="str">
        <f>VLOOKUP(AG303,Lookups!$AH$1:$AI$5,2,TRUE)</f>
        <v>6Months</v>
      </c>
      <c r="AH42" s="14" t="str">
        <f>VLOOKUP(AH303,Lookups!$AH$1:$AI$5,2,TRUE)</f>
        <v>NotApplicable</v>
      </c>
      <c r="AI42" s="14" t="str">
        <f>VLOOKUP(AI303,Lookups!$AH$1:$AI$5,2,TRUE)</f>
        <v>NotApplicable</v>
      </c>
      <c r="AJ42" s="14" t="str">
        <f>VLOOKUP(AJ303,Lookups!$AH$1:$AI$5,2,TRUE)</f>
        <v>NotApplicable</v>
      </c>
      <c r="AK42" s="14" t="str">
        <f>VLOOKUP(AK303,Lookups!$AH$1:$AI$5,2,TRUE)</f>
        <v>NotApplicable</v>
      </c>
      <c r="AL42" s="14" t="str">
        <f>VLOOKUP(AL303,Lookups!$AH$1:$AI$5,2,TRUE)</f>
        <v>12Months</v>
      </c>
      <c r="AM42" s="14" t="str">
        <f>VLOOKUP(AM303,Lookups!$AH$1:$AI$5,2,TRUE)</f>
        <v>3Months</v>
      </c>
      <c r="AN42" s="14" t="str">
        <f>VLOOKUP(AN303,Lookups!$AH$1:$AI$5,2,TRUE)</f>
        <v>6Months</v>
      </c>
      <c r="AO42" s="14" t="str">
        <f>VLOOKUP(AO303,Lookups!$AH$1:$AI$5,2,TRUE)</f>
        <v>3Months</v>
      </c>
      <c r="AP42" s="14" t="str">
        <f>VLOOKUP(AP303,Lookups!$AH$1:$AI$5,2,TRUE)</f>
        <v>6Months</v>
      </c>
      <c r="AQ42" s="14" t="str">
        <f>VLOOKUP(AQ303,Lookups!$AH$1:$AI$5,2,TRUE)</f>
        <v>NotApplicable</v>
      </c>
      <c r="AR42" s="14" t="str">
        <f>VLOOKUP(AR303,Lookups!$AH$1:$AI$5,2,TRUE)</f>
        <v>NotApplicable</v>
      </c>
      <c r="AS42" s="14" t="str">
        <f>VLOOKUP(AS303,Lookups!$AH$1:$AI$5,2,TRUE)</f>
        <v>NotApplicable</v>
      </c>
      <c r="AT42" s="14" t="str">
        <f>VLOOKUP(AT303,Lookups!$AH$1:$AI$5,2,TRUE)</f>
        <v>NotApplicable</v>
      </c>
      <c r="AU42" s="14" t="str">
        <f>VLOOKUP(AU303,Lookups!$AH$1:$AI$5,2,TRUE)</f>
        <v>12Months</v>
      </c>
      <c r="AV42" s="14" t="str">
        <f>VLOOKUP(AV303,Lookups!$AH$1:$AI$5,2,TRUE)</f>
        <v>6Months</v>
      </c>
      <c r="AW42" s="14" t="str">
        <f>VLOOKUP(AW303,Lookups!$AH$1:$AI$5,2,TRUE)</f>
        <v>3Months</v>
      </c>
      <c r="AX42" s="14" t="str">
        <f>VLOOKUP(AX303,Lookups!$AH$1:$AI$5,2,TRUE)</f>
        <v>3Months</v>
      </c>
      <c r="AY42" s="14" t="str">
        <f>VLOOKUP(AY303,Lookups!$AH$1:$AI$5,2,TRUE)</f>
        <v>NotApplicable</v>
      </c>
      <c r="AZ42" s="14" t="str">
        <f>VLOOKUP(AZ303,Lookups!$AH$1:$AI$5,2,TRUE)</f>
        <v>NotApplicable</v>
      </c>
      <c r="BA42" s="14" t="str">
        <f>VLOOKUP(BA303,Lookups!$AH$1:$AI$5,2,TRUE)</f>
        <v>6Months</v>
      </c>
      <c r="BB42" s="14" t="str">
        <f>VLOOKUP(BB303,Lookups!$AH$1:$AI$5,2,TRUE)</f>
        <v>NotApplicable</v>
      </c>
      <c r="BC42" s="14" t="str">
        <f>VLOOKUP(BC303,Lookups!$AH$1:$AI$5,2,TRUE)</f>
        <v>3Months</v>
      </c>
      <c r="BD42" s="14" t="str">
        <f>VLOOKUP(BD303,Lookups!$AH$1:$AI$5,2,TRUE)</f>
        <v>NotApplicable</v>
      </c>
      <c r="BE42" s="14" t="str">
        <f>VLOOKUP(BE303,Lookups!$AH$1:$AI$5,2,TRUE)</f>
        <v>NotApplicable</v>
      </c>
      <c r="BF42" s="14" t="str">
        <f>VLOOKUP(BF303,Lookups!$AH$1:$AI$5,2,TRUE)</f>
        <v>NotApplicable</v>
      </c>
      <c r="BG42" s="14" t="str">
        <f>VLOOKUP(BG303,Lookups!$AH$1:$AI$5,2,TRUE)</f>
        <v>NotApplicable</v>
      </c>
      <c r="BH42" s="14" t="str">
        <f>VLOOKUP(BH303,Lookups!$AH$1:$AI$5,2,TRUE)</f>
        <v>6Months</v>
      </c>
      <c r="BI42" s="14" t="str">
        <f>VLOOKUP(BI303,Lookups!$AH$1:$AI$5,2,TRUE)</f>
        <v>NotApplicable</v>
      </c>
      <c r="BJ42" s="14" t="str">
        <f>VLOOKUP(BJ303,Lookups!$AH$1:$AI$5,2,TRUE)</f>
        <v>NotApplicable</v>
      </c>
      <c r="BK42" s="14" t="str">
        <f>VLOOKUP(BK303,Lookups!$AH$1:$AI$5,2,TRUE)</f>
        <v>NotApplicable</v>
      </c>
      <c r="BL42" s="14" t="str">
        <f>VLOOKUP(BL303,Lookups!$AH$1:$AI$5,2,TRUE)</f>
        <v>12Months</v>
      </c>
      <c r="BM42" s="14" t="str">
        <f>VLOOKUP(BM303,Lookups!$AH$1:$AI$5,2,TRUE)</f>
        <v>3Months</v>
      </c>
      <c r="BN42" s="14" t="str">
        <f>VLOOKUP(BN303,Lookups!$AH$1:$AI$5,2,TRUE)</f>
        <v>12Months</v>
      </c>
      <c r="BO42" s="14" t="str">
        <f>VLOOKUP(BO303,Lookups!$AH$1:$AI$5,2,TRUE)</f>
        <v>NotApplicable</v>
      </c>
      <c r="BP42" s="14" t="str">
        <f>VLOOKUP(BP303,Lookups!$AH$1:$AI$5,2,TRUE)</f>
        <v>NotApplicable</v>
      </c>
      <c r="BQ42" s="14" t="str">
        <f>VLOOKUP(BQ303,Lookups!$AH$1:$AI$5,2,TRUE)</f>
        <v>3Months</v>
      </c>
      <c r="BR42" s="14" t="str">
        <f>VLOOKUP(BR303,Lookups!$AH$1:$AI$5,2,TRUE)</f>
        <v>NotApplicable</v>
      </c>
      <c r="BS42" s="14" t="str">
        <f>VLOOKUP(BS303,Lookups!$AH$1:$AI$5,2,TRUE)</f>
        <v>3Months</v>
      </c>
      <c r="BT42" s="14" t="str">
        <f>VLOOKUP(BT303,Lookups!$AH$1:$AI$5,2,TRUE)</f>
        <v>NotApplicable</v>
      </c>
      <c r="BU42" s="14" t="str">
        <f>VLOOKUP(BU303,Lookups!$AH$1:$AI$5,2,TRUE)</f>
        <v>6Months</v>
      </c>
      <c r="BV42" s="14" t="str">
        <f>VLOOKUP(BV303,Lookups!$AH$1:$AI$5,2,TRUE)</f>
        <v>3Months</v>
      </c>
      <c r="BW42" s="14" t="str">
        <f>VLOOKUP(BW303,Lookups!$AH$1:$AI$5,2,TRUE)</f>
        <v>6Months</v>
      </c>
      <c r="BX42" s="14" t="str">
        <f>VLOOKUP(BX303,Lookups!$AH$1:$AI$5,2,TRUE)</f>
        <v>NotApplicable</v>
      </c>
      <c r="BY42" s="14" t="str">
        <f>VLOOKUP(BY303,Lookups!$AH$1:$AI$5,2,TRUE)</f>
        <v>12Months</v>
      </c>
      <c r="BZ42" s="14" t="str">
        <f>VLOOKUP(BZ303,Lookups!$AH$1:$AI$5,2,TRUE)</f>
        <v>6Months</v>
      </c>
      <c r="CA42" s="14" t="str">
        <f>VLOOKUP(CA303,Lookups!$AH$1:$AI$5,2,TRUE)</f>
        <v>6Months</v>
      </c>
      <c r="CB42" s="14" t="str">
        <f>VLOOKUP(CB303,Lookups!$AH$1:$AI$5,2,TRUE)</f>
        <v>12Months</v>
      </c>
      <c r="CC42" s="14" t="str">
        <f>VLOOKUP(CC303,Lookups!$AH$1:$AI$5,2,TRUE)</f>
        <v>6Months</v>
      </c>
      <c r="CD42" s="14" t="str">
        <f>VLOOKUP(CD303,Lookups!$AH$1:$AI$5,2,TRUE)</f>
        <v>NotApplicable</v>
      </c>
      <c r="CE42" s="14" t="str">
        <f>VLOOKUP(CE303,Lookups!$AH$1:$AI$5,2,TRUE)</f>
        <v>12Months</v>
      </c>
      <c r="CF42" s="14" t="str">
        <f>VLOOKUP(CF303,Lookups!$AH$1:$AI$5,2,TRUE)</f>
        <v>NotApplicable</v>
      </c>
      <c r="CG42" s="14" t="str">
        <f>VLOOKUP(CG303,Lookups!$AH$1:$AI$5,2,TRUE)</f>
        <v>3Months</v>
      </c>
      <c r="CH42" s="14" t="str">
        <f>VLOOKUP(CH303,Lookups!$AH$1:$AI$5,2,TRUE)</f>
        <v>6Months</v>
      </c>
      <c r="CI42" s="14" t="str">
        <f>VLOOKUP(CI303,Lookups!$AH$1:$AI$5,2,TRUE)</f>
        <v>6Months</v>
      </c>
      <c r="CJ42" s="14" t="str">
        <f>VLOOKUP(CJ303,Lookups!$AH$1:$AI$5,2,TRUE)</f>
        <v>NotApplicable</v>
      </c>
      <c r="CK42" s="14" t="str">
        <f>VLOOKUP(CK303,Lookups!$AH$1:$AI$5,2,TRUE)</f>
        <v>3Months</v>
      </c>
      <c r="CL42" s="14" t="str">
        <f>VLOOKUP(CL303,Lookups!$AH$1:$AI$5,2,TRUE)</f>
        <v>3Months</v>
      </c>
      <c r="CM42" s="14" t="str">
        <f>VLOOKUP(CM303,Lookups!$AH$1:$AI$5,2,TRUE)</f>
        <v>6Months</v>
      </c>
      <c r="CN42" s="14" t="str">
        <f>VLOOKUP(CN303,Lookups!$AH$1:$AI$5,2,TRUE)</f>
        <v>3Months</v>
      </c>
      <c r="CO42" s="14" t="str">
        <f>VLOOKUP(CO303,Lookups!$AH$1:$AI$5,2,TRUE)</f>
        <v>6Months</v>
      </c>
      <c r="CP42" s="14" t="str">
        <f>VLOOKUP(CP303,Lookups!$AH$1:$AI$5,2,TRUE)</f>
        <v>12Months</v>
      </c>
      <c r="CQ42" s="14" t="str">
        <f>VLOOKUP(CQ303,Lookups!$AH$1:$AI$5,2,TRUE)</f>
        <v>3Months</v>
      </c>
      <c r="CR42" s="14" t="str">
        <f>VLOOKUP(CR303,Lookups!$AH$1:$AI$5,2,TRUE)</f>
        <v>3Months</v>
      </c>
      <c r="CS42" s="14" t="str">
        <f>VLOOKUP(CS303,Lookups!$AH$1:$AI$5,2,TRUE)</f>
        <v>NotApplicable</v>
      </c>
      <c r="CT42" s="14" t="str">
        <f>VLOOKUP(CT303,Lookups!$AH$1:$AI$5,2,TRUE)</f>
        <v>NotApplicable</v>
      </c>
      <c r="CU42" s="14" t="str">
        <f>VLOOKUP(CU303,Lookups!$AH$1:$AI$5,2,TRUE)</f>
        <v>6Months</v>
      </c>
      <c r="CV42" s="14" t="str">
        <f>VLOOKUP(CV303,Lookups!$AH$1:$AI$5,2,TRUE)</f>
        <v>12Months</v>
      </c>
      <c r="CW42" s="14" t="str">
        <f>VLOOKUP(CW303,Lookups!$AH$1:$AI$5,2,TRUE)</f>
        <v>3Months</v>
      </c>
    </row>
    <row r="43" ht="12.75" customHeight="1" outlineLevel="1">
      <c r="A43" s="11" t="s">
        <v>500</v>
      </c>
      <c r="B43" s="14" t="str">
        <f>VLOOKUP(B304,Lookups!$AJ$1:$AK$4,2,TRUE)</f>
        <v>6Months</v>
      </c>
      <c r="C43" s="14" t="str">
        <f>VLOOKUP(C304,Lookups!$AJ$1:$AK$4,2,TRUE)</f>
        <v>12Months</v>
      </c>
      <c r="D43" s="14" t="str">
        <f>VLOOKUP(D304,Lookups!$AJ$1:$AK$4,2,TRUE)</f>
        <v>12Months</v>
      </c>
      <c r="E43" s="14" t="str">
        <f>VLOOKUP(E304,Lookups!$AJ$1:$AK$4,2,TRUE)</f>
        <v>6Months</v>
      </c>
      <c r="F43" s="14" t="str">
        <f>VLOOKUP(F304,Lookups!$AJ$1:$AK$4,2,TRUE)</f>
        <v>12Months</v>
      </c>
      <c r="G43" s="14" t="str">
        <f>VLOOKUP(G304,Lookups!$AJ$1:$AK$4,2,TRUE)</f>
        <v>12Months</v>
      </c>
      <c r="H43" s="14" t="str">
        <f>VLOOKUP(H304,Lookups!$AJ$1:$AK$4,2,TRUE)</f>
        <v>24Months</v>
      </c>
      <c r="I43" s="14" t="str">
        <f>VLOOKUP(I304,Lookups!$AJ$1:$AK$4,2,TRUE)</f>
        <v>24Months</v>
      </c>
      <c r="J43" s="14" t="str">
        <f>VLOOKUP(J304,Lookups!$AJ$1:$AK$4,2,TRUE)</f>
        <v>24Months</v>
      </c>
      <c r="K43" s="14" t="str">
        <f>VLOOKUP(K304,Lookups!$AJ$1:$AK$4,2,TRUE)</f>
        <v>6Months</v>
      </c>
      <c r="L43" s="14" t="str">
        <f>VLOOKUP(L304,Lookups!$AJ$1:$AK$4,2,TRUE)</f>
        <v>12Months</v>
      </c>
      <c r="M43" s="14" t="str">
        <f>VLOOKUP(M304,Lookups!$AJ$1:$AK$4,2,TRUE)</f>
        <v>12Months</v>
      </c>
      <c r="N43" s="14" t="str">
        <f>VLOOKUP(N304,Lookups!$AJ$1:$AK$4,2,TRUE)</f>
        <v>6Months</v>
      </c>
      <c r="O43" s="14" t="str">
        <f>VLOOKUP(O304,Lookups!$AJ$1:$AK$4,2,TRUE)</f>
        <v>12Months</v>
      </c>
      <c r="P43" s="14" t="str">
        <f>VLOOKUP(P304,Lookups!$AJ$1:$AK$4,2,TRUE)</f>
        <v>6Months</v>
      </c>
      <c r="Q43" s="14" t="str">
        <f>VLOOKUP(Q304,Lookups!$AJ$1:$AK$4,2,TRUE)</f>
        <v>6Months</v>
      </c>
      <c r="R43" s="14" t="str">
        <f>VLOOKUP(R304,Lookups!$AJ$1:$AK$4,2,TRUE)</f>
        <v>24Months</v>
      </c>
      <c r="S43" s="14" t="str">
        <f>VLOOKUP(S304,Lookups!$AJ$1:$AK$4,2,TRUE)</f>
        <v>12Months</v>
      </c>
      <c r="T43" s="14" t="str">
        <f>VLOOKUP(T304,Lookups!$AJ$1:$AK$4,2,TRUE)</f>
        <v>24Months</v>
      </c>
      <c r="U43" s="14" t="str">
        <f>VLOOKUP(U304,Lookups!$AJ$1:$AK$4,2,TRUE)</f>
        <v>6Months</v>
      </c>
      <c r="V43" s="14" t="str">
        <f>VLOOKUP(V304,Lookups!$AJ$1:$AK$4,2,TRUE)</f>
        <v>24Months</v>
      </c>
      <c r="W43" s="14" t="str">
        <f>VLOOKUP(W304,Lookups!$AJ$1:$AK$4,2,TRUE)</f>
        <v>24Months</v>
      </c>
      <c r="X43" s="14" t="str">
        <f>VLOOKUP(X304,Lookups!$AJ$1:$AK$4,2,TRUE)</f>
        <v>6Months</v>
      </c>
      <c r="Y43" s="14" t="str">
        <f>VLOOKUP(Y304,Lookups!$AJ$1:$AK$4,2,TRUE)</f>
        <v>6Months</v>
      </c>
      <c r="Z43" s="14" t="str">
        <f>VLOOKUP(Z304,Lookups!$AJ$1:$AK$4,2,TRUE)</f>
        <v>6Months</v>
      </c>
      <c r="AA43" s="14" t="str">
        <f>VLOOKUP(AA304,Lookups!$AJ$1:$AK$4,2,TRUE)</f>
        <v>24Months</v>
      </c>
      <c r="AB43" s="14" t="str">
        <f>VLOOKUP(AB304,Lookups!$AJ$1:$AK$4,2,TRUE)</f>
        <v>24Months</v>
      </c>
      <c r="AC43" s="14" t="str">
        <f>VLOOKUP(AC304,Lookups!$AJ$1:$AK$4,2,TRUE)</f>
        <v>24Months</v>
      </c>
      <c r="AD43" s="14" t="str">
        <f>VLOOKUP(AD304,Lookups!$AJ$1:$AK$4,2,TRUE)</f>
        <v>6Months</v>
      </c>
      <c r="AE43" s="14" t="str">
        <f>VLOOKUP(AE304,Lookups!$AJ$1:$AK$4,2,TRUE)</f>
        <v>12Months</v>
      </c>
      <c r="AF43" s="14" t="str">
        <f>VLOOKUP(AF304,Lookups!$AJ$1:$AK$4,2,TRUE)</f>
        <v>12Months</v>
      </c>
      <c r="AG43" s="14" t="str">
        <f>VLOOKUP(AG304,Lookups!$AJ$1:$AK$4,2,TRUE)</f>
        <v>24Months</v>
      </c>
      <c r="AH43" s="14" t="str">
        <f>VLOOKUP(AH304,Lookups!$AJ$1:$AK$4,2,TRUE)</f>
        <v>24Months</v>
      </c>
      <c r="AI43" s="14" t="str">
        <f>VLOOKUP(AI304,Lookups!$AJ$1:$AK$4,2,TRUE)</f>
        <v>12Months</v>
      </c>
      <c r="AJ43" s="14" t="str">
        <f>VLOOKUP(AJ304,Lookups!$AJ$1:$AK$4,2,TRUE)</f>
        <v>12Months</v>
      </c>
      <c r="AK43" s="14" t="str">
        <f>VLOOKUP(AK304,Lookups!$AJ$1:$AK$4,2,TRUE)</f>
        <v>6Months</v>
      </c>
      <c r="AL43" s="14" t="str">
        <f>VLOOKUP(AL304,Lookups!$AJ$1:$AK$4,2,TRUE)</f>
        <v>6Months</v>
      </c>
      <c r="AM43" s="14" t="str">
        <f>VLOOKUP(AM304,Lookups!$AJ$1:$AK$4,2,TRUE)</f>
        <v>6Months</v>
      </c>
      <c r="AN43" s="14" t="str">
        <f>VLOOKUP(AN304,Lookups!$AJ$1:$AK$4,2,TRUE)</f>
        <v>6Months</v>
      </c>
      <c r="AO43" s="14" t="str">
        <f>VLOOKUP(AO304,Lookups!$AJ$1:$AK$4,2,TRUE)</f>
        <v>24Months</v>
      </c>
      <c r="AP43" s="14" t="str">
        <f>VLOOKUP(AP304,Lookups!$AJ$1:$AK$4,2,TRUE)</f>
        <v>12Months</v>
      </c>
      <c r="AQ43" s="14" t="str">
        <f>VLOOKUP(AQ304,Lookups!$AJ$1:$AK$4,2,TRUE)</f>
        <v>6Months</v>
      </c>
      <c r="AR43" s="14" t="str">
        <f>VLOOKUP(AR304,Lookups!$AJ$1:$AK$4,2,TRUE)</f>
        <v>6Months</v>
      </c>
      <c r="AS43" s="14" t="str">
        <f>VLOOKUP(AS304,Lookups!$AJ$1:$AK$4,2,TRUE)</f>
        <v>6Months</v>
      </c>
      <c r="AT43" s="14" t="str">
        <f>VLOOKUP(AT304,Lookups!$AJ$1:$AK$4,2,TRUE)</f>
        <v>6Months</v>
      </c>
      <c r="AU43" s="14" t="str">
        <f>VLOOKUP(AU304,Lookups!$AJ$1:$AK$4,2,TRUE)</f>
        <v>6Months</v>
      </c>
      <c r="AV43" s="14" t="str">
        <f>VLOOKUP(AV304,Lookups!$AJ$1:$AK$4,2,TRUE)</f>
        <v>24Months</v>
      </c>
      <c r="AW43" s="14" t="str">
        <f>VLOOKUP(AW304,Lookups!$AJ$1:$AK$4,2,TRUE)</f>
        <v>6Months</v>
      </c>
      <c r="AX43" s="14" t="str">
        <f>VLOOKUP(AX304,Lookups!$AJ$1:$AK$4,2,TRUE)</f>
        <v>12Months</v>
      </c>
      <c r="AY43" s="14" t="str">
        <f>VLOOKUP(AY304,Lookups!$AJ$1:$AK$4,2,TRUE)</f>
        <v>24Months</v>
      </c>
      <c r="AZ43" s="14" t="str">
        <f>VLOOKUP(AZ304,Lookups!$AJ$1:$AK$4,2,TRUE)</f>
        <v>12Months</v>
      </c>
      <c r="BA43" s="14" t="str">
        <f>VLOOKUP(BA304,Lookups!$AJ$1:$AK$4,2,TRUE)</f>
        <v>24Months</v>
      </c>
      <c r="BB43" s="14" t="str">
        <f>VLOOKUP(BB304,Lookups!$AJ$1:$AK$4,2,TRUE)</f>
        <v>12Months</v>
      </c>
      <c r="BC43" s="14" t="str">
        <f>VLOOKUP(BC304,Lookups!$AJ$1:$AK$4,2,TRUE)</f>
        <v>12Months</v>
      </c>
      <c r="BD43" s="14" t="str">
        <f>VLOOKUP(BD304,Lookups!$AJ$1:$AK$4,2,TRUE)</f>
        <v>6Months</v>
      </c>
      <c r="BE43" s="14" t="str">
        <f>VLOOKUP(BE304,Lookups!$AJ$1:$AK$4,2,TRUE)</f>
        <v>6Months</v>
      </c>
      <c r="BF43" s="14" t="str">
        <f>VLOOKUP(BF304,Lookups!$AJ$1:$AK$4,2,TRUE)</f>
        <v>6Months</v>
      </c>
      <c r="BG43" s="14" t="str">
        <f>VLOOKUP(BG304,Lookups!$AJ$1:$AK$4,2,TRUE)</f>
        <v>6Months</v>
      </c>
      <c r="BH43" s="14" t="str">
        <f>VLOOKUP(BH304,Lookups!$AJ$1:$AK$4,2,TRUE)</f>
        <v>24Months</v>
      </c>
      <c r="BI43" s="14" t="str">
        <f>VLOOKUP(BI304,Lookups!$AJ$1:$AK$4,2,TRUE)</f>
        <v>6Months</v>
      </c>
      <c r="BJ43" s="14" t="str">
        <f>VLOOKUP(BJ304,Lookups!$AJ$1:$AK$4,2,TRUE)</f>
        <v>12Months</v>
      </c>
      <c r="BK43" s="14" t="str">
        <f>VLOOKUP(BK304,Lookups!$AJ$1:$AK$4,2,TRUE)</f>
        <v>12Months</v>
      </c>
      <c r="BL43" s="14" t="str">
        <f>VLOOKUP(BL304,Lookups!$AJ$1:$AK$4,2,TRUE)</f>
        <v>12Months</v>
      </c>
      <c r="BM43" s="14" t="str">
        <f>VLOOKUP(BM304,Lookups!$AJ$1:$AK$4,2,TRUE)</f>
        <v>12Months</v>
      </c>
      <c r="BN43" s="14" t="str">
        <f>VLOOKUP(BN304,Lookups!$AJ$1:$AK$4,2,TRUE)</f>
        <v>6Months</v>
      </c>
      <c r="BO43" s="14" t="str">
        <f>VLOOKUP(BO304,Lookups!$AJ$1:$AK$4,2,TRUE)</f>
        <v>24Months</v>
      </c>
      <c r="BP43" s="14" t="str">
        <f>VLOOKUP(BP304,Lookups!$AJ$1:$AK$4,2,TRUE)</f>
        <v>6Months</v>
      </c>
      <c r="BQ43" s="14" t="str">
        <f>VLOOKUP(BQ304,Lookups!$AJ$1:$AK$4,2,TRUE)</f>
        <v>12Months</v>
      </c>
      <c r="BR43" s="14" t="str">
        <f>VLOOKUP(BR304,Lookups!$AJ$1:$AK$4,2,TRUE)</f>
        <v>6Months</v>
      </c>
      <c r="BS43" s="14" t="str">
        <f>VLOOKUP(BS304,Lookups!$AJ$1:$AK$4,2,TRUE)</f>
        <v>6Months</v>
      </c>
      <c r="BT43" s="14" t="str">
        <f>VLOOKUP(BT304,Lookups!$AJ$1:$AK$4,2,TRUE)</f>
        <v>12Months</v>
      </c>
      <c r="BU43" s="14" t="str">
        <f>VLOOKUP(BU304,Lookups!$AJ$1:$AK$4,2,TRUE)</f>
        <v>6Months</v>
      </c>
      <c r="BV43" s="14" t="str">
        <f>VLOOKUP(BV304,Lookups!$AJ$1:$AK$4,2,TRUE)</f>
        <v>6Months</v>
      </c>
      <c r="BW43" s="14" t="str">
        <f>VLOOKUP(BW304,Lookups!$AJ$1:$AK$4,2,TRUE)</f>
        <v>12Months</v>
      </c>
      <c r="BX43" s="14" t="str">
        <f>VLOOKUP(BX304,Lookups!$AJ$1:$AK$4,2,TRUE)</f>
        <v>12Months</v>
      </c>
      <c r="BY43" s="14" t="str">
        <f>VLOOKUP(BY304,Lookups!$AJ$1:$AK$4,2,TRUE)</f>
        <v>6Months</v>
      </c>
      <c r="BZ43" s="14" t="str">
        <f>VLOOKUP(BZ304,Lookups!$AJ$1:$AK$4,2,TRUE)</f>
        <v>6Months</v>
      </c>
      <c r="CA43" s="14" t="str">
        <f>VLOOKUP(CA304,Lookups!$AJ$1:$AK$4,2,TRUE)</f>
        <v>6Months</v>
      </c>
      <c r="CB43" s="14" t="str">
        <f>VLOOKUP(CB304,Lookups!$AJ$1:$AK$4,2,TRUE)</f>
        <v>6Months</v>
      </c>
      <c r="CC43" s="14" t="str">
        <f>VLOOKUP(CC304,Lookups!$AJ$1:$AK$4,2,TRUE)</f>
        <v>12Months</v>
      </c>
      <c r="CD43" s="14" t="str">
        <f>VLOOKUP(CD304,Lookups!$AJ$1:$AK$4,2,TRUE)</f>
        <v>12Months</v>
      </c>
      <c r="CE43" s="14" t="str">
        <f>VLOOKUP(CE304,Lookups!$AJ$1:$AK$4,2,TRUE)</f>
        <v>6Months</v>
      </c>
      <c r="CF43" s="14" t="str">
        <f>VLOOKUP(CF304,Lookups!$AJ$1:$AK$4,2,TRUE)</f>
        <v>6Months</v>
      </c>
      <c r="CG43" s="14" t="str">
        <f>VLOOKUP(CG304,Lookups!$AJ$1:$AK$4,2,TRUE)</f>
        <v>12Months</v>
      </c>
      <c r="CH43" s="14" t="str">
        <f>VLOOKUP(CH304,Lookups!$AJ$1:$AK$4,2,TRUE)</f>
        <v>6Months</v>
      </c>
      <c r="CI43" s="14" t="str">
        <f>VLOOKUP(CI304,Lookups!$AJ$1:$AK$4,2,TRUE)</f>
        <v>12Months</v>
      </c>
      <c r="CJ43" s="14" t="str">
        <f>VLOOKUP(CJ304,Lookups!$AJ$1:$AK$4,2,TRUE)</f>
        <v>24Months</v>
      </c>
      <c r="CK43" s="14" t="str">
        <f>VLOOKUP(CK304,Lookups!$AJ$1:$AK$4,2,TRUE)</f>
        <v>6Months</v>
      </c>
      <c r="CL43" s="14" t="str">
        <f>VLOOKUP(CL304,Lookups!$AJ$1:$AK$4,2,TRUE)</f>
        <v>6Months</v>
      </c>
      <c r="CM43" s="14" t="str">
        <f>VLOOKUP(CM304,Lookups!$AJ$1:$AK$4,2,TRUE)</f>
        <v>6Months</v>
      </c>
      <c r="CN43" s="14" t="str">
        <f>VLOOKUP(CN304,Lookups!$AJ$1:$AK$4,2,TRUE)</f>
        <v>24Months</v>
      </c>
      <c r="CO43" s="14" t="str">
        <f>VLOOKUP(CO304,Lookups!$AJ$1:$AK$4,2,TRUE)</f>
        <v>6Months</v>
      </c>
      <c r="CP43" s="14" t="str">
        <f>VLOOKUP(CP304,Lookups!$AJ$1:$AK$4,2,TRUE)</f>
        <v>6Months</v>
      </c>
      <c r="CQ43" s="14" t="str">
        <f>VLOOKUP(CQ304,Lookups!$AJ$1:$AK$4,2,TRUE)</f>
        <v>12Months</v>
      </c>
      <c r="CR43" s="14" t="str">
        <f>VLOOKUP(CR304,Lookups!$AJ$1:$AK$4,2,TRUE)</f>
        <v>6Months</v>
      </c>
      <c r="CS43" s="14" t="str">
        <f>VLOOKUP(CS304,Lookups!$AJ$1:$AK$4,2,TRUE)</f>
        <v>12Months</v>
      </c>
      <c r="CT43" s="14" t="str">
        <f>VLOOKUP(CT304,Lookups!$AJ$1:$AK$4,2,TRUE)</f>
        <v>24Months</v>
      </c>
      <c r="CU43" s="14" t="str">
        <f>VLOOKUP(CU304,Lookups!$AJ$1:$AK$4,2,TRUE)</f>
        <v>12Months</v>
      </c>
      <c r="CV43" s="14" t="str">
        <f>VLOOKUP(CV304,Lookups!$AJ$1:$AK$4,2,TRUE)</f>
        <v>12Months</v>
      </c>
      <c r="CW43" s="14" t="str">
        <f>VLOOKUP(CW304,Lookups!$AJ$1:$AK$4,2,TRUE)</f>
        <v>12Months</v>
      </c>
    </row>
    <row r="44" ht="12.75" customHeight="1" outlineLevel="1">
      <c r="A44" s="11" t="s">
        <v>502</v>
      </c>
      <c r="B44" s="14" t="str">
        <f>VLOOKUP(B305,Lookups!$AL$1:$AM$3,2,TRUE)</f>
        <v>NotIncluded   </v>
      </c>
      <c r="C44" s="14" t="str">
        <f>VLOOKUP(C305,Lookups!$AL$1:$AM$3,2,TRUE)</f>
        <v>Included  </v>
      </c>
      <c r="D44" s="14" t="str">
        <f>VLOOKUP(D305,Lookups!$AL$1:$AM$3,2,TRUE)</f>
        <v>Included  </v>
      </c>
      <c r="E44" s="14" t="str">
        <f>VLOOKUP(E305,Lookups!$AL$1:$AM$3,2,TRUE)</f>
        <v>NotIncluded   </v>
      </c>
      <c r="F44" s="14" t="str">
        <f>VLOOKUP(F305,Lookups!$AL$1:$AM$3,2,TRUE)</f>
        <v>NotIncluded   </v>
      </c>
      <c r="G44" s="14" t="str">
        <f>VLOOKUP(G305,Lookups!$AL$1:$AM$3,2,TRUE)</f>
        <v>Included  </v>
      </c>
      <c r="H44" s="14" t="str">
        <f>VLOOKUP(H305,Lookups!$AL$1:$AM$3,2,TRUE)</f>
        <v>NotIncluded   </v>
      </c>
      <c r="I44" s="14" t="str">
        <f>VLOOKUP(I305,Lookups!$AL$1:$AM$3,2,TRUE)</f>
        <v>Included  </v>
      </c>
      <c r="J44" s="14" t="str">
        <f>VLOOKUP(J305,Lookups!$AL$1:$AM$3,2,TRUE)</f>
        <v>NotIncluded   </v>
      </c>
      <c r="K44" s="14" t="str">
        <f>VLOOKUP(K305,Lookups!$AL$1:$AM$3,2,TRUE)</f>
        <v>Included  </v>
      </c>
      <c r="L44" s="14" t="str">
        <f>VLOOKUP(L305,Lookups!$AL$1:$AM$3,2,TRUE)</f>
        <v>Included  </v>
      </c>
      <c r="M44" s="14" t="str">
        <f>VLOOKUP(M305,Lookups!$AL$1:$AM$3,2,TRUE)</f>
        <v>Included  </v>
      </c>
      <c r="N44" s="14" t="str">
        <f>VLOOKUP(N305,Lookups!$AL$1:$AM$3,2,TRUE)</f>
        <v>Included  </v>
      </c>
      <c r="O44" s="14" t="str">
        <f>VLOOKUP(O305,Lookups!$AL$1:$AM$3,2,TRUE)</f>
        <v>Included  </v>
      </c>
      <c r="P44" s="14" t="str">
        <f>VLOOKUP(P305,Lookups!$AL$1:$AM$3,2,TRUE)</f>
        <v>NotIncluded   </v>
      </c>
      <c r="Q44" s="14" t="str">
        <f>VLOOKUP(Q305,Lookups!$AL$1:$AM$3,2,TRUE)</f>
        <v>NotIncluded   </v>
      </c>
      <c r="R44" s="14" t="str">
        <f>VLOOKUP(R305,Lookups!$AL$1:$AM$3,2,TRUE)</f>
        <v>Included  </v>
      </c>
      <c r="S44" s="14" t="str">
        <f>VLOOKUP(S305,Lookups!$AL$1:$AM$3,2,TRUE)</f>
        <v>Included  </v>
      </c>
      <c r="T44" s="14" t="str">
        <f>VLOOKUP(T305,Lookups!$AL$1:$AM$3,2,TRUE)</f>
        <v>Included  </v>
      </c>
      <c r="U44" s="14" t="str">
        <f>VLOOKUP(U305,Lookups!$AL$1:$AM$3,2,TRUE)</f>
        <v>Included  </v>
      </c>
      <c r="V44" s="14" t="str">
        <f>VLOOKUP(V305,Lookups!$AL$1:$AM$3,2,TRUE)</f>
        <v>Included  </v>
      </c>
      <c r="W44" s="14" t="str">
        <f>VLOOKUP(W305,Lookups!$AL$1:$AM$3,2,TRUE)</f>
        <v>Included  </v>
      </c>
      <c r="X44" s="14" t="str">
        <f>VLOOKUP(X305,Lookups!$AL$1:$AM$3,2,TRUE)</f>
        <v>Included  </v>
      </c>
      <c r="Y44" s="14" t="str">
        <f>VLOOKUP(Y305,Lookups!$AL$1:$AM$3,2,TRUE)</f>
        <v>NotIncluded   </v>
      </c>
      <c r="Z44" s="14" t="str">
        <f>VLOOKUP(Z305,Lookups!$AL$1:$AM$3,2,TRUE)</f>
        <v>Included  </v>
      </c>
      <c r="AA44" s="14" t="str">
        <f>VLOOKUP(AA305,Lookups!$AL$1:$AM$3,2,TRUE)</f>
        <v>Included  </v>
      </c>
      <c r="AB44" s="14" t="str">
        <f>VLOOKUP(AB305,Lookups!$AL$1:$AM$3,2,TRUE)</f>
        <v>NotIncluded   </v>
      </c>
      <c r="AC44" s="14" t="str">
        <f>VLOOKUP(AC305,Lookups!$AL$1:$AM$3,2,TRUE)</f>
        <v>NotIncluded   </v>
      </c>
      <c r="AD44" s="14" t="str">
        <f>VLOOKUP(AD305,Lookups!$AL$1:$AM$3,2,TRUE)</f>
        <v>NotIncluded   </v>
      </c>
      <c r="AE44" s="14" t="str">
        <f>VLOOKUP(AE305,Lookups!$AL$1:$AM$3,2,TRUE)</f>
        <v>Included  </v>
      </c>
      <c r="AF44" s="14" t="str">
        <f>VLOOKUP(AF305,Lookups!$AL$1:$AM$3,2,TRUE)</f>
        <v>NotIncluded   </v>
      </c>
      <c r="AG44" s="14" t="str">
        <f>VLOOKUP(AG305,Lookups!$AL$1:$AM$3,2,TRUE)</f>
        <v>Included  </v>
      </c>
      <c r="AH44" s="14" t="str">
        <f>VLOOKUP(AH305,Lookups!$AL$1:$AM$3,2,TRUE)</f>
        <v>NotIncluded   </v>
      </c>
      <c r="AI44" s="14" t="str">
        <f>VLOOKUP(AI305,Lookups!$AL$1:$AM$3,2,TRUE)</f>
        <v>NotIncluded   </v>
      </c>
      <c r="AJ44" s="14" t="str">
        <f>VLOOKUP(AJ305,Lookups!$AL$1:$AM$3,2,TRUE)</f>
        <v>NotIncluded   </v>
      </c>
      <c r="AK44" s="14" t="str">
        <f>VLOOKUP(AK305,Lookups!$AL$1:$AM$3,2,TRUE)</f>
        <v>Included  </v>
      </c>
      <c r="AL44" s="14" t="str">
        <f>VLOOKUP(AL305,Lookups!$AL$1:$AM$3,2,TRUE)</f>
        <v>NotIncluded   </v>
      </c>
      <c r="AM44" s="14" t="str">
        <f>VLOOKUP(AM305,Lookups!$AL$1:$AM$3,2,TRUE)</f>
        <v>Included  </v>
      </c>
      <c r="AN44" s="14" t="str">
        <f>VLOOKUP(AN305,Lookups!$AL$1:$AM$3,2,TRUE)</f>
        <v>Included  </v>
      </c>
      <c r="AO44" s="14" t="str">
        <f>VLOOKUP(AO305,Lookups!$AL$1:$AM$3,2,TRUE)</f>
        <v>Included  </v>
      </c>
      <c r="AP44" s="14" t="str">
        <f>VLOOKUP(AP305,Lookups!$AL$1:$AM$3,2,TRUE)</f>
        <v>NotIncluded   </v>
      </c>
      <c r="AQ44" s="14" t="str">
        <f>VLOOKUP(AQ305,Lookups!$AL$1:$AM$3,2,TRUE)</f>
        <v>Included  </v>
      </c>
      <c r="AR44" s="14" t="str">
        <f>VLOOKUP(AR305,Lookups!$AL$1:$AM$3,2,TRUE)</f>
        <v>Included  </v>
      </c>
      <c r="AS44" s="14" t="str">
        <f>VLOOKUP(AS305,Lookups!$AL$1:$AM$3,2,TRUE)</f>
        <v>NotIncluded   </v>
      </c>
      <c r="AT44" s="14" t="str">
        <f>VLOOKUP(AT305,Lookups!$AL$1:$AM$3,2,TRUE)</f>
        <v>NotIncluded   </v>
      </c>
      <c r="AU44" s="14" t="str">
        <f>VLOOKUP(AU305,Lookups!$AL$1:$AM$3,2,TRUE)</f>
        <v>Included  </v>
      </c>
      <c r="AV44" s="14" t="str">
        <f>VLOOKUP(AV305,Lookups!$AL$1:$AM$3,2,TRUE)</f>
        <v>NotIncluded   </v>
      </c>
      <c r="AW44" s="14" t="str">
        <f>VLOOKUP(AW305,Lookups!$AL$1:$AM$3,2,TRUE)</f>
        <v>NotIncluded   </v>
      </c>
      <c r="AX44" s="14" t="str">
        <f>VLOOKUP(AX305,Lookups!$AL$1:$AM$3,2,TRUE)</f>
        <v>NotIncluded   </v>
      </c>
      <c r="AY44" s="14" t="str">
        <f>VLOOKUP(AY305,Lookups!$AL$1:$AM$3,2,TRUE)</f>
        <v>Included  </v>
      </c>
      <c r="AZ44" s="14" t="str">
        <f>VLOOKUP(AZ305,Lookups!$AL$1:$AM$3,2,TRUE)</f>
        <v>Included  </v>
      </c>
      <c r="BA44" s="14" t="str">
        <f>VLOOKUP(BA305,Lookups!$AL$1:$AM$3,2,TRUE)</f>
        <v>NotIncluded   </v>
      </c>
      <c r="BB44" s="14" t="str">
        <f>VLOOKUP(BB305,Lookups!$AL$1:$AM$3,2,TRUE)</f>
        <v>Included  </v>
      </c>
      <c r="BC44" s="14" t="str">
        <f>VLOOKUP(BC305,Lookups!$AL$1:$AM$3,2,TRUE)</f>
        <v>Included  </v>
      </c>
      <c r="BD44" s="14" t="str">
        <f>VLOOKUP(BD305,Lookups!$AL$1:$AM$3,2,TRUE)</f>
        <v>Included  </v>
      </c>
      <c r="BE44" s="14" t="str">
        <f>VLOOKUP(BE305,Lookups!$AL$1:$AM$3,2,TRUE)</f>
        <v>NotIncluded   </v>
      </c>
      <c r="BF44" s="14" t="str">
        <f>VLOOKUP(BF305,Lookups!$AL$1:$AM$3,2,TRUE)</f>
        <v>NotIncluded   </v>
      </c>
      <c r="BG44" s="14" t="str">
        <f>VLOOKUP(BG305,Lookups!$AL$1:$AM$3,2,TRUE)</f>
        <v>Included  </v>
      </c>
      <c r="BH44" s="14" t="str">
        <f>VLOOKUP(BH305,Lookups!$AL$1:$AM$3,2,TRUE)</f>
        <v>Included  </v>
      </c>
      <c r="BI44" s="14" t="str">
        <f>VLOOKUP(BI305,Lookups!$AL$1:$AM$3,2,TRUE)</f>
        <v>NotIncluded   </v>
      </c>
      <c r="BJ44" s="14" t="str">
        <f>VLOOKUP(BJ305,Lookups!$AL$1:$AM$3,2,TRUE)</f>
        <v>NotIncluded   </v>
      </c>
      <c r="BK44" s="14" t="str">
        <f>VLOOKUP(BK305,Lookups!$AL$1:$AM$3,2,TRUE)</f>
        <v>Included  </v>
      </c>
      <c r="BL44" s="14" t="str">
        <f>VLOOKUP(BL305,Lookups!$AL$1:$AM$3,2,TRUE)</f>
        <v>Included  </v>
      </c>
      <c r="BM44" s="14" t="str">
        <f>VLOOKUP(BM305,Lookups!$AL$1:$AM$3,2,TRUE)</f>
        <v>Included  </v>
      </c>
      <c r="BN44" s="14" t="str">
        <f>VLOOKUP(BN305,Lookups!$AL$1:$AM$3,2,TRUE)</f>
        <v>NotIncluded   </v>
      </c>
      <c r="BO44" s="14" t="str">
        <f>VLOOKUP(BO305,Lookups!$AL$1:$AM$3,2,TRUE)</f>
        <v>Included  </v>
      </c>
      <c r="BP44" s="14" t="str">
        <f>VLOOKUP(BP305,Lookups!$AL$1:$AM$3,2,TRUE)</f>
        <v>Included  </v>
      </c>
      <c r="BQ44" s="14" t="str">
        <f>VLOOKUP(BQ305,Lookups!$AL$1:$AM$3,2,TRUE)</f>
        <v>Included  </v>
      </c>
      <c r="BR44" s="14" t="str">
        <f>VLOOKUP(BR305,Lookups!$AL$1:$AM$3,2,TRUE)</f>
        <v>NotIncluded   </v>
      </c>
      <c r="BS44" s="14" t="str">
        <f>VLOOKUP(BS305,Lookups!$AL$1:$AM$3,2,TRUE)</f>
        <v>Included  </v>
      </c>
      <c r="BT44" s="14" t="str">
        <f>VLOOKUP(BT305,Lookups!$AL$1:$AM$3,2,TRUE)</f>
        <v>Included  </v>
      </c>
      <c r="BU44" s="14" t="str">
        <f>VLOOKUP(BU305,Lookups!$AL$1:$AM$3,2,TRUE)</f>
        <v>NotIncluded   </v>
      </c>
      <c r="BV44" s="14" t="str">
        <f>VLOOKUP(BV305,Lookups!$AL$1:$AM$3,2,TRUE)</f>
        <v>Included  </v>
      </c>
      <c r="BW44" s="14" t="str">
        <f>VLOOKUP(BW305,Lookups!$AL$1:$AM$3,2,TRUE)</f>
        <v>Included  </v>
      </c>
      <c r="BX44" s="14" t="str">
        <f>VLOOKUP(BX305,Lookups!$AL$1:$AM$3,2,TRUE)</f>
        <v>NotIncluded   </v>
      </c>
      <c r="BY44" s="14" t="str">
        <f>VLOOKUP(BY305,Lookups!$AL$1:$AM$3,2,TRUE)</f>
        <v>NotIncluded   </v>
      </c>
      <c r="BZ44" s="14" t="str">
        <f>VLOOKUP(BZ305,Lookups!$AL$1:$AM$3,2,TRUE)</f>
        <v>NotIncluded   </v>
      </c>
      <c r="CA44" s="14" t="str">
        <f>VLOOKUP(CA305,Lookups!$AL$1:$AM$3,2,TRUE)</f>
        <v>NotIncluded   </v>
      </c>
      <c r="CB44" s="14" t="str">
        <f>VLOOKUP(CB305,Lookups!$AL$1:$AM$3,2,TRUE)</f>
        <v>Included  </v>
      </c>
      <c r="CC44" s="14" t="str">
        <f>VLOOKUP(CC305,Lookups!$AL$1:$AM$3,2,TRUE)</f>
        <v>Included  </v>
      </c>
      <c r="CD44" s="14" t="str">
        <f>VLOOKUP(CD305,Lookups!$AL$1:$AM$3,2,TRUE)</f>
        <v>NotIncluded   </v>
      </c>
      <c r="CE44" s="14" t="str">
        <f>VLOOKUP(CE305,Lookups!$AL$1:$AM$3,2,TRUE)</f>
        <v>NotIncluded   </v>
      </c>
      <c r="CF44" s="14" t="str">
        <f>VLOOKUP(CF305,Lookups!$AL$1:$AM$3,2,TRUE)</f>
        <v>Included  </v>
      </c>
      <c r="CG44" s="14" t="str">
        <f>VLOOKUP(CG305,Lookups!$AL$1:$AM$3,2,TRUE)</f>
        <v>Included  </v>
      </c>
      <c r="CH44" s="14" t="str">
        <f>VLOOKUP(CH305,Lookups!$AL$1:$AM$3,2,TRUE)</f>
        <v>NotIncluded   </v>
      </c>
      <c r="CI44" s="14" t="str">
        <f>VLOOKUP(CI305,Lookups!$AL$1:$AM$3,2,TRUE)</f>
        <v>Included  </v>
      </c>
      <c r="CJ44" s="14" t="str">
        <f>VLOOKUP(CJ305,Lookups!$AL$1:$AM$3,2,TRUE)</f>
        <v>NotIncluded   </v>
      </c>
      <c r="CK44" s="14" t="str">
        <f>VLOOKUP(CK305,Lookups!$AL$1:$AM$3,2,TRUE)</f>
        <v>NotIncluded   </v>
      </c>
      <c r="CL44" s="14" t="str">
        <f>VLOOKUP(CL305,Lookups!$AL$1:$AM$3,2,TRUE)</f>
        <v>NotIncluded   </v>
      </c>
      <c r="CM44" s="14" t="str">
        <f>VLOOKUP(CM305,Lookups!$AL$1:$AM$3,2,TRUE)</f>
        <v>NotIncluded   </v>
      </c>
      <c r="CN44" s="14" t="str">
        <f>VLOOKUP(CN305,Lookups!$AL$1:$AM$3,2,TRUE)</f>
        <v>Included  </v>
      </c>
      <c r="CO44" s="14" t="str">
        <f>VLOOKUP(CO305,Lookups!$AL$1:$AM$3,2,TRUE)</f>
        <v>Included  </v>
      </c>
      <c r="CP44" s="14" t="str">
        <f>VLOOKUP(CP305,Lookups!$AL$1:$AM$3,2,TRUE)</f>
        <v>NotIncluded   </v>
      </c>
      <c r="CQ44" s="14" t="str">
        <f>VLOOKUP(CQ305,Lookups!$AL$1:$AM$3,2,TRUE)</f>
        <v>Included  </v>
      </c>
      <c r="CR44" s="14" t="str">
        <f>VLOOKUP(CR305,Lookups!$AL$1:$AM$3,2,TRUE)</f>
        <v>NotIncluded   </v>
      </c>
      <c r="CS44" s="14" t="str">
        <f>VLOOKUP(CS305,Lookups!$AL$1:$AM$3,2,TRUE)</f>
        <v>Included  </v>
      </c>
      <c r="CT44" s="14" t="str">
        <f>VLOOKUP(CT305,Lookups!$AL$1:$AM$3,2,TRUE)</f>
        <v>NotIncluded   </v>
      </c>
      <c r="CU44" s="14" t="str">
        <f>VLOOKUP(CU305,Lookups!$AL$1:$AM$3,2,TRUE)</f>
        <v>NotIncluded   </v>
      </c>
      <c r="CV44" s="14" t="str">
        <f>VLOOKUP(CV305,Lookups!$AL$1:$AM$3,2,TRUE)</f>
        <v>Included  </v>
      </c>
      <c r="CW44" s="14" t="str">
        <f>VLOOKUP(CW305,Lookups!$AL$1:$AM$3,2,TRUE)</f>
        <v>Included  </v>
      </c>
    </row>
    <row r="45" ht="12.75" customHeight="1" outlineLevel="1">
      <c r="A45" s="11" t="s">
        <v>505</v>
      </c>
      <c r="B45" s="14" t="b">
        <f>VLOOKUP(B306,Lookups!$AN$1:$AO$3,2,TRUE)</f>
        <v>1</v>
      </c>
      <c r="C45" s="14" t="b">
        <f>VLOOKUP(C306,Lookups!$AN$1:$AO$3,2,TRUE)</f>
        <v>0</v>
      </c>
      <c r="D45" s="14" t="b">
        <f>VLOOKUP(D306,Lookups!$AN$1:$AO$3,2,TRUE)</f>
        <v>1</v>
      </c>
      <c r="E45" s="14" t="b">
        <f>VLOOKUP(E306,Lookups!$AN$1:$AO$3,2,TRUE)</f>
        <v>0</v>
      </c>
      <c r="F45" s="14" t="b">
        <f>VLOOKUP(F306,Lookups!$AN$1:$AO$3,2,TRUE)</f>
        <v>0</v>
      </c>
      <c r="G45" s="14" t="b">
        <f>VLOOKUP(G306,Lookups!$AN$1:$AO$3,2,TRUE)</f>
        <v>0</v>
      </c>
      <c r="H45" s="14" t="b">
        <f>VLOOKUP(H306,Lookups!$AN$1:$AO$3,2,TRUE)</f>
        <v>1</v>
      </c>
      <c r="I45" s="14" t="b">
        <f>VLOOKUP(I306,Lookups!$AN$1:$AO$3,2,TRUE)</f>
        <v>1</v>
      </c>
      <c r="J45" s="14" t="b">
        <f>VLOOKUP(J306,Lookups!$AN$1:$AO$3,2,TRUE)</f>
        <v>1</v>
      </c>
      <c r="K45" s="14" t="b">
        <f>VLOOKUP(K306,Lookups!$AN$1:$AO$3,2,TRUE)</f>
        <v>1</v>
      </c>
      <c r="L45" s="14" t="b">
        <f>VLOOKUP(L306,Lookups!$AN$1:$AO$3,2,TRUE)</f>
        <v>1</v>
      </c>
      <c r="M45" s="14" t="b">
        <f>VLOOKUP(M306,Lookups!$AN$1:$AO$3,2,TRUE)</f>
        <v>1</v>
      </c>
      <c r="N45" s="14" t="b">
        <f>VLOOKUP(N306,Lookups!$AN$1:$AO$3,2,TRUE)</f>
        <v>0</v>
      </c>
      <c r="O45" s="14" t="b">
        <f>VLOOKUP(O306,Lookups!$AN$1:$AO$3,2,TRUE)</f>
        <v>0</v>
      </c>
      <c r="P45" s="14" t="b">
        <f>VLOOKUP(P306,Lookups!$AN$1:$AO$3,2,TRUE)</f>
        <v>0</v>
      </c>
      <c r="Q45" s="14" t="b">
        <f>VLOOKUP(Q306,Lookups!$AN$1:$AO$3,2,TRUE)</f>
        <v>1</v>
      </c>
      <c r="R45" s="14" t="b">
        <f>VLOOKUP(R306,Lookups!$AN$1:$AO$3,2,TRUE)</f>
        <v>1</v>
      </c>
      <c r="S45" s="14" t="b">
        <f>VLOOKUP(S306,Lookups!$AN$1:$AO$3,2,TRUE)</f>
        <v>0</v>
      </c>
      <c r="T45" s="14" t="b">
        <f>VLOOKUP(T306,Lookups!$AN$1:$AO$3,2,TRUE)</f>
        <v>1</v>
      </c>
      <c r="U45" s="14" t="b">
        <f>VLOOKUP(U306,Lookups!$AN$1:$AO$3,2,TRUE)</f>
        <v>1</v>
      </c>
      <c r="V45" s="14" t="b">
        <f>VLOOKUP(V306,Lookups!$AN$1:$AO$3,2,TRUE)</f>
        <v>1</v>
      </c>
      <c r="W45" s="14" t="b">
        <f>VLOOKUP(W306,Lookups!$AN$1:$AO$3,2,TRUE)</f>
        <v>0</v>
      </c>
      <c r="X45" s="14" t="b">
        <f>VLOOKUP(X306,Lookups!$AN$1:$AO$3,2,TRUE)</f>
        <v>1</v>
      </c>
      <c r="Y45" s="14" t="b">
        <f>VLOOKUP(Y306,Lookups!$AN$1:$AO$3,2,TRUE)</f>
        <v>1</v>
      </c>
      <c r="Z45" s="14" t="b">
        <f>VLOOKUP(Z306,Lookups!$AN$1:$AO$3,2,TRUE)</f>
        <v>0</v>
      </c>
      <c r="AA45" s="14" t="b">
        <f>VLOOKUP(AA306,Lookups!$AN$1:$AO$3,2,TRUE)</f>
        <v>1</v>
      </c>
      <c r="AB45" s="14" t="b">
        <f>VLOOKUP(AB306,Lookups!$AN$1:$AO$3,2,TRUE)</f>
        <v>1</v>
      </c>
      <c r="AC45" s="14" t="b">
        <f>VLOOKUP(AC306,Lookups!$AN$1:$AO$3,2,TRUE)</f>
        <v>1</v>
      </c>
      <c r="AD45" s="14" t="b">
        <f>VLOOKUP(AD306,Lookups!$AN$1:$AO$3,2,TRUE)</f>
        <v>1</v>
      </c>
      <c r="AE45" s="14" t="b">
        <f>VLOOKUP(AE306,Lookups!$AN$1:$AO$3,2,TRUE)</f>
        <v>0</v>
      </c>
      <c r="AF45" s="14" t="b">
        <f>VLOOKUP(AF306,Lookups!$AN$1:$AO$3,2,TRUE)</f>
        <v>1</v>
      </c>
      <c r="AG45" s="14" t="b">
        <f>VLOOKUP(AG306,Lookups!$AN$1:$AO$3,2,TRUE)</f>
        <v>0</v>
      </c>
      <c r="AH45" s="14" t="b">
        <f>VLOOKUP(AH306,Lookups!$AN$1:$AO$3,2,TRUE)</f>
        <v>1</v>
      </c>
      <c r="AI45" s="14" t="b">
        <f>VLOOKUP(AI306,Lookups!$AN$1:$AO$3,2,TRUE)</f>
        <v>1</v>
      </c>
      <c r="AJ45" s="14" t="b">
        <f>VLOOKUP(AJ306,Lookups!$AN$1:$AO$3,2,TRUE)</f>
        <v>1</v>
      </c>
      <c r="AK45" s="14" t="b">
        <f>VLOOKUP(AK306,Lookups!$AN$1:$AO$3,2,TRUE)</f>
        <v>1</v>
      </c>
      <c r="AL45" s="14" t="b">
        <f>VLOOKUP(AL306,Lookups!$AN$1:$AO$3,2,TRUE)</f>
        <v>1</v>
      </c>
      <c r="AM45" s="14" t="b">
        <f>VLOOKUP(AM306,Lookups!$AN$1:$AO$3,2,TRUE)</f>
        <v>1</v>
      </c>
      <c r="AN45" s="14" t="b">
        <f>VLOOKUP(AN306,Lookups!$AN$1:$AO$3,2,TRUE)</f>
        <v>1</v>
      </c>
      <c r="AO45" s="14" t="b">
        <f>VLOOKUP(AO306,Lookups!$AN$1:$AO$3,2,TRUE)</f>
        <v>0</v>
      </c>
      <c r="AP45" s="14" t="b">
        <f>VLOOKUP(AP306,Lookups!$AN$1:$AO$3,2,TRUE)</f>
        <v>0</v>
      </c>
      <c r="AQ45" s="14" t="b">
        <f>VLOOKUP(AQ306,Lookups!$AN$1:$AO$3,2,TRUE)</f>
        <v>1</v>
      </c>
      <c r="AR45" s="14" t="b">
        <f>VLOOKUP(AR306,Lookups!$AN$1:$AO$3,2,TRUE)</f>
        <v>1</v>
      </c>
      <c r="AS45" s="14" t="b">
        <f>VLOOKUP(AS306,Lookups!$AN$1:$AO$3,2,TRUE)</f>
        <v>1</v>
      </c>
      <c r="AT45" s="14" t="b">
        <f>VLOOKUP(AT306,Lookups!$AN$1:$AO$3,2,TRUE)</f>
        <v>1</v>
      </c>
      <c r="AU45" s="14" t="b">
        <f>VLOOKUP(AU306,Lookups!$AN$1:$AO$3,2,TRUE)</f>
        <v>1</v>
      </c>
      <c r="AV45" s="14" t="b">
        <f>VLOOKUP(AV306,Lookups!$AN$1:$AO$3,2,TRUE)</f>
        <v>0</v>
      </c>
      <c r="AW45" s="14" t="b">
        <f>VLOOKUP(AW306,Lookups!$AN$1:$AO$3,2,TRUE)</f>
        <v>0</v>
      </c>
      <c r="AX45" s="14" t="b">
        <f>VLOOKUP(AX306,Lookups!$AN$1:$AO$3,2,TRUE)</f>
        <v>0</v>
      </c>
      <c r="AY45" s="14" t="b">
        <f>VLOOKUP(AY306,Lookups!$AN$1:$AO$3,2,TRUE)</f>
        <v>0</v>
      </c>
      <c r="AZ45" s="14" t="b">
        <f>VLOOKUP(AZ306,Lookups!$AN$1:$AO$3,2,TRUE)</f>
        <v>0</v>
      </c>
      <c r="BA45" s="14" t="b">
        <f>VLOOKUP(BA306,Lookups!$AN$1:$AO$3,2,TRUE)</f>
        <v>0</v>
      </c>
      <c r="BB45" s="14" t="b">
        <f>VLOOKUP(BB306,Lookups!$AN$1:$AO$3,2,TRUE)</f>
        <v>0</v>
      </c>
      <c r="BC45" s="14" t="b">
        <f>VLOOKUP(BC306,Lookups!$AN$1:$AO$3,2,TRUE)</f>
        <v>1</v>
      </c>
      <c r="BD45" s="14" t="b">
        <f>VLOOKUP(BD306,Lookups!$AN$1:$AO$3,2,TRUE)</f>
        <v>1</v>
      </c>
      <c r="BE45" s="14" t="b">
        <f>VLOOKUP(BE306,Lookups!$AN$1:$AO$3,2,TRUE)</f>
        <v>0</v>
      </c>
      <c r="BF45" s="14" t="b">
        <f>VLOOKUP(BF306,Lookups!$AN$1:$AO$3,2,TRUE)</f>
        <v>1</v>
      </c>
      <c r="BG45" s="14" t="b">
        <f>VLOOKUP(BG306,Lookups!$AN$1:$AO$3,2,TRUE)</f>
        <v>0</v>
      </c>
      <c r="BH45" s="14" t="b">
        <f>VLOOKUP(BH306,Lookups!$AN$1:$AO$3,2,TRUE)</f>
        <v>0</v>
      </c>
      <c r="BI45" s="14" t="b">
        <f>VLOOKUP(BI306,Lookups!$AN$1:$AO$3,2,TRUE)</f>
        <v>1</v>
      </c>
      <c r="BJ45" s="14" t="b">
        <f>VLOOKUP(BJ306,Lookups!$AN$1:$AO$3,2,TRUE)</f>
        <v>1</v>
      </c>
      <c r="BK45" s="14" t="b">
        <f>VLOOKUP(BK306,Lookups!$AN$1:$AO$3,2,TRUE)</f>
        <v>0</v>
      </c>
      <c r="BL45" s="14" t="b">
        <f>VLOOKUP(BL306,Lookups!$AN$1:$AO$3,2,TRUE)</f>
        <v>1</v>
      </c>
      <c r="BM45" s="14" t="b">
        <f>VLOOKUP(BM306,Lookups!$AN$1:$AO$3,2,TRUE)</f>
        <v>0</v>
      </c>
      <c r="BN45" s="14" t="b">
        <f>VLOOKUP(BN306,Lookups!$AN$1:$AO$3,2,TRUE)</f>
        <v>0</v>
      </c>
      <c r="BO45" s="14" t="b">
        <f>VLOOKUP(BO306,Lookups!$AN$1:$AO$3,2,TRUE)</f>
        <v>1</v>
      </c>
      <c r="BP45" s="14" t="b">
        <f>VLOOKUP(BP306,Lookups!$AN$1:$AO$3,2,TRUE)</f>
        <v>1</v>
      </c>
      <c r="BQ45" s="14" t="b">
        <f>VLOOKUP(BQ306,Lookups!$AN$1:$AO$3,2,TRUE)</f>
        <v>0</v>
      </c>
      <c r="BR45" s="14" t="b">
        <f>VLOOKUP(BR306,Lookups!$AN$1:$AO$3,2,TRUE)</f>
        <v>1</v>
      </c>
      <c r="BS45" s="14" t="b">
        <f>VLOOKUP(BS306,Lookups!$AN$1:$AO$3,2,TRUE)</f>
        <v>1</v>
      </c>
      <c r="BT45" s="14" t="b">
        <f>VLOOKUP(BT306,Lookups!$AN$1:$AO$3,2,TRUE)</f>
        <v>0</v>
      </c>
      <c r="BU45" s="14" t="b">
        <f>VLOOKUP(BU306,Lookups!$AN$1:$AO$3,2,TRUE)</f>
        <v>0</v>
      </c>
      <c r="BV45" s="14" t="b">
        <f>VLOOKUP(BV306,Lookups!$AN$1:$AO$3,2,TRUE)</f>
        <v>1</v>
      </c>
      <c r="BW45" s="14" t="b">
        <f>VLOOKUP(BW306,Lookups!$AN$1:$AO$3,2,TRUE)</f>
        <v>1</v>
      </c>
      <c r="BX45" s="14" t="b">
        <f>VLOOKUP(BX306,Lookups!$AN$1:$AO$3,2,TRUE)</f>
        <v>0</v>
      </c>
      <c r="BY45" s="14" t="b">
        <f>VLOOKUP(BY306,Lookups!$AN$1:$AO$3,2,TRUE)</f>
        <v>0</v>
      </c>
      <c r="BZ45" s="14" t="b">
        <f>VLOOKUP(BZ306,Lookups!$AN$1:$AO$3,2,TRUE)</f>
        <v>1</v>
      </c>
      <c r="CA45" s="14" t="b">
        <f>VLOOKUP(CA306,Lookups!$AN$1:$AO$3,2,TRUE)</f>
        <v>0</v>
      </c>
      <c r="CB45" s="14" t="b">
        <f>VLOOKUP(CB306,Lookups!$AN$1:$AO$3,2,TRUE)</f>
        <v>1</v>
      </c>
      <c r="CC45" s="14" t="b">
        <f>VLOOKUP(CC306,Lookups!$AN$1:$AO$3,2,TRUE)</f>
        <v>1</v>
      </c>
      <c r="CD45" s="14" t="b">
        <f>VLOOKUP(CD306,Lookups!$AN$1:$AO$3,2,TRUE)</f>
        <v>0</v>
      </c>
      <c r="CE45" s="14" t="b">
        <f>VLOOKUP(CE306,Lookups!$AN$1:$AO$3,2,TRUE)</f>
        <v>0</v>
      </c>
      <c r="CF45" s="14" t="b">
        <f>VLOOKUP(CF306,Lookups!$AN$1:$AO$3,2,TRUE)</f>
        <v>1</v>
      </c>
      <c r="CG45" s="14" t="b">
        <f>VLOOKUP(CG306,Lookups!$AN$1:$AO$3,2,TRUE)</f>
        <v>0</v>
      </c>
      <c r="CH45" s="14" t="b">
        <f>VLOOKUP(CH306,Lookups!$AN$1:$AO$3,2,TRUE)</f>
        <v>0</v>
      </c>
      <c r="CI45" s="14" t="b">
        <f>VLOOKUP(CI306,Lookups!$AN$1:$AO$3,2,TRUE)</f>
        <v>0</v>
      </c>
      <c r="CJ45" s="14" t="b">
        <f>VLOOKUP(CJ306,Lookups!$AN$1:$AO$3,2,TRUE)</f>
        <v>1</v>
      </c>
      <c r="CK45" s="14" t="b">
        <f>VLOOKUP(CK306,Lookups!$AN$1:$AO$3,2,TRUE)</f>
        <v>0</v>
      </c>
      <c r="CL45" s="14" t="b">
        <f>VLOOKUP(CL306,Lookups!$AN$1:$AO$3,2,TRUE)</f>
        <v>1</v>
      </c>
      <c r="CM45" s="14" t="b">
        <f>VLOOKUP(CM306,Lookups!$AN$1:$AO$3,2,TRUE)</f>
        <v>0</v>
      </c>
      <c r="CN45" s="14" t="b">
        <f>VLOOKUP(CN306,Lookups!$AN$1:$AO$3,2,TRUE)</f>
        <v>0</v>
      </c>
      <c r="CO45" s="14" t="b">
        <f>VLOOKUP(CO306,Lookups!$AN$1:$AO$3,2,TRUE)</f>
        <v>1</v>
      </c>
      <c r="CP45" s="14" t="b">
        <f>VLOOKUP(CP306,Lookups!$AN$1:$AO$3,2,TRUE)</f>
        <v>1</v>
      </c>
      <c r="CQ45" s="14" t="b">
        <f>VLOOKUP(CQ306,Lookups!$AN$1:$AO$3,2,TRUE)</f>
        <v>0</v>
      </c>
      <c r="CR45" s="14" t="b">
        <f>VLOOKUP(CR306,Lookups!$AN$1:$AO$3,2,TRUE)</f>
        <v>1</v>
      </c>
      <c r="CS45" s="14" t="b">
        <f>VLOOKUP(CS306,Lookups!$AN$1:$AO$3,2,TRUE)</f>
        <v>0</v>
      </c>
      <c r="CT45" s="14" t="b">
        <f>VLOOKUP(CT306,Lookups!$AN$1:$AO$3,2,TRUE)</f>
        <v>1</v>
      </c>
      <c r="CU45" s="14" t="b">
        <f>VLOOKUP(CU306,Lookups!$AN$1:$AO$3,2,TRUE)</f>
        <v>0</v>
      </c>
      <c r="CV45" s="14" t="b">
        <f>VLOOKUP(CV306,Lookups!$AN$1:$AO$3,2,TRUE)</f>
        <v>0</v>
      </c>
      <c r="CW45" s="14" t="b">
        <f>VLOOKUP(CW306,Lookups!$AN$1:$AO$3,2,TRUE)</f>
        <v>0</v>
      </c>
    </row>
    <row r="46" ht="12.75" customHeight="1" outlineLevel="1">
      <c r="A46" s="11" t="s">
        <v>506</v>
      </c>
      <c r="B46" s="14" t="b">
        <f>VLOOKUP(B307,Lookups!$AP$1:$AQ$3,2,TRUE)</f>
        <v>0</v>
      </c>
      <c r="C46" s="14" t="b">
        <f>VLOOKUP(C307,Lookups!$AP$1:$AQ$3,2,TRUE)</f>
        <v>0</v>
      </c>
      <c r="D46" s="14" t="b">
        <f>VLOOKUP(D307,Lookups!$AP$1:$AQ$3,2,TRUE)</f>
        <v>1</v>
      </c>
      <c r="E46" s="14" t="b">
        <f>VLOOKUP(E307,Lookups!$AP$1:$AQ$3,2,TRUE)</f>
        <v>1</v>
      </c>
      <c r="F46" s="14" t="b">
        <f>VLOOKUP(F307,Lookups!$AP$1:$AQ$3,2,TRUE)</f>
        <v>0</v>
      </c>
      <c r="G46" s="14" t="b">
        <f>VLOOKUP(G307,Lookups!$AP$1:$AQ$3,2,TRUE)</f>
        <v>1</v>
      </c>
      <c r="H46" s="14" t="b">
        <f>VLOOKUP(H307,Lookups!$AP$1:$AQ$3,2,TRUE)</f>
        <v>1</v>
      </c>
      <c r="I46" s="14" t="b">
        <f>VLOOKUP(I307,Lookups!$AP$1:$AQ$3,2,TRUE)</f>
        <v>0</v>
      </c>
      <c r="J46" s="14" t="b">
        <f>VLOOKUP(J307,Lookups!$AP$1:$AQ$3,2,TRUE)</f>
        <v>1</v>
      </c>
      <c r="K46" s="14" t="b">
        <f>VLOOKUP(K307,Lookups!$AP$1:$AQ$3,2,TRUE)</f>
        <v>1</v>
      </c>
      <c r="L46" s="14" t="b">
        <f>VLOOKUP(L307,Lookups!$AP$1:$AQ$3,2,TRUE)</f>
        <v>1</v>
      </c>
      <c r="M46" s="14" t="b">
        <f>VLOOKUP(M307,Lookups!$AP$1:$AQ$3,2,TRUE)</f>
        <v>0</v>
      </c>
      <c r="N46" s="14" t="b">
        <f>VLOOKUP(N307,Lookups!$AP$1:$AQ$3,2,TRUE)</f>
        <v>0</v>
      </c>
      <c r="O46" s="14" t="b">
        <f>VLOOKUP(O307,Lookups!$AP$1:$AQ$3,2,TRUE)</f>
        <v>1</v>
      </c>
      <c r="P46" s="14" t="b">
        <f>VLOOKUP(P307,Lookups!$AP$1:$AQ$3,2,TRUE)</f>
        <v>0</v>
      </c>
      <c r="Q46" s="14" t="b">
        <f>VLOOKUP(Q307,Lookups!$AP$1:$AQ$3,2,TRUE)</f>
        <v>0</v>
      </c>
      <c r="R46" s="14" t="b">
        <f>VLOOKUP(R307,Lookups!$AP$1:$AQ$3,2,TRUE)</f>
        <v>0</v>
      </c>
      <c r="S46" s="14" t="b">
        <f>VLOOKUP(S307,Lookups!$AP$1:$AQ$3,2,TRUE)</f>
        <v>0</v>
      </c>
      <c r="T46" s="14" t="b">
        <f>VLOOKUP(T307,Lookups!$AP$1:$AQ$3,2,TRUE)</f>
        <v>1</v>
      </c>
      <c r="U46" s="14" t="b">
        <f>VLOOKUP(U307,Lookups!$AP$1:$AQ$3,2,TRUE)</f>
        <v>0</v>
      </c>
      <c r="V46" s="14" t="b">
        <f>VLOOKUP(V307,Lookups!$AP$1:$AQ$3,2,TRUE)</f>
        <v>0</v>
      </c>
      <c r="W46" s="14" t="b">
        <f>VLOOKUP(W307,Lookups!$AP$1:$AQ$3,2,TRUE)</f>
        <v>1</v>
      </c>
      <c r="X46" s="14" t="b">
        <f>VLOOKUP(X307,Lookups!$AP$1:$AQ$3,2,TRUE)</f>
        <v>0</v>
      </c>
      <c r="Y46" s="14" t="b">
        <f>VLOOKUP(Y307,Lookups!$AP$1:$AQ$3,2,TRUE)</f>
        <v>1</v>
      </c>
      <c r="Z46" s="14" t="b">
        <f>VLOOKUP(Z307,Lookups!$AP$1:$AQ$3,2,TRUE)</f>
        <v>0</v>
      </c>
      <c r="AA46" s="14" t="b">
        <f>VLOOKUP(AA307,Lookups!$AP$1:$AQ$3,2,TRUE)</f>
        <v>1</v>
      </c>
      <c r="AB46" s="14" t="b">
        <f>VLOOKUP(AB307,Lookups!$AP$1:$AQ$3,2,TRUE)</f>
        <v>1</v>
      </c>
      <c r="AC46" s="14" t="b">
        <f>VLOOKUP(AC307,Lookups!$AP$1:$AQ$3,2,TRUE)</f>
        <v>1</v>
      </c>
      <c r="AD46" s="14" t="b">
        <f>VLOOKUP(AD307,Lookups!$AP$1:$AQ$3,2,TRUE)</f>
        <v>0</v>
      </c>
      <c r="AE46" s="14" t="b">
        <f>VLOOKUP(AE307,Lookups!$AP$1:$AQ$3,2,TRUE)</f>
        <v>0</v>
      </c>
      <c r="AF46" s="14" t="b">
        <f>VLOOKUP(AF307,Lookups!$AP$1:$AQ$3,2,TRUE)</f>
        <v>1</v>
      </c>
      <c r="AG46" s="14" t="b">
        <f>VLOOKUP(AG307,Lookups!$AP$1:$AQ$3,2,TRUE)</f>
        <v>0</v>
      </c>
      <c r="AH46" s="14" t="b">
        <f>VLOOKUP(AH307,Lookups!$AP$1:$AQ$3,2,TRUE)</f>
        <v>0</v>
      </c>
      <c r="AI46" s="14" t="b">
        <f>VLOOKUP(AI307,Lookups!$AP$1:$AQ$3,2,TRUE)</f>
        <v>1</v>
      </c>
      <c r="AJ46" s="14" t="b">
        <f>VLOOKUP(AJ307,Lookups!$AP$1:$AQ$3,2,TRUE)</f>
        <v>1</v>
      </c>
      <c r="AK46" s="14" t="b">
        <f>VLOOKUP(AK307,Lookups!$AP$1:$AQ$3,2,TRUE)</f>
        <v>1</v>
      </c>
      <c r="AL46" s="14" t="b">
        <f>VLOOKUP(AL307,Lookups!$AP$1:$AQ$3,2,TRUE)</f>
        <v>0</v>
      </c>
      <c r="AM46" s="14" t="b">
        <f>VLOOKUP(AM307,Lookups!$AP$1:$AQ$3,2,TRUE)</f>
        <v>0</v>
      </c>
      <c r="AN46" s="14" t="b">
        <f>VLOOKUP(AN307,Lookups!$AP$1:$AQ$3,2,TRUE)</f>
        <v>0</v>
      </c>
      <c r="AO46" s="14" t="b">
        <f>VLOOKUP(AO307,Lookups!$AP$1:$AQ$3,2,TRUE)</f>
        <v>1</v>
      </c>
      <c r="AP46" s="14" t="b">
        <f>VLOOKUP(AP307,Lookups!$AP$1:$AQ$3,2,TRUE)</f>
        <v>1</v>
      </c>
      <c r="AQ46" s="14" t="b">
        <f>VLOOKUP(AQ307,Lookups!$AP$1:$AQ$3,2,TRUE)</f>
        <v>0</v>
      </c>
      <c r="AR46" s="14" t="b">
        <f>VLOOKUP(AR307,Lookups!$AP$1:$AQ$3,2,TRUE)</f>
        <v>0</v>
      </c>
      <c r="AS46" s="14" t="b">
        <f>VLOOKUP(AS307,Lookups!$AP$1:$AQ$3,2,TRUE)</f>
        <v>0</v>
      </c>
      <c r="AT46" s="14" t="b">
        <f>VLOOKUP(AT307,Lookups!$AP$1:$AQ$3,2,TRUE)</f>
        <v>1</v>
      </c>
      <c r="AU46" s="14" t="b">
        <f>VLOOKUP(AU307,Lookups!$AP$1:$AQ$3,2,TRUE)</f>
        <v>1</v>
      </c>
      <c r="AV46" s="14" t="b">
        <f>VLOOKUP(AV307,Lookups!$AP$1:$AQ$3,2,TRUE)</f>
        <v>1</v>
      </c>
      <c r="AW46" s="14" t="b">
        <f>VLOOKUP(AW307,Lookups!$AP$1:$AQ$3,2,TRUE)</f>
        <v>0</v>
      </c>
      <c r="AX46" s="14" t="b">
        <f>VLOOKUP(AX307,Lookups!$AP$1:$AQ$3,2,TRUE)</f>
        <v>1</v>
      </c>
      <c r="AY46" s="14" t="b">
        <f>VLOOKUP(AY307,Lookups!$AP$1:$AQ$3,2,TRUE)</f>
        <v>0</v>
      </c>
      <c r="AZ46" s="14" t="b">
        <f>VLOOKUP(AZ307,Lookups!$AP$1:$AQ$3,2,TRUE)</f>
        <v>0</v>
      </c>
      <c r="BA46" s="14" t="b">
        <f>VLOOKUP(BA307,Lookups!$AP$1:$AQ$3,2,TRUE)</f>
        <v>0</v>
      </c>
      <c r="BB46" s="14" t="b">
        <f>VLOOKUP(BB307,Lookups!$AP$1:$AQ$3,2,TRUE)</f>
        <v>0</v>
      </c>
      <c r="BC46" s="14" t="b">
        <f>VLOOKUP(BC307,Lookups!$AP$1:$AQ$3,2,TRUE)</f>
        <v>1</v>
      </c>
      <c r="BD46" s="14" t="b">
        <f>VLOOKUP(BD307,Lookups!$AP$1:$AQ$3,2,TRUE)</f>
        <v>0</v>
      </c>
      <c r="BE46" s="14" t="b">
        <f>VLOOKUP(BE307,Lookups!$AP$1:$AQ$3,2,TRUE)</f>
        <v>0</v>
      </c>
      <c r="BF46" s="14" t="b">
        <f>VLOOKUP(BF307,Lookups!$AP$1:$AQ$3,2,TRUE)</f>
        <v>1</v>
      </c>
      <c r="BG46" s="14" t="b">
        <f>VLOOKUP(BG307,Lookups!$AP$1:$AQ$3,2,TRUE)</f>
        <v>0</v>
      </c>
      <c r="BH46" s="14" t="b">
        <f>VLOOKUP(BH307,Lookups!$AP$1:$AQ$3,2,TRUE)</f>
        <v>1</v>
      </c>
      <c r="BI46" s="14" t="b">
        <f>VLOOKUP(BI307,Lookups!$AP$1:$AQ$3,2,TRUE)</f>
        <v>0</v>
      </c>
      <c r="BJ46" s="14" t="b">
        <f>VLOOKUP(BJ307,Lookups!$AP$1:$AQ$3,2,TRUE)</f>
        <v>0</v>
      </c>
      <c r="BK46" s="14" t="b">
        <f>VLOOKUP(BK307,Lookups!$AP$1:$AQ$3,2,TRUE)</f>
        <v>0</v>
      </c>
      <c r="BL46" s="14" t="b">
        <f>VLOOKUP(BL307,Lookups!$AP$1:$AQ$3,2,TRUE)</f>
        <v>1</v>
      </c>
      <c r="BM46" s="14" t="b">
        <f>VLOOKUP(BM307,Lookups!$AP$1:$AQ$3,2,TRUE)</f>
        <v>1</v>
      </c>
      <c r="BN46" s="14" t="b">
        <f>VLOOKUP(BN307,Lookups!$AP$1:$AQ$3,2,TRUE)</f>
        <v>0</v>
      </c>
      <c r="BO46" s="14" t="b">
        <f>VLOOKUP(BO307,Lookups!$AP$1:$AQ$3,2,TRUE)</f>
        <v>1</v>
      </c>
      <c r="BP46" s="14" t="b">
        <f>VLOOKUP(BP307,Lookups!$AP$1:$AQ$3,2,TRUE)</f>
        <v>0</v>
      </c>
      <c r="BQ46" s="14" t="b">
        <f>VLOOKUP(BQ307,Lookups!$AP$1:$AQ$3,2,TRUE)</f>
        <v>0</v>
      </c>
      <c r="BR46" s="14" t="b">
        <f>VLOOKUP(BR307,Lookups!$AP$1:$AQ$3,2,TRUE)</f>
        <v>0</v>
      </c>
      <c r="BS46" s="14" t="b">
        <f>VLOOKUP(BS307,Lookups!$AP$1:$AQ$3,2,TRUE)</f>
        <v>0</v>
      </c>
      <c r="BT46" s="14" t="b">
        <f>VLOOKUP(BT307,Lookups!$AP$1:$AQ$3,2,TRUE)</f>
        <v>1</v>
      </c>
      <c r="BU46" s="14" t="b">
        <f>VLOOKUP(BU307,Lookups!$AP$1:$AQ$3,2,TRUE)</f>
        <v>0</v>
      </c>
      <c r="BV46" s="14" t="b">
        <f>VLOOKUP(BV307,Lookups!$AP$1:$AQ$3,2,TRUE)</f>
        <v>1</v>
      </c>
      <c r="BW46" s="14" t="b">
        <f>VLOOKUP(BW307,Lookups!$AP$1:$AQ$3,2,TRUE)</f>
        <v>1</v>
      </c>
      <c r="BX46" s="14" t="b">
        <f>VLOOKUP(BX307,Lookups!$AP$1:$AQ$3,2,TRUE)</f>
        <v>1</v>
      </c>
      <c r="BY46" s="14" t="b">
        <f>VLOOKUP(BY307,Lookups!$AP$1:$AQ$3,2,TRUE)</f>
        <v>0</v>
      </c>
      <c r="BZ46" s="14" t="b">
        <f>VLOOKUP(BZ307,Lookups!$AP$1:$AQ$3,2,TRUE)</f>
        <v>0</v>
      </c>
      <c r="CA46" s="14" t="b">
        <f>VLOOKUP(CA307,Lookups!$AP$1:$AQ$3,2,TRUE)</f>
        <v>1</v>
      </c>
      <c r="CB46" s="14" t="b">
        <f>VLOOKUP(CB307,Lookups!$AP$1:$AQ$3,2,TRUE)</f>
        <v>0</v>
      </c>
      <c r="CC46" s="14" t="b">
        <f>VLOOKUP(CC307,Lookups!$AP$1:$AQ$3,2,TRUE)</f>
        <v>0</v>
      </c>
      <c r="CD46" s="14" t="b">
        <f>VLOOKUP(CD307,Lookups!$AP$1:$AQ$3,2,TRUE)</f>
        <v>0</v>
      </c>
      <c r="CE46" s="14" t="b">
        <f>VLOOKUP(CE307,Lookups!$AP$1:$AQ$3,2,TRUE)</f>
        <v>0</v>
      </c>
      <c r="CF46" s="14" t="b">
        <f>VLOOKUP(CF307,Lookups!$AP$1:$AQ$3,2,TRUE)</f>
        <v>0</v>
      </c>
      <c r="CG46" s="14" t="b">
        <f>VLOOKUP(CG307,Lookups!$AP$1:$AQ$3,2,TRUE)</f>
        <v>1</v>
      </c>
      <c r="CH46" s="14" t="b">
        <f>VLOOKUP(CH307,Lookups!$AP$1:$AQ$3,2,TRUE)</f>
        <v>1</v>
      </c>
      <c r="CI46" s="14" t="b">
        <f>VLOOKUP(CI307,Lookups!$AP$1:$AQ$3,2,TRUE)</f>
        <v>0</v>
      </c>
      <c r="CJ46" s="14" t="b">
        <f>VLOOKUP(CJ307,Lookups!$AP$1:$AQ$3,2,TRUE)</f>
        <v>0</v>
      </c>
      <c r="CK46" s="14" t="b">
        <f>VLOOKUP(CK307,Lookups!$AP$1:$AQ$3,2,TRUE)</f>
        <v>0</v>
      </c>
      <c r="CL46" s="14" t="b">
        <f>VLOOKUP(CL307,Lookups!$AP$1:$AQ$3,2,TRUE)</f>
        <v>0</v>
      </c>
      <c r="CM46" s="14" t="b">
        <f>VLOOKUP(CM307,Lookups!$AP$1:$AQ$3,2,TRUE)</f>
        <v>0</v>
      </c>
      <c r="CN46" s="14" t="b">
        <f>VLOOKUP(CN307,Lookups!$AP$1:$AQ$3,2,TRUE)</f>
        <v>1</v>
      </c>
      <c r="CO46" s="14" t="b">
        <f>VLOOKUP(CO307,Lookups!$AP$1:$AQ$3,2,TRUE)</f>
        <v>1</v>
      </c>
      <c r="CP46" s="14" t="b">
        <f>VLOOKUP(CP307,Lookups!$AP$1:$AQ$3,2,TRUE)</f>
        <v>0</v>
      </c>
      <c r="CQ46" s="14" t="b">
        <f>VLOOKUP(CQ307,Lookups!$AP$1:$AQ$3,2,TRUE)</f>
        <v>1</v>
      </c>
      <c r="CR46" s="14" t="b">
        <f>VLOOKUP(CR307,Lookups!$AP$1:$AQ$3,2,TRUE)</f>
        <v>1</v>
      </c>
      <c r="CS46" s="14" t="b">
        <f>VLOOKUP(CS307,Lookups!$AP$1:$AQ$3,2,TRUE)</f>
        <v>1</v>
      </c>
      <c r="CT46" s="14" t="b">
        <f>VLOOKUP(CT307,Lookups!$AP$1:$AQ$3,2,TRUE)</f>
        <v>1</v>
      </c>
      <c r="CU46" s="14" t="b">
        <f>VLOOKUP(CU307,Lookups!$AP$1:$AQ$3,2,TRUE)</f>
        <v>1</v>
      </c>
      <c r="CV46" s="14" t="b">
        <f>VLOOKUP(CV307,Lookups!$AP$1:$AQ$3,2,TRUE)</f>
        <v>1</v>
      </c>
      <c r="CW46" s="14" t="b">
        <f>VLOOKUP(CW307,Lookups!$AP$1:$AQ$3,2,TRUE)</f>
        <v>1</v>
      </c>
    </row>
    <row r="47" ht="12.75" customHeight="1" outlineLevel="1">
      <c r="A47" s="11" t="s">
        <v>507</v>
      </c>
      <c r="B47" s="14" t="str">
        <f>VLOOKUP(B309,Lookups!$AR$1:$AS$4,2,TRUE)</f>
        <v>ZeroDay</v>
      </c>
      <c r="C47" s="14" t="str">
        <f>VLOOKUP(C309,Lookups!$AR$1:$AS$4,2,TRUE)</f>
        <v>Partial</v>
      </c>
      <c r="D47" s="14" t="str">
        <f>VLOOKUP(D309,Lookups!$AR$1:$AS$4,2,TRUE)</f>
        <v>Total</v>
      </c>
      <c r="E47" s="14" t="str">
        <f>VLOOKUP(E309,Lookups!$AR$1:$AS$4,2,TRUE)</f>
        <v>Total</v>
      </c>
      <c r="F47" s="14" t="str">
        <f>VLOOKUP(F309,Lookups!$AR$1:$AS$4,2,TRUE)</f>
        <v>Partial</v>
      </c>
      <c r="G47" s="14" t="str">
        <f>VLOOKUP(G309,Lookups!$AR$1:$AS$4,2,TRUE)</f>
        <v>ZeroDay</v>
      </c>
      <c r="H47" s="14" t="str">
        <f>VLOOKUP(H309,Lookups!$AR$1:$AS$4,2,TRUE)</f>
        <v>Partial</v>
      </c>
      <c r="I47" s="14" t="str">
        <f>VLOOKUP(I309,Lookups!$AR$1:$AS$4,2,TRUE)</f>
        <v>Total</v>
      </c>
      <c r="J47" s="14" t="str">
        <f>VLOOKUP(J309,Lookups!$AR$1:$AS$4,2,TRUE)</f>
        <v>Partial</v>
      </c>
      <c r="K47" s="14" t="str">
        <f>VLOOKUP(K309,Lookups!$AR$1:$AS$4,2,TRUE)</f>
        <v>ZeroDay</v>
      </c>
      <c r="L47" s="14" t="str">
        <f>VLOOKUP(L309,Lookups!$AR$1:$AS$4,2,TRUE)</f>
        <v>Partial</v>
      </c>
      <c r="M47" s="14" t="str">
        <f>VLOOKUP(M309,Lookups!$AR$1:$AS$4,2,TRUE)</f>
        <v>Partial</v>
      </c>
      <c r="N47" s="14" t="str">
        <f>VLOOKUP(N309,Lookups!$AR$1:$AS$4,2,TRUE)</f>
        <v>Partial</v>
      </c>
      <c r="O47" s="14" t="str">
        <f>VLOOKUP(O309,Lookups!$AR$1:$AS$4,2,TRUE)</f>
        <v>Partial</v>
      </c>
      <c r="P47" s="14" t="str">
        <f>VLOOKUP(P309,Lookups!$AR$1:$AS$4,2,TRUE)</f>
        <v>Partial</v>
      </c>
      <c r="Q47" s="14" t="str">
        <f>VLOOKUP(Q309,Lookups!$AR$1:$AS$4,2,TRUE)</f>
        <v>Partial</v>
      </c>
      <c r="R47" s="14" t="str">
        <f>VLOOKUP(R309,Lookups!$AR$1:$AS$4,2,TRUE)</f>
        <v>Total</v>
      </c>
      <c r="S47" s="14" t="str">
        <f>VLOOKUP(S309,Lookups!$AR$1:$AS$4,2,TRUE)</f>
        <v>Partial</v>
      </c>
      <c r="T47" s="14" t="str">
        <f>VLOOKUP(T309,Lookups!$AR$1:$AS$4,2,TRUE)</f>
        <v>Total</v>
      </c>
      <c r="U47" s="14" t="str">
        <f>VLOOKUP(U309,Lookups!$AR$1:$AS$4,2,TRUE)</f>
        <v>Total</v>
      </c>
      <c r="V47" s="14" t="str">
        <f>VLOOKUP(V309,Lookups!$AR$1:$AS$4,2,TRUE)</f>
        <v>Total</v>
      </c>
      <c r="W47" s="14" t="str">
        <f>VLOOKUP(W309,Lookups!$AR$1:$AS$4,2,TRUE)</f>
        <v>Total</v>
      </c>
      <c r="X47" s="14" t="str">
        <f>VLOOKUP(X309,Lookups!$AR$1:$AS$4,2,TRUE)</f>
        <v>Partial</v>
      </c>
      <c r="Y47" s="14" t="str">
        <f>VLOOKUP(Y309,Lookups!$AR$1:$AS$4,2,TRUE)</f>
        <v>Total</v>
      </c>
      <c r="Z47" s="14" t="str">
        <f>VLOOKUP(Z309,Lookups!$AR$1:$AS$4,2,TRUE)</f>
        <v>Total</v>
      </c>
      <c r="AA47" s="14" t="str">
        <f>VLOOKUP(AA309,Lookups!$AR$1:$AS$4,2,TRUE)</f>
        <v>Total</v>
      </c>
      <c r="AB47" s="14" t="str">
        <f>VLOOKUP(AB309,Lookups!$AR$1:$AS$4,2,TRUE)</f>
        <v>Partial</v>
      </c>
      <c r="AC47" s="14" t="str">
        <f>VLOOKUP(AC309,Lookups!$AR$1:$AS$4,2,TRUE)</f>
        <v>Partial</v>
      </c>
      <c r="AD47" s="14" t="str">
        <f>VLOOKUP(AD309,Lookups!$AR$1:$AS$4,2,TRUE)</f>
        <v>Total</v>
      </c>
      <c r="AE47" s="14" t="str">
        <f>VLOOKUP(AE309,Lookups!$AR$1:$AS$4,2,TRUE)</f>
        <v>Total</v>
      </c>
      <c r="AF47" s="14" t="str">
        <f>VLOOKUP(AF309,Lookups!$AR$1:$AS$4,2,TRUE)</f>
        <v>Total</v>
      </c>
      <c r="AG47" s="14" t="str">
        <f>VLOOKUP(AG309,Lookups!$AR$1:$AS$4,2,TRUE)</f>
        <v>ZeroDay</v>
      </c>
      <c r="AH47" s="14" t="str">
        <f>VLOOKUP(AH309,Lookups!$AR$1:$AS$4,2,TRUE)</f>
        <v>Total</v>
      </c>
      <c r="AI47" s="14" t="str">
        <f>VLOOKUP(AI309,Lookups!$AR$1:$AS$4,2,TRUE)</f>
        <v>Total</v>
      </c>
      <c r="AJ47" s="14" t="str">
        <f>VLOOKUP(AJ309,Lookups!$AR$1:$AS$4,2,TRUE)</f>
        <v>Partial</v>
      </c>
      <c r="AK47" s="14" t="str">
        <f>VLOOKUP(AK309,Lookups!$AR$1:$AS$4,2,TRUE)</f>
        <v>Partial</v>
      </c>
      <c r="AL47" s="14" t="str">
        <f>VLOOKUP(AL309,Lookups!$AR$1:$AS$4,2,TRUE)</f>
        <v>Total</v>
      </c>
      <c r="AM47" s="14" t="str">
        <f>VLOOKUP(AM309,Lookups!$AR$1:$AS$4,2,TRUE)</f>
        <v>Total</v>
      </c>
      <c r="AN47" s="14" t="str">
        <f>VLOOKUP(AN309,Lookups!$AR$1:$AS$4,2,TRUE)</f>
        <v>Total</v>
      </c>
      <c r="AO47" s="14" t="str">
        <f>VLOOKUP(AO309,Lookups!$AR$1:$AS$4,2,TRUE)</f>
        <v>Partial</v>
      </c>
      <c r="AP47" s="14" t="str">
        <f>VLOOKUP(AP309,Lookups!$AR$1:$AS$4,2,TRUE)</f>
        <v>Total</v>
      </c>
      <c r="AQ47" s="14" t="str">
        <f>VLOOKUP(AQ309,Lookups!$AR$1:$AS$4,2,TRUE)</f>
        <v>Total</v>
      </c>
      <c r="AR47" s="14" t="str">
        <f>VLOOKUP(AR309,Lookups!$AR$1:$AS$4,2,TRUE)</f>
        <v>Total</v>
      </c>
      <c r="AS47" s="14" t="str">
        <f>VLOOKUP(AS309,Lookups!$AR$1:$AS$4,2,TRUE)</f>
        <v>Partial</v>
      </c>
      <c r="AT47" s="14" t="str">
        <f>VLOOKUP(AT309,Lookups!$AR$1:$AS$4,2,TRUE)</f>
        <v>Total</v>
      </c>
      <c r="AU47" s="14" t="str">
        <f>VLOOKUP(AU309,Lookups!$AR$1:$AS$4,2,TRUE)</f>
        <v>Partial</v>
      </c>
      <c r="AV47" s="14" t="str">
        <f>VLOOKUP(AV309,Lookups!$AR$1:$AS$4,2,TRUE)</f>
        <v>Total</v>
      </c>
      <c r="AW47" s="14" t="str">
        <f>VLOOKUP(AW309,Lookups!$AR$1:$AS$4,2,TRUE)</f>
        <v>Total</v>
      </c>
      <c r="AX47" s="14" t="str">
        <f>VLOOKUP(AX309,Lookups!$AR$1:$AS$4,2,TRUE)</f>
        <v>ZeroDay</v>
      </c>
      <c r="AY47" s="14" t="str">
        <f>VLOOKUP(AY309,Lookups!$AR$1:$AS$4,2,TRUE)</f>
        <v>Partial</v>
      </c>
      <c r="AZ47" s="14" t="str">
        <f>VLOOKUP(AZ309,Lookups!$AR$1:$AS$4,2,TRUE)</f>
        <v>Total</v>
      </c>
      <c r="BA47" s="14" t="str">
        <f>VLOOKUP(BA309,Lookups!$AR$1:$AS$4,2,TRUE)</f>
        <v>ZeroDay</v>
      </c>
      <c r="BB47" s="14" t="str">
        <f>VLOOKUP(BB309,Lookups!$AR$1:$AS$4,2,TRUE)</f>
        <v>Total</v>
      </c>
      <c r="BC47" s="14" t="str">
        <f>VLOOKUP(BC309,Lookups!$AR$1:$AS$4,2,TRUE)</f>
        <v>Partial</v>
      </c>
      <c r="BD47" s="14" t="str">
        <f>VLOOKUP(BD309,Lookups!$AR$1:$AS$4,2,TRUE)</f>
        <v>Total</v>
      </c>
      <c r="BE47" s="14" t="str">
        <f>VLOOKUP(BE309,Lookups!$AR$1:$AS$4,2,TRUE)</f>
        <v>Total</v>
      </c>
      <c r="BF47" s="14" t="str">
        <f>VLOOKUP(BF309,Lookups!$AR$1:$AS$4,2,TRUE)</f>
        <v>Total</v>
      </c>
      <c r="BG47" s="14" t="str">
        <f>VLOOKUP(BG309,Lookups!$AR$1:$AS$4,2,TRUE)</f>
        <v>Partial</v>
      </c>
      <c r="BH47" s="14" t="str">
        <f>VLOOKUP(BH309,Lookups!$AR$1:$AS$4,2,TRUE)</f>
        <v>Total</v>
      </c>
      <c r="BI47" s="14" t="str">
        <f>VLOOKUP(BI309,Lookups!$AR$1:$AS$4,2,TRUE)</f>
        <v>ZeroDay</v>
      </c>
      <c r="BJ47" s="14" t="str">
        <f>VLOOKUP(BJ309,Lookups!$AR$1:$AS$4,2,TRUE)</f>
        <v>Total</v>
      </c>
      <c r="BK47" s="14" t="str">
        <f>VLOOKUP(BK309,Lookups!$AR$1:$AS$4,2,TRUE)</f>
        <v>Total</v>
      </c>
      <c r="BL47" s="14" t="str">
        <f>VLOOKUP(BL309,Lookups!$AR$1:$AS$4,2,TRUE)</f>
        <v>ZeroDay</v>
      </c>
      <c r="BM47" s="14" t="str">
        <f>VLOOKUP(BM309,Lookups!$AR$1:$AS$4,2,TRUE)</f>
        <v>Total</v>
      </c>
      <c r="BN47" s="14" t="str">
        <f>VLOOKUP(BN309,Lookups!$AR$1:$AS$4,2,TRUE)</f>
        <v>Partial</v>
      </c>
      <c r="BO47" s="14" t="str">
        <f>VLOOKUP(BO309,Lookups!$AR$1:$AS$4,2,TRUE)</f>
        <v>ZeroDay</v>
      </c>
      <c r="BP47" s="14" t="str">
        <f>VLOOKUP(BP309,Lookups!$AR$1:$AS$4,2,TRUE)</f>
        <v>Partial</v>
      </c>
      <c r="BQ47" s="14" t="str">
        <f>VLOOKUP(BQ309,Lookups!$AR$1:$AS$4,2,TRUE)</f>
        <v>Total</v>
      </c>
      <c r="BR47" s="14" t="str">
        <f>VLOOKUP(BR309,Lookups!$AR$1:$AS$4,2,TRUE)</f>
        <v>Partial</v>
      </c>
      <c r="BS47" s="14" t="str">
        <f>VLOOKUP(BS309,Lookups!$AR$1:$AS$4,2,TRUE)</f>
        <v>Total</v>
      </c>
      <c r="BT47" s="14" t="str">
        <f>VLOOKUP(BT309,Lookups!$AR$1:$AS$4,2,TRUE)</f>
        <v>Total</v>
      </c>
      <c r="BU47" s="14" t="str">
        <f>VLOOKUP(BU309,Lookups!$AR$1:$AS$4,2,TRUE)</f>
        <v>Partial</v>
      </c>
      <c r="BV47" s="14" t="str">
        <f>VLOOKUP(BV309,Lookups!$AR$1:$AS$4,2,TRUE)</f>
        <v>Total</v>
      </c>
      <c r="BW47" s="14" t="str">
        <f>VLOOKUP(BW309,Lookups!$AR$1:$AS$4,2,TRUE)</f>
        <v>Total</v>
      </c>
      <c r="BX47" s="14" t="str">
        <f>VLOOKUP(BX309,Lookups!$AR$1:$AS$4,2,TRUE)</f>
        <v>Total</v>
      </c>
      <c r="BY47" s="14" t="str">
        <f>VLOOKUP(BY309,Lookups!$AR$1:$AS$4,2,TRUE)</f>
        <v>Total</v>
      </c>
      <c r="BZ47" s="14" t="str">
        <f>VLOOKUP(BZ309,Lookups!$AR$1:$AS$4,2,TRUE)</f>
        <v>Total</v>
      </c>
      <c r="CA47" s="14" t="str">
        <f>VLOOKUP(CA309,Lookups!$AR$1:$AS$4,2,TRUE)</f>
        <v>Total</v>
      </c>
      <c r="CB47" s="14" t="str">
        <f>VLOOKUP(CB309,Lookups!$AR$1:$AS$4,2,TRUE)</f>
        <v>Total</v>
      </c>
      <c r="CC47" s="14" t="str">
        <f>VLOOKUP(CC309,Lookups!$AR$1:$AS$4,2,TRUE)</f>
        <v>Partial</v>
      </c>
      <c r="CD47" s="14" t="str">
        <f>VLOOKUP(CD309,Lookups!$AR$1:$AS$4,2,TRUE)</f>
        <v>Total</v>
      </c>
      <c r="CE47" s="14" t="str">
        <f>VLOOKUP(CE309,Lookups!$AR$1:$AS$4,2,TRUE)</f>
        <v>Total</v>
      </c>
      <c r="CF47" s="14" t="str">
        <f>VLOOKUP(CF309,Lookups!$AR$1:$AS$4,2,TRUE)</f>
        <v>Total</v>
      </c>
      <c r="CG47" s="14" t="str">
        <f>VLOOKUP(CG309,Lookups!$AR$1:$AS$4,2,TRUE)</f>
        <v>Total</v>
      </c>
      <c r="CH47" s="14" t="str">
        <f>VLOOKUP(CH309,Lookups!$AR$1:$AS$4,2,TRUE)</f>
        <v>Total</v>
      </c>
      <c r="CI47" s="14" t="str">
        <f>VLOOKUP(CI309,Lookups!$AR$1:$AS$4,2,TRUE)</f>
        <v>ZeroDay</v>
      </c>
      <c r="CJ47" s="14" t="str">
        <f>VLOOKUP(CJ309,Lookups!$AR$1:$AS$4,2,TRUE)</f>
        <v>Total</v>
      </c>
      <c r="CK47" s="14" t="str">
        <f>VLOOKUP(CK309,Lookups!$AR$1:$AS$4,2,TRUE)</f>
        <v>Total</v>
      </c>
      <c r="CL47" s="14" t="str">
        <f>VLOOKUP(CL309,Lookups!$AR$1:$AS$4,2,TRUE)</f>
        <v>Total</v>
      </c>
      <c r="CM47" s="14" t="str">
        <f>VLOOKUP(CM309,Lookups!$AR$1:$AS$4,2,TRUE)</f>
        <v>Total</v>
      </c>
      <c r="CN47" s="14" t="str">
        <f>VLOOKUP(CN309,Lookups!$AR$1:$AS$4,2,TRUE)</f>
        <v>ZeroDay</v>
      </c>
      <c r="CO47" s="14" t="str">
        <f>VLOOKUP(CO309,Lookups!$AR$1:$AS$4,2,TRUE)</f>
        <v>ZeroDay</v>
      </c>
      <c r="CP47" s="14" t="str">
        <f>VLOOKUP(CP309,Lookups!$AR$1:$AS$4,2,TRUE)</f>
        <v>Partial</v>
      </c>
      <c r="CQ47" s="14" t="str">
        <f>VLOOKUP(CQ309,Lookups!$AR$1:$AS$4,2,TRUE)</f>
        <v>Total</v>
      </c>
      <c r="CR47" s="14" t="str">
        <f>VLOOKUP(CR309,Lookups!$AR$1:$AS$4,2,TRUE)</f>
        <v>Partial</v>
      </c>
      <c r="CS47" s="14" t="str">
        <f>VLOOKUP(CS309,Lookups!$AR$1:$AS$4,2,TRUE)</f>
        <v>Partial</v>
      </c>
      <c r="CT47" s="14" t="str">
        <f>VLOOKUP(CT309,Lookups!$AR$1:$AS$4,2,TRUE)</f>
        <v>Partial</v>
      </c>
      <c r="CU47" s="14" t="str">
        <f>VLOOKUP(CU309,Lookups!$AR$1:$AS$4,2,TRUE)</f>
        <v>Partial</v>
      </c>
      <c r="CV47" s="14" t="str">
        <f>VLOOKUP(CV309,Lookups!$AR$1:$AS$4,2,TRUE)</f>
        <v>Partial</v>
      </c>
      <c r="CW47" s="14" t="str">
        <f>VLOOKUP(CW309,Lookups!$AR$1:$AS$4,2,TRUE)</f>
        <v>Total</v>
      </c>
    </row>
    <row r="48" ht="12.75" customHeight="1" outlineLevel="1">
      <c r="A48" s="11" t="s">
        <v>511</v>
      </c>
      <c r="B48" s="14" t="b">
        <f>VLOOKUP(B310,Lookups!$AT$1:$AU$3,2,TRUE)</f>
        <v>1</v>
      </c>
      <c r="C48" s="14" t="b">
        <f>VLOOKUP(C310,Lookups!$AT$1:$AU$3,2,TRUE)</f>
        <v>0</v>
      </c>
      <c r="D48" s="14" t="b">
        <f>VLOOKUP(D310,Lookups!$AT$1:$AU$3,2,TRUE)</f>
        <v>0</v>
      </c>
      <c r="E48" s="14" t="b">
        <f>VLOOKUP(E310,Lookups!$AT$1:$AU$3,2,TRUE)</f>
        <v>1</v>
      </c>
      <c r="F48" s="14" t="b">
        <f>VLOOKUP(F310,Lookups!$AT$1:$AU$3,2,TRUE)</f>
        <v>1</v>
      </c>
      <c r="G48" s="14" t="b">
        <f>VLOOKUP(G310,Lookups!$AT$1:$AU$3,2,TRUE)</f>
        <v>1</v>
      </c>
      <c r="H48" s="14" t="b">
        <f>VLOOKUP(H310,Lookups!$AT$1:$AU$3,2,TRUE)</f>
        <v>1</v>
      </c>
      <c r="I48" s="14" t="b">
        <f>VLOOKUP(I310,Lookups!$AT$1:$AU$3,2,TRUE)</f>
        <v>1</v>
      </c>
      <c r="J48" s="14" t="b">
        <f>VLOOKUP(J310,Lookups!$AT$1:$AU$3,2,TRUE)</f>
        <v>1</v>
      </c>
      <c r="K48" s="14" t="b">
        <f>VLOOKUP(K310,Lookups!$AT$1:$AU$3,2,TRUE)</f>
        <v>1</v>
      </c>
      <c r="L48" s="14" t="b">
        <f>VLOOKUP(L310,Lookups!$AT$1:$AU$3,2,TRUE)</f>
        <v>1</v>
      </c>
      <c r="M48" s="14" t="b">
        <f>VLOOKUP(M310,Lookups!$AT$1:$AU$3,2,TRUE)</f>
        <v>1</v>
      </c>
      <c r="N48" s="14" t="b">
        <f>VLOOKUP(N310,Lookups!$AT$1:$AU$3,2,TRUE)</f>
        <v>1</v>
      </c>
      <c r="O48" s="14" t="b">
        <f>VLOOKUP(O310,Lookups!$AT$1:$AU$3,2,TRUE)</f>
        <v>1</v>
      </c>
      <c r="P48" s="14" t="b">
        <f>VLOOKUP(P310,Lookups!$AT$1:$AU$3,2,TRUE)</f>
        <v>1</v>
      </c>
      <c r="Q48" s="14" t="b">
        <f>VLOOKUP(Q310,Lookups!$AT$1:$AU$3,2,TRUE)</f>
        <v>1</v>
      </c>
      <c r="R48" s="14" t="b">
        <f>VLOOKUP(R310,Lookups!$AT$1:$AU$3,2,TRUE)</f>
        <v>0</v>
      </c>
      <c r="S48" s="14" t="b">
        <f>VLOOKUP(S310,Lookups!$AT$1:$AU$3,2,TRUE)</f>
        <v>0</v>
      </c>
      <c r="T48" s="14" t="b">
        <f>VLOOKUP(T310,Lookups!$AT$1:$AU$3,2,TRUE)</f>
        <v>1</v>
      </c>
      <c r="U48" s="14" t="b">
        <f>VLOOKUP(U310,Lookups!$AT$1:$AU$3,2,TRUE)</f>
        <v>0</v>
      </c>
      <c r="V48" s="14" t="b">
        <f>VLOOKUP(V310,Lookups!$AT$1:$AU$3,2,TRUE)</f>
        <v>1</v>
      </c>
      <c r="W48" s="14" t="b">
        <f>VLOOKUP(W310,Lookups!$AT$1:$AU$3,2,TRUE)</f>
        <v>1</v>
      </c>
      <c r="X48" s="14" t="b">
        <f>VLOOKUP(X310,Lookups!$AT$1:$AU$3,2,TRUE)</f>
        <v>0</v>
      </c>
      <c r="Y48" s="14" t="b">
        <f>VLOOKUP(Y310,Lookups!$AT$1:$AU$3,2,TRUE)</f>
        <v>0</v>
      </c>
      <c r="Z48" s="14" t="b">
        <f>VLOOKUP(Z310,Lookups!$AT$1:$AU$3,2,TRUE)</f>
        <v>1</v>
      </c>
      <c r="AA48" s="14" t="b">
        <f>VLOOKUP(AA310,Lookups!$AT$1:$AU$3,2,TRUE)</f>
        <v>1</v>
      </c>
      <c r="AB48" s="14" t="b">
        <f>VLOOKUP(AB310,Lookups!$AT$1:$AU$3,2,TRUE)</f>
        <v>0</v>
      </c>
      <c r="AC48" s="14" t="b">
        <f>VLOOKUP(AC310,Lookups!$AT$1:$AU$3,2,TRUE)</f>
        <v>0</v>
      </c>
      <c r="AD48" s="14" t="b">
        <f>VLOOKUP(AD310,Lookups!$AT$1:$AU$3,2,TRUE)</f>
        <v>1</v>
      </c>
      <c r="AE48" s="14" t="b">
        <f>VLOOKUP(AE310,Lookups!$AT$1:$AU$3,2,TRUE)</f>
        <v>0</v>
      </c>
      <c r="AF48" s="14" t="b">
        <f>VLOOKUP(AF310,Lookups!$AT$1:$AU$3,2,TRUE)</f>
        <v>1</v>
      </c>
      <c r="AG48" s="14" t="b">
        <f>VLOOKUP(AG310,Lookups!$AT$1:$AU$3,2,TRUE)</f>
        <v>1</v>
      </c>
      <c r="AH48" s="14" t="b">
        <f>VLOOKUP(AH310,Lookups!$AT$1:$AU$3,2,TRUE)</f>
        <v>1</v>
      </c>
      <c r="AI48" s="14" t="b">
        <f>VLOOKUP(AI310,Lookups!$AT$1:$AU$3,2,TRUE)</f>
        <v>0</v>
      </c>
      <c r="AJ48" s="14" t="b">
        <f>VLOOKUP(AJ310,Lookups!$AT$1:$AU$3,2,TRUE)</f>
        <v>0</v>
      </c>
      <c r="AK48" s="14" t="b">
        <f>VLOOKUP(AK310,Lookups!$AT$1:$AU$3,2,TRUE)</f>
        <v>0</v>
      </c>
      <c r="AL48" s="14" t="b">
        <f>VLOOKUP(AL310,Lookups!$AT$1:$AU$3,2,TRUE)</f>
        <v>1</v>
      </c>
      <c r="AM48" s="14" t="b">
        <f>VLOOKUP(AM310,Lookups!$AT$1:$AU$3,2,TRUE)</f>
        <v>1</v>
      </c>
      <c r="AN48" s="14" t="b">
        <f>VLOOKUP(AN310,Lookups!$AT$1:$AU$3,2,TRUE)</f>
        <v>1</v>
      </c>
      <c r="AO48" s="14" t="b">
        <f>VLOOKUP(AO310,Lookups!$AT$1:$AU$3,2,TRUE)</f>
        <v>0</v>
      </c>
      <c r="AP48" s="14" t="b">
        <f>VLOOKUP(AP310,Lookups!$AT$1:$AU$3,2,TRUE)</f>
        <v>1</v>
      </c>
      <c r="AQ48" s="14" t="b">
        <f>VLOOKUP(AQ310,Lookups!$AT$1:$AU$3,2,TRUE)</f>
        <v>1</v>
      </c>
      <c r="AR48" s="14" t="b">
        <f>VLOOKUP(AR310,Lookups!$AT$1:$AU$3,2,TRUE)</f>
        <v>0</v>
      </c>
      <c r="AS48" s="14" t="b">
        <f>VLOOKUP(AS310,Lookups!$AT$1:$AU$3,2,TRUE)</f>
        <v>0</v>
      </c>
      <c r="AT48" s="14" t="b">
        <f>VLOOKUP(AT310,Lookups!$AT$1:$AU$3,2,TRUE)</f>
        <v>0</v>
      </c>
      <c r="AU48" s="14" t="b">
        <f>VLOOKUP(AU310,Lookups!$AT$1:$AU$3,2,TRUE)</f>
        <v>0</v>
      </c>
      <c r="AV48" s="14" t="b">
        <f>VLOOKUP(AV310,Lookups!$AT$1:$AU$3,2,TRUE)</f>
        <v>1</v>
      </c>
      <c r="AW48" s="14" t="b">
        <f>VLOOKUP(AW310,Lookups!$AT$1:$AU$3,2,TRUE)</f>
        <v>1</v>
      </c>
      <c r="AX48" s="14" t="b">
        <f>VLOOKUP(AX310,Lookups!$AT$1:$AU$3,2,TRUE)</f>
        <v>0</v>
      </c>
      <c r="AY48" s="14" t="b">
        <f>VLOOKUP(AY310,Lookups!$AT$1:$AU$3,2,TRUE)</f>
        <v>1</v>
      </c>
      <c r="AZ48" s="14" t="b">
        <f>VLOOKUP(AZ310,Lookups!$AT$1:$AU$3,2,TRUE)</f>
        <v>0</v>
      </c>
      <c r="BA48" s="14" t="b">
        <f>VLOOKUP(BA310,Lookups!$AT$1:$AU$3,2,TRUE)</f>
        <v>0</v>
      </c>
      <c r="BB48" s="14" t="b">
        <f>VLOOKUP(BB310,Lookups!$AT$1:$AU$3,2,TRUE)</f>
        <v>0</v>
      </c>
      <c r="BC48" s="14" t="b">
        <f>VLOOKUP(BC310,Lookups!$AT$1:$AU$3,2,TRUE)</f>
        <v>0</v>
      </c>
      <c r="BD48" s="14" t="b">
        <f>VLOOKUP(BD310,Lookups!$AT$1:$AU$3,2,TRUE)</f>
        <v>1</v>
      </c>
      <c r="BE48" s="14" t="b">
        <f>VLOOKUP(BE310,Lookups!$AT$1:$AU$3,2,TRUE)</f>
        <v>0</v>
      </c>
      <c r="BF48" s="14" t="b">
        <f>VLOOKUP(BF310,Lookups!$AT$1:$AU$3,2,TRUE)</f>
        <v>1</v>
      </c>
      <c r="BG48" s="14" t="b">
        <f>VLOOKUP(BG310,Lookups!$AT$1:$AU$3,2,TRUE)</f>
        <v>0</v>
      </c>
      <c r="BH48" s="14" t="b">
        <f>VLOOKUP(BH310,Lookups!$AT$1:$AU$3,2,TRUE)</f>
        <v>0</v>
      </c>
      <c r="BI48" s="14" t="b">
        <f>VLOOKUP(BI310,Lookups!$AT$1:$AU$3,2,TRUE)</f>
        <v>0</v>
      </c>
      <c r="BJ48" s="14" t="b">
        <f>VLOOKUP(BJ310,Lookups!$AT$1:$AU$3,2,TRUE)</f>
        <v>1</v>
      </c>
      <c r="BK48" s="14" t="b">
        <f>VLOOKUP(BK310,Lookups!$AT$1:$AU$3,2,TRUE)</f>
        <v>1</v>
      </c>
      <c r="BL48" s="14" t="b">
        <f>VLOOKUP(BL310,Lookups!$AT$1:$AU$3,2,TRUE)</f>
        <v>0</v>
      </c>
      <c r="BM48" s="14" t="b">
        <f>VLOOKUP(BM310,Lookups!$AT$1:$AU$3,2,TRUE)</f>
        <v>0</v>
      </c>
      <c r="BN48" s="14" t="b">
        <f>VLOOKUP(BN310,Lookups!$AT$1:$AU$3,2,TRUE)</f>
        <v>0</v>
      </c>
      <c r="BO48" s="14" t="b">
        <f>VLOOKUP(BO310,Lookups!$AT$1:$AU$3,2,TRUE)</f>
        <v>1</v>
      </c>
      <c r="BP48" s="14" t="b">
        <f>VLOOKUP(BP310,Lookups!$AT$1:$AU$3,2,TRUE)</f>
        <v>0</v>
      </c>
      <c r="BQ48" s="14" t="b">
        <f>VLOOKUP(BQ310,Lookups!$AT$1:$AU$3,2,TRUE)</f>
        <v>0</v>
      </c>
      <c r="BR48" s="14" t="b">
        <f>VLOOKUP(BR310,Lookups!$AT$1:$AU$3,2,TRUE)</f>
        <v>1</v>
      </c>
      <c r="BS48" s="14" t="b">
        <f>VLOOKUP(BS310,Lookups!$AT$1:$AU$3,2,TRUE)</f>
        <v>0</v>
      </c>
      <c r="BT48" s="14" t="b">
        <f>VLOOKUP(BT310,Lookups!$AT$1:$AU$3,2,TRUE)</f>
        <v>1</v>
      </c>
      <c r="BU48" s="14" t="b">
        <f>VLOOKUP(BU310,Lookups!$AT$1:$AU$3,2,TRUE)</f>
        <v>1</v>
      </c>
      <c r="BV48" s="14" t="b">
        <f>VLOOKUP(BV310,Lookups!$AT$1:$AU$3,2,TRUE)</f>
        <v>0</v>
      </c>
      <c r="BW48" s="14" t="b">
        <f>VLOOKUP(BW310,Lookups!$AT$1:$AU$3,2,TRUE)</f>
        <v>0</v>
      </c>
      <c r="BX48" s="14" t="b">
        <f>VLOOKUP(BX310,Lookups!$AT$1:$AU$3,2,TRUE)</f>
        <v>1</v>
      </c>
      <c r="BY48" s="14" t="b">
        <f>VLOOKUP(BY310,Lookups!$AT$1:$AU$3,2,TRUE)</f>
        <v>1</v>
      </c>
      <c r="BZ48" s="14" t="b">
        <f>VLOOKUP(BZ310,Lookups!$AT$1:$AU$3,2,TRUE)</f>
        <v>0</v>
      </c>
      <c r="CA48" s="14" t="b">
        <f>VLOOKUP(CA310,Lookups!$AT$1:$AU$3,2,TRUE)</f>
        <v>0</v>
      </c>
      <c r="CB48" s="14" t="b">
        <f>VLOOKUP(CB310,Lookups!$AT$1:$AU$3,2,TRUE)</f>
        <v>1</v>
      </c>
      <c r="CC48" s="14" t="b">
        <f>VLOOKUP(CC310,Lookups!$AT$1:$AU$3,2,TRUE)</f>
        <v>0</v>
      </c>
      <c r="CD48" s="14" t="b">
        <f>VLOOKUP(CD310,Lookups!$AT$1:$AU$3,2,TRUE)</f>
        <v>0</v>
      </c>
      <c r="CE48" s="14" t="b">
        <f>VLOOKUP(CE310,Lookups!$AT$1:$AU$3,2,TRUE)</f>
        <v>1</v>
      </c>
      <c r="CF48" s="14" t="b">
        <f>VLOOKUP(CF310,Lookups!$AT$1:$AU$3,2,TRUE)</f>
        <v>0</v>
      </c>
      <c r="CG48" s="14" t="b">
        <f>VLOOKUP(CG310,Lookups!$AT$1:$AU$3,2,TRUE)</f>
        <v>0</v>
      </c>
      <c r="CH48" s="14" t="b">
        <f>VLOOKUP(CH310,Lookups!$AT$1:$AU$3,2,TRUE)</f>
        <v>0</v>
      </c>
      <c r="CI48" s="14" t="b">
        <f>VLOOKUP(CI310,Lookups!$AT$1:$AU$3,2,TRUE)</f>
        <v>1</v>
      </c>
      <c r="CJ48" s="14" t="b">
        <f>VLOOKUP(CJ310,Lookups!$AT$1:$AU$3,2,TRUE)</f>
        <v>1</v>
      </c>
      <c r="CK48" s="14" t="b">
        <f>VLOOKUP(CK310,Lookups!$AT$1:$AU$3,2,TRUE)</f>
        <v>0</v>
      </c>
      <c r="CL48" s="14" t="b">
        <f>VLOOKUP(CL310,Lookups!$AT$1:$AU$3,2,TRUE)</f>
        <v>1</v>
      </c>
      <c r="CM48" s="14" t="b">
        <f>VLOOKUP(CM310,Lookups!$AT$1:$AU$3,2,TRUE)</f>
        <v>0</v>
      </c>
      <c r="CN48" s="14" t="b">
        <f>VLOOKUP(CN310,Lookups!$AT$1:$AU$3,2,TRUE)</f>
        <v>0</v>
      </c>
      <c r="CO48" s="14" t="b">
        <f>VLOOKUP(CO310,Lookups!$AT$1:$AU$3,2,TRUE)</f>
        <v>0</v>
      </c>
      <c r="CP48" s="14" t="b">
        <f>VLOOKUP(CP310,Lookups!$AT$1:$AU$3,2,TRUE)</f>
        <v>1</v>
      </c>
      <c r="CQ48" s="14" t="b">
        <f>VLOOKUP(CQ310,Lookups!$AT$1:$AU$3,2,TRUE)</f>
        <v>1</v>
      </c>
      <c r="CR48" s="14" t="b">
        <f>VLOOKUP(CR310,Lookups!$AT$1:$AU$3,2,TRUE)</f>
        <v>0</v>
      </c>
      <c r="CS48" s="14" t="b">
        <f>VLOOKUP(CS310,Lookups!$AT$1:$AU$3,2,TRUE)</f>
        <v>0</v>
      </c>
      <c r="CT48" s="14" t="b">
        <f>VLOOKUP(CT310,Lookups!$AT$1:$AU$3,2,TRUE)</f>
        <v>0</v>
      </c>
      <c r="CU48" s="14" t="b">
        <f>VLOOKUP(CU310,Lookups!$AT$1:$AU$3,2,TRUE)</f>
        <v>1</v>
      </c>
      <c r="CV48" s="14" t="b">
        <f>VLOOKUP(CV310,Lookups!$AT$1:$AU$3,2,TRUE)</f>
        <v>0</v>
      </c>
      <c r="CW48" s="14" t="b">
        <f>VLOOKUP(CW310,Lookups!$AT$1:$AU$3,2,TRUE)</f>
        <v>0</v>
      </c>
    </row>
    <row r="49" ht="12.75" customHeight="1" outlineLevel="1">
      <c r="A49" s="11" t="s">
        <v>512</v>
      </c>
      <c r="B49" s="14" t="b">
        <f>VLOOKUP(B311,Lookups!$AV$1:$AW$3,2,TRUE)</f>
        <v>0</v>
      </c>
      <c r="C49" s="14" t="b">
        <f>VLOOKUP(C311,Lookups!$AV$1:$AW$3,2,TRUE)</f>
        <v>1</v>
      </c>
      <c r="D49" s="14" t="b">
        <f>VLOOKUP(D311,Lookups!$AV$1:$AW$3,2,TRUE)</f>
        <v>1</v>
      </c>
      <c r="E49" s="14" t="b">
        <f>VLOOKUP(E311,Lookups!$AV$1:$AW$3,2,TRUE)</f>
        <v>0</v>
      </c>
      <c r="F49" s="14" t="b">
        <f>VLOOKUP(F311,Lookups!$AV$1:$AW$3,2,TRUE)</f>
        <v>0</v>
      </c>
      <c r="G49" s="14" t="b">
        <f>VLOOKUP(G311,Lookups!$AV$1:$AW$3,2,TRUE)</f>
        <v>0</v>
      </c>
      <c r="H49" s="14" t="b">
        <f>VLOOKUP(H311,Lookups!$AV$1:$AW$3,2,TRUE)</f>
        <v>1</v>
      </c>
      <c r="I49" s="14" t="b">
        <f>VLOOKUP(I311,Lookups!$AV$1:$AW$3,2,TRUE)</f>
        <v>1</v>
      </c>
      <c r="J49" s="14" t="b">
        <f>VLOOKUP(J311,Lookups!$AV$1:$AW$3,2,TRUE)</f>
        <v>1</v>
      </c>
      <c r="K49" s="14" t="b">
        <f>VLOOKUP(K311,Lookups!$AV$1:$AW$3,2,TRUE)</f>
        <v>1</v>
      </c>
      <c r="L49" s="14" t="b">
        <f>VLOOKUP(L311,Lookups!$AV$1:$AW$3,2,TRUE)</f>
        <v>0</v>
      </c>
      <c r="M49" s="14" t="b">
        <f>VLOOKUP(M311,Lookups!$AV$1:$AW$3,2,TRUE)</f>
        <v>1</v>
      </c>
      <c r="N49" s="14" t="b">
        <f>VLOOKUP(N311,Lookups!$AV$1:$AW$3,2,TRUE)</f>
        <v>0</v>
      </c>
      <c r="O49" s="14" t="b">
        <f>VLOOKUP(O311,Lookups!$AV$1:$AW$3,2,TRUE)</f>
        <v>0</v>
      </c>
      <c r="P49" s="14" t="b">
        <f>VLOOKUP(P311,Lookups!$AV$1:$AW$3,2,TRUE)</f>
        <v>1</v>
      </c>
      <c r="Q49" s="14" t="b">
        <f>VLOOKUP(Q311,Lookups!$AV$1:$AW$3,2,TRUE)</f>
        <v>0</v>
      </c>
      <c r="R49" s="14" t="b">
        <f>VLOOKUP(R311,Lookups!$AV$1:$AW$3,2,TRUE)</f>
        <v>1</v>
      </c>
      <c r="S49" s="14" t="b">
        <f>VLOOKUP(S311,Lookups!$AV$1:$AW$3,2,TRUE)</f>
        <v>1</v>
      </c>
      <c r="T49" s="14" t="b">
        <f>VLOOKUP(T311,Lookups!$AV$1:$AW$3,2,TRUE)</f>
        <v>0</v>
      </c>
      <c r="U49" s="14" t="b">
        <f>VLOOKUP(U311,Lookups!$AV$1:$AW$3,2,TRUE)</f>
        <v>0</v>
      </c>
      <c r="V49" s="14" t="b">
        <f>VLOOKUP(V311,Lookups!$AV$1:$AW$3,2,TRUE)</f>
        <v>0</v>
      </c>
      <c r="W49" s="14" t="b">
        <f>VLOOKUP(W311,Lookups!$AV$1:$AW$3,2,TRUE)</f>
        <v>1</v>
      </c>
      <c r="X49" s="14" t="b">
        <f>VLOOKUP(X311,Lookups!$AV$1:$AW$3,2,TRUE)</f>
        <v>1</v>
      </c>
      <c r="Y49" s="14" t="b">
        <f>VLOOKUP(Y311,Lookups!$AV$1:$AW$3,2,TRUE)</f>
        <v>1</v>
      </c>
      <c r="Z49" s="14" t="b">
        <f>VLOOKUP(Z311,Lookups!$AV$1:$AW$3,2,TRUE)</f>
        <v>0</v>
      </c>
      <c r="AA49" s="14" t="b">
        <f>VLOOKUP(AA311,Lookups!$AV$1:$AW$3,2,TRUE)</f>
        <v>1</v>
      </c>
      <c r="AB49" s="14" t="b">
        <f>VLOOKUP(AB311,Lookups!$AV$1:$AW$3,2,TRUE)</f>
        <v>1</v>
      </c>
      <c r="AC49" s="14" t="b">
        <f>VLOOKUP(AC311,Lookups!$AV$1:$AW$3,2,TRUE)</f>
        <v>0</v>
      </c>
      <c r="AD49" s="14" t="b">
        <f>VLOOKUP(AD311,Lookups!$AV$1:$AW$3,2,TRUE)</f>
        <v>0</v>
      </c>
      <c r="AE49" s="14" t="b">
        <f>VLOOKUP(AE311,Lookups!$AV$1:$AW$3,2,TRUE)</f>
        <v>0</v>
      </c>
      <c r="AF49" s="14" t="b">
        <f>VLOOKUP(AF311,Lookups!$AV$1:$AW$3,2,TRUE)</f>
        <v>0</v>
      </c>
      <c r="AG49" s="14" t="b">
        <f>VLOOKUP(AG311,Lookups!$AV$1:$AW$3,2,TRUE)</f>
        <v>0</v>
      </c>
      <c r="AH49" s="14" t="b">
        <f>VLOOKUP(AH311,Lookups!$AV$1:$AW$3,2,TRUE)</f>
        <v>0</v>
      </c>
      <c r="AI49" s="14" t="b">
        <f>VLOOKUP(AI311,Lookups!$AV$1:$AW$3,2,TRUE)</f>
        <v>1</v>
      </c>
      <c r="AJ49" s="14" t="b">
        <f>VLOOKUP(AJ311,Lookups!$AV$1:$AW$3,2,TRUE)</f>
        <v>1</v>
      </c>
      <c r="AK49" s="14" t="b">
        <f>VLOOKUP(AK311,Lookups!$AV$1:$AW$3,2,TRUE)</f>
        <v>1</v>
      </c>
      <c r="AL49" s="14" t="b">
        <f>VLOOKUP(AL311,Lookups!$AV$1:$AW$3,2,TRUE)</f>
        <v>1</v>
      </c>
      <c r="AM49" s="14" t="b">
        <f>VLOOKUP(AM311,Lookups!$AV$1:$AW$3,2,TRUE)</f>
        <v>0</v>
      </c>
      <c r="AN49" s="14" t="b">
        <f>VLOOKUP(AN311,Lookups!$AV$1:$AW$3,2,TRUE)</f>
        <v>0</v>
      </c>
      <c r="AO49" s="14" t="b">
        <f>VLOOKUP(AO311,Lookups!$AV$1:$AW$3,2,TRUE)</f>
        <v>0</v>
      </c>
      <c r="AP49" s="14" t="b">
        <f>VLOOKUP(AP311,Lookups!$AV$1:$AW$3,2,TRUE)</f>
        <v>1</v>
      </c>
      <c r="AQ49" s="14" t="b">
        <f>VLOOKUP(AQ311,Lookups!$AV$1:$AW$3,2,TRUE)</f>
        <v>1</v>
      </c>
      <c r="AR49" s="14" t="b">
        <f>VLOOKUP(AR311,Lookups!$AV$1:$AW$3,2,TRUE)</f>
        <v>0</v>
      </c>
      <c r="AS49" s="14" t="b">
        <f>VLOOKUP(AS311,Lookups!$AV$1:$AW$3,2,TRUE)</f>
        <v>0</v>
      </c>
      <c r="AT49" s="14" t="b">
        <f>VLOOKUP(AT311,Lookups!$AV$1:$AW$3,2,TRUE)</f>
        <v>0</v>
      </c>
      <c r="AU49" s="14" t="b">
        <f>VLOOKUP(AU311,Lookups!$AV$1:$AW$3,2,TRUE)</f>
        <v>1</v>
      </c>
      <c r="AV49" s="14" t="b">
        <f>VLOOKUP(AV311,Lookups!$AV$1:$AW$3,2,TRUE)</f>
        <v>0</v>
      </c>
      <c r="AW49" s="14" t="b">
        <f>VLOOKUP(AW311,Lookups!$AV$1:$AW$3,2,TRUE)</f>
        <v>0</v>
      </c>
      <c r="AX49" s="14" t="b">
        <f>VLOOKUP(AX311,Lookups!$AV$1:$AW$3,2,TRUE)</f>
        <v>1</v>
      </c>
      <c r="AY49" s="14" t="b">
        <f>VLOOKUP(AY311,Lookups!$AV$1:$AW$3,2,TRUE)</f>
        <v>0</v>
      </c>
      <c r="AZ49" s="14" t="b">
        <f>VLOOKUP(AZ311,Lookups!$AV$1:$AW$3,2,TRUE)</f>
        <v>1</v>
      </c>
      <c r="BA49" s="14" t="b">
        <f>VLOOKUP(BA311,Lookups!$AV$1:$AW$3,2,TRUE)</f>
        <v>0</v>
      </c>
      <c r="BB49" s="14" t="b">
        <f>VLOOKUP(BB311,Lookups!$AV$1:$AW$3,2,TRUE)</f>
        <v>1</v>
      </c>
      <c r="BC49" s="14" t="b">
        <f>VLOOKUP(BC311,Lookups!$AV$1:$AW$3,2,TRUE)</f>
        <v>0</v>
      </c>
      <c r="BD49" s="14" t="b">
        <f>VLOOKUP(BD311,Lookups!$AV$1:$AW$3,2,TRUE)</f>
        <v>1</v>
      </c>
      <c r="BE49" s="14" t="b">
        <f>VLOOKUP(BE311,Lookups!$AV$1:$AW$3,2,TRUE)</f>
        <v>1</v>
      </c>
      <c r="BF49" s="14" t="b">
        <f>VLOOKUP(BF311,Lookups!$AV$1:$AW$3,2,TRUE)</f>
        <v>1</v>
      </c>
      <c r="BG49" s="14" t="b">
        <f>VLOOKUP(BG311,Lookups!$AV$1:$AW$3,2,TRUE)</f>
        <v>1</v>
      </c>
      <c r="BH49" s="14" t="b">
        <f>VLOOKUP(BH311,Lookups!$AV$1:$AW$3,2,TRUE)</f>
        <v>1</v>
      </c>
      <c r="BI49" s="14" t="b">
        <f>VLOOKUP(BI311,Lookups!$AV$1:$AW$3,2,TRUE)</f>
        <v>1</v>
      </c>
      <c r="BJ49" s="14" t="b">
        <f>VLOOKUP(BJ311,Lookups!$AV$1:$AW$3,2,TRUE)</f>
        <v>1</v>
      </c>
      <c r="BK49" s="14" t="b">
        <f>VLOOKUP(BK311,Lookups!$AV$1:$AW$3,2,TRUE)</f>
        <v>1</v>
      </c>
      <c r="BL49" s="14" t="b">
        <f>VLOOKUP(BL311,Lookups!$AV$1:$AW$3,2,TRUE)</f>
        <v>0</v>
      </c>
      <c r="BM49" s="14" t="b">
        <f>VLOOKUP(BM311,Lookups!$AV$1:$AW$3,2,TRUE)</f>
        <v>0</v>
      </c>
      <c r="BN49" s="14" t="b">
        <f>VLOOKUP(BN311,Lookups!$AV$1:$AW$3,2,TRUE)</f>
        <v>0</v>
      </c>
      <c r="BO49" s="14" t="b">
        <f>VLOOKUP(BO311,Lookups!$AV$1:$AW$3,2,TRUE)</f>
        <v>1</v>
      </c>
      <c r="BP49" s="14" t="b">
        <f>VLOOKUP(BP311,Lookups!$AV$1:$AW$3,2,TRUE)</f>
        <v>0</v>
      </c>
      <c r="BQ49" s="14" t="b">
        <f>VLOOKUP(BQ311,Lookups!$AV$1:$AW$3,2,TRUE)</f>
        <v>1</v>
      </c>
      <c r="BR49" s="14" t="b">
        <f>VLOOKUP(BR311,Lookups!$AV$1:$AW$3,2,TRUE)</f>
        <v>0</v>
      </c>
      <c r="BS49" s="14" t="b">
        <f>VLOOKUP(BS311,Lookups!$AV$1:$AW$3,2,TRUE)</f>
        <v>0</v>
      </c>
      <c r="BT49" s="14" t="b">
        <f>VLOOKUP(BT311,Lookups!$AV$1:$AW$3,2,TRUE)</f>
        <v>0</v>
      </c>
      <c r="BU49" s="14" t="b">
        <f>VLOOKUP(BU311,Lookups!$AV$1:$AW$3,2,TRUE)</f>
        <v>1</v>
      </c>
      <c r="BV49" s="14" t="b">
        <f>VLOOKUP(BV311,Lookups!$AV$1:$AW$3,2,TRUE)</f>
        <v>1</v>
      </c>
      <c r="BW49" s="14" t="b">
        <f>VLOOKUP(BW311,Lookups!$AV$1:$AW$3,2,TRUE)</f>
        <v>1</v>
      </c>
      <c r="BX49" s="14" t="b">
        <f>VLOOKUP(BX311,Lookups!$AV$1:$AW$3,2,TRUE)</f>
        <v>1</v>
      </c>
      <c r="BY49" s="14" t="b">
        <f>VLOOKUP(BY311,Lookups!$AV$1:$AW$3,2,TRUE)</f>
        <v>0</v>
      </c>
      <c r="BZ49" s="14" t="b">
        <f>VLOOKUP(BZ311,Lookups!$AV$1:$AW$3,2,TRUE)</f>
        <v>1</v>
      </c>
      <c r="CA49" s="14" t="b">
        <f>VLOOKUP(CA311,Lookups!$AV$1:$AW$3,2,TRUE)</f>
        <v>1</v>
      </c>
      <c r="CB49" s="14" t="b">
        <f>VLOOKUP(CB311,Lookups!$AV$1:$AW$3,2,TRUE)</f>
        <v>0</v>
      </c>
      <c r="CC49" s="14" t="b">
        <f>VLOOKUP(CC311,Lookups!$AV$1:$AW$3,2,TRUE)</f>
        <v>1</v>
      </c>
      <c r="CD49" s="14" t="b">
        <f>VLOOKUP(CD311,Lookups!$AV$1:$AW$3,2,TRUE)</f>
        <v>0</v>
      </c>
      <c r="CE49" s="14" t="b">
        <f>VLOOKUP(CE311,Lookups!$AV$1:$AW$3,2,TRUE)</f>
        <v>0</v>
      </c>
      <c r="CF49" s="14" t="b">
        <f>VLOOKUP(CF311,Lookups!$AV$1:$AW$3,2,TRUE)</f>
        <v>0</v>
      </c>
      <c r="CG49" s="14" t="b">
        <f>VLOOKUP(CG311,Lookups!$AV$1:$AW$3,2,TRUE)</f>
        <v>1</v>
      </c>
      <c r="CH49" s="14" t="b">
        <f>VLOOKUP(CH311,Lookups!$AV$1:$AW$3,2,TRUE)</f>
        <v>1</v>
      </c>
      <c r="CI49" s="14" t="b">
        <f>VLOOKUP(CI311,Lookups!$AV$1:$AW$3,2,TRUE)</f>
        <v>0</v>
      </c>
      <c r="CJ49" s="14" t="b">
        <f>VLOOKUP(CJ311,Lookups!$AV$1:$AW$3,2,TRUE)</f>
        <v>1</v>
      </c>
      <c r="CK49" s="14" t="b">
        <f>VLOOKUP(CK311,Lookups!$AV$1:$AW$3,2,TRUE)</f>
        <v>0</v>
      </c>
      <c r="CL49" s="14" t="b">
        <f>VLOOKUP(CL311,Lookups!$AV$1:$AW$3,2,TRUE)</f>
        <v>0</v>
      </c>
      <c r="CM49" s="14" t="b">
        <f>VLOOKUP(CM311,Lookups!$AV$1:$AW$3,2,TRUE)</f>
        <v>1</v>
      </c>
      <c r="CN49" s="14" t="b">
        <f>VLOOKUP(CN311,Lookups!$AV$1:$AW$3,2,TRUE)</f>
        <v>0</v>
      </c>
      <c r="CO49" s="14" t="b">
        <f>VLOOKUP(CO311,Lookups!$AV$1:$AW$3,2,TRUE)</f>
        <v>1</v>
      </c>
      <c r="CP49" s="14" t="b">
        <f>VLOOKUP(CP311,Lookups!$AV$1:$AW$3,2,TRUE)</f>
        <v>0</v>
      </c>
      <c r="CQ49" s="14" t="b">
        <f>VLOOKUP(CQ311,Lookups!$AV$1:$AW$3,2,TRUE)</f>
        <v>1</v>
      </c>
      <c r="CR49" s="14" t="b">
        <f>VLOOKUP(CR311,Lookups!$AV$1:$AW$3,2,TRUE)</f>
        <v>0</v>
      </c>
      <c r="CS49" s="14" t="b">
        <f>VLOOKUP(CS311,Lookups!$AV$1:$AW$3,2,TRUE)</f>
        <v>0</v>
      </c>
      <c r="CT49" s="14" t="b">
        <f>VLOOKUP(CT311,Lookups!$AV$1:$AW$3,2,TRUE)</f>
        <v>1</v>
      </c>
      <c r="CU49" s="14" t="b">
        <f>VLOOKUP(CU311,Lookups!$AV$1:$AW$3,2,TRUE)</f>
        <v>1</v>
      </c>
      <c r="CV49" s="14" t="b">
        <f>VLOOKUP(CV311,Lookups!$AV$1:$AW$3,2,TRUE)</f>
        <v>0</v>
      </c>
      <c r="CW49" s="14" t="b">
        <f>VLOOKUP(CW311,Lookups!$AV$1:$AW$3,2,TRUE)</f>
        <v>0</v>
      </c>
    </row>
    <row r="50" ht="12.75" customHeight="1" outlineLevel="1">
      <c r="A50" s="11" t="s">
        <v>513</v>
      </c>
      <c r="B50" s="14" t="str">
        <f>VLOOKUP(B312,Lookups!$AX$1:$AY$3,2,TRUE)</f>
        <v>Issue</v>
      </c>
      <c r="C50" s="14" t="str">
        <f>VLOOKUP(C312,Lookups!$AX$1:$AY$3,2,TRUE)</f>
        <v>Issue</v>
      </c>
      <c r="D50" s="14" t="str">
        <f>VLOOKUP(D312,Lookups!$AX$1:$AY$3,2,TRUE)</f>
        <v>Issue</v>
      </c>
      <c r="E50" s="14" t="str">
        <f>VLOOKUP(E312,Lookups!$AX$1:$AY$3,2,TRUE)</f>
        <v>Attained</v>
      </c>
      <c r="F50" s="14" t="str">
        <f>VLOOKUP(F312,Lookups!$AX$1:$AY$3,2,TRUE)</f>
        <v>Issue</v>
      </c>
      <c r="G50" s="14" t="str">
        <f>VLOOKUP(G312,Lookups!$AX$1:$AY$3,2,TRUE)</f>
        <v>Attained</v>
      </c>
      <c r="H50" s="14" t="str">
        <f>VLOOKUP(H312,Lookups!$AX$1:$AY$3,2,TRUE)</f>
        <v>Attained</v>
      </c>
      <c r="I50" s="14" t="str">
        <f>VLOOKUP(I312,Lookups!$AX$1:$AY$3,2,TRUE)</f>
        <v>Issue</v>
      </c>
      <c r="J50" s="14" t="str">
        <f>VLOOKUP(J312,Lookups!$AX$1:$AY$3,2,TRUE)</f>
        <v>Issue</v>
      </c>
      <c r="K50" s="14" t="str">
        <f>VLOOKUP(K312,Lookups!$AX$1:$AY$3,2,TRUE)</f>
        <v>Issue</v>
      </c>
      <c r="L50" s="14" t="str">
        <f>VLOOKUP(L312,Lookups!$AX$1:$AY$3,2,TRUE)</f>
        <v>Attained</v>
      </c>
      <c r="M50" s="14" t="str">
        <f>VLOOKUP(M312,Lookups!$AX$1:$AY$3,2,TRUE)</f>
        <v>Attained</v>
      </c>
      <c r="N50" s="14" t="str">
        <f>VLOOKUP(N312,Lookups!$AX$1:$AY$3,2,TRUE)</f>
        <v>Issue</v>
      </c>
      <c r="O50" s="14" t="str">
        <f>VLOOKUP(O312,Lookups!$AX$1:$AY$3,2,TRUE)</f>
        <v>Attained</v>
      </c>
      <c r="P50" s="14" t="str">
        <f>VLOOKUP(P312,Lookups!$AX$1:$AY$3,2,TRUE)</f>
        <v>Attained</v>
      </c>
      <c r="Q50" s="14" t="str">
        <f>VLOOKUP(Q312,Lookups!$AX$1:$AY$3,2,TRUE)</f>
        <v>Attained</v>
      </c>
      <c r="R50" s="14" t="str">
        <f>VLOOKUP(R312,Lookups!$AX$1:$AY$3,2,TRUE)</f>
        <v>Attained</v>
      </c>
      <c r="S50" s="14" t="str">
        <f>VLOOKUP(S312,Lookups!$AX$1:$AY$3,2,TRUE)</f>
        <v>Issue</v>
      </c>
      <c r="T50" s="14" t="str">
        <f>VLOOKUP(T312,Lookups!$AX$1:$AY$3,2,TRUE)</f>
        <v>Attained</v>
      </c>
      <c r="U50" s="14" t="str">
        <f>VLOOKUP(U312,Lookups!$AX$1:$AY$3,2,TRUE)</f>
        <v>Issue</v>
      </c>
      <c r="V50" s="14" t="str">
        <f>VLOOKUP(V312,Lookups!$AX$1:$AY$3,2,TRUE)</f>
        <v>Issue</v>
      </c>
      <c r="W50" s="14" t="str">
        <f>VLOOKUP(W312,Lookups!$AX$1:$AY$3,2,TRUE)</f>
        <v>Attained</v>
      </c>
      <c r="X50" s="14" t="str">
        <f>VLOOKUP(X312,Lookups!$AX$1:$AY$3,2,TRUE)</f>
        <v>Attained</v>
      </c>
      <c r="Y50" s="14" t="str">
        <f>VLOOKUP(Y312,Lookups!$AX$1:$AY$3,2,TRUE)</f>
        <v>Attained</v>
      </c>
      <c r="Z50" s="14" t="str">
        <f>VLOOKUP(Z312,Lookups!$AX$1:$AY$3,2,TRUE)</f>
        <v>Attained</v>
      </c>
      <c r="AA50" s="14" t="str">
        <f>VLOOKUP(AA312,Lookups!$AX$1:$AY$3,2,TRUE)</f>
        <v>Attained</v>
      </c>
      <c r="AB50" s="14" t="str">
        <f>VLOOKUP(AB312,Lookups!$AX$1:$AY$3,2,TRUE)</f>
        <v>Attained</v>
      </c>
      <c r="AC50" s="14" t="str">
        <f>VLOOKUP(AC312,Lookups!$AX$1:$AY$3,2,TRUE)</f>
        <v>Issue</v>
      </c>
      <c r="AD50" s="14" t="str">
        <f>VLOOKUP(AD312,Lookups!$AX$1:$AY$3,2,TRUE)</f>
        <v>Attained</v>
      </c>
      <c r="AE50" s="14" t="str">
        <f>VLOOKUP(AE312,Lookups!$AX$1:$AY$3,2,TRUE)</f>
        <v>Issue</v>
      </c>
      <c r="AF50" s="14" t="str">
        <f>VLOOKUP(AF312,Lookups!$AX$1:$AY$3,2,TRUE)</f>
        <v>Issue</v>
      </c>
      <c r="AG50" s="14" t="str">
        <f>VLOOKUP(AG312,Lookups!$AX$1:$AY$3,2,TRUE)</f>
        <v>Attained</v>
      </c>
      <c r="AH50" s="14" t="str">
        <f>VLOOKUP(AH312,Lookups!$AX$1:$AY$3,2,TRUE)</f>
        <v>Issue</v>
      </c>
      <c r="AI50" s="14" t="str">
        <f>VLOOKUP(AI312,Lookups!$AX$1:$AY$3,2,TRUE)</f>
        <v>Issue</v>
      </c>
      <c r="AJ50" s="14" t="str">
        <f>VLOOKUP(AJ312,Lookups!$AX$1:$AY$3,2,TRUE)</f>
        <v>Attained</v>
      </c>
      <c r="AK50" s="14" t="str">
        <f>VLOOKUP(AK312,Lookups!$AX$1:$AY$3,2,TRUE)</f>
        <v>Attained</v>
      </c>
      <c r="AL50" s="14" t="str">
        <f>VLOOKUP(AL312,Lookups!$AX$1:$AY$3,2,TRUE)</f>
        <v>Issue</v>
      </c>
      <c r="AM50" s="14" t="str">
        <f>VLOOKUP(AM312,Lookups!$AX$1:$AY$3,2,TRUE)</f>
        <v>Attained</v>
      </c>
      <c r="AN50" s="14" t="str">
        <f>VLOOKUP(AN312,Lookups!$AX$1:$AY$3,2,TRUE)</f>
        <v>Issue</v>
      </c>
      <c r="AO50" s="14" t="str">
        <f>VLOOKUP(AO312,Lookups!$AX$1:$AY$3,2,TRUE)</f>
        <v>Issue</v>
      </c>
      <c r="AP50" s="14" t="str">
        <f>VLOOKUP(AP312,Lookups!$AX$1:$AY$3,2,TRUE)</f>
        <v>Issue</v>
      </c>
      <c r="AQ50" s="14" t="str">
        <f>VLOOKUP(AQ312,Lookups!$AX$1:$AY$3,2,TRUE)</f>
        <v>Issue</v>
      </c>
      <c r="AR50" s="14" t="str">
        <f>VLOOKUP(AR312,Lookups!$AX$1:$AY$3,2,TRUE)</f>
        <v>Issue</v>
      </c>
      <c r="AS50" s="14" t="str">
        <f>VLOOKUP(AS312,Lookups!$AX$1:$AY$3,2,TRUE)</f>
        <v>Issue</v>
      </c>
      <c r="AT50" s="14" t="str">
        <f>VLOOKUP(AT312,Lookups!$AX$1:$AY$3,2,TRUE)</f>
        <v>Issue</v>
      </c>
      <c r="AU50" s="14" t="str">
        <f>VLOOKUP(AU312,Lookups!$AX$1:$AY$3,2,TRUE)</f>
        <v>Attained</v>
      </c>
      <c r="AV50" s="14" t="str">
        <f>VLOOKUP(AV312,Lookups!$AX$1:$AY$3,2,TRUE)</f>
        <v>Issue</v>
      </c>
      <c r="AW50" s="14" t="str">
        <f>VLOOKUP(AW312,Lookups!$AX$1:$AY$3,2,TRUE)</f>
        <v>Attained</v>
      </c>
      <c r="AX50" s="14" t="str">
        <f>VLOOKUP(AX312,Lookups!$AX$1:$AY$3,2,TRUE)</f>
        <v>Issue</v>
      </c>
      <c r="AY50" s="14" t="str">
        <f>VLOOKUP(AY312,Lookups!$AX$1:$AY$3,2,TRUE)</f>
        <v>Attained</v>
      </c>
      <c r="AZ50" s="14" t="str">
        <f>VLOOKUP(AZ312,Lookups!$AX$1:$AY$3,2,TRUE)</f>
        <v>Issue</v>
      </c>
      <c r="BA50" s="14" t="str">
        <f>VLOOKUP(BA312,Lookups!$AX$1:$AY$3,2,TRUE)</f>
        <v>Issue</v>
      </c>
      <c r="BB50" s="14" t="str">
        <f>VLOOKUP(BB312,Lookups!$AX$1:$AY$3,2,TRUE)</f>
        <v>Issue</v>
      </c>
      <c r="BC50" s="14" t="str">
        <f>VLOOKUP(BC312,Lookups!$AX$1:$AY$3,2,TRUE)</f>
        <v>Attained</v>
      </c>
      <c r="BD50" s="14" t="str">
        <f>VLOOKUP(BD312,Lookups!$AX$1:$AY$3,2,TRUE)</f>
        <v>Issue</v>
      </c>
      <c r="BE50" s="14" t="str">
        <f>VLOOKUP(BE312,Lookups!$AX$1:$AY$3,2,TRUE)</f>
        <v>Issue</v>
      </c>
      <c r="BF50" s="14" t="str">
        <f>VLOOKUP(BF312,Lookups!$AX$1:$AY$3,2,TRUE)</f>
        <v>Attained</v>
      </c>
      <c r="BG50" s="14" t="str">
        <f>VLOOKUP(BG312,Lookups!$AX$1:$AY$3,2,TRUE)</f>
        <v>Issue</v>
      </c>
      <c r="BH50" s="14" t="str">
        <f>VLOOKUP(BH312,Lookups!$AX$1:$AY$3,2,TRUE)</f>
        <v>Issue</v>
      </c>
      <c r="BI50" s="14" t="str">
        <f>VLOOKUP(BI312,Lookups!$AX$1:$AY$3,2,TRUE)</f>
        <v>Attained</v>
      </c>
      <c r="BJ50" s="14" t="str">
        <f>VLOOKUP(BJ312,Lookups!$AX$1:$AY$3,2,TRUE)</f>
        <v>Issue</v>
      </c>
      <c r="BK50" s="14" t="str">
        <f>VLOOKUP(BK312,Lookups!$AX$1:$AY$3,2,TRUE)</f>
        <v>Attained</v>
      </c>
      <c r="BL50" s="14" t="str">
        <f>VLOOKUP(BL312,Lookups!$AX$1:$AY$3,2,TRUE)</f>
        <v>Issue</v>
      </c>
      <c r="BM50" s="14" t="str">
        <f>VLOOKUP(BM312,Lookups!$AX$1:$AY$3,2,TRUE)</f>
        <v>Attained</v>
      </c>
      <c r="BN50" s="14" t="str">
        <f>VLOOKUP(BN312,Lookups!$AX$1:$AY$3,2,TRUE)</f>
        <v>Attained</v>
      </c>
      <c r="BO50" s="14" t="str">
        <f>VLOOKUP(BO312,Lookups!$AX$1:$AY$3,2,TRUE)</f>
        <v>Attained</v>
      </c>
      <c r="BP50" s="14" t="str">
        <f>VLOOKUP(BP312,Lookups!$AX$1:$AY$3,2,TRUE)</f>
        <v>Issue</v>
      </c>
      <c r="BQ50" s="14" t="str">
        <f>VLOOKUP(BQ312,Lookups!$AX$1:$AY$3,2,TRUE)</f>
        <v>Attained</v>
      </c>
      <c r="BR50" s="14" t="str">
        <f>VLOOKUP(BR312,Lookups!$AX$1:$AY$3,2,TRUE)</f>
        <v>Issue</v>
      </c>
      <c r="BS50" s="14" t="str">
        <f>VLOOKUP(BS312,Lookups!$AX$1:$AY$3,2,TRUE)</f>
        <v>Issue</v>
      </c>
      <c r="BT50" s="14" t="str">
        <f>VLOOKUP(BT312,Lookups!$AX$1:$AY$3,2,TRUE)</f>
        <v>Issue</v>
      </c>
      <c r="BU50" s="14" t="str">
        <f>VLOOKUP(BU312,Lookups!$AX$1:$AY$3,2,TRUE)</f>
        <v>Attained</v>
      </c>
      <c r="BV50" s="14" t="str">
        <f>VLOOKUP(BV312,Lookups!$AX$1:$AY$3,2,TRUE)</f>
        <v>Issue</v>
      </c>
      <c r="BW50" s="14" t="str">
        <f>VLOOKUP(BW312,Lookups!$AX$1:$AY$3,2,TRUE)</f>
        <v>Attained</v>
      </c>
      <c r="BX50" s="14" t="str">
        <f>VLOOKUP(BX312,Lookups!$AX$1:$AY$3,2,TRUE)</f>
        <v>Attained</v>
      </c>
      <c r="BY50" s="14" t="str">
        <f>VLOOKUP(BY312,Lookups!$AX$1:$AY$3,2,TRUE)</f>
        <v>Issue</v>
      </c>
      <c r="BZ50" s="14" t="str">
        <f>VLOOKUP(BZ312,Lookups!$AX$1:$AY$3,2,TRUE)</f>
        <v>Issue</v>
      </c>
      <c r="CA50" s="14" t="str">
        <f>VLOOKUP(CA312,Lookups!$AX$1:$AY$3,2,TRUE)</f>
        <v>Issue</v>
      </c>
      <c r="CB50" s="14" t="str">
        <f>VLOOKUP(CB312,Lookups!$AX$1:$AY$3,2,TRUE)</f>
        <v>Attained</v>
      </c>
      <c r="CC50" s="14" t="str">
        <f>VLOOKUP(CC312,Lookups!$AX$1:$AY$3,2,TRUE)</f>
        <v>Attained</v>
      </c>
      <c r="CD50" s="14" t="str">
        <f>VLOOKUP(CD312,Lookups!$AX$1:$AY$3,2,TRUE)</f>
        <v>Attained</v>
      </c>
      <c r="CE50" s="14" t="str">
        <f>VLOOKUP(CE312,Lookups!$AX$1:$AY$3,2,TRUE)</f>
        <v>Attained</v>
      </c>
      <c r="CF50" s="14" t="str">
        <f>VLOOKUP(CF312,Lookups!$AX$1:$AY$3,2,TRUE)</f>
        <v>Issue</v>
      </c>
      <c r="CG50" s="14" t="str">
        <f>VLOOKUP(CG312,Lookups!$AX$1:$AY$3,2,TRUE)</f>
        <v>Issue</v>
      </c>
      <c r="CH50" s="14" t="str">
        <f>VLOOKUP(CH312,Lookups!$AX$1:$AY$3,2,TRUE)</f>
        <v>Issue</v>
      </c>
      <c r="CI50" s="14" t="str">
        <f>VLOOKUP(CI312,Lookups!$AX$1:$AY$3,2,TRUE)</f>
        <v>Attained</v>
      </c>
      <c r="CJ50" s="14" t="str">
        <f>VLOOKUP(CJ312,Lookups!$AX$1:$AY$3,2,TRUE)</f>
        <v>Issue</v>
      </c>
      <c r="CK50" s="14" t="str">
        <f>VLOOKUP(CK312,Lookups!$AX$1:$AY$3,2,TRUE)</f>
        <v>Issue</v>
      </c>
      <c r="CL50" s="14" t="str">
        <f>VLOOKUP(CL312,Lookups!$AX$1:$AY$3,2,TRUE)</f>
        <v>Attained</v>
      </c>
      <c r="CM50" s="14" t="str">
        <f>VLOOKUP(CM312,Lookups!$AX$1:$AY$3,2,TRUE)</f>
        <v>Issue</v>
      </c>
      <c r="CN50" s="14" t="str">
        <f>VLOOKUP(CN312,Lookups!$AX$1:$AY$3,2,TRUE)</f>
        <v>Attained</v>
      </c>
      <c r="CO50" s="14" t="str">
        <f>VLOOKUP(CO312,Lookups!$AX$1:$AY$3,2,TRUE)</f>
        <v>Attained</v>
      </c>
      <c r="CP50" s="14" t="str">
        <f>VLOOKUP(CP312,Lookups!$AX$1:$AY$3,2,TRUE)</f>
        <v>Issue</v>
      </c>
      <c r="CQ50" s="14" t="str">
        <f>VLOOKUP(CQ312,Lookups!$AX$1:$AY$3,2,TRUE)</f>
        <v>Attained</v>
      </c>
      <c r="CR50" s="14" t="str">
        <f>VLOOKUP(CR312,Lookups!$AX$1:$AY$3,2,TRUE)</f>
        <v>Attained</v>
      </c>
      <c r="CS50" s="14" t="str">
        <f>VLOOKUP(CS312,Lookups!$AX$1:$AY$3,2,TRUE)</f>
        <v>Issue</v>
      </c>
      <c r="CT50" s="14" t="str">
        <f>VLOOKUP(CT312,Lookups!$AX$1:$AY$3,2,TRUE)</f>
        <v>Attained</v>
      </c>
      <c r="CU50" s="14" t="str">
        <f>VLOOKUP(CU312,Lookups!$AX$1:$AY$3,2,TRUE)</f>
        <v>Issue</v>
      </c>
      <c r="CV50" s="14" t="str">
        <f>VLOOKUP(CV312,Lookups!$AX$1:$AY$3,2,TRUE)</f>
        <v>Attained</v>
      </c>
      <c r="CW50" s="14" t="str">
        <f>VLOOKUP(CW312,Lookups!$AX$1:$AY$3,2,TRUE)</f>
        <v>Attained</v>
      </c>
    </row>
    <row r="51" ht="12.75" customHeight="1" outlineLevel="1">
      <c r="A51" s="10" t="s">
        <v>516</v>
      </c>
      <c r="B51" s="17" t="str">
        <f>VLOOKUP(B312,Lookups!$AZ$1:$BA$3,2,TRUE)</f>
        <v>ENROLLED</v>
      </c>
      <c r="C51" s="17" t="str">
        <f>VLOOKUP(C312,Lookups!$AZ$1:$BA$3,2,TRUE)</f>
        <v>ENROLLED</v>
      </c>
      <c r="D51" s="17" t="str">
        <f>VLOOKUP(D312,Lookups!$AZ$1:$BA$3,2,TRUE)</f>
        <v>ENROLLED</v>
      </c>
      <c r="E51" s="17" t="str">
        <f>VLOOKUP(E312,Lookups!$AZ$1:$BA$3,2,TRUE)</f>
        <v>ELIGIBLE</v>
      </c>
      <c r="F51" s="17" t="str">
        <f>VLOOKUP(F312,Lookups!$AZ$1:$BA$3,2,TRUE)</f>
        <v>ENROLLED</v>
      </c>
      <c r="G51" s="17" t="str">
        <f>VLOOKUP(G312,Lookups!$AZ$1:$BA$3,2,TRUE)</f>
        <v>ELIGIBLE</v>
      </c>
      <c r="H51" s="17" t="str">
        <f>VLOOKUP(H312,Lookups!$AZ$1:$BA$3,2,TRUE)</f>
        <v>ELIGIBLE</v>
      </c>
      <c r="I51" s="17" t="str">
        <f>VLOOKUP(I312,Lookups!$AZ$1:$BA$3,2,TRUE)</f>
        <v>ENROLLED</v>
      </c>
      <c r="J51" s="17" t="str">
        <f>VLOOKUP(J312,Lookups!$AZ$1:$BA$3,2,TRUE)</f>
        <v>ENROLLED</v>
      </c>
      <c r="K51" s="17" t="str">
        <f>VLOOKUP(K312,Lookups!$AZ$1:$BA$3,2,TRUE)</f>
        <v>ENROLLED</v>
      </c>
      <c r="L51" s="17" t="str">
        <f>VLOOKUP(L312,Lookups!$AZ$1:$BA$3,2,TRUE)</f>
        <v>ELIGIBLE</v>
      </c>
      <c r="M51" s="17" t="str">
        <f>VLOOKUP(M312,Lookups!$AZ$1:$BA$3,2,TRUE)</f>
        <v>ELIGIBLE</v>
      </c>
      <c r="N51" s="17" t="str">
        <f>VLOOKUP(N312,Lookups!$AZ$1:$BA$3,2,TRUE)</f>
        <v>ENROLLED</v>
      </c>
      <c r="O51" s="17" t="str">
        <f>VLOOKUP(O312,Lookups!$AZ$1:$BA$3,2,TRUE)</f>
        <v>ELIGIBLE</v>
      </c>
      <c r="P51" s="17" t="str">
        <f>VLOOKUP(P312,Lookups!$AZ$1:$BA$3,2,TRUE)</f>
        <v>ELIGIBLE</v>
      </c>
      <c r="Q51" s="17" t="str">
        <f>VLOOKUP(Q312,Lookups!$AZ$1:$BA$3,2,TRUE)</f>
        <v>ELIGIBLE</v>
      </c>
      <c r="R51" s="17" t="str">
        <f>VLOOKUP(R312,Lookups!$AZ$1:$BA$3,2,TRUE)</f>
        <v>ELIGIBLE</v>
      </c>
      <c r="S51" s="17" t="str">
        <f>VLOOKUP(S312,Lookups!$AZ$1:$BA$3,2,TRUE)</f>
        <v>ENROLLED</v>
      </c>
      <c r="T51" s="17" t="str">
        <f>VLOOKUP(T312,Lookups!$AZ$1:$BA$3,2,TRUE)</f>
        <v>ELIGIBLE</v>
      </c>
      <c r="U51" s="17" t="str">
        <f>VLOOKUP(U312,Lookups!$AZ$1:$BA$3,2,TRUE)</f>
        <v>ENROLLED</v>
      </c>
      <c r="V51" s="17" t="str">
        <f>VLOOKUP(V312,Lookups!$AZ$1:$BA$3,2,TRUE)</f>
        <v>ENROLLED</v>
      </c>
      <c r="W51" s="17" t="str">
        <f>VLOOKUP(W312,Lookups!$AZ$1:$BA$3,2,TRUE)</f>
        <v>ELIGIBLE</v>
      </c>
      <c r="X51" s="17" t="str">
        <f>VLOOKUP(X312,Lookups!$AZ$1:$BA$3,2,TRUE)</f>
        <v>ELIGIBLE</v>
      </c>
      <c r="Y51" s="17" t="str">
        <f>VLOOKUP(Y312,Lookups!$AZ$1:$BA$3,2,TRUE)</f>
        <v>ELIGIBLE</v>
      </c>
      <c r="Z51" s="17" t="str">
        <f>VLOOKUP(Z312,Lookups!$AZ$1:$BA$3,2,TRUE)</f>
        <v>ELIGIBLE</v>
      </c>
      <c r="AA51" s="17" t="str">
        <f>VLOOKUP(AA312,Lookups!$AZ$1:$BA$3,2,TRUE)</f>
        <v>ELIGIBLE</v>
      </c>
      <c r="AB51" s="17" t="str">
        <f>VLOOKUP(AB312,Lookups!$AZ$1:$BA$3,2,TRUE)</f>
        <v>ELIGIBLE</v>
      </c>
      <c r="AC51" s="17" t="str">
        <f>VLOOKUP(AC312,Lookups!$AZ$1:$BA$3,2,TRUE)</f>
        <v>ENROLLED</v>
      </c>
      <c r="AD51" s="17" t="str">
        <f>VLOOKUP(AD312,Lookups!$AZ$1:$BA$3,2,TRUE)</f>
        <v>ELIGIBLE</v>
      </c>
      <c r="AE51" s="17" t="str">
        <f>VLOOKUP(AE312,Lookups!$AZ$1:$BA$3,2,TRUE)</f>
        <v>ENROLLED</v>
      </c>
      <c r="AF51" s="17" t="str">
        <f>VLOOKUP(AF312,Lookups!$AZ$1:$BA$3,2,TRUE)</f>
        <v>ENROLLED</v>
      </c>
      <c r="AG51" s="17" t="str">
        <f>VLOOKUP(AG312,Lookups!$AZ$1:$BA$3,2,TRUE)</f>
        <v>ELIGIBLE</v>
      </c>
      <c r="AH51" s="17" t="str">
        <f>VLOOKUP(AH312,Lookups!$AZ$1:$BA$3,2,TRUE)</f>
        <v>ENROLLED</v>
      </c>
      <c r="AI51" s="17" t="str">
        <f>VLOOKUP(AI312,Lookups!$AZ$1:$BA$3,2,TRUE)</f>
        <v>ENROLLED</v>
      </c>
      <c r="AJ51" s="17" t="str">
        <f>VLOOKUP(AJ312,Lookups!$AZ$1:$BA$3,2,TRUE)</f>
        <v>ELIGIBLE</v>
      </c>
      <c r="AK51" s="17" t="str">
        <f>VLOOKUP(AK312,Lookups!$AZ$1:$BA$3,2,TRUE)</f>
        <v>ELIGIBLE</v>
      </c>
      <c r="AL51" s="17" t="str">
        <f>VLOOKUP(AL312,Lookups!$AZ$1:$BA$3,2,TRUE)</f>
        <v>ENROLLED</v>
      </c>
      <c r="AM51" s="17" t="str">
        <f>VLOOKUP(AM312,Lookups!$AZ$1:$BA$3,2,TRUE)</f>
        <v>ELIGIBLE</v>
      </c>
      <c r="AN51" s="17" t="str">
        <f>VLOOKUP(AN312,Lookups!$AZ$1:$BA$3,2,TRUE)</f>
        <v>ENROLLED</v>
      </c>
      <c r="AO51" s="17" t="str">
        <f>VLOOKUP(AO312,Lookups!$AZ$1:$BA$3,2,TRUE)</f>
        <v>ENROLLED</v>
      </c>
      <c r="AP51" s="17" t="str">
        <f>VLOOKUP(AP312,Lookups!$AZ$1:$BA$3,2,TRUE)</f>
        <v>ENROLLED</v>
      </c>
      <c r="AQ51" s="17" t="str">
        <f>VLOOKUP(AQ312,Lookups!$AZ$1:$BA$3,2,TRUE)</f>
        <v>ENROLLED</v>
      </c>
      <c r="AR51" s="17" t="str">
        <f>VLOOKUP(AR312,Lookups!$AZ$1:$BA$3,2,TRUE)</f>
        <v>ENROLLED</v>
      </c>
      <c r="AS51" s="17" t="str">
        <f>VLOOKUP(AS312,Lookups!$AZ$1:$BA$3,2,TRUE)</f>
        <v>ENROLLED</v>
      </c>
      <c r="AT51" s="17" t="str">
        <f>VLOOKUP(AT312,Lookups!$AZ$1:$BA$3,2,TRUE)</f>
        <v>ENROLLED</v>
      </c>
      <c r="AU51" s="17" t="str">
        <f>VLOOKUP(AU312,Lookups!$AZ$1:$BA$3,2,TRUE)</f>
        <v>ELIGIBLE</v>
      </c>
      <c r="AV51" s="17" t="str">
        <f>VLOOKUP(AV312,Lookups!$AZ$1:$BA$3,2,TRUE)</f>
        <v>ENROLLED</v>
      </c>
      <c r="AW51" s="17" t="str">
        <f>VLOOKUP(AW312,Lookups!$AZ$1:$BA$3,2,TRUE)</f>
        <v>ELIGIBLE</v>
      </c>
      <c r="AX51" s="17" t="str">
        <f>VLOOKUP(AX312,Lookups!$AZ$1:$BA$3,2,TRUE)</f>
        <v>ENROLLED</v>
      </c>
      <c r="AY51" s="17" t="str">
        <f>VLOOKUP(AY312,Lookups!$AZ$1:$BA$3,2,TRUE)</f>
        <v>ELIGIBLE</v>
      </c>
      <c r="AZ51" s="17" t="str">
        <f>VLOOKUP(AZ312,Lookups!$AZ$1:$BA$3,2,TRUE)</f>
        <v>ENROLLED</v>
      </c>
      <c r="BA51" s="17" t="str">
        <f>VLOOKUP(BA312,Lookups!$AZ$1:$BA$3,2,TRUE)</f>
        <v>ENROLLED</v>
      </c>
      <c r="BB51" s="17" t="str">
        <f>VLOOKUP(BB312,Lookups!$AZ$1:$BA$3,2,TRUE)</f>
        <v>ENROLLED</v>
      </c>
      <c r="BC51" s="17" t="str">
        <f>VLOOKUP(BC312,Lookups!$AZ$1:$BA$3,2,TRUE)</f>
        <v>ELIGIBLE</v>
      </c>
      <c r="BD51" s="17" t="str">
        <f>VLOOKUP(BD312,Lookups!$AZ$1:$BA$3,2,TRUE)</f>
        <v>ENROLLED</v>
      </c>
      <c r="BE51" s="17" t="str">
        <f>VLOOKUP(BE312,Lookups!$AZ$1:$BA$3,2,TRUE)</f>
        <v>ENROLLED</v>
      </c>
      <c r="BF51" s="17" t="str">
        <f>VLOOKUP(BF312,Lookups!$AZ$1:$BA$3,2,TRUE)</f>
        <v>ELIGIBLE</v>
      </c>
      <c r="BG51" s="17" t="str">
        <f>VLOOKUP(BG312,Lookups!$AZ$1:$BA$3,2,TRUE)</f>
        <v>ENROLLED</v>
      </c>
      <c r="BH51" s="17" t="str">
        <f>VLOOKUP(BH312,Lookups!$AZ$1:$BA$3,2,TRUE)</f>
        <v>ENROLLED</v>
      </c>
      <c r="BI51" s="17" t="str">
        <f>VLOOKUP(BI312,Lookups!$AZ$1:$BA$3,2,TRUE)</f>
        <v>ELIGIBLE</v>
      </c>
      <c r="BJ51" s="17" t="str">
        <f>VLOOKUP(BJ312,Lookups!$AZ$1:$BA$3,2,TRUE)</f>
        <v>ENROLLED</v>
      </c>
      <c r="BK51" s="17" t="str">
        <f>VLOOKUP(BK312,Lookups!$AZ$1:$BA$3,2,TRUE)</f>
        <v>ELIGIBLE</v>
      </c>
      <c r="BL51" s="17" t="str">
        <f>VLOOKUP(BL312,Lookups!$AZ$1:$BA$3,2,TRUE)</f>
        <v>ENROLLED</v>
      </c>
      <c r="BM51" s="17" t="str">
        <f>VLOOKUP(BM312,Lookups!$AZ$1:$BA$3,2,TRUE)</f>
        <v>ELIGIBLE</v>
      </c>
      <c r="BN51" s="17" t="str">
        <f>VLOOKUP(BN312,Lookups!$AZ$1:$BA$3,2,TRUE)</f>
        <v>ELIGIBLE</v>
      </c>
      <c r="BO51" s="17" t="str">
        <f>VLOOKUP(BO312,Lookups!$AZ$1:$BA$3,2,TRUE)</f>
        <v>ELIGIBLE</v>
      </c>
      <c r="BP51" s="17" t="str">
        <f>VLOOKUP(BP312,Lookups!$AZ$1:$BA$3,2,TRUE)</f>
        <v>ENROLLED</v>
      </c>
      <c r="BQ51" s="17" t="str">
        <f>VLOOKUP(BQ312,Lookups!$AZ$1:$BA$3,2,TRUE)</f>
        <v>ELIGIBLE</v>
      </c>
      <c r="BR51" s="17" t="str">
        <f>VLOOKUP(BR312,Lookups!$AZ$1:$BA$3,2,TRUE)</f>
        <v>ENROLLED</v>
      </c>
      <c r="BS51" s="17" t="str">
        <f>VLOOKUP(BS312,Lookups!$AZ$1:$BA$3,2,TRUE)</f>
        <v>ENROLLED</v>
      </c>
      <c r="BT51" s="17" t="str">
        <f>VLOOKUP(BT312,Lookups!$AZ$1:$BA$3,2,TRUE)</f>
        <v>ENROLLED</v>
      </c>
      <c r="BU51" s="17" t="str">
        <f>VLOOKUP(BU312,Lookups!$AZ$1:$BA$3,2,TRUE)</f>
        <v>ELIGIBLE</v>
      </c>
      <c r="BV51" s="17" t="str">
        <f>VLOOKUP(BV312,Lookups!$AZ$1:$BA$3,2,TRUE)</f>
        <v>ENROLLED</v>
      </c>
      <c r="BW51" s="17" t="str">
        <f>VLOOKUP(BW312,Lookups!$AZ$1:$BA$3,2,TRUE)</f>
        <v>ELIGIBLE</v>
      </c>
      <c r="BX51" s="17" t="str">
        <f>VLOOKUP(BX312,Lookups!$AZ$1:$BA$3,2,TRUE)</f>
        <v>ELIGIBLE</v>
      </c>
      <c r="BY51" s="17" t="str">
        <f>VLOOKUP(BY312,Lookups!$AZ$1:$BA$3,2,TRUE)</f>
        <v>ENROLLED</v>
      </c>
      <c r="BZ51" s="17" t="str">
        <f>VLOOKUP(BZ312,Lookups!$AZ$1:$BA$3,2,TRUE)</f>
        <v>ENROLLED</v>
      </c>
      <c r="CA51" s="17" t="str">
        <f>VLOOKUP(CA312,Lookups!$AZ$1:$BA$3,2,TRUE)</f>
        <v>ENROLLED</v>
      </c>
      <c r="CB51" s="17" t="str">
        <f>VLOOKUP(CB312,Lookups!$AZ$1:$BA$3,2,TRUE)</f>
        <v>ELIGIBLE</v>
      </c>
      <c r="CC51" s="17" t="str">
        <f>VLOOKUP(CC312,Lookups!$AZ$1:$BA$3,2,TRUE)</f>
        <v>ELIGIBLE</v>
      </c>
      <c r="CD51" s="17" t="str">
        <f>VLOOKUP(CD312,Lookups!$AZ$1:$BA$3,2,TRUE)</f>
        <v>ELIGIBLE</v>
      </c>
      <c r="CE51" s="17" t="str">
        <f>VLOOKUP(CE312,Lookups!$AZ$1:$BA$3,2,TRUE)</f>
        <v>ELIGIBLE</v>
      </c>
      <c r="CF51" s="17" t="str">
        <f>VLOOKUP(CF312,Lookups!$AZ$1:$BA$3,2,TRUE)</f>
        <v>ENROLLED</v>
      </c>
      <c r="CG51" s="17" t="str">
        <f>VLOOKUP(CG312,Lookups!$AZ$1:$BA$3,2,TRUE)</f>
        <v>ENROLLED</v>
      </c>
      <c r="CH51" s="17" t="str">
        <f>VLOOKUP(CH312,Lookups!$AZ$1:$BA$3,2,TRUE)</f>
        <v>ENROLLED</v>
      </c>
      <c r="CI51" s="17" t="str">
        <f>VLOOKUP(CI312,Lookups!$AZ$1:$BA$3,2,TRUE)</f>
        <v>ELIGIBLE</v>
      </c>
      <c r="CJ51" s="17" t="str">
        <f>VLOOKUP(CJ312,Lookups!$AZ$1:$BA$3,2,TRUE)</f>
        <v>ENROLLED</v>
      </c>
      <c r="CK51" s="17" t="str">
        <f>VLOOKUP(CK312,Lookups!$AZ$1:$BA$3,2,TRUE)</f>
        <v>ENROLLED</v>
      </c>
      <c r="CL51" s="17" t="str">
        <f>VLOOKUP(CL312,Lookups!$AZ$1:$BA$3,2,TRUE)</f>
        <v>ELIGIBLE</v>
      </c>
      <c r="CM51" s="17" t="str">
        <f>VLOOKUP(CM312,Lookups!$AZ$1:$BA$3,2,TRUE)</f>
        <v>ENROLLED</v>
      </c>
      <c r="CN51" s="17" t="str">
        <f>VLOOKUP(CN312,Lookups!$AZ$1:$BA$3,2,TRUE)</f>
        <v>ELIGIBLE</v>
      </c>
      <c r="CO51" s="17" t="str">
        <f>VLOOKUP(CO312,Lookups!$AZ$1:$BA$3,2,TRUE)</f>
        <v>ELIGIBLE</v>
      </c>
      <c r="CP51" s="17" t="str">
        <f>VLOOKUP(CP312,Lookups!$AZ$1:$BA$3,2,TRUE)</f>
        <v>ENROLLED</v>
      </c>
      <c r="CQ51" s="17" t="str">
        <f>VLOOKUP(CQ312,Lookups!$AZ$1:$BA$3,2,TRUE)</f>
        <v>ELIGIBLE</v>
      </c>
      <c r="CR51" s="17" t="str">
        <f>VLOOKUP(CR312,Lookups!$AZ$1:$BA$3,2,TRUE)</f>
        <v>ELIGIBLE</v>
      </c>
      <c r="CS51" s="17" t="str">
        <f>VLOOKUP(CS312,Lookups!$AZ$1:$BA$3,2,TRUE)</f>
        <v>ENROLLED</v>
      </c>
      <c r="CT51" s="17" t="str">
        <f>VLOOKUP(CT312,Lookups!$AZ$1:$BA$3,2,TRUE)</f>
        <v>ELIGIBLE</v>
      </c>
      <c r="CU51" s="17" t="str">
        <f>VLOOKUP(CU312,Lookups!$AZ$1:$BA$3,2,TRUE)</f>
        <v>ENROLLED</v>
      </c>
      <c r="CV51" s="17" t="str">
        <f>VLOOKUP(CV312,Lookups!$AZ$1:$BA$3,2,TRUE)</f>
        <v>ELIGIBLE</v>
      </c>
      <c r="CW51" s="17" t="str">
        <f>VLOOKUP(CW312,Lookups!$AZ$1:$BA$3,2,TRUE)</f>
        <v>ELIGIBLE</v>
      </c>
    </row>
    <row r="52" ht="12.75" customHeight="1" outlineLevel="1">
      <c r="A52" s="11" t="s">
        <v>519</v>
      </c>
      <c r="B52" s="21" t="s">
        <v>43</v>
      </c>
      <c r="C52" s="21" t="s">
        <v>43</v>
      </c>
      <c r="D52" s="21" t="s">
        <v>43</v>
      </c>
      <c r="E52" s="21" t="s">
        <v>43</v>
      </c>
      <c r="F52" s="21" t="s">
        <v>43</v>
      </c>
      <c r="G52" s="21" t="s">
        <v>43</v>
      </c>
      <c r="H52" s="21" t="s">
        <v>43</v>
      </c>
      <c r="I52" s="21" t="s">
        <v>43</v>
      </c>
      <c r="J52" s="21" t="s">
        <v>43</v>
      </c>
      <c r="K52" s="21" t="s">
        <v>43</v>
      </c>
      <c r="L52" s="21" t="s">
        <v>43</v>
      </c>
      <c r="M52" s="21" t="s">
        <v>43</v>
      </c>
      <c r="N52" s="21" t="s">
        <v>43</v>
      </c>
      <c r="O52" s="21" t="s">
        <v>43</v>
      </c>
      <c r="P52" s="21" t="s">
        <v>43</v>
      </c>
      <c r="Q52" s="21" t="s">
        <v>43</v>
      </c>
      <c r="R52" s="21" t="s">
        <v>43</v>
      </c>
      <c r="S52" s="21" t="s">
        <v>43</v>
      </c>
      <c r="T52" s="21" t="s">
        <v>43</v>
      </c>
      <c r="U52" s="21" t="s">
        <v>43</v>
      </c>
      <c r="V52" s="21" t="s">
        <v>43</v>
      </c>
      <c r="W52" s="21" t="s">
        <v>43</v>
      </c>
      <c r="X52" s="21" t="s">
        <v>43</v>
      </c>
      <c r="Y52" s="21" t="s">
        <v>43</v>
      </c>
      <c r="Z52" s="21" t="s">
        <v>43</v>
      </c>
      <c r="AA52" s="21" t="s">
        <v>43</v>
      </c>
      <c r="AB52" s="21" t="s">
        <v>43</v>
      </c>
      <c r="AC52" s="21" t="s">
        <v>43</v>
      </c>
      <c r="AD52" s="21" t="s">
        <v>43</v>
      </c>
      <c r="AE52" s="21" t="s">
        <v>43</v>
      </c>
      <c r="AF52" s="21" t="s">
        <v>43</v>
      </c>
      <c r="AG52" s="21" t="s">
        <v>43</v>
      </c>
      <c r="AH52" s="21" t="s">
        <v>43</v>
      </c>
      <c r="AI52" s="21" t="s">
        <v>43</v>
      </c>
      <c r="AJ52" s="21" t="s">
        <v>43</v>
      </c>
      <c r="AK52" s="21" t="s">
        <v>43</v>
      </c>
      <c r="AL52" s="21" t="s">
        <v>43</v>
      </c>
      <c r="AM52" s="21" t="s">
        <v>43</v>
      </c>
      <c r="AN52" s="21" t="s">
        <v>43</v>
      </c>
      <c r="AO52" s="21" t="s">
        <v>43</v>
      </c>
      <c r="AP52" s="21" t="s">
        <v>43</v>
      </c>
      <c r="AQ52" s="21" t="s">
        <v>43</v>
      </c>
      <c r="AR52" s="21" t="s">
        <v>43</v>
      </c>
      <c r="AS52" s="21" t="s">
        <v>43</v>
      </c>
      <c r="AT52" s="21" t="s">
        <v>43</v>
      </c>
      <c r="AU52" s="21" t="s">
        <v>43</v>
      </c>
      <c r="AV52" s="21" t="s">
        <v>43</v>
      </c>
      <c r="AW52" s="21" t="s">
        <v>43</v>
      </c>
      <c r="AX52" s="21" t="s">
        <v>43</v>
      </c>
      <c r="AY52" s="21" t="s">
        <v>43</v>
      </c>
      <c r="AZ52" s="21" t="s">
        <v>43</v>
      </c>
      <c r="BA52" s="21" t="s">
        <v>43</v>
      </c>
      <c r="BB52" s="21" t="s">
        <v>43</v>
      </c>
      <c r="BC52" s="21" t="s">
        <v>43</v>
      </c>
      <c r="BD52" s="21" t="s">
        <v>43</v>
      </c>
      <c r="BE52" s="21" t="s">
        <v>43</v>
      </c>
      <c r="BF52" s="21" t="s">
        <v>43</v>
      </c>
      <c r="BG52" s="21" t="s">
        <v>43</v>
      </c>
      <c r="BH52" s="21" t="s">
        <v>43</v>
      </c>
      <c r="BI52" s="21" t="s">
        <v>43</v>
      </c>
      <c r="BJ52" s="21" t="s">
        <v>43</v>
      </c>
      <c r="BK52" s="21" t="s">
        <v>43</v>
      </c>
      <c r="BL52" s="21" t="s">
        <v>43</v>
      </c>
      <c r="BM52" s="21" t="s">
        <v>43</v>
      </c>
      <c r="BN52" s="21" t="s">
        <v>43</v>
      </c>
      <c r="BO52" s="21" t="s">
        <v>43</v>
      </c>
      <c r="BP52" s="21" t="s">
        <v>43</v>
      </c>
      <c r="BQ52" s="21" t="s">
        <v>43</v>
      </c>
      <c r="BR52" s="21" t="s">
        <v>43</v>
      </c>
      <c r="BS52" s="21" t="s">
        <v>43</v>
      </c>
      <c r="BT52" s="21" t="s">
        <v>43</v>
      </c>
      <c r="BU52" s="21" t="s">
        <v>43</v>
      </c>
      <c r="BV52" s="21" t="s">
        <v>43</v>
      </c>
      <c r="BW52" s="21" t="s">
        <v>43</v>
      </c>
      <c r="BX52" s="21" t="s">
        <v>43</v>
      </c>
      <c r="BY52" s="21" t="s">
        <v>43</v>
      </c>
      <c r="BZ52" s="21" t="s">
        <v>43</v>
      </c>
      <c r="CA52" s="21" t="s">
        <v>43</v>
      </c>
      <c r="CB52" s="21" t="s">
        <v>43</v>
      </c>
      <c r="CC52" s="21" t="s">
        <v>43</v>
      </c>
      <c r="CD52" s="21" t="s">
        <v>43</v>
      </c>
      <c r="CE52" s="21" t="s">
        <v>43</v>
      </c>
      <c r="CF52" s="21" t="s">
        <v>43</v>
      </c>
      <c r="CG52" s="21" t="s">
        <v>43</v>
      </c>
      <c r="CH52" s="21" t="s">
        <v>43</v>
      </c>
      <c r="CI52" s="21" t="s">
        <v>43</v>
      </c>
      <c r="CJ52" s="21" t="s">
        <v>43</v>
      </c>
      <c r="CK52" s="21" t="s">
        <v>43</v>
      </c>
      <c r="CL52" s="21" t="s">
        <v>43</v>
      </c>
      <c r="CM52" s="21" t="s">
        <v>43</v>
      </c>
      <c r="CN52" s="21" t="s">
        <v>43</v>
      </c>
      <c r="CO52" s="21" t="s">
        <v>43</v>
      </c>
      <c r="CP52" s="21" t="s">
        <v>43</v>
      </c>
      <c r="CQ52" s="21" t="s">
        <v>43</v>
      </c>
      <c r="CR52" s="21" t="s">
        <v>43</v>
      </c>
      <c r="CS52" s="21" t="s">
        <v>43</v>
      </c>
      <c r="CT52" s="21" t="s">
        <v>43</v>
      </c>
      <c r="CU52" s="21" t="s">
        <v>43</v>
      </c>
      <c r="CV52" s="21" t="s">
        <v>43</v>
      </c>
      <c r="CW52" s="21" t="s">
        <v>43</v>
      </c>
    </row>
    <row r="53" ht="12.75" customHeight="1" outlineLevel="1">
      <c r="A53" s="11" t="s">
        <v>520</v>
      </c>
      <c r="B53" s="21">
        <v>1.0</v>
      </c>
      <c r="C53" s="21">
        <v>1.0</v>
      </c>
      <c r="D53" s="21">
        <v>1.0</v>
      </c>
      <c r="E53" s="21">
        <v>1.0</v>
      </c>
      <c r="F53" s="21">
        <v>1.0</v>
      </c>
      <c r="G53" s="21">
        <v>1.0</v>
      </c>
      <c r="H53" s="21">
        <v>1.0</v>
      </c>
      <c r="I53" s="21">
        <v>1.0</v>
      </c>
      <c r="J53" s="21">
        <v>1.0</v>
      </c>
      <c r="K53" s="21">
        <v>1.0</v>
      </c>
      <c r="L53" s="21">
        <v>1.0</v>
      </c>
      <c r="M53" s="21">
        <v>1.0</v>
      </c>
      <c r="N53" s="21">
        <v>1.0</v>
      </c>
      <c r="O53" s="21">
        <v>1.0</v>
      </c>
      <c r="P53" s="21">
        <v>1.0</v>
      </c>
      <c r="Q53" s="21">
        <v>1.0</v>
      </c>
      <c r="R53" s="21">
        <v>1.0</v>
      </c>
      <c r="S53" s="21">
        <v>1.0</v>
      </c>
      <c r="T53" s="21">
        <v>1.0</v>
      </c>
      <c r="U53" s="21">
        <v>1.0</v>
      </c>
      <c r="V53" s="21">
        <v>1.0</v>
      </c>
      <c r="W53" s="21">
        <v>1.0</v>
      </c>
      <c r="X53" s="21">
        <v>1.0</v>
      </c>
      <c r="Y53" s="21">
        <v>1.0</v>
      </c>
      <c r="Z53" s="21">
        <v>1.0</v>
      </c>
      <c r="AA53" s="21">
        <v>1.0</v>
      </c>
      <c r="AB53" s="21">
        <v>1.0</v>
      </c>
      <c r="AC53" s="21">
        <v>1.0</v>
      </c>
      <c r="AD53" s="21">
        <v>1.0</v>
      </c>
      <c r="AE53" s="21">
        <v>1.0</v>
      </c>
      <c r="AF53" s="21">
        <v>1.0</v>
      </c>
      <c r="AG53" s="21">
        <v>1.0</v>
      </c>
      <c r="AH53" s="21">
        <v>1.0</v>
      </c>
      <c r="AI53" s="21">
        <v>1.0</v>
      </c>
      <c r="AJ53" s="21">
        <v>1.0</v>
      </c>
      <c r="AK53" s="21">
        <v>1.0</v>
      </c>
      <c r="AL53" s="21">
        <v>1.0</v>
      </c>
      <c r="AM53" s="21">
        <v>1.0</v>
      </c>
      <c r="AN53" s="21">
        <v>1.0</v>
      </c>
      <c r="AO53" s="21">
        <v>1.0</v>
      </c>
      <c r="AP53" s="21">
        <v>1.0</v>
      </c>
      <c r="AQ53" s="21">
        <v>1.0</v>
      </c>
      <c r="AR53" s="21">
        <v>1.0</v>
      </c>
      <c r="AS53" s="21">
        <v>1.0</v>
      </c>
      <c r="AT53" s="21">
        <v>1.0</v>
      </c>
      <c r="AU53" s="21">
        <v>1.0</v>
      </c>
      <c r="AV53" s="21">
        <v>1.0</v>
      </c>
      <c r="AW53" s="21">
        <v>1.0</v>
      </c>
      <c r="AX53" s="21">
        <v>1.0</v>
      </c>
      <c r="AY53" s="21">
        <v>1.0</v>
      </c>
      <c r="AZ53" s="21">
        <v>1.0</v>
      </c>
      <c r="BA53" s="21">
        <v>1.0</v>
      </c>
      <c r="BB53" s="21">
        <v>1.0</v>
      </c>
      <c r="BC53" s="21">
        <v>1.0</v>
      </c>
      <c r="BD53" s="21">
        <v>1.0</v>
      </c>
      <c r="BE53" s="21">
        <v>1.0</v>
      </c>
      <c r="BF53" s="21">
        <v>1.0</v>
      </c>
      <c r="BG53" s="21">
        <v>1.0</v>
      </c>
      <c r="BH53" s="21">
        <v>1.0</v>
      </c>
      <c r="BI53" s="21">
        <v>1.0</v>
      </c>
      <c r="BJ53" s="21">
        <v>1.0</v>
      </c>
      <c r="BK53" s="21">
        <v>1.0</v>
      </c>
      <c r="BL53" s="21">
        <v>1.0</v>
      </c>
      <c r="BM53" s="21">
        <v>1.0</v>
      </c>
      <c r="BN53" s="21">
        <v>1.0</v>
      </c>
      <c r="BO53" s="21">
        <v>1.0</v>
      </c>
      <c r="BP53" s="21">
        <v>1.0</v>
      </c>
      <c r="BQ53" s="21">
        <v>1.0</v>
      </c>
      <c r="BR53" s="21">
        <v>1.0</v>
      </c>
      <c r="BS53" s="21">
        <v>1.0</v>
      </c>
      <c r="BT53" s="21">
        <v>1.0</v>
      </c>
      <c r="BU53" s="21">
        <v>1.0</v>
      </c>
      <c r="BV53" s="21">
        <v>1.0</v>
      </c>
      <c r="BW53" s="21">
        <v>1.0</v>
      </c>
      <c r="BX53" s="21">
        <v>1.0</v>
      </c>
      <c r="BY53" s="21">
        <v>1.0</v>
      </c>
      <c r="BZ53" s="21">
        <v>1.0</v>
      </c>
      <c r="CA53" s="21">
        <v>1.0</v>
      </c>
      <c r="CB53" s="21">
        <v>1.0</v>
      </c>
      <c r="CC53" s="21">
        <v>1.0</v>
      </c>
      <c r="CD53" s="21">
        <v>1.0</v>
      </c>
      <c r="CE53" s="21">
        <v>1.0</v>
      </c>
      <c r="CF53" s="21">
        <v>1.0</v>
      </c>
      <c r="CG53" s="21">
        <v>1.0</v>
      </c>
      <c r="CH53" s="21">
        <v>1.0</v>
      </c>
      <c r="CI53" s="21">
        <v>1.0</v>
      </c>
      <c r="CJ53" s="21">
        <v>1.0</v>
      </c>
      <c r="CK53" s="21">
        <v>1.0</v>
      </c>
      <c r="CL53" s="21">
        <v>1.0</v>
      </c>
      <c r="CM53" s="21">
        <v>1.0</v>
      </c>
      <c r="CN53" s="21">
        <v>1.0</v>
      </c>
      <c r="CO53" s="21">
        <v>1.0</v>
      </c>
      <c r="CP53" s="21">
        <v>1.0</v>
      </c>
      <c r="CQ53" s="21">
        <v>1.0</v>
      </c>
      <c r="CR53" s="21">
        <v>1.0</v>
      </c>
      <c r="CS53" s="21">
        <v>1.0</v>
      </c>
      <c r="CT53" s="21">
        <v>1.0</v>
      </c>
      <c r="CU53" s="21">
        <v>1.0</v>
      </c>
      <c r="CV53" s="21">
        <v>1.0</v>
      </c>
      <c r="CW53" s="21">
        <v>1.0</v>
      </c>
    </row>
    <row r="54" ht="12.75" customHeight="1" outlineLevel="1">
      <c r="A54" s="10" t="s">
        <v>521</v>
      </c>
      <c r="B54" s="17" t="str">
        <f t="shared" ref="B54:CW54" si="15">IF(AND(B10="",B16="Composite"),RANDBETWEEN(1,1000),"")</f>
        <v/>
      </c>
      <c r="C54" s="17" t="str">
        <f t="shared" si="15"/>
        <v/>
      </c>
      <c r="D54" s="17" t="str">
        <f t="shared" si="15"/>
        <v/>
      </c>
      <c r="E54" s="17" t="str">
        <f t="shared" si="15"/>
        <v/>
      </c>
      <c r="F54" s="17" t="str">
        <f t="shared" si="15"/>
        <v/>
      </c>
      <c r="G54" s="17" t="str">
        <f t="shared" si="15"/>
        <v/>
      </c>
      <c r="H54" s="17" t="str">
        <f t="shared" si="15"/>
        <v/>
      </c>
      <c r="I54" s="17" t="str">
        <f t="shared" si="15"/>
        <v/>
      </c>
      <c r="J54" s="17">
        <f t="shared" si="15"/>
        <v>61</v>
      </c>
      <c r="K54" s="17" t="str">
        <f t="shared" si="15"/>
        <v/>
      </c>
      <c r="L54" s="17" t="str">
        <f t="shared" si="15"/>
        <v/>
      </c>
      <c r="M54" s="17" t="str">
        <f t="shared" si="15"/>
        <v/>
      </c>
      <c r="N54" s="17" t="str">
        <f t="shared" si="15"/>
        <v/>
      </c>
      <c r="O54" s="17">
        <f t="shared" si="15"/>
        <v>584</v>
      </c>
      <c r="P54" s="17" t="str">
        <f t="shared" si="15"/>
        <v/>
      </c>
      <c r="Q54" s="17" t="str">
        <f t="shared" si="15"/>
        <v/>
      </c>
      <c r="R54" s="17" t="str">
        <f t="shared" si="15"/>
        <v/>
      </c>
      <c r="S54" s="17" t="str">
        <f t="shared" si="15"/>
        <v/>
      </c>
      <c r="T54" s="17" t="str">
        <f t="shared" si="15"/>
        <v/>
      </c>
      <c r="U54" s="17" t="str">
        <f t="shared" si="15"/>
        <v/>
      </c>
      <c r="V54" s="17" t="str">
        <f t="shared" si="15"/>
        <v/>
      </c>
      <c r="W54" s="17" t="str">
        <f t="shared" si="15"/>
        <v/>
      </c>
      <c r="X54" s="17" t="str">
        <f t="shared" si="15"/>
        <v/>
      </c>
      <c r="Y54" s="17">
        <f t="shared" si="15"/>
        <v>493</v>
      </c>
      <c r="Z54" s="17" t="str">
        <f t="shared" si="15"/>
        <v/>
      </c>
      <c r="AA54" s="17" t="str">
        <f t="shared" si="15"/>
        <v/>
      </c>
      <c r="AB54" s="17" t="str">
        <f t="shared" si="15"/>
        <v/>
      </c>
      <c r="AC54" s="17" t="str">
        <f t="shared" si="15"/>
        <v/>
      </c>
      <c r="AD54" s="17" t="str">
        <f t="shared" si="15"/>
        <v/>
      </c>
      <c r="AE54" s="17" t="str">
        <f t="shared" si="15"/>
        <v/>
      </c>
      <c r="AF54" s="17" t="str">
        <f t="shared" si="15"/>
        <v/>
      </c>
      <c r="AG54" s="17" t="str">
        <f t="shared" si="15"/>
        <v/>
      </c>
      <c r="AH54" s="17">
        <f t="shared" si="15"/>
        <v>218</v>
      </c>
      <c r="AI54" s="17" t="str">
        <f t="shared" si="15"/>
        <v/>
      </c>
      <c r="AJ54" s="17" t="str">
        <f t="shared" si="15"/>
        <v/>
      </c>
      <c r="AK54" s="17" t="str">
        <f t="shared" si="15"/>
        <v/>
      </c>
      <c r="AL54" s="17" t="str">
        <f t="shared" si="15"/>
        <v/>
      </c>
      <c r="AM54" s="17" t="str">
        <f t="shared" si="15"/>
        <v/>
      </c>
      <c r="AN54" s="17" t="str">
        <f t="shared" si="15"/>
        <v/>
      </c>
      <c r="AO54" s="17" t="str">
        <f t="shared" si="15"/>
        <v/>
      </c>
      <c r="AP54" s="17" t="str">
        <f t="shared" si="15"/>
        <v/>
      </c>
      <c r="AQ54" s="17" t="str">
        <f t="shared" si="15"/>
        <v/>
      </c>
      <c r="AR54" s="17" t="str">
        <f t="shared" si="15"/>
        <v/>
      </c>
      <c r="AS54" s="17" t="str">
        <f t="shared" si="15"/>
        <v/>
      </c>
      <c r="AT54" s="17" t="str">
        <f t="shared" si="15"/>
        <v/>
      </c>
      <c r="AU54" s="17" t="str">
        <f t="shared" si="15"/>
        <v/>
      </c>
      <c r="AV54" s="17" t="str">
        <f t="shared" si="15"/>
        <v/>
      </c>
      <c r="AW54" s="17" t="str">
        <f t="shared" si="15"/>
        <v/>
      </c>
      <c r="AX54" s="17" t="str">
        <f t="shared" si="15"/>
        <v/>
      </c>
      <c r="AY54" s="17" t="str">
        <f t="shared" si="15"/>
        <v/>
      </c>
      <c r="AZ54" s="17" t="str">
        <f t="shared" si="15"/>
        <v/>
      </c>
      <c r="BA54" s="17" t="str">
        <f t="shared" si="15"/>
        <v/>
      </c>
      <c r="BB54" s="17" t="str">
        <f t="shared" si="15"/>
        <v/>
      </c>
      <c r="BC54" s="17" t="str">
        <f t="shared" si="15"/>
        <v/>
      </c>
      <c r="BD54" s="17" t="str">
        <f t="shared" si="15"/>
        <v/>
      </c>
      <c r="BE54" s="17" t="str">
        <f t="shared" si="15"/>
        <v/>
      </c>
      <c r="BF54" s="17" t="str">
        <f t="shared" si="15"/>
        <v/>
      </c>
      <c r="BG54" s="17" t="str">
        <f t="shared" si="15"/>
        <v/>
      </c>
      <c r="BH54" s="17" t="str">
        <f t="shared" si="15"/>
        <v/>
      </c>
      <c r="BI54" s="17" t="str">
        <f t="shared" si="15"/>
        <v/>
      </c>
      <c r="BJ54" s="17" t="str">
        <f t="shared" si="15"/>
        <v/>
      </c>
      <c r="BK54" s="17" t="str">
        <f t="shared" si="15"/>
        <v/>
      </c>
      <c r="BL54" s="17" t="str">
        <f t="shared" si="15"/>
        <v/>
      </c>
      <c r="BM54" s="17" t="str">
        <f t="shared" si="15"/>
        <v/>
      </c>
      <c r="BN54" s="17" t="str">
        <f t="shared" si="15"/>
        <v/>
      </c>
      <c r="BO54" s="17" t="str">
        <f t="shared" si="15"/>
        <v/>
      </c>
      <c r="BP54" s="17" t="str">
        <f t="shared" si="15"/>
        <v/>
      </c>
      <c r="BQ54" s="17" t="str">
        <f t="shared" si="15"/>
        <v/>
      </c>
      <c r="BR54" s="17">
        <f t="shared" si="15"/>
        <v>275</v>
      </c>
      <c r="BS54" s="17" t="str">
        <f t="shared" si="15"/>
        <v/>
      </c>
      <c r="BT54" s="17" t="str">
        <f t="shared" si="15"/>
        <v/>
      </c>
      <c r="BU54" s="17" t="str">
        <f t="shared" si="15"/>
        <v/>
      </c>
      <c r="BV54" s="17" t="str">
        <f t="shared" si="15"/>
        <v/>
      </c>
      <c r="BW54" s="17" t="str">
        <f t="shared" si="15"/>
        <v/>
      </c>
      <c r="BX54" s="17" t="str">
        <f t="shared" si="15"/>
        <v/>
      </c>
      <c r="BY54" s="17" t="str">
        <f t="shared" si="15"/>
        <v/>
      </c>
      <c r="BZ54" s="17" t="str">
        <f t="shared" si="15"/>
        <v/>
      </c>
      <c r="CA54" s="17" t="str">
        <f t="shared" si="15"/>
        <v/>
      </c>
      <c r="CB54" s="17" t="str">
        <f t="shared" si="15"/>
        <v/>
      </c>
      <c r="CC54" s="17" t="str">
        <f t="shared" si="15"/>
        <v/>
      </c>
      <c r="CD54" s="17" t="str">
        <f t="shared" si="15"/>
        <v/>
      </c>
      <c r="CE54" s="17" t="str">
        <f t="shared" si="15"/>
        <v/>
      </c>
      <c r="CF54" s="17">
        <f t="shared" si="15"/>
        <v>386</v>
      </c>
      <c r="CG54" s="17" t="str">
        <f t="shared" si="15"/>
        <v/>
      </c>
      <c r="CH54" s="17" t="str">
        <f t="shared" si="15"/>
        <v/>
      </c>
      <c r="CI54" s="17" t="str">
        <f t="shared" si="15"/>
        <v/>
      </c>
      <c r="CJ54" s="17" t="str">
        <f t="shared" si="15"/>
        <v/>
      </c>
      <c r="CK54" s="17">
        <f t="shared" si="15"/>
        <v>933</v>
      </c>
      <c r="CL54" s="17" t="str">
        <f t="shared" si="15"/>
        <v/>
      </c>
      <c r="CM54" s="17" t="str">
        <f t="shared" si="15"/>
        <v/>
      </c>
      <c r="CN54" s="17" t="str">
        <f t="shared" si="15"/>
        <v/>
      </c>
      <c r="CO54" s="17" t="str">
        <f t="shared" si="15"/>
        <v/>
      </c>
      <c r="CP54" s="17" t="str">
        <f t="shared" si="15"/>
        <v/>
      </c>
      <c r="CQ54" s="17">
        <f t="shared" si="15"/>
        <v>90</v>
      </c>
      <c r="CR54" s="17" t="str">
        <f t="shared" si="15"/>
        <v/>
      </c>
      <c r="CS54" s="17" t="str">
        <f t="shared" si="15"/>
        <v/>
      </c>
      <c r="CT54" s="17" t="str">
        <f t="shared" si="15"/>
        <v/>
      </c>
      <c r="CU54" s="17" t="str">
        <f t="shared" si="15"/>
        <v/>
      </c>
      <c r="CV54" s="17" t="str">
        <f t="shared" si="15"/>
        <v/>
      </c>
      <c r="CW54" s="17" t="str">
        <f t="shared" si="15"/>
        <v/>
      </c>
    </row>
    <row r="55" ht="12.75" customHeight="1" outlineLevel="1">
      <c r="A55" s="11" t="s">
        <v>522</v>
      </c>
      <c r="B55" s="14" t="str">
        <f t="shared" ref="B55:CW55" si="16">IF(AND(B10="",B16="AgeBanded"),"&lt;25","")</f>
        <v/>
      </c>
      <c r="C55" s="14" t="str">
        <f t="shared" si="16"/>
        <v/>
      </c>
      <c r="D55" s="14" t="str">
        <f t="shared" si="16"/>
        <v/>
      </c>
      <c r="E55" s="14" t="str">
        <f t="shared" si="16"/>
        <v/>
      </c>
      <c r="F55" s="14" t="str">
        <f t="shared" si="16"/>
        <v/>
      </c>
      <c r="G55" s="14" t="str">
        <f t="shared" si="16"/>
        <v/>
      </c>
      <c r="H55" s="14" t="str">
        <f t="shared" si="16"/>
        <v/>
      </c>
      <c r="I55" s="14" t="str">
        <f t="shared" si="16"/>
        <v>&lt;25</v>
      </c>
      <c r="J55" s="14" t="str">
        <f t="shared" si="16"/>
        <v/>
      </c>
      <c r="K55" s="14" t="str">
        <f t="shared" si="16"/>
        <v/>
      </c>
      <c r="L55" s="14" t="str">
        <f t="shared" si="16"/>
        <v/>
      </c>
      <c r="M55" s="14" t="str">
        <f t="shared" si="16"/>
        <v/>
      </c>
      <c r="N55" s="14" t="str">
        <f t="shared" si="16"/>
        <v/>
      </c>
      <c r="O55" s="14" t="str">
        <f t="shared" si="16"/>
        <v/>
      </c>
      <c r="P55" s="14" t="str">
        <f t="shared" si="16"/>
        <v/>
      </c>
      <c r="Q55" s="14" t="str">
        <f t="shared" si="16"/>
        <v/>
      </c>
      <c r="R55" s="14" t="str">
        <f t="shared" si="16"/>
        <v>&lt;25</v>
      </c>
      <c r="S55" s="14" t="str">
        <f t="shared" si="16"/>
        <v/>
      </c>
      <c r="T55" s="14" t="str">
        <f t="shared" si="16"/>
        <v/>
      </c>
      <c r="U55" s="14" t="str">
        <f t="shared" si="16"/>
        <v/>
      </c>
      <c r="V55" s="14" t="str">
        <f t="shared" si="16"/>
        <v/>
      </c>
      <c r="W55" s="14" t="str">
        <f t="shared" si="16"/>
        <v/>
      </c>
      <c r="X55" s="14" t="str">
        <f t="shared" si="16"/>
        <v/>
      </c>
      <c r="Y55" s="14" t="str">
        <f t="shared" si="16"/>
        <v/>
      </c>
      <c r="Z55" s="14" t="str">
        <f t="shared" si="16"/>
        <v/>
      </c>
      <c r="AA55" s="14" t="str">
        <f t="shared" si="16"/>
        <v/>
      </c>
      <c r="AB55" s="14" t="str">
        <f t="shared" si="16"/>
        <v/>
      </c>
      <c r="AC55" s="14" t="str">
        <f t="shared" si="16"/>
        <v/>
      </c>
      <c r="AD55" s="14" t="str">
        <f t="shared" si="16"/>
        <v/>
      </c>
      <c r="AE55" s="14" t="str">
        <f t="shared" si="16"/>
        <v/>
      </c>
      <c r="AF55" s="14" t="str">
        <f t="shared" si="16"/>
        <v/>
      </c>
      <c r="AG55" s="14" t="str">
        <f t="shared" si="16"/>
        <v/>
      </c>
      <c r="AH55" s="14" t="str">
        <f t="shared" si="16"/>
        <v/>
      </c>
      <c r="AI55" s="14" t="str">
        <f t="shared" si="16"/>
        <v/>
      </c>
      <c r="AJ55" s="14" t="str">
        <f t="shared" si="16"/>
        <v>&lt;25</v>
      </c>
      <c r="AK55" s="14" t="str">
        <f t="shared" si="16"/>
        <v/>
      </c>
      <c r="AL55" s="14" t="str">
        <f t="shared" si="16"/>
        <v/>
      </c>
      <c r="AM55" s="14" t="str">
        <f t="shared" si="16"/>
        <v/>
      </c>
      <c r="AN55" s="14" t="str">
        <f t="shared" si="16"/>
        <v/>
      </c>
      <c r="AO55" s="14" t="str">
        <f t="shared" si="16"/>
        <v/>
      </c>
      <c r="AP55" s="14" t="str">
        <f t="shared" si="16"/>
        <v/>
      </c>
      <c r="AQ55" s="14" t="str">
        <f t="shared" si="16"/>
        <v/>
      </c>
      <c r="AR55" s="14" t="str">
        <f t="shared" si="16"/>
        <v/>
      </c>
      <c r="AS55" s="14" t="str">
        <f t="shared" si="16"/>
        <v/>
      </c>
      <c r="AT55" s="14" t="str">
        <f t="shared" si="16"/>
        <v/>
      </c>
      <c r="AU55" s="14" t="str">
        <f t="shared" si="16"/>
        <v/>
      </c>
      <c r="AV55" s="14" t="str">
        <f t="shared" si="16"/>
        <v/>
      </c>
      <c r="AW55" s="14" t="str">
        <f t="shared" si="16"/>
        <v/>
      </c>
      <c r="AX55" s="14" t="str">
        <f t="shared" si="16"/>
        <v/>
      </c>
      <c r="AY55" s="14" t="str">
        <f t="shared" si="16"/>
        <v>&lt;25</v>
      </c>
      <c r="AZ55" s="14" t="str">
        <f t="shared" si="16"/>
        <v/>
      </c>
      <c r="BA55" s="14" t="str">
        <f t="shared" si="16"/>
        <v/>
      </c>
      <c r="BB55" s="14" t="str">
        <f t="shared" si="16"/>
        <v/>
      </c>
      <c r="BC55" s="14" t="str">
        <f t="shared" si="16"/>
        <v/>
      </c>
      <c r="BD55" s="14" t="str">
        <f t="shared" si="16"/>
        <v/>
      </c>
      <c r="BE55" s="14" t="str">
        <f t="shared" si="16"/>
        <v/>
      </c>
      <c r="BF55" s="14" t="str">
        <f t="shared" si="16"/>
        <v/>
      </c>
      <c r="BG55" s="14" t="str">
        <f t="shared" si="16"/>
        <v/>
      </c>
      <c r="BH55" s="14" t="str">
        <f t="shared" si="16"/>
        <v/>
      </c>
      <c r="BI55" s="14" t="str">
        <f t="shared" si="16"/>
        <v/>
      </c>
      <c r="BJ55" s="14" t="str">
        <f t="shared" si="16"/>
        <v/>
      </c>
      <c r="BK55" s="14" t="str">
        <f t="shared" si="16"/>
        <v/>
      </c>
      <c r="BL55" s="14" t="str">
        <f t="shared" si="16"/>
        <v/>
      </c>
      <c r="BM55" s="14" t="str">
        <f t="shared" si="16"/>
        <v/>
      </c>
      <c r="BN55" s="14" t="str">
        <f t="shared" si="16"/>
        <v/>
      </c>
      <c r="BO55" s="14" t="str">
        <f t="shared" si="16"/>
        <v/>
      </c>
      <c r="BP55" s="14" t="str">
        <f t="shared" si="16"/>
        <v/>
      </c>
      <c r="BQ55" s="14" t="str">
        <f t="shared" si="16"/>
        <v/>
      </c>
      <c r="BR55" s="14" t="str">
        <f t="shared" si="16"/>
        <v/>
      </c>
      <c r="BS55" s="14" t="str">
        <f t="shared" si="16"/>
        <v>&lt;25</v>
      </c>
      <c r="BT55" s="14" t="str">
        <f t="shared" si="16"/>
        <v/>
      </c>
      <c r="BU55" s="14" t="str">
        <f t="shared" si="16"/>
        <v/>
      </c>
      <c r="BV55" s="14" t="str">
        <f t="shared" si="16"/>
        <v/>
      </c>
      <c r="BW55" s="14" t="str">
        <f t="shared" si="16"/>
        <v>&lt;25</v>
      </c>
      <c r="BX55" s="14" t="str">
        <f t="shared" si="16"/>
        <v>&lt;25</v>
      </c>
      <c r="BY55" s="14" t="str">
        <f t="shared" si="16"/>
        <v/>
      </c>
      <c r="BZ55" s="14" t="str">
        <f t="shared" si="16"/>
        <v>&lt;25</v>
      </c>
      <c r="CA55" s="14" t="str">
        <f t="shared" si="16"/>
        <v/>
      </c>
      <c r="CB55" s="14" t="str">
        <f t="shared" si="16"/>
        <v/>
      </c>
      <c r="CC55" s="14" t="str">
        <f t="shared" si="16"/>
        <v>&lt;25</v>
      </c>
      <c r="CD55" s="14" t="str">
        <f t="shared" si="16"/>
        <v/>
      </c>
      <c r="CE55" s="14" t="str">
        <f t="shared" si="16"/>
        <v/>
      </c>
      <c r="CF55" s="14" t="str">
        <f t="shared" si="16"/>
        <v/>
      </c>
      <c r="CG55" s="14" t="str">
        <f t="shared" si="16"/>
        <v/>
      </c>
      <c r="CH55" s="14" t="str">
        <f t="shared" si="16"/>
        <v/>
      </c>
      <c r="CI55" s="14" t="str">
        <f t="shared" si="16"/>
        <v/>
      </c>
      <c r="CJ55" s="14" t="str">
        <f t="shared" si="16"/>
        <v/>
      </c>
      <c r="CK55" s="14" t="str">
        <f t="shared" si="16"/>
        <v/>
      </c>
      <c r="CL55" s="14" t="str">
        <f t="shared" si="16"/>
        <v/>
      </c>
      <c r="CM55" s="14" t="str">
        <f t="shared" si="16"/>
        <v/>
      </c>
      <c r="CN55" s="14" t="str">
        <f t="shared" si="16"/>
        <v/>
      </c>
      <c r="CO55" s="14" t="str">
        <f t="shared" si="16"/>
        <v/>
      </c>
      <c r="CP55" s="14" t="str">
        <f t="shared" si="16"/>
        <v/>
      </c>
      <c r="CQ55" s="14" t="str">
        <f t="shared" si="16"/>
        <v/>
      </c>
      <c r="CR55" s="14" t="str">
        <f t="shared" si="16"/>
        <v/>
      </c>
      <c r="CS55" s="14" t="str">
        <f t="shared" si="16"/>
        <v/>
      </c>
      <c r="CT55" s="14" t="str">
        <f t="shared" si="16"/>
        <v/>
      </c>
      <c r="CU55" s="14" t="str">
        <f t="shared" si="16"/>
        <v/>
      </c>
      <c r="CV55" s="14" t="str">
        <f t="shared" si="16"/>
        <v/>
      </c>
      <c r="CW55" s="14" t="str">
        <f t="shared" si="16"/>
        <v/>
      </c>
    </row>
    <row r="56" ht="12.75" customHeight="1" outlineLevel="1">
      <c r="A56" s="11" t="s">
        <v>524</v>
      </c>
      <c r="B56" s="14" t="str">
        <f t="shared" ref="B56:CW56" si="17">IF(B55="","",RANDBETWEEN(0,100))</f>
        <v/>
      </c>
      <c r="C56" s="14" t="str">
        <f t="shared" si="17"/>
        <v/>
      </c>
      <c r="D56" s="14" t="str">
        <f t="shared" si="17"/>
        <v/>
      </c>
      <c r="E56" s="14" t="str">
        <f t="shared" si="17"/>
        <v/>
      </c>
      <c r="F56" s="14" t="str">
        <f t="shared" si="17"/>
        <v/>
      </c>
      <c r="G56" s="14" t="str">
        <f t="shared" si="17"/>
        <v/>
      </c>
      <c r="H56" s="14" t="str">
        <f t="shared" si="17"/>
        <v/>
      </c>
      <c r="I56" s="14">
        <f t="shared" si="17"/>
        <v>35</v>
      </c>
      <c r="J56" s="14" t="str">
        <f t="shared" si="17"/>
        <v/>
      </c>
      <c r="K56" s="14" t="str">
        <f t="shared" si="17"/>
        <v/>
      </c>
      <c r="L56" s="14" t="str">
        <f t="shared" si="17"/>
        <v/>
      </c>
      <c r="M56" s="14" t="str">
        <f t="shared" si="17"/>
        <v/>
      </c>
      <c r="N56" s="14" t="str">
        <f t="shared" si="17"/>
        <v/>
      </c>
      <c r="O56" s="14" t="str">
        <f t="shared" si="17"/>
        <v/>
      </c>
      <c r="P56" s="14" t="str">
        <f t="shared" si="17"/>
        <v/>
      </c>
      <c r="Q56" s="14" t="str">
        <f t="shared" si="17"/>
        <v/>
      </c>
      <c r="R56" s="14">
        <f t="shared" si="17"/>
        <v>25</v>
      </c>
      <c r="S56" s="14" t="str">
        <f t="shared" si="17"/>
        <v/>
      </c>
      <c r="T56" s="14" t="str">
        <f t="shared" si="17"/>
        <v/>
      </c>
      <c r="U56" s="14" t="str">
        <f t="shared" si="17"/>
        <v/>
      </c>
      <c r="V56" s="14" t="str">
        <f t="shared" si="17"/>
        <v/>
      </c>
      <c r="W56" s="14" t="str">
        <f t="shared" si="17"/>
        <v/>
      </c>
      <c r="X56" s="14" t="str">
        <f t="shared" si="17"/>
        <v/>
      </c>
      <c r="Y56" s="14" t="str">
        <f t="shared" si="17"/>
        <v/>
      </c>
      <c r="Z56" s="14" t="str">
        <f t="shared" si="17"/>
        <v/>
      </c>
      <c r="AA56" s="14" t="str">
        <f t="shared" si="17"/>
        <v/>
      </c>
      <c r="AB56" s="14" t="str">
        <f t="shared" si="17"/>
        <v/>
      </c>
      <c r="AC56" s="14" t="str">
        <f t="shared" si="17"/>
        <v/>
      </c>
      <c r="AD56" s="14" t="str">
        <f t="shared" si="17"/>
        <v/>
      </c>
      <c r="AE56" s="14" t="str">
        <f t="shared" si="17"/>
        <v/>
      </c>
      <c r="AF56" s="14" t="str">
        <f t="shared" si="17"/>
        <v/>
      </c>
      <c r="AG56" s="14" t="str">
        <f t="shared" si="17"/>
        <v/>
      </c>
      <c r="AH56" s="14" t="str">
        <f t="shared" si="17"/>
        <v/>
      </c>
      <c r="AI56" s="14" t="str">
        <f t="shared" si="17"/>
        <v/>
      </c>
      <c r="AJ56" s="14">
        <f t="shared" si="17"/>
        <v>54</v>
      </c>
      <c r="AK56" s="14" t="str">
        <f t="shared" si="17"/>
        <v/>
      </c>
      <c r="AL56" s="14" t="str">
        <f t="shared" si="17"/>
        <v/>
      </c>
      <c r="AM56" s="14" t="str">
        <f t="shared" si="17"/>
        <v/>
      </c>
      <c r="AN56" s="14" t="str">
        <f t="shared" si="17"/>
        <v/>
      </c>
      <c r="AO56" s="14" t="str">
        <f t="shared" si="17"/>
        <v/>
      </c>
      <c r="AP56" s="14" t="str">
        <f t="shared" si="17"/>
        <v/>
      </c>
      <c r="AQ56" s="14" t="str">
        <f t="shared" si="17"/>
        <v/>
      </c>
      <c r="AR56" s="14" t="str">
        <f t="shared" si="17"/>
        <v/>
      </c>
      <c r="AS56" s="14" t="str">
        <f t="shared" si="17"/>
        <v/>
      </c>
      <c r="AT56" s="14" t="str">
        <f t="shared" si="17"/>
        <v/>
      </c>
      <c r="AU56" s="14" t="str">
        <f t="shared" si="17"/>
        <v/>
      </c>
      <c r="AV56" s="14" t="str">
        <f t="shared" si="17"/>
        <v/>
      </c>
      <c r="AW56" s="14" t="str">
        <f t="shared" si="17"/>
        <v/>
      </c>
      <c r="AX56" s="14" t="str">
        <f t="shared" si="17"/>
        <v/>
      </c>
      <c r="AY56" s="14">
        <f t="shared" si="17"/>
        <v>39</v>
      </c>
      <c r="AZ56" s="14" t="str">
        <f t="shared" si="17"/>
        <v/>
      </c>
      <c r="BA56" s="14" t="str">
        <f t="shared" si="17"/>
        <v/>
      </c>
      <c r="BB56" s="14" t="str">
        <f t="shared" si="17"/>
        <v/>
      </c>
      <c r="BC56" s="14" t="str">
        <f t="shared" si="17"/>
        <v/>
      </c>
      <c r="BD56" s="14" t="str">
        <f t="shared" si="17"/>
        <v/>
      </c>
      <c r="BE56" s="14" t="str">
        <f t="shared" si="17"/>
        <v/>
      </c>
      <c r="BF56" s="14" t="str">
        <f t="shared" si="17"/>
        <v/>
      </c>
      <c r="BG56" s="14" t="str">
        <f t="shared" si="17"/>
        <v/>
      </c>
      <c r="BH56" s="14" t="str">
        <f t="shared" si="17"/>
        <v/>
      </c>
      <c r="BI56" s="14" t="str">
        <f t="shared" si="17"/>
        <v/>
      </c>
      <c r="BJ56" s="14" t="str">
        <f t="shared" si="17"/>
        <v/>
      </c>
      <c r="BK56" s="14" t="str">
        <f t="shared" si="17"/>
        <v/>
      </c>
      <c r="BL56" s="14" t="str">
        <f t="shared" si="17"/>
        <v/>
      </c>
      <c r="BM56" s="14" t="str">
        <f t="shared" si="17"/>
        <v/>
      </c>
      <c r="BN56" s="14" t="str">
        <f t="shared" si="17"/>
        <v/>
      </c>
      <c r="BO56" s="14" t="str">
        <f t="shared" si="17"/>
        <v/>
      </c>
      <c r="BP56" s="14" t="str">
        <f t="shared" si="17"/>
        <v/>
      </c>
      <c r="BQ56" s="14" t="str">
        <f t="shared" si="17"/>
        <v/>
      </c>
      <c r="BR56" s="14" t="str">
        <f t="shared" si="17"/>
        <v/>
      </c>
      <c r="BS56" s="14">
        <f t="shared" si="17"/>
        <v>40</v>
      </c>
      <c r="BT56" s="14" t="str">
        <f t="shared" si="17"/>
        <v/>
      </c>
      <c r="BU56" s="14" t="str">
        <f t="shared" si="17"/>
        <v/>
      </c>
      <c r="BV56" s="14" t="str">
        <f t="shared" si="17"/>
        <v/>
      </c>
      <c r="BW56" s="14">
        <f t="shared" si="17"/>
        <v>6</v>
      </c>
      <c r="BX56" s="14">
        <f t="shared" si="17"/>
        <v>87</v>
      </c>
      <c r="BY56" s="14" t="str">
        <f t="shared" si="17"/>
        <v/>
      </c>
      <c r="BZ56" s="14">
        <f t="shared" si="17"/>
        <v>100</v>
      </c>
      <c r="CA56" s="14" t="str">
        <f t="shared" si="17"/>
        <v/>
      </c>
      <c r="CB56" s="14" t="str">
        <f t="shared" si="17"/>
        <v/>
      </c>
      <c r="CC56" s="14">
        <f t="shared" si="17"/>
        <v>46</v>
      </c>
      <c r="CD56" s="14" t="str">
        <f t="shared" si="17"/>
        <v/>
      </c>
      <c r="CE56" s="14" t="str">
        <f t="shared" si="17"/>
        <v/>
      </c>
      <c r="CF56" s="14" t="str">
        <f t="shared" si="17"/>
        <v/>
      </c>
      <c r="CG56" s="14" t="str">
        <f t="shared" si="17"/>
        <v/>
      </c>
      <c r="CH56" s="14" t="str">
        <f t="shared" si="17"/>
        <v/>
      </c>
      <c r="CI56" s="14" t="str">
        <f t="shared" si="17"/>
        <v/>
      </c>
      <c r="CJ56" s="14" t="str">
        <f t="shared" si="17"/>
        <v/>
      </c>
      <c r="CK56" s="14" t="str">
        <f t="shared" si="17"/>
        <v/>
      </c>
      <c r="CL56" s="14" t="str">
        <f t="shared" si="17"/>
        <v/>
      </c>
      <c r="CM56" s="14" t="str">
        <f t="shared" si="17"/>
        <v/>
      </c>
      <c r="CN56" s="14" t="str">
        <f t="shared" si="17"/>
        <v/>
      </c>
      <c r="CO56" s="14" t="str">
        <f t="shared" si="17"/>
        <v/>
      </c>
      <c r="CP56" s="14" t="str">
        <f t="shared" si="17"/>
        <v/>
      </c>
      <c r="CQ56" s="14" t="str">
        <f t="shared" si="17"/>
        <v/>
      </c>
      <c r="CR56" s="14" t="str">
        <f t="shared" si="17"/>
        <v/>
      </c>
      <c r="CS56" s="14" t="str">
        <f t="shared" si="17"/>
        <v/>
      </c>
      <c r="CT56" s="14" t="str">
        <f t="shared" si="17"/>
        <v/>
      </c>
      <c r="CU56" s="14" t="str">
        <f t="shared" si="17"/>
        <v/>
      </c>
      <c r="CV56" s="14" t="str">
        <f t="shared" si="17"/>
        <v/>
      </c>
      <c r="CW56" s="14" t="str">
        <f t="shared" si="17"/>
        <v/>
      </c>
    </row>
    <row r="57" ht="12.75" customHeight="1" outlineLevel="1">
      <c r="A57" s="11" t="s">
        <v>525</v>
      </c>
      <c r="B57" s="14" t="str">
        <f t="shared" ref="B57:CW57" si="18">IF(AND(B10="",B16="AgeBanded"),"25 - 29","")</f>
        <v/>
      </c>
      <c r="C57" s="14" t="str">
        <f t="shared" si="18"/>
        <v/>
      </c>
      <c r="D57" s="14" t="str">
        <f t="shared" si="18"/>
        <v/>
      </c>
      <c r="E57" s="14" t="str">
        <f t="shared" si="18"/>
        <v/>
      </c>
      <c r="F57" s="14" t="str">
        <f t="shared" si="18"/>
        <v/>
      </c>
      <c r="G57" s="14" t="str">
        <f t="shared" si="18"/>
        <v/>
      </c>
      <c r="H57" s="14" t="str">
        <f t="shared" si="18"/>
        <v/>
      </c>
      <c r="I57" s="14" t="str">
        <f t="shared" si="18"/>
        <v>25 - 29</v>
      </c>
      <c r="J57" s="14" t="str">
        <f t="shared" si="18"/>
        <v/>
      </c>
      <c r="K57" s="14" t="str">
        <f t="shared" si="18"/>
        <v/>
      </c>
      <c r="L57" s="14" t="str">
        <f t="shared" si="18"/>
        <v/>
      </c>
      <c r="M57" s="14" t="str">
        <f t="shared" si="18"/>
        <v/>
      </c>
      <c r="N57" s="14" t="str">
        <f t="shared" si="18"/>
        <v/>
      </c>
      <c r="O57" s="14" t="str">
        <f t="shared" si="18"/>
        <v/>
      </c>
      <c r="P57" s="14" t="str">
        <f t="shared" si="18"/>
        <v/>
      </c>
      <c r="Q57" s="14" t="str">
        <f t="shared" si="18"/>
        <v/>
      </c>
      <c r="R57" s="14" t="str">
        <f t="shared" si="18"/>
        <v>25 - 29</v>
      </c>
      <c r="S57" s="14" t="str">
        <f t="shared" si="18"/>
        <v/>
      </c>
      <c r="T57" s="14" t="str">
        <f t="shared" si="18"/>
        <v/>
      </c>
      <c r="U57" s="14" t="str">
        <f t="shared" si="18"/>
        <v/>
      </c>
      <c r="V57" s="14" t="str">
        <f t="shared" si="18"/>
        <v/>
      </c>
      <c r="W57" s="14" t="str">
        <f t="shared" si="18"/>
        <v/>
      </c>
      <c r="X57" s="14" t="str">
        <f t="shared" si="18"/>
        <v/>
      </c>
      <c r="Y57" s="14" t="str">
        <f t="shared" si="18"/>
        <v/>
      </c>
      <c r="Z57" s="14" t="str">
        <f t="shared" si="18"/>
        <v/>
      </c>
      <c r="AA57" s="14" t="str">
        <f t="shared" si="18"/>
        <v/>
      </c>
      <c r="AB57" s="14" t="str">
        <f t="shared" si="18"/>
        <v/>
      </c>
      <c r="AC57" s="14" t="str">
        <f t="shared" si="18"/>
        <v/>
      </c>
      <c r="AD57" s="14" t="str">
        <f t="shared" si="18"/>
        <v/>
      </c>
      <c r="AE57" s="14" t="str">
        <f t="shared" si="18"/>
        <v/>
      </c>
      <c r="AF57" s="14" t="str">
        <f t="shared" si="18"/>
        <v/>
      </c>
      <c r="AG57" s="14" t="str">
        <f t="shared" si="18"/>
        <v/>
      </c>
      <c r="AH57" s="14" t="str">
        <f t="shared" si="18"/>
        <v/>
      </c>
      <c r="AI57" s="14" t="str">
        <f t="shared" si="18"/>
        <v/>
      </c>
      <c r="AJ57" s="14" t="str">
        <f t="shared" si="18"/>
        <v>25 - 29</v>
      </c>
      <c r="AK57" s="14" t="str">
        <f t="shared" si="18"/>
        <v/>
      </c>
      <c r="AL57" s="14" t="str">
        <f t="shared" si="18"/>
        <v/>
      </c>
      <c r="AM57" s="14" t="str">
        <f t="shared" si="18"/>
        <v/>
      </c>
      <c r="AN57" s="14" t="str">
        <f t="shared" si="18"/>
        <v/>
      </c>
      <c r="AO57" s="14" t="str">
        <f t="shared" si="18"/>
        <v/>
      </c>
      <c r="AP57" s="14" t="str">
        <f t="shared" si="18"/>
        <v/>
      </c>
      <c r="AQ57" s="14" t="str">
        <f t="shared" si="18"/>
        <v/>
      </c>
      <c r="AR57" s="14" t="str">
        <f t="shared" si="18"/>
        <v/>
      </c>
      <c r="AS57" s="14" t="str">
        <f t="shared" si="18"/>
        <v/>
      </c>
      <c r="AT57" s="14" t="str">
        <f t="shared" si="18"/>
        <v/>
      </c>
      <c r="AU57" s="14" t="str">
        <f t="shared" si="18"/>
        <v/>
      </c>
      <c r="AV57" s="14" t="str">
        <f t="shared" si="18"/>
        <v/>
      </c>
      <c r="AW57" s="14" t="str">
        <f t="shared" si="18"/>
        <v/>
      </c>
      <c r="AX57" s="14" t="str">
        <f t="shared" si="18"/>
        <v/>
      </c>
      <c r="AY57" s="14" t="str">
        <f t="shared" si="18"/>
        <v>25 - 29</v>
      </c>
      <c r="AZ57" s="14" t="str">
        <f t="shared" si="18"/>
        <v/>
      </c>
      <c r="BA57" s="14" t="str">
        <f t="shared" si="18"/>
        <v/>
      </c>
      <c r="BB57" s="14" t="str">
        <f t="shared" si="18"/>
        <v/>
      </c>
      <c r="BC57" s="14" t="str">
        <f t="shared" si="18"/>
        <v/>
      </c>
      <c r="BD57" s="14" t="str">
        <f t="shared" si="18"/>
        <v/>
      </c>
      <c r="BE57" s="14" t="str">
        <f t="shared" si="18"/>
        <v/>
      </c>
      <c r="BF57" s="14" t="str">
        <f t="shared" si="18"/>
        <v/>
      </c>
      <c r="BG57" s="14" t="str">
        <f t="shared" si="18"/>
        <v/>
      </c>
      <c r="BH57" s="14" t="str">
        <f t="shared" si="18"/>
        <v/>
      </c>
      <c r="BI57" s="14" t="str">
        <f t="shared" si="18"/>
        <v/>
      </c>
      <c r="BJ57" s="14" t="str">
        <f t="shared" si="18"/>
        <v/>
      </c>
      <c r="BK57" s="14" t="str">
        <f t="shared" si="18"/>
        <v/>
      </c>
      <c r="BL57" s="14" t="str">
        <f t="shared" si="18"/>
        <v/>
      </c>
      <c r="BM57" s="14" t="str">
        <f t="shared" si="18"/>
        <v/>
      </c>
      <c r="BN57" s="14" t="str">
        <f t="shared" si="18"/>
        <v/>
      </c>
      <c r="BO57" s="14" t="str">
        <f t="shared" si="18"/>
        <v/>
      </c>
      <c r="BP57" s="14" t="str">
        <f t="shared" si="18"/>
        <v/>
      </c>
      <c r="BQ57" s="14" t="str">
        <f t="shared" si="18"/>
        <v/>
      </c>
      <c r="BR57" s="14" t="str">
        <f t="shared" si="18"/>
        <v/>
      </c>
      <c r="BS57" s="14" t="str">
        <f t="shared" si="18"/>
        <v>25 - 29</v>
      </c>
      <c r="BT57" s="14" t="str">
        <f t="shared" si="18"/>
        <v/>
      </c>
      <c r="BU57" s="14" t="str">
        <f t="shared" si="18"/>
        <v/>
      </c>
      <c r="BV57" s="14" t="str">
        <f t="shared" si="18"/>
        <v/>
      </c>
      <c r="BW57" s="14" t="str">
        <f t="shared" si="18"/>
        <v>25 - 29</v>
      </c>
      <c r="BX57" s="14" t="str">
        <f t="shared" si="18"/>
        <v>25 - 29</v>
      </c>
      <c r="BY57" s="14" t="str">
        <f t="shared" si="18"/>
        <v/>
      </c>
      <c r="BZ57" s="14" t="str">
        <f t="shared" si="18"/>
        <v>25 - 29</v>
      </c>
      <c r="CA57" s="14" t="str">
        <f t="shared" si="18"/>
        <v/>
      </c>
      <c r="CB57" s="14" t="str">
        <f t="shared" si="18"/>
        <v/>
      </c>
      <c r="CC57" s="14" t="str">
        <f t="shared" si="18"/>
        <v>25 - 29</v>
      </c>
      <c r="CD57" s="14" t="str">
        <f t="shared" si="18"/>
        <v/>
      </c>
      <c r="CE57" s="14" t="str">
        <f t="shared" si="18"/>
        <v/>
      </c>
      <c r="CF57" s="14" t="str">
        <f t="shared" si="18"/>
        <v/>
      </c>
      <c r="CG57" s="14" t="str">
        <f t="shared" si="18"/>
        <v/>
      </c>
      <c r="CH57" s="14" t="str">
        <f t="shared" si="18"/>
        <v/>
      </c>
      <c r="CI57" s="14" t="str">
        <f t="shared" si="18"/>
        <v/>
      </c>
      <c r="CJ57" s="14" t="str">
        <f t="shared" si="18"/>
        <v/>
      </c>
      <c r="CK57" s="14" t="str">
        <f t="shared" si="18"/>
        <v/>
      </c>
      <c r="CL57" s="14" t="str">
        <f t="shared" si="18"/>
        <v/>
      </c>
      <c r="CM57" s="14" t="str">
        <f t="shared" si="18"/>
        <v/>
      </c>
      <c r="CN57" s="14" t="str">
        <f t="shared" si="18"/>
        <v/>
      </c>
      <c r="CO57" s="14" t="str">
        <f t="shared" si="18"/>
        <v/>
      </c>
      <c r="CP57" s="14" t="str">
        <f t="shared" si="18"/>
        <v/>
      </c>
      <c r="CQ57" s="14" t="str">
        <f t="shared" si="18"/>
        <v/>
      </c>
      <c r="CR57" s="14" t="str">
        <f t="shared" si="18"/>
        <v/>
      </c>
      <c r="CS57" s="14" t="str">
        <f t="shared" si="18"/>
        <v/>
      </c>
      <c r="CT57" s="14" t="str">
        <f t="shared" si="18"/>
        <v/>
      </c>
      <c r="CU57" s="14" t="str">
        <f t="shared" si="18"/>
        <v/>
      </c>
      <c r="CV57" s="14" t="str">
        <f t="shared" si="18"/>
        <v/>
      </c>
      <c r="CW57" s="14" t="str">
        <f t="shared" si="18"/>
        <v/>
      </c>
    </row>
    <row r="58" ht="12.75" customHeight="1" outlineLevel="1">
      <c r="A58" s="11" t="s">
        <v>527</v>
      </c>
      <c r="B58" s="14" t="str">
        <f t="shared" ref="B58:CW58" si="19">IF(B57="","",RANDBETWEEN(0,100))</f>
        <v/>
      </c>
      <c r="C58" s="14" t="str">
        <f t="shared" si="19"/>
        <v/>
      </c>
      <c r="D58" s="14" t="str">
        <f t="shared" si="19"/>
        <v/>
      </c>
      <c r="E58" s="14" t="str">
        <f t="shared" si="19"/>
        <v/>
      </c>
      <c r="F58" s="14" t="str">
        <f t="shared" si="19"/>
        <v/>
      </c>
      <c r="G58" s="14" t="str">
        <f t="shared" si="19"/>
        <v/>
      </c>
      <c r="H58" s="14" t="str">
        <f t="shared" si="19"/>
        <v/>
      </c>
      <c r="I58" s="14">
        <f t="shared" si="19"/>
        <v>47</v>
      </c>
      <c r="J58" s="14" t="str">
        <f t="shared" si="19"/>
        <v/>
      </c>
      <c r="K58" s="14" t="str">
        <f t="shared" si="19"/>
        <v/>
      </c>
      <c r="L58" s="14" t="str">
        <f t="shared" si="19"/>
        <v/>
      </c>
      <c r="M58" s="14" t="str">
        <f t="shared" si="19"/>
        <v/>
      </c>
      <c r="N58" s="14" t="str">
        <f t="shared" si="19"/>
        <v/>
      </c>
      <c r="O58" s="14" t="str">
        <f t="shared" si="19"/>
        <v/>
      </c>
      <c r="P58" s="14" t="str">
        <f t="shared" si="19"/>
        <v/>
      </c>
      <c r="Q58" s="14" t="str">
        <f t="shared" si="19"/>
        <v/>
      </c>
      <c r="R58" s="14">
        <f t="shared" si="19"/>
        <v>56</v>
      </c>
      <c r="S58" s="14" t="str">
        <f t="shared" si="19"/>
        <v/>
      </c>
      <c r="T58" s="14" t="str">
        <f t="shared" si="19"/>
        <v/>
      </c>
      <c r="U58" s="14" t="str">
        <f t="shared" si="19"/>
        <v/>
      </c>
      <c r="V58" s="14" t="str">
        <f t="shared" si="19"/>
        <v/>
      </c>
      <c r="W58" s="14" t="str">
        <f t="shared" si="19"/>
        <v/>
      </c>
      <c r="X58" s="14" t="str">
        <f t="shared" si="19"/>
        <v/>
      </c>
      <c r="Y58" s="14" t="str">
        <f t="shared" si="19"/>
        <v/>
      </c>
      <c r="Z58" s="14" t="str">
        <f t="shared" si="19"/>
        <v/>
      </c>
      <c r="AA58" s="14" t="str">
        <f t="shared" si="19"/>
        <v/>
      </c>
      <c r="AB58" s="14" t="str">
        <f t="shared" si="19"/>
        <v/>
      </c>
      <c r="AC58" s="14" t="str">
        <f t="shared" si="19"/>
        <v/>
      </c>
      <c r="AD58" s="14" t="str">
        <f t="shared" si="19"/>
        <v/>
      </c>
      <c r="AE58" s="14" t="str">
        <f t="shared" si="19"/>
        <v/>
      </c>
      <c r="AF58" s="14" t="str">
        <f t="shared" si="19"/>
        <v/>
      </c>
      <c r="AG58" s="14" t="str">
        <f t="shared" si="19"/>
        <v/>
      </c>
      <c r="AH58" s="14" t="str">
        <f t="shared" si="19"/>
        <v/>
      </c>
      <c r="AI58" s="14" t="str">
        <f t="shared" si="19"/>
        <v/>
      </c>
      <c r="AJ58" s="14">
        <f t="shared" si="19"/>
        <v>42</v>
      </c>
      <c r="AK58" s="14" t="str">
        <f t="shared" si="19"/>
        <v/>
      </c>
      <c r="AL58" s="14" t="str">
        <f t="shared" si="19"/>
        <v/>
      </c>
      <c r="AM58" s="14" t="str">
        <f t="shared" si="19"/>
        <v/>
      </c>
      <c r="AN58" s="14" t="str">
        <f t="shared" si="19"/>
        <v/>
      </c>
      <c r="AO58" s="14" t="str">
        <f t="shared" si="19"/>
        <v/>
      </c>
      <c r="AP58" s="14" t="str">
        <f t="shared" si="19"/>
        <v/>
      </c>
      <c r="AQ58" s="14" t="str">
        <f t="shared" si="19"/>
        <v/>
      </c>
      <c r="AR58" s="14" t="str">
        <f t="shared" si="19"/>
        <v/>
      </c>
      <c r="AS58" s="14" t="str">
        <f t="shared" si="19"/>
        <v/>
      </c>
      <c r="AT58" s="14" t="str">
        <f t="shared" si="19"/>
        <v/>
      </c>
      <c r="AU58" s="14" t="str">
        <f t="shared" si="19"/>
        <v/>
      </c>
      <c r="AV58" s="14" t="str">
        <f t="shared" si="19"/>
        <v/>
      </c>
      <c r="AW58" s="14" t="str">
        <f t="shared" si="19"/>
        <v/>
      </c>
      <c r="AX58" s="14" t="str">
        <f t="shared" si="19"/>
        <v/>
      </c>
      <c r="AY58" s="14">
        <f t="shared" si="19"/>
        <v>31</v>
      </c>
      <c r="AZ58" s="14" t="str">
        <f t="shared" si="19"/>
        <v/>
      </c>
      <c r="BA58" s="14" t="str">
        <f t="shared" si="19"/>
        <v/>
      </c>
      <c r="BB58" s="14" t="str">
        <f t="shared" si="19"/>
        <v/>
      </c>
      <c r="BC58" s="14" t="str">
        <f t="shared" si="19"/>
        <v/>
      </c>
      <c r="BD58" s="14" t="str">
        <f t="shared" si="19"/>
        <v/>
      </c>
      <c r="BE58" s="14" t="str">
        <f t="shared" si="19"/>
        <v/>
      </c>
      <c r="BF58" s="14" t="str">
        <f t="shared" si="19"/>
        <v/>
      </c>
      <c r="BG58" s="14" t="str">
        <f t="shared" si="19"/>
        <v/>
      </c>
      <c r="BH58" s="14" t="str">
        <f t="shared" si="19"/>
        <v/>
      </c>
      <c r="BI58" s="14" t="str">
        <f t="shared" si="19"/>
        <v/>
      </c>
      <c r="BJ58" s="14" t="str">
        <f t="shared" si="19"/>
        <v/>
      </c>
      <c r="BK58" s="14" t="str">
        <f t="shared" si="19"/>
        <v/>
      </c>
      <c r="BL58" s="14" t="str">
        <f t="shared" si="19"/>
        <v/>
      </c>
      <c r="BM58" s="14" t="str">
        <f t="shared" si="19"/>
        <v/>
      </c>
      <c r="BN58" s="14" t="str">
        <f t="shared" si="19"/>
        <v/>
      </c>
      <c r="BO58" s="14" t="str">
        <f t="shared" si="19"/>
        <v/>
      </c>
      <c r="BP58" s="14" t="str">
        <f t="shared" si="19"/>
        <v/>
      </c>
      <c r="BQ58" s="14" t="str">
        <f t="shared" si="19"/>
        <v/>
      </c>
      <c r="BR58" s="14" t="str">
        <f t="shared" si="19"/>
        <v/>
      </c>
      <c r="BS58" s="14">
        <f t="shared" si="19"/>
        <v>79</v>
      </c>
      <c r="BT58" s="14" t="str">
        <f t="shared" si="19"/>
        <v/>
      </c>
      <c r="BU58" s="14" t="str">
        <f t="shared" si="19"/>
        <v/>
      </c>
      <c r="BV58" s="14" t="str">
        <f t="shared" si="19"/>
        <v/>
      </c>
      <c r="BW58" s="14">
        <f t="shared" si="19"/>
        <v>14</v>
      </c>
      <c r="BX58" s="14">
        <f t="shared" si="19"/>
        <v>3</v>
      </c>
      <c r="BY58" s="14" t="str">
        <f t="shared" si="19"/>
        <v/>
      </c>
      <c r="BZ58" s="14">
        <f t="shared" si="19"/>
        <v>62</v>
      </c>
      <c r="CA58" s="14" t="str">
        <f t="shared" si="19"/>
        <v/>
      </c>
      <c r="CB58" s="14" t="str">
        <f t="shared" si="19"/>
        <v/>
      </c>
      <c r="CC58" s="14">
        <f t="shared" si="19"/>
        <v>94</v>
      </c>
      <c r="CD58" s="14" t="str">
        <f t="shared" si="19"/>
        <v/>
      </c>
      <c r="CE58" s="14" t="str">
        <f t="shared" si="19"/>
        <v/>
      </c>
      <c r="CF58" s="14" t="str">
        <f t="shared" si="19"/>
        <v/>
      </c>
      <c r="CG58" s="14" t="str">
        <f t="shared" si="19"/>
        <v/>
      </c>
      <c r="CH58" s="14" t="str">
        <f t="shared" si="19"/>
        <v/>
      </c>
      <c r="CI58" s="14" t="str">
        <f t="shared" si="19"/>
        <v/>
      </c>
      <c r="CJ58" s="14" t="str">
        <f t="shared" si="19"/>
        <v/>
      </c>
      <c r="CK58" s="14" t="str">
        <f t="shared" si="19"/>
        <v/>
      </c>
      <c r="CL58" s="14" t="str">
        <f t="shared" si="19"/>
        <v/>
      </c>
      <c r="CM58" s="14" t="str">
        <f t="shared" si="19"/>
        <v/>
      </c>
      <c r="CN58" s="14" t="str">
        <f t="shared" si="19"/>
        <v/>
      </c>
      <c r="CO58" s="14" t="str">
        <f t="shared" si="19"/>
        <v/>
      </c>
      <c r="CP58" s="14" t="str">
        <f t="shared" si="19"/>
        <v/>
      </c>
      <c r="CQ58" s="14" t="str">
        <f t="shared" si="19"/>
        <v/>
      </c>
      <c r="CR58" s="14" t="str">
        <f t="shared" si="19"/>
        <v/>
      </c>
      <c r="CS58" s="14" t="str">
        <f t="shared" si="19"/>
        <v/>
      </c>
      <c r="CT58" s="14" t="str">
        <f t="shared" si="19"/>
        <v/>
      </c>
      <c r="CU58" s="14" t="str">
        <f t="shared" si="19"/>
        <v/>
      </c>
      <c r="CV58" s="14" t="str">
        <f t="shared" si="19"/>
        <v/>
      </c>
      <c r="CW58" s="14" t="str">
        <f t="shared" si="19"/>
        <v/>
      </c>
    </row>
    <row r="59" ht="12.75" customHeight="1" outlineLevel="1">
      <c r="A59" s="11" t="s">
        <v>528</v>
      </c>
      <c r="B59" s="14" t="str">
        <f t="shared" ref="B59:CW59" si="20">IF(AND(B10="",B16="AgeBanded"),"30 - 34","")</f>
        <v/>
      </c>
      <c r="C59" s="14" t="str">
        <f t="shared" si="20"/>
        <v/>
      </c>
      <c r="D59" s="14" t="str">
        <f t="shared" si="20"/>
        <v/>
      </c>
      <c r="E59" s="14" t="str">
        <f t="shared" si="20"/>
        <v/>
      </c>
      <c r="F59" s="14" t="str">
        <f t="shared" si="20"/>
        <v/>
      </c>
      <c r="G59" s="14" t="str">
        <f t="shared" si="20"/>
        <v/>
      </c>
      <c r="H59" s="14" t="str">
        <f t="shared" si="20"/>
        <v/>
      </c>
      <c r="I59" s="14" t="str">
        <f t="shared" si="20"/>
        <v>30 - 34</v>
      </c>
      <c r="J59" s="14" t="str">
        <f t="shared" si="20"/>
        <v/>
      </c>
      <c r="K59" s="14" t="str">
        <f t="shared" si="20"/>
        <v/>
      </c>
      <c r="L59" s="14" t="str">
        <f t="shared" si="20"/>
        <v/>
      </c>
      <c r="M59" s="14" t="str">
        <f t="shared" si="20"/>
        <v/>
      </c>
      <c r="N59" s="14" t="str">
        <f t="shared" si="20"/>
        <v/>
      </c>
      <c r="O59" s="14" t="str">
        <f t="shared" si="20"/>
        <v/>
      </c>
      <c r="P59" s="14" t="str">
        <f t="shared" si="20"/>
        <v/>
      </c>
      <c r="Q59" s="14" t="str">
        <f t="shared" si="20"/>
        <v/>
      </c>
      <c r="R59" s="14" t="str">
        <f t="shared" si="20"/>
        <v>30 - 34</v>
      </c>
      <c r="S59" s="14" t="str">
        <f t="shared" si="20"/>
        <v/>
      </c>
      <c r="T59" s="14" t="str">
        <f t="shared" si="20"/>
        <v/>
      </c>
      <c r="U59" s="14" t="str">
        <f t="shared" si="20"/>
        <v/>
      </c>
      <c r="V59" s="14" t="str">
        <f t="shared" si="20"/>
        <v/>
      </c>
      <c r="W59" s="14" t="str">
        <f t="shared" si="20"/>
        <v/>
      </c>
      <c r="X59" s="14" t="str">
        <f t="shared" si="20"/>
        <v/>
      </c>
      <c r="Y59" s="14" t="str">
        <f t="shared" si="20"/>
        <v/>
      </c>
      <c r="Z59" s="14" t="str">
        <f t="shared" si="20"/>
        <v/>
      </c>
      <c r="AA59" s="14" t="str">
        <f t="shared" si="20"/>
        <v/>
      </c>
      <c r="AB59" s="14" t="str">
        <f t="shared" si="20"/>
        <v/>
      </c>
      <c r="AC59" s="14" t="str">
        <f t="shared" si="20"/>
        <v/>
      </c>
      <c r="AD59" s="14" t="str">
        <f t="shared" si="20"/>
        <v/>
      </c>
      <c r="AE59" s="14" t="str">
        <f t="shared" si="20"/>
        <v/>
      </c>
      <c r="AF59" s="14" t="str">
        <f t="shared" si="20"/>
        <v/>
      </c>
      <c r="AG59" s="14" t="str">
        <f t="shared" si="20"/>
        <v/>
      </c>
      <c r="AH59" s="14" t="str">
        <f t="shared" si="20"/>
        <v/>
      </c>
      <c r="AI59" s="14" t="str">
        <f t="shared" si="20"/>
        <v/>
      </c>
      <c r="AJ59" s="14" t="str">
        <f t="shared" si="20"/>
        <v>30 - 34</v>
      </c>
      <c r="AK59" s="14" t="str">
        <f t="shared" si="20"/>
        <v/>
      </c>
      <c r="AL59" s="14" t="str">
        <f t="shared" si="20"/>
        <v/>
      </c>
      <c r="AM59" s="14" t="str">
        <f t="shared" si="20"/>
        <v/>
      </c>
      <c r="AN59" s="14" t="str">
        <f t="shared" si="20"/>
        <v/>
      </c>
      <c r="AO59" s="14" t="str">
        <f t="shared" si="20"/>
        <v/>
      </c>
      <c r="AP59" s="14" t="str">
        <f t="shared" si="20"/>
        <v/>
      </c>
      <c r="AQ59" s="14" t="str">
        <f t="shared" si="20"/>
        <v/>
      </c>
      <c r="AR59" s="14" t="str">
        <f t="shared" si="20"/>
        <v/>
      </c>
      <c r="AS59" s="14" t="str">
        <f t="shared" si="20"/>
        <v/>
      </c>
      <c r="AT59" s="14" t="str">
        <f t="shared" si="20"/>
        <v/>
      </c>
      <c r="AU59" s="14" t="str">
        <f t="shared" si="20"/>
        <v/>
      </c>
      <c r="AV59" s="14" t="str">
        <f t="shared" si="20"/>
        <v/>
      </c>
      <c r="AW59" s="14" t="str">
        <f t="shared" si="20"/>
        <v/>
      </c>
      <c r="AX59" s="14" t="str">
        <f t="shared" si="20"/>
        <v/>
      </c>
      <c r="AY59" s="14" t="str">
        <f t="shared" si="20"/>
        <v>30 - 34</v>
      </c>
      <c r="AZ59" s="14" t="str">
        <f t="shared" si="20"/>
        <v/>
      </c>
      <c r="BA59" s="14" t="str">
        <f t="shared" si="20"/>
        <v/>
      </c>
      <c r="BB59" s="14" t="str">
        <f t="shared" si="20"/>
        <v/>
      </c>
      <c r="BC59" s="14" t="str">
        <f t="shared" si="20"/>
        <v/>
      </c>
      <c r="BD59" s="14" t="str">
        <f t="shared" si="20"/>
        <v/>
      </c>
      <c r="BE59" s="14" t="str">
        <f t="shared" si="20"/>
        <v/>
      </c>
      <c r="BF59" s="14" t="str">
        <f t="shared" si="20"/>
        <v/>
      </c>
      <c r="BG59" s="14" t="str">
        <f t="shared" si="20"/>
        <v/>
      </c>
      <c r="BH59" s="14" t="str">
        <f t="shared" si="20"/>
        <v/>
      </c>
      <c r="BI59" s="14" t="str">
        <f t="shared" si="20"/>
        <v/>
      </c>
      <c r="BJ59" s="14" t="str">
        <f t="shared" si="20"/>
        <v/>
      </c>
      <c r="BK59" s="14" t="str">
        <f t="shared" si="20"/>
        <v/>
      </c>
      <c r="BL59" s="14" t="str">
        <f t="shared" si="20"/>
        <v/>
      </c>
      <c r="BM59" s="14" t="str">
        <f t="shared" si="20"/>
        <v/>
      </c>
      <c r="BN59" s="14" t="str">
        <f t="shared" si="20"/>
        <v/>
      </c>
      <c r="BO59" s="14" t="str">
        <f t="shared" si="20"/>
        <v/>
      </c>
      <c r="BP59" s="14" t="str">
        <f t="shared" si="20"/>
        <v/>
      </c>
      <c r="BQ59" s="14" t="str">
        <f t="shared" si="20"/>
        <v/>
      </c>
      <c r="BR59" s="14" t="str">
        <f t="shared" si="20"/>
        <v/>
      </c>
      <c r="BS59" s="14" t="str">
        <f t="shared" si="20"/>
        <v>30 - 34</v>
      </c>
      <c r="BT59" s="14" t="str">
        <f t="shared" si="20"/>
        <v/>
      </c>
      <c r="BU59" s="14" t="str">
        <f t="shared" si="20"/>
        <v/>
      </c>
      <c r="BV59" s="14" t="str">
        <f t="shared" si="20"/>
        <v/>
      </c>
      <c r="BW59" s="14" t="str">
        <f t="shared" si="20"/>
        <v>30 - 34</v>
      </c>
      <c r="BX59" s="14" t="str">
        <f t="shared" si="20"/>
        <v>30 - 34</v>
      </c>
      <c r="BY59" s="14" t="str">
        <f t="shared" si="20"/>
        <v/>
      </c>
      <c r="BZ59" s="14" t="str">
        <f t="shared" si="20"/>
        <v>30 - 34</v>
      </c>
      <c r="CA59" s="14" t="str">
        <f t="shared" si="20"/>
        <v/>
      </c>
      <c r="CB59" s="14" t="str">
        <f t="shared" si="20"/>
        <v/>
      </c>
      <c r="CC59" s="14" t="str">
        <f t="shared" si="20"/>
        <v>30 - 34</v>
      </c>
      <c r="CD59" s="14" t="str">
        <f t="shared" si="20"/>
        <v/>
      </c>
      <c r="CE59" s="14" t="str">
        <f t="shared" si="20"/>
        <v/>
      </c>
      <c r="CF59" s="14" t="str">
        <f t="shared" si="20"/>
        <v/>
      </c>
      <c r="CG59" s="14" t="str">
        <f t="shared" si="20"/>
        <v/>
      </c>
      <c r="CH59" s="14" t="str">
        <f t="shared" si="20"/>
        <v/>
      </c>
      <c r="CI59" s="14" t="str">
        <f t="shared" si="20"/>
        <v/>
      </c>
      <c r="CJ59" s="14" t="str">
        <f t="shared" si="20"/>
        <v/>
      </c>
      <c r="CK59" s="14" t="str">
        <f t="shared" si="20"/>
        <v/>
      </c>
      <c r="CL59" s="14" t="str">
        <f t="shared" si="20"/>
        <v/>
      </c>
      <c r="CM59" s="14" t="str">
        <f t="shared" si="20"/>
        <v/>
      </c>
      <c r="CN59" s="14" t="str">
        <f t="shared" si="20"/>
        <v/>
      </c>
      <c r="CO59" s="14" t="str">
        <f t="shared" si="20"/>
        <v/>
      </c>
      <c r="CP59" s="14" t="str">
        <f t="shared" si="20"/>
        <v/>
      </c>
      <c r="CQ59" s="14" t="str">
        <f t="shared" si="20"/>
        <v/>
      </c>
      <c r="CR59" s="14" t="str">
        <f t="shared" si="20"/>
        <v/>
      </c>
      <c r="CS59" s="14" t="str">
        <f t="shared" si="20"/>
        <v/>
      </c>
      <c r="CT59" s="14" t="str">
        <f t="shared" si="20"/>
        <v/>
      </c>
      <c r="CU59" s="14" t="str">
        <f t="shared" si="20"/>
        <v/>
      </c>
      <c r="CV59" s="14" t="str">
        <f t="shared" si="20"/>
        <v/>
      </c>
      <c r="CW59" s="14" t="str">
        <f t="shared" si="20"/>
        <v/>
      </c>
    </row>
    <row r="60" ht="12.75" customHeight="1" outlineLevel="1">
      <c r="A60" s="11" t="s">
        <v>530</v>
      </c>
      <c r="B60" s="14" t="str">
        <f t="shared" ref="B60:CW60" si="21">IF(B59="","",RANDBETWEEN(0,100))</f>
        <v/>
      </c>
      <c r="C60" s="14" t="str">
        <f t="shared" si="21"/>
        <v/>
      </c>
      <c r="D60" s="14" t="str">
        <f t="shared" si="21"/>
        <v/>
      </c>
      <c r="E60" s="14" t="str">
        <f t="shared" si="21"/>
        <v/>
      </c>
      <c r="F60" s="14" t="str">
        <f t="shared" si="21"/>
        <v/>
      </c>
      <c r="G60" s="14" t="str">
        <f t="shared" si="21"/>
        <v/>
      </c>
      <c r="H60" s="14" t="str">
        <f t="shared" si="21"/>
        <v/>
      </c>
      <c r="I60" s="14">
        <f t="shared" si="21"/>
        <v>87</v>
      </c>
      <c r="J60" s="14" t="str">
        <f t="shared" si="21"/>
        <v/>
      </c>
      <c r="K60" s="14" t="str">
        <f t="shared" si="21"/>
        <v/>
      </c>
      <c r="L60" s="14" t="str">
        <f t="shared" si="21"/>
        <v/>
      </c>
      <c r="M60" s="14" t="str">
        <f t="shared" si="21"/>
        <v/>
      </c>
      <c r="N60" s="14" t="str">
        <f t="shared" si="21"/>
        <v/>
      </c>
      <c r="O60" s="14" t="str">
        <f t="shared" si="21"/>
        <v/>
      </c>
      <c r="P60" s="14" t="str">
        <f t="shared" si="21"/>
        <v/>
      </c>
      <c r="Q60" s="14" t="str">
        <f t="shared" si="21"/>
        <v/>
      </c>
      <c r="R60" s="14">
        <f t="shared" si="21"/>
        <v>34</v>
      </c>
      <c r="S60" s="14" t="str">
        <f t="shared" si="21"/>
        <v/>
      </c>
      <c r="T60" s="14" t="str">
        <f t="shared" si="21"/>
        <v/>
      </c>
      <c r="U60" s="14" t="str">
        <f t="shared" si="21"/>
        <v/>
      </c>
      <c r="V60" s="14" t="str">
        <f t="shared" si="21"/>
        <v/>
      </c>
      <c r="W60" s="14" t="str">
        <f t="shared" si="21"/>
        <v/>
      </c>
      <c r="X60" s="14" t="str">
        <f t="shared" si="21"/>
        <v/>
      </c>
      <c r="Y60" s="14" t="str">
        <f t="shared" si="21"/>
        <v/>
      </c>
      <c r="Z60" s="14" t="str">
        <f t="shared" si="21"/>
        <v/>
      </c>
      <c r="AA60" s="14" t="str">
        <f t="shared" si="21"/>
        <v/>
      </c>
      <c r="AB60" s="14" t="str">
        <f t="shared" si="21"/>
        <v/>
      </c>
      <c r="AC60" s="14" t="str">
        <f t="shared" si="21"/>
        <v/>
      </c>
      <c r="AD60" s="14" t="str">
        <f t="shared" si="21"/>
        <v/>
      </c>
      <c r="AE60" s="14" t="str">
        <f t="shared" si="21"/>
        <v/>
      </c>
      <c r="AF60" s="14" t="str">
        <f t="shared" si="21"/>
        <v/>
      </c>
      <c r="AG60" s="14" t="str">
        <f t="shared" si="21"/>
        <v/>
      </c>
      <c r="AH60" s="14" t="str">
        <f t="shared" si="21"/>
        <v/>
      </c>
      <c r="AI60" s="14" t="str">
        <f t="shared" si="21"/>
        <v/>
      </c>
      <c r="AJ60" s="14">
        <f t="shared" si="21"/>
        <v>47</v>
      </c>
      <c r="AK60" s="14" t="str">
        <f t="shared" si="21"/>
        <v/>
      </c>
      <c r="AL60" s="14" t="str">
        <f t="shared" si="21"/>
        <v/>
      </c>
      <c r="AM60" s="14" t="str">
        <f t="shared" si="21"/>
        <v/>
      </c>
      <c r="AN60" s="14" t="str">
        <f t="shared" si="21"/>
        <v/>
      </c>
      <c r="AO60" s="14" t="str">
        <f t="shared" si="21"/>
        <v/>
      </c>
      <c r="AP60" s="14" t="str">
        <f t="shared" si="21"/>
        <v/>
      </c>
      <c r="AQ60" s="14" t="str">
        <f t="shared" si="21"/>
        <v/>
      </c>
      <c r="AR60" s="14" t="str">
        <f t="shared" si="21"/>
        <v/>
      </c>
      <c r="AS60" s="14" t="str">
        <f t="shared" si="21"/>
        <v/>
      </c>
      <c r="AT60" s="14" t="str">
        <f t="shared" si="21"/>
        <v/>
      </c>
      <c r="AU60" s="14" t="str">
        <f t="shared" si="21"/>
        <v/>
      </c>
      <c r="AV60" s="14" t="str">
        <f t="shared" si="21"/>
        <v/>
      </c>
      <c r="AW60" s="14" t="str">
        <f t="shared" si="21"/>
        <v/>
      </c>
      <c r="AX60" s="14" t="str">
        <f t="shared" si="21"/>
        <v/>
      </c>
      <c r="AY60" s="14">
        <f t="shared" si="21"/>
        <v>85</v>
      </c>
      <c r="AZ60" s="14" t="str">
        <f t="shared" si="21"/>
        <v/>
      </c>
      <c r="BA60" s="14" t="str">
        <f t="shared" si="21"/>
        <v/>
      </c>
      <c r="BB60" s="14" t="str">
        <f t="shared" si="21"/>
        <v/>
      </c>
      <c r="BC60" s="14" t="str">
        <f t="shared" si="21"/>
        <v/>
      </c>
      <c r="BD60" s="14" t="str">
        <f t="shared" si="21"/>
        <v/>
      </c>
      <c r="BE60" s="14" t="str">
        <f t="shared" si="21"/>
        <v/>
      </c>
      <c r="BF60" s="14" t="str">
        <f t="shared" si="21"/>
        <v/>
      </c>
      <c r="BG60" s="14" t="str">
        <f t="shared" si="21"/>
        <v/>
      </c>
      <c r="BH60" s="14" t="str">
        <f t="shared" si="21"/>
        <v/>
      </c>
      <c r="BI60" s="14" t="str">
        <f t="shared" si="21"/>
        <v/>
      </c>
      <c r="BJ60" s="14" t="str">
        <f t="shared" si="21"/>
        <v/>
      </c>
      <c r="BK60" s="14" t="str">
        <f t="shared" si="21"/>
        <v/>
      </c>
      <c r="BL60" s="14" t="str">
        <f t="shared" si="21"/>
        <v/>
      </c>
      <c r="BM60" s="14" t="str">
        <f t="shared" si="21"/>
        <v/>
      </c>
      <c r="BN60" s="14" t="str">
        <f t="shared" si="21"/>
        <v/>
      </c>
      <c r="BO60" s="14" t="str">
        <f t="shared" si="21"/>
        <v/>
      </c>
      <c r="BP60" s="14" t="str">
        <f t="shared" si="21"/>
        <v/>
      </c>
      <c r="BQ60" s="14" t="str">
        <f t="shared" si="21"/>
        <v/>
      </c>
      <c r="BR60" s="14" t="str">
        <f t="shared" si="21"/>
        <v/>
      </c>
      <c r="BS60" s="14">
        <f t="shared" si="21"/>
        <v>3</v>
      </c>
      <c r="BT60" s="14" t="str">
        <f t="shared" si="21"/>
        <v/>
      </c>
      <c r="BU60" s="14" t="str">
        <f t="shared" si="21"/>
        <v/>
      </c>
      <c r="BV60" s="14" t="str">
        <f t="shared" si="21"/>
        <v/>
      </c>
      <c r="BW60" s="14">
        <f t="shared" si="21"/>
        <v>21</v>
      </c>
      <c r="BX60" s="14">
        <f t="shared" si="21"/>
        <v>60</v>
      </c>
      <c r="BY60" s="14" t="str">
        <f t="shared" si="21"/>
        <v/>
      </c>
      <c r="BZ60" s="14">
        <f t="shared" si="21"/>
        <v>13</v>
      </c>
      <c r="CA60" s="14" t="str">
        <f t="shared" si="21"/>
        <v/>
      </c>
      <c r="CB60" s="14" t="str">
        <f t="shared" si="21"/>
        <v/>
      </c>
      <c r="CC60" s="14">
        <f t="shared" si="21"/>
        <v>39</v>
      </c>
      <c r="CD60" s="14" t="str">
        <f t="shared" si="21"/>
        <v/>
      </c>
      <c r="CE60" s="14" t="str">
        <f t="shared" si="21"/>
        <v/>
      </c>
      <c r="CF60" s="14" t="str">
        <f t="shared" si="21"/>
        <v/>
      </c>
      <c r="CG60" s="14" t="str">
        <f t="shared" si="21"/>
        <v/>
      </c>
      <c r="CH60" s="14" t="str">
        <f t="shared" si="21"/>
        <v/>
      </c>
      <c r="CI60" s="14" t="str">
        <f t="shared" si="21"/>
        <v/>
      </c>
      <c r="CJ60" s="14" t="str">
        <f t="shared" si="21"/>
        <v/>
      </c>
      <c r="CK60" s="14" t="str">
        <f t="shared" si="21"/>
        <v/>
      </c>
      <c r="CL60" s="14" t="str">
        <f t="shared" si="21"/>
        <v/>
      </c>
      <c r="CM60" s="14" t="str">
        <f t="shared" si="21"/>
        <v/>
      </c>
      <c r="CN60" s="14" t="str">
        <f t="shared" si="21"/>
        <v/>
      </c>
      <c r="CO60" s="14" t="str">
        <f t="shared" si="21"/>
        <v/>
      </c>
      <c r="CP60" s="14" t="str">
        <f t="shared" si="21"/>
        <v/>
      </c>
      <c r="CQ60" s="14" t="str">
        <f t="shared" si="21"/>
        <v/>
      </c>
      <c r="CR60" s="14" t="str">
        <f t="shared" si="21"/>
        <v/>
      </c>
      <c r="CS60" s="14" t="str">
        <f t="shared" si="21"/>
        <v/>
      </c>
      <c r="CT60" s="14" t="str">
        <f t="shared" si="21"/>
        <v/>
      </c>
      <c r="CU60" s="14" t="str">
        <f t="shared" si="21"/>
        <v/>
      </c>
      <c r="CV60" s="14" t="str">
        <f t="shared" si="21"/>
        <v/>
      </c>
      <c r="CW60" s="14" t="str">
        <f t="shared" si="21"/>
        <v/>
      </c>
    </row>
    <row r="61" ht="12.75" customHeight="1" outlineLevel="1">
      <c r="A61" s="11" t="s">
        <v>531</v>
      </c>
      <c r="B61" s="14" t="str">
        <f t="shared" ref="B61:CW61" si="22">IF(AND(B10="",B16="AgeBanded"),"35 - 39","")</f>
        <v/>
      </c>
      <c r="C61" s="14" t="str">
        <f t="shared" si="22"/>
        <v/>
      </c>
      <c r="D61" s="14" t="str">
        <f t="shared" si="22"/>
        <v/>
      </c>
      <c r="E61" s="14" t="str">
        <f t="shared" si="22"/>
        <v/>
      </c>
      <c r="F61" s="14" t="str">
        <f t="shared" si="22"/>
        <v/>
      </c>
      <c r="G61" s="14" t="str">
        <f t="shared" si="22"/>
        <v/>
      </c>
      <c r="H61" s="14" t="str">
        <f t="shared" si="22"/>
        <v/>
      </c>
      <c r="I61" s="14" t="str">
        <f t="shared" si="22"/>
        <v>35 - 39</v>
      </c>
      <c r="J61" s="14" t="str">
        <f t="shared" si="22"/>
        <v/>
      </c>
      <c r="K61" s="14" t="str">
        <f t="shared" si="22"/>
        <v/>
      </c>
      <c r="L61" s="14" t="str">
        <f t="shared" si="22"/>
        <v/>
      </c>
      <c r="M61" s="14" t="str">
        <f t="shared" si="22"/>
        <v/>
      </c>
      <c r="N61" s="14" t="str">
        <f t="shared" si="22"/>
        <v/>
      </c>
      <c r="O61" s="14" t="str">
        <f t="shared" si="22"/>
        <v/>
      </c>
      <c r="P61" s="14" t="str">
        <f t="shared" si="22"/>
        <v/>
      </c>
      <c r="Q61" s="14" t="str">
        <f t="shared" si="22"/>
        <v/>
      </c>
      <c r="R61" s="14" t="str">
        <f t="shared" si="22"/>
        <v>35 - 39</v>
      </c>
      <c r="S61" s="14" t="str">
        <f t="shared" si="22"/>
        <v/>
      </c>
      <c r="T61" s="14" t="str">
        <f t="shared" si="22"/>
        <v/>
      </c>
      <c r="U61" s="14" t="str">
        <f t="shared" si="22"/>
        <v/>
      </c>
      <c r="V61" s="14" t="str">
        <f t="shared" si="22"/>
        <v/>
      </c>
      <c r="W61" s="14" t="str">
        <f t="shared" si="22"/>
        <v/>
      </c>
      <c r="X61" s="14" t="str">
        <f t="shared" si="22"/>
        <v/>
      </c>
      <c r="Y61" s="14" t="str">
        <f t="shared" si="22"/>
        <v/>
      </c>
      <c r="Z61" s="14" t="str">
        <f t="shared" si="22"/>
        <v/>
      </c>
      <c r="AA61" s="14" t="str">
        <f t="shared" si="22"/>
        <v/>
      </c>
      <c r="AB61" s="14" t="str">
        <f t="shared" si="22"/>
        <v/>
      </c>
      <c r="AC61" s="14" t="str">
        <f t="shared" si="22"/>
        <v/>
      </c>
      <c r="AD61" s="14" t="str">
        <f t="shared" si="22"/>
        <v/>
      </c>
      <c r="AE61" s="14" t="str">
        <f t="shared" si="22"/>
        <v/>
      </c>
      <c r="AF61" s="14" t="str">
        <f t="shared" si="22"/>
        <v/>
      </c>
      <c r="AG61" s="14" t="str">
        <f t="shared" si="22"/>
        <v/>
      </c>
      <c r="AH61" s="14" t="str">
        <f t="shared" si="22"/>
        <v/>
      </c>
      <c r="AI61" s="14" t="str">
        <f t="shared" si="22"/>
        <v/>
      </c>
      <c r="AJ61" s="14" t="str">
        <f t="shared" si="22"/>
        <v>35 - 39</v>
      </c>
      <c r="AK61" s="14" t="str">
        <f t="shared" si="22"/>
        <v/>
      </c>
      <c r="AL61" s="14" t="str">
        <f t="shared" si="22"/>
        <v/>
      </c>
      <c r="AM61" s="14" t="str">
        <f t="shared" si="22"/>
        <v/>
      </c>
      <c r="AN61" s="14" t="str">
        <f t="shared" si="22"/>
        <v/>
      </c>
      <c r="AO61" s="14" t="str">
        <f t="shared" si="22"/>
        <v/>
      </c>
      <c r="AP61" s="14" t="str">
        <f t="shared" si="22"/>
        <v/>
      </c>
      <c r="AQ61" s="14" t="str">
        <f t="shared" si="22"/>
        <v/>
      </c>
      <c r="AR61" s="14" t="str">
        <f t="shared" si="22"/>
        <v/>
      </c>
      <c r="AS61" s="14" t="str">
        <f t="shared" si="22"/>
        <v/>
      </c>
      <c r="AT61" s="14" t="str">
        <f t="shared" si="22"/>
        <v/>
      </c>
      <c r="AU61" s="14" t="str">
        <f t="shared" si="22"/>
        <v/>
      </c>
      <c r="AV61" s="14" t="str">
        <f t="shared" si="22"/>
        <v/>
      </c>
      <c r="AW61" s="14" t="str">
        <f t="shared" si="22"/>
        <v/>
      </c>
      <c r="AX61" s="14" t="str">
        <f t="shared" si="22"/>
        <v/>
      </c>
      <c r="AY61" s="14" t="str">
        <f t="shared" si="22"/>
        <v>35 - 39</v>
      </c>
      <c r="AZ61" s="14" t="str">
        <f t="shared" si="22"/>
        <v/>
      </c>
      <c r="BA61" s="14" t="str">
        <f t="shared" si="22"/>
        <v/>
      </c>
      <c r="BB61" s="14" t="str">
        <f t="shared" si="22"/>
        <v/>
      </c>
      <c r="BC61" s="14" t="str">
        <f t="shared" si="22"/>
        <v/>
      </c>
      <c r="BD61" s="14" t="str">
        <f t="shared" si="22"/>
        <v/>
      </c>
      <c r="BE61" s="14" t="str">
        <f t="shared" si="22"/>
        <v/>
      </c>
      <c r="BF61" s="14" t="str">
        <f t="shared" si="22"/>
        <v/>
      </c>
      <c r="BG61" s="14" t="str">
        <f t="shared" si="22"/>
        <v/>
      </c>
      <c r="BH61" s="14" t="str">
        <f t="shared" si="22"/>
        <v/>
      </c>
      <c r="BI61" s="14" t="str">
        <f t="shared" si="22"/>
        <v/>
      </c>
      <c r="BJ61" s="14" t="str">
        <f t="shared" si="22"/>
        <v/>
      </c>
      <c r="BK61" s="14" t="str">
        <f t="shared" si="22"/>
        <v/>
      </c>
      <c r="BL61" s="14" t="str">
        <f t="shared" si="22"/>
        <v/>
      </c>
      <c r="BM61" s="14" t="str">
        <f t="shared" si="22"/>
        <v/>
      </c>
      <c r="BN61" s="14" t="str">
        <f t="shared" si="22"/>
        <v/>
      </c>
      <c r="BO61" s="14" t="str">
        <f t="shared" si="22"/>
        <v/>
      </c>
      <c r="BP61" s="14" t="str">
        <f t="shared" si="22"/>
        <v/>
      </c>
      <c r="BQ61" s="14" t="str">
        <f t="shared" si="22"/>
        <v/>
      </c>
      <c r="BR61" s="14" t="str">
        <f t="shared" si="22"/>
        <v/>
      </c>
      <c r="BS61" s="14" t="str">
        <f t="shared" si="22"/>
        <v>35 - 39</v>
      </c>
      <c r="BT61" s="14" t="str">
        <f t="shared" si="22"/>
        <v/>
      </c>
      <c r="BU61" s="14" t="str">
        <f t="shared" si="22"/>
        <v/>
      </c>
      <c r="BV61" s="14" t="str">
        <f t="shared" si="22"/>
        <v/>
      </c>
      <c r="BW61" s="14" t="str">
        <f t="shared" si="22"/>
        <v>35 - 39</v>
      </c>
      <c r="BX61" s="14" t="str">
        <f t="shared" si="22"/>
        <v>35 - 39</v>
      </c>
      <c r="BY61" s="14" t="str">
        <f t="shared" si="22"/>
        <v/>
      </c>
      <c r="BZ61" s="14" t="str">
        <f t="shared" si="22"/>
        <v>35 - 39</v>
      </c>
      <c r="CA61" s="14" t="str">
        <f t="shared" si="22"/>
        <v/>
      </c>
      <c r="CB61" s="14" t="str">
        <f t="shared" si="22"/>
        <v/>
      </c>
      <c r="CC61" s="14" t="str">
        <f t="shared" si="22"/>
        <v>35 - 39</v>
      </c>
      <c r="CD61" s="14" t="str">
        <f t="shared" si="22"/>
        <v/>
      </c>
      <c r="CE61" s="14" t="str">
        <f t="shared" si="22"/>
        <v/>
      </c>
      <c r="CF61" s="14" t="str">
        <f t="shared" si="22"/>
        <v/>
      </c>
      <c r="CG61" s="14" t="str">
        <f t="shared" si="22"/>
        <v/>
      </c>
      <c r="CH61" s="14" t="str">
        <f t="shared" si="22"/>
        <v/>
      </c>
      <c r="CI61" s="14" t="str">
        <f t="shared" si="22"/>
        <v/>
      </c>
      <c r="CJ61" s="14" t="str">
        <f t="shared" si="22"/>
        <v/>
      </c>
      <c r="CK61" s="14" t="str">
        <f t="shared" si="22"/>
        <v/>
      </c>
      <c r="CL61" s="14" t="str">
        <f t="shared" si="22"/>
        <v/>
      </c>
      <c r="CM61" s="14" t="str">
        <f t="shared" si="22"/>
        <v/>
      </c>
      <c r="CN61" s="14" t="str">
        <f t="shared" si="22"/>
        <v/>
      </c>
      <c r="CO61" s="14" t="str">
        <f t="shared" si="22"/>
        <v/>
      </c>
      <c r="CP61" s="14" t="str">
        <f t="shared" si="22"/>
        <v/>
      </c>
      <c r="CQ61" s="14" t="str">
        <f t="shared" si="22"/>
        <v/>
      </c>
      <c r="CR61" s="14" t="str">
        <f t="shared" si="22"/>
        <v/>
      </c>
      <c r="CS61" s="14" t="str">
        <f t="shared" si="22"/>
        <v/>
      </c>
      <c r="CT61" s="14" t="str">
        <f t="shared" si="22"/>
        <v/>
      </c>
      <c r="CU61" s="14" t="str">
        <f t="shared" si="22"/>
        <v/>
      </c>
      <c r="CV61" s="14" t="str">
        <f t="shared" si="22"/>
        <v/>
      </c>
      <c r="CW61" s="14" t="str">
        <f t="shared" si="22"/>
        <v/>
      </c>
    </row>
    <row r="62" ht="12.75" customHeight="1" outlineLevel="1">
      <c r="A62" s="11" t="s">
        <v>533</v>
      </c>
      <c r="B62" s="14" t="str">
        <f t="shared" ref="B62:CW62" si="23">IF(B61="","",RANDBETWEEN(0,100))</f>
        <v/>
      </c>
      <c r="C62" s="14" t="str">
        <f t="shared" si="23"/>
        <v/>
      </c>
      <c r="D62" s="14" t="str">
        <f t="shared" si="23"/>
        <v/>
      </c>
      <c r="E62" s="14" t="str">
        <f t="shared" si="23"/>
        <v/>
      </c>
      <c r="F62" s="14" t="str">
        <f t="shared" si="23"/>
        <v/>
      </c>
      <c r="G62" s="14" t="str">
        <f t="shared" si="23"/>
        <v/>
      </c>
      <c r="H62" s="14" t="str">
        <f t="shared" si="23"/>
        <v/>
      </c>
      <c r="I62" s="14">
        <f t="shared" si="23"/>
        <v>13</v>
      </c>
      <c r="J62" s="14" t="str">
        <f t="shared" si="23"/>
        <v/>
      </c>
      <c r="K62" s="14" t="str">
        <f t="shared" si="23"/>
        <v/>
      </c>
      <c r="L62" s="14" t="str">
        <f t="shared" si="23"/>
        <v/>
      </c>
      <c r="M62" s="14" t="str">
        <f t="shared" si="23"/>
        <v/>
      </c>
      <c r="N62" s="14" t="str">
        <f t="shared" si="23"/>
        <v/>
      </c>
      <c r="O62" s="14" t="str">
        <f t="shared" si="23"/>
        <v/>
      </c>
      <c r="P62" s="14" t="str">
        <f t="shared" si="23"/>
        <v/>
      </c>
      <c r="Q62" s="14" t="str">
        <f t="shared" si="23"/>
        <v/>
      </c>
      <c r="R62" s="14">
        <f t="shared" si="23"/>
        <v>10</v>
      </c>
      <c r="S62" s="14" t="str">
        <f t="shared" si="23"/>
        <v/>
      </c>
      <c r="T62" s="14" t="str">
        <f t="shared" si="23"/>
        <v/>
      </c>
      <c r="U62" s="14" t="str">
        <f t="shared" si="23"/>
        <v/>
      </c>
      <c r="V62" s="14" t="str">
        <f t="shared" si="23"/>
        <v/>
      </c>
      <c r="W62" s="14" t="str">
        <f t="shared" si="23"/>
        <v/>
      </c>
      <c r="X62" s="14" t="str">
        <f t="shared" si="23"/>
        <v/>
      </c>
      <c r="Y62" s="14" t="str">
        <f t="shared" si="23"/>
        <v/>
      </c>
      <c r="Z62" s="14" t="str">
        <f t="shared" si="23"/>
        <v/>
      </c>
      <c r="AA62" s="14" t="str">
        <f t="shared" si="23"/>
        <v/>
      </c>
      <c r="AB62" s="14" t="str">
        <f t="shared" si="23"/>
        <v/>
      </c>
      <c r="AC62" s="14" t="str">
        <f t="shared" si="23"/>
        <v/>
      </c>
      <c r="AD62" s="14" t="str">
        <f t="shared" si="23"/>
        <v/>
      </c>
      <c r="AE62" s="14" t="str">
        <f t="shared" si="23"/>
        <v/>
      </c>
      <c r="AF62" s="14" t="str">
        <f t="shared" si="23"/>
        <v/>
      </c>
      <c r="AG62" s="14" t="str">
        <f t="shared" si="23"/>
        <v/>
      </c>
      <c r="AH62" s="14" t="str">
        <f t="shared" si="23"/>
        <v/>
      </c>
      <c r="AI62" s="14" t="str">
        <f t="shared" si="23"/>
        <v/>
      </c>
      <c r="AJ62" s="14">
        <f t="shared" si="23"/>
        <v>38</v>
      </c>
      <c r="AK62" s="14" t="str">
        <f t="shared" si="23"/>
        <v/>
      </c>
      <c r="AL62" s="14" t="str">
        <f t="shared" si="23"/>
        <v/>
      </c>
      <c r="AM62" s="14" t="str">
        <f t="shared" si="23"/>
        <v/>
      </c>
      <c r="AN62" s="14" t="str">
        <f t="shared" si="23"/>
        <v/>
      </c>
      <c r="AO62" s="14" t="str">
        <f t="shared" si="23"/>
        <v/>
      </c>
      <c r="AP62" s="14" t="str">
        <f t="shared" si="23"/>
        <v/>
      </c>
      <c r="AQ62" s="14" t="str">
        <f t="shared" si="23"/>
        <v/>
      </c>
      <c r="AR62" s="14" t="str">
        <f t="shared" si="23"/>
        <v/>
      </c>
      <c r="AS62" s="14" t="str">
        <f t="shared" si="23"/>
        <v/>
      </c>
      <c r="AT62" s="14" t="str">
        <f t="shared" si="23"/>
        <v/>
      </c>
      <c r="AU62" s="14" t="str">
        <f t="shared" si="23"/>
        <v/>
      </c>
      <c r="AV62" s="14" t="str">
        <f t="shared" si="23"/>
        <v/>
      </c>
      <c r="AW62" s="14" t="str">
        <f t="shared" si="23"/>
        <v/>
      </c>
      <c r="AX62" s="14" t="str">
        <f t="shared" si="23"/>
        <v/>
      </c>
      <c r="AY62" s="14">
        <f t="shared" si="23"/>
        <v>98</v>
      </c>
      <c r="AZ62" s="14" t="str">
        <f t="shared" si="23"/>
        <v/>
      </c>
      <c r="BA62" s="14" t="str">
        <f t="shared" si="23"/>
        <v/>
      </c>
      <c r="BB62" s="14" t="str">
        <f t="shared" si="23"/>
        <v/>
      </c>
      <c r="BC62" s="14" t="str">
        <f t="shared" si="23"/>
        <v/>
      </c>
      <c r="BD62" s="14" t="str">
        <f t="shared" si="23"/>
        <v/>
      </c>
      <c r="BE62" s="14" t="str">
        <f t="shared" si="23"/>
        <v/>
      </c>
      <c r="BF62" s="14" t="str">
        <f t="shared" si="23"/>
        <v/>
      </c>
      <c r="BG62" s="14" t="str">
        <f t="shared" si="23"/>
        <v/>
      </c>
      <c r="BH62" s="14" t="str">
        <f t="shared" si="23"/>
        <v/>
      </c>
      <c r="BI62" s="14" t="str">
        <f t="shared" si="23"/>
        <v/>
      </c>
      <c r="BJ62" s="14" t="str">
        <f t="shared" si="23"/>
        <v/>
      </c>
      <c r="BK62" s="14" t="str">
        <f t="shared" si="23"/>
        <v/>
      </c>
      <c r="BL62" s="14" t="str">
        <f t="shared" si="23"/>
        <v/>
      </c>
      <c r="BM62" s="14" t="str">
        <f t="shared" si="23"/>
        <v/>
      </c>
      <c r="BN62" s="14" t="str">
        <f t="shared" si="23"/>
        <v/>
      </c>
      <c r="BO62" s="14" t="str">
        <f t="shared" si="23"/>
        <v/>
      </c>
      <c r="BP62" s="14" t="str">
        <f t="shared" si="23"/>
        <v/>
      </c>
      <c r="BQ62" s="14" t="str">
        <f t="shared" si="23"/>
        <v/>
      </c>
      <c r="BR62" s="14" t="str">
        <f t="shared" si="23"/>
        <v/>
      </c>
      <c r="BS62" s="14">
        <f t="shared" si="23"/>
        <v>67</v>
      </c>
      <c r="BT62" s="14" t="str">
        <f t="shared" si="23"/>
        <v/>
      </c>
      <c r="BU62" s="14" t="str">
        <f t="shared" si="23"/>
        <v/>
      </c>
      <c r="BV62" s="14" t="str">
        <f t="shared" si="23"/>
        <v/>
      </c>
      <c r="BW62" s="14">
        <f t="shared" si="23"/>
        <v>48</v>
      </c>
      <c r="BX62" s="14">
        <f t="shared" si="23"/>
        <v>22</v>
      </c>
      <c r="BY62" s="14" t="str">
        <f t="shared" si="23"/>
        <v/>
      </c>
      <c r="BZ62" s="14">
        <f t="shared" si="23"/>
        <v>74</v>
      </c>
      <c r="CA62" s="14" t="str">
        <f t="shared" si="23"/>
        <v/>
      </c>
      <c r="CB62" s="14" t="str">
        <f t="shared" si="23"/>
        <v/>
      </c>
      <c r="CC62" s="14">
        <f t="shared" si="23"/>
        <v>15</v>
      </c>
      <c r="CD62" s="14" t="str">
        <f t="shared" si="23"/>
        <v/>
      </c>
      <c r="CE62" s="14" t="str">
        <f t="shared" si="23"/>
        <v/>
      </c>
      <c r="CF62" s="14" t="str">
        <f t="shared" si="23"/>
        <v/>
      </c>
      <c r="CG62" s="14" t="str">
        <f t="shared" si="23"/>
        <v/>
      </c>
      <c r="CH62" s="14" t="str">
        <f t="shared" si="23"/>
        <v/>
      </c>
      <c r="CI62" s="14" t="str">
        <f t="shared" si="23"/>
        <v/>
      </c>
      <c r="CJ62" s="14" t="str">
        <f t="shared" si="23"/>
        <v/>
      </c>
      <c r="CK62" s="14" t="str">
        <f t="shared" si="23"/>
        <v/>
      </c>
      <c r="CL62" s="14" t="str">
        <f t="shared" si="23"/>
        <v/>
      </c>
      <c r="CM62" s="14" t="str">
        <f t="shared" si="23"/>
        <v/>
      </c>
      <c r="CN62" s="14" t="str">
        <f t="shared" si="23"/>
        <v/>
      </c>
      <c r="CO62" s="14" t="str">
        <f t="shared" si="23"/>
        <v/>
      </c>
      <c r="CP62" s="14" t="str">
        <f t="shared" si="23"/>
        <v/>
      </c>
      <c r="CQ62" s="14" t="str">
        <f t="shared" si="23"/>
        <v/>
      </c>
      <c r="CR62" s="14" t="str">
        <f t="shared" si="23"/>
        <v/>
      </c>
      <c r="CS62" s="14" t="str">
        <f t="shared" si="23"/>
        <v/>
      </c>
      <c r="CT62" s="14" t="str">
        <f t="shared" si="23"/>
        <v/>
      </c>
      <c r="CU62" s="14" t="str">
        <f t="shared" si="23"/>
        <v/>
      </c>
      <c r="CV62" s="14" t="str">
        <f t="shared" si="23"/>
        <v/>
      </c>
      <c r="CW62" s="14" t="str">
        <f t="shared" si="23"/>
        <v/>
      </c>
    </row>
    <row r="63" ht="12.75" customHeight="1" outlineLevel="1">
      <c r="A63" s="11" t="s">
        <v>534</v>
      </c>
      <c r="B63" s="14" t="str">
        <f t="shared" ref="B63:CW63" si="24">IF(AND(B10="",B16="AgeBanded"),"40 - 44","")</f>
        <v/>
      </c>
      <c r="C63" s="14" t="str">
        <f t="shared" si="24"/>
        <v/>
      </c>
      <c r="D63" s="14" t="str">
        <f t="shared" si="24"/>
        <v/>
      </c>
      <c r="E63" s="14" t="str">
        <f t="shared" si="24"/>
        <v/>
      </c>
      <c r="F63" s="14" t="str">
        <f t="shared" si="24"/>
        <v/>
      </c>
      <c r="G63" s="14" t="str">
        <f t="shared" si="24"/>
        <v/>
      </c>
      <c r="H63" s="14" t="str">
        <f t="shared" si="24"/>
        <v/>
      </c>
      <c r="I63" s="14" t="str">
        <f t="shared" si="24"/>
        <v>40 - 44</v>
      </c>
      <c r="J63" s="14" t="str">
        <f t="shared" si="24"/>
        <v/>
      </c>
      <c r="K63" s="14" t="str">
        <f t="shared" si="24"/>
        <v/>
      </c>
      <c r="L63" s="14" t="str">
        <f t="shared" si="24"/>
        <v/>
      </c>
      <c r="M63" s="14" t="str">
        <f t="shared" si="24"/>
        <v/>
      </c>
      <c r="N63" s="14" t="str">
        <f t="shared" si="24"/>
        <v/>
      </c>
      <c r="O63" s="14" t="str">
        <f t="shared" si="24"/>
        <v/>
      </c>
      <c r="P63" s="14" t="str">
        <f t="shared" si="24"/>
        <v/>
      </c>
      <c r="Q63" s="14" t="str">
        <f t="shared" si="24"/>
        <v/>
      </c>
      <c r="R63" s="14" t="str">
        <f t="shared" si="24"/>
        <v>40 - 44</v>
      </c>
      <c r="S63" s="14" t="str">
        <f t="shared" si="24"/>
        <v/>
      </c>
      <c r="T63" s="14" t="str">
        <f t="shared" si="24"/>
        <v/>
      </c>
      <c r="U63" s="14" t="str">
        <f t="shared" si="24"/>
        <v/>
      </c>
      <c r="V63" s="14" t="str">
        <f t="shared" si="24"/>
        <v/>
      </c>
      <c r="W63" s="14" t="str">
        <f t="shared" si="24"/>
        <v/>
      </c>
      <c r="X63" s="14" t="str">
        <f t="shared" si="24"/>
        <v/>
      </c>
      <c r="Y63" s="14" t="str">
        <f t="shared" si="24"/>
        <v/>
      </c>
      <c r="Z63" s="14" t="str">
        <f t="shared" si="24"/>
        <v/>
      </c>
      <c r="AA63" s="14" t="str">
        <f t="shared" si="24"/>
        <v/>
      </c>
      <c r="AB63" s="14" t="str">
        <f t="shared" si="24"/>
        <v/>
      </c>
      <c r="AC63" s="14" t="str">
        <f t="shared" si="24"/>
        <v/>
      </c>
      <c r="AD63" s="14" t="str">
        <f t="shared" si="24"/>
        <v/>
      </c>
      <c r="AE63" s="14" t="str">
        <f t="shared" si="24"/>
        <v/>
      </c>
      <c r="AF63" s="14" t="str">
        <f t="shared" si="24"/>
        <v/>
      </c>
      <c r="AG63" s="14" t="str">
        <f t="shared" si="24"/>
        <v/>
      </c>
      <c r="AH63" s="14" t="str">
        <f t="shared" si="24"/>
        <v/>
      </c>
      <c r="AI63" s="14" t="str">
        <f t="shared" si="24"/>
        <v/>
      </c>
      <c r="AJ63" s="14" t="str">
        <f t="shared" si="24"/>
        <v>40 - 44</v>
      </c>
      <c r="AK63" s="14" t="str">
        <f t="shared" si="24"/>
        <v/>
      </c>
      <c r="AL63" s="14" t="str">
        <f t="shared" si="24"/>
        <v/>
      </c>
      <c r="AM63" s="14" t="str">
        <f t="shared" si="24"/>
        <v/>
      </c>
      <c r="AN63" s="14" t="str">
        <f t="shared" si="24"/>
        <v/>
      </c>
      <c r="AO63" s="14" t="str">
        <f t="shared" si="24"/>
        <v/>
      </c>
      <c r="AP63" s="14" t="str">
        <f t="shared" si="24"/>
        <v/>
      </c>
      <c r="AQ63" s="14" t="str">
        <f t="shared" si="24"/>
        <v/>
      </c>
      <c r="AR63" s="14" t="str">
        <f t="shared" si="24"/>
        <v/>
      </c>
      <c r="AS63" s="14" t="str">
        <f t="shared" si="24"/>
        <v/>
      </c>
      <c r="AT63" s="14" t="str">
        <f t="shared" si="24"/>
        <v/>
      </c>
      <c r="AU63" s="14" t="str">
        <f t="shared" si="24"/>
        <v/>
      </c>
      <c r="AV63" s="14" t="str">
        <f t="shared" si="24"/>
        <v/>
      </c>
      <c r="AW63" s="14" t="str">
        <f t="shared" si="24"/>
        <v/>
      </c>
      <c r="AX63" s="14" t="str">
        <f t="shared" si="24"/>
        <v/>
      </c>
      <c r="AY63" s="14" t="str">
        <f t="shared" si="24"/>
        <v>40 - 44</v>
      </c>
      <c r="AZ63" s="14" t="str">
        <f t="shared" si="24"/>
        <v/>
      </c>
      <c r="BA63" s="14" t="str">
        <f t="shared" si="24"/>
        <v/>
      </c>
      <c r="BB63" s="14" t="str">
        <f t="shared" si="24"/>
        <v/>
      </c>
      <c r="BC63" s="14" t="str">
        <f t="shared" si="24"/>
        <v/>
      </c>
      <c r="BD63" s="14" t="str">
        <f t="shared" si="24"/>
        <v/>
      </c>
      <c r="BE63" s="14" t="str">
        <f t="shared" si="24"/>
        <v/>
      </c>
      <c r="BF63" s="14" t="str">
        <f t="shared" si="24"/>
        <v/>
      </c>
      <c r="BG63" s="14" t="str">
        <f t="shared" si="24"/>
        <v/>
      </c>
      <c r="BH63" s="14" t="str">
        <f t="shared" si="24"/>
        <v/>
      </c>
      <c r="BI63" s="14" t="str">
        <f t="shared" si="24"/>
        <v/>
      </c>
      <c r="BJ63" s="14" t="str">
        <f t="shared" si="24"/>
        <v/>
      </c>
      <c r="BK63" s="14" t="str">
        <f t="shared" si="24"/>
        <v/>
      </c>
      <c r="BL63" s="14" t="str">
        <f t="shared" si="24"/>
        <v/>
      </c>
      <c r="BM63" s="14" t="str">
        <f t="shared" si="24"/>
        <v/>
      </c>
      <c r="BN63" s="14" t="str">
        <f t="shared" si="24"/>
        <v/>
      </c>
      <c r="BO63" s="14" t="str">
        <f t="shared" si="24"/>
        <v/>
      </c>
      <c r="BP63" s="14" t="str">
        <f t="shared" si="24"/>
        <v/>
      </c>
      <c r="BQ63" s="14" t="str">
        <f t="shared" si="24"/>
        <v/>
      </c>
      <c r="BR63" s="14" t="str">
        <f t="shared" si="24"/>
        <v/>
      </c>
      <c r="BS63" s="14" t="str">
        <f t="shared" si="24"/>
        <v>40 - 44</v>
      </c>
      <c r="BT63" s="14" t="str">
        <f t="shared" si="24"/>
        <v/>
      </c>
      <c r="BU63" s="14" t="str">
        <f t="shared" si="24"/>
        <v/>
      </c>
      <c r="BV63" s="14" t="str">
        <f t="shared" si="24"/>
        <v/>
      </c>
      <c r="BW63" s="14" t="str">
        <f t="shared" si="24"/>
        <v>40 - 44</v>
      </c>
      <c r="BX63" s="14" t="str">
        <f t="shared" si="24"/>
        <v>40 - 44</v>
      </c>
      <c r="BY63" s="14" t="str">
        <f t="shared" si="24"/>
        <v/>
      </c>
      <c r="BZ63" s="14" t="str">
        <f t="shared" si="24"/>
        <v>40 - 44</v>
      </c>
      <c r="CA63" s="14" t="str">
        <f t="shared" si="24"/>
        <v/>
      </c>
      <c r="CB63" s="14" t="str">
        <f t="shared" si="24"/>
        <v/>
      </c>
      <c r="CC63" s="14" t="str">
        <f t="shared" si="24"/>
        <v>40 - 44</v>
      </c>
      <c r="CD63" s="14" t="str">
        <f t="shared" si="24"/>
        <v/>
      </c>
      <c r="CE63" s="14" t="str">
        <f t="shared" si="24"/>
        <v/>
      </c>
      <c r="CF63" s="14" t="str">
        <f t="shared" si="24"/>
        <v/>
      </c>
      <c r="CG63" s="14" t="str">
        <f t="shared" si="24"/>
        <v/>
      </c>
      <c r="CH63" s="14" t="str">
        <f t="shared" si="24"/>
        <v/>
      </c>
      <c r="CI63" s="14" t="str">
        <f t="shared" si="24"/>
        <v/>
      </c>
      <c r="CJ63" s="14" t="str">
        <f t="shared" si="24"/>
        <v/>
      </c>
      <c r="CK63" s="14" t="str">
        <f t="shared" si="24"/>
        <v/>
      </c>
      <c r="CL63" s="14" t="str">
        <f t="shared" si="24"/>
        <v/>
      </c>
      <c r="CM63" s="14" t="str">
        <f t="shared" si="24"/>
        <v/>
      </c>
      <c r="CN63" s="14" t="str">
        <f t="shared" si="24"/>
        <v/>
      </c>
      <c r="CO63" s="14" t="str">
        <f t="shared" si="24"/>
        <v/>
      </c>
      <c r="CP63" s="14" t="str">
        <f t="shared" si="24"/>
        <v/>
      </c>
      <c r="CQ63" s="14" t="str">
        <f t="shared" si="24"/>
        <v/>
      </c>
      <c r="CR63" s="14" t="str">
        <f t="shared" si="24"/>
        <v/>
      </c>
      <c r="CS63" s="14" t="str">
        <f t="shared" si="24"/>
        <v/>
      </c>
      <c r="CT63" s="14" t="str">
        <f t="shared" si="24"/>
        <v/>
      </c>
      <c r="CU63" s="14" t="str">
        <f t="shared" si="24"/>
        <v/>
      </c>
      <c r="CV63" s="14" t="str">
        <f t="shared" si="24"/>
        <v/>
      </c>
      <c r="CW63" s="14" t="str">
        <f t="shared" si="24"/>
        <v/>
      </c>
    </row>
    <row r="64" ht="12.75" customHeight="1" outlineLevel="1">
      <c r="A64" s="11" t="s">
        <v>536</v>
      </c>
      <c r="B64" s="14" t="str">
        <f t="shared" ref="B64:CW64" si="25">IF(B63="","",RANDBETWEEN(0,100))</f>
        <v/>
      </c>
      <c r="C64" s="14" t="str">
        <f t="shared" si="25"/>
        <v/>
      </c>
      <c r="D64" s="14" t="str">
        <f t="shared" si="25"/>
        <v/>
      </c>
      <c r="E64" s="14" t="str">
        <f t="shared" si="25"/>
        <v/>
      </c>
      <c r="F64" s="14" t="str">
        <f t="shared" si="25"/>
        <v/>
      </c>
      <c r="G64" s="14" t="str">
        <f t="shared" si="25"/>
        <v/>
      </c>
      <c r="H64" s="14" t="str">
        <f t="shared" si="25"/>
        <v/>
      </c>
      <c r="I64" s="14">
        <f t="shared" si="25"/>
        <v>36</v>
      </c>
      <c r="J64" s="14" t="str">
        <f t="shared" si="25"/>
        <v/>
      </c>
      <c r="K64" s="14" t="str">
        <f t="shared" si="25"/>
        <v/>
      </c>
      <c r="L64" s="14" t="str">
        <f t="shared" si="25"/>
        <v/>
      </c>
      <c r="M64" s="14" t="str">
        <f t="shared" si="25"/>
        <v/>
      </c>
      <c r="N64" s="14" t="str">
        <f t="shared" si="25"/>
        <v/>
      </c>
      <c r="O64" s="14" t="str">
        <f t="shared" si="25"/>
        <v/>
      </c>
      <c r="P64" s="14" t="str">
        <f t="shared" si="25"/>
        <v/>
      </c>
      <c r="Q64" s="14" t="str">
        <f t="shared" si="25"/>
        <v/>
      </c>
      <c r="R64" s="14">
        <f t="shared" si="25"/>
        <v>38</v>
      </c>
      <c r="S64" s="14" t="str">
        <f t="shared" si="25"/>
        <v/>
      </c>
      <c r="T64" s="14" t="str">
        <f t="shared" si="25"/>
        <v/>
      </c>
      <c r="U64" s="14" t="str">
        <f t="shared" si="25"/>
        <v/>
      </c>
      <c r="V64" s="14" t="str">
        <f t="shared" si="25"/>
        <v/>
      </c>
      <c r="W64" s="14" t="str">
        <f t="shared" si="25"/>
        <v/>
      </c>
      <c r="X64" s="14" t="str">
        <f t="shared" si="25"/>
        <v/>
      </c>
      <c r="Y64" s="14" t="str">
        <f t="shared" si="25"/>
        <v/>
      </c>
      <c r="Z64" s="14" t="str">
        <f t="shared" si="25"/>
        <v/>
      </c>
      <c r="AA64" s="14" t="str">
        <f t="shared" si="25"/>
        <v/>
      </c>
      <c r="AB64" s="14" t="str">
        <f t="shared" si="25"/>
        <v/>
      </c>
      <c r="AC64" s="14" t="str">
        <f t="shared" si="25"/>
        <v/>
      </c>
      <c r="AD64" s="14" t="str">
        <f t="shared" si="25"/>
        <v/>
      </c>
      <c r="AE64" s="14" t="str">
        <f t="shared" si="25"/>
        <v/>
      </c>
      <c r="AF64" s="14" t="str">
        <f t="shared" si="25"/>
        <v/>
      </c>
      <c r="AG64" s="14" t="str">
        <f t="shared" si="25"/>
        <v/>
      </c>
      <c r="AH64" s="14" t="str">
        <f t="shared" si="25"/>
        <v/>
      </c>
      <c r="AI64" s="14" t="str">
        <f t="shared" si="25"/>
        <v/>
      </c>
      <c r="AJ64" s="14">
        <f t="shared" si="25"/>
        <v>84</v>
      </c>
      <c r="AK64" s="14" t="str">
        <f t="shared" si="25"/>
        <v/>
      </c>
      <c r="AL64" s="14" t="str">
        <f t="shared" si="25"/>
        <v/>
      </c>
      <c r="AM64" s="14" t="str">
        <f t="shared" si="25"/>
        <v/>
      </c>
      <c r="AN64" s="14" t="str">
        <f t="shared" si="25"/>
        <v/>
      </c>
      <c r="AO64" s="14" t="str">
        <f t="shared" si="25"/>
        <v/>
      </c>
      <c r="AP64" s="14" t="str">
        <f t="shared" si="25"/>
        <v/>
      </c>
      <c r="AQ64" s="14" t="str">
        <f t="shared" si="25"/>
        <v/>
      </c>
      <c r="AR64" s="14" t="str">
        <f t="shared" si="25"/>
        <v/>
      </c>
      <c r="AS64" s="14" t="str">
        <f t="shared" si="25"/>
        <v/>
      </c>
      <c r="AT64" s="14" t="str">
        <f t="shared" si="25"/>
        <v/>
      </c>
      <c r="AU64" s="14" t="str">
        <f t="shared" si="25"/>
        <v/>
      </c>
      <c r="AV64" s="14" t="str">
        <f t="shared" si="25"/>
        <v/>
      </c>
      <c r="AW64" s="14" t="str">
        <f t="shared" si="25"/>
        <v/>
      </c>
      <c r="AX64" s="14" t="str">
        <f t="shared" si="25"/>
        <v/>
      </c>
      <c r="AY64" s="14">
        <f t="shared" si="25"/>
        <v>71</v>
      </c>
      <c r="AZ64" s="14" t="str">
        <f t="shared" si="25"/>
        <v/>
      </c>
      <c r="BA64" s="14" t="str">
        <f t="shared" si="25"/>
        <v/>
      </c>
      <c r="BB64" s="14" t="str">
        <f t="shared" si="25"/>
        <v/>
      </c>
      <c r="BC64" s="14" t="str">
        <f t="shared" si="25"/>
        <v/>
      </c>
      <c r="BD64" s="14" t="str">
        <f t="shared" si="25"/>
        <v/>
      </c>
      <c r="BE64" s="14" t="str">
        <f t="shared" si="25"/>
        <v/>
      </c>
      <c r="BF64" s="14" t="str">
        <f t="shared" si="25"/>
        <v/>
      </c>
      <c r="BG64" s="14" t="str">
        <f t="shared" si="25"/>
        <v/>
      </c>
      <c r="BH64" s="14" t="str">
        <f t="shared" si="25"/>
        <v/>
      </c>
      <c r="BI64" s="14" t="str">
        <f t="shared" si="25"/>
        <v/>
      </c>
      <c r="BJ64" s="14" t="str">
        <f t="shared" si="25"/>
        <v/>
      </c>
      <c r="BK64" s="14" t="str">
        <f t="shared" si="25"/>
        <v/>
      </c>
      <c r="BL64" s="14" t="str">
        <f t="shared" si="25"/>
        <v/>
      </c>
      <c r="BM64" s="14" t="str">
        <f t="shared" si="25"/>
        <v/>
      </c>
      <c r="BN64" s="14" t="str">
        <f t="shared" si="25"/>
        <v/>
      </c>
      <c r="BO64" s="14" t="str">
        <f t="shared" si="25"/>
        <v/>
      </c>
      <c r="BP64" s="14" t="str">
        <f t="shared" si="25"/>
        <v/>
      </c>
      <c r="BQ64" s="14" t="str">
        <f t="shared" si="25"/>
        <v/>
      </c>
      <c r="BR64" s="14" t="str">
        <f t="shared" si="25"/>
        <v/>
      </c>
      <c r="BS64" s="14">
        <f t="shared" si="25"/>
        <v>98</v>
      </c>
      <c r="BT64" s="14" t="str">
        <f t="shared" si="25"/>
        <v/>
      </c>
      <c r="BU64" s="14" t="str">
        <f t="shared" si="25"/>
        <v/>
      </c>
      <c r="BV64" s="14" t="str">
        <f t="shared" si="25"/>
        <v/>
      </c>
      <c r="BW64" s="14">
        <f t="shared" si="25"/>
        <v>69</v>
      </c>
      <c r="BX64" s="14">
        <f t="shared" si="25"/>
        <v>32</v>
      </c>
      <c r="BY64" s="14" t="str">
        <f t="shared" si="25"/>
        <v/>
      </c>
      <c r="BZ64" s="14">
        <f t="shared" si="25"/>
        <v>21</v>
      </c>
      <c r="CA64" s="14" t="str">
        <f t="shared" si="25"/>
        <v/>
      </c>
      <c r="CB64" s="14" t="str">
        <f t="shared" si="25"/>
        <v/>
      </c>
      <c r="CC64" s="14">
        <f t="shared" si="25"/>
        <v>62</v>
      </c>
      <c r="CD64" s="14" t="str">
        <f t="shared" si="25"/>
        <v/>
      </c>
      <c r="CE64" s="14" t="str">
        <f t="shared" si="25"/>
        <v/>
      </c>
      <c r="CF64" s="14" t="str">
        <f t="shared" si="25"/>
        <v/>
      </c>
      <c r="CG64" s="14" t="str">
        <f t="shared" si="25"/>
        <v/>
      </c>
      <c r="CH64" s="14" t="str">
        <f t="shared" si="25"/>
        <v/>
      </c>
      <c r="CI64" s="14" t="str">
        <f t="shared" si="25"/>
        <v/>
      </c>
      <c r="CJ64" s="14" t="str">
        <f t="shared" si="25"/>
        <v/>
      </c>
      <c r="CK64" s="14" t="str">
        <f t="shared" si="25"/>
        <v/>
      </c>
      <c r="CL64" s="14" t="str">
        <f t="shared" si="25"/>
        <v/>
      </c>
      <c r="CM64" s="14" t="str">
        <f t="shared" si="25"/>
        <v/>
      </c>
      <c r="CN64" s="14" t="str">
        <f t="shared" si="25"/>
        <v/>
      </c>
      <c r="CO64" s="14" t="str">
        <f t="shared" si="25"/>
        <v/>
      </c>
      <c r="CP64" s="14" t="str">
        <f t="shared" si="25"/>
        <v/>
      </c>
      <c r="CQ64" s="14" t="str">
        <f t="shared" si="25"/>
        <v/>
      </c>
      <c r="CR64" s="14" t="str">
        <f t="shared" si="25"/>
        <v/>
      </c>
      <c r="CS64" s="14" t="str">
        <f t="shared" si="25"/>
        <v/>
      </c>
      <c r="CT64" s="14" t="str">
        <f t="shared" si="25"/>
        <v/>
      </c>
      <c r="CU64" s="14" t="str">
        <f t="shared" si="25"/>
        <v/>
      </c>
      <c r="CV64" s="14" t="str">
        <f t="shared" si="25"/>
        <v/>
      </c>
      <c r="CW64" s="14" t="str">
        <f t="shared" si="25"/>
        <v/>
      </c>
    </row>
    <row r="65" ht="12.75" customHeight="1" outlineLevel="1">
      <c r="A65" s="11" t="s">
        <v>537</v>
      </c>
      <c r="B65" s="14" t="str">
        <f t="shared" ref="B65:CW65" si="26">IF(AND(B10="",B16="AgeBanded"),"45 - 49","")</f>
        <v/>
      </c>
      <c r="C65" s="14" t="str">
        <f t="shared" si="26"/>
        <v/>
      </c>
      <c r="D65" s="14" t="str">
        <f t="shared" si="26"/>
        <v/>
      </c>
      <c r="E65" s="14" t="str">
        <f t="shared" si="26"/>
        <v/>
      </c>
      <c r="F65" s="14" t="str">
        <f t="shared" si="26"/>
        <v/>
      </c>
      <c r="G65" s="14" t="str">
        <f t="shared" si="26"/>
        <v/>
      </c>
      <c r="H65" s="14" t="str">
        <f t="shared" si="26"/>
        <v/>
      </c>
      <c r="I65" s="14" t="str">
        <f t="shared" si="26"/>
        <v>45 - 49</v>
      </c>
      <c r="J65" s="14" t="str">
        <f t="shared" si="26"/>
        <v/>
      </c>
      <c r="K65" s="14" t="str">
        <f t="shared" si="26"/>
        <v/>
      </c>
      <c r="L65" s="14" t="str">
        <f t="shared" si="26"/>
        <v/>
      </c>
      <c r="M65" s="14" t="str">
        <f t="shared" si="26"/>
        <v/>
      </c>
      <c r="N65" s="14" t="str">
        <f t="shared" si="26"/>
        <v/>
      </c>
      <c r="O65" s="14" t="str">
        <f t="shared" si="26"/>
        <v/>
      </c>
      <c r="P65" s="14" t="str">
        <f t="shared" si="26"/>
        <v/>
      </c>
      <c r="Q65" s="14" t="str">
        <f t="shared" si="26"/>
        <v/>
      </c>
      <c r="R65" s="14" t="str">
        <f t="shared" si="26"/>
        <v>45 - 49</v>
      </c>
      <c r="S65" s="14" t="str">
        <f t="shared" si="26"/>
        <v/>
      </c>
      <c r="T65" s="14" t="str">
        <f t="shared" si="26"/>
        <v/>
      </c>
      <c r="U65" s="14" t="str">
        <f t="shared" si="26"/>
        <v/>
      </c>
      <c r="V65" s="14" t="str">
        <f t="shared" si="26"/>
        <v/>
      </c>
      <c r="W65" s="14" t="str">
        <f t="shared" si="26"/>
        <v/>
      </c>
      <c r="X65" s="14" t="str">
        <f t="shared" si="26"/>
        <v/>
      </c>
      <c r="Y65" s="14" t="str">
        <f t="shared" si="26"/>
        <v/>
      </c>
      <c r="Z65" s="14" t="str">
        <f t="shared" si="26"/>
        <v/>
      </c>
      <c r="AA65" s="14" t="str">
        <f t="shared" si="26"/>
        <v/>
      </c>
      <c r="AB65" s="14" t="str">
        <f t="shared" si="26"/>
        <v/>
      </c>
      <c r="AC65" s="14" t="str">
        <f t="shared" si="26"/>
        <v/>
      </c>
      <c r="AD65" s="14" t="str">
        <f t="shared" si="26"/>
        <v/>
      </c>
      <c r="AE65" s="14" t="str">
        <f t="shared" si="26"/>
        <v/>
      </c>
      <c r="AF65" s="14" t="str">
        <f t="shared" si="26"/>
        <v/>
      </c>
      <c r="AG65" s="14" t="str">
        <f t="shared" si="26"/>
        <v/>
      </c>
      <c r="AH65" s="14" t="str">
        <f t="shared" si="26"/>
        <v/>
      </c>
      <c r="AI65" s="14" t="str">
        <f t="shared" si="26"/>
        <v/>
      </c>
      <c r="AJ65" s="14" t="str">
        <f t="shared" si="26"/>
        <v>45 - 49</v>
      </c>
      <c r="AK65" s="14" t="str">
        <f t="shared" si="26"/>
        <v/>
      </c>
      <c r="AL65" s="14" t="str">
        <f t="shared" si="26"/>
        <v/>
      </c>
      <c r="AM65" s="14" t="str">
        <f t="shared" si="26"/>
        <v/>
      </c>
      <c r="AN65" s="14" t="str">
        <f t="shared" si="26"/>
        <v/>
      </c>
      <c r="AO65" s="14" t="str">
        <f t="shared" si="26"/>
        <v/>
      </c>
      <c r="AP65" s="14" t="str">
        <f t="shared" si="26"/>
        <v/>
      </c>
      <c r="AQ65" s="14" t="str">
        <f t="shared" si="26"/>
        <v/>
      </c>
      <c r="AR65" s="14" t="str">
        <f t="shared" si="26"/>
        <v/>
      </c>
      <c r="AS65" s="14" t="str">
        <f t="shared" si="26"/>
        <v/>
      </c>
      <c r="AT65" s="14" t="str">
        <f t="shared" si="26"/>
        <v/>
      </c>
      <c r="AU65" s="14" t="str">
        <f t="shared" si="26"/>
        <v/>
      </c>
      <c r="AV65" s="14" t="str">
        <f t="shared" si="26"/>
        <v/>
      </c>
      <c r="AW65" s="14" t="str">
        <f t="shared" si="26"/>
        <v/>
      </c>
      <c r="AX65" s="14" t="str">
        <f t="shared" si="26"/>
        <v/>
      </c>
      <c r="AY65" s="14" t="str">
        <f t="shared" si="26"/>
        <v>45 - 49</v>
      </c>
      <c r="AZ65" s="14" t="str">
        <f t="shared" si="26"/>
        <v/>
      </c>
      <c r="BA65" s="14" t="str">
        <f t="shared" si="26"/>
        <v/>
      </c>
      <c r="BB65" s="14" t="str">
        <f t="shared" si="26"/>
        <v/>
      </c>
      <c r="BC65" s="14" t="str">
        <f t="shared" si="26"/>
        <v/>
      </c>
      <c r="BD65" s="14" t="str">
        <f t="shared" si="26"/>
        <v/>
      </c>
      <c r="BE65" s="14" t="str">
        <f t="shared" si="26"/>
        <v/>
      </c>
      <c r="BF65" s="14" t="str">
        <f t="shared" si="26"/>
        <v/>
      </c>
      <c r="BG65" s="14" t="str">
        <f t="shared" si="26"/>
        <v/>
      </c>
      <c r="BH65" s="14" t="str">
        <f t="shared" si="26"/>
        <v/>
      </c>
      <c r="BI65" s="14" t="str">
        <f t="shared" si="26"/>
        <v/>
      </c>
      <c r="BJ65" s="14" t="str">
        <f t="shared" si="26"/>
        <v/>
      </c>
      <c r="BK65" s="14" t="str">
        <f t="shared" si="26"/>
        <v/>
      </c>
      <c r="BL65" s="14" t="str">
        <f t="shared" si="26"/>
        <v/>
      </c>
      <c r="BM65" s="14" t="str">
        <f t="shared" si="26"/>
        <v/>
      </c>
      <c r="BN65" s="14" t="str">
        <f t="shared" si="26"/>
        <v/>
      </c>
      <c r="BO65" s="14" t="str">
        <f t="shared" si="26"/>
        <v/>
      </c>
      <c r="BP65" s="14" t="str">
        <f t="shared" si="26"/>
        <v/>
      </c>
      <c r="BQ65" s="14" t="str">
        <f t="shared" si="26"/>
        <v/>
      </c>
      <c r="BR65" s="14" t="str">
        <f t="shared" si="26"/>
        <v/>
      </c>
      <c r="BS65" s="14" t="str">
        <f t="shared" si="26"/>
        <v>45 - 49</v>
      </c>
      <c r="BT65" s="14" t="str">
        <f t="shared" si="26"/>
        <v/>
      </c>
      <c r="BU65" s="14" t="str">
        <f t="shared" si="26"/>
        <v/>
      </c>
      <c r="BV65" s="14" t="str">
        <f t="shared" si="26"/>
        <v/>
      </c>
      <c r="BW65" s="14" t="str">
        <f t="shared" si="26"/>
        <v>45 - 49</v>
      </c>
      <c r="BX65" s="14" t="str">
        <f t="shared" si="26"/>
        <v>45 - 49</v>
      </c>
      <c r="BY65" s="14" t="str">
        <f t="shared" si="26"/>
        <v/>
      </c>
      <c r="BZ65" s="14" t="str">
        <f t="shared" si="26"/>
        <v>45 - 49</v>
      </c>
      <c r="CA65" s="14" t="str">
        <f t="shared" si="26"/>
        <v/>
      </c>
      <c r="CB65" s="14" t="str">
        <f t="shared" si="26"/>
        <v/>
      </c>
      <c r="CC65" s="14" t="str">
        <f t="shared" si="26"/>
        <v>45 - 49</v>
      </c>
      <c r="CD65" s="14" t="str">
        <f t="shared" si="26"/>
        <v/>
      </c>
      <c r="CE65" s="14" t="str">
        <f t="shared" si="26"/>
        <v/>
      </c>
      <c r="CF65" s="14" t="str">
        <f t="shared" si="26"/>
        <v/>
      </c>
      <c r="CG65" s="14" t="str">
        <f t="shared" si="26"/>
        <v/>
      </c>
      <c r="CH65" s="14" t="str">
        <f t="shared" si="26"/>
        <v/>
      </c>
      <c r="CI65" s="14" t="str">
        <f t="shared" si="26"/>
        <v/>
      </c>
      <c r="CJ65" s="14" t="str">
        <f t="shared" si="26"/>
        <v/>
      </c>
      <c r="CK65" s="14" t="str">
        <f t="shared" si="26"/>
        <v/>
      </c>
      <c r="CL65" s="14" t="str">
        <f t="shared" si="26"/>
        <v/>
      </c>
      <c r="CM65" s="14" t="str">
        <f t="shared" si="26"/>
        <v/>
      </c>
      <c r="CN65" s="14" t="str">
        <f t="shared" si="26"/>
        <v/>
      </c>
      <c r="CO65" s="14" t="str">
        <f t="shared" si="26"/>
        <v/>
      </c>
      <c r="CP65" s="14" t="str">
        <f t="shared" si="26"/>
        <v/>
      </c>
      <c r="CQ65" s="14" t="str">
        <f t="shared" si="26"/>
        <v/>
      </c>
      <c r="CR65" s="14" t="str">
        <f t="shared" si="26"/>
        <v/>
      </c>
      <c r="CS65" s="14" t="str">
        <f t="shared" si="26"/>
        <v/>
      </c>
      <c r="CT65" s="14" t="str">
        <f t="shared" si="26"/>
        <v/>
      </c>
      <c r="CU65" s="14" t="str">
        <f t="shared" si="26"/>
        <v/>
      </c>
      <c r="CV65" s="14" t="str">
        <f t="shared" si="26"/>
        <v/>
      </c>
      <c r="CW65" s="14" t="str">
        <f t="shared" si="26"/>
        <v/>
      </c>
    </row>
    <row r="66" ht="12.75" customHeight="1" outlineLevel="1">
      <c r="A66" s="11" t="s">
        <v>539</v>
      </c>
      <c r="B66" s="14" t="str">
        <f t="shared" ref="B66:CW66" si="27">IF(B65="","",RANDBETWEEN(0,100))</f>
        <v/>
      </c>
      <c r="C66" s="14" t="str">
        <f t="shared" si="27"/>
        <v/>
      </c>
      <c r="D66" s="14" t="str">
        <f t="shared" si="27"/>
        <v/>
      </c>
      <c r="E66" s="14" t="str">
        <f t="shared" si="27"/>
        <v/>
      </c>
      <c r="F66" s="14" t="str">
        <f t="shared" si="27"/>
        <v/>
      </c>
      <c r="G66" s="14" t="str">
        <f t="shared" si="27"/>
        <v/>
      </c>
      <c r="H66" s="14" t="str">
        <f t="shared" si="27"/>
        <v/>
      </c>
      <c r="I66" s="14">
        <f t="shared" si="27"/>
        <v>60</v>
      </c>
      <c r="J66" s="14" t="str">
        <f t="shared" si="27"/>
        <v/>
      </c>
      <c r="K66" s="14" t="str">
        <f t="shared" si="27"/>
        <v/>
      </c>
      <c r="L66" s="14" t="str">
        <f t="shared" si="27"/>
        <v/>
      </c>
      <c r="M66" s="14" t="str">
        <f t="shared" si="27"/>
        <v/>
      </c>
      <c r="N66" s="14" t="str">
        <f t="shared" si="27"/>
        <v/>
      </c>
      <c r="O66" s="14" t="str">
        <f t="shared" si="27"/>
        <v/>
      </c>
      <c r="P66" s="14" t="str">
        <f t="shared" si="27"/>
        <v/>
      </c>
      <c r="Q66" s="14" t="str">
        <f t="shared" si="27"/>
        <v/>
      </c>
      <c r="R66" s="14">
        <f t="shared" si="27"/>
        <v>48</v>
      </c>
      <c r="S66" s="14" t="str">
        <f t="shared" si="27"/>
        <v/>
      </c>
      <c r="T66" s="14" t="str">
        <f t="shared" si="27"/>
        <v/>
      </c>
      <c r="U66" s="14" t="str">
        <f t="shared" si="27"/>
        <v/>
      </c>
      <c r="V66" s="14" t="str">
        <f t="shared" si="27"/>
        <v/>
      </c>
      <c r="W66" s="14" t="str">
        <f t="shared" si="27"/>
        <v/>
      </c>
      <c r="X66" s="14" t="str">
        <f t="shared" si="27"/>
        <v/>
      </c>
      <c r="Y66" s="14" t="str">
        <f t="shared" si="27"/>
        <v/>
      </c>
      <c r="Z66" s="14" t="str">
        <f t="shared" si="27"/>
        <v/>
      </c>
      <c r="AA66" s="14" t="str">
        <f t="shared" si="27"/>
        <v/>
      </c>
      <c r="AB66" s="14" t="str">
        <f t="shared" si="27"/>
        <v/>
      </c>
      <c r="AC66" s="14" t="str">
        <f t="shared" si="27"/>
        <v/>
      </c>
      <c r="AD66" s="14" t="str">
        <f t="shared" si="27"/>
        <v/>
      </c>
      <c r="AE66" s="14" t="str">
        <f t="shared" si="27"/>
        <v/>
      </c>
      <c r="AF66" s="14" t="str">
        <f t="shared" si="27"/>
        <v/>
      </c>
      <c r="AG66" s="14" t="str">
        <f t="shared" si="27"/>
        <v/>
      </c>
      <c r="AH66" s="14" t="str">
        <f t="shared" si="27"/>
        <v/>
      </c>
      <c r="AI66" s="14" t="str">
        <f t="shared" si="27"/>
        <v/>
      </c>
      <c r="AJ66" s="14">
        <f t="shared" si="27"/>
        <v>85</v>
      </c>
      <c r="AK66" s="14" t="str">
        <f t="shared" si="27"/>
        <v/>
      </c>
      <c r="AL66" s="14" t="str">
        <f t="shared" si="27"/>
        <v/>
      </c>
      <c r="AM66" s="14" t="str">
        <f t="shared" si="27"/>
        <v/>
      </c>
      <c r="AN66" s="14" t="str">
        <f t="shared" si="27"/>
        <v/>
      </c>
      <c r="AO66" s="14" t="str">
        <f t="shared" si="27"/>
        <v/>
      </c>
      <c r="AP66" s="14" t="str">
        <f t="shared" si="27"/>
        <v/>
      </c>
      <c r="AQ66" s="14" t="str">
        <f t="shared" si="27"/>
        <v/>
      </c>
      <c r="AR66" s="14" t="str">
        <f t="shared" si="27"/>
        <v/>
      </c>
      <c r="AS66" s="14" t="str">
        <f t="shared" si="27"/>
        <v/>
      </c>
      <c r="AT66" s="14" t="str">
        <f t="shared" si="27"/>
        <v/>
      </c>
      <c r="AU66" s="14" t="str">
        <f t="shared" si="27"/>
        <v/>
      </c>
      <c r="AV66" s="14" t="str">
        <f t="shared" si="27"/>
        <v/>
      </c>
      <c r="AW66" s="14" t="str">
        <f t="shared" si="27"/>
        <v/>
      </c>
      <c r="AX66" s="14" t="str">
        <f t="shared" si="27"/>
        <v/>
      </c>
      <c r="AY66" s="14">
        <f t="shared" si="27"/>
        <v>8</v>
      </c>
      <c r="AZ66" s="14" t="str">
        <f t="shared" si="27"/>
        <v/>
      </c>
      <c r="BA66" s="14" t="str">
        <f t="shared" si="27"/>
        <v/>
      </c>
      <c r="BB66" s="14" t="str">
        <f t="shared" si="27"/>
        <v/>
      </c>
      <c r="BC66" s="14" t="str">
        <f t="shared" si="27"/>
        <v/>
      </c>
      <c r="BD66" s="14" t="str">
        <f t="shared" si="27"/>
        <v/>
      </c>
      <c r="BE66" s="14" t="str">
        <f t="shared" si="27"/>
        <v/>
      </c>
      <c r="BF66" s="14" t="str">
        <f t="shared" si="27"/>
        <v/>
      </c>
      <c r="BG66" s="14" t="str">
        <f t="shared" si="27"/>
        <v/>
      </c>
      <c r="BH66" s="14" t="str">
        <f t="shared" si="27"/>
        <v/>
      </c>
      <c r="BI66" s="14" t="str">
        <f t="shared" si="27"/>
        <v/>
      </c>
      <c r="BJ66" s="14" t="str">
        <f t="shared" si="27"/>
        <v/>
      </c>
      <c r="BK66" s="14" t="str">
        <f t="shared" si="27"/>
        <v/>
      </c>
      <c r="BL66" s="14" t="str">
        <f t="shared" si="27"/>
        <v/>
      </c>
      <c r="BM66" s="14" t="str">
        <f t="shared" si="27"/>
        <v/>
      </c>
      <c r="BN66" s="14" t="str">
        <f t="shared" si="27"/>
        <v/>
      </c>
      <c r="BO66" s="14" t="str">
        <f t="shared" si="27"/>
        <v/>
      </c>
      <c r="BP66" s="14" t="str">
        <f t="shared" si="27"/>
        <v/>
      </c>
      <c r="BQ66" s="14" t="str">
        <f t="shared" si="27"/>
        <v/>
      </c>
      <c r="BR66" s="14" t="str">
        <f t="shared" si="27"/>
        <v/>
      </c>
      <c r="BS66" s="14">
        <f t="shared" si="27"/>
        <v>95</v>
      </c>
      <c r="BT66" s="14" t="str">
        <f t="shared" si="27"/>
        <v/>
      </c>
      <c r="BU66" s="14" t="str">
        <f t="shared" si="27"/>
        <v/>
      </c>
      <c r="BV66" s="14" t="str">
        <f t="shared" si="27"/>
        <v/>
      </c>
      <c r="BW66" s="14">
        <f t="shared" si="27"/>
        <v>34</v>
      </c>
      <c r="BX66" s="14">
        <f t="shared" si="27"/>
        <v>88</v>
      </c>
      <c r="BY66" s="14" t="str">
        <f t="shared" si="27"/>
        <v/>
      </c>
      <c r="BZ66" s="14">
        <f t="shared" si="27"/>
        <v>14</v>
      </c>
      <c r="CA66" s="14" t="str">
        <f t="shared" si="27"/>
        <v/>
      </c>
      <c r="CB66" s="14" t="str">
        <f t="shared" si="27"/>
        <v/>
      </c>
      <c r="CC66" s="14">
        <f t="shared" si="27"/>
        <v>22</v>
      </c>
      <c r="CD66" s="14" t="str">
        <f t="shared" si="27"/>
        <v/>
      </c>
      <c r="CE66" s="14" t="str">
        <f t="shared" si="27"/>
        <v/>
      </c>
      <c r="CF66" s="14" t="str">
        <f t="shared" si="27"/>
        <v/>
      </c>
      <c r="CG66" s="14" t="str">
        <f t="shared" si="27"/>
        <v/>
      </c>
      <c r="CH66" s="14" t="str">
        <f t="shared" si="27"/>
        <v/>
      </c>
      <c r="CI66" s="14" t="str">
        <f t="shared" si="27"/>
        <v/>
      </c>
      <c r="CJ66" s="14" t="str">
        <f t="shared" si="27"/>
        <v/>
      </c>
      <c r="CK66" s="14" t="str">
        <f t="shared" si="27"/>
        <v/>
      </c>
      <c r="CL66" s="14" t="str">
        <f t="shared" si="27"/>
        <v/>
      </c>
      <c r="CM66" s="14" t="str">
        <f t="shared" si="27"/>
        <v/>
      </c>
      <c r="CN66" s="14" t="str">
        <f t="shared" si="27"/>
        <v/>
      </c>
      <c r="CO66" s="14" t="str">
        <f t="shared" si="27"/>
        <v/>
      </c>
      <c r="CP66" s="14" t="str">
        <f t="shared" si="27"/>
        <v/>
      </c>
      <c r="CQ66" s="14" t="str">
        <f t="shared" si="27"/>
        <v/>
      </c>
      <c r="CR66" s="14" t="str">
        <f t="shared" si="27"/>
        <v/>
      </c>
      <c r="CS66" s="14" t="str">
        <f t="shared" si="27"/>
        <v/>
      </c>
      <c r="CT66" s="14" t="str">
        <f t="shared" si="27"/>
        <v/>
      </c>
      <c r="CU66" s="14" t="str">
        <f t="shared" si="27"/>
        <v/>
      </c>
      <c r="CV66" s="14" t="str">
        <f t="shared" si="27"/>
        <v/>
      </c>
      <c r="CW66" s="14" t="str">
        <f t="shared" si="27"/>
        <v/>
      </c>
    </row>
    <row r="67" ht="12.75" customHeight="1" outlineLevel="1">
      <c r="A67" s="11" t="s">
        <v>540</v>
      </c>
      <c r="B67" s="14" t="str">
        <f t="shared" ref="B67:CW67" si="28">IF(AND(B10="",B16="AgeBanded"),"50 - 54","")</f>
        <v/>
      </c>
      <c r="C67" s="14" t="str">
        <f t="shared" si="28"/>
        <v/>
      </c>
      <c r="D67" s="14" t="str">
        <f t="shared" si="28"/>
        <v/>
      </c>
      <c r="E67" s="14" t="str">
        <f t="shared" si="28"/>
        <v/>
      </c>
      <c r="F67" s="14" t="str">
        <f t="shared" si="28"/>
        <v/>
      </c>
      <c r="G67" s="14" t="str">
        <f t="shared" si="28"/>
        <v/>
      </c>
      <c r="H67" s="14" t="str">
        <f t="shared" si="28"/>
        <v/>
      </c>
      <c r="I67" s="14" t="str">
        <f t="shared" si="28"/>
        <v>50 - 54</v>
      </c>
      <c r="J67" s="14" t="str">
        <f t="shared" si="28"/>
        <v/>
      </c>
      <c r="K67" s="14" t="str">
        <f t="shared" si="28"/>
        <v/>
      </c>
      <c r="L67" s="14" t="str">
        <f t="shared" si="28"/>
        <v/>
      </c>
      <c r="M67" s="14" t="str">
        <f t="shared" si="28"/>
        <v/>
      </c>
      <c r="N67" s="14" t="str">
        <f t="shared" si="28"/>
        <v/>
      </c>
      <c r="O67" s="14" t="str">
        <f t="shared" si="28"/>
        <v/>
      </c>
      <c r="P67" s="14" t="str">
        <f t="shared" si="28"/>
        <v/>
      </c>
      <c r="Q67" s="14" t="str">
        <f t="shared" si="28"/>
        <v/>
      </c>
      <c r="R67" s="14" t="str">
        <f t="shared" si="28"/>
        <v>50 - 54</v>
      </c>
      <c r="S67" s="14" t="str">
        <f t="shared" si="28"/>
        <v/>
      </c>
      <c r="T67" s="14" t="str">
        <f t="shared" si="28"/>
        <v/>
      </c>
      <c r="U67" s="14" t="str">
        <f t="shared" si="28"/>
        <v/>
      </c>
      <c r="V67" s="14" t="str">
        <f t="shared" si="28"/>
        <v/>
      </c>
      <c r="W67" s="14" t="str">
        <f t="shared" si="28"/>
        <v/>
      </c>
      <c r="X67" s="14" t="str">
        <f t="shared" si="28"/>
        <v/>
      </c>
      <c r="Y67" s="14" t="str">
        <f t="shared" si="28"/>
        <v/>
      </c>
      <c r="Z67" s="14" t="str">
        <f t="shared" si="28"/>
        <v/>
      </c>
      <c r="AA67" s="14" t="str">
        <f t="shared" si="28"/>
        <v/>
      </c>
      <c r="AB67" s="14" t="str">
        <f t="shared" si="28"/>
        <v/>
      </c>
      <c r="AC67" s="14" t="str">
        <f t="shared" si="28"/>
        <v/>
      </c>
      <c r="AD67" s="14" t="str">
        <f t="shared" si="28"/>
        <v/>
      </c>
      <c r="AE67" s="14" t="str">
        <f t="shared" si="28"/>
        <v/>
      </c>
      <c r="AF67" s="14" t="str">
        <f t="shared" si="28"/>
        <v/>
      </c>
      <c r="AG67" s="14" t="str">
        <f t="shared" si="28"/>
        <v/>
      </c>
      <c r="AH67" s="14" t="str">
        <f t="shared" si="28"/>
        <v/>
      </c>
      <c r="AI67" s="14" t="str">
        <f t="shared" si="28"/>
        <v/>
      </c>
      <c r="AJ67" s="14" t="str">
        <f t="shared" si="28"/>
        <v>50 - 54</v>
      </c>
      <c r="AK67" s="14" t="str">
        <f t="shared" si="28"/>
        <v/>
      </c>
      <c r="AL67" s="14" t="str">
        <f t="shared" si="28"/>
        <v/>
      </c>
      <c r="AM67" s="14" t="str">
        <f t="shared" si="28"/>
        <v/>
      </c>
      <c r="AN67" s="14" t="str">
        <f t="shared" si="28"/>
        <v/>
      </c>
      <c r="AO67" s="14" t="str">
        <f t="shared" si="28"/>
        <v/>
      </c>
      <c r="AP67" s="14" t="str">
        <f t="shared" si="28"/>
        <v/>
      </c>
      <c r="AQ67" s="14" t="str">
        <f t="shared" si="28"/>
        <v/>
      </c>
      <c r="AR67" s="14" t="str">
        <f t="shared" si="28"/>
        <v/>
      </c>
      <c r="AS67" s="14" t="str">
        <f t="shared" si="28"/>
        <v/>
      </c>
      <c r="AT67" s="14" t="str">
        <f t="shared" si="28"/>
        <v/>
      </c>
      <c r="AU67" s="14" t="str">
        <f t="shared" si="28"/>
        <v/>
      </c>
      <c r="AV67" s="14" t="str">
        <f t="shared" si="28"/>
        <v/>
      </c>
      <c r="AW67" s="14" t="str">
        <f t="shared" si="28"/>
        <v/>
      </c>
      <c r="AX67" s="14" t="str">
        <f t="shared" si="28"/>
        <v/>
      </c>
      <c r="AY67" s="14" t="str">
        <f t="shared" si="28"/>
        <v>50 - 54</v>
      </c>
      <c r="AZ67" s="14" t="str">
        <f t="shared" si="28"/>
        <v/>
      </c>
      <c r="BA67" s="14" t="str">
        <f t="shared" si="28"/>
        <v/>
      </c>
      <c r="BB67" s="14" t="str">
        <f t="shared" si="28"/>
        <v/>
      </c>
      <c r="BC67" s="14" t="str">
        <f t="shared" si="28"/>
        <v/>
      </c>
      <c r="BD67" s="14" t="str">
        <f t="shared" si="28"/>
        <v/>
      </c>
      <c r="BE67" s="14" t="str">
        <f t="shared" si="28"/>
        <v/>
      </c>
      <c r="BF67" s="14" t="str">
        <f t="shared" si="28"/>
        <v/>
      </c>
      <c r="BG67" s="14" t="str">
        <f t="shared" si="28"/>
        <v/>
      </c>
      <c r="BH67" s="14" t="str">
        <f t="shared" si="28"/>
        <v/>
      </c>
      <c r="BI67" s="14" t="str">
        <f t="shared" si="28"/>
        <v/>
      </c>
      <c r="BJ67" s="14" t="str">
        <f t="shared" si="28"/>
        <v/>
      </c>
      <c r="BK67" s="14" t="str">
        <f t="shared" si="28"/>
        <v/>
      </c>
      <c r="BL67" s="14" t="str">
        <f t="shared" si="28"/>
        <v/>
      </c>
      <c r="BM67" s="14" t="str">
        <f t="shared" si="28"/>
        <v/>
      </c>
      <c r="BN67" s="14" t="str">
        <f t="shared" si="28"/>
        <v/>
      </c>
      <c r="BO67" s="14" t="str">
        <f t="shared" si="28"/>
        <v/>
      </c>
      <c r="BP67" s="14" t="str">
        <f t="shared" si="28"/>
        <v/>
      </c>
      <c r="BQ67" s="14" t="str">
        <f t="shared" si="28"/>
        <v/>
      </c>
      <c r="BR67" s="14" t="str">
        <f t="shared" si="28"/>
        <v/>
      </c>
      <c r="BS67" s="14" t="str">
        <f t="shared" si="28"/>
        <v>50 - 54</v>
      </c>
      <c r="BT67" s="14" t="str">
        <f t="shared" si="28"/>
        <v/>
      </c>
      <c r="BU67" s="14" t="str">
        <f t="shared" si="28"/>
        <v/>
      </c>
      <c r="BV67" s="14" t="str">
        <f t="shared" si="28"/>
        <v/>
      </c>
      <c r="BW67" s="14" t="str">
        <f t="shared" si="28"/>
        <v>50 - 54</v>
      </c>
      <c r="BX67" s="14" t="str">
        <f t="shared" si="28"/>
        <v>50 - 54</v>
      </c>
      <c r="BY67" s="14" t="str">
        <f t="shared" si="28"/>
        <v/>
      </c>
      <c r="BZ67" s="14" t="str">
        <f t="shared" si="28"/>
        <v>50 - 54</v>
      </c>
      <c r="CA67" s="14" t="str">
        <f t="shared" si="28"/>
        <v/>
      </c>
      <c r="CB67" s="14" t="str">
        <f t="shared" si="28"/>
        <v/>
      </c>
      <c r="CC67" s="14" t="str">
        <f t="shared" si="28"/>
        <v>50 - 54</v>
      </c>
      <c r="CD67" s="14" t="str">
        <f t="shared" si="28"/>
        <v/>
      </c>
      <c r="CE67" s="14" t="str">
        <f t="shared" si="28"/>
        <v/>
      </c>
      <c r="CF67" s="14" t="str">
        <f t="shared" si="28"/>
        <v/>
      </c>
      <c r="CG67" s="14" t="str">
        <f t="shared" si="28"/>
        <v/>
      </c>
      <c r="CH67" s="14" t="str">
        <f t="shared" si="28"/>
        <v/>
      </c>
      <c r="CI67" s="14" t="str">
        <f t="shared" si="28"/>
        <v/>
      </c>
      <c r="CJ67" s="14" t="str">
        <f t="shared" si="28"/>
        <v/>
      </c>
      <c r="CK67" s="14" t="str">
        <f t="shared" si="28"/>
        <v/>
      </c>
      <c r="CL67" s="14" t="str">
        <f t="shared" si="28"/>
        <v/>
      </c>
      <c r="CM67" s="14" t="str">
        <f t="shared" si="28"/>
        <v/>
      </c>
      <c r="CN67" s="14" t="str">
        <f t="shared" si="28"/>
        <v/>
      </c>
      <c r="CO67" s="14" t="str">
        <f t="shared" si="28"/>
        <v/>
      </c>
      <c r="CP67" s="14" t="str">
        <f t="shared" si="28"/>
        <v/>
      </c>
      <c r="CQ67" s="14" t="str">
        <f t="shared" si="28"/>
        <v/>
      </c>
      <c r="CR67" s="14" t="str">
        <f t="shared" si="28"/>
        <v/>
      </c>
      <c r="CS67" s="14" t="str">
        <f t="shared" si="28"/>
        <v/>
      </c>
      <c r="CT67" s="14" t="str">
        <f t="shared" si="28"/>
        <v/>
      </c>
      <c r="CU67" s="14" t="str">
        <f t="shared" si="28"/>
        <v/>
      </c>
      <c r="CV67" s="14" t="str">
        <f t="shared" si="28"/>
        <v/>
      </c>
      <c r="CW67" s="14" t="str">
        <f t="shared" si="28"/>
        <v/>
      </c>
    </row>
    <row r="68" ht="12.75" customHeight="1" outlineLevel="1">
      <c r="A68" s="11" t="s">
        <v>542</v>
      </c>
      <c r="B68" s="14" t="str">
        <f t="shared" ref="B68:CW68" si="29">IF(B67="","",RANDBETWEEN(0,100))</f>
        <v/>
      </c>
      <c r="C68" s="14" t="str">
        <f t="shared" si="29"/>
        <v/>
      </c>
      <c r="D68" s="14" t="str">
        <f t="shared" si="29"/>
        <v/>
      </c>
      <c r="E68" s="14" t="str">
        <f t="shared" si="29"/>
        <v/>
      </c>
      <c r="F68" s="14" t="str">
        <f t="shared" si="29"/>
        <v/>
      </c>
      <c r="G68" s="14" t="str">
        <f t="shared" si="29"/>
        <v/>
      </c>
      <c r="H68" s="14" t="str">
        <f t="shared" si="29"/>
        <v/>
      </c>
      <c r="I68" s="14">
        <f t="shared" si="29"/>
        <v>49</v>
      </c>
      <c r="J68" s="14" t="str">
        <f t="shared" si="29"/>
        <v/>
      </c>
      <c r="K68" s="14" t="str">
        <f t="shared" si="29"/>
        <v/>
      </c>
      <c r="L68" s="14" t="str">
        <f t="shared" si="29"/>
        <v/>
      </c>
      <c r="M68" s="14" t="str">
        <f t="shared" si="29"/>
        <v/>
      </c>
      <c r="N68" s="14" t="str">
        <f t="shared" si="29"/>
        <v/>
      </c>
      <c r="O68" s="14" t="str">
        <f t="shared" si="29"/>
        <v/>
      </c>
      <c r="P68" s="14" t="str">
        <f t="shared" si="29"/>
        <v/>
      </c>
      <c r="Q68" s="14" t="str">
        <f t="shared" si="29"/>
        <v/>
      </c>
      <c r="R68" s="14">
        <f t="shared" si="29"/>
        <v>92</v>
      </c>
      <c r="S68" s="14" t="str">
        <f t="shared" si="29"/>
        <v/>
      </c>
      <c r="T68" s="14" t="str">
        <f t="shared" si="29"/>
        <v/>
      </c>
      <c r="U68" s="14" t="str">
        <f t="shared" si="29"/>
        <v/>
      </c>
      <c r="V68" s="14" t="str">
        <f t="shared" si="29"/>
        <v/>
      </c>
      <c r="W68" s="14" t="str">
        <f t="shared" si="29"/>
        <v/>
      </c>
      <c r="X68" s="14" t="str">
        <f t="shared" si="29"/>
        <v/>
      </c>
      <c r="Y68" s="14" t="str">
        <f t="shared" si="29"/>
        <v/>
      </c>
      <c r="Z68" s="14" t="str">
        <f t="shared" si="29"/>
        <v/>
      </c>
      <c r="AA68" s="14" t="str">
        <f t="shared" si="29"/>
        <v/>
      </c>
      <c r="AB68" s="14" t="str">
        <f t="shared" si="29"/>
        <v/>
      </c>
      <c r="AC68" s="14" t="str">
        <f t="shared" si="29"/>
        <v/>
      </c>
      <c r="AD68" s="14" t="str">
        <f t="shared" si="29"/>
        <v/>
      </c>
      <c r="AE68" s="14" t="str">
        <f t="shared" si="29"/>
        <v/>
      </c>
      <c r="AF68" s="14" t="str">
        <f t="shared" si="29"/>
        <v/>
      </c>
      <c r="AG68" s="14" t="str">
        <f t="shared" si="29"/>
        <v/>
      </c>
      <c r="AH68" s="14" t="str">
        <f t="shared" si="29"/>
        <v/>
      </c>
      <c r="AI68" s="14" t="str">
        <f t="shared" si="29"/>
        <v/>
      </c>
      <c r="AJ68" s="14">
        <f t="shared" si="29"/>
        <v>32</v>
      </c>
      <c r="AK68" s="14" t="str">
        <f t="shared" si="29"/>
        <v/>
      </c>
      <c r="AL68" s="14" t="str">
        <f t="shared" si="29"/>
        <v/>
      </c>
      <c r="AM68" s="14" t="str">
        <f t="shared" si="29"/>
        <v/>
      </c>
      <c r="AN68" s="14" t="str">
        <f t="shared" si="29"/>
        <v/>
      </c>
      <c r="AO68" s="14" t="str">
        <f t="shared" si="29"/>
        <v/>
      </c>
      <c r="AP68" s="14" t="str">
        <f t="shared" si="29"/>
        <v/>
      </c>
      <c r="AQ68" s="14" t="str">
        <f t="shared" si="29"/>
        <v/>
      </c>
      <c r="AR68" s="14" t="str">
        <f t="shared" si="29"/>
        <v/>
      </c>
      <c r="AS68" s="14" t="str">
        <f t="shared" si="29"/>
        <v/>
      </c>
      <c r="AT68" s="14" t="str">
        <f t="shared" si="29"/>
        <v/>
      </c>
      <c r="AU68" s="14" t="str">
        <f t="shared" si="29"/>
        <v/>
      </c>
      <c r="AV68" s="14" t="str">
        <f t="shared" si="29"/>
        <v/>
      </c>
      <c r="AW68" s="14" t="str">
        <f t="shared" si="29"/>
        <v/>
      </c>
      <c r="AX68" s="14" t="str">
        <f t="shared" si="29"/>
        <v/>
      </c>
      <c r="AY68" s="14">
        <f t="shared" si="29"/>
        <v>42</v>
      </c>
      <c r="AZ68" s="14" t="str">
        <f t="shared" si="29"/>
        <v/>
      </c>
      <c r="BA68" s="14" t="str">
        <f t="shared" si="29"/>
        <v/>
      </c>
      <c r="BB68" s="14" t="str">
        <f t="shared" si="29"/>
        <v/>
      </c>
      <c r="BC68" s="14" t="str">
        <f t="shared" si="29"/>
        <v/>
      </c>
      <c r="BD68" s="14" t="str">
        <f t="shared" si="29"/>
        <v/>
      </c>
      <c r="BE68" s="14" t="str">
        <f t="shared" si="29"/>
        <v/>
      </c>
      <c r="BF68" s="14" t="str">
        <f t="shared" si="29"/>
        <v/>
      </c>
      <c r="BG68" s="14" t="str">
        <f t="shared" si="29"/>
        <v/>
      </c>
      <c r="BH68" s="14" t="str">
        <f t="shared" si="29"/>
        <v/>
      </c>
      <c r="BI68" s="14" t="str">
        <f t="shared" si="29"/>
        <v/>
      </c>
      <c r="BJ68" s="14" t="str">
        <f t="shared" si="29"/>
        <v/>
      </c>
      <c r="BK68" s="14" t="str">
        <f t="shared" si="29"/>
        <v/>
      </c>
      <c r="BL68" s="14" t="str">
        <f t="shared" si="29"/>
        <v/>
      </c>
      <c r="BM68" s="14" t="str">
        <f t="shared" si="29"/>
        <v/>
      </c>
      <c r="BN68" s="14" t="str">
        <f t="shared" si="29"/>
        <v/>
      </c>
      <c r="BO68" s="14" t="str">
        <f t="shared" si="29"/>
        <v/>
      </c>
      <c r="BP68" s="14" t="str">
        <f t="shared" si="29"/>
        <v/>
      </c>
      <c r="BQ68" s="14" t="str">
        <f t="shared" si="29"/>
        <v/>
      </c>
      <c r="BR68" s="14" t="str">
        <f t="shared" si="29"/>
        <v/>
      </c>
      <c r="BS68" s="14">
        <f t="shared" si="29"/>
        <v>42</v>
      </c>
      <c r="BT68" s="14" t="str">
        <f t="shared" si="29"/>
        <v/>
      </c>
      <c r="BU68" s="14" t="str">
        <f t="shared" si="29"/>
        <v/>
      </c>
      <c r="BV68" s="14" t="str">
        <f t="shared" si="29"/>
        <v/>
      </c>
      <c r="BW68" s="14">
        <f t="shared" si="29"/>
        <v>53</v>
      </c>
      <c r="BX68" s="14">
        <f t="shared" si="29"/>
        <v>33</v>
      </c>
      <c r="BY68" s="14" t="str">
        <f t="shared" si="29"/>
        <v/>
      </c>
      <c r="BZ68" s="14">
        <f t="shared" si="29"/>
        <v>41</v>
      </c>
      <c r="CA68" s="14" t="str">
        <f t="shared" si="29"/>
        <v/>
      </c>
      <c r="CB68" s="14" t="str">
        <f t="shared" si="29"/>
        <v/>
      </c>
      <c r="CC68" s="14">
        <f t="shared" si="29"/>
        <v>97</v>
      </c>
      <c r="CD68" s="14" t="str">
        <f t="shared" si="29"/>
        <v/>
      </c>
      <c r="CE68" s="14" t="str">
        <f t="shared" si="29"/>
        <v/>
      </c>
      <c r="CF68" s="14" t="str">
        <f t="shared" si="29"/>
        <v/>
      </c>
      <c r="CG68" s="14" t="str">
        <f t="shared" si="29"/>
        <v/>
      </c>
      <c r="CH68" s="14" t="str">
        <f t="shared" si="29"/>
        <v/>
      </c>
      <c r="CI68" s="14" t="str">
        <f t="shared" si="29"/>
        <v/>
      </c>
      <c r="CJ68" s="14" t="str">
        <f t="shared" si="29"/>
        <v/>
      </c>
      <c r="CK68" s="14" t="str">
        <f t="shared" si="29"/>
        <v/>
      </c>
      <c r="CL68" s="14" t="str">
        <f t="shared" si="29"/>
        <v/>
      </c>
      <c r="CM68" s="14" t="str">
        <f t="shared" si="29"/>
        <v/>
      </c>
      <c r="CN68" s="14" t="str">
        <f t="shared" si="29"/>
        <v/>
      </c>
      <c r="CO68" s="14" t="str">
        <f t="shared" si="29"/>
        <v/>
      </c>
      <c r="CP68" s="14" t="str">
        <f t="shared" si="29"/>
        <v/>
      </c>
      <c r="CQ68" s="14" t="str">
        <f t="shared" si="29"/>
        <v/>
      </c>
      <c r="CR68" s="14" t="str">
        <f t="shared" si="29"/>
        <v/>
      </c>
      <c r="CS68" s="14" t="str">
        <f t="shared" si="29"/>
        <v/>
      </c>
      <c r="CT68" s="14" t="str">
        <f t="shared" si="29"/>
        <v/>
      </c>
      <c r="CU68" s="14" t="str">
        <f t="shared" si="29"/>
        <v/>
      </c>
      <c r="CV68" s="14" t="str">
        <f t="shared" si="29"/>
        <v/>
      </c>
      <c r="CW68" s="14" t="str">
        <f t="shared" si="29"/>
        <v/>
      </c>
    </row>
    <row r="69" ht="12.75" customHeight="1" outlineLevel="1">
      <c r="A69" s="11" t="s">
        <v>543</v>
      </c>
      <c r="B69" s="14" t="str">
        <f t="shared" ref="B69:CW69" si="30">IF(AND(B10="",B16="AgeBanded"),"55 - 59","")</f>
        <v/>
      </c>
      <c r="C69" s="14" t="str">
        <f t="shared" si="30"/>
        <v/>
      </c>
      <c r="D69" s="14" t="str">
        <f t="shared" si="30"/>
        <v/>
      </c>
      <c r="E69" s="14" t="str">
        <f t="shared" si="30"/>
        <v/>
      </c>
      <c r="F69" s="14" t="str">
        <f t="shared" si="30"/>
        <v/>
      </c>
      <c r="G69" s="14" t="str">
        <f t="shared" si="30"/>
        <v/>
      </c>
      <c r="H69" s="14" t="str">
        <f t="shared" si="30"/>
        <v/>
      </c>
      <c r="I69" s="14" t="str">
        <f t="shared" si="30"/>
        <v>55 - 59</v>
      </c>
      <c r="J69" s="14" t="str">
        <f t="shared" si="30"/>
        <v/>
      </c>
      <c r="K69" s="14" t="str">
        <f t="shared" si="30"/>
        <v/>
      </c>
      <c r="L69" s="14" t="str">
        <f t="shared" si="30"/>
        <v/>
      </c>
      <c r="M69" s="14" t="str">
        <f t="shared" si="30"/>
        <v/>
      </c>
      <c r="N69" s="14" t="str">
        <f t="shared" si="30"/>
        <v/>
      </c>
      <c r="O69" s="14" t="str">
        <f t="shared" si="30"/>
        <v/>
      </c>
      <c r="P69" s="14" t="str">
        <f t="shared" si="30"/>
        <v/>
      </c>
      <c r="Q69" s="14" t="str">
        <f t="shared" si="30"/>
        <v/>
      </c>
      <c r="R69" s="14" t="str">
        <f t="shared" si="30"/>
        <v>55 - 59</v>
      </c>
      <c r="S69" s="14" t="str">
        <f t="shared" si="30"/>
        <v/>
      </c>
      <c r="T69" s="14" t="str">
        <f t="shared" si="30"/>
        <v/>
      </c>
      <c r="U69" s="14" t="str">
        <f t="shared" si="30"/>
        <v/>
      </c>
      <c r="V69" s="14" t="str">
        <f t="shared" si="30"/>
        <v/>
      </c>
      <c r="W69" s="14" t="str">
        <f t="shared" si="30"/>
        <v/>
      </c>
      <c r="X69" s="14" t="str">
        <f t="shared" si="30"/>
        <v/>
      </c>
      <c r="Y69" s="14" t="str">
        <f t="shared" si="30"/>
        <v/>
      </c>
      <c r="Z69" s="14" t="str">
        <f t="shared" si="30"/>
        <v/>
      </c>
      <c r="AA69" s="14" t="str">
        <f t="shared" si="30"/>
        <v/>
      </c>
      <c r="AB69" s="14" t="str">
        <f t="shared" si="30"/>
        <v/>
      </c>
      <c r="AC69" s="14" t="str">
        <f t="shared" si="30"/>
        <v/>
      </c>
      <c r="AD69" s="14" t="str">
        <f t="shared" si="30"/>
        <v/>
      </c>
      <c r="AE69" s="14" t="str">
        <f t="shared" si="30"/>
        <v/>
      </c>
      <c r="AF69" s="14" t="str">
        <f t="shared" si="30"/>
        <v/>
      </c>
      <c r="AG69" s="14" t="str">
        <f t="shared" si="30"/>
        <v/>
      </c>
      <c r="AH69" s="14" t="str">
        <f t="shared" si="30"/>
        <v/>
      </c>
      <c r="AI69" s="14" t="str">
        <f t="shared" si="30"/>
        <v/>
      </c>
      <c r="AJ69" s="14" t="str">
        <f t="shared" si="30"/>
        <v>55 - 59</v>
      </c>
      <c r="AK69" s="14" t="str">
        <f t="shared" si="30"/>
        <v/>
      </c>
      <c r="AL69" s="14" t="str">
        <f t="shared" si="30"/>
        <v/>
      </c>
      <c r="AM69" s="14" t="str">
        <f t="shared" si="30"/>
        <v/>
      </c>
      <c r="AN69" s="14" t="str">
        <f t="shared" si="30"/>
        <v/>
      </c>
      <c r="AO69" s="14" t="str">
        <f t="shared" si="30"/>
        <v/>
      </c>
      <c r="AP69" s="14" t="str">
        <f t="shared" si="30"/>
        <v/>
      </c>
      <c r="AQ69" s="14" t="str">
        <f t="shared" si="30"/>
        <v/>
      </c>
      <c r="AR69" s="14" t="str">
        <f t="shared" si="30"/>
        <v/>
      </c>
      <c r="AS69" s="14" t="str">
        <f t="shared" si="30"/>
        <v/>
      </c>
      <c r="AT69" s="14" t="str">
        <f t="shared" si="30"/>
        <v/>
      </c>
      <c r="AU69" s="14" t="str">
        <f t="shared" si="30"/>
        <v/>
      </c>
      <c r="AV69" s="14" t="str">
        <f t="shared" si="30"/>
        <v/>
      </c>
      <c r="AW69" s="14" t="str">
        <f t="shared" si="30"/>
        <v/>
      </c>
      <c r="AX69" s="14" t="str">
        <f t="shared" si="30"/>
        <v/>
      </c>
      <c r="AY69" s="14" t="str">
        <f t="shared" si="30"/>
        <v>55 - 59</v>
      </c>
      <c r="AZ69" s="14" t="str">
        <f t="shared" si="30"/>
        <v/>
      </c>
      <c r="BA69" s="14" t="str">
        <f t="shared" si="30"/>
        <v/>
      </c>
      <c r="BB69" s="14" t="str">
        <f t="shared" si="30"/>
        <v/>
      </c>
      <c r="BC69" s="14" t="str">
        <f t="shared" si="30"/>
        <v/>
      </c>
      <c r="BD69" s="14" t="str">
        <f t="shared" si="30"/>
        <v/>
      </c>
      <c r="BE69" s="14" t="str">
        <f t="shared" si="30"/>
        <v/>
      </c>
      <c r="BF69" s="14" t="str">
        <f t="shared" si="30"/>
        <v/>
      </c>
      <c r="BG69" s="14" t="str">
        <f t="shared" si="30"/>
        <v/>
      </c>
      <c r="BH69" s="14" t="str">
        <f t="shared" si="30"/>
        <v/>
      </c>
      <c r="BI69" s="14" t="str">
        <f t="shared" si="30"/>
        <v/>
      </c>
      <c r="BJ69" s="14" t="str">
        <f t="shared" si="30"/>
        <v/>
      </c>
      <c r="BK69" s="14" t="str">
        <f t="shared" si="30"/>
        <v/>
      </c>
      <c r="BL69" s="14" t="str">
        <f t="shared" si="30"/>
        <v/>
      </c>
      <c r="BM69" s="14" t="str">
        <f t="shared" si="30"/>
        <v/>
      </c>
      <c r="BN69" s="14" t="str">
        <f t="shared" si="30"/>
        <v/>
      </c>
      <c r="BO69" s="14" t="str">
        <f t="shared" si="30"/>
        <v/>
      </c>
      <c r="BP69" s="14" t="str">
        <f t="shared" si="30"/>
        <v/>
      </c>
      <c r="BQ69" s="14" t="str">
        <f t="shared" si="30"/>
        <v/>
      </c>
      <c r="BR69" s="14" t="str">
        <f t="shared" si="30"/>
        <v/>
      </c>
      <c r="BS69" s="14" t="str">
        <f t="shared" si="30"/>
        <v>55 - 59</v>
      </c>
      <c r="BT69" s="14" t="str">
        <f t="shared" si="30"/>
        <v/>
      </c>
      <c r="BU69" s="14" t="str">
        <f t="shared" si="30"/>
        <v/>
      </c>
      <c r="BV69" s="14" t="str">
        <f t="shared" si="30"/>
        <v/>
      </c>
      <c r="BW69" s="14" t="str">
        <f t="shared" si="30"/>
        <v>55 - 59</v>
      </c>
      <c r="BX69" s="14" t="str">
        <f t="shared" si="30"/>
        <v>55 - 59</v>
      </c>
      <c r="BY69" s="14" t="str">
        <f t="shared" si="30"/>
        <v/>
      </c>
      <c r="BZ69" s="14" t="str">
        <f t="shared" si="30"/>
        <v>55 - 59</v>
      </c>
      <c r="CA69" s="14" t="str">
        <f t="shared" si="30"/>
        <v/>
      </c>
      <c r="CB69" s="14" t="str">
        <f t="shared" si="30"/>
        <v/>
      </c>
      <c r="CC69" s="14" t="str">
        <f t="shared" si="30"/>
        <v>55 - 59</v>
      </c>
      <c r="CD69" s="14" t="str">
        <f t="shared" si="30"/>
        <v/>
      </c>
      <c r="CE69" s="14" t="str">
        <f t="shared" si="30"/>
        <v/>
      </c>
      <c r="CF69" s="14" t="str">
        <f t="shared" si="30"/>
        <v/>
      </c>
      <c r="CG69" s="14" t="str">
        <f t="shared" si="30"/>
        <v/>
      </c>
      <c r="CH69" s="14" t="str">
        <f t="shared" si="30"/>
        <v/>
      </c>
      <c r="CI69" s="14" t="str">
        <f t="shared" si="30"/>
        <v/>
      </c>
      <c r="CJ69" s="14" t="str">
        <f t="shared" si="30"/>
        <v/>
      </c>
      <c r="CK69" s="14" t="str">
        <f t="shared" si="30"/>
        <v/>
      </c>
      <c r="CL69" s="14" t="str">
        <f t="shared" si="30"/>
        <v/>
      </c>
      <c r="CM69" s="14" t="str">
        <f t="shared" si="30"/>
        <v/>
      </c>
      <c r="CN69" s="14" t="str">
        <f t="shared" si="30"/>
        <v/>
      </c>
      <c r="CO69" s="14" t="str">
        <f t="shared" si="30"/>
        <v/>
      </c>
      <c r="CP69" s="14" t="str">
        <f t="shared" si="30"/>
        <v/>
      </c>
      <c r="CQ69" s="14" t="str">
        <f t="shared" si="30"/>
        <v/>
      </c>
      <c r="CR69" s="14" t="str">
        <f t="shared" si="30"/>
        <v/>
      </c>
      <c r="CS69" s="14" t="str">
        <f t="shared" si="30"/>
        <v/>
      </c>
      <c r="CT69" s="14" t="str">
        <f t="shared" si="30"/>
        <v/>
      </c>
      <c r="CU69" s="14" t="str">
        <f t="shared" si="30"/>
        <v/>
      </c>
      <c r="CV69" s="14" t="str">
        <f t="shared" si="30"/>
        <v/>
      </c>
      <c r="CW69" s="14" t="str">
        <f t="shared" si="30"/>
        <v/>
      </c>
    </row>
    <row r="70" ht="12.75" customHeight="1" outlineLevel="1">
      <c r="A70" s="11" t="s">
        <v>545</v>
      </c>
      <c r="B70" s="14" t="str">
        <f t="shared" ref="B70:CW70" si="31">IF(B69="","",RANDBETWEEN(0,100))</f>
        <v/>
      </c>
      <c r="C70" s="14" t="str">
        <f t="shared" si="31"/>
        <v/>
      </c>
      <c r="D70" s="14" t="str">
        <f t="shared" si="31"/>
        <v/>
      </c>
      <c r="E70" s="14" t="str">
        <f t="shared" si="31"/>
        <v/>
      </c>
      <c r="F70" s="14" t="str">
        <f t="shared" si="31"/>
        <v/>
      </c>
      <c r="G70" s="14" t="str">
        <f t="shared" si="31"/>
        <v/>
      </c>
      <c r="H70" s="14" t="str">
        <f t="shared" si="31"/>
        <v/>
      </c>
      <c r="I70" s="14">
        <f t="shared" si="31"/>
        <v>71</v>
      </c>
      <c r="J70" s="14" t="str">
        <f t="shared" si="31"/>
        <v/>
      </c>
      <c r="K70" s="14" t="str">
        <f t="shared" si="31"/>
        <v/>
      </c>
      <c r="L70" s="14" t="str">
        <f t="shared" si="31"/>
        <v/>
      </c>
      <c r="M70" s="14" t="str">
        <f t="shared" si="31"/>
        <v/>
      </c>
      <c r="N70" s="14" t="str">
        <f t="shared" si="31"/>
        <v/>
      </c>
      <c r="O70" s="14" t="str">
        <f t="shared" si="31"/>
        <v/>
      </c>
      <c r="P70" s="14" t="str">
        <f t="shared" si="31"/>
        <v/>
      </c>
      <c r="Q70" s="14" t="str">
        <f t="shared" si="31"/>
        <v/>
      </c>
      <c r="R70" s="14">
        <f t="shared" si="31"/>
        <v>74</v>
      </c>
      <c r="S70" s="14" t="str">
        <f t="shared" si="31"/>
        <v/>
      </c>
      <c r="T70" s="14" t="str">
        <f t="shared" si="31"/>
        <v/>
      </c>
      <c r="U70" s="14" t="str">
        <f t="shared" si="31"/>
        <v/>
      </c>
      <c r="V70" s="14" t="str">
        <f t="shared" si="31"/>
        <v/>
      </c>
      <c r="W70" s="14" t="str">
        <f t="shared" si="31"/>
        <v/>
      </c>
      <c r="X70" s="14" t="str">
        <f t="shared" si="31"/>
        <v/>
      </c>
      <c r="Y70" s="14" t="str">
        <f t="shared" si="31"/>
        <v/>
      </c>
      <c r="Z70" s="14" t="str">
        <f t="shared" si="31"/>
        <v/>
      </c>
      <c r="AA70" s="14" t="str">
        <f t="shared" si="31"/>
        <v/>
      </c>
      <c r="AB70" s="14" t="str">
        <f t="shared" si="31"/>
        <v/>
      </c>
      <c r="AC70" s="14" t="str">
        <f t="shared" si="31"/>
        <v/>
      </c>
      <c r="AD70" s="14" t="str">
        <f t="shared" si="31"/>
        <v/>
      </c>
      <c r="AE70" s="14" t="str">
        <f t="shared" si="31"/>
        <v/>
      </c>
      <c r="AF70" s="14" t="str">
        <f t="shared" si="31"/>
        <v/>
      </c>
      <c r="AG70" s="14" t="str">
        <f t="shared" si="31"/>
        <v/>
      </c>
      <c r="AH70" s="14" t="str">
        <f t="shared" si="31"/>
        <v/>
      </c>
      <c r="AI70" s="14" t="str">
        <f t="shared" si="31"/>
        <v/>
      </c>
      <c r="AJ70" s="14">
        <f t="shared" si="31"/>
        <v>55</v>
      </c>
      <c r="AK70" s="14" t="str">
        <f t="shared" si="31"/>
        <v/>
      </c>
      <c r="AL70" s="14" t="str">
        <f t="shared" si="31"/>
        <v/>
      </c>
      <c r="AM70" s="14" t="str">
        <f t="shared" si="31"/>
        <v/>
      </c>
      <c r="AN70" s="14" t="str">
        <f t="shared" si="31"/>
        <v/>
      </c>
      <c r="AO70" s="14" t="str">
        <f t="shared" si="31"/>
        <v/>
      </c>
      <c r="AP70" s="14" t="str">
        <f t="shared" si="31"/>
        <v/>
      </c>
      <c r="AQ70" s="14" t="str">
        <f t="shared" si="31"/>
        <v/>
      </c>
      <c r="AR70" s="14" t="str">
        <f t="shared" si="31"/>
        <v/>
      </c>
      <c r="AS70" s="14" t="str">
        <f t="shared" si="31"/>
        <v/>
      </c>
      <c r="AT70" s="14" t="str">
        <f t="shared" si="31"/>
        <v/>
      </c>
      <c r="AU70" s="14" t="str">
        <f t="shared" si="31"/>
        <v/>
      </c>
      <c r="AV70" s="14" t="str">
        <f t="shared" si="31"/>
        <v/>
      </c>
      <c r="AW70" s="14" t="str">
        <f t="shared" si="31"/>
        <v/>
      </c>
      <c r="AX70" s="14" t="str">
        <f t="shared" si="31"/>
        <v/>
      </c>
      <c r="AY70" s="14">
        <f t="shared" si="31"/>
        <v>25</v>
      </c>
      <c r="AZ70" s="14" t="str">
        <f t="shared" si="31"/>
        <v/>
      </c>
      <c r="BA70" s="14" t="str">
        <f t="shared" si="31"/>
        <v/>
      </c>
      <c r="BB70" s="14" t="str">
        <f t="shared" si="31"/>
        <v/>
      </c>
      <c r="BC70" s="14" t="str">
        <f t="shared" si="31"/>
        <v/>
      </c>
      <c r="BD70" s="14" t="str">
        <f t="shared" si="31"/>
        <v/>
      </c>
      <c r="BE70" s="14" t="str">
        <f t="shared" si="31"/>
        <v/>
      </c>
      <c r="BF70" s="14" t="str">
        <f t="shared" si="31"/>
        <v/>
      </c>
      <c r="BG70" s="14" t="str">
        <f t="shared" si="31"/>
        <v/>
      </c>
      <c r="BH70" s="14" t="str">
        <f t="shared" si="31"/>
        <v/>
      </c>
      <c r="BI70" s="14" t="str">
        <f t="shared" si="31"/>
        <v/>
      </c>
      <c r="BJ70" s="14" t="str">
        <f t="shared" si="31"/>
        <v/>
      </c>
      <c r="BK70" s="14" t="str">
        <f t="shared" si="31"/>
        <v/>
      </c>
      <c r="BL70" s="14" t="str">
        <f t="shared" si="31"/>
        <v/>
      </c>
      <c r="BM70" s="14" t="str">
        <f t="shared" si="31"/>
        <v/>
      </c>
      <c r="BN70" s="14" t="str">
        <f t="shared" si="31"/>
        <v/>
      </c>
      <c r="BO70" s="14" t="str">
        <f t="shared" si="31"/>
        <v/>
      </c>
      <c r="BP70" s="14" t="str">
        <f t="shared" si="31"/>
        <v/>
      </c>
      <c r="BQ70" s="14" t="str">
        <f t="shared" si="31"/>
        <v/>
      </c>
      <c r="BR70" s="14" t="str">
        <f t="shared" si="31"/>
        <v/>
      </c>
      <c r="BS70" s="14">
        <f t="shared" si="31"/>
        <v>30</v>
      </c>
      <c r="BT70" s="14" t="str">
        <f t="shared" si="31"/>
        <v/>
      </c>
      <c r="BU70" s="14" t="str">
        <f t="shared" si="31"/>
        <v/>
      </c>
      <c r="BV70" s="14" t="str">
        <f t="shared" si="31"/>
        <v/>
      </c>
      <c r="BW70" s="14">
        <f t="shared" si="31"/>
        <v>89</v>
      </c>
      <c r="BX70" s="14">
        <f t="shared" si="31"/>
        <v>82</v>
      </c>
      <c r="BY70" s="14" t="str">
        <f t="shared" si="31"/>
        <v/>
      </c>
      <c r="BZ70" s="14">
        <f t="shared" si="31"/>
        <v>85</v>
      </c>
      <c r="CA70" s="14" t="str">
        <f t="shared" si="31"/>
        <v/>
      </c>
      <c r="CB70" s="14" t="str">
        <f t="shared" si="31"/>
        <v/>
      </c>
      <c r="CC70" s="14">
        <f t="shared" si="31"/>
        <v>44</v>
      </c>
      <c r="CD70" s="14" t="str">
        <f t="shared" si="31"/>
        <v/>
      </c>
      <c r="CE70" s="14" t="str">
        <f t="shared" si="31"/>
        <v/>
      </c>
      <c r="CF70" s="14" t="str">
        <f t="shared" si="31"/>
        <v/>
      </c>
      <c r="CG70" s="14" t="str">
        <f t="shared" si="31"/>
        <v/>
      </c>
      <c r="CH70" s="14" t="str">
        <f t="shared" si="31"/>
        <v/>
      </c>
      <c r="CI70" s="14" t="str">
        <f t="shared" si="31"/>
        <v/>
      </c>
      <c r="CJ70" s="14" t="str">
        <f t="shared" si="31"/>
        <v/>
      </c>
      <c r="CK70" s="14" t="str">
        <f t="shared" si="31"/>
        <v/>
      </c>
      <c r="CL70" s="14" t="str">
        <f t="shared" si="31"/>
        <v/>
      </c>
      <c r="CM70" s="14" t="str">
        <f t="shared" si="31"/>
        <v/>
      </c>
      <c r="CN70" s="14" t="str">
        <f t="shared" si="31"/>
        <v/>
      </c>
      <c r="CO70" s="14" t="str">
        <f t="shared" si="31"/>
        <v/>
      </c>
      <c r="CP70" s="14" t="str">
        <f t="shared" si="31"/>
        <v/>
      </c>
      <c r="CQ70" s="14" t="str">
        <f t="shared" si="31"/>
        <v/>
      </c>
      <c r="CR70" s="14" t="str">
        <f t="shared" si="31"/>
        <v/>
      </c>
      <c r="CS70" s="14" t="str">
        <f t="shared" si="31"/>
        <v/>
      </c>
      <c r="CT70" s="14" t="str">
        <f t="shared" si="31"/>
        <v/>
      </c>
      <c r="CU70" s="14" t="str">
        <f t="shared" si="31"/>
        <v/>
      </c>
      <c r="CV70" s="14" t="str">
        <f t="shared" si="31"/>
        <v/>
      </c>
      <c r="CW70" s="14" t="str">
        <f t="shared" si="31"/>
        <v/>
      </c>
    </row>
    <row r="71" ht="12.75" customHeight="1" outlineLevel="1">
      <c r="A71" s="11" t="s">
        <v>546</v>
      </c>
      <c r="B71" s="14" t="str">
        <f t="shared" ref="B71:CW71" si="32">IF(AND(B10="",B16="AgeBanded"),"60 - 64","")</f>
        <v/>
      </c>
      <c r="C71" s="14" t="str">
        <f t="shared" si="32"/>
        <v/>
      </c>
      <c r="D71" s="14" t="str">
        <f t="shared" si="32"/>
        <v/>
      </c>
      <c r="E71" s="14" t="str">
        <f t="shared" si="32"/>
        <v/>
      </c>
      <c r="F71" s="14" t="str">
        <f t="shared" si="32"/>
        <v/>
      </c>
      <c r="G71" s="14" t="str">
        <f t="shared" si="32"/>
        <v/>
      </c>
      <c r="H71" s="14" t="str">
        <f t="shared" si="32"/>
        <v/>
      </c>
      <c r="I71" s="14" t="str">
        <f t="shared" si="32"/>
        <v>60 - 64</v>
      </c>
      <c r="J71" s="14" t="str">
        <f t="shared" si="32"/>
        <v/>
      </c>
      <c r="K71" s="14" t="str">
        <f t="shared" si="32"/>
        <v/>
      </c>
      <c r="L71" s="14" t="str">
        <f t="shared" si="32"/>
        <v/>
      </c>
      <c r="M71" s="14" t="str">
        <f t="shared" si="32"/>
        <v/>
      </c>
      <c r="N71" s="14" t="str">
        <f t="shared" si="32"/>
        <v/>
      </c>
      <c r="O71" s="14" t="str">
        <f t="shared" si="32"/>
        <v/>
      </c>
      <c r="P71" s="14" t="str">
        <f t="shared" si="32"/>
        <v/>
      </c>
      <c r="Q71" s="14" t="str">
        <f t="shared" si="32"/>
        <v/>
      </c>
      <c r="R71" s="14" t="str">
        <f t="shared" si="32"/>
        <v>60 - 64</v>
      </c>
      <c r="S71" s="14" t="str">
        <f t="shared" si="32"/>
        <v/>
      </c>
      <c r="T71" s="14" t="str">
        <f t="shared" si="32"/>
        <v/>
      </c>
      <c r="U71" s="14" t="str">
        <f t="shared" si="32"/>
        <v/>
      </c>
      <c r="V71" s="14" t="str">
        <f t="shared" si="32"/>
        <v/>
      </c>
      <c r="W71" s="14" t="str">
        <f t="shared" si="32"/>
        <v/>
      </c>
      <c r="X71" s="14" t="str">
        <f t="shared" si="32"/>
        <v/>
      </c>
      <c r="Y71" s="14" t="str">
        <f t="shared" si="32"/>
        <v/>
      </c>
      <c r="Z71" s="14" t="str">
        <f t="shared" si="32"/>
        <v/>
      </c>
      <c r="AA71" s="14" t="str">
        <f t="shared" si="32"/>
        <v/>
      </c>
      <c r="AB71" s="14" t="str">
        <f t="shared" si="32"/>
        <v/>
      </c>
      <c r="AC71" s="14" t="str">
        <f t="shared" si="32"/>
        <v/>
      </c>
      <c r="AD71" s="14" t="str">
        <f t="shared" si="32"/>
        <v/>
      </c>
      <c r="AE71" s="14" t="str">
        <f t="shared" si="32"/>
        <v/>
      </c>
      <c r="AF71" s="14" t="str">
        <f t="shared" si="32"/>
        <v/>
      </c>
      <c r="AG71" s="14" t="str">
        <f t="shared" si="32"/>
        <v/>
      </c>
      <c r="AH71" s="14" t="str">
        <f t="shared" si="32"/>
        <v/>
      </c>
      <c r="AI71" s="14" t="str">
        <f t="shared" si="32"/>
        <v/>
      </c>
      <c r="AJ71" s="14" t="str">
        <f t="shared" si="32"/>
        <v>60 - 64</v>
      </c>
      <c r="AK71" s="14" t="str">
        <f t="shared" si="32"/>
        <v/>
      </c>
      <c r="AL71" s="14" t="str">
        <f t="shared" si="32"/>
        <v/>
      </c>
      <c r="AM71" s="14" t="str">
        <f t="shared" si="32"/>
        <v/>
      </c>
      <c r="AN71" s="14" t="str">
        <f t="shared" si="32"/>
        <v/>
      </c>
      <c r="AO71" s="14" t="str">
        <f t="shared" si="32"/>
        <v/>
      </c>
      <c r="AP71" s="14" t="str">
        <f t="shared" si="32"/>
        <v/>
      </c>
      <c r="AQ71" s="14" t="str">
        <f t="shared" si="32"/>
        <v/>
      </c>
      <c r="AR71" s="14" t="str">
        <f t="shared" si="32"/>
        <v/>
      </c>
      <c r="AS71" s="14" t="str">
        <f t="shared" si="32"/>
        <v/>
      </c>
      <c r="AT71" s="14" t="str">
        <f t="shared" si="32"/>
        <v/>
      </c>
      <c r="AU71" s="14" t="str">
        <f t="shared" si="32"/>
        <v/>
      </c>
      <c r="AV71" s="14" t="str">
        <f t="shared" si="32"/>
        <v/>
      </c>
      <c r="AW71" s="14" t="str">
        <f t="shared" si="32"/>
        <v/>
      </c>
      <c r="AX71" s="14" t="str">
        <f t="shared" si="32"/>
        <v/>
      </c>
      <c r="AY71" s="14" t="str">
        <f t="shared" si="32"/>
        <v>60 - 64</v>
      </c>
      <c r="AZ71" s="14" t="str">
        <f t="shared" si="32"/>
        <v/>
      </c>
      <c r="BA71" s="14" t="str">
        <f t="shared" si="32"/>
        <v/>
      </c>
      <c r="BB71" s="14" t="str">
        <f t="shared" si="32"/>
        <v/>
      </c>
      <c r="BC71" s="14" t="str">
        <f t="shared" si="32"/>
        <v/>
      </c>
      <c r="BD71" s="14" t="str">
        <f t="shared" si="32"/>
        <v/>
      </c>
      <c r="BE71" s="14" t="str">
        <f t="shared" si="32"/>
        <v/>
      </c>
      <c r="BF71" s="14" t="str">
        <f t="shared" si="32"/>
        <v/>
      </c>
      <c r="BG71" s="14" t="str">
        <f t="shared" si="32"/>
        <v/>
      </c>
      <c r="BH71" s="14" t="str">
        <f t="shared" si="32"/>
        <v/>
      </c>
      <c r="BI71" s="14" t="str">
        <f t="shared" si="32"/>
        <v/>
      </c>
      <c r="BJ71" s="14" t="str">
        <f t="shared" si="32"/>
        <v/>
      </c>
      <c r="BK71" s="14" t="str">
        <f t="shared" si="32"/>
        <v/>
      </c>
      <c r="BL71" s="14" t="str">
        <f t="shared" si="32"/>
        <v/>
      </c>
      <c r="BM71" s="14" t="str">
        <f t="shared" si="32"/>
        <v/>
      </c>
      <c r="BN71" s="14" t="str">
        <f t="shared" si="32"/>
        <v/>
      </c>
      <c r="BO71" s="14" t="str">
        <f t="shared" si="32"/>
        <v/>
      </c>
      <c r="BP71" s="14" t="str">
        <f t="shared" si="32"/>
        <v/>
      </c>
      <c r="BQ71" s="14" t="str">
        <f t="shared" si="32"/>
        <v/>
      </c>
      <c r="BR71" s="14" t="str">
        <f t="shared" si="32"/>
        <v/>
      </c>
      <c r="BS71" s="14" t="str">
        <f t="shared" si="32"/>
        <v>60 - 64</v>
      </c>
      <c r="BT71" s="14" t="str">
        <f t="shared" si="32"/>
        <v/>
      </c>
      <c r="BU71" s="14" t="str">
        <f t="shared" si="32"/>
        <v/>
      </c>
      <c r="BV71" s="14" t="str">
        <f t="shared" si="32"/>
        <v/>
      </c>
      <c r="BW71" s="14" t="str">
        <f t="shared" si="32"/>
        <v>60 - 64</v>
      </c>
      <c r="BX71" s="14" t="str">
        <f t="shared" si="32"/>
        <v>60 - 64</v>
      </c>
      <c r="BY71" s="14" t="str">
        <f t="shared" si="32"/>
        <v/>
      </c>
      <c r="BZ71" s="14" t="str">
        <f t="shared" si="32"/>
        <v>60 - 64</v>
      </c>
      <c r="CA71" s="14" t="str">
        <f t="shared" si="32"/>
        <v/>
      </c>
      <c r="CB71" s="14" t="str">
        <f t="shared" si="32"/>
        <v/>
      </c>
      <c r="CC71" s="14" t="str">
        <f t="shared" si="32"/>
        <v>60 - 64</v>
      </c>
      <c r="CD71" s="14" t="str">
        <f t="shared" si="32"/>
        <v/>
      </c>
      <c r="CE71" s="14" t="str">
        <f t="shared" si="32"/>
        <v/>
      </c>
      <c r="CF71" s="14" t="str">
        <f t="shared" si="32"/>
        <v/>
      </c>
      <c r="CG71" s="14" t="str">
        <f t="shared" si="32"/>
        <v/>
      </c>
      <c r="CH71" s="14" t="str">
        <f t="shared" si="32"/>
        <v/>
      </c>
      <c r="CI71" s="14" t="str">
        <f t="shared" si="32"/>
        <v/>
      </c>
      <c r="CJ71" s="14" t="str">
        <f t="shared" si="32"/>
        <v/>
      </c>
      <c r="CK71" s="14" t="str">
        <f t="shared" si="32"/>
        <v/>
      </c>
      <c r="CL71" s="14" t="str">
        <f t="shared" si="32"/>
        <v/>
      </c>
      <c r="CM71" s="14" t="str">
        <f t="shared" si="32"/>
        <v/>
      </c>
      <c r="CN71" s="14" t="str">
        <f t="shared" si="32"/>
        <v/>
      </c>
      <c r="CO71" s="14" t="str">
        <f t="shared" si="32"/>
        <v/>
      </c>
      <c r="CP71" s="14" t="str">
        <f t="shared" si="32"/>
        <v/>
      </c>
      <c r="CQ71" s="14" t="str">
        <f t="shared" si="32"/>
        <v/>
      </c>
      <c r="CR71" s="14" t="str">
        <f t="shared" si="32"/>
        <v/>
      </c>
      <c r="CS71" s="14" t="str">
        <f t="shared" si="32"/>
        <v/>
      </c>
      <c r="CT71" s="14" t="str">
        <f t="shared" si="32"/>
        <v/>
      </c>
      <c r="CU71" s="14" t="str">
        <f t="shared" si="32"/>
        <v/>
      </c>
      <c r="CV71" s="14" t="str">
        <f t="shared" si="32"/>
        <v/>
      </c>
      <c r="CW71" s="14" t="str">
        <f t="shared" si="32"/>
        <v/>
      </c>
    </row>
    <row r="72" ht="12.75" customHeight="1" outlineLevel="1">
      <c r="A72" s="11" t="s">
        <v>548</v>
      </c>
      <c r="B72" s="14" t="str">
        <f t="shared" ref="B72:CW72" si="33">IF(B71="","",RANDBETWEEN(0,100))</f>
        <v/>
      </c>
      <c r="C72" s="14" t="str">
        <f t="shared" si="33"/>
        <v/>
      </c>
      <c r="D72" s="14" t="str">
        <f t="shared" si="33"/>
        <v/>
      </c>
      <c r="E72" s="14" t="str">
        <f t="shared" si="33"/>
        <v/>
      </c>
      <c r="F72" s="14" t="str">
        <f t="shared" si="33"/>
        <v/>
      </c>
      <c r="G72" s="14" t="str">
        <f t="shared" si="33"/>
        <v/>
      </c>
      <c r="H72" s="14" t="str">
        <f t="shared" si="33"/>
        <v/>
      </c>
      <c r="I72" s="14">
        <f t="shared" si="33"/>
        <v>53</v>
      </c>
      <c r="J72" s="14" t="str">
        <f t="shared" si="33"/>
        <v/>
      </c>
      <c r="K72" s="14" t="str">
        <f t="shared" si="33"/>
        <v/>
      </c>
      <c r="L72" s="14" t="str">
        <f t="shared" si="33"/>
        <v/>
      </c>
      <c r="M72" s="14" t="str">
        <f t="shared" si="33"/>
        <v/>
      </c>
      <c r="N72" s="14" t="str">
        <f t="shared" si="33"/>
        <v/>
      </c>
      <c r="O72" s="14" t="str">
        <f t="shared" si="33"/>
        <v/>
      </c>
      <c r="P72" s="14" t="str">
        <f t="shared" si="33"/>
        <v/>
      </c>
      <c r="Q72" s="14" t="str">
        <f t="shared" si="33"/>
        <v/>
      </c>
      <c r="R72" s="14">
        <f t="shared" si="33"/>
        <v>69</v>
      </c>
      <c r="S72" s="14" t="str">
        <f t="shared" si="33"/>
        <v/>
      </c>
      <c r="T72" s="14" t="str">
        <f t="shared" si="33"/>
        <v/>
      </c>
      <c r="U72" s="14" t="str">
        <f t="shared" si="33"/>
        <v/>
      </c>
      <c r="V72" s="14" t="str">
        <f t="shared" si="33"/>
        <v/>
      </c>
      <c r="W72" s="14" t="str">
        <f t="shared" si="33"/>
        <v/>
      </c>
      <c r="X72" s="14" t="str">
        <f t="shared" si="33"/>
        <v/>
      </c>
      <c r="Y72" s="14" t="str">
        <f t="shared" si="33"/>
        <v/>
      </c>
      <c r="Z72" s="14" t="str">
        <f t="shared" si="33"/>
        <v/>
      </c>
      <c r="AA72" s="14" t="str">
        <f t="shared" si="33"/>
        <v/>
      </c>
      <c r="AB72" s="14" t="str">
        <f t="shared" si="33"/>
        <v/>
      </c>
      <c r="AC72" s="14" t="str">
        <f t="shared" si="33"/>
        <v/>
      </c>
      <c r="AD72" s="14" t="str">
        <f t="shared" si="33"/>
        <v/>
      </c>
      <c r="AE72" s="14" t="str">
        <f t="shared" si="33"/>
        <v/>
      </c>
      <c r="AF72" s="14" t="str">
        <f t="shared" si="33"/>
        <v/>
      </c>
      <c r="AG72" s="14" t="str">
        <f t="shared" si="33"/>
        <v/>
      </c>
      <c r="AH72" s="14" t="str">
        <f t="shared" si="33"/>
        <v/>
      </c>
      <c r="AI72" s="14" t="str">
        <f t="shared" si="33"/>
        <v/>
      </c>
      <c r="AJ72" s="14">
        <f t="shared" si="33"/>
        <v>43</v>
      </c>
      <c r="AK72" s="14" t="str">
        <f t="shared" si="33"/>
        <v/>
      </c>
      <c r="AL72" s="14" t="str">
        <f t="shared" si="33"/>
        <v/>
      </c>
      <c r="AM72" s="14" t="str">
        <f t="shared" si="33"/>
        <v/>
      </c>
      <c r="AN72" s="14" t="str">
        <f t="shared" si="33"/>
        <v/>
      </c>
      <c r="AO72" s="14" t="str">
        <f t="shared" si="33"/>
        <v/>
      </c>
      <c r="AP72" s="14" t="str">
        <f t="shared" si="33"/>
        <v/>
      </c>
      <c r="AQ72" s="14" t="str">
        <f t="shared" si="33"/>
        <v/>
      </c>
      <c r="AR72" s="14" t="str">
        <f t="shared" si="33"/>
        <v/>
      </c>
      <c r="AS72" s="14" t="str">
        <f t="shared" si="33"/>
        <v/>
      </c>
      <c r="AT72" s="14" t="str">
        <f t="shared" si="33"/>
        <v/>
      </c>
      <c r="AU72" s="14" t="str">
        <f t="shared" si="33"/>
        <v/>
      </c>
      <c r="AV72" s="14" t="str">
        <f t="shared" si="33"/>
        <v/>
      </c>
      <c r="AW72" s="14" t="str">
        <f t="shared" si="33"/>
        <v/>
      </c>
      <c r="AX72" s="14" t="str">
        <f t="shared" si="33"/>
        <v/>
      </c>
      <c r="AY72" s="14">
        <f t="shared" si="33"/>
        <v>99</v>
      </c>
      <c r="AZ72" s="14" t="str">
        <f t="shared" si="33"/>
        <v/>
      </c>
      <c r="BA72" s="14" t="str">
        <f t="shared" si="33"/>
        <v/>
      </c>
      <c r="BB72" s="14" t="str">
        <f t="shared" si="33"/>
        <v/>
      </c>
      <c r="BC72" s="14" t="str">
        <f t="shared" si="33"/>
        <v/>
      </c>
      <c r="BD72" s="14" t="str">
        <f t="shared" si="33"/>
        <v/>
      </c>
      <c r="BE72" s="14" t="str">
        <f t="shared" si="33"/>
        <v/>
      </c>
      <c r="BF72" s="14" t="str">
        <f t="shared" si="33"/>
        <v/>
      </c>
      <c r="BG72" s="14" t="str">
        <f t="shared" si="33"/>
        <v/>
      </c>
      <c r="BH72" s="14" t="str">
        <f t="shared" si="33"/>
        <v/>
      </c>
      <c r="BI72" s="14" t="str">
        <f t="shared" si="33"/>
        <v/>
      </c>
      <c r="BJ72" s="14" t="str">
        <f t="shared" si="33"/>
        <v/>
      </c>
      <c r="BK72" s="14" t="str">
        <f t="shared" si="33"/>
        <v/>
      </c>
      <c r="BL72" s="14" t="str">
        <f t="shared" si="33"/>
        <v/>
      </c>
      <c r="BM72" s="14" t="str">
        <f t="shared" si="33"/>
        <v/>
      </c>
      <c r="BN72" s="14" t="str">
        <f t="shared" si="33"/>
        <v/>
      </c>
      <c r="BO72" s="14" t="str">
        <f t="shared" si="33"/>
        <v/>
      </c>
      <c r="BP72" s="14" t="str">
        <f t="shared" si="33"/>
        <v/>
      </c>
      <c r="BQ72" s="14" t="str">
        <f t="shared" si="33"/>
        <v/>
      </c>
      <c r="BR72" s="14" t="str">
        <f t="shared" si="33"/>
        <v/>
      </c>
      <c r="BS72" s="14">
        <f t="shared" si="33"/>
        <v>77</v>
      </c>
      <c r="BT72" s="14" t="str">
        <f t="shared" si="33"/>
        <v/>
      </c>
      <c r="BU72" s="14" t="str">
        <f t="shared" si="33"/>
        <v/>
      </c>
      <c r="BV72" s="14" t="str">
        <f t="shared" si="33"/>
        <v/>
      </c>
      <c r="BW72" s="14">
        <f t="shared" si="33"/>
        <v>70</v>
      </c>
      <c r="BX72" s="14">
        <f t="shared" si="33"/>
        <v>25</v>
      </c>
      <c r="BY72" s="14" t="str">
        <f t="shared" si="33"/>
        <v/>
      </c>
      <c r="BZ72" s="14">
        <f t="shared" si="33"/>
        <v>24</v>
      </c>
      <c r="CA72" s="14" t="str">
        <f t="shared" si="33"/>
        <v/>
      </c>
      <c r="CB72" s="14" t="str">
        <f t="shared" si="33"/>
        <v/>
      </c>
      <c r="CC72" s="14">
        <f t="shared" si="33"/>
        <v>85</v>
      </c>
      <c r="CD72" s="14" t="str">
        <f t="shared" si="33"/>
        <v/>
      </c>
      <c r="CE72" s="14" t="str">
        <f t="shared" si="33"/>
        <v/>
      </c>
      <c r="CF72" s="14" t="str">
        <f t="shared" si="33"/>
        <v/>
      </c>
      <c r="CG72" s="14" t="str">
        <f t="shared" si="33"/>
        <v/>
      </c>
      <c r="CH72" s="14" t="str">
        <f t="shared" si="33"/>
        <v/>
      </c>
      <c r="CI72" s="14" t="str">
        <f t="shared" si="33"/>
        <v/>
      </c>
      <c r="CJ72" s="14" t="str">
        <f t="shared" si="33"/>
        <v/>
      </c>
      <c r="CK72" s="14" t="str">
        <f t="shared" si="33"/>
        <v/>
      </c>
      <c r="CL72" s="14" t="str">
        <f t="shared" si="33"/>
        <v/>
      </c>
      <c r="CM72" s="14" t="str">
        <f t="shared" si="33"/>
        <v/>
      </c>
      <c r="CN72" s="14" t="str">
        <f t="shared" si="33"/>
        <v/>
      </c>
      <c r="CO72" s="14" t="str">
        <f t="shared" si="33"/>
        <v/>
      </c>
      <c r="CP72" s="14" t="str">
        <f t="shared" si="33"/>
        <v/>
      </c>
      <c r="CQ72" s="14" t="str">
        <f t="shared" si="33"/>
        <v/>
      </c>
      <c r="CR72" s="14" t="str">
        <f t="shared" si="33"/>
        <v/>
      </c>
      <c r="CS72" s="14" t="str">
        <f t="shared" si="33"/>
        <v/>
      </c>
      <c r="CT72" s="14" t="str">
        <f t="shared" si="33"/>
        <v/>
      </c>
      <c r="CU72" s="14" t="str">
        <f t="shared" si="33"/>
        <v/>
      </c>
      <c r="CV72" s="14" t="str">
        <f t="shared" si="33"/>
        <v/>
      </c>
      <c r="CW72" s="14" t="str">
        <f t="shared" si="33"/>
        <v/>
      </c>
    </row>
    <row r="73" ht="12.75" customHeight="1" outlineLevel="1">
      <c r="A73" s="11" t="s">
        <v>549</v>
      </c>
      <c r="B73" s="14" t="str">
        <f t="shared" ref="B73:CW73" si="34">IF(AND(B10="",B16="AgeBanded"),"65+","")</f>
        <v/>
      </c>
      <c r="C73" s="14" t="str">
        <f t="shared" si="34"/>
        <v/>
      </c>
      <c r="D73" s="14" t="str">
        <f t="shared" si="34"/>
        <v/>
      </c>
      <c r="E73" s="14" t="str">
        <f t="shared" si="34"/>
        <v/>
      </c>
      <c r="F73" s="14" t="str">
        <f t="shared" si="34"/>
        <v/>
      </c>
      <c r="G73" s="14" t="str">
        <f t="shared" si="34"/>
        <v/>
      </c>
      <c r="H73" s="14" t="str">
        <f t="shared" si="34"/>
        <v/>
      </c>
      <c r="I73" s="14" t="str">
        <f t="shared" si="34"/>
        <v>65+</v>
      </c>
      <c r="J73" s="14" t="str">
        <f t="shared" si="34"/>
        <v/>
      </c>
      <c r="K73" s="14" t="str">
        <f t="shared" si="34"/>
        <v/>
      </c>
      <c r="L73" s="14" t="str">
        <f t="shared" si="34"/>
        <v/>
      </c>
      <c r="M73" s="14" t="str">
        <f t="shared" si="34"/>
        <v/>
      </c>
      <c r="N73" s="14" t="str">
        <f t="shared" si="34"/>
        <v/>
      </c>
      <c r="O73" s="14" t="str">
        <f t="shared" si="34"/>
        <v/>
      </c>
      <c r="P73" s="14" t="str">
        <f t="shared" si="34"/>
        <v/>
      </c>
      <c r="Q73" s="14" t="str">
        <f t="shared" si="34"/>
        <v/>
      </c>
      <c r="R73" s="14" t="str">
        <f t="shared" si="34"/>
        <v>65+</v>
      </c>
      <c r="S73" s="14" t="str">
        <f t="shared" si="34"/>
        <v/>
      </c>
      <c r="T73" s="14" t="str">
        <f t="shared" si="34"/>
        <v/>
      </c>
      <c r="U73" s="14" t="str">
        <f t="shared" si="34"/>
        <v/>
      </c>
      <c r="V73" s="14" t="str">
        <f t="shared" si="34"/>
        <v/>
      </c>
      <c r="W73" s="14" t="str">
        <f t="shared" si="34"/>
        <v/>
      </c>
      <c r="X73" s="14" t="str">
        <f t="shared" si="34"/>
        <v/>
      </c>
      <c r="Y73" s="14" t="str">
        <f t="shared" si="34"/>
        <v/>
      </c>
      <c r="Z73" s="14" t="str">
        <f t="shared" si="34"/>
        <v/>
      </c>
      <c r="AA73" s="14" t="str">
        <f t="shared" si="34"/>
        <v/>
      </c>
      <c r="AB73" s="14" t="str">
        <f t="shared" si="34"/>
        <v/>
      </c>
      <c r="AC73" s="14" t="str">
        <f t="shared" si="34"/>
        <v/>
      </c>
      <c r="AD73" s="14" t="str">
        <f t="shared" si="34"/>
        <v/>
      </c>
      <c r="AE73" s="14" t="str">
        <f t="shared" si="34"/>
        <v/>
      </c>
      <c r="AF73" s="14" t="str">
        <f t="shared" si="34"/>
        <v/>
      </c>
      <c r="AG73" s="14" t="str">
        <f t="shared" si="34"/>
        <v/>
      </c>
      <c r="AH73" s="14" t="str">
        <f t="shared" si="34"/>
        <v/>
      </c>
      <c r="AI73" s="14" t="str">
        <f t="shared" si="34"/>
        <v/>
      </c>
      <c r="AJ73" s="14" t="str">
        <f t="shared" si="34"/>
        <v>65+</v>
      </c>
      <c r="AK73" s="14" t="str">
        <f t="shared" si="34"/>
        <v/>
      </c>
      <c r="AL73" s="14" t="str">
        <f t="shared" si="34"/>
        <v/>
      </c>
      <c r="AM73" s="14" t="str">
        <f t="shared" si="34"/>
        <v/>
      </c>
      <c r="AN73" s="14" t="str">
        <f t="shared" si="34"/>
        <v/>
      </c>
      <c r="AO73" s="14" t="str">
        <f t="shared" si="34"/>
        <v/>
      </c>
      <c r="AP73" s="14" t="str">
        <f t="shared" si="34"/>
        <v/>
      </c>
      <c r="AQ73" s="14" t="str">
        <f t="shared" si="34"/>
        <v/>
      </c>
      <c r="AR73" s="14" t="str">
        <f t="shared" si="34"/>
        <v/>
      </c>
      <c r="AS73" s="14" t="str">
        <f t="shared" si="34"/>
        <v/>
      </c>
      <c r="AT73" s="14" t="str">
        <f t="shared" si="34"/>
        <v/>
      </c>
      <c r="AU73" s="14" t="str">
        <f t="shared" si="34"/>
        <v/>
      </c>
      <c r="AV73" s="14" t="str">
        <f t="shared" si="34"/>
        <v/>
      </c>
      <c r="AW73" s="14" t="str">
        <f t="shared" si="34"/>
        <v/>
      </c>
      <c r="AX73" s="14" t="str">
        <f t="shared" si="34"/>
        <v/>
      </c>
      <c r="AY73" s="14" t="str">
        <f t="shared" si="34"/>
        <v>65+</v>
      </c>
      <c r="AZ73" s="14" t="str">
        <f t="shared" si="34"/>
        <v/>
      </c>
      <c r="BA73" s="14" t="str">
        <f t="shared" si="34"/>
        <v/>
      </c>
      <c r="BB73" s="14" t="str">
        <f t="shared" si="34"/>
        <v/>
      </c>
      <c r="BC73" s="14" t="str">
        <f t="shared" si="34"/>
        <v/>
      </c>
      <c r="BD73" s="14" t="str">
        <f t="shared" si="34"/>
        <v/>
      </c>
      <c r="BE73" s="14" t="str">
        <f t="shared" si="34"/>
        <v/>
      </c>
      <c r="BF73" s="14" t="str">
        <f t="shared" si="34"/>
        <v/>
      </c>
      <c r="BG73" s="14" t="str">
        <f t="shared" si="34"/>
        <v/>
      </c>
      <c r="BH73" s="14" t="str">
        <f t="shared" si="34"/>
        <v/>
      </c>
      <c r="BI73" s="14" t="str">
        <f t="shared" si="34"/>
        <v/>
      </c>
      <c r="BJ73" s="14" t="str">
        <f t="shared" si="34"/>
        <v/>
      </c>
      <c r="BK73" s="14" t="str">
        <f t="shared" si="34"/>
        <v/>
      </c>
      <c r="BL73" s="14" t="str">
        <f t="shared" si="34"/>
        <v/>
      </c>
      <c r="BM73" s="14" t="str">
        <f t="shared" si="34"/>
        <v/>
      </c>
      <c r="BN73" s="14" t="str">
        <f t="shared" si="34"/>
        <v/>
      </c>
      <c r="BO73" s="14" t="str">
        <f t="shared" si="34"/>
        <v/>
      </c>
      <c r="BP73" s="14" t="str">
        <f t="shared" si="34"/>
        <v/>
      </c>
      <c r="BQ73" s="14" t="str">
        <f t="shared" si="34"/>
        <v/>
      </c>
      <c r="BR73" s="14" t="str">
        <f t="shared" si="34"/>
        <v/>
      </c>
      <c r="BS73" s="14" t="str">
        <f t="shared" si="34"/>
        <v>65+</v>
      </c>
      <c r="BT73" s="14" t="str">
        <f t="shared" si="34"/>
        <v/>
      </c>
      <c r="BU73" s="14" t="str">
        <f t="shared" si="34"/>
        <v/>
      </c>
      <c r="BV73" s="14" t="str">
        <f t="shared" si="34"/>
        <v/>
      </c>
      <c r="BW73" s="14" t="str">
        <f t="shared" si="34"/>
        <v>65+</v>
      </c>
      <c r="BX73" s="14" t="str">
        <f t="shared" si="34"/>
        <v>65+</v>
      </c>
      <c r="BY73" s="14" t="str">
        <f t="shared" si="34"/>
        <v/>
      </c>
      <c r="BZ73" s="14" t="str">
        <f t="shared" si="34"/>
        <v>65+</v>
      </c>
      <c r="CA73" s="14" t="str">
        <f t="shared" si="34"/>
        <v/>
      </c>
      <c r="CB73" s="14" t="str">
        <f t="shared" si="34"/>
        <v/>
      </c>
      <c r="CC73" s="14" t="str">
        <f t="shared" si="34"/>
        <v>65+</v>
      </c>
      <c r="CD73" s="14" t="str">
        <f t="shared" si="34"/>
        <v/>
      </c>
      <c r="CE73" s="14" t="str">
        <f t="shared" si="34"/>
        <v/>
      </c>
      <c r="CF73" s="14" t="str">
        <f t="shared" si="34"/>
        <v/>
      </c>
      <c r="CG73" s="14" t="str">
        <f t="shared" si="34"/>
        <v/>
      </c>
      <c r="CH73" s="14" t="str">
        <f t="shared" si="34"/>
        <v/>
      </c>
      <c r="CI73" s="14" t="str">
        <f t="shared" si="34"/>
        <v/>
      </c>
      <c r="CJ73" s="14" t="str">
        <f t="shared" si="34"/>
        <v/>
      </c>
      <c r="CK73" s="14" t="str">
        <f t="shared" si="34"/>
        <v/>
      </c>
      <c r="CL73" s="14" t="str">
        <f t="shared" si="34"/>
        <v/>
      </c>
      <c r="CM73" s="14" t="str">
        <f t="shared" si="34"/>
        <v/>
      </c>
      <c r="CN73" s="14" t="str">
        <f t="shared" si="34"/>
        <v/>
      </c>
      <c r="CO73" s="14" t="str">
        <f t="shared" si="34"/>
        <v/>
      </c>
      <c r="CP73" s="14" t="str">
        <f t="shared" si="34"/>
        <v/>
      </c>
      <c r="CQ73" s="14" t="str">
        <f t="shared" si="34"/>
        <v/>
      </c>
      <c r="CR73" s="14" t="str">
        <f t="shared" si="34"/>
        <v/>
      </c>
      <c r="CS73" s="14" t="str">
        <f t="shared" si="34"/>
        <v/>
      </c>
      <c r="CT73" s="14" t="str">
        <f t="shared" si="34"/>
        <v/>
      </c>
      <c r="CU73" s="14" t="str">
        <f t="shared" si="34"/>
        <v/>
      </c>
      <c r="CV73" s="14" t="str">
        <f t="shared" si="34"/>
        <v/>
      </c>
      <c r="CW73" s="14" t="str">
        <f t="shared" si="34"/>
        <v/>
      </c>
    </row>
    <row r="74" ht="12.75" customHeight="1" outlineLevel="1">
      <c r="A74" s="10" t="s">
        <v>551</v>
      </c>
      <c r="B74" s="17" t="str">
        <f t="shared" ref="B74:CW74" si="35">IF(B73="","",RANDBETWEEN(0,100))</f>
        <v/>
      </c>
      <c r="C74" s="17" t="str">
        <f t="shared" si="35"/>
        <v/>
      </c>
      <c r="D74" s="17" t="str">
        <f t="shared" si="35"/>
        <v/>
      </c>
      <c r="E74" s="17" t="str">
        <f t="shared" si="35"/>
        <v/>
      </c>
      <c r="F74" s="17" t="str">
        <f t="shared" si="35"/>
        <v/>
      </c>
      <c r="G74" s="17" t="str">
        <f t="shared" si="35"/>
        <v/>
      </c>
      <c r="H74" s="17" t="str">
        <f t="shared" si="35"/>
        <v/>
      </c>
      <c r="I74" s="17">
        <f t="shared" si="35"/>
        <v>17</v>
      </c>
      <c r="J74" s="17" t="str">
        <f t="shared" si="35"/>
        <v/>
      </c>
      <c r="K74" s="17" t="str">
        <f t="shared" si="35"/>
        <v/>
      </c>
      <c r="L74" s="17" t="str">
        <f t="shared" si="35"/>
        <v/>
      </c>
      <c r="M74" s="17" t="str">
        <f t="shared" si="35"/>
        <v/>
      </c>
      <c r="N74" s="17" t="str">
        <f t="shared" si="35"/>
        <v/>
      </c>
      <c r="O74" s="17" t="str">
        <f t="shared" si="35"/>
        <v/>
      </c>
      <c r="P74" s="17" t="str">
        <f t="shared" si="35"/>
        <v/>
      </c>
      <c r="Q74" s="17" t="str">
        <f t="shared" si="35"/>
        <v/>
      </c>
      <c r="R74" s="17">
        <f t="shared" si="35"/>
        <v>45</v>
      </c>
      <c r="S74" s="17" t="str">
        <f t="shared" si="35"/>
        <v/>
      </c>
      <c r="T74" s="17" t="str">
        <f t="shared" si="35"/>
        <v/>
      </c>
      <c r="U74" s="17" t="str">
        <f t="shared" si="35"/>
        <v/>
      </c>
      <c r="V74" s="17" t="str">
        <f t="shared" si="35"/>
        <v/>
      </c>
      <c r="W74" s="17" t="str">
        <f t="shared" si="35"/>
        <v/>
      </c>
      <c r="X74" s="17" t="str">
        <f t="shared" si="35"/>
        <v/>
      </c>
      <c r="Y74" s="17" t="str">
        <f t="shared" si="35"/>
        <v/>
      </c>
      <c r="Z74" s="17" t="str">
        <f t="shared" si="35"/>
        <v/>
      </c>
      <c r="AA74" s="17" t="str">
        <f t="shared" si="35"/>
        <v/>
      </c>
      <c r="AB74" s="17" t="str">
        <f t="shared" si="35"/>
        <v/>
      </c>
      <c r="AC74" s="17" t="str">
        <f t="shared" si="35"/>
        <v/>
      </c>
      <c r="AD74" s="17" t="str">
        <f t="shared" si="35"/>
        <v/>
      </c>
      <c r="AE74" s="17" t="str">
        <f t="shared" si="35"/>
        <v/>
      </c>
      <c r="AF74" s="17" t="str">
        <f t="shared" si="35"/>
        <v/>
      </c>
      <c r="AG74" s="17" t="str">
        <f t="shared" si="35"/>
        <v/>
      </c>
      <c r="AH74" s="17" t="str">
        <f t="shared" si="35"/>
        <v/>
      </c>
      <c r="AI74" s="17" t="str">
        <f t="shared" si="35"/>
        <v/>
      </c>
      <c r="AJ74" s="17">
        <f t="shared" si="35"/>
        <v>49</v>
      </c>
      <c r="AK74" s="17" t="str">
        <f t="shared" si="35"/>
        <v/>
      </c>
      <c r="AL74" s="17" t="str">
        <f t="shared" si="35"/>
        <v/>
      </c>
      <c r="AM74" s="17" t="str">
        <f t="shared" si="35"/>
        <v/>
      </c>
      <c r="AN74" s="17" t="str">
        <f t="shared" si="35"/>
        <v/>
      </c>
      <c r="AO74" s="17" t="str">
        <f t="shared" si="35"/>
        <v/>
      </c>
      <c r="AP74" s="17" t="str">
        <f t="shared" si="35"/>
        <v/>
      </c>
      <c r="AQ74" s="17" t="str">
        <f t="shared" si="35"/>
        <v/>
      </c>
      <c r="AR74" s="17" t="str">
        <f t="shared" si="35"/>
        <v/>
      </c>
      <c r="AS74" s="17" t="str">
        <f t="shared" si="35"/>
        <v/>
      </c>
      <c r="AT74" s="17" t="str">
        <f t="shared" si="35"/>
        <v/>
      </c>
      <c r="AU74" s="17" t="str">
        <f t="shared" si="35"/>
        <v/>
      </c>
      <c r="AV74" s="17" t="str">
        <f t="shared" si="35"/>
        <v/>
      </c>
      <c r="AW74" s="17" t="str">
        <f t="shared" si="35"/>
        <v/>
      </c>
      <c r="AX74" s="17" t="str">
        <f t="shared" si="35"/>
        <v/>
      </c>
      <c r="AY74" s="17">
        <f t="shared" si="35"/>
        <v>95</v>
      </c>
      <c r="AZ74" s="17" t="str">
        <f t="shared" si="35"/>
        <v/>
      </c>
      <c r="BA74" s="17" t="str">
        <f t="shared" si="35"/>
        <v/>
      </c>
      <c r="BB74" s="17" t="str">
        <f t="shared" si="35"/>
        <v/>
      </c>
      <c r="BC74" s="17" t="str">
        <f t="shared" si="35"/>
        <v/>
      </c>
      <c r="BD74" s="17" t="str">
        <f t="shared" si="35"/>
        <v/>
      </c>
      <c r="BE74" s="17" t="str">
        <f t="shared" si="35"/>
        <v/>
      </c>
      <c r="BF74" s="17" t="str">
        <f t="shared" si="35"/>
        <v/>
      </c>
      <c r="BG74" s="17" t="str">
        <f t="shared" si="35"/>
        <v/>
      </c>
      <c r="BH74" s="17" t="str">
        <f t="shared" si="35"/>
        <v/>
      </c>
      <c r="BI74" s="17" t="str">
        <f t="shared" si="35"/>
        <v/>
      </c>
      <c r="BJ74" s="17" t="str">
        <f t="shared" si="35"/>
        <v/>
      </c>
      <c r="BK74" s="17" t="str">
        <f t="shared" si="35"/>
        <v/>
      </c>
      <c r="BL74" s="17" t="str">
        <f t="shared" si="35"/>
        <v/>
      </c>
      <c r="BM74" s="17" t="str">
        <f t="shared" si="35"/>
        <v/>
      </c>
      <c r="BN74" s="17" t="str">
        <f t="shared" si="35"/>
        <v/>
      </c>
      <c r="BO74" s="17" t="str">
        <f t="shared" si="35"/>
        <v/>
      </c>
      <c r="BP74" s="17" t="str">
        <f t="shared" si="35"/>
        <v/>
      </c>
      <c r="BQ74" s="17" t="str">
        <f t="shared" si="35"/>
        <v/>
      </c>
      <c r="BR74" s="17" t="str">
        <f t="shared" si="35"/>
        <v/>
      </c>
      <c r="BS74" s="17">
        <f t="shared" si="35"/>
        <v>42</v>
      </c>
      <c r="BT74" s="17" t="str">
        <f t="shared" si="35"/>
        <v/>
      </c>
      <c r="BU74" s="17" t="str">
        <f t="shared" si="35"/>
        <v/>
      </c>
      <c r="BV74" s="17" t="str">
        <f t="shared" si="35"/>
        <v/>
      </c>
      <c r="BW74" s="17">
        <f t="shared" si="35"/>
        <v>56</v>
      </c>
      <c r="BX74" s="17">
        <f t="shared" si="35"/>
        <v>45</v>
      </c>
      <c r="BY74" s="17" t="str">
        <f t="shared" si="35"/>
        <v/>
      </c>
      <c r="BZ74" s="17">
        <f t="shared" si="35"/>
        <v>20</v>
      </c>
      <c r="CA74" s="17" t="str">
        <f t="shared" si="35"/>
        <v/>
      </c>
      <c r="CB74" s="17" t="str">
        <f t="shared" si="35"/>
        <v/>
      </c>
      <c r="CC74" s="17">
        <f t="shared" si="35"/>
        <v>70</v>
      </c>
      <c r="CD74" s="17" t="str">
        <f t="shared" si="35"/>
        <v/>
      </c>
      <c r="CE74" s="17" t="str">
        <f t="shared" si="35"/>
        <v/>
      </c>
      <c r="CF74" s="17" t="str">
        <f t="shared" si="35"/>
        <v/>
      </c>
      <c r="CG74" s="17" t="str">
        <f t="shared" si="35"/>
        <v/>
      </c>
      <c r="CH74" s="17" t="str">
        <f t="shared" si="35"/>
        <v/>
      </c>
      <c r="CI74" s="17" t="str">
        <f t="shared" si="35"/>
        <v/>
      </c>
      <c r="CJ74" s="17" t="str">
        <f t="shared" si="35"/>
        <v/>
      </c>
      <c r="CK74" s="17" t="str">
        <f t="shared" si="35"/>
        <v/>
      </c>
      <c r="CL74" s="17" t="str">
        <f t="shared" si="35"/>
        <v/>
      </c>
      <c r="CM74" s="17" t="str">
        <f t="shared" si="35"/>
        <v/>
      </c>
      <c r="CN74" s="17" t="str">
        <f t="shared" si="35"/>
        <v/>
      </c>
      <c r="CO74" s="17" t="str">
        <f t="shared" si="35"/>
        <v/>
      </c>
      <c r="CP74" s="17" t="str">
        <f t="shared" si="35"/>
        <v/>
      </c>
      <c r="CQ74" s="17" t="str">
        <f t="shared" si="35"/>
        <v/>
      </c>
      <c r="CR74" s="17" t="str">
        <f t="shared" si="35"/>
        <v/>
      </c>
      <c r="CS74" s="17" t="str">
        <f t="shared" si="35"/>
        <v/>
      </c>
      <c r="CT74" s="17" t="str">
        <f t="shared" si="35"/>
        <v/>
      </c>
      <c r="CU74" s="17" t="str">
        <f t="shared" si="35"/>
        <v/>
      </c>
      <c r="CV74" s="17" t="str">
        <f t="shared" si="35"/>
        <v/>
      </c>
      <c r="CW74" s="17" t="str">
        <f t="shared" si="35"/>
        <v/>
      </c>
    </row>
    <row r="75" ht="12.75" customHeight="1" outlineLevel="1">
      <c r="A75" s="11" t="s">
        <v>552</v>
      </c>
      <c r="B75" s="21" t="s">
        <v>169</v>
      </c>
      <c r="C75" s="21" t="s">
        <v>169</v>
      </c>
      <c r="D75" s="21" t="s">
        <v>169</v>
      </c>
      <c r="E75" s="21" t="s">
        <v>169</v>
      </c>
      <c r="F75" s="21" t="s">
        <v>169</v>
      </c>
      <c r="G75" s="21" t="s">
        <v>169</v>
      </c>
      <c r="H75" s="21" t="s">
        <v>169</v>
      </c>
      <c r="I75" s="21" t="s">
        <v>169</v>
      </c>
      <c r="J75" s="21" t="s">
        <v>169</v>
      </c>
      <c r="K75" s="21" t="s">
        <v>169</v>
      </c>
      <c r="L75" s="21" t="s">
        <v>169</v>
      </c>
      <c r="M75" s="21" t="s">
        <v>169</v>
      </c>
      <c r="N75" s="21" t="s">
        <v>169</v>
      </c>
      <c r="O75" s="21" t="s">
        <v>169</v>
      </c>
      <c r="P75" s="21" t="s">
        <v>169</v>
      </c>
      <c r="Q75" s="21" t="s">
        <v>169</v>
      </c>
      <c r="R75" s="21" t="s">
        <v>169</v>
      </c>
      <c r="S75" s="21" t="s">
        <v>169</v>
      </c>
      <c r="T75" s="21" t="s">
        <v>169</v>
      </c>
      <c r="U75" s="21" t="s">
        <v>169</v>
      </c>
      <c r="V75" s="21" t="s">
        <v>169</v>
      </c>
      <c r="W75" s="21" t="s">
        <v>169</v>
      </c>
      <c r="X75" s="21" t="s">
        <v>169</v>
      </c>
      <c r="Y75" s="21" t="s">
        <v>169</v>
      </c>
      <c r="Z75" s="21" t="s">
        <v>169</v>
      </c>
      <c r="AA75" s="21" t="s">
        <v>169</v>
      </c>
      <c r="AB75" s="21" t="s">
        <v>169</v>
      </c>
      <c r="AC75" s="21" t="s">
        <v>169</v>
      </c>
      <c r="AD75" s="21" t="s">
        <v>169</v>
      </c>
      <c r="AE75" s="21" t="s">
        <v>169</v>
      </c>
      <c r="AF75" s="21" t="s">
        <v>169</v>
      </c>
      <c r="AG75" s="21" t="s">
        <v>169</v>
      </c>
      <c r="AH75" s="21" t="s">
        <v>169</v>
      </c>
      <c r="AI75" s="21" t="s">
        <v>169</v>
      </c>
      <c r="AJ75" s="21" t="s">
        <v>169</v>
      </c>
      <c r="AK75" s="21" t="s">
        <v>169</v>
      </c>
      <c r="AL75" s="21" t="s">
        <v>169</v>
      </c>
      <c r="AM75" s="21" t="s">
        <v>169</v>
      </c>
      <c r="AN75" s="21" t="s">
        <v>169</v>
      </c>
      <c r="AO75" s="21" t="s">
        <v>169</v>
      </c>
      <c r="AP75" s="21" t="s">
        <v>169</v>
      </c>
      <c r="AQ75" s="21" t="s">
        <v>169</v>
      </c>
      <c r="AR75" s="21" t="s">
        <v>169</v>
      </c>
      <c r="AS75" s="21" t="s">
        <v>169</v>
      </c>
      <c r="AT75" s="21" t="s">
        <v>169</v>
      </c>
      <c r="AU75" s="21" t="s">
        <v>169</v>
      </c>
      <c r="AV75" s="21" t="s">
        <v>169</v>
      </c>
      <c r="AW75" s="21" t="s">
        <v>169</v>
      </c>
      <c r="AX75" s="21" t="s">
        <v>169</v>
      </c>
      <c r="AY75" s="21" t="s">
        <v>169</v>
      </c>
      <c r="AZ75" s="21" t="s">
        <v>169</v>
      </c>
      <c r="BA75" s="21" t="s">
        <v>169</v>
      </c>
      <c r="BB75" s="21" t="s">
        <v>169</v>
      </c>
      <c r="BC75" s="21" t="s">
        <v>169</v>
      </c>
      <c r="BD75" s="21" t="s">
        <v>169</v>
      </c>
      <c r="BE75" s="21" t="s">
        <v>169</v>
      </c>
      <c r="BF75" s="21" t="s">
        <v>169</v>
      </c>
      <c r="BG75" s="21" t="s">
        <v>169</v>
      </c>
      <c r="BH75" s="21" t="s">
        <v>169</v>
      </c>
      <c r="BI75" s="21" t="s">
        <v>169</v>
      </c>
      <c r="BJ75" s="21" t="s">
        <v>169</v>
      </c>
      <c r="BK75" s="21" t="s">
        <v>169</v>
      </c>
      <c r="BL75" s="21" t="s">
        <v>169</v>
      </c>
      <c r="BM75" s="21" t="s">
        <v>169</v>
      </c>
      <c r="BN75" s="21" t="s">
        <v>169</v>
      </c>
      <c r="BO75" s="21" t="s">
        <v>169</v>
      </c>
      <c r="BP75" s="21" t="s">
        <v>169</v>
      </c>
      <c r="BQ75" s="21" t="s">
        <v>169</v>
      </c>
      <c r="BR75" s="21" t="s">
        <v>169</v>
      </c>
      <c r="BS75" s="21" t="s">
        <v>169</v>
      </c>
      <c r="BT75" s="21" t="s">
        <v>169</v>
      </c>
      <c r="BU75" s="21" t="s">
        <v>169</v>
      </c>
      <c r="BV75" s="21" t="s">
        <v>169</v>
      </c>
      <c r="BW75" s="21" t="s">
        <v>169</v>
      </c>
      <c r="BX75" s="21" t="s">
        <v>169</v>
      </c>
      <c r="BY75" s="21" t="s">
        <v>169</v>
      </c>
      <c r="BZ75" s="21" t="s">
        <v>169</v>
      </c>
      <c r="CA75" s="21" t="s">
        <v>169</v>
      </c>
      <c r="CB75" s="21" t="s">
        <v>169</v>
      </c>
      <c r="CC75" s="21" t="s">
        <v>169</v>
      </c>
      <c r="CD75" s="21" t="s">
        <v>169</v>
      </c>
      <c r="CE75" s="21" t="s">
        <v>169</v>
      </c>
      <c r="CF75" s="21" t="s">
        <v>169</v>
      </c>
      <c r="CG75" s="21" t="s">
        <v>169</v>
      </c>
      <c r="CH75" s="21" t="s">
        <v>169</v>
      </c>
      <c r="CI75" s="21" t="s">
        <v>169</v>
      </c>
      <c r="CJ75" s="21" t="s">
        <v>169</v>
      </c>
      <c r="CK75" s="21" t="s">
        <v>169</v>
      </c>
      <c r="CL75" s="21" t="s">
        <v>169</v>
      </c>
      <c r="CM75" s="21" t="s">
        <v>169</v>
      </c>
      <c r="CN75" s="21" t="s">
        <v>169</v>
      </c>
      <c r="CO75" s="21" t="s">
        <v>169</v>
      </c>
      <c r="CP75" s="21" t="s">
        <v>169</v>
      </c>
      <c r="CQ75" s="21" t="s">
        <v>169</v>
      </c>
      <c r="CR75" s="21" t="s">
        <v>169</v>
      </c>
      <c r="CS75" s="21" t="s">
        <v>169</v>
      </c>
      <c r="CT75" s="21" t="s">
        <v>169</v>
      </c>
      <c r="CU75" s="21" t="s">
        <v>169</v>
      </c>
      <c r="CV75" s="21" t="s">
        <v>169</v>
      </c>
      <c r="CW75" s="21" t="s">
        <v>169</v>
      </c>
    </row>
    <row r="76" ht="12.75" customHeight="1" outlineLevel="1">
      <c r="A76" s="11" t="s">
        <v>553</v>
      </c>
      <c r="B76" s="21">
        <v>2.0</v>
      </c>
      <c r="C76" s="21">
        <v>2.0</v>
      </c>
      <c r="D76" s="21">
        <v>2.0</v>
      </c>
      <c r="E76" s="21">
        <v>2.0</v>
      </c>
      <c r="F76" s="21">
        <v>2.0</v>
      </c>
      <c r="G76" s="21">
        <v>2.0</v>
      </c>
      <c r="H76" s="21">
        <v>2.0</v>
      </c>
      <c r="I76" s="21">
        <v>2.0</v>
      </c>
      <c r="J76" s="21">
        <v>2.0</v>
      </c>
      <c r="K76" s="21">
        <v>2.0</v>
      </c>
      <c r="L76" s="21">
        <v>2.0</v>
      </c>
      <c r="M76" s="21">
        <v>2.0</v>
      </c>
      <c r="N76" s="21">
        <v>2.0</v>
      </c>
      <c r="O76" s="21">
        <v>2.0</v>
      </c>
      <c r="P76" s="21">
        <v>2.0</v>
      </c>
      <c r="Q76" s="21">
        <v>2.0</v>
      </c>
      <c r="R76" s="21">
        <v>2.0</v>
      </c>
      <c r="S76" s="21">
        <v>2.0</v>
      </c>
      <c r="T76" s="21">
        <v>2.0</v>
      </c>
      <c r="U76" s="21">
        <v>2.0</v>
      </c>
      <c r="V76" s="21">
        <v>2.0</v>
      </c>
      <c r="W76" s="21">
        <v>2.0</v>
      </c>
      <c r="X76" s="21">
        <v>2.0</v>
      </c>
      <c r="Y76" s="21">
        <v>2.0</v>
      </c>
      <c r="Z76" s="21">
        <v>2.0</v>
      </c>
      <c r="AA76" s="21">
        <v>2.0</v>
      </c>
      <c r="AB76" s="21">
        <v>2.0</v>
      </c>
      <c r="AC76" s="21">
        <v>2.0</v>
      </c>
      <c r="AD76" s="21">
        <v>2.0</v>
      </c>
      <c r="AE76" s="21">
        <v>2.0</v>
      </c>
      <c r="AF76" s="21">
        <v>2.0</v>
      </c>
      <c r="AG76" s="21">
        <v>2.0</v>
      </c>
      <c r="AH76" s="21">
        <v>2.0</v>
      </c>
      <c r="AI76" s="21">
        <v>2.0</v>
      </c>
      <c r="AJ76" s="21">
        <v>2.0</v>
      </c>
      <c r="AK76" s="21">
        <v>2.0</v>
      </c>
      <c r="AL76" s="21">
        <v>2.0</v>
      </c>
      <c r="AM76" s="21">
        <v>2.0</v>
      </c>
      <c r="AN76" s="21">
        <v>2.0</v>
      </c>
      <c r="AO76" s="21">
        <v>2.0</v>
      </c>
      <c r="AP76" s="21">
        <v>2.0</v>
      </c>
      <c r="AQ76" s="21">
        <v>2.0</v>
      </c>
      <c r="AR76" s="21">
        <v>2.0</v>
      </c>
      <c r="AS76" s="21">
        <v>2.0</v>
      </c>
      <c r="AT76" s="21">
        <v>2.0</v>
      </c>
      <c r="AU76" s="21">
        <v>2.0</v>
      </c>
      <c r="AV76" s="21">
        <v>2.0</v>
      </c>
      <c r="AW76" s="21">
        <v>2.0</v>
      </c>
      <c r="AX76" s="21">
        <v>2.0</v>
      </c>
      <c r="AY76" s="21">
        <v>2.0</v>
      </c>
      <c r="AZ76" s="21">
        <v>2.0</v>
      </c>
      <c r="BA76" s="21">
        <v>2.0</v>
      </c>
      <c r="BB76" s="21">
        <v>2.0</v>
      </c>
      <c r="BC76" s="21">
        <v>2.0</v>
      </c>
      <c r="BD76" s="21">
        <v>2.0</v>
      </c>
      <c r="BE76" s="21">
        <v>2.0</v>
      </c>
      <c r="BF76" s="21">
        <v>2.0</v>
      </c>
      <c r="BG76" s="21">
        <v>2.0</v>
      </c>
      <c r="BH76" s="21">
        <v>2.0</v>
      </c>
      <c r="BI76" s="21">
        <v>2.0</v>
      </c>
      <c r="BJ76" s="21">
        <v>2.0</v>
      </c>
      <c r="BK76" s="21">
        <v>2.0</v>
      </c>
      <c r="BL76" s="21">
        <v>2.0</v>
      </c>
      <c r="BM76" s="21">
        <v>2.0</v>
      </c>
      <c r="BN76" s="21">
        <v>2.0</v>
      </c>
      <c r="BO76" s="21">
        <v>2.0</v>
      </c>
      <c r="BP76" s="21">
        <v>2.0</v>
      </c>
      <c r="BQ76" s="21">
        <v>2.0</v>
      </c>
      <c r="BR76" s="21">
        <v>2.0</v>
      </c>
      <c r="BS76" s="21">
        <v>2.0</v>
      </c>
      <c r="BT76" s="21">
        <v>2.0</v>
      </c>
      <c r="BU76" s="21">
        <v>2.0</v>
      </c>
      <c r="BV76" s="21">
        <v>2.0</v>
      </c>
      <c r="BW76" s="21">
        <v>2.0</v>
      </c>
      <c r="BX76" s="21">
        <v>2.0</v>
      </c>
      <c r="BY76" s="21">
        <v>2.0</v>
      </c>
      <c r="BZ76" s="21">
        <v>2.0</v>
      </c>
      <c r="CA76" s="21">
        <v>2.0</v>
      </c>
      <c r="CB76" s="21">
        <v>2.0</v>
      </c>
      <c r="CC76" s="21">
        <v>2.0</v>
      </c>
      <c r="CD76" s="21">
        <v>2.0</v>
      </c>
      <c r="CE76" s="21">
        <v>2.0</v>
      </c>
      <c r="CF76" s="21">
        <v>2.0</v>
      </c>
      <c r="CG76" s="21">
        <v>2.0</v>
      </c>
      <c r="CH76" s="21">
        <v>2.0</v>
      </c>
      <c r="CI76" s="21">
        <v>2.0</v>
      </c>
      <c r="CJ76" s="21">
        <v>2.0</v>
      </c>
      <c r="CK76" s="21">
        <v>2.0</v>
      </c>
      <c r="CL76" s="21">
        <v>2.0</v>
      </c>
      <c r="CM76" s="21">
        <v>2.0</v>
      </c>
      <c r="CN76" s="21">
        <v>2.0</v>
      </c>
      <c r="CO76" s="21">
        <v>2.0</v>
      </c>
      <c r="CP76" s="21">
        <v>2.0</v>
      </c>
      <c r="CQ76" s="21">
        <v>2.0</v>
      </c>
      <c r="CR76" s="21">
        <v>2.0</v>
      </c>
      <c r="CS76" s="21">
        <v>2.0</v>
      </c>
      <c r="CT76" s="21">
        <v>2.0</v>
      </c>
      <c r="CU76" s="21">
        <v>2.0</v>
      </c>
      <c r="CV76" s="21">
        <v>2.0</v>
      </c>
      <c r="CW76" s="21">
        <v>2.0</v>
      </c>
    </row>
    <row r="77" ht="12.75" customHeight="1" outlineLevel="1">
      <c r="A77" s="11" t="s">
        <v>554</v>
      </c>
      <c r="B77" s="21" t="str">
        <f t="shared" ref="B77:CW77" si="36">IF(AND(B10="",B16="Composite"),RANDBETWEEN(1,1000),"")</f>
        <v/>
      </c>
      <c r="C77" s="21" t="str">
        <f t="shared" si="36"/>
        <v/>
      </c>
      <c r="D77" s="21" t="str">
        <f t="shared" si="36"/>
        <v/>
      </c>
      <c r="E77" s="21" t="str">
        <f t="shared" si="36"/>
        <v/>
      </c>
      <c r="F77" s="21" t="str">
        <f t="shared" si="36"/>
        <v/>
      </c>
      <c r="G77" s="21" t="str">
        <f t="shared" si="36"/>
        <v/>
      </c>
      <c r="H77" s="21" t="str">
        <f t="shared" si="36"/>
        <v/>
      </c>
      <c r="I77" s="21" t="str">
        <f t="shared" si="36"/>
        <v/>
      </c>
      <c r="J77" s="21">
        <f t="shared" si="36"/>
        <v>489</v>
      </c>
      <c r="K77" s="21" t="str">
        <f t="shared" si="36"/>
        <v/>
      </c>
      <c r="L77" s="21" t="str">
        <f t="shared" si="36"/>
        <v/>
      </c>
      <c r="M77" s="21" t="str">
        <f t="shared" si="36"/>
        <v/>
      </c>
      <c r="N77" s="21" t="str">
        <f t="shared" si="36"/>
        <v/>
      </c>
      <c r="O77" s="21">
        <f t="shared" si="36"/>
        <v>364</v>
      </c>
      <c r="P77" s="21" t="str">
        <f t="shared" si="36"/>
        <v/>
      </c>
      <c r="Q77" s="21" t="str">
        <f t="shared" si="36"/>
        <v/>
      </c>
      <c r="R77" s="21" t="str">
        <f t="shared" si="36"/>
        <v/>
      </c>
      <c r="S77" s="21" t="str">
        <f t="shared" si="36"/>
        <v/>
      </c>
      <c r="T77" s="21" t="str">
        <f t="shared" si="36"/>
        <v/>
      </c>
      <c r="U77" s="21" t="str">
        <f t="shared" si="36"/>
        <v/>
      </c>
      <c r="V77" s="21" t="str">
        <f t="shared" si="36"/>
        <v/>
      </c>
      <c r="W77" s="21" t="str">
        <f t="shared" si="36"/>
        <v/>
      </c>
      <c r="X77" s="21" t="str">
        <f t="shared" si="36"/>
        <v/>
      </c>
      <c r="Y77" s="21">
        <f t="shared" si="36"/>
        <v>38</v>
      </c>
      <c r="Z77" s="21" t="str">
        <f t="shared" si="36"/>
        <v/>
      </c>
      <c r="AA77" s="21" t="str">
        <f t="shared" si="36"/>
        <v/>
      </c>
      <c r="AB77" s="21" t="str">
        <f t="shared" si="36"/>
        <v/>
      </c>
      <c r="AC77" s="21" t="str">
        <f t="shared" si="36"/>
        <v/>
      </c>
      <c r="AD77" s="21" t="str">
        <f t="shared" si="36"/>
        <v/>
      </c>
      <c r="AE77" s="21" t="str">
        <f t="shared" si="36"/>
        <v/>
      </c>
      <c r="AF77" s="21" t="str">
        <f t="shared" si="36"/>
        <v/>
      </c>
      <c r="AG77" s="21" t="str">
        <f t="shared" si="36"/>
        <v/>
      </c>
      <c r="AH77" s="21">
        <f t="shared" si="36"/>
        <v>238</v>
      </c>
      <c r="AI77" s="21" t="str">
        <f t="shared" si="36"/>
        <v/>
      </c>
      <c r="AJ77" s="21" t="str">
        <f t="shared" si="36"/>
        <v/>
      </c>
      <c r="AK77" s="21" t="str">
        <f t="shared" si="36"/>
        <v/>
      </c>
      <c r="AL77" s="21" t="str">
        <f t="shared" si="36"/>
        <v/>
      </c>
      <c r="AM77" s="21" t="str">
        <f t="shared" si="36"/>
        <v/>
      </c>
      <c r="AN77" s="21" t="str">
        <f t="shared" si="36"/>
        <v/>
      </c>
      <c r="AO77" s="21" t="str">
        <f t="shared" si="36"/>
        <v/>
      </c>
      <c r="AP77" s="21" t="str">
        <f t="shared" si="36"/>
        <v/>
      </c>
      <c r="AQ77" s="21" t="str">
        <f t="shared" si="36"/>
        <v/>
      </c>
      <c r="AR77" s="21" t="str">
        <f t="shared" si="36"/>
        <v/>
      </c>
      <c r="AS77" s="21" t="str">
        <f t="shared" si="36"/>
        <v/>
      </c>
      <c r="AT77" s="21" t="str">
        <f t="shared" si="36"/>
        <v/>
      </c>
      <c r="AU77" s="21" t="str">
        <f t="shared" si="36"/>
        <v/>
      </c>
      <c r="AV77" s="21" t="str">
        <f t="shared" si="36"/>
        <v/>
      </c>
      <c r="AW77" s="21" t="str">
        <f t="shared" si="36"/>
        <v/>
      </c>
      <c r="AX77" s="21" t="str">
        <f t="shared" si="36"/>
        <v/>
      </c>
      <c r="AY77" s="21" t="str">
        <f t="shared" si="36"/>
        <v/>
      </c>
      <c r="AZ77" s="21" t="str">
        <f t="shared" si="36"/>
        <v/>
      </c>
      <c r="BA77" s="21" t="str">
        <f t="shared" si="36"/>
        <v/>
      </c>
      <c r="BB77" s="21" t="str">
        <f t="shared" si="36"/>
        <v/>
      </c>
      <c r="BC77" s="21" t="str">
        <f t="shared" si="36"/>
        <v/>
      </c>
      <c r="BD77" s="21" t="str">
        <f t="shared" si="36"/>
        <v/>
      </c>
      <c r="BE77" s="21" t="str">
        <f t="shared" si="36"/>
        <v/>
      </c>
      <c r="BF77" s="21" t="str">
        <f t="shared" si="36"/>
        <v/>
      </c>
      <c r="BG77" s="21" t="str">
        <f t="shared" si="36"/>
        <v/>
      </c>
      <c r="BH77" s="21" t="str">
        <f t="shared" si="36"/>
        <v/>
      </c>
      <c r="BI77" s="21" t="str">
        <f t="shared" si="36"/>
        <v/>
      </c>
      <c r="BJ77" s="21" t="str">
        <f t="shared" si="36"/>
        <v/>
      </c>
      <c r="BK77" s="21" t="str">
        <f t="shared" si="36"/>
        <v/>
      </c>
      <c r="BL77" s="21" t="str">
        <f t="shared" si="36"/>
        <v/>
      </c>
      <c r="BM77" s="21" t="str">
        <f t="shared" si="36"/>
        <v/>
      </c>
      <c r="BN77" s="21" t="str">
        <f t="shared" si="36"/>
        <v/>
      </c>
      <c r="BO77" s="21" t="str">
        <f t="shared" si="36"/>
        <v/>
      </c>
      <c r="BP77" s="21" t="str">
        <f t="shared" si="36"/>
        <v/>
      </c>
      <c r="BQ77" s="21" t="str">
        <f t="shared" si="36"/>
        <v/>
      </c>
      <c r="BR77" s="21">
        <f t="shared" si="36"/>
        <v>417</v>
      </c>
      <c r="BS77" s="21" t="str">
        <f t="shared" si="36"/>
        <v/>
      </c>
      <c r="BT77" s="21" t="str">
        <f t="shared" si="36"/>
        <v/>
      </c>
      <c r="BU77" s="21" t="str">
        <f t="shared" si="36"/>
        <v/>
      </c>
      <c r="BV77" s="21" t="str">
        <f t="shared" si="36"/>
        <v/>
      </c>
      <c r="BW77" s="21" t="str">
        <f t="shared" si="36"/>
        <v/>
      </c>
      <c r="BX77" s="21" t="str">
        <f t="shared" si="36"/>
        <v/>
      </c>
      <c r="BY77" s="21" t="str">
        <f t="shared" si="36"/>
        <v/>
      </c>
      <c r="BZ77" s="21" t="str">
        <f t="shared" si="36"/>
        <v/>
      </c>
      <c r="CA77" s="21" t="str">
        <f t="shared" si="36"/>
        <v/>
      </c>
      <c r="CB77" s="21" t="str">
        <f t="shared" si="36"/>
        <v/>
      </c>
      <c r="CC77" s="21" t="str">
        <f t="shared" si="36"/>
        <v/>
      </c>
      <c r="CD77" s="21" t="str">
        <f t="shared" si="36"/>
        <v/>
      </c>
      <c r="CE77" s="21" t="str">
        <f t="shared" si="36"/>
        <v/>
      </c>
      <c r="CF77" s="21">
        <f t="shared" si="36"/>
        <v>196</v>
      </c>
      <c r="CG77" s="21" t="str">
        <f t="shared" si="36"/>
        <v/>
      </c>
      <c r="CH77" s="21" t="str">
        <f t="shared" si="36"/>
        <v/>
      </c>
      <c r="CI77" s="21" t="str">
        <f t="shared" si="36"/>
        <v/>
      </c>
      <c r="CJ77" s="21" t="str">
        <f t="shared" si="36"/>
        <v/>
      </c>
      <c r="CK77" s="21">
        <f t="shared" si="36"/>
        <v>556</v>
      </c>
      <c r="CL77" s="21" t="str">
        <f t="shared" si="36"/>
        <v/>
      </c>
      <c r="CM77" s="21" t="str">
        <f t="shared" si="36"/>
        <v/>
      </c>
      <c r="CN77" s="21" t="str">
        <f t="shared" si="36"/>
        <v/>
      </c>
      <c r="CO77" s="21" t="str">
        <f t="shared" si="36"/>
        <v/>
      </c>
      <c r="CP77" s="21" t="str">
        <f t="shared" si="36"/>
        <v/>
      </c>
      <c r="CQ77" s="21">
        <f t="shared" si="36"/>
        <v>924</v>
      </c>
      <c r="CR77" s="21" t="str">
        <f t="shared" si="36"/>
        <v/>
      </c>
      <c r="CS77" s="21" t="str">
        <f t="shared" si="36"/>
        <v/>
      </c>
      <c r="CT77" s="21" t="str">
        <f t="shared" si="36"/>
        <v/>
      </c>
      <c r="CU77" s="21" t="str">
        <f t="shared" si="36"/>
        <v/>
      </c>
      <c r="CV77" s="21" t="str">
        <f t="shared" si="36"/>
        <v/>
      </c>
      <c r="CW77" s="21" t="str">
        <f t="shared" si="36"/>
        <v/>
      </c>
    </row>
    <row r="78" ht="12.75" customHeight="1" outlineLevel="1">
      <c r="A78" s="11" t="s">
        <v>555</v>
      </c>
      <c r="B78" s="14" t="str">
        <f t="shared" ref="B78:CW78" si="37">IF(AND(B10="",B16="AgeBanded"),"&lt;25","")</f>
        <v/>
      </c>
      <c r="C78" s="14" t="str">
        <f t="shared" si="37"/>
        <v/>
      </c>
      <c r="D78" s="14" t="str">
        <f t="shared" si="37"/>
        <v/>
      </c>
      <c r="E78" s="14" t="str">
        <f t="shared" si="37"/>
        <v/>
      </c>
      <c r="F78" s="14" t="str">
        <f t="shared" si="37"/>
        <v/>
      </c>
      <c r="G78" s="14" t="str">
        <f t="shared" si="37"/>
        <v/>
      </c>
      <c r="H78" s="14" t="str">
        <f t="shared" si="37"/>
        <v/>
      </c>
      <c r="I78" s="14" t="str">
        <f t="shared" si="37"/>
        <v>&lt;25</v>
      </c>
      <c r="J78" s="14" t="str">
        <f t="shared" si="37"/>
        <v/>
      </c>
      <c r="K78" s="14" t="str">
        <f t="shared" si="37"/>
        <v/>
      </c>
      <c r="L78" s="14" t="str">
        <f t="shared" si="37"/>
        <v/>
      </c>
      <c r="M78" s="14" t="str">
        <f t="shared" si="37"/>
        <v/>
      </c>
      <c r="N78" s="14" t="str">
        <f t="shared" si="37"/>
        <v/>
      </c>
      <c r="O78" s="14" t="str">
        <f t="shared" si="37"/>
        <v/>
      </c>
      <c r="P78" s="14" t="str">
        <f t="shared" si="37"/>
        <v/>
      </c>
      <c r="Q78" s="14" t="str">
        <f t="shared" si="37"/>
        <v/>
      </c>
      <c r="R78" s="14" t="str">
        <f t="shared" si="37"/>
        <v>&lt;25</v>
      </c>
      <c r="S78" s="14" t="str">
        <f t="shared" si="37"/>
        <v/>
      </c>
      <c r="T78" s="14" t="str">
        <f t="shared" si="37"/>
        <v/>
      </c>
      <c r="U78" s="14" t="str">
        <f t="shared" si="37"/>
        <v/>
      </c>
      <c r="V78" s="14" t="str">
        <f t="shared" si="37"/>
        <v/>
      </c>
      <c r="W78" s="14" t="str">
        <f t="shared" si="37"/>
        <v/>
      </c>
      <c r="X78" s="14" t="str">
        <f t="shared" si="37"/>
        <v/>
      </c>
      <c r="Y78" s="14" t="str">
        <f t="shared" si="37"/>
        <v/>
      </c>
      <c r="Z78" s="14" t="str">
        <f t="shared" si="37"/>
        <v/>
      </c>
      <c r="AA78" s="14" t="str">
        <f t="shared" si="37"/>
        <v/>
      </c>
      <c r="AB78" s="14" t="str">
        <f t="shared" si="37"/>
        <v/>
      </c>
      <c r="AC78" s="14" t="str">
        <f t="shared" si="37"/>
        <v/>
      </c>
      <c r="AD78" s="14" t="str">
        <f t="shared" si="37"/>
        <v/>
      </c>
      <c r="AE78" s="14" t="str">
        <f t="shared" si="37"/>
        <v/>
      </c>
      <c r="AF78" s="14" t="str">
        <f t="shared" si="37"/>
        <v/>
      </c>
      <c r="AG78" s="14" t="str">
        <f t="shared" si="37"/>
        <v/>
      </c>
      <c r="AH78" s="14" t="str">
        <f t="shared" si="37"/>
        <v/>
      </c>
      <c r="AI78" s="14" t="str">
        <f t="shared" si="37"/>
        <v/>
      </c>
      <c r="AJ78" s="14" t="str">
        <f t="shared" si="37"/>
        <v>&lt;25</v>
      </c>
      <c r="AK78" s="14" t="str">
        <f t="shared" si="37"/>
        <v/>
      </c>
      <c r="AL78" s="14" t="str">
        <f t="shared" si="37"/>
        <v/>
      </c>
      <c r="AM78" s="14" t="str">
        <f t="shared" si="37"/>
        <v/>
      </c>
      <c r="AN78" s="14" t="str">
        <f t="shared" si="37"/>
        <v/>
      </c>
      <c r="AO78" s="14" t="str">
        <f t="shared" si="37"/>
        <v/>
      </c>
      <c r="AP78" s="14" t="str">
        <f t="shared" si="37"/>
        <v/>
      </c>
      <c r="AQ78" s="14" t="str">
        <f t="shared" si="37"/>
        <v/>
      </c>
      <c r="AR78" s="14" t="str">
        <f t="shared" si="37"/>
        <v/>
      </c>
      <c r="AS78" s="14" t="str">
        <f t="shared" si="37"/>
        <v/>
      </c>
      <c r="AT78" s="14" t="str">
        <f t="shared" si="37"/>
        <v/>
      </c>
      <c r="AU78" s="14" t="str">
        <f t="shared" si="37"/>
        <v/>
      </c>
      <c r="AV78" s="14" t="str">
        <f t="shared" si="37"/>
        <v/>
      </c>
      <c r="AW78" s="14" t="str">
        <f t="shared" si="37"/>
        <v/>
      </c>
      <c r="AX78" s="14" t="str">
        <f t="shared" si="37"/>
        <v/>
      </c>
      <c r="AY78" s="14" t="str">
        <f t="shared" si="37"/>
        <v>&lt;25</v>
      </c>
      <c r="AZ78" s="14" t="str">
        <f t="shared" si="37"/>
        <v/>
      </c>
      <c r="BA78" s="14" t="str">
        <f t="shared" si="37"/>
        <v/>
      </c>
      <c r="BB78" s="14" t="str">
        <f t="shared" si="37"/>
        <v/>
      </c>
      <c r="BC78" s="14" t="str">
        <f t="shared" si="37"/>
        <v/>
      </c>
      <c r="BD78" s="14" t="str">
        <f t="shared" si="37"/>
        <v/>
      </c>
      <c r="BE78" s="14" t="str">
        <f t="shared" si="37"/>
        <v/>
      </c>
      <c r="BF78" s="14" t="str">
        <f t="shared" si="37"/>
        <v/>
      </c>
      <c r="BG78" s="14" t="str">
        <f t="shared" si="37"/>
        <v/>
      </c>
      <c r="BH78" s="14" t="str">
        <f t="shared" si="37"/>
        <v/>
      </c>
      <c r="BI78" s="14" t="str">
        <f t="shared" si="37"/>
        <v/>
      </c>
      <c r="BJ78" s="14" t="str">
        <f t="shared" si="37"/>
        <v/>
      </c>
      <c r="BK78" s="14" t="str">
        <f t="shared" si="37"/>
        <v/>
      </c>
      <c r="BL78" s="14" t="str">
        <f t="shared" si="37"/>
        <v/>
      </c>
      <c r="BM78" s="14" t="str">
        <f t="shared" si="37"/>
        <v/>
      </c>
      <c r="BN78" s="14" t="str">
        <f t="shared" si="37"/>
        <v/>
      </c>
      <c r="BO78" s="14" t="str">
        <f t="shared" si="37"/>
        <v/>
      </c>
      <c r="BP78" s="14" t="str">
        <f t="shared" si="37"/>
        <v/>
      </c>
      <c r="BQ78" s="14" t="str">
        <f t="shared" si="37"/>
        <v/>
      </c>
      <c r="BR78" s="14" t="str">
        <f t="shared" si="37"/>
        <v/>
      </c>
      <c r="BS78" s="14" t="str">
        <f t="shared" si="37"/>
        <v>&lt;25</v>
      </c>
      <c r="BT78" s="14" t="str">
        <f t="shared" si="37"/>
        <v/>
      </c>
      <c r="BU78" s="14" t="str">
        <f t="shared" si="37"/>
        <v/>
      </c>
      <c r="BV78" s="14" t="str">
        <f t="shared" si="37"/>
        <v/>
      </c>
      <c r="BW78" s="14" t="str">
        <f t="shared" si="37"/>
        <v>&lt;25</v>
      </c>
      <c r="BX78" s="14" t="str">
        <f t="shared" si="37"/>
        <v>&lt;25</v>
      </c>
      <c r="BY78" s="14" t="str">
        <f t="shared" si="37"/>
        <v/>
      </c>
      <c r="BZ78" s="14" t="str">
        <f t="shared" si="37"/>
        <v>&lt;25</v>
      </c>
      <c r="CA78" s="14" t="str">
        <f t="shared" si="37"/>
        <v/>
      </c>
      <c r="CB78" s="14" t="str">
        <f t="shared" si="37"/>
        <v/>
      </c>
      <c r="CC78" s="14" t="str">
        <f t="shared" si="37"/>
        <v>&lt;25</v>
      </c>
      <c r="CD78" s="14" t="str">
        <f t="shared" si="37"/>
        <v/>
      </c>
      <c r="CE78" s="14" t="str">
        <f t="shared" si="37"/>
        <v/>
      </c>
      <c r="CF78" s="14" t="str">
        <f t="shared" si="37"/>
        <v/>
      </c>
      <c r="CG78" s="14" t="str">
        <f t="shared" si="37"/>
        <v/>
      </c>
      <c r="CH78" s="14" t="str">
        <f t="shared" si="37"/>
        <v/>
      </c>
      <c r="CI78" s="14" t="str">
        <f t="shared" si="37"/>
        <v/>
      </c>
      <c r="CJ78" s="14" t="str">
        <f t="shared" si="37"/>
        <v/>
      </c>
      <c r="CK78" s="14" t="str">
        <f t="shared" si="37"/>
        <v/>
      </c>
      <c r="CL78" s="14" t="str">
        <f t="shared" si="37"/>
        <v/>
      </c>
      <c r="CM78" s="14" t="str">
        <f t="shared" si="37"/>
        <v/>
      </c>
      <c r="CN78" s="14" t="str">
        <f t="shared" si="37"/>
        <v/>
      </c>
      <c r="CO78" s="14" t="str">
        <f t="shared" si="37"/>
        <v/>
      </c>
      <c r="CP78" s="14" t="str">
        <f t="shared" si="37"/>
        <v/>
      </c>
      <c r="CQ78" s="14" t="str">
        <f t="shared" si="37"/>
        <v/>
      </c>
      <c r="CR78" s="14" t="str">
        <f t="shared" si="37"/>
        <v/>
      </c>
      <c r="CS78" s="14" t="str">
        <f t="shared" si="37"/>
        <v/>
      </c>
      <c r="CT78" s="14" t="str">
        <f t="shared" si="37"/>
        <v/>
      </c>
      <c r="CU78" s="14" t="str">
        <f t="shared" si="37"/>
        <v/>
      </c>
      <c r="CV78" s="14" t="str">
        <f t="shared" si="37"/>
        <v/>
      </c>
      <c r="CW78" s="14" t="str">
        <f t="shared" si="37"/>
        <v/>
      </c>
    </row>
    <row r="79" ht="12.75" customHeight="1" outlineLevel="1">
      <c r="A79" s="11" t="s">
        <v>556</v>
      </c>
      <c r="B79" s="14" t="str">
        <f t="shared" ref="B79:CW79" si="38">IF(B78="","",RANDBETWEEN(0,100))</f>
        <v/>
      </c>
      <c r="C79" s="14" t="str">
        <f t="shared" si="38"/>
        <v/>
      </c>
      <c r="D79" s="14" t="str">
        <f t="shared" si="38"/>
        <v/>
      </c>
      <c r="E79" s="14" t="str">
        <f t="shared" si="38"/>
        <v/>
      </c>
      <c r="F79" s="14" t="str">
        <f t="shared" si="38"/>
        <v/>
      </c>
      <c r="G79" s="14" t="str">
        <f t="shared" si="38"/>
        <v/>
      </c>
      <c r="H79" s="14" t="str">
        <f t="shared" si="38"/>
        <v/>
      </c>
      <c r="I79" s="14">
        <f t="shared" si="38"/>
        <v>40</v>
      </c>
      <c r="J79" s="14" t="str">
        <f t="shared" si="38"/>
        <v/>
      </c>
      <c r="K79" s="14" t="str">
        <f t="shared" si="38"/>
        <v/>
      </c>
      <c r="L79" s="14" t="str">
        <f t="shared" si="38"/>
        <v/>
      </c>
      <c r="M79" s="14" t="str">
        <f t="shared" si="38"/>
        <v/>
      </c>
      <c r="N79" s="14" t="str">
        <f t="shared" si="38"/>
        <v/>
      </c>
      <c r="O79" s="14" t="str">
        <f t="shared" si="38"/>
        <v/>
      </c>
      <c r="P79" s="14" t="str">
        <f t="shared" si="38"/>
        <v/>
      </c>
      <c r="Q79" s="14" t="str">
        <f t="shared" si="38"/>
        <v/>
      </c>
      <c r="R79" s="14">
        <f t="shared" si="38"/>
        <v>55</v>
      </c>
      <c r="S79" s="14" t="str">
        <f t="shared" si="38"/>
        <v/>
      </c>
      <c r="T79" s="14" t="str">
        <f t="shared" si="38"/>
        <v/>
      </c>
      <c r="U79" s="14" t="str">
        <f t="shared" si="38"/>
        <v/>
      </c>
      <c r="V79" s="14" t="str">
        <f t="shared" si="38"/>
        <v/>
      </c>
      <c r="W79" s="14" t="str">
        <f t="shared" si="38"/>
        <v/>
      </c>
      <c r="X79" s="14" t="str">
        <f t="shared" si="38"/>
        <v/>
      </c>
      <c r="Y79" s="14" t="str">
        <f t="shared" si="38"/>
        <v/>
      </c>
      <c r="Z79" s="14" t="str">
        <f t="shared" si="38"/>
        <v/>
      </c>
      <c r="AA79" s="14" t="str">
        <f t="shared" si="38"/>
        <v/>
      </c>
      <c r="AB79" s="14" t="str">
        <f t="shared" si="38"/>
        <v/>
      </c>
      <c r="AC79" s="14" t="str">
        <f t="shared" si="38"/>
        <v/>
      </c>
      <c r="AD79" s="14" t="str">
        <f t="shared" si="38"/>
        <v/>
      </c>
      <c r="AE79" s="14" t="str">
        <f t="shared" si="38"/>
        <v/>
      </c>
      <c r="AF79" s="14" t="str">
        <f t="shared" si="38"/>
        <v/>
      </c>
      <c r="AG79" s="14" t="str">
        <f t="shared" si="38"/>
        <v/>
      </c>
      <c r="AH79" s="14" t="str">
        <f t="shared" si="38"/>
        <v/>
      </c>
      <c r="AI79" s="14" t="str">
        <f t="shared" si="38"/>
        <v/>
      </c>
      <c r="AJ79" s="14">
        <f t="shared" si="38"/>
        <v>52</v>
      </c>
      <c r="AK79" s="14" t="str">
        <f t="shared" si="38"/>
        <v/>
      </c>
      <c r="AL79" s="14" t="str">
        <f t="shared" si="38"/>
        <v/>
      </c>
      <c r="AM79" s="14" t="str">
        <f t="shared" si="38"/>
        <v/>
      </c>
      <c r="AN79" s="14" t="str">
        <f t="shared" si="38"/>
        <v/>
      </c>
      <c r="AO79" s="14" t="str">
        <f t="shared" si="38"/>
        <v/>
      </c>
      <c r="AP79" s="14" t="str">
        <f t="shared" si="38"/>
        <v/>
      </c>
      <c r="AQ79" s="14" t="str">
        <f t="shared" si="38"/>
        <v/>
      </c>
      <c r="AR79" s="14" t="str">
        <f t="shared" si="38"/>
        <v/>
      </c>
      <c r="AS79" s="14" t="str">
        <f t="shared" si="38"/>
        <v/>
      </c>
      <c r="AT79" s="14" t="str">
        <f t="shared" si="38"/>
        <v/>
      </c>
      <c r="AU79" s="14" t="str">
        <f t="shared" si="38"/>
        <v/>
      </c>
      <c r="AV79" s="14" t="str">
        <f t="shared" si="38"/>
        <v/>
      </c>
      <c r="AW79" s="14" t="str">
        <f t="shared" si="38"/>
        <v/>
      </c>
      <c r="AX79" s="14" t="str">
        <f t="shared" si="38"/>
        <v/>
      </c>
      <c r="AY79" s="14">
        <f t="shared" si="38"/>
        <v>81</v>
      </c>
      <c r="AZ79" s="14" t="str">
        <f t="shared" si="38"/>
        <v/>
      </c>
      <c r="BA79" s="14" t="str">
        <f t="shared" si="38"/>
        <v/>
      </c>
      <c r="BB79" s="14" t="str">
        <f t="shared" si="38"/>
        <v/>
      </c>
      <c r="BC79" s="14" t="str">
        <f t="shared" si="38"/>
        <v/>
      </c>
      <c r="BD79" s="14" t="str">
        <f t="shared" si="38"/>
        <v/>
      </c>
      <c r="BE79" s="14" t="str">
        <f t="shared" si="38"/>
        <v/>
      </c>
      <c r="BF79" s="14" t="str">
        <f t="shared" si="38"/>
        <v/>
      </c>
      <c r="BG79" s="14" t="str">
        <f t="shared" si="38"/>
        <v/>
      </c>
      <c r="BH79" s="14" t="str">
        <f t="shared" si="38"/>
        <v/>
      </c>
      <c r="BI79" s="14" t="str">
        <f t="shared" si="38"/>
        <v/>
      </c>
      <c r="BJ79" s="14" t="str">
        <f t="shared" si="38"/>
        <v/>
      </c>
      <c r="BK79" s="14" t="str">
        <f t="shared" si="38"/>
        <v/>
      </c>
      <c r="BL79" s="14" t="str">
        <f t="shared" si="38"/>
        <v/>
      </c>
      <c r="BM79" s="14" t="str">
        <f t="shared" si="38"/>
        <v/>
      </c>
      <c r="BN79" s="14" t="str">
        <f t="shared" si="38"/>
        <v/>
      </c>
      <c r="BO79" s="14" t="str">
        <f t="shared" si="38"/>
        <v/>
      </c>
      <c r="BP79" s="14" t="str">
        <f t="shared" si="38"/>
        <v/>
      </c>
      <c r="BQ79" s="14" t="str">
        <f t="shared" si="38"/>
        <v/>
      </c>
      <c r="BR79" s="14" t="str">
        <f t="shared" si="38"/>
        <v/>
      </c>
      <c r="BS79" s="14">
        <f t="shared" si="38"/>
        <v>88</v>
      </c>
      <c r="BT79" s="14" t="str">
        <f t="shared" si="38"/>
        <v/>
      </c>
      <c r="BU79" s="14" t="str">
        <f t="shared" si="38"/>
        <v/>
      </c>
      <c r="BV79" s="14" t="str">
        <f t="shared" si="38"/>
        <v/>
      </c>
      <c r="BW79" s="14">
        <f t="shared" si="38"/>
        <v>81</v>
      </c>
      <c r="BX79" s="14">
        <f t="shared" si="38"/>
        <v>100</v>
      </c>
      <c r="BY79" s="14" t="str">
        <f t="shared" si="38"/>
        <v/>
      </c>
      <c r="BZ79" s="14">
        <f t="shared" si="38"/>
        <v>93</v>
      </c>
      <c r="CA79" s="14" t="str">
        <f t="shared" si="38"/>
        <v/>
      </c>
      <c r="CB79" s="14" t="str">
        <f t="shared" si="38"/>
        <v/>
      </c>
      <c r="CC79" s="14">
        <f t="shared" si="38"/>
        <v>14</v>
      </c>
      <c r="CD79" s="14" t="str">
        <f t="shared" si="38"/>
        <v/>
      </c>
      <c r="CE79" s="14" t="str">
        <f t="shared" si="38"/>
        <v/>
      </c>
      <c r="CF79" s="14" t="str">
        <f t="shared" si="38"/>
        <v/>
      </c>
      <c r="CG79" s="14" t="str">
        <f t="shared" si="38"/>
        <v/>
      </c>
      <c r="CH79" s="14" t="str">
        <f t="shared" si="38"/>
        <v/>
      </c>
      <c r="CI79" s="14" t="str">
        <f t="shared" si="38"/>
        <v/>
      </c>
      <c r="CJ79" s="14" t="str">
        <f t="shared" si="38"/>
        <v/>
      </c>
      <c r="CK79" s="14" t="str">
        <f t="shared" si="38"/>
        <v/>
      </c>
      <c r="CL79" s="14" t="str">
        <f t="shared" si="38"/>
        <v/>
      </c>
      <c r="CM79" s="14" t="str">
        <f t="shared" si="38"/>
        <v/>
      </c>
      <c r="CN79" s="14" t="str">
        <f t="shared" si="38"/>
        <v/>
      </c>
      <c r="CO79" s="14" t="str">
        <f t="shared" si="38"/>
        <v/>
      </c>
      <c r="CP79" s="14" t="str">
        <f t="shared" si="38"/>
        <v/>
      </c>
      <c r="CQ79" s="14" t="str">
        <f t="shared" si="38"/>
        <v/>
      </c>
      <c r="CR79" s="14" t="str">
        <f t="shared" si="38"/>
        <v/>
      </c>
      <c r="CS79" s="14" t="str">
        <f t="shared" si="38"/>
        <v/>
      </c>
      <c r="CT79" s="14" t="str">
        <f t="shared" si="38"/>
        <v/>
      </c>
      <c r="CU79" s="14" t="str">
        <f t="shared" si="38"/>
        <v/>
      </c>
      <c r="CV79" s="14" t="str">
        <f t="shared" si="38"/>
        <v/>
      </c>
      <c r="CW79" s="14" t="str">
        <f t="shared" si="38"/>
        <v/>
      </c>
    </row>
    <row r="80" ht="12.75" customHeight="1" outlineLevel="1">
      <c r="A80" s="11" t="s">
        <v>557</v>
      </c>
      <c r="B80" s="14" t="str">
        <f t="shared" ref="B80:CW80" si="39">IF(AND(B10="",B16="AgeBanded"),"25 - 29","")</f>
        <v/>
      </c>
      <c r="C80" s="14" t="str">
        <f t="shared" si="39"/>
        <v/>
      </c>
      <c r="D80" s="14" t="str">
        <f t="shared" si="39"/>
        <v/>
      </c>
      <c r="E80" s="14" t="str">
        <f t="shared" si="39"/>
        <v/>
      </c>
      <c r="F80" s="14" t="str">
        <f t="shared" si="39"/>
        <v/>
      </c>
      <c r="G80" s="14" t="str">
        <f t="shared" si="39"/>
        <v/>
      </c>
      <c r="H80" s="14" t="str">
        <f t="shared" si="39"/>
        <v/>
      </c>
      <c r="I80" s="14" t="str">
        <f t="shared" si="39"/>
        <v>25 - 29</v>
      </c>
      <c r="J80" s="14" t="str">
        <f t="shared" si="39"/>
        <v/>
      </c>
      <c r="K80" s="14" t="str">
        <f t="shared" si="39"/>
        <v/>
      </c>
      <c r="L80" s="14" t="str">
        <f t="shared" si="39"/>
        <v/>
      </c>
      <c r="M80" s="14" t="str">
        <f t="shared" si="39"/>
        <v/>
      </c>
      <c r="N80" s="14" t="str">
        <f t="shared" si="39"/>
        <v/>
      </c>
      <c r="O80" s="14" t="str">
        <f t="shared" si="39"/>
        <v/>
      </c>
      <c r="P80" s="14" t="str">
        <f t="shared" si="39"/>
        <v/>
      </c>
      <c r="Q80" s="14" t="str">
        <f t="shared" si="39"/>
        <v/>
      </c>
      <c r="R80" s="14" t="str">
        <f t="shared" si="39"/>
        <v>25 - 29</v>
      </c>
      <c r="S80" s="14" t="str">
        <f t="shared" si="39"/>
        <v/>
      </c>
      <c r="T80" s="14" t="str">
        <f t="shared" si="39"/>
        <v/>
      </c>
      <c r="U80" s="14" t="str">
        <f t="shared" si="39"/>
        <v/>
      </c>
      <c r="V80" s="14" t="str">
        <f t="shared" si="39"/>
        <v/>
      </c>
      <c r="W80" s="14" t="str">
        <f t="shared" si="39"/>
        <v/>
      </c>
      <c r="X80" s="14" t="str">
        <f t="shared" si="39"/>
        <v/>
      </c>
      <c r="Y80" s="14" t="str">
        <f t="shared" si="39"/>
        <v/>
      </c>
      <c r="Z80" s="14" t="str">
        <f t="shared" si="39"/>
        <v/>
      </c>
      <c r="AA80" s="14" t="str">
        <f t="shared" si="39"/>
        <v/>
      </c>
      <c r="AB80" s="14" t="str">
        <f t="shared" si="39"/>
        <v/>
      </c>
      <c r="AC80" s="14" t="str">
        <f t="shared" si="39"/>
        <v/>
      </c>
      <c r="AD80" s="14" t="str">
        <f t="shared" si="39"/>
        <v/>
      </c>
      <c r="AE80" s="14" t="str">
        <f t="shared" si="39"/>
        <v/>
      </c>
      <c r="AF80" s="14" t="str">
        <f t="shared" si="39"/>
        <v/>
      </c>
      <c r="AG80" s="14" t="str">
        <f t="shared" si="39"/>
        <v/>
      </c>
      <c r="AH80" s="14" t="str">
        <f t="shared" si="39"/>
        <v/>
      </c>
      <c r="AI80" s="14" t="str">
        <f t="shared" si="39"/>
        <v/>
      </c>
      <c r="AJ80" s="14" t="str">
        <f t="shared" si="39"/>
        <v>25 - 29</v>
      </c>
      <c r="AK80" s="14" t="str">
        <f t="shared" si="39"/>
        <v/>
      </c>
      <c r="AL80" s="14" t="str">
        <f t="shared" si="39"/>
        <v/>
      </c>
      <c r="AM80" s="14" t="str">
        <f t="shared" si="39"/>
        <v/>
      </c>
      <c r="AN80" s="14" t="str">
        <f t="shared" si="39"/>
        <v/>
      </c>
      <c r="AO80" s="14" t="str">
        <f t="shared" si="39"/>
        <v/>
      </c>
      <c r="AP80" s="14" t="str">
        <f t="shared" si="39"/>
        <v/>
      </c>
      <c r="AQ80" s="14" t="str">
        <f t="shared" si="39"/>
        <v/>
      </c>
      <c r="AR80" s="14" t="str">
        <f t="shared" si="39"/>
        <v/>
      </c>
      <c r="AS80" s="14" t="str">
        <f t="shared" si="39"/>
        <v/>
      </c>
      <c r="AT80" s="14" t="str">
        <f t="shared" si="39"/>
        <v/>
      </c>
      <c r="AU80" s="14" t="str">
        <f t="shared" si="39"/>
        <v/>
      </c>
      <c r="AV80" s="14" t="str">
        <f t="shared" si="39"/>
        <v/>
      </c>
      <c r="AW80" s="14" t="str">
        <f t="shared" si="39"/>
        <v/>
      </c>
      <c r="AX80" s="14" t="str">
        <f t="shared" si="39"/>
        <v/>
      </c>
      <c r="AY80" s="14" t="str">
        <f t="shared" si="39"/>
        <v>25 - 29</v>
      </c>
      <c r="AZ80" s="14" t="str">
        <f t="shared" si="39"/>
        <v/>
      </c>
      <c r="BA80" s="14" t="str">
        <f t="shared" si="39"/>
        <v/>
      </c>
      <c r="BB80" s="14" t="str">
        <f t="shared" si="39"/>
        <v/>
      </c>
      <c r="BC80" s="14" t="str">
        <f t="shared" si="39"/>
        <v/>
      </c>
      <c r="BD80" s="14" t="str">
        <f t="shared" si="39"/>
        <v/>
      </c>
      <c r="BE80" s="14" t="str">
        <f t="shared" si="39"/>
        <v/>
      </c>
      <c r="BF80" s="14" t="str">
        <f t="shared" si="39"/>
        <v/>
      </c>
      <c r="BG80" s="14" t="str">
        <f t="shared" si="39"/>
        <v/>
      </c>
      <c r="BH80" s="14" t="str">
        <f t="shared" si="39"/>
        <v/>
      </c>
      <c r="BI80" s="14" t="str">
        <f t="shared" si="39"/>
        <v/>
      </c>
      <c r="BJ80" s="14" t="str">
        <f t="shared" si="39"/>
        <v/>
      </c>
      <c r="BK80" s="14" t="str">
        <f t="shared" si="39"/>
        <v/>
      </c>
      <c r="BL80" s="14" t="str">
        <f t="shared" si="39"/>
        <v/>
      </c>
      <c r="BM80" s="14" t="str">
        <f t="shared" si="39"/>
        <v/>
      </c>
      <c r="BN80" s="14" t="str">
        <f t="shared" si="39"/>
        <v/>
      </c>
      <c r="BO80" s="14" t="str">
        <f t="shared" si="39"/>
        <v/>
      </c>
      <c r="BP80" s="14" t="str">
        <f t="shared" si="39"/>
        <v/>
      </c>
      <c r="BQ80" s="14" t="str">
        <f t="shared" si="39"/>
        <v/>
      </c>
      <c r="BR80" s="14" t="str">
        <f t="shared" si="39"/>
        <v/>
      </c>
      <c r="BS80" s="14" t="str">
        <f t="shared" si="39"/>
        <v>25 - 29</v>
      </c>
      <c r="BT80" s="14" t="str">
        <f t="shared" si="39"/>
        <v/>
      </c>
      <c r="BU80" s="14" t="str">
        <f t="shared" si="39"/>
        <v/>
      </c>
      <c r="BV80" s="14" t="str">
        <f t="shared" si="39"/>
        <v/>
      </c>
      <c r="BW80" s="14" t="str">
        <f t="shared" si="39"/>
        <v>25 - 29</v>
      </c>
      <c r="BX80" s="14" t="str">
        <f t="shared" si="39"/>
        <v>25 - 29</v>
      </c>
      <c r="BY80" s="14" t="str">
        <f t="shared" si="39"/>
        <v/>
      </c>
      <c r="BZ80" s="14" t="str">
        <f t="shared" si="39"/>
        <v>25 - 29</v>
      </c>
      <c r="CA80" s="14" t="str">
        <f t="shared" si="39"/>
        <v/>
      </c>
      <c r="CB80" s="14" t="str">
        <f t="shared" si="39"/>
        <v/>
      </c>
      <c r="CC80" s="14" t="str">
        <f t="shared" si="39"/>
        <v>25 - 29</v>
      </c>
      <c r="CD80" s="14" t="str">
        <f t="shared" si="39"/>
        <v/>
      </c>
      <c r="CE80" s="14" t="str">
        <f t="shared" si="39"/>
        <v/>
      </c>
      <c r="CF80" s="14" t="str">
        <f t="shared" si="39"/>
        <v/>
      </c>
      <c r="CG80" s="14" t="str">
        <f t="shared" si="39"/>
        <v/>
      </c>
      <c r="CH80" s="14" t="str">
        <f t="shared" si="39"/>
        <v/>
      </c>
      <c r="CI80" s="14" t="str">
        <f t="shared" si="39"/>
        <v/>
      </c>
      <c r="CJ80" s="14" t="str">
        <f t="shared" si="39"/>
        <v/>
      </c>
      <c r="CK80" s="14" t="str">
        <f t="shared" si="39"/>
        <v/>
      </c>
      <c r="CL80" s="14" t="str">
        <f t="shared" si="39"/>
        <v/>
      </c>
      <c r="CM80" s="14" t="str">
        <f t="shared" si="39"/>
        <v/>
      </c>
      <c r="CN80" s="14" t="str">
        <f t="shared" si="39"/>
        <v/>
      </c>
      <c r="CO80" s="14" t="str">
        <f t="shared" si="39"/>
        <v/>
      </c>
      <c r="CP80" s="14" t="str">
        <f t="shared" si="39"/>
        <v/>
      </c>
      <c r="CQ80" s="14" t="str">
        <f t="shared" si="39"/>
        <v/>
      </c>
      <c r="CR80" s="14" t="str">
        <f t="shared" si="39"/>
        <v/>
      </c>
      <c r="CS80" s="14" t="str">
        <f t="shared" si="39"/>
        <v/>
      </c>
      <c r="CT80" s="14" t="str">
        <f t="shared" si="39"/>
        <v/>
      </c>
      <c r="CU80" s="14" t="str">
        <f t="shared" si="39"/>
        <v/>
      </c>
      <c r="CV80" s="14" t="str">
        <f t="shared" si="39"/>
        <v/>
      </c>
      <c r="CW80" s="14" t="str">
        <f t="shared" si="39"/>
        <v/>
      </c>
    </row>
    <row r="81" ht="12.75" customHeight="1" outlineLevel="1">
      <c r="A81" s="11" t="s">
        <v>558</v>
      </c>
      <c r="B81" s="14" t="str">
        <f t="shared" ref="B81:CW81" si="40">IF(B80="","",RANDBETWEEN(0,100))</f>
        <v/>
      </c>
      <c r="C81" s="14" t="str">
        <f t="shared" si="40"/>
        <v/>
      </c>
      <c r="D81" s="14" t="str">
        <f t="shared" si="40"/>
        <v/>
      </c>
      <c r="E81" s="14" t="str">
        <f t="shared" si="40"/>
        <v/>
      </c>
      <c r="F81" s="14" t="str">
        <f t="shared" si="40"/>
        <v/>
      </c>
      <c r="G81" s="14" t="str">
        <f t="shared" si="40"/>
        <v/>
      </c>
      <c r="H81" s="14" t="str">
        <f t="shared" si="40"/>
        <v/>
      </c>
      <c r="I81" s="14">
        <f t="shared" si="40"/>
        <v>46</v>
      </c>
      <c r="J81" s="14" t="str">
        <f t="shared" si="40"/>
        <v/>
      </c>
      <c r="K81" s="14" t="str">
        <f t="shared" si="40"/>
        <v/>
      </c>
      <c r="L81" s="14" t="str">
        <f t="shared" si="40"/>
        <v/>
      </c>
      <c r="M81" s="14" t="str">
        <f t="shared" si="40"/>
        <v/>
      </c>
      <c r="N81" s="14" t="str">
        <f t="shared" si="40"/>
        <v/>
      </c>
      <c r="O81" s="14" t="str">
        <f t="shared" si="40"/>
        <v/>
      </c>
      <c r="P81" s="14" t="str">
        <f t="shared" si="40"/>
        <v/>
      </c>
      <c r="Q81" s="14" t="str">
        <f t="shared" si="40"/>
        <v/>
      </c>
      <c r="R81" s="14">
        <f t="shared" si="40"/>
        <v>4</v>
      </c>
      <c r="S81" s="14" t="str">
        <f t="shared" si="40"/>
        <v/>
      </c>
      <c r="T81" s="14" t="str">
        <f t="shared" si="40"/>
        <v/>
      </c>
      <c r="U81" s="14" t="str">
        <f t="shared" si="40"/>
        <v/>
      </c>
      <c r="V81" s="14" t="str">
        <f t="shared" si="40"/>
        <v/>
      </c>
      <c r="W81" s="14" t="str">
        <f t="shared" si="40"/>
        <v/>
      </c>
      <c r="X81" s="14" t="str">
        <f t="shared" si="40"/>
        <v/>
      </c>
      <c r="Y81" s="14" t="str">
        <f t="shared" si="40"/>
        <v/>
      </c>
      <c r="Z81" s="14" t="str">
        <f t="shared" si="40"/>
        <v/>
      </c>
      <c r="AA81" s="14" t="str">
        <f t="shared" si="40"/>
        <v/>
      </c>
      <c r="AB81" s="14" t="str">
        <f t="shared" si="40"/>
        <v/>
      </c>
      <c r="AC81" s="14" t="str">
        <f t="shared" si="40"/>
        <v/>
      </c>
      <c r="AD81" s="14" t="str">
        <f t="shared" si="40"/>
        <v/>
      </c>
      <c r="AE81" s="14" t="str">
        <f t="shared" si="40"/>
        <v/>
      </c>
      <c r="AF81" s="14" t="str">
        <f t="shared" si="40"/>
        <v/>
      </c>
      <c r="AG81" s="14" t="str">
        <f t="shared" si="40"/>
        <v/>
      </c>
      <c r="AH81" s="14" t="str">
        <f t="shared" si="40"/>
        <v/>
      </c>
      <c r="AI81" s="14" t="str">
        <f t="shared" si="40"/>
        <v/>
      </c>
      <c r="AJ81" s="14">
        <f t="shared" si="40"/>
        <v>80</v>
      </c>
      <c r="AK81" s="14" t="str">
        <f t="shared" si="40"/>
        <v/>
      </c>
      <c r="AL81" s="14" t="str">
        <f t="shared" si="40"/>
        <v/>
      </c>
      <c r="AM81" s="14" t="str">
        <f t="shared" si="40"/>
        <v/>
      </c>
      <c r="AN81" s="14" t="str">
        <f t="shared" si="40"/>
        <v/>
      </c>
      <c r="AO81" s="14" t="str">
        <f t="shared" si="40"/>
        <v/>
      </c>
      <c r="AP81" s="14" t="str">
        <f t="shared" si="40"/>
        <v/>
      </c>
      <c r="AQ81" s="14" t="str">
        <f t="shared" si="40"/>
        <v/>
      </c>
      <c r="AR81" s="14" t="str">
        <f t="shared" si="40"/>
        <v/>
      </c>
      <c r="AS81" s="14" t="str">
        <f t="shared" si="40"/>
        <v/>
      </c>
      <c r="AT81" s="14" t="str">
        <f t="shared" si="40"/>
        <v/>
      </c>
      <c r="AU81" s="14" t="str">
        <f t="shared" si="40"/>
        <v/>
      </c>
      <c r="AV81" s="14" t="str">
        <f t="shared" si="40"/>
        <v/>
      </c>
      <c r="AW81" s="14" t="str">
        <f t="shared" si="40"/>
        <v/>
      </c>
      <c r="AX81" s="14" t="str">
        <f t="shared" si="40"/>
        <v/>
      </c>
      <c r="AY81" s="14">
        <f t="shared" si="40"/>
        <v>28</v>
      </c>
      <c r="AZ81" s="14" t="str">
        <f t="shared" si="40"/>
        <v/>
      </c>
      <c r="BA81" s="14" t="str">
        <f t="shared" si="40"/>
        <v/>
      </c>
      <c r="BB81" s="14" t="str">
        <f t="shared" si="40"/>
        <v/>
      </c>
      <c r="BC81" s="14" t="str">
        <f t="shared" si="40"/>
        <v/>
      </c>
      <c r="BD81" s="14" t="str">
        <f t="shared" si="40"/>
        <v/>
      </c>
      <c r="BE81" s="14" t="str">
        <f t="shared" si="40"/>
        <v/>
      </c>
      <c r="BF81" s="14" t="str">
        <f t="shared" si="40"/>
        <v/>
      </c>
      <c r="BG81" s="14" t="str">
        <f t="shared" si="40"/>
        <v/>
      </c>
      <c r="BH81" s="14" t="str">
        <f t="shared" si="40"/>
        <v/>
      </c>
      <c r="BI81" s="14" t="str">
        <f t="shared" si="40"/>
        <v/>
      </c>
      <c r="BJ81" s="14" t="str">
        <f t="shared" si="40"/>
        <v/>
      </c>
      <c r="BK81" s="14" t="str">
        <f t="shared" si="40"/>
        <v/>
      </c>
      <c r="BL81" s="14" t="str">
        <f t="shared" si="40"/>
        <v/>
      </c>
      <c r="BM81" s="14" t="str">
        <f t="shared" si="40"/>
        <v/>
      </c>
      <c r="BN81" s="14" t="str">
        <f t="shared" si="40"/>
        <v/>
      </c>
      <c r="BO81" s="14" t="str">
        <f t="shared" si="40"/>
        <v/>
      </c>
      <c r="BP81" s="14" t="str">
        <f t="shared" si="40"/>
        <v/>
      </c>
      <c r="BQ81" s="14" t="str">
        <f t="shared" si="40"/>
        <v/>
      </c>
      <c r="BR81" s="14" t="str">
        <f t="shared" si="40"/>
        <v/>
      </c>
      <c r="BS81" s="14">
        <f t="shared" si="40"/>
        <v>92</v>
      </c>
      <c r="BT81" s="14" t="str">
        <f t="shared" si="40"/>
        <v/>
      </c>
      <c r="BU81" s="14" t="str">
        <f t="shared" si="40"/>
        <v/>
      </c>
      <c r="BV81" s="14" t="str">
        <f t="shared" si="40"/>
        <v/>
      </c>
      <c r="BW81" s="14">
        <f t="shared" si="40"/>
        <v>53</v>
      </c>
      <c r="BX81" s="14">
        <f t="shared" si="40"/>
        <v>91</v>
      </c>
      <c r="BY81" s="14" t="str">
        <f t="shared" si="40"/>
        <v/>
      </c>
      <c r="BZ81" s="14">
        <f t="shared" si="40"/>
        <v>57</v>
      </c>
      <c r="CA81" s="14" t="str">
        <f t="shared" si="40"/>
        <v/>
      </c>
      <c r="CB81" s="14" t="str">
        <f t="shared" si="40"/>
        <v/>
      </c>
      <c r="CC81" s="14">
        <f t="shared" si="40"/>
        <v>81</v>
      </c>
      <c r="CD81" s="14" t="str">
        <f t="shared" si="40"/>
        <v/>
      </c>
      <c r="CE81" s="14" t="str">
        <f t="shared" si="40"/>
        <v/>
      </c>
      <c r="CF81" s="14" t="str">
        <f t="shared" si="40"/>
        <v/>
      </c>
      <c r="CG81" s="14" t="str">
        <f t="shared" si="40"/>
        <v/>
      </c>
      <c r="CH81" s="14" t="str">
        <f t="shared" si="40"/>
        <v/>
      </c>
      <c r="CI81" s="14" t="str">
        <f t="shared" si="40"/>
        <v/>
      </c>
      <c r="CJ81" s="14" t="str">
        <f t="shared" si="40"/>
        <v/>
      </c>
      <c r="CK81" s="14" t="str">
        <f t="shared" si="40"/>
        <v/>
      </c>
      <c r="CL81" s="14" t="str">
        <f t="shared" si="40"/>
        <v/>
      </c>
      <c r="CM81" s="14" t="str">
        <f t="shared" si="40"/>
        <v/>
      </c>
      <c r="CN81" s="14" t="str">
        <f t="shared" si="40"/>
        <v/>
      </c>
      <c r="CO81" s="14" t="str">
        <f t="shared" si="40"/>
        <v/>
      </c>
      <c r="CP81" s="14" t="str">
        <f t="shared" si="40"/>
        <v/>
      </c>
      <c r="CQ81" s="14" t="str">
        <f t="shared" si="40"/>
        <v/>
      </c>
      <c r="CR81" s="14" t="str">
        <f t="shared" si="40"/>
        <v/>
      </c>
      <c r="CS81" s="14" t="str">
        <f t="shared" si="40"/>
        <v/>
      </c>
      <c r="CT81" s="14" t="str">
        <f t="shared" si="40"/>
        <v/>
      </c>
      <c r="CU81" s="14" t="str">
        <f t="shared" si="40"/>
        <v/>
      </c>
      <c r="CV81" s="14" t="str">
        <f t="shared" si="40"/>
        <v/>
      </c>
      <c r="CW81" s="14" t="str">
        <f t="shared" si="40"/>
        <v/>
      </c>
    </row>
    <row r="82" ht="12.75" customHeight="1" outlineLevel="1">
      <c r="A82" s="11" t="s">
        <v>559</v>
      </c>
      <c r="B82" s="14" t="str">
        <f t="shared" ref="B82:CW82" si="41">IF(AND(B10="",B16="AgeBanded"),"30 - 34","")</f>
        <v/>
      </c>
      <c r="C82" s="14" t="str">
        <f t="shared" si="41"/>
        <v/>
      </c>
      <c r="D82" s="14" t="str">
        <f t="shared" si="41"/>
        <v/>
      </c>
      <c r="E82" s="14" t="str">
        <f t="shared" si="41"/>
        <v/>
      </c>
      <c r="F82" s="14" t="str">
        <f t="shared" si="41"/>
        <v/>
      </c>
      <c r="G82" s="14" t="str">
        <f t="shared" si="41"/>
        <v/>
      </c>
      <c r="H82" s="14" t="str">
        <f t="shared" si="41"/>
        <v/>
      </c>
      <c r="I82" s="14" t="str">
        <f t="shared" si="41"/>
        <v>30 - 34</v>
      </c>
      <c r="J82" s="14" t="str">
        <f t="shared" si="41"/>
        <v/>
      </c>
      <c r="K82" s="14" t="str">
        <f t="shared" si="41"/>
        <v/>
      </c>
      <c r="L82" s="14" t="str">
        <f t="shared" si="41"/>
        <v/>
      </c>
      <c r="M82" s="14" t="str">
        <f t="shared" si="41"/>
        <v/>
      </c>
      <c r="N82" s="14" t="str">
        <f t="shared" si="41"/>
        <v/>
      </c>
      <c r="O82" s="14" t="str">
        <f t="shared" si="41"/>
        <v/>
      </c>
      <c r="P82" s="14" t="str">
        <f t="shared" si="41"/>
        <v/>
      </c>
      <c r="Q82" s="14" t="str">
        <f t="shared" si="41"/>
        <v/>
      </c>
      <c r="R82" s="14" t="str">
        <f t="shared" si="41"/>
        <v>30 - 34</v>
      </c>
      <c r="S82" s="14" t="str">
        <f t="shared" si="41"/>
        <v/>
      </c>
      <c r="T82" s="14" t="str">
        <f t="shared" si="41"/>
        <v/>
      </c>
      <c r="U82" s="14" t="str">
        <f t="shared" si="41"/>
        <v/>
      </c>
      <c r="V82" s="14" t="str">
        <f t="shared" si="41"/>
        <v/>
      </c>
      <c r="W82" s="14" t="str">
        <f t="shared" si="41"/>
        <v/>
      </c>
      <c r="X82" s="14" t="str">
        <f t="shared" si="41"/>
        <v/>
      </c>
      <c r="Y82" s="14" t="str">
        <f t="shared" si="41"/>
        <v/>
      </c>
      <c r="Z82" s="14" t="str">
        <f t="shared" si="41"/>
        <v/>
      </c>
      <c r="AA82" s="14" t="str">
        <f t="shared" si="41"/>
        <v/>
      </c>
      <c r="AB82" s="14" t="str">
        <f t="shared" si="41"/>
        <v/>
      </c>
      <c r="AC82" s="14" t="str">
        <f t="shared" si="41"/>
        <v/>
      </c>
      <c r="AD82" s="14" t="str">
        <f t="shared" si="41"/>
        <v/>
      </c>
      <c r="AE82" s="14" t="str">
        <f t="shared" si="41"/>
        <v/>
      </c>
      <c r="AF82" s="14" t="str">
        <f t="shared" si="41"/>
        <v/>
      </c>
      <c r="AG82" s="14" t="str">
        <f t="shared" si="41"/>
        <v/>
      </c>
      <c r="AH82" s="14" t="str">
        <f t="shared" si="41"/>
        <v/>
      </c>
      <c r="AI82" s="14" t="str">
        <f t="shared" si="41"/>
        <v/>
      </c>
      <c r="AJ82" s="14" t="str">
        <f t="shared" si="41"/>
        <v>30 - 34</v>
      </c>
      <c r="AK82" s="14" t="str">
        <f t="shared" si="41"/>
        <v/>
      </c>
      <c r="AL82" s="14" t="str">
        <f t="shared" si="41"/>
        <v/>
      </c>
      <c r="AM82" s="14" t="str">
        <f t="shared" si="41"/>
        <v/>
      </c>
      <c r="AN82" s="14" t="str">
        <f t="shared" si="41"/>
        <v/>
      </c>
      <c r="AO82" s="14" t="str">
        <f t="shared" si="41"/>
        <v/>
      </c>
      <c r="AP82" s="14" t="str">
        <f t="shared" si="41"/>
        <v/>
      </c>
      <c r="AQ82" s="14" t="str">
        <f t="shared" si="41"/>
        <v/>
      </c>
      <c r="AR82" s="14" t="str">
        <f t="shared" si="41"/>
        <v/>
      </c>
      <c r="AS82" s="14" t="str">
        <f t="shared" si="41"/>
        <v/>
      </c>
      <c r="AT82" s="14" t="str">
        <f t="shared" si="41"/>
        <v/>
      </c>
      <c r="AU82" s="14" t="str">
        <f t="shared" si="41"/>
        <v/>
      </c>
      <c r="AV82" s="14" t="str">
        <f t="shared" si="41"/>
        <v/>
      </c>
      <c r="AW82" s="14" t="str">
        <f t="shared" si="41"/>
        <v/>
      </c>
      <c r="AX82" s="14" t="str">
        <f t="shared" si="41"/>
        <v/>
      </c>
      <c r="AY82" s="14" t="str">
        <f t="shared" si="41"/>
        <v>30 - 34</v>
      </c>
      <c r="AZ82" s="14" t="str">
        <f t="shared" si="41"/>
        <v/>
      </c>
      <c r="BA82" s="14" t="str">
        <f t="shared" si="41"/>
        <v/>
      </c>
      <c r="BB82" s="14" t="str">
        <f t="shared" si="41"/>
        <v/>
      </c>
      <c r="BC82" s="14" t="str">
        <f t="shared" si="41"/>
        <v/>
      </c>
      <c r="BD82" s="14" t="str">
        <f t="shared" si="41"/>
        <v/>
      </c>
      <c r="BE82" s="14" t="str">
        <f t="shared" si="41"/>
        <v/>
      </c>
      <c r="BF82" s="14" t="str">
        <f t="shared" si="41"/>
        <v/>
      </c>
      <c r="BG82" s="14" t="str">
        <f t="shared" si="41"/>
        <v/>
      </c>
      <c r="BH82" s="14" t="str">
        <f t="shared" si="41"/>
        <v/>
      </c>
      <c r="BI82" s="14" t="str">
        <f t="shared" si="41"/>
        <v/>
      </c>
      <c r="BJ82" s="14" t="str">
        <f t="shared" si="41"/>
        <v/>
      </c>
      <c r="BK82" s="14" t="str">
        <f t="shared" si="41"/>
        <v/>
      </c>
      <c r="BL82" s="14" t="str">
        <f t="shared" si="41"/>
        <v/>
      </c>
      <c r="BM82" s="14" t="str">
        <f t="shared" si="41"/>
        <v/>
      </c>
      <c r="BN82" s="14" t="str">
        <f t="shared" si="41"/>
        <v/>
      </c>
      <c r="BO82" s="14" t="str">
        <f t="shared" si="41"/>
        <v/>
      </c>
      <c r="BP82" s="14" t="str">
        <f t="shared" si="41"/>
        <v/>
      </c>
      <c r="BQ82" s="14" t="str">
        <f t="shared" si="41"/>
        <v/>
      </c>
      <c r="BR82" s="14" t="str">
        <f t="shared" si="41"/>
        <v/>
      </c>
      <c r="BS82" s="14" t="str">
        <f t="shared" si="41"/>
        <v>30 - 34</v>
      </c>
      <c r="BT82" s="14" t="str">
        <f t="shared" si="41"/>
        <v/>
      </c>
      <c r="BU82" s="14" t="str">
        <f t="shared" si="41"/>
        <v/>
      </c>
      <c r="BV82" s="14" t="str">
        <f t="shared" si="41"/>
        <v/>
      </c>
      <c r="BW82" s="14" t="str">
        <f t="shared" si="41"/>
        <v>30 - 34</v>
      </c>
      <c r="BX82" s="14" t="str">
        <f t="shared" si="41"/>
        <v>30 - 34</v>
      </c>
      <c r="BY82" s="14" t="str">
        <f t="shared" si="41"/>
        <v/>
      </c>
      <c r="BZ82" s="14" t="str">
        <f t="shared" si="41"/>
        <v>30 - 34</v>
      </c>
      <c r="CA82" s="14" t="str">
        <f t="shared" si="41"/>
        <v/>
      </c>
      <c r="CB82" s="14" t="str">
        <f t="shared" si="41"/>
        <v/>
      </c>
      <c r="CC82" s="14" t="str">
        <f t="shared" si="41"/>
        <v>30 - 34</v>
      </c>
      <c r="CD82" s="14" t="str">
        <f t="shared" si="41"/>
        <v/>
      </c>
      <c r="CE82" s="14" t="str">
        <f t="shared" si="41"/>
        <v/>
      </c>
      <c r="CF82" s="14" t="str">
        <f t="shared" si="41"/>
        <v/>
      </c>
      <c r="CG82" s="14" t="str">
        <f t="shared" si="41"/>
        <v/>
      </c>
      <c r="CH82" s="14" t="str">
        <f t="shared" si="41"/>
        <v/>
      </c>
      <c r="CI82" s="14" t="str">
        <f t="shared" si="41"/>
        <v/>
      </c>
      <c r="CJ82" s="14" t="str">
        <f t="shared" si="41"/>
        <v/>
      </c>
      <c r="CK82" s="14" t="str">
        <f t="shared" si="41"/>
        <v/>
      </c>
      <c r="CL82" s="14" t="str">
        <f t="shared" si="41"/>
        <v/>
      </c>
      <c r="CM82" s="14" t="str">
        <f t="shared" si="41"/>
        <v/>
      </c>
      <c r="CN82" s="14" t="str">
        <f t="shared" si="41"/>
        <v/>
      </c>
      <c r="CO82" s="14" t="str">
        <f t="shared" si="41"/>
        <v/>
      </c>
      <c r="CP82" s="14" t="str">
        <f t="shared" si="41"/>
        <v/>
      </c>
      <c r="CQ82" s="14" t="str">
        <f t="shared" si="41"/>
        <v/>
      </c>
      <c r="CR82" s="14" t="str">
        <f t="shared" si="41"/>
        <v/>
      </c>
      <c r="CS82" s="14" t="str">
        <f t="shared" si="41"/>
        <v/>
      </c>
      <c r="CT82" s="14" t="str">
        <f t="shared" si="41"/>
        <v/>
      </c>
      <c r="CU82" s="14" t="str">
        <f t="shared" si="41"/>
        <v/>
      </c>
      <c r="CV82" s="14" t="str">
        <f t="shared" si="41"/>
        <v/>
      </c>
      <c r="CW82" s="14" t="str">
        <f t="shared" si="41"/>
        <v/>
      </c>
    </row>
    <row r="83" ht="12.75" customHeight="1" outlineLevel="1">
      <c r="A83" s="11" t="s">
        <v>560</v>
      </c>
      <c r="B83" s="14" t="str">
        <f t="shared" ref="B83:CW83" si="42">IF(B82="","",RANDBETWEEN(0,100))</f>
        <v/>
      </c>
      <c r="C83" s="14" t="str">
        <f t="shared" si="42"/>
        <v/>
      </c>
      <c r="D83" s="14" t="str">
        <f t="shared" si="42"/>
        <v/>
      </c>
      <c r="E83" s="14" t="str">
        <f t="shared" si="42"/>
        <v/>
      </c>
      <c r="F83" s="14" t="str">
        <f t="shared" si="42"/>
        <v/>
      </c>
      <c r="G83" s="14" t="str">
        <f t="shared" si="42"/>
        <v/>
      </c>
      <c r="H83" s="14" t="str">
        <f t="shared" si="42"/>
        <v/>
      </c>
      <c r="I83" s="14">
        <f t="shared" si="42"/>
        <v>5</v>
      </c>
      <c r="J83" s="14" t="str">
        <f t="shared" si="42"/>
        <v/>
      </c>
      <c r="K83" s="14" t="str">
        <f t="shared" si="42"/>
        <v/>
      </c>
      <c r="L83" s="14" t="str">
        <f t="shared" si="42"/>
        <v/>
      </c>
      <c r="M83" s="14" t="str">
        <f t="shared" si="42"/>
        <v/>
      </c>
      <c r="N83" s="14" t="str">
        <f t="shared" si="42"/>
        <v/>
      </c>
      <c r="O83" s="14" t="str">
        <f t="shared" si="42"/>
        <v/>
      </c>
      <c r="P83" s="14" t="str">
        <f t="shared" si="42"/>
        <v/>
      </c>
      <c r="Q83" s="14" t="str">
        <f t="shared" si="42"/>
        <v/>
      </c>
      <c r="R83" s="14">
        <f t="shared" si="42"/>
        <v>39</v>
      </c>
      <c r="S83" s="14" t="str">
        <f t="shared" si="42"/>
        <v/>
      </c>
      <c r="T83" s="14" t="str">
        <f t="shared" si="42"/>
        <v/>
      </c>
      <c r="U83" s="14" t="str">
        <f t="shared" si="42"/>
        <v/>
      </c>
      <c r="V83" s="14" t="str">
        <f t="shared" si="42"/>
        <v/>
      </c>
      <c r="W83" s="14" t="str">
        <f t="shared" si="42"/>
        <v/>
      </c>
      <c r="X83" s="14" t="str">
        <f t="shared" si="42"/>
        <v/>
      </c>
      <c r="Y83" s="14" t="str">
        <f t="shared" si="42"/>
        <v/>
      </c>
      <c r="Z83" s="14" t="str">
        <f t="shared" si="42"/>
        <v/>
      </c>
      <c r="AA83" s="14" t="str">
        <f t="shared" si="42"/>
        <v/>
      </c>
      <c r="AB83" s="14" t="str">
        <f t="shared" si="42"/>
        <v/>
      </c>
      <c r="AC83" s="14" t="str">
        <f t="shared" si="42"/>
        <v/>
      </c>
      <c r="AD83" s="14" t="str">
        <f t="shared" si="42"/>
        <v/>
      </c>
      <c r="AE83" s="14" t="str">
        <f t="shared" si="42"/>
        <v/>
      </c>
      <c r="AF83" s="14" t="str">
        <f t="shared" si="42"/>
        <v/>
      </c>
      <c r="AG83" s="14" t="str">
        <f t="shared" si="42"/>
        <v/>
      </c>
      <c r="AH83" s="14" t="str">
        <f t="shared" si="42"/>
        <v/>
      </c>
      <c r="AI83" s="14" t="str">
        <f t="shared" si="42"/>
        <v/>
      </c>
      <c r="AJ83" s="14">
        <f t="shared" si="42"/>
        <v>63</v>
      </c>
      <c r="AK83" s="14" t="str">
        <f t="shared" si="42"/>
        <v/>
      </c>
      <c r="AL83" s="14" t="str">
        <f t="shared" si="42"/>
        <v/>
      </c>
      <c r="AM83" s="14" t="str">
        <f t="shared" si="42"/>
        <v/>
      </c>
      <c r="AN83" s="14" t="str">
        <f t="shared" si="42"/>
        <v/>
      </c>
      <c r="AO83" s="14" t="str">
        <f t="shared" si="42"/>
        <v/>
      </c>
      <c r="AP83" s="14" t="str">
        <f t="shared" si="42"/>
        <v/>
      </c>
      <c r="AQ83" s="14" t="str">
        <f t="shared" si="42"/>
        <v/>
      </c>
      <c r="AR83" s="14" t="str">
        <f t="shared" si="42"/>
        <v/>
      </c>
      <c r="AS83" s="14" t="str">
        <f t="shared" si="42"/>
        <v/>
      </c>
      <c r="AT83" s="14" t="str">
        <f t="shared" si="42"/>
        <v/>
      </c>
      <c r="AU83" s="14" t="str">
        <f t="shared" si="42"/>
        <v/>
      </c>
      <c r="AV83" s="14" t="str">
        <f t="shared" si="42"/>
        <v/>
      </c>
      <c r="AW83" s="14" t="str">
        <f t="shared" si="42"/>
        <v/>
      </c>
      <c r="AX83" s="14" t="str">
        <f t="shared" si="42"/>
        <v/>
      </c>
      <c r="AY83" s="14">
        <f t="shared" si="42"/>
        <v>27</v>
      </c>
      <c r="AZ83" s="14" t="str">
        <f t="shared" si="42"/>
        <v/>
      </c>
      <c r="BA83" s="14" t="str">
        <f t="shared" si="42"/>
        <v/>
      </c>
      <c r="BB83" s="14" t="str">
        <f t="shared" si="42"/>
        <v/>
      </c>
      <c r="BC83" s="14" t="str">
        <f t="shared" si="42"/>
        <v/>
      </c>
      <c r="BD83" s="14" t="str">
        <f t="shared" si="42"/>
        <v/>
      </c>
      <c r="BE83" s="14" t="str">
        <f t="shared" si="42"/>
        <v/>
      </c>
      <c r="BF83" s="14" t="str">
        <f t="shared" si="42"/>
        <v/>
      </c>
      <c r="BG83" s="14" t="str">
        <f t="shared" si="42"/>
        <v/>
      </c>
      <c r="BH83" s="14" t="str">
        <f t="shared" si="42"/>
        <v/>
      </c>
      <c r="BI83" s="14" t="str">
        <f t="shared" si="42"/>
        <v/>
      </c>
      <c r="BJ83" s="14" t="str">
        <f t="shared" si="42"/>
        <v/>
      </c>
      <c r="BK83" s="14" t="str">
        <f t="shared" si="42"/>
        <v/>
      </c>
      <c r="BL83" s="14" t="str">
        <f t="shared" si="42"/>
        <v/>
      </c>
      <c r="BM83" s="14" t="str">
        <f t="shared" si="42"/>
        <v/>
      </c>
      <c r="BN83" s="14" t="str">
        <f t="shared" si="42"/>
        <v/>
      </c>
      <c r="BO83" s="14" t="str">
        <f t="shared" si="42"/>
        <v/>
      </c>
      <c r="BP83" s="14" t="str">
        <f t="shared" si="42"/>
        <v/>
      </c>
      <c r="BQ83" s="14" t="str">
        <f t="shared" si="42"/>
        <v/>
      </c>
      <c r="BR83" s="14" t="str">
        <f t="shared" si="42"/>
        <v/>
      </c>
      <c r="BS83" s="14">
        <f t="shared" si="42"/>
        <v>52</v>
      </c>
      <c r="BT83" s="14" t="str">
        <f t="shared" si="42"/>
        <v/>
      </c>
      <c r="BU83" s="14" t="str">
        <f t="shared" si="42"/>
        <v/>
      </c>
      <c r="BV83" s="14" t="str">
        <f t="shared" si="42"/>
        <v/>
      </c>
      <c r="BW83" s="14">
        <f t="shared" si="42"/>
        <v>37</v>
      </c>
      <c r="BX83" s="14">
        <f t="shared" si="42"/>
        <v>10</v>
      </c>
      <c r="BY83" s="14" t="str">
        <f t="shared" si="42"/>
        <v/>
      </c>
      <c r="BZ83" s="14">
        <f t="shared" si="42"/>
        <v>3</v>
      </c>
      <c r="CA83" s="14" t="str">
        <f t="shared" si="42"/>
        <v/>
      </c>
      <c r="CB83" s="14" t="str">
        <f t="shared" si="42"/>
        <v/>
      </c>
      <c r="CC83" s="14">
        <f t="shared" si="42"/>
        <v>73</v>
      </c>
      <c r="CD83" s="14" t="str">
        <f t="shared" si="42"/>
        <v/>
      </c>
      <c r="CE83" s="14" t="str">
        <f t="shared" si="42"/>
        <v/>
      </c>
      <c r="CF83" s="14" t="str">
        <f t="shared" si="42"/>
        <v/>
      </c>
      <c r="CG83" s="14" t="str">
        <f t="shared" si="42"/>
        <v/>
      </c>
      <c r="CH83" s="14" t="str">
        <f t="shared" si="42"/>
        <v/>
      </c>
      <c r="CI83" s="14" t="str">
        <f t="shared" si="42"/>
        <v/>
      </c>
      <c r="CJ83" s="14" t="str">
        <f t="shared" si="42"/>
        <v/>
      </c>
      <c r="CK83" s="14" t="str">
        <f t="shared" si="42"/>
        <v/>
      </c>
      <c r="CL83" s="14" t="str">
        <f t="shared" si="42"/>
        <v/>
      </c>
      <c r="CM83" s="14" t="str">
        <f t="shared" si="42"/>
        <v/>
      </c>
      <c r="CN83" s="14" t="str">
        <f t="shared" si="42"/>
        <v/>
      </c>
      <c r="CO83" s="14" t="str">
        <f t="shared" si="42"/>
        <v/>
      </c>
      <c r="CP83" s="14" t="str">
        <f t="shared" si="42"/>
        <v/>
      </c>
      <c r="CQ83" s="14" t="str">
        <f t="shared" si="42"/>
        <v/>
      </c>
      <c r="CR83" s="14" t="str">
        <f t="shared" si="42"/>
        <v/>
      </c>
      <c r="CS83" s="14" t="str">
        <f t="shared" si="42"/>
        <v/>
      </c>
      <c r="CT83" s="14" t="str">
        <f t="shared" si="42"/>
        <v/>
      </c>
      <c r="CU83" s="14" t="str">
        <f t="shared" si="42"/>
        <v/>
      </c>
      <c r="CV83" s="14" t="str">
        <f t="shared" si="42"/>
        <v/>
      </c>
      <c r="CW83" s="14" t="str">
        <f t="shared" si="42"/>
        <v/>
      </c>
    </row>
    <row r="84" ht="12.75" customHeight="1" outlineLevel="1">
      <c r="A84" s="11" t="s">
        <v>561</v>
      </c>
      <c r="B84" s="14" t="str">
        <f t="shared" ref="B84:CW84" si="43">IF(AND(B10="",B16="AgeBanded"),"35 - 39","")</f>
        <v/>
      </c>
      <c r="C84" s="14" t="str">
        <f t="shared" si="43"/>
        <v/>
      </c>
      <c r="D84" s="14" t="str">
        <f t="shared" si="43"/>
        <v/>
      </c>
      <c r="E84" s="14" t="str">
        <f t="shared" si="43"/>
        <v/>
      </c>
      <c r="F84" s="14" t="str">
        <f t="shared" si="43"/>
        <v/>
      </c>
      <c r="G84" s="14" t="str">
        <f t="shared" si="43"/>
        <v/>
      </c>
      <c r="H84" s="14" t="str">
        <f t="shared" si="43"/>
        <v/>
      </c>
      <c r="I84" s="14" t="str">
        <f t="shared" si="43"/>
        <v>35 - 39</v>
      </c>
      <c r="J84" s="14" t="str">
        <f t="shared" si="43"/>
        <v/>
      </c>
      <c r="K84" s="14" t="str">
        <f t="shared" si="43"/>
        <v/>
      </c>
      <c r="L84" s="14" t="str">
        <f t="shared" si="43"/>
        <v/>
      </c>
      <c r="M84" s="14" t="str">
        <f t="shared" si="43"/>
        <v/>
      </c>
      <c r="N84" s="14" t="str">
        <f t="shared" si="43"/>
        <v/>
      </c>
      <c r="O84" s="14" t="str">
        <f t="shared" si="43"/>
        <v/>
      </c>
      <c r="P84" s="14" t="str">
        <f t="shared" si="43"/>
        <v/>
      </c>
      <c r="Q84" s="14" t="str">
        <f t="shared" si="43"/>
        <v/>
      </c>
      <c r="R84" s="14" t="str">
        <f t="shared" si="43"/>
        <v>35 - 39</v>
      </c>
      <c r="S84" s="14" t="str">
        <f t="shared" si="43"/>
        <v/>
      </c>
      <c r="T84" s="14" t="str">
        <f t="shared" si="43"/>
        <v/>
      </c>
      <c r="U84" s="14" t="str">
        <f t="shared" si="43"/>
        <v/>
      </c>
      <c r="V84" s="14" t="str">
        <f t="shared" si="43"/>
        <v/>
      </c>
      <c r="W84" s="14" t="str">
        <f t="shared" si="43"/>
        <v/>
      </c>
      <c r="X84" s="14" t="str">
        <f t="shared" si="43"/>
        <v/>
      </c>
      <c r="Y84" s="14" t="str">
        <f t="shared" si="43"/>
        <v/>
      </c>
      <c r="Z84" s="14" t="str">
        <f t="shared" si="43"/>
        <v/>
      </c>
      <c r="AA84" s="14" t="str">
        <f t="shared" si="43"/>
        <v/>
      </c>
      <c r="AB84" s="14" t="str">
        <f t="shared" si="43"/>
        <v/>
      </c>
      <c r="AC84" s="14" t="str">
        <f t="shared" si="43"/>
        <v/>
      </c>
      <c r="AD84" s="14" t="str">
        <f t="shared" si="43"/>
        <v/>
      </c>
      <c r="AE84" s="14" t="str">
        <f t="shared" si="43"/>
        <v/>
      </c>
      <c r="AF84" s="14" t="str">
        <f t="shared" si="43"/>
        <v/>
      </c>
      <c r="AG84" s="14" t="str">
        <f t="shared" si="43"/>
        <v/>
      </c>
      <c r="AH84" s="14" t="str">
        <f t="shared" si="43"/>
        <v/>
      </c>
      <c r="AI84" s="14" t="str">
        <f t="shared" si="43"/>
        <v/>
      </c>
      <c r="AJ84" s="14" t="str">
        <f t="shared" si="43"/>
        <v>35 - 39</v>
      </c>
      <c r="AK84" s="14" t="str">
        <f t="shared" si="43"/>
        <v/>
      </c>
      <c r="AL84" s="14" t="str">
        <f t="shared" si="43"/>
        <v/>
      </c>
      <c r="AM84" s="14" t="str">
        <f t="shared" si="43"/>
        <v/>
      </c>
      <c r="AN84" s="14" t="str">
        <f t="shared" si="43"/>
        <v/>
      </c>
      <c r="AO84" s="14" t="str">
        <f t="shared" si="43"/>
        <v/>
      </c>
      <c r="AP84" s="14" t="str">
        <f t="shared" si="43"/>
        <v/>
      </c>
      <c r="AQ84" s="14" t="str">
        <f t="shared" si="43"/>
        <v/>
      </c>
      <c r="AR84" s="14" t="str">
        <f t="shared" si="43"/>
        <v/>
      </c>
      <c r="AS84" s="14" t="str">
        <f t="shared" si="43"/>
        <v/>
      </c>
      <c r="AT84" s="14" t="str">
        <f t="shared" si="43"/>
        <v/>
      </c>
      <c r="AU84" s="14" t="str">
        <f t="shared" si="43"/>
        <v/>
      </c>
      <c r="AV84" s="14" t="str">
        <f t="shared" si="43"/>
        <v/>
      </c>
      <c r="AW84" s="14" t="str">
        <f t="shared" si="43"/>
        <v/>
      </c>
      <c r="AX84" s="14" t="str">
        <f t="shared" si="43"/>
        <v/>
      </c>
      <c r="AY84" s="14" t="str">
        <f t="shared" si="43"/>
        <v>35 - 39</v>
      </c>
      <c r="AZ84" s="14" t="str">
        <f t="shared" si="43"/>
        <v/>
      </c>
      <c r="BA84" s="14" t="str">
        <f t="shared" si="43"/>
        <v/>
      </c>
      <c r="BB84" s="14" t="str">
        <f t="shared" si="43"/>
        <v/>
      </c>
      <c r="BC84" s="14" t="str">
        <f t="shared" si="43"/>
        <v/>
      </c>
      <c r="BD84" s="14" t="str">
        <f t="shared" si="43"/>
        <v/>
      </c>
      <c r="BE84" s="14" t="str">
        <f t="shared" si="43"/>
        <v/>
      </c>
      <c r="BF84" s="14" t="str">
        <f t="shared" si="43"/>
        <v/>
      </c>
      <c r="BG84" s="14" t="str">
        <f t="shared" si="43"/>
        <v/>
      </c>
      <c r="BH84" s="14" t="str">
        <f t="shared" si="43"/>
        <v/>
      </c>
      <c r="BI84" s="14" t="str">
        <f t="shared" si="43"/>
        <v/>
      </c>
      <c r="BJ84" s="14" t="str">
        <f t="shared" si="43"/>
        <v/>
      </c>
      <c r="BK84" s="14" t="str">
        <f t="shared" si="43"/>
        <v/>
      </c>
      <c r="BL84" s="14" t="str">
        <f t="shared" si="43"/>
        <v/>
      </c>
      <c r="BM84" s="14" t="str">
        <f t="shared" si="43"/>
        <v/>
      </c>
      <c r="BN84" s="14" t="str">
        <f t="shared" si="43"/>
        <v/>
      </c>
      <c r="BO84" s="14" t="str">
        <f t="shared" si="43"/>
        <v/>
      </c>
      <c r="BP84" s="14" t="str">
        <f t="shared" si="43"/>
        <v/>
      </c>
      <c r="BQ84" s="14" t="str">
        <f t="shared" si="43"/>
        <v/>
      </c>
      <c r="BR84" s="14" t="str">
        <f t="shared" si="43"/>
        <v/>
      </c>
      <c r="BS84" s="14" t="str">
        <f t="shared" si="43"/>
        <v>35 - 39</v>
      </c>
      <c r="BT84" s="14" t="str">
        <f t="shared" si="43"/>
        <v/>
      </c>
      <c r="BU84" s="14" t="str">
        <f t="shared" si="43"/>
        <v/>
      </c>
      <c r="BV84" s="14" t="str">
        <f t="shared" si="43"/>
        <v/>
      </c>
      <c r="BW84" s="14" t="str">
        <f t="shared" si="43"/>
        <v>35 - 39</v>
      </c>
      <c r="BX84" s="14" t="str">
        <f t="shared" si="43"/>
        <v>35 - 39</v>
      </c>
      <c r="BY84" s="14" t="str">
        <f t="shared" si="43"/>
        <v/>
      </c>
      <c r="BZ84" s="14" t="str">
        <f t="shared" si="43"/>
        <v>35 - 39</v>
      </c>
      <c r="CA84" s="14" t="str">
        <f t="shared" si="43"/>
        <v/>
      </c>
      <c r="CB84" s="14" t="str">
        <f t="shared" si="43"/>
        <v/>
      </c>
      <c r="CC84" s="14" t="str">
        <f t="shared" si="43"/>
        <v>35 - 39</v>
      </c>
      <c r="CD84" s="14" t="str">
        <f t="shared" si="43"/>
        <v/>
      </c>
      <c r="CE84" s="14" t="str">
        <f t="shared" si="43"/>
        <v/>
      </c>
      <c r="CF84" s="14" t="str">
        <f t="shared" si="43"/>
        <v/>
      </c>
      <c r="CG84" s="14" t="str">
        <f t="shared" si="43"/>
        <v/>
      </c>
      <c r="CH84" s="14" t="str">
        <f t="shared" si="43"/>
        <v/>
      </c>
      <c r="CI84" s="14" t="str">
        <f t="shared" si="43"/>
        <v/>
      </c>
      <c r="CJ84" s="14" t="str">
        <f t="shared" si="43"/>
        <v/>
      </c>
      <c r="CK84" s="14" t="str">
        <f t="shared" si="43"/>
        <v/>
      </c>
      <c r="CL84" s="14" t="str">
        <f t="shared" si="43"/>
        <v/>
      </c>
      <c r="CM84" s="14" t="str">
        <f t="shared" si="43"/>
        <v/>
      </c>
      <c r="CN84" s="14" t="str">
        <f t="shared" si="43"/>
        <v/>
      </c>
      <c r="CO84" s="14" t="str">
        <f t="shared" si="43"/>
        <v/>
      </c>
      <c r="CP84" s="14" t="str">
        <f t="shared" si="43"/>
        <v/>
      </c>
      <c r="CQ84" s="14" t="str">
        <f t="shared" si="43"/>
        <v/>
      </c>
      <c r="CR84" s="14" t="str">
        <f t="shared" si="43"/>
        <v/>
      </c>
      <c r="CS84" s="14" t="str">
        <f t="shared" si="43"/>
        <v/>
      </c>
      <c r="CT84" s="14" t="str">
        <f t="shared" si="43"/>
        <v/>
      </c>
      <c r="CU84" s="14" t="str">
        <f t="shared" si="43"/>
        <v/>
      </c>
      <c r="CV84" s="14" t="str">
        <f t="shared" si="43"/>
        <v/>
      </c>
      <c r="CW84" s="14" t="str">
        <f t="shared" si="43"/>
        <v/>
      </c>
    </row>
    <row r="85" ht="12.75" customHeight="1" outlineLevel="1">
      <c r="A85" s="11" t="s">
        <v>562</v>
      </c>
      <c r="B85" s="14" t="str">
        <f t="shared" ref="B85:CW85" si="44">IF(B84="","",RANDBETWEEN(0,100))</f>
        <v/>
      </c>
      <c r="C85" s="14" t="str">
        <f t="shared" si="44"/>
        <v/>
      </c>
      <c r="D85" s="14" t="str">
        <f t="shared" si="44"/>
        <v/>
      </c>
      <c r="E85" s="14" t="str">
        <f t="shared" si="44"/>
        <v/>
      </c>
      <c r="F85" s="14" t="str">
        <f t="shared" si="44"/>
        <v/>
      </c>
      <c r="G85" s="14" t="str">
        <f t="shared" si="44"/>
        <v/>
      </c>
      <c r="H85" s="14" t="str">
        <f t="shared" si="44"/>
        <v/>
      </c>
      <c r="I85" s="14">
        <f t="shared" si="44"/>
        <v>86</v>
      </c>
      <c r="J85" s="14" t="str">
        <f t="shared" si="44"/>
        <v/>
      </c>
      <c r="K85" s="14" t="str">
        <f t="shared" si="44"/>
        <v/>
      </c>
      <c r="L85" s="14" t="str">
        <f t="shared" si="44"/>
        <v/>
      </c>
      <c r="M85" s="14" t="str">
        <f t="shared" si="44"/>
        <v/>
      </c>
      <c r="N85" s="14" t="str">
        <f t="shared" si="44"/>
        <v/>
      </c>
      <c r="O85" s="14" t="str">
        <f t="shared" si="44"/>
        <v/>
      </c>
      <c r="P85" s="14" t="str">
        <f t="shared" si="44"/>
        <v/>
      </c>
      <c r="Q85" s="14" t="str">
        <f t="shared" si="44"/>
        <v/>
      </c>
      <c r="R85" s="14">
        <f t="shared" si="44"/>
        <v>48</v>
      </c>
      <c r="S85" s="14" t="str">
        <f t="shared" si="44"/>
        <v/>
      </c>
      <c r="T85" s="14" t="str">
        <f t="shared" si="44"/>
        <v/>
      </c>
      <c r="U85" s="14" t="str">
        <f t="shared" si="44"/>
        <v/>
      </c>
      <c r="V85" s="14" t="str">
        <f t="shared" si="44"/>
        <v/>
      </c>
      <c r="W85" s="14" t="str">
        <f t="shared" si="44"/>
        <v/>
      </c>
      <c r="X85" s="14" t="str">
        <f t="shared" si="44"/>
        <v/>
      </c>
      <c r="Y85" s="14" t="str">
        <f t="shared" si="44"/>
        <v/>
      </c>
      <c r="Z85" s="14" t="str">
        <f t="shared" si="44"/>
        <v/>
      </c>
      <c r="AA85" s="14" t="str">
        <f t="shared" si="44"/>
        <v/>
      </c>
      <c r="AB85" s="14" t="str">
        <f t="shared" si="44"/>
        <v/>
      </c>
      <c r="AC85" s="14" t="str">
        <f t="shared" si="44"/>
        <v/>
      </c>
      <c r="AD85" s="14" t="str">
        <f t="shared" si="44"/>
        <v/>
      </c>
      <c r="AE85" s="14" t="str">
        <f t="shared" si="44"/>
        <v/>
      </c>
      <c r="AF85" s="14" t="str">
        <f t="shared" si="44"/>
        <v/>
      </c>
      <c r="AG85" s="14" t="str">
        <f t="shared" si="44"/>
        <v/>
      </c>
      <c r="AH85" s="14" t="str">
        <f t="shared" si="44"/>
        <v/>
      </c>
      <c r="AI85" s="14" t="str">
        <f t="shared" si="44"/>
        <v/>
      </c>
      <c r="AJ85" s="14">
        <f t="shared" si="44"/>
        <v>67</v>
      </c>
      <c r="AK85" s="14" t="str">
        <f t="shared" si="44"/>
        <v/>
      </c>
      <c r="AL85" s="14" t="str">
        <f t="shared" si="44"/>
        <v/>
      </c>
      <c r="AM85" s="14" t="str">
        <f t="shared" si="44"/>
        <v/>
      </c>
      <c r="AN85" s="14" t="str">
        <f t="shared" si="44"/>
        <v/>
      </c>
      <c r="AO85" s="14" t="str">
        <f t="shared" si="44"/>
        <v/>
      </c>
      <c r="AP85" s="14" t="str">
        <f t="shared" si="44"/>
        <v/>
      </c>
      <c r="AQ85" s="14" t="str">
        <f t="shared" si="44"/>
        <v/>
      </c>
      <c r="AR85" s="14" t="str">
        <f t="shared" si="44"/>
        <v/>
      </c>
      <c r="AS85" s="14" t="str">
        <f t="shared" si="44"/>
        <v/>
      </c>
      <c r="AT85" s="14" t="str">
        <f t="shared" si="44"/>
        <v/>
      </c>
      <c r="AU85" s="14" t="str">
        <f t="shared" si="44"/>
        <v/>
      </c>
      <c r="AV85" s="14" t="str">
        <f t="shared" si="44"/>
        <v/>
      </c>
      <c r="AW85" s="14" t="str">
        <f t="shared" si="44"/>
        <v/>
      </c>
      <c r="AX85" s="14" t="str">
        <f t="shared" si="44"/>
        <v/>
      </c>
      <c r="AY85" s="14">
        <f t="shared" si="44"/>
        <v>57</v>
      </c>
      <c r="AZ85" s="14" t="str">
        <f t="shared" si="44"/>
        <v/>
      </c>
      <c r="BA85" s="14" t="str">
        <f t="shared" si="44"/>
        <v/>
      </c>
      <c r="BB85" s="14" t="str">
        <f t="shared" si="44"/>
        <v/>
      </c>
      <c r="BC85" s="14" t="str">
        <f t="shared" si="44"/>
        <v/>
      </c>
      <c r="BD85" s="14" t="str">
        <f t="shared" si="44"/>
        <v/>
      </c>
      <c r="BE85" s="14" t="str">
        <f t="shared" si="44"/>
        <v/>
      </c>
      <c r="BF85" s="14" t="str">
        <f t="shared" si="44"/>
        <v/>
      </c>
      <c r="BG85" s="14" t="str">
        <f t="shared" si="44"/>
        <v/>
      </c>
      <c r="BH85" s="14" t="str">
        <f t="shared" si="44"/>
        <v/>
      </c>
      <c r="BI85" s="14" t="str">
        <f t="shared" si="44"/>
        <v/>
      </c>
      <c r="BJ85" s="14" t="str">
        <f t="shared" si="44"/>
        <v/>
      </c>
      <c r="BK85" s="14" t="str">
        <f t="shared" si="44"/>
        <v/>
      </c>
      <c r="BL85" s="14" t="str">
        <f t="shared" si="44"/>
        <v/>
      </c>
      <c r="BM85" s="14" t="str">
        <f t="shared" si="44"/>
        <v/>
      </c>
      <c r="BN85" s="14" t="str">
        <f t="shared" si="44"/>
        <v/>
      </c>
      <c r="BO85" s="14" t="str">
        <f t="shared" si="44"/>
        <v/>
      </c>
      <c r="BP85" s="14" t="str">
        <f t="shared" si="44"/>
        <v/>
      </c>
      <c r="BQ85" s="14" t="str">
        <f t="shared" si="44"/>
        <v/>
      </c>
      <c r="BR85" s="14" t="str">
        <f t="shared" si="44"/>
        <v/>
      </c>
      <c r="BS85" s="14">
        <f t="shared" si="44"/>
        <v>48</v>
      </c>
      <c r="BT85" s="14" t="str">
        <f t="shared" si="44"/>
        <v/>
      </c>
      <c r="BU85" s="14" t="str">
        <f t="shared" si="44"/>
        <v/>
      </c>
      <c r="BV85" s="14" t="str">
        <f t="shared" si="44"/>
        <v/>
      </c>
      <c r="BW85" s="14">
        <f t="shared" si="44"/>
        <v>4</v>
      </c>
      <c r="BX85" s="14">
        <f t="shared" si="44"/>
        <v>10</v>
      </c>
      <c r="BY85" s="14" t="str">
        <f t="shared" si="44"/>
        <v/>
      </c>
      <c r="BZ85" s="14">
        <f t="shared" si="44"/>
        <v>97</v>
      </c>
      <c r="CA85" s="14" t="str">
        <f t="shared" si="44"/>
        <v/>
      </c>
      <c r="CB85" s="14" t="str">
        <f t="shared" si="44"/>
        <v/>
      </c>
      <c r="CC85" s="14">
        <f t="shared" si="44"/>
        <v>16</v>
      </c>
      <c r="CD85" s="14" t="str">
        <f t="shared" si="44"/>
        <v/>
      </c>
      <c r="CE85" s="14" t="str">
        <f t="shared" si="44"/>
        <v/>
      </c>
      <c r="CF85" s="14" t="str">
        <f t="shared" si="44"/>
        <v/>
      </c>
      <c r="CG85" s="14" t="str">
        <f t="shared" si="44"/>
        <v/>
      </c>
      <c r="CH85" s="14" t="str">
        <f t="shared" si="44"/>
        <v/>
      </c>
      <c r="CI85" s="14" t="str">
        <f t="shared" si="44"/>
        <v/>
      </c>
      <c r="CJ85" s="14" t="str">
        <f t="shared" si="44"/>
        <v/>
      </c>
      <c r="CK85" s="14" t="str">
        <f t="shared" si="44"/>
        <v/>
      </c>
      <c r="CL85" s="14" t="str">
        <f t="shared" si="44"/>
        <v/>
      </c>
      <c r="CM85" s="14" t="str">
        <f t="shared" si="44"/>
        <v/>
      </c>
      <c r="CN85" s="14" t="str">
        <f t="shared" si="44"/>
        <v/>
      </c>
      <c r="CO85" s="14" t="str">
        <f t="shared" si="44"/>
        <v/>
      </c>
      <c r="CP85" s="14" t="str">
        <f t="shared" si="44"/>
        <v/>
      </c>
      <c r="CQ85" s="14" t="str">
        <f t="shared" si="44"/>
        <v/>
      </c>
      <c r="CR85" s="14" t="str">
        <f t="shared" si="44"/>
        <v/>
      </c>
      <c r="CS85" s="14" t="str">
        <f t="shared" si="44"/>
        <v/>
      </c>
      <c r="CT85" s="14" t="str">
        <f t="shared" si="44"/>
        <v/>
      </c>
      <c r="CU85" s="14" t="str">
        <f t="shared" si="44"/>
        <v/>
      </c>
      <c r="CV85" s="14" t="str">
        <f t="shared" si="44"/>
        <v/>
      </c>
      <c r="CW85" s="14" t="str">
        <f t="shared" si="44"/>
        <v/>
      </c>
    </row>
    <row r="86" ht="12.75" customHeight="1" outlineLevel="1">
      <c r="A86" s="11" t="s">
        <v>563</v>
      </c>
      <c r="B86" s="14" t="str">
        <f t="shared" ref="B86:CW86" si="45">IF(AND(B10="",B16="AgeBanded"),"40 - 44","")</f>
        <v/>
      </c>
      <c r="C86" s="14" t="str">
        <f t="shared" si="45"/>
        <v/>
      </c>
      <c r="D86" s="14" t="str">
        <f t="shared" si="45"/>
        <v/>
      </c>
      <c r="E86" s="14" t="str">
        <f t="shared" si="45"/>
        <v/>
      </c>
      <c r="F86" s="14" t="str">
        <f t="shared" si="45"/>
        <v/>
      </c>
      <c r="G86" s="14" t="str">
        <f t="shared" si="45"/>
        <v/>
      </c>
      <c r="H86" s="14" t="str">
        <f t="shared" si="45"/>
        <v/>
      </c>
      <c r="I86" s="14" t="str">
        <f t="shared" si="45"/>
        <v>40 - 44</v>
      </c>
      <c r="J86" s="14" t="str">
        <f t="shared" si="45"/>
        <v/>
      </c>
      <c r="K86" s="14" t="str">
        <f t="shared" si="45"/>
        <v/>
      </c>
      <c r="L86" s="14" t="str">
        <f t="shared" si="45"/>
        <v/>
      </c>
      <c r="M86" s="14" t="str">
        <f t="shared" si="45"/>
        <v/>
      </c>
      <c r="N86" s="14" t="str">
        <f t="shared" si="45"/>
        <v/>
      </c>
      <c r="O86" s="14" t="str">
        <f t="shared" si="45"/>
        <v/>
      </c>
      <c r="P86" s="14" t="str">
        <f t="shared" si="45"/>
        <v/>
      </c>
      <c r="Q86" s="14" t="str">
        <f t="shared" si="45"/>
        <v/>
      </c>
      <c r="R86" s="14" t="str">
        <f t="shared" si="45"/>
        <v>40 - 44</v>
      </c>
      <c r="S86" s="14" t="str">
        <f t="shared" si="45"/>
        <v/>
      </c>
      <c r="T86" s="14" t="str">
        <f t="shared" si="45"/>
        <v/>
      </c>
      <c r="U86" s="14" t="str">
        <f t="shared" si="45"/>
        <v/>
      </c>
      <c r="V86" s="14" t="str">
        <f t="shared" si="45"/>
        <v/>
      </c>
      <c r="W86" s="14" t="str">
        <f t="shared" si="45"/>
        <v/>
      </c>
      <c r="X86" s="14" t="str">
        <f t="shared" si="45"/>
        <v/>
      </c>
      <c r="Y86" s="14" t="str">
        <f t="shared" si="45"/>
        <v/>
      </c>
      <c r="Z86" s="14" t="str">
        <f t="shared" si="45"/>
        <v/>
      </c>
      <c r="AA86" s="14" t="str">
        <f t="shared" si="45"/>
        <v/>
      </c>
      <c r="AB86" s="14" t="str">
        <f t="shared" si="45"/>
        <v/>
      </c>
      <c r="AC86" s="14" t="str">
        <f t="shared" si="45"/>
        <v/>
      </c>
      <c r="AD86" s="14" t="str">
        <f t="shared" si="45"/>
        <v/>
      </c>
      <c r="AE86" s="14" t="str">
        <f t="shared" si="45"/>
        <v/>
      </c>
      <c r="AF86" s="14" t="str">
        <f t="shared" si="45"/>
        <v/>
      </c>
      <c r="AG86" s="14" t="str">
        <f t="shared" si="45"/>
        <v/>
      </c>
      <c r="AH86" s="14" t="str">
        <f t="shared" si="45"/>
        <v/>
      </c>
      <c r="AI86" s="14" t="str">
        <f t="shared" si="45"/>
        <v/>
      </c>
      <c r="AJ86" s="14" t="str">
        <f t="shared" si="45"/>
        <v>40 - 44</v>
      </c>
      <c r="AK86" s="14" t="str">
        <f t="shared" si="45"/>
        <v/>
      </c>
      <c r="AL86" s="14" t="str">
        <f t="shared" si="45"/>
        <v/>
      </c>
      <c r="AM86" s="14" t="str">
        <f t="shared" si="45"/>
        <v/>
      </c>
      <c r="AN86" s="14" t="str">
        <f t="shared" si="45"/>
        <v/>
      </c>
      <c r="AO86" s="14" t="str">
        <f t="shared" si="45"/>
        <v/>
      </c>
      <c r="AP86" s="14" t="str">
        <f t="shared" si="45"/>
        <v/>
      </c>
      <c r="AQ86" s="14" t="str">
        <f t="shared" si="45"/>
        <v/>
      </c>
      <c r="AR86" s="14" t="str">
        <f t="shared" si="45"/>
        <v/>
      </c>
      <c r="AS86" s="14" t="str">
        <f t="shared" si="45"/>
        <v/>
      </c>
      <c r="AT86" s="14" t="str">
        <f t="shared" si="45"/>
        <v/>
      </c>
      <c r="AU86" s="14" t="str">
        <f t="shared" si="45"/>
        <v/>
      </c>
      <c r="AV86" s="14" t="str">
        <f t="shared" si="45"/>
        <v/>
      </c>
      <c r="AW86" s="14" t="str">
        <f t="shared" si="45"/>
        <v/>
      </c>
      <c r="AX86" s="14" t="str">
        <f t="shared" si="45"/>
        <v/>
      </c>
      <c r="AY86" s="14" t="str">
        <f t="shared" si="45"/>
        <v>40 - 44</v>
      </c>
      <c r="AZ86" s="14" t="str">
        <f t="shared" si="45"/>
        <v/>
      </c>
      <c r="BA86" s="14" t="str">
        <f t="shared" si="45"/>
        <v/>
      </c>
      <c r="BB86" s="14" t="str">
        <f t="shared" si="45"/>
        <v/>
      </c>
      <c r="BC86" s="14" t="str">
        <f t="shared" si="45"/>
        <v/>
      </c>
      <c r="BD86" s="14" t="str">
        <f t="shared" si="45"/>
        <v/>
      </c>
      <c r="BE86" s="14" t="str">
        <f t="shared" si="45"/>
        <v/>
      </c>
      <c r="BF86" s="14" t="str">
        <f t="shared" si="45"/>
        <v/>
      </c>
      <c r="BG86" s="14" t="str">
        <f t="shared" si="45"/>
        <v/>
      </c>
      <c r="BH86" s="14" t="str">
        <f t="shared" si="45"/>
        <v/>
      </c>
      <c r="BI86" s="14" t="str">
        <f t="shared" si="45"/>
        <v/>
      </c>
      <c r="BJ86" s="14" t="str">
        <f t="shared" si="45"/>
        <v/>
      </c>
      <c r="BK86" s="14" t="str">
        <f t="shared" si="45"/>
        <v/>
      </c>
      <c r="BL86" s="14" t="str">
        <f t="shared" si="45"/>
        <v/>
      </c>
      <c r="BM86" s="14" t="str">
        <f t="shared" si="45"/>
        <v/>
      </c>
      <c r="BN86" s="14" t="str">
        <f t="shared" si="45"/>
        <v/>
      </c>
      <c r="BO86" s="14" t="str">
        <f t="shared" si="45"/>
        <v/>
      </c>
      <c r="BP86" s="14" t="str">
        <f t="shared" si="45"/>
        <v/>
      </c>
      <c r="BQ86" s="14" t="str">
        <f t="shared" si="45"/>
        <v/>
      </c>
      <c r="BR86" s="14" t="str">
        <f t="shared" si="45"/>
        <v/>
      </c>
      <c r="BS86" s="14" t="str">
        <f t="shared" si="45"/>
        <v>40 - 44</v>
      </c>
      <c r="BT86" s="14" t="str">
        <f t="shared" si="45"/>
        <v/>
      </c>
      <c r="BU86" s="14" t="str">
        <f t="shared" si="45"/>
        <v/>
      </c>
      <c r="BV86" s="14" t="str">
        <f t="shared" si="45"/>
        <v/>
      </c>
      <c r="BW86" s="14" t="str">
        <f t="shared" si="45"/>
        <v>40 - 44</v>
      </c>
      <c r="BX86" s="14" t="str">
        <f t="shared" si="45"/>
        <v>40 - 44</v>
      </c>
      <c r="BY86" s="14" t="str">
        <f t="shared" si="45"/>
        <v/>
      </c>
      <c r="BZ86" s="14" t="str">
        <f t="shared" si="45"/>
        <v>40 - 44</v>
      </c>
      <c r="CA86" s="14" t="str">
        <f t="shared" si="45"/>
        <v/>
      </c>
      <c r="CB86" s="14" t="str">
        <f t="shared" si="45"/>
        <v/>
      </c>
      <c r="CC86" s="14" t="str">
        <f t="shared" si="45"/>
        <v>40 - 44</v>
      </c>
      <c r="CD86" s="14" t="str">
        <f t="shared" si="45"/>
        <v/>
      </c>
      <c r="CE86" s="14" t="str">
        <f t="shared" si="45"/>
        <v/>
      </c>
      <c r="CF86" s="14" t="str">
        <f t="shared" si="45"/>
        <v/>
      </c>
      <c r="CG86" s="14" t="str">
        <f t="shared" si="45"/>
        <v/>
      </c>
      <c r="CH86" s="14" t="str">
        <f t="shared" si="45"/>
        <v/>
      </c>
      <c r="CI86" s="14" t="str">
        <f t="shared" si="45"/>
        <v/>
      </c>
      <c r="CJ86" s="14" t="str">
        <f t="shared" si="45"/>
        <v/>
      </c>
      <c r="CK86" s="14" t="str">
        <f t="shared" si="45"/>
        <v/>
      </c>
      <c r="CL86" s="14" t="str">
        <f t="shared" si="45"/>
        <v/>
      </c>
      <c r="CM86" s="14" t="str">
        <f t="shared" si="45"/>
        <v/>
      </c>
      <c r="CN86" s="14" t="str">
        <f t="shared" si="45"/>
        <v/>
      </c>
      <c r="CO86" s="14" t="str">
        <f t="shared" si="45"/>
        <v/>
      </c>
      <c r="CP86" s="14" t="str">
        <f t="shared" si="45"/>
        <v/>
      </c>
      <c r="CQ86" s="14" t="str">
        <f t="shared" si="45"/>
        <v/>
      </c>
      <c r="CR86" s="14" t="str">
        <f t="shared" si="45"/>
        <v/>
      </c>
      <c r="CS86" s="14" t="str">
        <f t="shared" si="45"/>
        <v/>
      </c>
      <c r="CT86" s="14" t="str">
        <f t="shared" si="45"/>
        <v/>
      </c>
      <c r="CU86" s="14" t="str">
        <f t="shared" si="45"/>
        <v/>
      </c>
      <c r="CV86" s="14" t="str">
        <f t="shared" si="45"/>
        <v/>
      </c>
      <c r="CW86" s="14" t="str">
        <f t="shared" si="45"/>
        <v/>
      </c>
    </row>
    <row r="87" ht="12.75" customHeight="1" outlineLevel="1">
      <c r="A87" s="11" t="s">
        <v>564</v>
      </c>
      <c r="B87" s="14" t="str">
        <f t="shared" ref="B87:CW87" si="46">IF(B86="","",RANDBETWEEN(0,100))</f>
        <v/>
      </c>
      <c r="C87" s="14" t="str">
        <f t="shared" si="46"/>
        <v/>
      </c>
      <c r="D87" s="14" t="str">
        <f t="shared" si="46"/>
        <v/>
      </c>
      <c r="E87" s="14" t="str">
        <f t="shared" si="46"/>
        <v/>
      </c>
      <c r="F87" s="14" t="str">
        <f t="shared" si="46"/>
        <v/>
      </c>
      <c r="G87" s="14" t="str">
        <f t="shared" si="46"/>
        <v/>
      </c>
      <c r="H87" s="14" t="str">
        <f t="shared" si="46"/>
        <v/>
      </c>
      <c r="I87" s="14">
        <f t="shared" si="46"/>
        <v>82</v>
      </c>
      <c r="J87" s="14" t="str">
        <f t="shared" si="46"/>
        <v/>
      </c>
      <c r="K87" s="14" t="str">
        <f t="shared" si="46"/>
        <v/>
      </c>
      <c r="L87" s="14" t="str">
        <f t="shared" si="46"/>
        <v/>
      </c>
      <c r="M87" s="14" t="str">
        <f t="shared" si="46"/>
        <v/>
      </c>
      <c r="N87" s="14" t="str">
        <f t="shared" si="46"/>
        <v/>
      </c>
      <c r="O87" s="14" t="str">
        <f t="shared" si="46"/>
        <v/>
      </c>
      <c r="P87" s="14" t="str">
        <f t="shared" si="46"/>
        <v/>
      </c>
      <c r="Q87" s="14" t="str">
        <f t="shared" si="46"/>
        <v/>
      </c>
      <c r="R87" s="14">
        <f t="shared" si="46"/>
        <v>47</v>
      </c>
      <c r="S87" s="14" t="str">
        <f t="shared" si="46"/>
        <v/>
      </c>
      <c r="T87" s="14" t="str">
        <f t="shared" si="46"/>
        <v/>
      </c>
      <c r="U87" s="14" t="str">
        <f t="shared" si="46"/>
        <v/>
      </c>
      <c r="V87" s="14" t="str">
        <f t="shared" si="46"/>
        <v/>
      </c>
      <c r="W87" s="14" t="str">
        <f t="shared" si="46"/>
        <v/>
      </c>
      <c r="X87" s="14" t="str">
        <f t="shared" si="46"/>
        <v/>
      </c>
      <c r="Y87" s="14" t="str">
        <f t="shared" si="46"/>
        <v/>
      </c>
      <c r="Z87" s="14" t="str">
        <f t="shared" si="46"/>
        <v/>
      </c>
      <c r="AA87" s="14" t="str">
        <f t="shared" si="46"/>
        <v/>
      </c>
      <c r="AB87" s="14" t="str">
        <f t="shared" si="46"/>
        <v/>
      </c>
      <c r="AC87" s="14" t="str">
        <f t="shared" si="46"/>
        <v/>
      </c>
      <c r="AD87" s="14" t="str">
        <f t="shared" si="46"/>
        <v/>
      </c>
      <c r="AE87" s="14" t="str">
        <f t="shared" si="46"/>
        <v/>
      </c>
      <c r="AF87" s="14" t="str">
        <f t="shared" si="46"/>
        <v/>
      </c>
      <c r="AG87" s="14" t="str">
        <f t="shared" si="46"/>
        <v/>
      </c>
      <c r="AH87" s="14" t="str">
        <f t="shared" si="46"/>
        <v/>
      </c>
      <c r="AI87" s="14" t="str">
        <f t="shared" si="46"/>
        <v/>
      </c>
      <c r="AJ87" s="14">
        <f t="shared" si="46"/>
        <v>17</v>
      </c>
      <c r="AK87" s="14" t="str">
        <f t="shared" si="46"/>
        <v/>
      </c>
      <c r="AL87" s="14" t="str">
        <f t="shared" si="46"/>
        <v/>
      </c>
      <c r="AM87" s="14" t="str">
        <f t="shared" si="46"/>
        <v/>
      </c>
      <c r="AN87" s="14" t="str">
        <f t="shared" si="46"/>
        <v/>
      </c>
      <c r="AO87" s="14" t="str">
        <f t="shared" si="46"/>
        <v/>
      </c>
      <c r="AP87" s="14" t="str">
        <f t="shared" si="46"/>
        <v/>
      </c>
      <c r="AQ87" s="14" t="str">
        <f t="shared" si="46"/>
        <v/>
      </c>
      <c r="AR87" s="14" t="str">
        <f t="shared" si="46"/>
        <v/>
      </c>
      <c r="AS87" s="14" t="str">
        <f t="shared" si="46"/>
        <v/>
      </c>
      <c r="AT87" s="14" t="str">
        <f t="shared" si="46"/>
        <v/>
      </c>
      <c r="AU87" s="14" t="str">
        <f t="shared" si="46"/>
        <v/>
      </c>
      <c r="AV87" s="14" t="str">
        <f t="shared" si="46"/>
        <v/>
      </c>
      <c r="AW87" s="14" t="str">
        <f t="shared" si="46"/>
        <v/>
      </c>
      <c r="AX87" s="14" t="str">
        <f t="shared" si="46"/>
        <v/>
      </c>
      <c r="AY87" s="14">
        <f t="shared" si="46"/>
        <v>45</v>
      </c>
      <c r="AZ87" s="14" t="str">
        <f t="shared" si="46"/>
        <v/>
      </c>
      <c r="BA87" s="14" t="str">
        <f t="shared" si="46"/>
        <v/>
      </c>
      <c r="BB87" s="14" t="str">
        <f t="shared" si="46"/>
        <v/>
      </c>
      <c r="BC87" s="14" t="str">
        <f t="shared" si="46"/>
        <v/>
      </c>
      <c r="BD87" s="14" t="str">
        <f t="shared" si="46"/>
        <v/>
      </c>
      <c r="BE87" s="14" t="str">
        <f t="shared" si="46"/>
        <v/>
      </c>
      <c r="BF87" s="14" t="str">
        <f t="shared" si="46"/>
        <v/>
      </c>
      <c r="BG87" s="14" t="str">
        <f t="shared" si="46"/>
        <v/>
      </c>
      <c r="BH87" s="14" t="str">
        <f t="shared" si="46"/>
        <v/>
      </c>
      <c r="BI87" s="14" t="str">
        <f t="shared" si="46"/>
        <v/>
      </c>
      <c r="BJ87" s="14" t="str">
        <f t="shared" si="46"/>
        <v/>
      </c>
      <c r="BK87" s="14" t="str">
        <f t="shared" si="46"/>
        <v/>
      </c>
      <c r="BL87" s="14" t="str">
        <f t="shared" si="46"/>
        <v/>
      </c>
      <c r="BM87" s="14" t="str">
        <f t="shared" si="46"/>
        <v/>
      </c>
      <c r="BN87" s="14" t="str">
        <f t="shared" si="46"/>
        <v/>
      </c>
      <c r="BO87" s="14" t="str">
        <f t="shared" si="46"/>
        <v/>
      </c>
      <c r="BP87" s="14" t="str">
        <f t="shared" si="46"/>
        <v/>
      </c>
      <c r="BQ87" s="14" t="str">
        <f t="shared" si="46"/>
        <v/>
      </c>
      <c r="BR87" s="14" t="str">
        <f t="shared" si="46"/>
        <v/>
      </c>
      <c r="BS87" s="14">
        <f t="shared" si="46"/>
        <v>25</v>
      </c>
      <c r="BT87" s="14" t="str">
        <f t="shared" si="46"/>
        <v/>
      </c>
      <c r="BU87" s="14" t="str">
        <f t="shared" si="46"/>
        <v/>
      </c>
      <c r="BV87" s="14" t="str">
        <f t="shared" si="46"/>
        <v/>
      </c>
      <c r="BW87" s="14">
        <f t="shared" si="46"/>
        <v>5</v>
      </c>
      <c r="BX87" s="14">
        <f t="shared" si="46"/>
        <v>91</v>
      </c>
      <c r="BY87" s="14" t="str">
        <f t="shared" si="46"/>
        <v/>
      </c>
      <c r="BZ87" s="14">
        <f t="shared" si="46"/>
        <v>46</v>
      </c>
      <c r="CA87" s="14" t="str">
        <f t="shared" si="46"/>
        <v/>
      </c>
      <c r="CB87" s="14" t="str">
        <f t="shared" si="46"/>
        <v/>
      </c>
      <c r="CC87" s="14">
        <f t="shared" si="46"/>
        <v>23</v>
      </c>
      <c r="CD87" s="14" t="str">
        <f t="shared" si="46"/>
        <v/>
      </c>
      <c r="CE87" s="14" t="str">
        <f t="shared" si="46"/>
        <v/>
      </c>
      <c r="CF87" s="14" t="str">
        <f t="shared" si="46"/>
        <v/>
      </c>
      <c r="CG87" s="14" t="str">
        <f t="shared" si="46"/>
        <v/>
      </c>
      <c r="CH87" s="14" t="str">
        <f t="shared" si="46"/>
        <v/>
      </c>
      <c r="CI87" s="14" t="str">
        <f t="shared" si="46"/>
        <v/>
      </c>
      <c r="CJ87" s="14" t="str">
        <f t="shared" si="46"/>
        <v/>
      </c>
      <c r="CK87" s="14" t="str">
        <f t="shared" si="46"/>
        <v/>
      </c>
      <c r="CL87" s="14" t="str">
        <f t="shared" si="46"/>
        <v/>
      </c>
      <c r="CM87" s="14" t="str">
        <f t="shared" si="46"/>
        <v/>
      </c>
      <c r="CN87" s="14" t="str">
        <f t="shared" si="46"/>
        <v/>
      </c>
      <c r="CO87" s="14" t="str">
        <f t="shared" si="46"/>
        <v/>
      </c>
      <c r="CP87" s="14" t="str">
        <f t="shared" si="46"/>
        <v/>
      </c>
      <c r="CQ87" s="14" t="str">
        <f t="shared" si="46"/>
        <v/>
      </c>
      <c r="CR87" s="14" t="str">
        <f t="shared" si="46"/>
        <v/>
      </c>
      <c r="CS87" s="14" t="str">
        <f t="shared" si="46"/>
        <v/>
      </c>
      <c r="CT87" s="14" t="str">
        <f t="shared" si="46"/>
        <v/>
      </c>
      <c r="CU87" s="14" t="str">
        <f t="shared" si="46"/>
        <v/>
      </c>
      <c r="CV87" s="14" t="str">
        <f t="shared" si="46"/>
        <v/>
      </c>
      <c r="CW87" s="14" t="str">
        <f t="shared" si="46"/>
        <v/>
      </c>
    </row>
    <row r="88" ht="12.75" customHeight="1" outlineLevel="1">
      <c r="A88" s="11" t="s">
        <v>565</v>
      </c>
      <c r="B88" s="14" t="str">
        <f t="shared" ref="B88:CW88" si="47">IF(AND(B10="",B16="AgeBanded"),"45 - 49","")</f>
        <v/>
      </c>
      <c r="C88" s="14" t="str">
        <f t="shared" si="47"/>
        <v/>
      </c>
      <c r="D88" s="14" t="str">
        <f t="shared" si="47"/>
        <v/>
      </c>
      <c r="E88" s="14" t="str">
        <f t="shared" si="47"/>
        <v/>
      </c>
      <c r="F88" s="14" t="str">
        <f t="shared" si="47"/>
        <v/>
      </c>
      <c r="G88" s="14" t="str">
        <f t="shared" si="47"/>
        <v/>
      </c>
      <c r="H88" s="14" t="str">
        <f t="shared" si="47"/>
        <v/>
      </c>
      <c r="I88" s="14" t="str">
        <f t="shared" si="47"/>
        <v>45 - 49</v>
      </c>
      <c r="J88" s="14" t="str">
        <f t="shared" si="47"/>
        <v/>
      </c>
      <c r="K88" s="14" t="str">
        <f t="shared" si="47"/>
        <v/>
      </c>
      <c r="L88" s="14" t="str">
        <f t="shared" si="47"/>
        <v/>
      </c>
      <c r="M88" s="14" t="str">
        <f t="shared" si="47"/>
        <v/>
      </c>
      <c r="N88" s="14" t="str">
        <f t="shared" si="47"/>
        <v/>
      </c>
      <c r="O88" s="14" t="str">
        <f t="shared" si="47"/>
        <v/>
      </c>
      <c r="P88" s="14" t="str">
        <f t="shared" si="47"/>
        <v/>
      </c>
      <c r="Q88" s="14" t="str">
        <f t="shared" si="47"/>
        <v/>
      </c>
      <c r="R88" s="14" t="str">
        <f t="shared" si="47"/>
        <v>45 - 49</v>
      </c>
      <c r="S88" s="14" t="str">
        <f t="shared" si="47"/>
        <v/>
      </c>
      <c r="T88" s="14" t="str">
        <f t="shared" si="47"/>
        <v/>
      </c>
      <c r="U88" s="14" t="str">
        <f t="shared" si="47"/>
        <v/>
      </c>
      <c r="V88" s="14" t="str">
        <f t="shared" si="47"/>
        <v/>
      </c>
      <c r="W88" s="14" t="str">
        <f t="shared" si="47"/>
        <v/>
      </c>
      <c r="X88" s="14" t="str">
        <f t="shared" si="47"/>
        <v/>
      </c>
      <c r="Y88" s="14" t="str">
        <f t="shared" si="47"/>
        <v/>
      </c>
      <c r="Z88" s="14" t="str">
        <f t="shared" si="47"/>
        <v/>
      </c>
      <c r="AA88" s="14" t="str">
        <f t="shared" si="47"/>
        <v/>
      </c>
      <c r="AB88" s="14" t="str">
        <f t="shared" si="47"/>
        <v/>
      </c>
      <c r="AC88" s="14" t="str">
        <f t="shared" si="47"/>
        <v/>
      </c>
      <c r="AD88" s="14" t="str">
        <f t="shared" si="47"/>
        <v/>
      </c>
      <c r="AE88" s="14" t="str">
        <f t="shared" si="47"/>
        <v/>
      </c>
      <c r="AF88" s="14" t="str">
        <f t="shared" si="47"/>
        <v/>
      </c>
      <c r="AG88" s="14" t="str">
        <f t="shared" si="47"/>
        <v/>
      </c>
      <c r="AH88" s="14" t="str">
        <f t="shared" si="47"/>
        <v/>
      </c>
      <c r="AI88" s="14" t="str">
        <f t="shared" si="47"/>
        <v/>
      </c>
      <c r="AJ88" s="14" t="str">
        <f t="shared" si="47"/>
        <v>45 - 49</v>
      </c>
      <c r="AK88" s="14" t="str">
        <f t="shared" si="47"/>
        <v/>
      </c>
      <c r="AL88" s="14" t="str">
        <f t="shared" si="47"/>
        <v/>
      </c>
      <c r="AM88" s="14" t="str">
        <f t="shared" si="47"/>
        <v/>
      </c>
      <c r="AN88" s="14" t="str">
        <f t="shared" si="47"/>
        <v/>
      </c>
      <c r="AO88" s="14" t="str">
        <f t="shared" si="47"/>
        <v/>
      </c>
      <c r="AP88" s="14" t="str">
        <f t="shared" si="47"/>
        <v/>
      </c>
      <c r="AQ88" s="14" t="str">
        <f t="shared" si="47"/>
        <v/>
      </c>
      <c r="AR88" s="14" t="str">
        <f t="shared" si="47"/>
        <v/>
      </c>
      <c r="AS88" s="14" t="str">
        <f t="shared" si="47"/>
        <v/>
      </c>
      <c r="AT88" s="14" t="str">
        <f t="shared" si="47"/>
        <v/>
      </c>
      <c r="AU88" s="14" t="str">
        <f t="shared" si="47"/>
        <v/>
      </c>
      <c r="AV88" s="14" t="str">
        <f t="shared" si="47"/>
        <v/>
      </c>
      <c r="AW88" s="14" t="str">
        <f t="shared" si="47"/>
        <v/>
      </c>
      <c r="AX88" s="14" t="str">
        <f t="shared" si="47"/>
        <v/>
      </c>
      <c r="AY88" s="14" t="str">
        <f t="shared" si="47"/>
        <v>45 - 49</v>
      </c>
      <c r="AZ88" s="14" t="str">
        <f t="shared" si="47"/>
        <v/>
      </c>
      <c r="BA88" s="14" t="str">
        <f t="shared" si="47"/>
        <v/>
      </c>
      <c r="BB88" s="14" t="str">
        <f t="shared" si="47"/>
        <v/>
      </c>
      <c r="BC88" s="14" t="str">
        <f t="shared" si="47"/>
        <v/>
      </c>
      <c r="BD88" s="14" t="str">
        <f t="shared" si="47"/>
        <v/>
      </c>
      <c r="BE88" s="14" t="str">
        <f t="shared" si="47"/>
        <v/>
      </c>
      <c r="BF88" s="14" t="str">
        <f t="shared" si="47"/>
        <v/>
      </c>
      <c r="BG88" s="14" t="str">
        <f t="shared" si="47"/>
        <v/>
      </c>
      <c r="BH88" s="14" t="str">
        <f t="shared" si="47"/>
        <v/>
      </c>
      <c r="BI88" s="14" t="str">
        <f t="shared" si="47"/>
        <v/>
      </c>
      <c r="BJ88" s="14" t="str">
        <f t="shared" si="47"/>
        <v/>
      </c>
      <c r="BK88" s="14" t="str">
        <f t="shared" si="47"/>
        <v/>
      </c>
      <c r="BL88" s="14" t="str">
        <f t="shared" si="47"/>
        <v/>
      </c>
      <c r="BM88" s="14" t="str">
        <f t="shared" si="47"/>
        <v/>
      </c>
      <c r="BN88" s="14" t="str">
        <f t="shared" si="47"/>
        <v/>
      </c>
      <c r="BO88" s="14" t="str">
        <f t="shared" si="47"/>
        <v/>
      </c>
      <c r="BP88" s="14" t="str">
        <f t="shared" si="47"/>
        <v/>
      </c>
      <c r="BQ88" s="14" t="str">
        <f t="shared" si="47"/>
        <v/>
      </c>
      <c r="BR88" s="14" t="str">
        <f t="shared" si="47"/>
        <v/>
      </c>
      <c r="BS88" s="14" t="str">
        <f t="shared" si="47"/>
        <v>45 - 49</v>
      </c>
      <c r="BT88" s="14" t="str">
        <f t="shared" si="47"/>
        <v/>
      </c>
      <c r="BU88" s="14" t="str">
        <f t="shared" si="47"/>
        <v/>
      </c>
      <c r="BV88" s="14" t="str">
        <f t="shared" si="47"/>
        <v/>
      </c>
      <c r="BW88" s="14" t="str">
        <f t="shared" si="47"/>
        <v>45 - 49</v>
      </c>
      <c r="BX88" s="14" t="str">
        <f t="shared" si="47"/>
        <v>45 - 49</v>
      </c>
      <c r="BY88" s="14" t="str">
        <f t="shared" si="47"/>
        <v/>
      </c>
      <c r="BZ88" s="14" t="str">
        <f t="shared" si="47"/>
        <v>45 - 49</v>
      </c>
      <c r="CA88" s="14" t="str">
        <f t="shared" si="47"/>
        <v/>
      </c>
      <c r="CB88" s="14" t="str">
        <f t="shared" si="47"/>
        <v/>
      </c>
      <c r="CC88" s="14" t="str">
        <f t="shared" si="47"/>
        <v>45 - 49</v>
      </c>
      <c r="CD88" s="14" t="str">
        <f t="shared" si="47"/>
        <v/>
      </c>
      <c r="CE88" s="14" t="str">
        <f t="shared" si="47"/>
        <v/>
      </c>
      <c r="CF88" s="14" t="str">
        <f t="shared" si="47"/>
        <v/>
      </c>
      <c r="CG88" s="14" t="str">
        <f t="shared" si="47"/>
        <v/>
      </c>
      <c r="CH88" s="14" t="str">
        <f t="shared" si="47"/>
        <v/>
      </c>
      <c r="CI88" s="14" t="str">
        <f t="shared" si="47"/>
        <v/>
      </c>
      <c r="CJ88" s="14" t="str">
        <f t="shared" si="47"/>
        <v/>
      </c>
      <c r="CK88" s="14" t="str">
        <f t="shared" si="47"/>
        <v/>
      </c>
      <c r="CL88" s="14" t="str">
        <f t="shared" si="47"/>
        <v/>
      </c>
      <c r="CM88" s="14" t="str">
        <f t="shared" si="47"/>
        <v/>
      </c>
      <c r="CN88" s="14" t="str">
        <f t="shared" si="47"/>
        <v/>
      </c>
      <c r="CO88" s="14" t="str">
        <f t="shared" si="47"/>
        <v/>
      </c>
      <c r="CP88" s="14" t="str">
        <f t="shared" si="47"/>
        <v/>
      </c>
      <c r="CQ88" s="14" t="str">
        <f t="shared" si="47"/>
        <v/>
      </c>
      <c r="CR88" s="14" t="str">
        <f t="shared" si="47"/>
        <v/>
      </c>
      <c r="CS88" s="14" t="str">
        <f t="shared" si="47"/>
        <v/>
      </c>
      <c r="CT88" s="14" t="str">
        <f t="shared" si="47"/>
        <v/>
      </c>
      <c r="CU88" s="14" t="str">
        <f t="shared" si="47"/>
        <v/>
      </c>
      <c r="CV88" s="14" t="str">
        <f t="shared" si="47"/>
        <v/>
      </c>
      <c r="CW88" s="14" t="str">
        <f t="shared" si="47"/>
        <v/>
      </c>
    </row>
    <row r="89" ht="12.75" customHeight="1" outlineLevel="1">
      <c r="A89" s="11" t="s">
        <v>566</v>
      </c>
      <c r="B89" s="14" t="str">
        <f t="shared" ref="B89:CW89" si="48">IF(B88="","",RANDBETWEEN(0,100))</f>
        <v/>
      </c>
      <c r="C89" s="14" t="str">
        <f t="shared" si="48"/>
        <v/>
      </c>
      <c r="D89" s="14" t="str">
        <f t="shared" si="48"/>
        <v/>
      </c>
      <c r="E89" s="14" t="str">
        <f t="shared" si="48"/>
        <v/>
      </c>
      <c r="F89" s="14" t="str">
        <f t="shared" si="48"/>
        <v/>
      </c>
      <c r="G89" s="14" t="str">
        <f t="shared" si="48"/>
        <v/>
      </c>
      <c r="H89" s="14" t="str">
        <f t="shared" si="48"/>
        <v/>
      </c>
      <c r="I89" s="14">
        <f t="shared" si="48"/>
        <v>78</v>
      </c>
      <c r="J89" s="14" t="str">
        <f t="shared" si="48"/>
        <v/>
      </c>
      <c r="K89" s="14" t="str">
        <f t="shared" si="48"/>
        <v/>
      </c>
      <c r="L89" s="14" t="str">
        <f t="shared" si="48"/>
        <v/>
      </c>
      <c r="M89" s="14" t="str">
        <f t="shared" si="48"/>
        <v/>
      </c>
      <c r="N89" s="14" t="str">
        <f t="shared" si="48"/>
        <v/>
      </c>
      <c r="O89" s="14" t="str">
        <f t="shared" si="48"/>
        <v/>
      </c>
      <c r="P89" s="14" t="str">
        <f t="shared" si="48"/>
        <v/>
      </c>
      <c r="Q89" s="14" t="str">
        <f t="shared" si="48"/>
        <v/>
      </c>
      <c r="R89" s="14">
        <f t="shared" si="48"/>
        <v>27</v>
      </c>
      <c r="S89" s="14" t="str">
        <f t="shared" si="48"/>
        <v/>
      </c>
      <c r="T89" s="14" t="str">
        <f t="shared" si="48"/>
        <v/>
      </c>
      <c r="U89" s="14" t="str">
        <f t="shared" si="48"/>
        <v/>
      </c>
      <c r="V89" s="14" t="str">
        <f t="shared" si="48"/>
        <v/>
      </c>
      <c r="W89" s="14" t="str">
        <f t="shared" si="48"/>
        <v/>
      </c>
      <c r="X89" s="14" t="str">
        <f t="shared" si="48"/>
        <v/>
      </c>
      <c r="Y89" s="14" t="str">
        <f t="shared" si="48"/>
        <v/>
      </c>
      <c r="Z89" s="14" t="str">
        <f t="shared" si="48"/>
        <v/>
      </c>
      <c r="AA89" s="14" t="str">
        <f t="shared" si="48"/>
        <v/>
      </c>
      <c r="AB89" s="14" t="str">
        <f t="shared" si="48"/>
        <v/>
      </c>
      <c r="AC89" s="14" t="str">
        <f t="shared" si="48"/>
        <v/>
      </c>
      <c r="AD89" s="14" t="str">
        <f t="shared" si="48"/>
        <v/>
      </c>
      <c r="AE89" s="14" t="str">
        <f t="shared" si="48"/>
        <v/>
      </c>
      <c r="AF89" s="14" t="str">
        <f t="shared" si="48"/>
        <v/>
      </c>
      <c r="AG89" s="14" t="str">
        <f t="shared" si="48"/>
        <v/>
      </c>
      <c r="AH89" s="14" t="str">
        <f t="shared" si="48"/>
        <v/>
      </c>
      <c r="AI89" s="14" t="str">
        <f t="shared" si="48"/>
        <v/>
      </c>
      <c r="AJ89" s="14">
        <f t="shared" si="48"/>
        <v>25</v>
      </c>
      <c r="AK89" s="14" t="str">
        <f t="shared" si="48"/>
        <v/>
      </c>
      <c r="AL89" s="14" t="str">
        <f t="shared" si="48"/>
        <v/>
      </c>
      <c r="AM89" s="14" t="str">
        <f t="shared" si="48"/>
        <v/>
      </c>
      <c r="AN89" s="14" t="str">
        <f t="shared" si="48"/>
        <v/>
      </c>
      <c r="AO89" s="14" t="str">
        <f t="shared" si="48"/>
        <v/>
      </c>
      <c r="AP89" s="14" t="str">
        <f t="shared" si="48"/>
        <v/>
      </c>
      <c r="AQ89" s="14" t="str">
        <f t="shared" si="48"/>
        <v/>
      </c>
      <c r="AR89" s="14" t="str">
        <f t="shared" si="48"/>
        <v/>
      </c>
      <c r="AS89" s="14" t="str">
        <f t="shared" si="48"/>
        <v/>
      </c>
      <c r="AT89" s="14" t="str">
        <f t="shared" si="48"/>
        <v/>
      </c>
      <c r="AU89" s="14" t="str">
        <f t="shared" si="48"/>
        <v/>
      </c>
      <c r="AV89" s="14" t="str">
        <f t="shared" si="48"/>
        <v/>
      </c>
      <c r="AW89" s="14" t="str">
        <f t="shared" si="48"/>
        <v/>
      </c>
      <c r="AX89" s="14" t="str">
        <f t="shared" si="48"/>
        <v/>
      </c>
      <c r="AY89" s="14">
        <f t="shared" si="48"/>
        <v>62</v>
      </c>
      <c r="AZ89" s="14" t="str">
        <f t="shared" si="48"/>
        <v/>
      </c>
      <c r="BA89" s="14" t="str">
        <f t="shared" si="48"/>
        <v/>
      </c>
      <c r="BB89" s="14" t="str">
        <f t="shared" si="48"/>
        <v/>
      </c>
      <c r="BC89" s="14" t="str">
        <f t="shared" si="48"/>
        <v/>
      </c>
      <c r="BD89" s="14" t="str">
        <f t="shared" si="48"/>
        <v/>
      </c>
      <c r="BE89" s="14" t="str">
        <f t="shared" si="48"/>
        <v/>
      </c>
      <c r="BF89" s="14" t="str">
        <f t="shared" si="48"/>
        <v/>
      </c>
      <c r="BG89" s="14" t="str">
        <f t="shared" si="48"/>
        <v/>
      </c>
      <c r="BH89" s="14" t="str">
        <f t="shared" si="48"/>
        <v/>
      </c>
      <c r="BI89" s="14" t="str">
        <f t="shared" si="48"/>
        <v/>
      </c>
      <c r="BJ89" s="14" t="str">
        <f t="shared" si="48"/>
        <v/>
      </c>
      <c r="BK89" s="14" t="str">
        <f t="shared" si="48"/>
        <v/>
      </c>
      <c r="BL89" s="14" t="str">
        <f t="shared" si="48"/>
        <v/>
      </c>
      <c r="BM89" s="14" t="str">
        <f t="shared" si="48"/>
        <v/>
      </c>
      <c r="BN89" s="14" t="str">
        <f t="shared" si="48"/>
        <v/>
      </c>
      <c r="BO89" s="14" t="str">
        <f t="shared" si="48"/>
        <v/>
      </c>
      <c r="BP89" s="14" t="str">
        <f t="shared" si="48"/>
        <v/>
      </c>
      <c r="BQ89" s="14" t="str">
        <f t="shared" si="48"/>
        <v/>
      </c>
      <c r="BR89" s="14" t="str">
        <f t="shared" si="48"/>
        <v/>
      </c>
      <c r="BS89" s="14">
        <f t="shared" si="48"/>
        <v>61</v>
      </c>
      <c r="BT89" s="14" t="str">
        <f t="shared" si="48"/>
        <v/>
      </c>
      <c r="BU89" s="14" t="str">
        <f t="shared" si="48"/>
        <v/>
      </c>
      <c r="BV89" s="14" t="str">
        <f t="shared" si="48"/>
        <v/>
      </c>
      <c r="BW89" s="14">
        <f t="shared" si="48"/>
        <v>22</v>
      </c>
      <c r="BX89" s="14">
        <f t="shared" si="48"/>
        <v>1</v>
      </c>
      <c r="BY89" s="14" t="str">
        <f t="shared" si="48"/>
        <v/>
      </c>
      <c r="BZ89" s="14">
        <f t="shared" si="48"/>
        <v>38</v>
      </c>
      <c r="CA89" s="14" t="str">
        <f t="shared" si="48"/>
        <v/>
      </c>
      <c r="CB89" s="14" t="str">
        <f t="shared" si="48"/>
        <v/>
      </c>
      <c r="CC89" s="14">
        <f t="shared" si="48"/>
        <v>98</v>
      </c>
      <c r="CD89" s="14" t="str">
        <f t="shared" si="48"/>
        <v/>
      </c>
      <c r="CE89" s="14" t="str">
        <f t="shared" si="48"/>
        <v/>
      </c>
      <c r="CF89" s="14" t="str">
        <f t="shared" si="48"/>
        <v/>
      </c>
      <c r="CG89" s="14" t="str">
        <f t="shared" si="48"/>
        <v/>
      </c>
      <c r="CH89" s="14" t="str">
        <f t="shared" si="48"/>
        <v/>
      </c>
      <c r="CI89" s="14" t="str">
        <f t="shared" si="48"/>
        <v/>
      </c>
      <c r="CJ89" s="14" t="str">
        <f t="shared" si="48"/>
        <v/>
      </c>
      <c r="CK89" s="14" t="str">
        <f t="shared" si="48"/>
        <v/>
      </c>
      <c r="CL89" s="14" t="str">
        <f t="shared" si="48"/>
        <v/>
      </c>
      <c r="CM89" s="14" t="str">
        <f t="shared" si="48"/>
        <v/>
      </c>
      <c r="CN89" s="14" t="str">
        <f t="shared" si="48"/>
        <v/>
      </c>
      <c r="CO89" s="14" t="str">
        <f t="shared" si="48"/>
        <v/>
      </c>
      <c r="CP89" s="14" t="str">
        <f t="shared" si="48"/>
        <v/>
      </c>
      <c r="CQ89" s="14" t="str">
        <f t="shared" si="48"/>
        <v/>
      </c>
      <c r="CR89" s="14" t="str">
        <f t="shared" si="48"/>
        <v/>
      </c>
      <c r="CS89" s="14" t="str">
        <f t="shared" si="48"/>
        <v/>
      </c>
      <c r="CT89" s="14" t="str">
        <f t="shared" si="48"/>
        <v/>
      </c>
      <c r="CU89" s="14" t="str">
        <f t="shared" si="48"/>
        <v/>
      </c>
      <c r="CV89" s="14" t="str">
        <f t="shared" si="48"/>
        <v/>
      </c>
      <c r="CW89" s="14" t="str">
        <f t="shared" si="48"/>
        <v/>
      </c>
    </row>
    <row r="90" ht="12.75" customHeight="1" outlineLevel="1">
      <c r="A90" s="11" t="s">
        <v>567</v>
      </c>
      <c r="B90" s="14" t="str">
        <f t="shared" ref="B90:CW90" si="49">IF(AND(B10="",B16="AgeBanded"),"50 - 54","")</f>
        <v/>
      </c>
      <c r="C90" s="14" t="str">
        <f t="shared" si="49"/>
        <v/>
      </c>
      <c r="D90" s="14" t="str">
        <f t="shared" si="49"/>
        <v/>
      </c>
      <c r="E90" s="14" t="str">
        <f t="shared" si="49"/>
        <v/>
      </c>
      <c r="F90" s="14" t="str">
        <f t="shared" si="49"/>
        <v/>
      </c>
      <c r="G90" s="14" t="str">
        <f t="shared" si="49"/>
        <v/>
      </c>
      <c r="H90" s="14" t="str">
        <f t="shared" si="49"/>
        <v/>
      </c>
      <c r="I90" s="14" t="str">
        <f t="shared" si="49"/>
        <v>50 - 54</v>
      </c>
      <c r="J90" s="14" t="str">
        <f t="shared" si="49"/>
        <v/>
      </c>
      <c r="K90" s="14" t="str">
        <f t="shared" si="49"/>
        <v/>
      </c>
      <c r="L90" s="14" t="str">
        <f t="shared" si="49"/>
        <v/>
      </c>
      <c r="M90" s="14" t="str">
        <f t="shared" si="49"/>
        <v/>
      </c>
      <c r="N90" s="14" t="str">
        <f t="shared" si="49"/>
        <v/>
      </c>
      <c r="O90" s="14" t="str">
        <f t="shared" si="49"/>
        <v/>
      </c>
      <c r="P90" s="14" t="str">
        <f t="shared" si="49"/>
        <v/>
      </c>
      <c r="Q90" s="14" t="str">
        <f t="shared" si="49"/>
        <v/>
      </c>
      <c r="R90" s="14" t="str">
        <f t="shared" si="49"/>
        <v>50 - 54</v>
      </c>
      <c r="S90" s="14" t="str">
        <f t="shared" si="49"/>
        <v/>
      </c>
      <c r="T90" s="14" t="str">
        <f t="shared" si="49"/>
        <v/>
      </c>
      <c r="U90" s="14" t="str">
        <f t="shared" si="49"/>
        <v/>
      </c>
      <c r="V90" s="14" t="str">
        <f t="shared" si="49"/>
        <v/>
      </c>
      <c r="W90" s="14" t="str">
        <f t="shared" si="49"/>
        <v/>
      </c>
      <c r="X90" s="14" t="str">
        <f t="shared" si="49"/>
        <v/>
      </c>
      <c r="Y90" s="14" t="str">
        <f t="shared" si="49"/>
        <v/>
      </c>
      <c r="Z90" s="14" t="str">
        <f t="shared" si="49"/>
        <v/>
      </c>
      <c r="AA90" s="14" t="str">
        <f t="shared" si="49"/>
        <v/>
      </c>
      <c r="AB90" s="14" t="str">
        <f t="shared" si="49"/>
        <v/>
      </c>
      <c r="AC90" s="14" t="str">
        <f t="shared" si="49"/>
        <v/>
      </c>
      <c r="AD90" s="14" t="str">
        <f t="shared" si="49"/>
        <v/>
      </c>
      <c r="AE90" s="14" t="str">
        <f t="shared" si="49"/>
        <v/>
      </c>
      <c r="AF90" s="14" t="str">
        <f t="shared" si="49"/>
        <v/>
      </c>
      <c r="AG90" s="14" t="str">
        <f t="shared" si="49"/>
        <v/>
      </c>
      <c r="AH90" s="14" t="str">
        <f t="shared" si="49"/>
        <v/>
      </c>
      <c r="AI90" s="14" t="str">
        <f t="shared" si="49"/>
        <v/>
      </c>
      <c r="AJ90" s="14" t="str">
        <f t="shared" si="49"/>
        <v>50 - 54</v>
      </c>
      <c r="AK90" s="14" t="str">
        <f t="shared" si="49"/>
        <v/>
      </c>
      <c r="AL90" s="14" t="str">
        <f t="shared" si="49"/>
        <v/>
      </c>
      <c r="AM90" s="14" t="str">
        <f t="shared" si="49"/>
        <v/>
      </c>
      <c r="AN90" s="14" t="str">
        <f t="shared" si="49"/>
        <v/>
      </c>
      <c r="AO90" s="14" t="str">
        <f t="shared" si="49"/>
        <v/>
      </c>
      <c r="AP90" s="14" t="str">
        <f t="shared" si="49"/>
        <v/>
      </c>
      <c r="AQ90" s="14" t="str">
        <f t="shared" si="49"/>
        <v/>
      </c>
      <c r="AR90" s="14" t="str">
        <f t="shared" si="49"/>
        <v/>
      </c>
      <c r="AS90" s="14" t="str">
        <f t="shared" si="49"/>
        <v/>
      </c>
      <c r="AT90" s="14" t="str">
        <f t="shared" si="49"/>
        <v/>
      </c>
      <c r="AU90" s="14" t="str">
        <f t="shared" si="49"/>
        <v/>
      </c>
      <c r="AV90" s="14" t="str">
        <f t="shared" si="49"/>
        <v/>
      </c>
      <c r="AW90" s="14" t="str">
        <f t="shared" si="49"/>
        <v/>
      </c>
      <c r="AX90" s="14" t="str">
        <f t="shared" si="49"/>
        <v/>
      </c>
      <c r="AY90" s="14" t="str">
        <f t="shared" si="49"/>
        <v>50 - 54</v>
      </c>
      <c r="AZ90" s="14" t="str">
        <f t="shared" si="49"/>
        <v/>
      </c>
      <c r="BA90" s="14" t="str">
        <f t="shared" si="49"/>
        <v/>
      </c>
      <c r="BB90" s="14" t="str">
        <f t="shared" si="49"/>
        <v/>
      </c>
      <c r="BC90" s="14" t="str">
        <f t="shared" si="49"/>
        <v/>
      </c>
      <c r="BD90" s="14" t="str">
        <f t="shared" si="49"/>
        <v/>
      </c>
      <c r="BE90" s="14" t="str">
        <f t="shared" si="49"/>
        <v/>
      </c>
      <c r="BF90" s="14" t="str">
        <f t="shared" si="49"/>
        <v/>
      </c>
      <c r="BG90" s="14" t="str">
        <f t="shared" si="49"/>
        <v/>
      </c>
      <c r="BH90" s="14" t="str">
        <f t="shared" si="49"/>
        <v/>
      </c>
      <c r="BI90" s="14" t="str">
        <f t="shared" si="49"/>
        <v/>
      </c>
      <c r="BJ90" s="14" t="str">
        <f t="shared" si="49"/>
        <v/>
      </c>
      <c r="BK90" s="14" t="str">
        <f t="shared" si="49"/>
        <v/>
      </c>
      <c r="BL90" s="14" t="str">
        <f t="shared" si="49"/>
        <v/>
      </c>
      <c r="BM90" s="14" t="str">
        <f t="shared" si="49"/>
        <v/>
      </c>
      <c r="BN90" s="14" t="str">
        <f t="shared" si="49"/>
        <v/>
      </c>
      <c r="BO90" s="14" t="str">
        <f t="shared" si="49"/>
        <v/>
      </c>
      <c r="BP90" s="14" t="str">
        <f t="shared" si="49"/>
        <v/>
      </c>
      <c r="BQ90" s="14" t="str">
        <f t="shared" si="49"/>
        <v/>
      </c>
      <c r="BR90" s="14" t="str">
        <f t="shared" si="49"/>
        <v/>
      </c>
      <c r="BS90" s="14" t="str">
        <f t="shared" si="49"/>
        <v>50 - 54</v>
      </c>
      <c r="BT90" s="14" t="str">
        <f t="shared" si="49"/>
        <v/>
      </c>
      <c r="BU90" s="14" t="str">
        <f t="shared" si="49"/>
        <v/>
      </c>
      <c r="BV90" s="14" t="str">
        <f t="shared" si="49"/>
        <v/>
      </c>
      <c r="BW90" s="14" t="str">
        <f t="shared" si="49"/>
        <v>50 - 54</v>
      </c>
      <c r="BX90" s="14" t="str">
        <f t="shared" si="49"/>
        <v>50 - 54</v>
      </c>
      <c r="BY90" s="14" t="str">
        <f t="shared" si="49"/>
        <v/>
      </c>
      <c r="BZ90" s="14" t="str">
        <f t="shared" si="49"/>
        <v>50 - 54</v>
      </c>
      <c r="CA90" s="14" t="str">
        <f t="shared" si="49"/>
        <v/>
      </c>
      <c r="CB90" s="14" t="str">
        <f t="shared" si="49"/>
        <v/>
      </c>
      <c r="CC90" s="14" t="str">
        <f t="shared" si="49"/>
        <v>50 - 54</v>
      </c>
      <c r="CD90" s="14" t="str">
        <f t="shared" si="49"/>
        <v/>
      </c>
      <c r="CE90" s="14" t="str">
        <f t="shared" si="49"/>
        <v/>
      </c>
      <c r="CF90" s="14" t="str">
        <f t="shared" si="49"/>
        <v/>
      </c>
      <c r="CG90" s="14" t="str">
        <f t="shared" si="49"/>
        <v/>
      </c>
      <c r="CH90" s="14" t="str">
        <f t="shared" si="49"/>
        <v/>
      </c>
      <c r="CI90" s="14" t="str">
        <f t="shared" si="49"/>
        <v/>
      </c>
      <c r="CJ90" s="14" t="str">
        <f t="shared" si="49"/>
        <v/>
      </c>
      <c r="CK90" s="14" t="str">
        <f t="shared" si="49"/>
        <v/>
      </c>
      <c r="CL90" s="14" t="str">
        <f t="shared" si="49"/>
        <v/>
      </c>
      <c r="CM90" s="14" t="str">
        <f t="shared" si="49"/>
        <v/>
      </c>
      <c r="CN90" s="14" t="str">
        <f t="shared" si="49"/>
        <v/>
      </c>
      <c r="CO90" s="14" t="str">
        <f t="shared" si="49"/>
        <v/>
      </c>
      <c r="CP90" s="14" t="str">
        <f t="shared" si="49"/>
        <v/>
      </c>
      <c r="CQ90" s="14" t="str">
        <f t="shared" si="49"/>
        <v/>
      </c>
      <c r="CR90" s="14" t="str">
        <f t="shared" si="49"/>
        <v/>
      </c>
      <c r="CS90" s="14" t="str">
        <f t="shared" si="49"/>
        <v/>
      </c>
      <c r="CT90" s="14" t="str">
        <f t="shared" si="49"/>
        <v/>
      </c>
      <c r="CU90" s="14" t="str">
        <f t="shared" si="49"/>
        <v/>
      </c>
      <c r="CV90" s="14" t="str">
        <f t="shared" si="49"/>
        <v/>
      </c>
      <c r="CW90" s="14" t="str">
        <f t="shared" si="49"/>
        <v/>
      </c>
    </row>
    <row r="91" ht="12.75" customHeight="1" outlineLevel="1">
      <c r="A91" s="11" t="s">
        <v>568</v>
      </c>
      <c r="B91" s="14" t="str">
        <f t="shared" ref="B91:CW91" si="50">IF(B90="","",RANDBETWEEN(0,100))</f>
        <v/>
      </c>
      <c r="C91" s="14" t="str">
        <f t="shared" si="50"/>
        <v/>
      </c>
      <c r="D91" s="14" t="str">
        <f t="shared" si="50"/>
        <v/>
      </c>
      <c r="E91" s="14" t="str">
        <f t="shared" si="50"/>
        <v/>
      </c>
      <c r="F91" s="14" t="str">
        <f t="shared" si="50"/>
        <v/>
      </c>
      <c r="G91" s="14" t="str">
        <f t="shared" si="50"/>
        <v/>
      </c>
      <c r="H91" s="14" t="str">
        <f t="shared" si="50"/>
        <v/>
      </c>
      <c r="I91" s="14">
        <f t="shared" si="50"/>
        <v>44</v>
      </c>
      <c r="J91" s="14" t="str">
        <f t="shared" si="50"/>
        <v/>
      </c>
      <c r="K91" s="14" t="str">
        <f t="shared" si="50"/>
        <v/>
      </c>
      <c r="L91" s="14" t="str">
        <f t="shared" si="50"/>
        <v/>
      </c>
      <c r="M91" s="14" t="str">
        <f t="shared" si="50"/>
        <v/>
      </c>
      <c r="N91" s="14" t="str">
        <f t="shared" si="50"/>
        <v/>
      </c>
      <c r="O91" s="14" t="str">
        <f t="shared" si="50"/>
        <v/>
      </c>
      <c r="P91" s="14" t="str">
        <f t="shared" si="50"/>
        <v/>
      </c>
      <c r="Q91" s="14" t="str">
        <f t="shared" si="50"/>
        <v/>
      </c>
      <c r="R91" s="14">
        <f t="shared" si="50"/>
        <v>76</v>
      </c>
      <c r="S91" s="14" t="str">
        <f t="shared" si="50"/>
        <v/>
      </c>
      <c r="T91" s="14" t="str">
        <f t="shared" si="50"/>
        <v/>
      </c>
      <c r="U91" s="14" t="str">
        <f t="shared" si="50"/>
        <v/>
      </c>
      <c r="V91" s="14" t="str">
        <f t="shared" si="50"/>
        <v/>
      </c>
      <c r="W91" s="14" t="str">
        <f t="shared" si="50"/>
        <v/>
      </c>
      <c r="X91" s="14" t="str">
        <f t="shared" si="50"/>
        <v/>
      </c>
      <c r="Y91" s="14" t="str">
        <f t="shared" si="50"/>
        <v/>
      </c>
      <c r="Z91" s="14" t="str">
        <f t="shared" si="50"/>
        <v/>
      </c>
      <c r="AA91" s="14" t="str">
        <f t="shared" si="50"/>
        <v/>
      </c>
      <c r="AB91" s="14" t="str">
        <f t="shared" si="50"/>
        <v/>
      </c>
      <c r="AC91" s="14" t="str">
        <f t="shared" si="50"/>
        <v/>
      </c>
      <c r="AD91" s="14" t="str">
        <f t="shared" si="50"/>
        <v/>
      </c>
      <c r="AE91" s="14" t="str">
        <f t="shared" si="50"/>
        <v/>
      </c>
      <c r="AF91" s="14" t="str">
        <f t="shared" si="50"/>
        <v/>
      </c>
      <c r="AG91" s="14" t="str">
        <f t="shared" si="50"/>
        <v/>
      </c>
      <c r="AH91" s="14" t="str">
        <f t="shared" si="50"/>
        <v/>
      </c>
      <c r="AI91" s="14" t="str">
        <f t="shared" si="50"/>
        <v/>
      </c>
      <c r="AJ91" s="14">
        <f t="shared" si="50"/>
        <v>49</v>
      </c>
      <c r="AK91" s="14" t="str">
        <f t="shared" si="50"/>
        <v/>
      </c>
      <c r="AL91" s="14" t="str">
        <f t="shared" si="50"/>
        <v/>
      </c>
      <c r="AM91" s="14" t="str">
        <f t="shared" si="50"/>
        <v/>
      </c>
      <c r="AN91" s="14" t="str">
        <f t="shared" si="50"/>
        <v/>
      </c>
      <c r="AO91" s="14" t="str">
        <f t="shared" si="50"/>
        <v/>
      </c>
      <c r="AP91" s="14" t="str">
        <f t="shared" si="50"/>
        <v/>
      </c>
      <c r="AQ91" s="14" t="str">
        <f t="shared" si="50"/>
        <v/>
      </c>
      <c r="AR91" s="14" t="str">
        <f t="shared" si="50"/>
        <v/>
      </c>
      <c r="AS91" s="14" t="str">
        <f t="shared" si="50"/>
        <v/>
      </c>
      <c r="AT91" s="14" t="str">
        <f t="shared" si="50"/>
        <v/>
      </c>
      <c r="AU91" s="14" t="str">
        <f t="shared" si="50"/>
        <v/>
      </c>
      <c r="AV91" s="14" t="str">
        <f t="shared" si="50"/>
        <v/>
      </c>
      <c r="AW91" s="14" t="str">
        <f t="shared" si="50"/>
        <v/>
      </c>
      <c r="AX91" s="14" t="str">
        <f t="shared" si="50"/>
        <v/>
      </c>
      <c r="AY91" s="14">
        <f t="shared" si="50"/>
        <v>72</v>
      </c>
      <c r="AZ91" s="14" t="str">
        <f t="shared" si="50"/>
        <v/>
      </c>
      <c r="BA91" s="14" t="str">
        <f t="shared" si="50"/>
        <v/>
      </c>
      <c r="BB91" s="14" t="str">
        <f t="shared" si="50"/>
        <v/>
      </c>
      <c r="BC91" s="14" t="str">
        <f t="shared" si="50"/>
        <v/>
      </c>
      <c r="BD91" s="14" t="str">
        <f t="shared" si="50"/>
        <v/>
      </c>
      <c r="BE91" s="14" t="str">
        <f t="shared" si="50"/>
        <v/>
      </c>
      <c r="BF91" s="14" t="str">
        <f t="shared" si="50"/>
        <v/>
      </c>
      <c r="BG91" s="14" t="str">
        <f t="shared" si="50"/>
        <v/>
      </c>
      <c r="BH91" s="14" t="str">
        <f t="shared" si="50"/>
        <v/>
      </c>
      <c r="BI91" s="14" t="str">
        <f t="shared" si="50"/>
        <v/>
      </c>
      <c r="BJ91" s="14" t="str">
        <f t="shared" si="50"/>
        <v/>
      </c>
      <c r="BK91" s="14" t="str">
        <f t="shared" si="50"/>
        <v/>
      </c>
      <c r="BL91" s="14" t="str">
        <f t="shared" si="50"/>
        <v/>
      </c>
      <c r="BM91" s="14" t="str">
        <f t="shared" si="50"/>
        <v/>
      </c>
      <c r="BN91" s="14" t="str">
        <f t="shared" si="50"/>
        <v/>
      </c>
      <c r="BO91" s="14" t="str">
        <f t="shared" si="50"/>
        <v/>
      </c>
      <c r="BP91" s="14" t="str">
        <f t="shared" si="50"/>
        <v/>
      </c>
      <c r="BQ91" s="14" t="str">
        <f t="shared" si="50"/>
        <v/>
      </c>
      <c r="BR91" s="14" t="str">
        <f t="shared" si="50"/>
        <v/>
      </c>
      <c r="BS91" s="14">
        <f t="shared" si="50"/>
        <v>19</v>
      </c>
      <c r="BT91" s="14" t="str">
        <f t="shared" si="50"/>
        <v/>
      </c>
      <c r="BU91" s="14" t="str">
        <f t="shared" si="50"/>
        <v/>
      </c>
      <c r="BV91" s="14" t="str">
        <f t="shared" si="50"/>
        <v/>
      </c>
      <c r="BW91" s="14">
        <f t="shared" si="50"/>
        <v>65</v>
      </c>
      <c r="BX91" s="14">
        <f t="shared" si="50"/>
        <v>68</v>
      </c>
      <c r="BY91" s="14" t="str">
        <f t="shared" si="50"/>
        <v/>
      </c>
      <c r="BZ91" s="14">
        <f t="shared" si="50"/>
        <v>34</v>
      </c>
      <c r="CA91" s="14" t="str">
        <f t="shared" si="50"/>
        <v/>
      </c>
      <c r="CB91" s="14" t="str">
        <f t="shared" si="50"/>
        <v/>
      </c>
      <c r="CC91" s="14">
        <f t="shared" si="50"/>
        <v>57</v>
      </c>
      <c r="CD91" s="14" t="str">
        <f t="shared" si="50"/>
        <v/>
      </c>
      <c r="CE91" s="14" t="str">
        <f t="shared" si="50"/>
        <v/>
      </c>
      <c r="CF91" s="14" t="str">
        <f t="shared" si="50"/>
        <v/>
      </c>
      <c r="CG91" s="14" t="str">
        <f t="shared" si="50"/>
        <v/>
      </c>
      <c r="CH91" s="14" t="str">
        <f t="shared" si="50"/>
        <v/>
      </c>
      <c r="CI91" s="14" t="str">
        <f t="shared" si="50"/>
        <v/>
      </c>
      <c r="CJ91" s="14" t="str">
        <f t="shared" si="50"/>
        <v/>
      </c>
      <c r="CK91" s="14" t="str">
        <f t="shared" si="50"/>
        <v/>
      </c>
      <c r="CL91" s="14" t="str">
        <f t="shared" si="50"/>
        <v/>
      </c>
      <c r="CM91" s="14" t="str">
        <f t="shared" si="50"/>
        <v/>
      </c>
      <c r="CN91" s="14" t="str">
        <f t="shared" si="50"/>
        <v/>
      </c>
      <c r="CO91" s="14" t="str">
        <f t="shared" si="50"/>
        <v/>
      </c>
      <c r="CP91" s="14" t="str">
        <f t="shared" si="50"/>
        <v/>
      </c>
      <c r="CQ91" s="14" t="str">
        <f t="shared" si="50"/>
        <v/>
      </c>
      <c r="CR91" s="14" t="str">
        <f t="shared" si="50"/>
        <v/>
      </c>
      <c r="CS91" s="14" t="str">
        <f t="shared" si="50"/>
        <v/>
      </c>
      <c r="CT91" s="14" t="str">
        <f t="shared" si="50"/>
        <v/>
      </c>
      <c r="CU91" s="14" t="str">
        <f t="shared" si="50"/>
        <v/>
      </c>
      <c r="CV91" s="14" t="str">
        <f t="shared" si="50"/>
        <v/>
      </c>
      <c r="CW91" s="14" t="str">
        <f t="shared" si="50"/>
        <v/>
      </c>
    </row>
    <row r="92" ht="12.75" customHeight="1" outlineLevel="1">
      <c r="A92" s="11" t="s">
        <v>569</v>
      </c>
      <c r="B92" s="14" t="str">
        <f t="shared" ref="B92:CW92" si="51">IF(AND(B10="",B16="AgeBanded"),"55 - 59","")</f>
        <v/>
      </c>
      <c r="C92" s="14" t="str">
        <f t="shared" si="51"/>
        <v/>
      </c>
      <c r="D92" s="14" t="str">
        <f t="shared" si="51"/>
        <v/>
      </c>
      <c r="E92" s="14" t="str">
        <f t="shared" si="51"/>
        <v/>
      </c>
      <c r="F92" s="14" t="str">
        <f t="shared" si="51"/>
        <v/>
      </c>
      <c r="G92" s="14" t="str">
        <f t="shared" si="51"/>
        <v/>
      </c>
      <c r="H92" s="14" t="str">
        <f t="shared" si="51"/>
        <v/>
      </c>
      <c r="I92" s="14" t="str">
        <f t="shared" si="51"/>
        <v>55 - 59</v>
      </c>
      <c r="J92" s="14" t="str">
        <f t="shared" si="51"/>
        <v/>
      </c>
      <c r="K92" s="14" t="str">
        <f t="shared" si="51"/>
        <v/>
      </c>
      <c r="L92" s="14" t="str">
        <f t="shared" si="51"/>
        <v/>
      </c>
      <c r="M92" s="14" t="str">
        <f t="shared" si="51"/>
        <v/>
      </c>
      <c r="N92" s="14" t="str">
        <f t="shared" si="51"/>
        <v/>
      </c>
      <c r="O92" s="14" t="str">
        <f t="shared" si="51"/>
        <v/>
      </c>
      <c r="P92" s="14" t="str">
        <f t="shared" si="51"/>
        <v/>
      </c>
      <c r="Q92" s="14" t="str">
        <f t="shared" si="51"/>
        <v/>
      </c>
      <c r="R92" s="14" t="str">
        <f t="shared" si="51"/>
        <v>55 - 59</v>
      </c>
      <c r="S92" s="14" t="str">
        <f t="shared" si="51"/>
        <v/>
      </c>
      <c r="T92" s="14" t="str">
        <f t="shared" si="51"/>
        <v/>
      </c>
      <c r="U92" s="14" t="str">
        <f t="shared" si="51"/>
        <v/>
      </c>
      <c r="V92" s="14" t="str">
        <f t="shared" si="51"/>
        <v/>
      </c>
      <c r="W92" s="14" t="str">
        <f t="shared" si="51"/>
        <v/>
      </c>
      <c r="X92" s="14" t="str">
        <f t="shared" si="51"/>
        <v/>
      </c>
      <c r="Y92" s="14" t="str">
        <f t="shared" si="51"/>
        <v/>
      </c>
      <c r="Z92" s="14" t="str">
        <f t="shared" si="51"/>
        <v/>
      </c>
      <c r="AA92" s="14" t="str">
        <f t="shared" si="51"/>
        <v/>
      </c>
      <c r="AB92" s="14" t="str">
        <f t="shared" si="51"/>
        <v/>
      </c>
      <c r="AC92" s="14" t="str">
        <f t="shared" si="51"/>
        <v/>
      </c>
      <c r="AD92" s="14" t="str">
        <f t="shared" si="51"/>
        <v/>
      </c>
      <c r="AE92" s="14" t="str">
        <f t="shared" si="51"/>
        <v/>
      </c>
      <c r="AF92" s="14" t="str">
        <f t="shared" si="51"/>
        <v/>
      </c>
      <c r="AG92" s="14" t="str">
        <f t="shared" si="51"/>
        <v/>
      </c>
      <c r="AH92" s="14" t="str">
        <f t="shared" si="51"/>
        <v/>
      </c>
      <c r="AI92" s="14" t="str">
        <f t="shared" si="51"/>
        <v/>
      </c>
      <c r="AJ92" s="14" t="str">
        <f t="shared" si="51"/>
        <v>55 - 59</v>
      </c>
      <c r="AK92" s="14" t="str">
        <f t="shared" si="51"/>
        <v/>
      </c>
      <c r="AL92" s="14" t="str">
        <f t="shared" si="51"/>
        <v/>
      </c>
      <c r="AM92" s="14" t="str">
        <f t="shared" si="51"/>
        <v/>
      </c>
      <c r="AN92" s="14" t="str">
        <f t="shared" si="51"/>
        <v/>
      </c>
      <c r="AO92" s="14" t="str">
        <f t="shared" si="51"/>
        <v/>
      </c>
      <c r="AP92" s="14" t="str">
        <f t="shared" si="51"/>
        <v/>
      </c>
      <c r="AQ92" s="14" t="str">
        <f t="shared" si="51"/>
        <v/>
      </c>
      <c r="AR92" s="14" t="str">
        <f t="shared" si="51"/>
        <v/>
      </c>
      <c r="AS92" s="14" t="str">
        <f t="shared" si="51"/>
        <v/>
      </c>
      <c r="AT92" s="14" t="str">
        <f t="shared" si="51"/>
        <v/>
      </c>
      <c r="AU92" s="14" t="str">
        <f t="shared" si="51"/>
        <v/>
      </c>
      <c r="AV92" s="14" t="str">
        <f t="shared" si="51"/>
        <v/>
      </c>
      <c r="AW92" s="14" t="str">
        <f t="shared" si="51"/>
        <v/>
      </c>
      <c r="AX92" s="14" t="str">
        <f t="shared" si="51"/>
        <v/>
      </c>
      <c r="AY92" s="14" t="str">
        <f t="shared" si="51"/>
        <v>55 - 59</v>
      </c>
      <c r="AZ92" s="14" t="str">
        <f t="shared" si="51"/>
        <v/>
      </c>
      <c r="BA92" s="14" t="str">
        <f t="shared" si="51"/>
        <v/>
      </c>
      <c r="BB92" s="14" t="str">
        <f t="shared" si="51"/>
        <v/>
      </c>
      <c r="BC92" s="14" t="str">
        <f t="shared" si="51"/>
        <v/>
      </c>
      <c r="BD92" s="14" t="str">
        <f t="shared" si="51"/>
        <v/>
      </c>
      <c r="BE92" s="14" t="str">
        <f t="shared" si="51"/>
        <v/>
      </c>
      <c r="BF92" s="14" t="str">
        <f t="shared" si="51"/>
        <v/>
      </c>
      <c r="BG92" s="14" t="str">
        <f t="shared" si="51"/>
        <v/>
      </c>
      <c r="BH92" s="14" t="str">
        <f t="shared" si="51"/>
        <v/>
      </c>
      <c r="BI92" s="14" t="str">
        <f t="shared" si="51"/>
        <v/>
      </c>
      <c r="BJ92" s="14" t="str">
        <f t="shared" si="51"/>
        <v/>
      </c>
      <c r="BK92" s="14" t="str">
        <f t="shared" si="51"/>
        <v/>
      </c>
      <c r="BL92" s="14" t="str">
        <f t="shared" si="51"/>
        <v/>
      </c>
      <c r="BM92" s="14" t="str">
        <f t="shared" si="51"/>
        <v/>
      </c>
      <c r="BN92" s="14" t="str">
        <f t="shared" si="51"/>
        <v/>
      </c>
      <c r="BO92" s="14" t="str">
        <f t="shared" si="51"/>
        <v/>
      </c>
      <c r="BP92" s="14" t="str">
        <f t="shared" si="51"/>
        <v/>
      </c>
      <c r="BQ92" s="14" t="str">
        <f t="shared" si="51"/>
        <v/>
      </c>
      <c r="BR92" s="14" t="str">
        <f t="shared" si="51"/>
        <v/>
      </c>
      <c r="BS92" s="14" t="str">
        <f t="shared" si="51"/>
        <v>55 - 59</v>
      </c>
      <c r="BT92" s="14" t="str">
        <f t="shared" si="51"/>
        <v/>
      </c>
      <c r="BU92" s="14" t="str">
        <f t="shared" si="51"/>
        <v/>
      </c>
      <c r="BV92" s="14" t="str">
        <f t="shared" si="51"/>
        <v/>
      </c>
      <c r="BW92" s="14" t="str">
        <f t="shared" si="51"/>
        <v>55 - 59</v>
      </c>
      <c r="BX92" s="14" t="str">
        <f t="shared" si="51"/>
        <v>55 - 59</v>
      </c>
      <c r="BY92" s="14" t="str">
        <f t="shared" si="51"/>
        <v/>
      </c>
      <c r="BZ92" s="14" t="str">
        <f t="shared" si="51"/>
        <v>55 - 59</v>
      </c>
      <c r="CA92" s="14" t="str">
        <f t="shared" si="51"/>
        <v/>
      </c>
      <c r="CB92" s="14" t="str">
        <f t="shared" si="51"/>
        <v/>
      </c>
      <c r="CC92" s="14" t="str">
        <f t="shared" si="51"/>
        <v>55 - 59</v>
      </c>
      <c r="CD92" s="14" t="str">
        <f t="shared" si="51"/>
        <v/>
      </c>
      <c r="CE92" s="14" t="str">
        <f t="shared" si="51"/>
        <v/>
      </c>
      <c r="CF92" s="14" t="str">
        <f t="shared" si="51"/>
        <v/>
      </c>
      <c r="CG92" s="14" t="str">
        <f t="shared" si="51"/>
        <v/>
      </c>
      <c r="CH92" s="14" t="str">
        <f t="shared" si="51"/>
        <v/>
      </c>
      <c r="CI92" s="14" t="str">
        <f t="shared" si="51"/>
        <v/>
      </c>
      <c r="CJ92" s="14" t="str">
        <f t="shared" si="51"/>
        <v/>
      </c>
      <c r="CK92" s="14" t="str">
        <f t="shared" si="51"/>
        <v/>
      </c>
      <c r="CL92" s="14" t="str">
        <f t="shared" si="51"/>
        <v/>
      </c>
      <c r="CM92" s="14" t="str">
        <f t="shared" si="51"/>
        <v/>
      </c>
      <c r="CN92" s="14" t="str">
        <f t="shared" si="51"/>
        <v/>
      </c>
      <c r="CO92" s="14" t="str">
        <f t="shared" si="51"/>
        <v/>
      </c>
      <c r="CP92" s="14" t="str">
        <f t="shared" si="51"/>
        <v/>
      </c>
      <c r="CQ92" s="14" t="str">
        <f t="shared" si="51"/>
        <v/>
      </c>
      <c r="CR92" s="14" t="str">
        <f t="shared" si="51"/>
        <v/>
      </c>
      <c r="CS92" s="14" t="str">
        <f t="shared" si="51"/>
        <v/>
      </c>
      <c r="CT92" s="14" t="str">
        <f t="shared" si="51"/>
        <v/>
      </c>
      <c r="CU92" s="14" t="str">
        <f t="shared" si="51"/>
        <v/>
      </c>
      <c r="CV92" s="14" t="str">
        <f t="shared" si="51"/>
        <v/>
      </c>
      <c r="CW92" s="14" t="str">
        <f t="shared" si="51"/>
        <v/>
      </c>
    </row>
    <row r="93" ht="12.75" customHeight="1" outlineLevel="1">
      <c r="A93" s="11" t="s">
        <v>570</v>
      </c>
      <c r="B93" s="14" t="str">
        <f t="shared" ref="B93:CW93" si="52">IF(B92="","",RANDBETWEEN(0,100))</f>
        <v/>
      </c>
      <c r="C93" s="14" t="str">
        <f t="shared" si="52"/>
        <v/>
      </c>
      <c r="D93" s="14" t="str">
        <f t="shared" si="52"/>
        <v/>
      </c>
      <c r="E93" s="14" t="str">
        <f t="shared" si="52"/>
        <v/>
      </c>
      <c r="F93" s="14" t="str">
        <f t="shared" si="52"/>
        <v/>
      </c>
      <c r="G93" s="14" t="str">
        <f t="shared" si="52"/>
        <v/>
      </c>
      <c r="H93" s="14" t="str">
        <f t="shared" si="52"/>
        <v/>
      </c>
      <c r="I93" s="14">
        <f t="shared" si="52"/>
        <v>32</v>
      </c>
      <c r="J93" s="14" t="str">
        <f t="shared" si="52"/>
        <v/>
      </c>
      <c r="K93" s="14" t="str">
        <f t="shared" si="52"/>
        <v/>
      </c>
      <c r="L93" s="14" t="str">
        <f t="shared" si="52"/>
        <v/>
      </c>
      <c r="M93" s="14" t="str">
        <f t="shared" si="52"/>
        <v/>
      </c>
      <c r="N93" s="14" t="str">
        <f t="shared" si="52"/>
        <v/>
      </c>
      <c r="O93" s="14" t="str">
        <f t="shared" si="52"/>
        <v/>
      </c>
      <c r="P93" s="14" t="str">
        <f t="shared" si="52"/>
        <v/>
      </c>
      <c r="Q93" s="14" t="str">
        <f t="shared" si="52"/>
        <v/>
      </c>
      <c r="R93" s="14">
        <f t="shared" si="52"/>
        <v>96</v>
      </c>
      <c r="S93" s="14" t="str">
        <f t="shared" si="52"/>
        <v/>
      </c>
      <c r="T93" s="14" t="str">
        <f t="shared" si="52"/>
        <v/>
      </c>
      <c r="U93" s="14" t="str">
        <f t="shared" si="52"/>
        <v/>
      </c>
      <c r="V93" s="14" t="str">
        <f t="shared" si="52"/>
        <v/>
      </c>
      <c r="W93" s="14" t="str">
        <f t="shared" si="52"/>
        <v/>
      </c>
      <c r="X93" s="14" t="str">
        <f t="shared" si="52"/>
        <v/>
      </c>
      <c r="Y93" s="14" t="str">
        <f t="shared" si="52"/>
        <v/>
      </c>
      <c r="Z93" s="14" t="str">
        <f t="shared" si="52"/>
        <v/>
      </c>
      <c r="AA93" s="14" t="str">
        <f t="shared" si="52"/>
        <v/>
      </c>
      <c r="AB93" s="14" t="str">
        <f t="shared" si="52"/>
        <v/>
      </c>
      <c r="AC93" s="14" t="str">
        <f t="shared" si="52"/>
        <v/>
      </c>
      <c r="AD93" s="14" t="str">
        <f t="shared" si="52"/>
        <v/>
      </c>
      <c r="AE93" s="14" t="str">
        <f t="shared" si="52"/>
        <v/>
      </c>
      <c r="AF93" s="14" t="str">
        <f t="shared" si="52"/>
        <v/>
      </c>
      <c r="AG93" s="14" t="str">
        <f t="shared" si="52"/>
        <v/>
      </c>
      <c r="AH93" s="14" t="str">
        <f t="shared" si="52"/>
        <v/>
      </c>
      <c r="AI93" s="14" t="str">
        <f t="shared" si="52"/>
        <v/>
      </c>
      <c r="AJ93" s="14">
        <f t="shared" si="52"/>
        <v>75</v>
      </c>
      <c r="AK93" s="14" t="str">
        <f t="shared" si="52"/>
        <v/>
      </c>
      <c r="AL93" s="14" t="str">
        <f t="shared" si="52"/>
        <v/>
      </c>
      <c r="AM93" s="14" t="str">
        <f t="shared" si="52"/>
        <v/>
      </c>
      <c r="AN93" s="14" t="str">
        <f t="shared" si="52"/>
        <v/>
      </c>
      <c r="AO93" s="14" t="str">
        <f t="shared" si="52"/>
        <v/>
      </c>
      <c r="AP93" s="14" t="str">
        <f t="shared" si="52"/>
        <v/>
      </c>
      <c r="AQ93" s="14" t="str">
        <f t="shared" si="52"/>
        <v/>
      </c>
      <c r="AR93" s="14" t="str">
        <f t="shared" si="52"/>
        <v/>
      </c>
      <c r="AS93" s="14" t="str">
        <f t="shared" si="52"/>
        <v/>
      </c>
      <c r="AT93" s="14" t="str">
        <f t="shared" si="52"/>
        <v/>
      </c>
      <c r="AU93" s="14" t="str">
        <f t="shared" si="52"/>
        <v/>
      </c>
      <c r="AV93" s="14" t="str">
        <f t="shared" si="52"/>
        <v/>
      </c>
      <c r="AW93" s="14" t="str">
        <f t="shared" si="52"/>
        <v/>
      </c>
      <c r="AX93" s="14" t="str">
        <f t="shared" si="52"/>
        <v/>
      </c>
      <c r="AY93" s="14">
        <f t="shared" si="52"/>
        <v>22</v>
      </c>
      <c r="AZ93" s="14" t="str">
        <f t="shared" si="52"/>
        <v/>
      </c>
      <c r="BA93" s="14" t="str">
        <f t="shared" si="52"/>
        <v/>
      </c>
      <c r="BB93" s="14" t="str">
        <f t="shared" si="52"/>
        <v/>
      </c>
      <c r="BC93" s="14" t="str">
        <f t="shared" si="52"/>
        <v/>
      </c>
      <c r="BD93" s="14" t="str">
        <f t="shared" si="52"/>
        <v/>
      </c>
      <c r="BE93" s="14" t="str">
        <f t="shared" si="52"/>
        <v/>
      </c>
      <c r="BF93" s="14" t="str">
        <f t="shared" si="52"/>
        <v/>
      </c>
      <c r="BG93" s="14" t="str">
        <f t="shared" si="52"/>
        <v/>
      </c>
      <c r="BH93" s="14" t="str">
        <f t="shared" si="52"/>
        <v/>
      </c>
      <c r="BI93" s="14" t="str">
        <f t="shared" si="52"/>
        <v/>
      </c>
      <c r="BJ93" s="14" t="str">
        <f t="shared" si="52"/>
        <v/>
      </c>
      <c r="BK93" s="14" t="str">
        <f t="shared" si="52"/>
        <v/>
      </c>
      <c r="BL93" s="14" t="str">
        <f t="shared" si="52"/>
        <v/>
      </c>
      <c r="BM93" s="14" t="str">
        <f t="shared" si="52"/>
        <v/>
      </c>
      <c r="BN93" s="14" t="str">
        <f t="shared" si="52"/>
        <v/>
      </c>
      <c r="BO93" s="14" t="str">
        <f t="shared" si="52"/>
        <v/>
      </c>
      <c r="BP93" s="14" t="str">
        <f t="shared" si="52"/>
        <v/>
      </c>
      <c r="BQ93" s="14" t="str">
        <f t="shared" si="52"/>
        <v/>
      </c>
      <c r="BR93" s="14" t="str">
        <f t="shared" si="52"/>
        <v/>
      </c>
      <c r="BS93" s="14">
        <f t="shared" si="52"/>
        <v>98</v>
      </c>
      <c r="BT93" s="14" t="str">
        <f t="shared" si="52"/>
        <v/>
      </c>
      <c r="BU93" s="14" t="str">
        <f t="shared" si="52"/>
        <v/>
      </c>
      <c r="BV93" s="14" t="str">
        <f t="shared" si="52"/>
        <v/>
      </c>
      <c r="BW93" s="14">
        <f t="shared" si="52"/>
        <v>58</v>
      </c>
      <c r="BX93" s="14">
        <f t="shared" si="52"/>
        <v>10</v>
      </c>
      <c r="BY93" s="14" t="str">
        <f t="shared" si="52"/>
        <v/>
      </c>
      <c r="BZ93" s="14">
        <f t="shared" si="52"/>
        <v>12</v>
      </c>
      <c r="CA93" s="14" t="str">
        <f t="shared" si="52"/>
        <v/>
      </c>
      <c r="CB93" s="14" t="str">
        <f t="shared" si="52"/>
        <v/>
      </c>
      <c r="CC93" s="14">
        <f t="shared" si="52"/>
        <v>35</v>
      </c>
      <c r="CD93" s="14" t="str">
        <f t="shared" si="52"/>
        <v/>
      </c>
      <c r="CE93" s="14" t="str">
        <f t="shared" si="52"/>
        <v/>
      </c>
      <c r="CF93" s="14" t="str">
        <f t="shared" si="52"/>
        <v/>
      </c>
      <c r="CG93" s="14" t="str">
        <f t="shared" si="52"/>
        <v/>
      </c>
      <c r="CH93" s="14" t="str">
        <f t="shared" si="52"/>
        <v/>
      </c>
      <c r="CI93" s="14" t="str">
        <f t="shared" si="52"/>
        <v/>
      </c>
      <c r="CJ93" s="14" t="str">
        <f t="shared" si="52"/>
        <v/>
      </c>
      <c r="CK93" s="14" t="str">
        <f t="shared" si="52"/>
        <v/>
      </c>
      <c r="CL93" s="14" t="str">
        <f t="shared" si="52"/>
        <v/>
      </c>
      <c r="CM93" s="14" t="str">
        <f t="shared" si="52"/>
        <v/>
      </c>
      <c r="CN93" s="14" t="str">
        <f t="shared" si="52"/>
        <v/>
      </c>
      <c r="CO93" s="14" t="str">
        <f t="shared" si="52"/>
        <v/>
      </c>
      <c r="CP93" s="14" t="str">
        <f t="shared" si="52"/>
        <v/>
      </c>
      <c r="CQ93" s="14" t="str">
        <f t="shared" si="52"/>
        <v/>
      </c>
      <c r="CR93" s="14" t="str">
        <f t="shared" si="52"/>
        <v/>
      </c>
      <c r="CS93" s="14" t="str">
        <f t="shared" si="52"/>
        <v/>
      </c>
      <c r="CT93" s="14" t="str">
        <f t="shared" si="52"/>
        <v/>
      </c>
      <c r="CU93" s="14" t="str">
        <f t="shared" si="52"/>
        <v/>
      </c>
      <c r="CV93" s="14" t="str">
        <f t="shared" si="52"/>
        <v/>
      </c>
      <c r="CW93" s="14" t="str">
        <f t="shared" si="52"/>
        <v/>
      </c>
    </row>
    <row r="94" ht="12.75" customHeight="1" outlineLevel="1">
      <c r="A94" s="11" t="s">
        <v>571</v>
      </c>
      <c r="B94" s="14" t="str">
        <f t="shared" ref="B94:CW94" si="53">IF(AND(B10="",B16="AgeBanded"),"60 - 64","")</f>
        <v/>
      </c>
      <c r="C94" s="14" t="str">
        <f t="shared" si="53"/>
        <v/>
      </c>
      <c r="D94" s="14" t="str">
        <f t="shared" si="53"/>
        <v/>
      </c>
      <c r="E94" s="14" t="str">
        <f t="shared" si="53"/>
        <v/>
      </c>
      <c r="F94" s="14" t="str">
        <f t="shared" si="53"/>
        <v/>
      </c>
      <c r="G94" s="14" t="str">
        <f t="shared" si="53"/>
        <v/>
      </c>
      <c r="H94" s="14" t="str">
        <f t="shared" si="53"/>
        <v/>
      </c>
      <c r="I94" s="14" t="str">
        <f t="shared" si="53"/>
        <v>60 - 64</v>
      </c>
      <c r="J94" s="14" t="str">
        <f t="shared" si="53"/>
        <v/>
      </c>
      <c r="K94" s="14" t="str">
        <f t="shared" si="53"/>
        <v/>
      </c>
      <c r="L94" s="14" t="str">
        <f t="shared" si="53"/>
        <v/>
      </c>
      <c r="M94" s="14" t="str">
        <f t="shared" si="53"/>
        <v/>
      </c>
      <c r="N94" s="14" t="str">
        <f t="shared" si="53"/>
        <v/>
      </c>
      <c r="O94" s="14" t="str">
        <f t="shared" si="53"/>
        <v/>
      </c>
      <c r="P94" s="14" t="str">
        <f t="shared" si="53"/>
        <v/>
      </c>
      <c r="Q94" s="14" t="str">
        <f t="shared" si="53"/>
        <v/>
      </c>
      <c r="R94" s="14" t="str">
        <f t="shared" si="53"/>
        <v>60 - 64</v>
      </c>
      <c r="S94" s="14" t="str">
        <f t="shared" si="53"/>
        <v/>
      </c>
      <c r="T94" s="14" t="str">
        <f t="shared" si="53"/>
        <v/>
      </c>
      <c r="U94" s="14" t="str">
        <f t="shared" si="53"/>
        <v/>
      </c>
      <c r="V94" s="14" t="str">
        <f t="shared" si="53"/>
        <v/>
      </c>
      <c r="W94" s="14" t="str">
        <f t="shared" si="53"/>
        <v/>
      </c>
      <c r="X94" s="14" t="str">
        <f t="shared" si="53"/>
        <v/>
      </c>
      <c r="Y94" s="14" t="str">
        <f t="shared" si="53"/>
        <v/>
      </c>
      <c r="Z94" s="14" t="str">
        <f t="shared" si="53"/>
        <v/>
      </c>
      <c r="AA94" s="14" t="str">
        <f t="shared" si="53"/>
        <v/>
      </c>
      <c r="AB94" s="14" t="str">
        <f t="shared" si="53"/>
        <v/>
      </c>
      <c r="AC94" s="14" t="str">
        <f t="shared" si="53"/>
        <v/>
      </c>
      <c r="AD94" s="14" t="str">
        <f t="shared" si="53"/>
        <v/>
      </c>
      <c r="AE94" s="14" t="str">
        <f t="shared" si="53"/>
        <v/>
      </c>
      <c r="AF94" s="14" t="str">
        <f t="shared" si="53"/>
        <v/>
      </c>
      <c r="AG94" s="14" t="str">
        <f t="shared" si="53"/>
        <v/>
      </c>
      <c r="AH94" s="14" t="str">
        <f t="shared" si="53"/>
        <v/>
      </c>
      <c r="AI94" s="14" t="str">
        <f t="shared" si="53"/>
        <v/>
      </c>
      <c r="AJ94" s="14" t="str">
        <f t="shared" si="53"/>
        <v>60 - 64</v>
      </c>
      <c r="AK94" s="14" t="str">
        <f t="shared" si="53"/>
        <v/>
      </c>
      <c r="AL94" s="14" t="str">
        <f t="shared" si="53"/>
        <v/>
      </c>
      <c r="AM94" s="14" t="str">
        <f t="shared" si="53"/>
        <v/>
      </c>
      <c r="AN94" s="14" t="str">
        <f t="shared" si="53"/>
        <v/>
      </c>
      <c r="AO94" s="14" t="str">
        <f t="shared" si="53"/>
        <v/>
      </c>
      <c r="AP94" s="14" t="str">
        <f t="shared" si="53"/>
        <v/>
      </c>
      <c r="AQ94" s="14" t="str">
        <f t="shared" si="53"/>
        <v/>
      </c>
      <c r="AR94" s="14" t="str">
        <f t="shared" si="53"/>
        <v/>
      </c>
      <c r="AS94" s="14" t="str">
        <f t="shared" si="53"/>
        <v/>
      </c>
      <c r="AT94" s="14" t="str">
        <f t="shared" si="53"/>
        <v/>
      </c>
      <c r="AU94" s="14" t="str">
        <f t="shared" si="53"/>
        <v/>
      </c>
      <c r="AV94" s="14" t="str">
        <f t="shared" si="53"/>
        <v/>
      </c>
      <c r="AW94" s="14" t="str">
        <f t="shared" si="53"/>
        <v/>
      </c>
      <c r="AX94" s="14" t="str">
        <f t="shared" si="53"/>
        <v/>
      </c>
      <c r="AY94" s="14" t="str">
        <f t="shared" si="53"/>
        <v>60 - 64</v>
      </c>
      <c r="AZ94" s="14" t="str">
        <f t="shared" si="53"/>
        <v/>
      </c>
      <c r="BA94" s="14" t="str">
        <f t="shared" si="53"/>
        <v/>
      </c>
      <c r="BB94" s="14" t="str">
        <f t="shared" si="53"/>
        <v/>
      </c>
      <c r="BC94" s="14" t="str">
        <f t="shared" si="53"/>
        <v/>
      </c>
      <c r="BD94" s="14" t="str">
        <f t="shared" si="53"/>
        <v/>
      </c>
      <c r="BE94" s="14" t="str">
        <f t="shared" si="53"/>
        <v/>
      </c>
      <c r="BF94" s="14" t="str">
        <f t="shared" si="53"/>
        <v/>
      </c>
      <c r="BG94" s="14" t="str">
        <f t="shared" si="53"/>
        <v/>
      </c>
      <c r="BH94" s="14" t="str">
        <f t="shared" si="53"/>
        <v/>
      </c>
      <c r="BI94" s="14" t="str">
        <f t="shared" si="53"/>
        <v/>
      </c>
      <c r="BJ94" s="14" t="str">
        <f t="shared" si="53"/>
        <v/>
      </c>
      <c r="BK94" s="14" t="str">
        <f t="shared" si="53"/>
        <v/>
      </c>
      <c r="BL94" s="14" t="str">
        <f t="shared" si="53"/>
        <v/>
      </c>
      <c r="BM94" s="14" t="str">
        <f t="shared" si="53"/>
        <v/>
      </c>
      <c r="BN94" s="14" t="str">
        <f t="shared" si="53"/>
        <v/>
      </c>
      <c r="BO94" s="14" t="str">
        <f t="shared" si="53"/>
        <v/>
      </c>
      <c r="BP94" s="14" t="str">
        <f t="shared" si="53"/>
        <v/>
      </c>
      <c r="BQ94" s="14" t="str">
        <f t="shared" si="53"/>
        <v/>
      </c>
      <c r="BR94" s="14" t="str">
        <f t="shared" si="53"/>
        <v/>
      </c>
      <c r="BS94" s="14" t="str">
        <f t="shared" si="53"/>
        <v>60 - 64</v>
      </c>
      <c r="BT94" s="14" t="str">
        <f t="shared" si="53"/>
        <v/>
      </c>
      <c r="BU94" s="14" t="str">
        <f t="shared" si="53"/>
        <v/>
      </c>
      <c r="BV94" s="14" t="str">
        <f t="shared" si="53"/>
        <v/>
      </c>
      <c r="BW94" s="14" t="str">
        <f t="shared" si="53"/>
        <v>60 - 64</v>
      </c>
      <c r="BX94" s="14" t="str">
        <f t="shared" si="53"/>
        <v>60 - 64</v>
      </c>
      <c r="BY94" s="14" t="str">
        <f t="shared" si="53"/>
        <v/>
      </c>
      <c r="BZ94" s="14" t="str">
        <f t="shared" si="53"/>
        <v>60 - 64</v>
      </c>
      <c r="CA94" s="14" t="str">
        <f t="shared" si="53"/>
        <v/>
      </c>
      <c r="CB94" s="14" t="str">
        <f t="shared" si="53"/>
        <v/>
      </c>
      <c r="CC94" s="14" t="str">
        <f t="shared" si="53"/>
        <v>60 - 64</v>
      </c>
      <c r="CD94" s="14" t="str">
        <f t="shared" si="53"/>
        <v/>
      </c>
      <c r="CE94" s="14" t="str">
        <f t="shared" si="53"/>
        <v/>
      </c>
      <c r="CF94" s="14" t="str">
        <f t="shared" si="53"/>
        <v/>
      </c>
      <c r="CG94" s="14" t="str">
        <f t="shared" si="53"/>
        <v/>
      </c>
      <c r="CH94" s="14" t="str">
        <f t="shared" si="53"/>
        <v/>
      </c>
      <c r="CI94" s="14" t="str">
        <f t="shared" si="53"/>
        <v/>
      </c>
      <c r="CJ94" s="14" t="str">
        <f t="shared" si="53"/>
        <v/>
      </c>
      <c r="CK94" s="14" t="str">
        <f t="shared" si="53"/>
        <v/>
      </c>
      <c r="CL94" s="14" t="str">
        <f t="shared" si="53"/>
        <v/>
      </c>
      <c r="CM94" s="14" t="str">
        <f t="shared" si="53"/>
        <v/>
      </c>
      <c r="CN94" s="14" t="str">
        <f t="shared" si="53"/>
        <v/>
      </c>
      <c r="CO94" s="14" t="str">
        <f t="shared" si="53"/>
        <v/>
      </c>
      <c r="CP94" s="14" t="str">
        <f t="shared" si="53"/>
        <v/>
      </c>
      <c r="CQ94" s="14" t="str">
        <f t="shared" si="53"/>
        <v/>
      </c>
      <c r="CR94" s="14" t="str">
        <f t="shared" si="53"/>
        <v/>
      </c>
      <c r="CS94" s="14" t="str">
        <f t="shared" si="53"/>
        <v/>
      </c>
      <c r="CT94" s="14" t="str">
        <f t="shared" si="53"/>
        <v/>
      </c>
      <c r="CU94" s="14" t="str">
        <f t="shared" si="53"/>
        <v/>
      </c>
      <c r="CV94" s="14" t="str">
        <f t="shared" si="53"/>
        <v/>
      </c>
      <c r="CW94" s="14" t="str">
        <f t="shared" si="53"/>
        <v/>
      </c>
    </row>
    <row r="95" ht="12.75" customHeight="1" outlineLevel="1">
      <c r="A95" s="11" t="s">
        <v>572</v>
      </c>
      <c r="B95" s="14" t="str">
        <f t="shared" ref="B95:CW95" si="54">IF(B94="","",RANDBETWEEN(0,100))</f>
        <v/>
      </c>
      <c r="C95" s="14" t="str">
        <f t="shared" si="54"/>
        <v/>
      </c>
      <c r="D95" s="14" t="str">
        <f t="shared" si="54"/>
        <v/>
      </c>
      <c r="E95" s="14" t="str">
        <f t="shared" si="54"/>
        <v/>
      </c>
      <c r="F95" s="14" t="str">
        <f t="shared" si="54"/>
        <v/>
      </c>
      <c r="G95" s="14" t="str">
        <f t="shared" si="54"/>
        <v/>
      </c>
      <c r="H95" s="14" t="str">
        <f t="shared" si="54"/>
        <v/>
      </c>
      <c r="I95" s="14">
        <f t="shared" si="54"/>
        <v>78</v>
      </c>
      <c r="J95" s="14" t="str">
        <f t="shared" si="54"/>
        <v/>
      </c>
      <c r="K95" s="14" t="str">
        <f t="shared" si="54"/>
        <v/>
      </c>
      <c r="L95" s="14" t="str">
        <f t="shared" si="54"/>
        <v/>
      </c>
      <c r="M95" s="14" t="str">
        <f t="shared" si="54"/>
        <v/>
      </c>
      <c r="N95" s="14" t="str">
        <f t="shared" si="54"/>
        <v/>
      </c>
      <c r="O95" s="14" t="str">
        <f t="shared" si="54"/>
        <v/>
      </c>
      <c r="P95" s="14" t="str">
        <f t="shared" si="54"/>
        <v/>
      </c>
      <c r="Q95" s="14" t="str">
        <f t="shared" si="54"/>
        <v/>
      </c>
      <c r="R95" s="14">
        <f t="shared" si="54"/>
        <v>83</v>
      </c>
      <c r="S95" s="14" t="str">
        <f t="shared" si="54"/>
        <v/>
      </c>
      <c r="T95" s="14" t="str">
        <f t="shared" si="54"/>
        <v/>
      </c>
      <c r="U95" s="14" t="str">
        <f t="shared" si="54"/>
        <v/>
      </c>
      <c r="V95" s="14" t="str">
        <f t="shared" si="54"/>
        <v/>
      </c>
      <c r="W95" s="14" t="str">
        <f t="shared" si="54"/>
        <v/>
      </c>
      <c r="X95" s="14" t="str">
        <f t="shared" si="54"/>
        <v/>
      </c>
      <c r="Y95" s="14" t="str">
        <f t="shared" si="54"/>
        <v/>
      </c>
      <c r="Z95" s="14" t="str">
        <f t="shared" si="54"/>
        <v/>
      </c>
      <c r="AA95" s="14" t="str">
        <f t="shared" si="54"/>
        <v/>
      </c>
      <c r="AB95" s="14" t="str">
        <f t="shared" si="54"/>
        <v/>
      </c>
      <c r="AC95" s="14" t="str">
        <f t="shared" si="54"/>
        <v/>
      </c>
      <c r="AD95" s="14" t="str">
        <f t="shared" si="54"/>
        <v/>
      </c>
      <c r="AE95" s="14" t="str">
        <f t="shared" si="54"/>
        <v/>
      </c>
      <c r="AF95" s="14" t="str">
        <f t="shared" si="54"/>
        <v/>
      </c>
      <c r="AG95" s="14" t="str">
        <f t="shared" si="54"/>
        <v/>
      </c>
      <c r="AH95" s="14" t="str">
        <f t="shared" si="54"/>
        <v/>
      </c>
      <c r="AI95" s="14" t="str">
        <f t="shared" si="54"/>
        <v/>
      </c>
      <c r="AJ95" s="14">
        <f t="shared" si="54"/>
        <v>48</v>
      </c>
      <c r="AK95" s="14" t="str">
        <f t="shared" si="54"/>
        <v/>
      </c>
      <c r="AL95" s="14" t="str">
        <f t="shared" si="54"/>
        <v/>
      </c>
      <c r="AM95" s="14" t="str">
        <f t="shared" si="54"/>
        <v/>
      </c>
      <c r="AN95" s="14" t="str">
        <f t="shared" si="54"/>
        <v/>
      </c>
      <c r="AO95" s="14" t="str">
        <f t="shared" si="54"/>
        <v/>
      </c>
      <c r="AP95" s="14" t="str">
        <f t="shared" si="54"/>
        <v/>
      </c>
      <c r="AQ95" s="14" t="str">
        <f t="shared" si="54"/>
        <v/>
      </c>
      <c r="AR95" s="14" t="str">
        <f t="shared" si="54"/>
        <v/>
      </c>
      <c r="AS95" s="14" t="str">
        <f t="shared" si="54"/>
        <v/>
      </c>
      <c r="AT95" s="14" t="str">
        <f t="shared" si="54"/>
        <v/>
      </c>
      <c r="AU95" s="14" t="str">
        <f t="shared" si="54"/>
        <v/>
      </c>
      <c r="AV95" s="14" t="str">
        <f t="shared" si="54"/>
        <v/>
      </c>
      <c r="AW95" s="14" t="str">
        <f t="shared" si="54"/>
        <v/>
      </c>
      <c r="AX95" s="14" t="str">
        <f t="shared" si="54"/>
        <v/>
      </c>
      <c r="AY95" s="14">
        <f t="shared" si="54"/>
        <v>99</v>
      </c>
      <c r="AZ95" s="14" t="str">
        <f t="shared" si="54"/>
        <v/>
      </c>
      <c r="BA95" s="14" t="str">
        <f t="shared" si="54"/>
        <v/>
      </c>
      <c r="BB95" s="14" t="str">
        <f t="shared" si="54"/>
        <v/>
      </c>
      <c r="BC95" s="14" t="str">
        <f t="shared" si="54"/>
        <v/>
      </c>
      <c r="BD95" s="14" t="str">
        <f t="shared" si="54"/>
        <v/>
      </c>
      <c r="BE95" s="14" t="str">
        <f t="shared" si="54"/>
        <v/>
      </c>
      <c r="BF95" s="14" t="str">
        <f t="shared" si="54"/>
        <v/>
      </c>
      <c r="BG95" s="14" t="str">
        <f t="shared" si="54"/>
        <v/>
      </c>
      <c r="BH95" s="14" t="str">
        <f t="shared" si="54"/>
        <v/>
      </c>
      <c r="BI95" s="14" t="str">
        <f t="shared" si="54"/>
        <v/>
      </c>
      <c r="BJ95" s="14" t="str">
        <f t="shared" si="54"/>
        <v/>
      </c>
      <c r="BK95" s="14" t="str">
        <f t="shared" si="54"/>
        <v/>
      </c>
      <c r="BL95" s="14" t="str">
        <f t="shared" si="54"/>
        <v/>
      </c>
      <c r="BM95" s="14" t="str">
        <f t="shared" si="54"/>
        <v/>
      </c>
      <c r="BN95" s="14" t="str">
        <f t="shared" si="54"/>
        <v/>
      </c>
      <c r="BO95" s="14" t="str">
        <f t="shared" si="54"/>
        <v/>
      </c>
      <c r="BP95" s="14" t="str">
        <f t="shared" si="54"/>
        <v/>
      </c>
      <c r="BQ95" s="14" t="str">
        <f t="shared" si="54"/>
        <v/>
      </c>
      <c r="BR95" s="14" t="str">
        <f t="shared" si="54"/>
        <v/>
      </c>
      <c r="BS95" s="14">
        <f t="shared" si="54"/>
        <v>99</v>
      </c>
      <c r="BT95" s="14" t="str">
        <f t="shared" si="54"/>
        <v/>
      </c>
      <c r="BU95" s="14" t="str">
        <f t="shared" si="54"/>
        <v/>
      </c>
      <c r="BV95" s="14" t="str">
        <f t="shared" si="54"/>
        <v/>
      </c>
      <c r="BW95" s="14">
        <f t="shared" si="54"/>
        <v>76</v>
      </c>
      <c r="BX95" s="14">
        <f t="shared" si="54"/>
        <v>34</v>
      </c>
      <c r="BY95" s="14" t="str">
        <f t="shared" si="54"/>
        <v/>
      </c>
      <c r="BZ95" s="14">
        <f t="shared" si="54"/>
        <v>26</v>
      </c>
      <c r="CA95" s="14" t="str">
        <f t="shared" si="54"/>
        <v/>
      </c>
      <c r="CB95" s="14" t="str">
        <f t="shared" si="54"/>
        <v/>
      </c>
      <c r="CC95" s="14">
        <f t="shared" si="54"/>
        <v>18</v>
      </c>
      <c r="CD95" s="14" t="str">
        <f t="shared" si="54"/>
        <v/>
      </c>
      <c r="CE95" s="14" t="str">
        <f t="shared" si="54"/>
        <v/>
      </c>
      <c r="CF95" s="14" t="str">
        <f t="shared" si="54"/>
        <v/>
      </c>
      <c r="CG95" s="14" t="str">
        <f t="shared" si="54"/>
        <v/>
      </c>
      <c r="CH95" s="14" t="str">
        <f t="shared" si="54"/>
        <v/>
      </c>
      <c r="CI95" s="14" t="str">
        <f t="shared" si="54"/>
        <v/>
      </c>
      <c r="CJ95" s="14" t="str">
        <f t="shared" si="54"/>
        <v/>
      </c>
      <c r="CK95" s="14" t="str">
        <f t="shared" si="54"/>
        <v/>
      </c>
      <c r="CL95" s="14" t="str">
        <f t="shared" si="54"/>
        <v/>
      </c>
      <c r="CM95" s="14" t="str">
        <f t="shared" si="54"/>
        <v/>
      </c>
      <c r="CN95" s="14" t="str">
        <f t="shared" si="54"/>
        <v/>
      </c>
      <c r="CO95" s="14" t="str">
        <f t="shared" si="54"/>
        <v/>
      </c>
      <c r="CP95" s="14" t="str">
        <f t="shared" si="54"/>
        <v/>
      </c>
      <c r="CQ95" s="14" t="str">
        <f t="shared" si="54"/>
        <v/>
      </c>
      <c r="CR95" s="14" t="str">
        <f t="shared" si="54"/>
        <v/>
      </c>
      <c r="CS95" s="14" t="str">
        <f t="shared" si="54"/>
        <v/>
      </c>
      <c r="CT95" s="14" t="str">
        <f t="shared" si="54"/>
        <v/>
      </c>
      <c r="CU95" s="14" t="str">
        <f t="shared" si="54"/>
        <v/>
      </c>
      <c r="CV95" s="14" t="str">
        <f t="shared" si="54"/>
        <v/>
      </c>
      <c r="CW95" s="14" t="str">
        <f t="shared" si="54"/>
        <v/>
      </c>
    </row>
    <row r="96" ht="12.75" customHeight="1" outlineLevel="1">
      <c r="A96" s="11" t="s">
        <v>573</v>
      </c>
      <c r="B96" s="14" t="str">
        <f t="shared" ref="B96:CW96" si="55">IF(AND(B10="",B16="AgeBanded"),"65+","")</f>
        <v/>
      </c>
      <c r="C96" s="14" t="str">
        <f t="shared" si="55"/>
        <v/>
      </c>
      <c r="D96" s="14" t="str">
        <f t="shared" si="55"/>
        <v/>
      </c>
      <c r="E96" s="14" t="str">
        <f t="shared" si="55"/>
        <v/>
      </c>
      <c r="F96" s="14" t="str">
        <f t="shared" si="55"/>
        <v/>
      </c>
      <c r="G96" s="14" t="str">
        <f t="shared" si="55"/>
        <v/>
      </c>
      <c r="H96" s="14" t="str">
        <f t="shared" si="55"/>
        <v/>
      </c>
      <c r="I96" s="14" t="str">
        <f t="shared" si="55"/>
        <v>65+</v>
      </c>
      <c r="J96" s="14" t="str">
        <f t="shared" si="55"/>
        <v/>
      </c>
      <c r="K96" s="14" t="str">
        <f t="shared" si="55"/>
        <v/>
      </c>
      <c r="L96" s="14" t="str">
        <f t="shared" si="55"/>
        <v/>
      </c>
      <c r="M96" s="14" t="str">
        <f t="shared" si="55"/>
        <v/>
      </c>
      <c r="N96" s="14" t="str">
        <f t="shared" si="55"/>
        <v/>
      </c>
      <c r="O96" s="14" t="str">
        <f t="shared" si="55"/>
        <v/>
      </c>
      <c r="P96" s="14" t="str">
        <f t="shared" si="55"/>
        <v/>
      </c>
      <c r="Q96" s="14" t="str">
        <f t="shared" si="55"/>
        <v/>
      </c>
      <c r="R96" s="14" t="str">
        <f t="shared" si="55"/>
        <v>65+</v>
      </c>
      <c r="S96" s="14" t="str">
        <f t="shared" si="55"/>
        <v/>
      </c>
      <c r="T96" s="14" t="str">
        <f t="shared" si="55"/>
        <v/>
      </c>
      <c r="U96" s="14" t="str">
        <f t="shared" si="55"/>
        <v/>
      </c>
      <c r="V96" s="14" t="str">
        <f t="shared" si="55"/>
        <v/>
      </c>
      <c r="W96" s="14" t="str">
        <f t="shared" si="55"/>
        <v/>
      </c>
      <c r="X96" s="14" t="str">
        <f t="shared" si="55"/>
        <v/>
      </c>
      <c r="Y96" s="14" t="str">
        <f t="shared" si="55"/>
        <v/>
      </c>
      <c r="Z96" s="14" t="str">
        <f t="shared" si="55"/>
        <v/>
      </c>
      <c r="AA96" s="14" t="str">
        <f t="shared" si="55"/>
        <v/>
      </c>
      <c r="AB96" s="14" t="str">
        <f t="shared" si="55"/>
        <v/>
      </c>
      <c r="AC96" s="14" t="str">
        <f t="shared" si="55"/>
        <v/>
      </c>
      <c r="AD96" s="14" t="str">
        <f t="shared" si="55"/>
        <v/>
      </c>
      <c r="AE96" s="14" t="str">
        <f t="shared" si="55"/>
        <v/>
      </c>
      <c r="AF96" s="14" t="str">
        <f t="shared" si="55"/>
        <v/>
      </c>
      <c r="AG96" s="14" t="str">
        <f t="shared" si="55"/>
        <v/>
      </c>
      <c r="AH96" s="14" t="str">
        <f t="shared" si="55"/>
        <v/>
      </c>
      <c r="AI96" s="14" t="str">
        <f t="shared" si="55"/>
        <v/>
      </c>
      <c r="AJ96" s="14" t="str">
        <f t="shared" si="55"/>
        <v>65+</v>
      </c>
      <c r="AK96" s="14" t="str">
        <f t="shared" si="55"/>
        <v/>
      </c>
      <c r="AL96" s="14" t="str">
        <f t="shared" si="55"/>
        <v/>
      </c>
      <c r="AM96" s="14" t="str">
        <f t="shared" si="55"/>
        <v/>
      </c>
      <c r="AN96" s="14" t="str">
        <f t="shared" si="55"/>
        <v/>
      </c>
      <c r="AO96" s="14" t="str">
        <f t="shared" si="55"/>
        <v/>
      </c>
      <c r="AP96" s="14" t="str">
        <f t="shared" si="55"/>
        <v/>
      </c>
      <c r="AQ96" s="14" t="str">
        <f t="shared" si="55"/>
        <v/>
      </c>
      <c r="AR96" s="14" t="str">
        <f t="shared" si="55"/>
        <v/>
      </c>
      <c r="AS96" s="14" t="str">
        <f t="shared" si="55"/>
        <v/>
      </c>
      <c r="AT96" s="14" t="str">
        <f t="shared" si="55"/>
        <v/>
      </c>
      <c r="AU96" s="14" t="str">
        <f t="shared" si="55"/>
        <v/>
      </c>
      <c r="AV96" s="14" t="str">
        <f t="shared" si="55"/>
        <v/>
      </c>
      <c r="AW96" s="14" t="str">
        <f t="shared" si="55"/>
        <v/>
      </c>
      <c r="AX96" s="14" t="str">
        <f t="shared" si="55"/>
        <v/>
      </c>
      <c r="AY96" s="14" t="str">
        <f t="shared" si="55"/>
        <v>65+</v>
      </c>
      <c r="AZ96" s="14" t="str">
        <f t="shared" si="55"/>
        <v/>
      </c>
      <c r="BA96" s="14" t="str">
        <f t="shared" si="55"/>
        <v/>
      </c>
      <c r="BB96" s="14" t="str">
        <f t="shared" si="55"/>
        <v/>
      </c>
      <c r="BC96" s="14" t="str">
        <f t="shared" si="55"/>
        <v/>
      </c>
      <c r="BD96" s="14" t="str">
        <f t="shared" si="55"/>
        <v/>
      </c>
      <c r="BE96" s="14" t="str">
        <f t="shared" si="55"/>
        <v/>
      </c>
      <c r="BF96" s="14" t="str">
        <f t="shared" si="55"/>
        <v/>
      </c>
      <c r="BG96" s="14" t="str">
        <f t="shared" si="55"/>
        <v/>
      </c>
      <c r="BH96" s="14" t="str">
        <f t="shared" si="55"/>
        <v/>
      </c>
      <c r="BI96" s="14" t="str">
        <f t="shared" si="55"/>
        <v/>
      </c>
      <c r="BJ96" s="14" t="str">
        <f t="shared" si="55"/>
        <v/>
      </c>
      <c r="BK96" s="14" t="str">
        <f t="shared" si="55"/>
        <v/>
      </c>
      <c r="BL96" s="14" t="str">
        <f t="shared" si="55"/>
        <v/>
      </c>
      <c r="BM96" s="14" t="str">
        <f t="shared" si="55"/>
        <v/>
      </c>
      <c r="BN96" s="14" t="str">
        <f t="shared" si="55"/>
        <v/>
      </c>
      <c r="BO96" s="14" t="str">
        <f t="shared" si="55"/>
        <v/>
      </c>
      <c r="BP96" s="14" t="str">
        <f t="shared" si="55"/>
        <v/>
      </c>
      <c r="BQ96" s="14" t="str">
        <f t="shared" si="55"/>
        <v/>
      </c>
      <c r="BR96" s="14" t="str">
        <f t="shared" si="55"/>
        <v/>
      </c>
      <c r="BS96" s="14" t="str">
        <f t="shared" si="55"/>
        <v>65+</v>
      </c>
      <c r="BT96" s="14" t="str">
        <f t="shared" si="55"/>
        <v/>
      </c>
      <c r="BU96" s="14" t="str">
        <f t="shared" si="55"/>
        <v/>
      </c>
      <c r="BV96" s="14" t="str">
        <f t="shared" si="55"/>
        <v/>
      </c>
      <c r="BW96" s="14" t="str">
        <f t="shared" si="55"/>
        <v>65+</v>
      </c>
      <c r="BX96" s="14" t="str">
        <f t="shared" si="55"/>
        <v>65+</v>
      </c>
      <c r="BY96" s="14" t="str">
        <f t="shared" si="55"/>
        <v/>
      </c>
      <c r="BZ96" s="14" t="str">
        <f t="shared" si="55"/>
        <v>65+</v>
      </c>
      <c r="CA96" s="14" t="str">
        <f t="shared" si="55"/>
        <v/>
      </c>
      <c r="CB96" s="14" t="str">
        <f t="shared" si="55"/>
        <v/>
      </c>
      <c r="CC96" s="14" t="str">
        <f t="shared" si="55"/>
        <v>65+</v>
      </c>
      <c r="CD96" s="14" t="str">
        <f t="shared" si="55"/>
        <v/>
      </c>
      <c r="CE96" s="14" t="str">
        <f t="shared" si="55"/>
        <v/>
      </c>
      <c r="CF96" s="14" t="str">
        <f t="shared" si="55"/>
        <v/>
      </c>
      <c r="CG96" s="14" t="str">
        <f t="shared" si="55"/>
        <v/>
      </c>
      <c r="CH96" s="14" t="str">
        <f t="shared" si="55"/>
        <v/>
      </c>
      <c r="CI96" s="14" t="str">
        <f t="shared" si="55"/>
        <v/>
      </c>
      <c r="CJ96" s="14" t="str">
        <f t="shared" si="55"/>
        <v/>
      </c>
      <c r="CK96" s="14" t="str">
        <f t="shared" si="55"/>
        <v/>
      </c>
      <c r="CL96" s="14" t="str">
        <f t="shared" si="55"/>
        <v/>
      </c>
      <c r="CM96" s="14" t="str">
        <f t="shared" si="55"/>
        <v/>
      </c>
      <c r="CN96" s="14" t="str">
        <f t="shared" si="55"/>
        <v/>
      </c>
      <c r="CO96" s="14" t="str">
        <f t="shared" si="55"/>
        <v/>
      </c>
      <c r="CP96" s="14" t="str">
        <f t="shared" si="55"/>
        <v/>
      </c>
      <c r="CQ96" s="14" t="str">
        <f t="shared" si="55"/>
        <v/>
      </c>
      <c r="CR96" s="14" t="str">
        <f t="shared" si="55"/>
        <v/>
      </c>
      <c r="CS96" s="14" t="str">
        <f t="shared" si="55"/>
        <v/>
      </c>
      <c r="CT96" s="14" t="str">
        <f t="shared" si="55"/>
        <v/>
      </c>
      <c r="CU96" s="14" t="str">
        <f t="shared" si="55"/>
        <v/>
      </c>
      <c r="CV96" s="14" t="str">
        <f t="shared" si="55"/>
        <v/>
      </c>
      <c r="CW96" s="14" t="str">
        <f t="shared" si="55"/>
        <v/>
      </c>
    </row>
    <row r="97" ht="12.75" customHeight="1" outlineLevel="1">
      <c r="A97" s="10" t="s">
        <v>574</v>
      </c>
      <c r="B97" s="17" t="str">
        <f t="shared" ref="B97:CW97" si="56">IF(B96="","",RANDBETWEEN(0,100))</f>
        <v/>
      </c>
      <c r="C97" s="17" t="str">
        <f t="shared" si="56"/>
        <v/>
      </c>
      <c r="D97" s="17" t="str">
        <f t="shared" si="56"/>
        <v/>
      </c>
      <c r="E97" s="17" t="str">
        <f t="shared" si="56"/>
        <v/>
      </c>
      <c r="F97" s="17" t="str">
        <f t="shared" si="56"/>
        <v/>
      </c>
      <c r="G97" s="17" t="str">
        <f t="shared" si="56"/>
        <v/>
      </c>
      <c r="H97" s="17" t="str">
        <f t="shared" si="56"/>
        <v/>
      </c>
      <c r="I97" s="17">
        <f t="shared" si="56"/>
        <v>55</v>
      </c>
      <c r="J97" s="17" t="str">
        <f t="shared" si="56"/>
        <v/>
      </c>
      <c r="K97" s="17" t="str">
        <f t="shared" si="56"/>
        <v/>
      </c>
      <c r="L97" s="17" t="str">
        <f t="shared" si="56"/>
        <v/>
      </c>
      <c r="M97" s="17" t="str">
        <f t="shared" si="56"/>
        <v/>
      </c>
      <c r="N97" s="17" t="str">
        <f t="shared" si="56"/>
        <v/>
      </c>
      <c r="O97" s="17" t="str">
        <f t="shared" si="56"/>
        <v/>
      </c>
      <c r="P97" s="17" t="str">
        <f t="shared" si="56"/>
        <v/>
      </c>
      <c r="Q97" s="17" t="str">
        <f t="shared" si="56"/>
        <v/>
      </c>
      <c r="R97" s="17">
        <f t="shared" si="56"/>
        <v>55</v>
      </c>
      <c r="S97" s="17" t="str">
        <f t="shared" si="56"/>
        <v/>
      </c>
      <c r="T97" s="17" t="str">
        <f t="shared" si="56"/>
        <v/>
      </c>
      <c r="U97" s="17" t="str">
        <f t="shared" si="56"/>
        <v/>
      </c>
      <c r="V97" s="17" t="str">
        <f t="shared" si="56"/>
        <v/>
      </c>
      <c r="W97" s="17" t="str">
        <f t="shared" si="56"/>
        <v/>
      </c>
      <c r="X97" s="17" t="str">
        <f t="shared" si="56"/>
        <v/>
      </c>
      <c r="Y97" s="17" t="str">
        <f t="shared" si="56"/>
        <v/>
      </c>
      <c r="Z97" s="17" t="str">
        <f t="shared" si="56"/>
        <v/>
      </c>
      <c r="AA97" s="17" t="str">
        <f t="shared" si="56"/>
        <v/>
      </c>
      <c r="AB97" s="17" t="str">
        <f t="shared" si="56"/>
        <v/>
      </c>
      <c r="AC97" s="17" t="str">
        <f t="shared" si="56"/>
        <v/>
      </c>
      <c r="AD97" s="17" t="str">
        <f t="shared" si="56"/>
        <v/>
      </c>
      <c r="AE97" s="17" t="str">
        <f t="shared" si="56"/>
        <v/>
      </c>
      <c r="AF97" s="17" t="str">
        <f t="shared" si="56"/>
        <v/>
      </c>
      <c r="AG97" s="17" t="str">
        <f t="shared" si="56"/>
        <v/>
      </c>
      <c r="AH97" s="17" t="str">
        <f t="shared" si="56"/>
        <v/>
      </c>
      <c r="AI97" s="17" t="str">
        <f t="shared" si="56"/>
        <v/>
      </c>
      <c r="AJ97" s="17">
        <f t="shared" si="56"/>
        <v>68</v>
      </c>
      <c r="AK97" s="17" t="str">
        <f t="shared" si="56"/>
        <v/>
      </c>
      <c r="AL97" s="17" t="str">
        <f t="shared" si="56"/>
        <v/>
      </c>
      <c r="AM97" s="17" t="str">
        <f t="shared" si="56"/>
        <v/>
      </c>
      <c r="AN97" s="17" t="str">
        <f t="shared" si="56"/>
        <v/>
      </c>
      <c r="AO97" s="17" t="str">
        <f t="shared" si="56"/>
        <v/>
      </c>
      <c r="AP97" s="17" t="str">
        <f t="shared" si="56"/>
        <v/>
      </c>
      <c r="AQ97" s="17" t="str">
        <f t="shared" si="56"/>
        <v/>
      </c>
      <c r="AR97" s="17" t="str">
        <f t="shared" si="56"/>
        <v/>
      </c>
      <c r="AS97" s="17" t="str">
        <f t="shared" si="56"/>
        <v/>
      </c>
      <c r="AT97" s="17" t="str">
        <f t="shared" si="56"/>
        <v/>
      </c>
      <c r="AU97" s="17" t="str">
        <f t="shared" si="56"/>
        <v/>
      </c>
      <c r="AV97" s="17" t="str">
        <f t="shared" si="56"/>
        <v/>
      </c>
      <c r="AW97" s="17" t="str">
        <f t="shared" si="56"/>
        <v/>
      </c>
      <c r="AX97" s="17" t="str">
        <f t="shared" si="56"/>
        <v/>
      </c>
      <c r="AY97" s="17">
        <f t="shared" si="56"/>
        <v>55</v>
      </c>
      <c r="AZ97" s="17" t="str">
        <f t="shared" si="56"/>
        <v/>
      </c>
      <c r="BA97" s="17" t="str">
        <f t="shared" si="56"/>
        <v/>
      </c>
      <c r="BB97" s="17" t="str">
        <f t="shared" si="56"/>
        <v/>
      </c>
      <c r="BC97" s="17" t="str">
        <f t="shared" si="56"/>
        <v/>
      </c>
      <c r="BD97" s="17" t="str">
        <f t="shared" si="56"/>
        <v/>
      </c>
      <c r="BE97" s="17" t="str">
        <f t="shared" si="56"/>
        <v/>
      </c>
      <c r="BF97" s="17" t="str">
        <f t="shared" si="56"/>
        <v/>
      </c>
      <c r="BG97" s="17" t="str">
        <f t="shared" si="56"/>
        <v/>
      </c>
      <c r="BH97" s="17" t="str">
        <f t="shared" si="56"/>
        <v/>
      </c>
      <c r="BI97" s="17" t="str">
        <f t="shared" si="56"/>
        <v/>
      </c>
      <c r="BJ97" s="17" t="str">
        <f t="shared" si="56"/>
        <v/>
      </c>
      <c r="BK97" s="17" t="str">
        <f t="shared" si="56"/>
        <v/>
      </c>
      <c r="BL97" s="17" t="str">
        <f t="shared" si="56"/>
        <v/>
      </c>
      <c r="BM97" s="17" t="str">
        <f t="shared" si="56"/>
        <v/>
      </c>
      <c r="BN97" s="17" t="str">
        <f t="shared" si="56"/>
        <v/>
      </c>
      <c r="BO97" s="17" t="str">
        <f t="shared" si="56"/>
        <v/>
      </c>
      <c r="BP97" s="17" t="str">
        <f t="shared" si="56"/>
        <v/>
      </c>
      <c r="BQ97" s="17" t="str">
        <f t="shared" si="56"/>
        <v/>
      </c>
      <c r="BR97" s="17" t="str">
        <f t="shared" si="56"/>
        <v/>
      </c>
      <c r="BS97" s="17">
        <f t="shared" si="56"/>
        <v>89</v>
      </c>
      <c r="BT97" s="17" t="str">
        <f t="shared" si="56"/>
        <v/>
      </c>
      <c r="BU97" s="17" t="str">
        <f t="shared" si="56"/>
        <v/>
      </c>
      <c r="BV97" s="17" t="str">
        <f t="shared" si="56"/>
        <v/>
      </c>
      <c r="BW97" s="17">
        <f t="shared" si="56"/>
        <v>3</v>
      </c>
      <c r="BX97" s="17">
        <f t="shared" si="56"/>
        <v>7</v>
      </c>
      <c r="BY97" s="17" t="str">
        <f t="shared" si="56"/>
        <v/>
      </c>
      <c r="BZ97" s="17">
        <f t="shared" si="56"/>
        <v>98</v>
      </c>
      <c r="CA97" s="17" t="str">
        <f t="shared" si="56"/>
        <v/>
      </c>
      <c r="CB97" s="17" t="str">
        <f t="shared" si="56"/>
        <v/>
      </c>
      <c r="CC97" s="17">
        <f t="shared" si="56"/>
        <v>91</v>
      </c>
      <c r="CD97" s="17" t="str">
        <f t="shared" si="56"/>
        <v/>
      </c>
      <c r="CE97" s="17" t="str">
        <f t="shared" si="56"/>
        <v/>
      </c>
      <c r="CF97" s="17" t="str">
        <f t="shared" si="56"/>
        <v/>
      </c>
      <c r="CG97" s="17" t="str">
        <f t="shared" si="56"/>
        <v/>
      </c>
      <c r="CH97" s="17" t="str">
        <f t="shared" si="56"/>
        <v/>
      </c>
      <c r="CI97" s="17" t="str">
        <f t="shared" si="56"/>
        <v/>
      </c>
      <c r="CJ97" s="17" t="str">
        <f t="shared" si="56"/>
        <v/>
      </c>
      <c r="CK97" s="17" t="str">
        <f t="shared" si="56"/>
        <v/>
      </c>
      <c r="CL97" s="17" t="str">
        <f t="shared" si="56"/>
        <v/>
      </c>
      <c r="CM97" s="17" t="str">
        <f t="shared" si="56"/>
        <v/>
      </c>
      <c r="CN97" s="17" t="str">
        <f t="shared" si="56"/>
        <v/>
      </c>
      <c r="CO97" s="17" t="str">
        <f t="shared" si="56"/>
        <v/>
      </c>
      <c r="CP97" s="17" t="str">
        <f t="shared" si="56"/>
        <v/>
      </c>
      <c r="CQ97" s="17" t="str">
        <f t="shared" si="56"/>
        <v/>
      </c>
      <c r="CR97" s="17" t="str">
        <f t="shared" si="56"/>
        <v/>
      </c>
      <c r="CS97" s="17" t="str">
        <f t="shared" si="56"/>
        <v/>
      </c>
      <c r="CT97" s="17" t="str">
        <f t="shared" si="56"/>
        <v/>
      </c>
      <c r="CU97" s="17" t="str">
        <f t="shared" si="56"/>
        <v/>
      </c>
      <c r="CV97" s="17" t="str">
        <f t="shared" si="56"/>
        <v/>
      </c>
      <c r="CW97" s="17" t="str">
        <f t="shared" si="56"/>
        <v/>
      </c>
    </row>
    <row r="98" ht="12.75" customHeight="1">
      <c r="A98" s="18" t="s">
        <v>575</v>
      </c>
      <c r="B98" s="19" t="s">
        <v>45</v>
      </c>
      <c r="C98" s="19" t="s">
        <v>45</v>
      </c>
      <c r="D98" s="19" t="s">
        <v>45</v>
      </c>
      <c r="E98" s="19" t="s">
        <v>45</v>
      </c>
      <c r="F98" s="19" t="s">
        <v>45</v>
      </c>
      <c r="G98" s="19" t="s">
        <v>45</v>
      </c>
      <c r="H98" s="19" t="s">
        <v>45</v>
      </c>
      <c r="I98" s="19" t="s">
        <v>45</v>
      </c>
      <c r="J98" s="19" t="s">
        <v>45</v>
      </c>
      <c r="K98" s="19" t="s">
        <v>45</v>
      </c>
      <c r="L98" s="19" t="s">
        <v>45</v>
      </c>
      <c r="M98" s="19" t="s">
        <v>45</v>
      </c>
      <c r="N98" s="19" t="s">
        <v>45</v>
      </c>
      <c r="O98" s="19" t="s">
        <v>45</v>
      </c>
      <c r="P98" s="19" t="s">
        <v>45</v>
      </c>
      <c r="Q98" s="19" t="s">
        <v>45</v>
      </c>
      <c r="R98" s="19" t="s">
        <v>45</v>
      </c>
      <c r="S98" s="19" t="s">
        <v>45</v>
      </c>
      <c r="T98" s="19" t="s">
        <v>45</v>
      </c>
      <c r="U98" s="19" t="s">
        <v>45</v>
      </c>
      <c r="V98" s="19" t="s">
        <v>45</v>
      </c>
      <c r="W98" s="19" t="s">
        <v>45</v>
      </c>
      <c r="X98" s="19" t="s">
        <v>45</v>
      </c>
      <c r="Y98" s="19" t="s">
        <v>45</v>
      </c>
      <c r="Z98" s="19" t="s">
        <v>45</v>
      </c>
      <c r="AA98" s="19" t="s">
        <v>45</v>
      </c>
      <c r="AB98" s="19" t="s">
        <v>45</v>
      </c>
      <c r="AC98" s="19" t="s">
        <v>45</v>
      </c>
      <c r="AD98" s="19" t="s">
        <v>45</v>
      </c>
      <c r="AE98" s="19" t="s">
        <v>45</v>
      </c>
      <c r="AF98" s="19" t="s">
        <v>45</v>
      </c>
      <c r="AG98" s="19" t="s">
        <v>45</v>
      </c>
      <c r="AH98" s="19" t="s">
        <v>45</v>
      </c>
      <c r="AI98" s="19" t="s">
        <v>45</v>
      </c>
      <c r="AJ98" s="19" t="s">
        <v>45</v>
      </c>
      <c r="AK98" s="19" t="s">
        <v>45</v>
      </c>
      <c r="AL98" s="19" t="s">
        <v>45</v>
      </c>
      <c r="AM98" s="19" t="s">
        <v>45</v>
      </c>
      <c r="AN98" s="19" t="s">
        <v>45</v>
      </c>
      <c r="AO98" s="19" t="s">
        <v>45</v>
      </c>
      <c r="AP98" s="19" t="s">
        <v>45</v>
      </c>
      <c r="AQ98" s="19" t="s">
        <v>45</v>
      </c>
      <c r="AR98" s="19" t="s">
        <v>45</v>
      </c>
      <c r="AS98" s="19" t="s">
        <v>45</v>
      </c>
      <c r="AT98" s="19" t="s">
        <v>45</v>
      </c>
      <c r="AU98" s="19" t="s">
        <v>45</v>
      </c>
      <c r="AV98" s="19" t="s">
        <v>45</v>
      </c>
      <c r="AW98" s="19" t="s">
        <v>45</v>
      </c>
      <c r="AX98" s="19" t="s">
        <v>45</v>
      </c>
      <c r="AY98" s="19" t="s">
        <v>45</v>
      </c>
      <c r="AZ98" s="19" t="s">
        <v>45</v>
      </c>
      <c r="BA98" s="19" t="s">
        <v>45</v>
      </c>
      <c r="BB98" s="19" t="s">
        <v>45</v>
      </c>
      <c r="BC98" s="19" t="s">
        <v>45</v>
      </c>
      <c r="BD98" s="19" t="s">
        <v>45</v>
      </c>
      <c r="BE98" s="19" t="s">
        <v>45</v>
      </c>
      <c r="BF98" s="19" t="s">
        <v>45</v>
      </c>
      <c r="BG98" s="19" t="s">
        <v>45</v>
      </c>
      <c r="BH98" s="19" t="s">
        <v>45</v>
      </c>
      <c r="BI98" s="19" t="s">
        <v>45</v>
      </c>
      <c r="BJ98" s="19" t="s">
        <v>45</v>
      </c>
      <c r="BK98" s="19" t="s">
        <v>45</v>
      </c>
      <c r="BL98" s="19" t="s">
        <v>45</v>
      </c>
      <c r="BM98" s="19" t="s">
        <v>45</v>
      </c>
      <c r="BN98" s="19" t="s">
        <v>45</v>
      </c>
      <c r="BO98" s="19" t="s">
        <v>45</v>
      </c>
      <c r="BP98" s="19" t="s">
        <v>45</v>
      </c>
      <c r="BQ98" s="19" t="s">
        <v>45</v>
      </c>
      <c r="BR98" s="19" t="s">
        <v>45</v>
      </c>
      <c r="BS98" s="19" t="s">
        <v>45</v>
      </c>
      <c r="BT98" s="19" t="s">
        <v>45</v>
      </c>
      <c r="BU98" s="19" t="s">
        <v>45</v>
      </c>
      <c r="BV98" s="19" t="s">
        <v>45</v>
      </c>
      <c r="BW98" s="19" t="s">
        <v>45</v>
      </c>
      <c r="BX98" s="19" t="s">
        <v>45</v>
      </c>
      <c r="BY98" s="19" t="s">
        <v>45</v>
      </c>
      <c r="BZ98" s="19" t="s">
        <v>45</v>
      </c>
      <c r="CA98" s="19" t="s">
        <v>45</v>
      </c>
      <c r="CB98" s="19" t="s">
        <v>45</v>
      </c>
      <c r="CC98" s="19" t="s">
        <v>45</v>
      </c>
      <c r="CD98" s="19" t="s">
        <v>45</v>
      </c>
      <c r="CE98" s="19" t="s">
        <v>45</v>
      </c>
      <c r="CF98" s="19" t="s">
        <v>45</v>
      </c>
      <c r="CG98" s="19" t="s">
        <v>45</v>
      </c>
      <c r="CH98" s="19" t="s">
        <v>45</v>
      </c>
      <c r="CI98" s="19" t="s">
        <v>45</v>
      </c>
      <c r="CJ98" s="19" t="s">
        <v>45</v>
      </c>
      <c r="CK98" s="19" t="s">
        <v>45</v>
      </c>
      <c r="CL98" s="19" t="s">
        <v>45</v>
      </c>
      <c r="CM98" s="19" t="s">
        <v>45</v>
      </c>
      <c r="CN98" s="19" t="s">
        <v>45</v>
      </c>
      <c r="CO98" s="19" t="s">
        <v>45</v>
      </c>
      <c r="CP98" s="19" t="s">
        <v>45</v>
      </c>
      <c r="CQ98" s="19" t="s">
        <v>45</v>
      </c>
      <c r="CR98" s="19" t="s">
        <v>45</v>
      </c>
      <c r="CS98" s="19" t="s">
        <v>45</v>
      </c>
      <c r="CT98" s="19" t="s">
        <v>45</v>
      </c>
      <c r="CU98" s="19" t="s">
        <v>45</v>
      </c>
      <c r="CV98" s="19" t="s">
        <v>45</v>
      </c>
      <c r="CW98" s="19" t="s">
        <v>45</v>
      </c>
    </row>
    <row r="99" ht="12.75" hidden="1" customHeight="1" outlineLevel="1">
      <c r="A99" s="11" t="s">
        <v>576</v>
      </c>
      <c r="B99" s="14" t="str">
        <f>VLOOKUP(B313,Lookups!$I$1:$J$4,2,TRUE)</f>
        <v>Per10TotalWeeklyBenefit</v>
      </c>
      <c r="C99" s="14" t="str">
        <f>VLOOKUP(C313,Lookups!$I$1:$J$4,2,TRUE)</f>
        <v>Per100CoveredPayroll</v>
      </c>
      <c r="D99" s="14" t="str">
        <f>VLOOKUP(D313,Lookups!$I$1:$J$4,2,TRUE)</f>
        <v>Per10TotalWeeklyBenefit</v>
      </c>
      <c r="E99" s="14" t="str">
        <f>VLOOKUP(E313,Lookups!$I$1:$J$4,2,TRUE)</f>
        <v>Per100CoveredPayroll</v>
      </c>
      <c r="F99" s="14" t="str">
        <f>VLOOKUP(F313,Lookups!$I$1:$J$4,2,TRUE)</f>
        <v>Per10TotalWeeklyBenefit</v>
      </c>
      <c r="G99" s="14" t="str">
        <f>VLOOKUP(G313,Lookups!$I$1:$J$4,2,TRUE)</f>
        <v>Per100CoveredPayroll</v>
      </c>
      <c r="H99" s="14" t="str">
        <f>VLOOKUP(H313,Lookups!$I$1:$J$4,2,TRUE)</f>
        <v>Per100CoveredPayroll</v>
      </c>
      <c r="I99" s="14" t="str">
        <f>VLOOKUP(I313,Lookups!$I$1:$J$4,2,TRUE)</f>
        <v>PerEmployeePerMonth</v>
      </c>
      <c r="J99" s="14" t="str">
        <f>VLOOKUP(J313,Lookups!$I$1:$J$4,2,TRUE)</f>
        <v>PerEmployeePerMonth</v>
      </c>
      <c r="K99" s="14" t="str">
        <f>VLOOKUP(K313,Lookups!$I$1:$J$4,2,TRUE)</f>
        <v>Per10TotalWeeklyBenefit</v>
      </c>
      <c r="L99" s="14" t="str">
        <f>VLOOKUP(L313,Lookups!$I$1:$J$4,2,TRUE)</f>
        <v>Per100CoveredPayroll</v>
      </c>
      <c r="M99" s="14" t="str">
        <f>VLOOKUP(M313,Lookups!$I$1:$J$4,2,TRUE)</f>
        <v>Per10TotalWeeklyBenefit</v>
      </c>
      <c r="N99" s="14" t="str">
        <f>VLOOKUP(N313,Lookups!$I$1:$J$4,2,TRUE)</f>
        <v>Per10TotalWeeklyBenefit</v>
      </c>
      <c r="O99" s="14" t="str">
        <f>VLOOKUP(O313,Lookups!$I$1:$J$4,2,TRUE)</f>
        <v>Per10TotalWeeklyBenefit</v>
      </c>
      <c r="P99" s="14" t="str">
        <f>VLOOKUP(P313,Lookups!$I$1:$J$4,2,TRUE)</f>
        <v>Per10TotalWeeklyBenefit</v>
      </c>
      <c r="Q99" s="14" t="str">
        <f>VLOOKUP(Q313,Lookups!$I$1:$J$4,2,TRUE)</f>
        <v>PerEmployeePerMonth</v>
      </c>
      <c r="R99" s="14" t="str">
        <f>VLOOKUP(R313,Lookups!$I$1:$J$4,2,TRUE)</f>
        <v>Per100CoveredPayroll</v>
      </c>
      <c r="S99" s="14" t="str">
        <f>VLOOKUP(S313,Lookups!$I$1:$J$4,2,TRUE)</f>
        <v>Per100CoveredPayroll</v>
      </c>
      <c r="T99" s="14" t="str">
        <f>VLOOKUP(T313,Lookups!$I$1:$J$4,2,TRUE)</f>
        <v>Per10TotalWeeklyBenefit</v>
      </c>
      <c r="U99" s="14" t="str">
        <f>VLOOKUP(U313,Lookups!$I$1:$J$4,2,TRUE)</f>
        <v>Per10TotalWeeklyBenefit</v>
      </c>
      <c r="V99" s="14" t="str">
        <f>VLOOKUP(V313,Lookups!$I$1:$J$4,2,TRUE)</f>
        <v>Per100CoveredPayroll</v>
      </c>
      <c r="W99" s="14" t="str">
        <f>VLOOKUP(W313,Lookups!$I$1:$J$4,2,TRUE)</f>
        <v>Per100CoveredPayroll</v>
      </c>
      <c r="X99" s="14" t="str">
        <f>VLOOKUP(X313,Lookups!$I$1:$J$4,2,TRUE)</f>
        <v>Per10TotalWeeklyBenefit</v>
      </c>
      <c r="Y99" s="14" t="str">
        <f>VLOOKUP(Y313,Lookups!$I$1:$J$4,2,TRUE)</f>
        <v>PerEmployeePerMonth</v>
      </c>
      <c r="Z99" s="14" t="str">
        <f>VLOOKUP(Z313,Lookups!$I$1:$J$4,2,TRUE)</f>
        <v>Per100CoveredPayroll</v>
      </c>
      <c r="AA99" s="14" t="str">
        <f>VLOOKUP(AA313,Lookups!$I$1:$J$4,2,TRUE)</f>
        <v>PerEmployeePerMonth</v>
      </c>
      <c r="AB99" s="14" t="str">
        <f>VLOOKUP(AB313,Lookups!$I$1:$J$4,2,TRUE)</f>
        <v>Per10TotalWeeklyBenefit</v>
      </c>
      <c r="AC99" s="14" t="str">
        <f>VLOOKUP(AC313,Lookups!$I$1:$J$4,2,TRUE)</f>
        <v>Per10TotalWeeklyBenefit</v>
      </c>
      <c r="AD99" s="14" t="str">
        <f>VLOOKUP(AD313,Lookups!$I$1:$J$4,2,TRUE)</f>
        <v>Per10TotalWeeklyBenefit</v>
      </c>
      <c r="AE99" s="14" t="str">
        <f>VLOOKUP(AE313,Lookups!$I$1:$J$4,2,TRUE)</f>
        <v>Per10TotalWeeklyBenefit</v>
      </c>
      <c r="AF99" s="14" t="str">
        <f>VLOOKUP(AF313,Lookups!$I$1:$J$4,2,TRUE)</f>
        <v>PerEmployeePerMonth</v>
      </c>
      <c r="AG99" s="14" t="str">
        <f>VLOOKUP(AG313,Lookups!$I$1:$J$4,2,TRUE)</f>
        <v>Per10TotalWeeklyBenefit</v>
      </c>
      <c r="AH99" s="14" t="str">
        <f>VLOOKUP(AH313,Lookups!$I$1:$J$4,2,TRUE)</f>
        <v>Per100CoveredPayroll</v>
      </c>
      <c r="AI99" s="14" t="str">
        <f>VLOOKUP(AI313,Lookups!$I$1:$J$4,2,TRUE)</f>
        <v>Per10TotalWeeklyBenefit</v>
      </c>
      <c r="AJ99" s="14" t="str">
        <f>VLOOKUP(AJ313,Lookups!$I$1:$J$4,2,TRUE)</f>
        <v>Per100CoveredPayroll</v>
      </c>
      <c r="AK99" s="14" t="str">
        <f>VLOOKUP(AK313,Lookups!$I$1:$J$4,2,TRUE)</f>
        <v>Per10TotalWeeklyBenefit</v>
      </c>
      <c r="AL99" s="14" t="str">
        <f>VLOOKUP(AL313,Lookups!$I$1:$J$4,2,TRUE)</f>
        <v>Per100CoveredPayroll</v>
      </c>
      <c r="AM99" s="14" t="str">
        <f>VLOOKUP(AM313,Lookups!$I$1:$J$4,2,TRUE)</f>
        <v>Per10TotalWeeklyBenefit</v>
      </c>
      <c r="AN99" s="14" t="str">
        <f>VLOOKUP(AN313,Lookups!$I$1:$J$4,2,TRUE)</f>
        <v>Per100CoveredPayroll</v>
      </c>
      <c r="AO99" s="14" t="str">
        <f>VLOOKUP(AO313,Lookups!$I$1:$J$4,2,TRUE)</f>
        <v>Per10TotalWeeklyBenefit</v>
      </c>
      <c r="AP99" s="14" t="str">
        <f>VLOOKUP(AP313,Lookups!$I$1:$J$4,2,TRUE)</f>
        <v>Per10TotalWeeklyBenefit</v>
      </c>
      <c r="AQ99" s="14" t="str">
        <f>VLOOKUP(AQ313,Lookups!$I$1:$J$4,2,TRUE)</f>
        <v>Per100CoveredPayroll</v>
      </c>
      <c r="AR99" s="14" t="str">
        <f>VLOOKUP(AR313,Lookups!$I$1:$J$4,2,TRUE)</f>
        <v>Per100CoveredPayroll</v>
      </c>
      <c r="AS99" s="14" t="str">
        <f>VLOOKUP(AS313,Lookups!$I$1:$J$4,2,TRUE)</f>
        <v>Per10TotalWeeklyBenefit</v>
      </c>
      <c r="AT99" s="14" t="str">
        <f>VLOOKUP(AT313,Lookups!$I$1:$J$4,2,TRUE)</f>
        <v>Per100CoveredPayroll</v>
      </c>
      <c r="AU99" s="14" t="str">
        <f>VLOOKUP(AU313,Lookups!$I$1:$J$4,2,TRUE)</f>
        <v>Per10TotalWeeklyBenefit</v>
      </c>
      <c r="AV99" s="14" t="str">
        <f>VLOOKUP(AV313,Lookups!$I$1:$J$4,2,TRUE)</f>
        <v>Per10TotalWeeklyBenefit</v>
      </c>
      <c r="AW99" s="14" t="str">
        <f>VLOOKUP(AW313,Lookups!$I$1:$J$4,2,TRUE)</f>
        <v>Per100CoveredPayroll</v>
      </c>
      <c r="AX99" s="14" t="str">
        <f>VLOOKUP(AX313,Lookups!$I$1:$J$4,2,TRUE)</f>
        <v>Per100CoveredPayroll</v>
      </c>
      <c r="AY99" s="14" t="str">
        <f>VLOOKUP(AY313,Lookups!$I$1:$J$4,2,TRUE)</f>
        <v>Per10TotalWeeklyBenefit</v>
      </c>
      <c r="AZ99" s="14" t="str">
        <f>VLOOKUP(AZ313,Lookups!$I$1:$J$4,2,TRUE)</f>
        <v>Per100CoveredPayroll</v>
      </c>
      <c r="BA99" s="14" t="str">
        <f>VLOOKUP(BA313,Lookups!$I$1:$J$4,2,TRUE)</f>
        <v>Per100CoveredPayroll</v>
      </c>
      <c r="BB99" s="14" t="str">
        <f>VLOOKUP(BB313,Lookups!$I$1:$J$4,2,TRUE)</f>
        <v>Per10TotalWeeklyBenefit</v>
      </c>
      <c r="BC99" s="14" t="str">
        <f>VLOOKUP(BC313,Lookups!$I$1:$J$4,2,TRUE)</f>
        <v>Per10TotalWeeklyBenefit</v>
      </c>
      <c r="BD99" s="14" t="str">
        <f>VLOOKUP(BD313,Lookups!$I$1:$J$4,2,TRUE)</f>
        <v>Per10TotalWeeklyBenefit</v>
      </c>
      <c r="BE99" s="14" t="str">
        <f>VLOOKUP(BE313,Lookups!$I$1:$J$4,2,TRUE)</f>
        <v>PerEmployeePerMonth</v>
      </c>
      <c r="BF99" s="14" t="str">
        <f>VLOOKUP(BF313,Lookups!$I$1:$J$4,2,TRUE)</f>
        <v>PerEmployeePerMonth</v>
      </c>
      <c r="BG99" s="14" t="str">
        <f>VLOOKUP(BG313,Lookups!$I$1:$J$4,2,TRUE)</f>
        <v>Per100CoveredPayroll</v>
      </c>
      <c r="BH99" s="14" t="str">
        <f>VLOOKUP(BH313,Lookups!$I$1:$J$4,2,TRUE)</f>
        <v>Per10TotalWeeklyBenefit</v>
      </c>
      <c r="BI99" s="14" t="str">
        <f>VLOOKUP(BI313,Lookups!$I$1:$J$4,2,TRUE)</f>
        <v>Per10TotalWeeklyBenefit</v>
      </c>
      <c r="BJ99" s="14" t="str">
        <f>VLOOKUP(BJ313,Lookups!$I$1:$J$4,2,TRUE)</f>
        <v>Per10TotalWeeklyBenefit</v>
      </c>
      <c r="BK99" s="14" t="str">
        <f>VLOOKUP(BK313,Lookups!$I$1:$J$4,2,TRUE)</f>
        <v>Per100CoveredPayroll</v>
      </c>
      <c r="BL99" s="14" t="str">
        <f>VLOOKUP(BL313,Lookups!$I$1:$J$4,2,TRUE)</f>
        <v>Per100CoveredPayroll</v>
      </c>
      <c r="BM99" s="14" t="str">
        <f>VLOOKUP(BM313,Lookups!$I$1:$J$4,2,TRUE)</f>
        <v>Per10TotalWeeklyBenefit</v>
      </c>
      <c r="BN99" s="14" t="str">
        <f>VLOOKUP(BN313,Lookups!$I$1:$J$4,2,TRUE)</f>
        <v>Per100CoveredPayroll</v>
      </c>
      <c r="BO99" s="14" t="str">
        <f>VLOOKUP(BO313,Lookups!$I$1:$J$4,2,TRUE)</f>
        <v>Per100CoveredPayroll</v>
      </c>
      <c r="BP99" s="14" t="str">
        <f>VLOOKUP(BP313,Lookups!$I$1:$J$4,2,TRUE)</f>
        <v>Per10TotalWeeklyBenefit</v>
      </c>
      <c r="BQ99" s="14" t="str">
        <f>VLOOKUP(BQ313,Lookups!$I$1:$J$4,2,TRUE)</f>
        <v>Per100CoveredPayroll</v>
      </c>
      <c r="BR99" s="14" t="str">
        <f>VLOOKUP(BR313,Lookups!$I$1:$J$4,2,TRUE)</f>
        <v>Per100CoveredPayroll</v>
      </c>
      <c r="BS99" s="14" t="str">
        <f>VLOOKUP(BS313,Lookups!$I$1:$J$4,2,TRUE)</f>
        <v>Per10TotalWeeklyBenefit</v>
      </c>
      <c r="BT99" s="14" t="str">
        <f>VLOOKUP(BT313,Lookups!$I$1:$J$4,2,TRUE)</f>
        <v>PerEmployeePerMonth</v>
      </c>
      <c r="BU99" s="14" t="str">
        <f>VLOOKUP(BU313,Lookups!$I$1:$J$4,2,TRUE)</f>
        <v>Per100CoveredPayroll</v>
      </c>
      <c r="BV99" s="14" t="str">
        <f>VLOOKUP(BV313,Lookups!$I$1:$J$4,2,TRUE)</f>
        <v>Per100CoveredPayroll</v>
      </c>
      <c r="BW99" s="14" t="str">
        <f>VLOOKUP(BW313,Lookups!$I$1:$J$4,2,TRUE)</f>
        <v>Per10TotalWeeklyBenefit</v>
      </c>
      <c r="BX99" s="14" t="str">
        <f>VLOOKUP(BX313,Lookups!$I$1:$J$4,2,TRUE)</f>
        <v>PerEmployeePerMonth</v>
      </c>
      <c r="BY99" s="14" t="str">
        <f>VLOOKUP(BY313,Lookups!$I$1:$J$4,2,TRUE)</f>
        <v>Per100CoveredPayroll</v>
      </c>
      <c r="BZ99" s="14" t="str">
        <f>VLOOKUP(BZ313,Lookups!$I$1:$J$4,2,TRUE)</f>
        <v>Per100CoveredPayroll</v>
      </c>
      <c r="CA99" s="14" t="str">
        <f>VLOOKUP(CA313,Lookups!$I$1:$J$4,2,TRUE)</f>
        <v>Per100CoveredPayroll</v>
      </c>
      <c r="CB99" s="14" t="str">
        <f>VLOOKUP(CB313,Lookups!$I$1:$J$4,2,TRUE)</f>
        <v>Per10TotalWeeklyBenefit</v>
      </c>
      <c r="CC99" s="14" t="str">
        <f>VLOOKUP(CC313,Lookups!$I$1:$J$4,2,TRUE)</f>
        <v>Per100CoveredPayroll</v>
      </c>
      <c r="CD99" s="14" t="str">
        <f>VLOOKUP(CD313,Lookups!$I$1:$J$4,2,TRUE)</f>
        <v>Per100CoveredPayroll</v>
      </c>
      <c r="CE99" s="14" t="str">
        <f>VLOOKUP(CE313,Lookups!$I$1:$J$4,2,TRUE)</f>
        <v>Per100CoveredPayroll</v>
      </c>
      <c r="CF99" s="14" t="str">
        <f>VLOOKUP(CF313,Lookups!$I$1:$J$4,2,TRUE)</f>
        <v>Per100CoveredPayroll</v>
      </c>
      <c r="CG99" s="14" t="str">
        <f>VLOOKUP(CG313,Lookups!$I$1:$J$4,2,TRUE)</f>
        <v>Per10TotalWeeklyBenefit</v>
      </c>
      <c r="CH99" s="14" t="str">
        <f>VLOOKUP(CH313,Lookups!$I$1:$J$4,2,TRUE)</f>
        <v>Per10TotalWeeklyBenefit</v>
      </c>
      <c r="CI99" s="14" t="str">
        <f>VLOOKUP(CI313,Lookups!$I$1:$J$4,2,TRUE)</f>
        <v>Per100CoveredPayroll</v>
      </c>
      <c r="CJ99" s="14" t="str">
        <f>VLOOKUP(CJ313,Lookups!$I$1:$J$4,2,TRUE)</f>
        <v>Per10TotalWeeklyBenefit</v>
      </c>
      <c r="CK99" s="14" t="str">
        <f>VLOOKUP(CK313,Lookups!$I$1:$J$4,2,TRUE)</f>
        <v>Per100CoveredPayroll</v>
      </c>
      <c r="CL99" s="14" t="str">
        <f>VLOOKUP(CL313,Lookups!$I$1:$J$4,2,TRUE)</f>
        <v>Per100CoveredPayroll</v>
      </c>
      <c r="CM99" s="14" t="str">
        <f>VLOOKUP(CM313,Lookups!$I$1:$J$4,2,TRUE)</f>
        <v>Per100CoveredPayroll</v>
      </c>
      <c r="CN99" s="14" t="str">
        <f>VLOOKUP(CN313,Lookups!$I$1:$J$4,2,TRUE)</f>
        <v>Per100CoveredPayroll</v>
      </c>
      <c r="CO99" s="14" t="str">
        <f>VLOOKUP(CO313,Lookups!$I$1:$J$4,2,TRUE)</f>
        <v>Per10TotalWeeklyBenefit</v>
      </c>
      <c r="CP99" s="14" t="str">
        <f>VLOOKUP(CP313,Lookups!$I$1:$J$4,2,TRUE)</f>
        <v>Per10TotalWeeklyBenefit</v>
      </c>
      <c r="CQ99" s="14" t="str">
        <f>VLOOKUP(CQ313,Lookups!$I$1:$J$4,2,TRUE)</f>
        <v>Per100CoveredPayroll</v>
      </c>
      <c r="CR99" s="14" t="str">
        <f>VLOOKUP(CR313,Lookups!$I$1:$J$4,2,TRUE)</f>
        <v>Per10TotalWeeklyBenefit</v>
      </c>
      <c r="CS99" s="14" t="str">
        <f>VLOOKUP(CS313,Lookups!$I$1:$J$4,2,TRUE)</f>
        <v>Per100CoveredPayroll</v>
      </c>
      <c r="CT99" s="14" t="str">
        <f>VLOOKUP(CT313,Lookups!$I$1:$J$4,2,TRUE)</f>
        <v>Per100CoveredPayroll</v>
      </c>
      <c r="CU99" s="14" t="str">
        <f>VLOOKUP(CU313,Lookups!$I$1:$J$4,2,TRUE)</f>
        <v>Per100CoveredPayroll</v>
      </c>
      <c r="CV99" s="14" t="str">
        <f>VLOOKUP(CV313,Lookups!$I$1:$J$4,2,TRUE)</f>
        <v>Per100CoveredPayroll</v>
      </c>
      <c r="CW99" s="14" t="str">
        <f>VLOOKUP(CW313,Lookups!$I$1:$J$4,2,TRUE)</f>
        <v>Per100CoveredPayroll</v>
      </c>
    </row>
    <row r="100" ht="12.75" hidden="1" customHeight="1" outlineLevel="1">
      <c r="A100" s="11" t="s">
        <v>577</v>
      </c>
      <c r="B100" s="14" t="str">
        <f>VLOOKUP(B314,Lookups!$K$1:$L$3,2,TRUE)</f>
        <v>AgeBanded</v>
      </c>
      <c r="C100" s="14" t="str">
        <f>VLOOKUP(C314,Lookups!$K$1:$L$3,2,TRUE)</f>
        <v>Composite</v>
      </c>
      <c r="D100" s="14" t="str">
        <f>VLOOKUP(D314,Lookups!$K$1:$L$3,2,TRUE)</f>
        <v>Composite</v>
      </c>
      <c r="E100" s="14" t="str">
        <f>VLOOKUP(E314,Lookups!$K$1:$L$3,2,TRUE)</f>
        <v>Composite</v>
      </c>
      <c r="F100" s="14" t="str">
        <f>VLOOKUP(F314,Lookups!$K$1:$L$3,2,TRUE)</f>
        <v>AgeBanded</v>
      </c>
      <c r="G100" s="14" t="str">
        <f>VLOOKUP(G314,Lookups!$K$1:$L$3,2,TRUE)</f>
        <v>Composite</v>
      </c>
      <c r="H100" s="14" t="str">
        <f>VLOOKUP(H314,Lookups!$K$1:$L$3,2,TRUE)</f>
        <v>Composite</v>
      </c>
      <c r="I100" s="14" t="str">
        <f>VLOOKUP(I314,Lookups!$K$1:$L$3,2,TRUE)</f>
        <v>Composite</v>
      </c>
      <c r="J100" s="14" t="str">
        <f>VLOOKUP(J314,Lookups!$K$1:$L$3,2,TRUE)</f>
        <v>Composite</v>
      </c>
      <c r="K100" s="14" t="str">
        <f>VLOOKUP(K314,Lookups!$K$1:$L$3,2,TRUE)</f>
        <v>AgeBanded</v>
      </c>
      <c r="L100" s="14" t="str">
        <f>VLOOKUP(L314,Lookups!$K$1:$L$3,2,TRUE)</f>
        <v>Composite</v>
      </c>
      <c r="M100" s="14" t="str">
        <f>VLOOKUP(M314,Lookups!$K$1:$L$3,2,TRUE)</f>
        <v>Composite</v>
      </c>
      <c r="N100" s="14" t="str">
        <f>VLOOKUP(N314,Lookups!$K$1:$L$3,2,TRUE)</f>
        <v>Composite</v>
      </c>
      <c r="O100" s="14" t="str">
        <f>VLOOKUP(O314,Lookups!$K$1:$L$3,2,TRUE)</f>
        <v>Composite</v>
      </c>
      <c r="P100" s="14" t="str">
        <f>VLOOKUP(P314,Lookups!$K$1:$L$3,2,TRUE)</f>
        <v>AgeBanded</v>
      </c>
      <c r="Q100" s="14" t="str">
        <f>VLOOKUP(Q314,Lookups!$K$1:$L$3,2,TRUE)</f>
        <v>Composite</v>
      </c>
      <c r="R100" s="14" t="str">
        <f>VLOOKUP(R314,Lookups!$K$1:$L$3,2,TRUE)</f>
        <v>Composite</v>
      </c>
      <c r="S100" s="14" t="str">
        <f>VLOOKUP(S314,Lookups!$K$1:$L$3,2,TRUE)</f>
        <v>AgeBanded</v>
      </c>
      <c r="T100" s="14" t="str">
        <f>VLOOKUP(T314,Lookups!$K$1:$L$3,2,TRUE)</f>
        <v>Composite</v>
      </c>
      <c r="U100" s="14" t="str">
        <f>VLOOKUP(U314,Lookups!$K$1:$L$3,2,TRUE)</f>
        <v>Composite</v>
      </c>
      <c r="V100" s="14" t="str">
        <f>VLOOKUP(V314,Lookups!$K$1:$L$3,2,TRUE)</f>
        <v>Composite</v>
      </c>
      <c r="W100" s="14" t="str">
        <f>VLOOKUP(W314,Lookups!$K$1:$L$3,2,TRUE)</f>
        <v>Composite</v>
      </c>
      <c r="X100" s="14" t="str">
        <f>VLOOKUP(X314,Lookups!$K$1:$L$3,2,TRUE)</f>
        <v>Composite</v>
      </c>
      <c r="Y100" s="14" t="str">
        <f>VLOOKUP(Y314,Lookups!$K$1:$L$3,2,TRUE)</f>
        <v>Composite</v>
      </c>
      <c r="Z100" s="14" t="str">
        <f>VLOOKUP(Z314,Lookups!$K$1:$L$3,2,TRUE)</f>
        <v>AgeBanded</v>
      </c>
      <c r="AA100" s="14" t="str">
        <f>VLOOKUP(AA314,Lookups!$K$1:$L$3,2,TRUE)</f>
        <v>AgeBanded</v>
      </c>
      <c r="AB100" s="14" t="str">
        <f>VLOOKUP(AB314,Lookups!$K$1:$L$3,2,TRUE)</f>
        <v>Composite</v>
      </c>
      <c r="AC100" s="14" t="str">
        <f>VLOOKUP(AC314,Lookups!$K$1:$L$3,2,TRUE)</f>
        <v>Composite</v>
      </c>
      <c r="AD100" s="14" t="str">
        <f>VLOOKUP(AD314,Lookups!$K$1:$L$3,2,TRUE)</f>
        <v>Composite</v>
      </c>
      <c r="AE100" s="14" t="str">
        <f>VLOOKUP(AE314,Lookups!$K$1:$L$3,2,TRUE)</f>
        <v>Composite</v>
      </c>
      <c r="AF100" s="14" t="str">
        <f>VLOOKUP(AF314,Lookups!$K$1:$L$3,2,TRUE)</f>
        <v>Composite</v>
      </c>
      <c r="AG100" s="14" t="str">
        <f>VLOOKUP(AG314,Lookups!$K$1:$L$3,2,TRUE)</f>
        <v>AgeBanded</v>
      </c>
      <c r="AH100" s="14" t="str">
        <f>VLOOKUP(AH314,Lookups!$K$1:$L$3,2,TRUE)</f>
        <v>Composite</v>
      </c>
      <c r="AI100" s="14" t="str">
        <f>VLOOKUP(AI314,Lookups!$K$1:$L$3,2,TRUE)</f>
        <v>Composite</v>
      </c>
      <c r="AJ100" s="14" t="str">
        <f>VLOOKUP(AJ314,Lookups!$K$1:$L$3,2,TRUE)</f>
        <v>Composite</v>
      </c>
      <c r="AK100" s="14" t="str">
        <f>VLOOKUP(AK314,Lookups!$K$1:$L$3,2,TRUE)</f>
        <v>Composite</v>
      </c>
      <c r="AL100" s="14" t="str">
        <f>VLOOKUP(AL314,Lookups!$K$1:$L$3,2,TRUE)</f>
        <v>AgeBanded</v>
      </c>
      <c r="AM100" s="14" t="str">
        <f>VLOOKUP(AM314,Lookups!$K$1:$L$3,2,TRUE)</f>
        <v>Composite</v>
      </c>
      <c r="AN100" s="14" t="str">
        <f>VLOOKUP(AN314,Lookups!$K$1:$L$3,2,TRUE)</f>
        <v>Composite</v>
      </c>
      <c r="AO100" s="14" t="str">
        <f>VLOOKUP(AO314,Lookups!$K$1:$L$3,2,TRUE)</f>
        <v>Composite</v>
      </c>
      <c r="AP100" s="14" t="str">
        <f>VLOOKUP(AP314,Lookups!$K$1:$L$3,2,TRUE)</f>
        <v>Composite</v>
      </c>
      <c r="AQ100" s="14" t="str">
        <f>VLOOKUP(AQ314,Lookups!$K$1:$L$3,2,TRUE)</f>
        <v>AgeBanded</v>
      </c>
      <c r="AR100" s="14" t="str">
        <f>VLOOKUP(AR314,Lookups!$K$1:$L$3,2,TRUE)</f>
        <v>AgeBanded</v>
      </c>
      <c r="AS100" s="14" t="str">
        <f>VLOOKUP(AS314,Lookups!$K$1:$L$3,2,TRUE)</f>
        <v>Composite</v>
      </c>
      <c r="AT100" s="14" t="str">
        <f>VLOOKUP(AT314,Lookups!$K$1:$L$3,2,TRUE)</f>
        <v>Composite</v>
      </c>
      <c r="AU100" s="14" t="str">
        <f>VLOOKUP(AU314,Lookups!$K$1:$L$3,2,TRUE)</f>
        <v>AgeBanded</v>
      </c>
      <c r="AV100" s="14" t="str">
        <f>VLOOKUP(AV314,Lookups!$K$1:$L$3,2,TRUE)</f>
        <v>Composite</v>
      </c>
      <c r="AW100" s="14" t="str">
        <f>VLOOKUP(AW314,Lookups!$K$1:$L$3,2,TRUE)</f>
        <v>AgeBanded</v>
      </c>
      <c r="AX100" s="14" t="str">
        <f>VLOOKUP(AX314,Lookups!$K$1:$L$3,2,TRUE)</f>
        <v>Composite</v>
      </c>
      <c r="AY100" s="14" t="str">
        <f>VLOOKUP(AY314,Lookups!$K$1:$L$3,2,TRUE)</f>
        <v>AgeBanded</v>
      </c>
      <c r="AZ100" s="14" t="str">
        <f>VLOOKUP(AZ314,Lookups!$K$1:$L$3,2,TRUE)</f>
        <v>Composite</v>
      </c>
      <c r="BA100" s="14" t="str">
        <f>VLOOKUP(BA314,Lookups!$K$1:$L$3,2,TRUE)</f>
        <v>Composite</v>
      </c>
      <c r="BB100" s="14" t="str">
        <f>VLOOKUP(BB314,Lookups!$K$1:$L$3,2,TRUE)</f>
        <v>Composite</v>
      </c>
      <c r="BC100" s="14" t="str">
        <f>VLOOKUP(BC314,Lookups!$K$1:$L$3,2,TRUE)</f>
        <v>Composite</v>
      </c>
      <c r="BD100" s="14" t="str">
        <f>VLOOKUP(BD314,Lookups!$K$1:$L$3,2,TRUE)</f>
        <v>AgeBanded</v>
      </c>
      <c r="BE100" s="14" t="str">
        <f>VLOOKUP(BE314,Lookups!$K$1:$L$3,2,TRUE)</f>
        <v>Composite</v>
      </c>
      <c r="BF100" s="14" t="str">
        <f>VLOOKUP(BF314,Lookups!$K$1:$L$3,2,TRUE)</f>
        <v>AgeBanded</v>
      </c>
      <c r="BG100" s="14" t="str">
        <f>VLOOKUP(BG314,Lookups!$K$1:$L$3,2,TRUE)</f>
        <v>Composite</v>
      </c>
      <c r="BH100" s="14" t="str">
        <f>VLOOKUP(BH314,Lookups!$K$1:$L$3,2,TRUE)</f>
        <v>Composite</v>
      </c>
      <c r="BI100" s="14" t="str">
        <f>VLOOKUP(BI314,Lookups!$K$1:$L$3,2,TRUE)</f>
        <v>Composite</v>
      </c>
      <c r="BJ100" s="14" t="str">
        <f>VLOOKUP(BJ314,Lookups!$K$1:$L$3,2,TRUE)</f>
        <v>AgeBanded</v>
      </c>
      <c r="BK100" s="14" t="str">
        <f>VLOOKUP(BK314,Lookups!$K$1:$L$3,2,TRUE)</f>
        <v>Composite</v>
      </c>
      <c r="BL100" s="14" t="str">
        <f>VLOOKUP(BL314,Lookups!$K$1:$L$3,2,TRUE)</f>
        <v>Composite</v>
      </c>
      <c r="BM100" s="14" t="str">
        <f>VLOOKUP(BM314,Lookups!$K$1:$L$3,2,TRUE)</f>
        <v>Composite</v>
      </c>
      <c r="BN100" s="14" t="str">
        <f>VLOOKUP(BN314,Lookups!$K$1:$L$3,2,TRUE)</f>
        <v>AgeBanded</v>
      </c>
      <c r="BO100" s="14" t="str">
        <f>VLOOKUP(BO314,Lookups!$K$1:$L$3,2,TRUE)</f>
        <v>Composite</v>
      </c>
      <c r="BP100" s="14" t="str">
        <f>VLOOKUP(BP314,Lookups!$K$1:$L$3,2,TRUE)</f>
        <v>Composite</v>
      </c>
      <c r="BQ100" s="14" t="str">
        <f>VLOOKUP(BQ314,Lookups!$K$1:$L$3,2,TRUE)</f>
        <v>Composite</v>
      </c>
      <c r="BR100" s="14" t="str">
        <f>VLOOKUP(BR314,Lookups!$K$1:$L$3,2,TRUE)</f>
        <v>AgeBanded</v>
      </c>
      <c r="BS100" s="14" t="str">
        <f>VLOOKUP(BS314,Lookups!$K$1:$L$3,2,TRUE)</f>
        <v>AgeBanded</v>
      </c>
      <c r="BT100" s="14" t="str">
        <f>VLOOKUP(BT314,Lookups!$K$1:$L$3,2,TRUE)</f>
        <v>Composite</v>
      </c>
      <c r="BU100" s="14" t="str">
        <f>VLOOKUP(BU314,Lookups!$K$1:$L$3,2,TRUE)</f>
        <v>Composite</v>
      </c>
      <c r="BV100" s="14" t="str">
        <f>VLOOKUP(BV314,Lookups!$K$1:$L$3,2,TRUE)</f>
        <v>AgeBanded</v>
      </c>
      <c r="BW100" s="14" t="str">
        <f>VLOOKUP(BW314,Lookups!$K$1:$L$3,2,TRUE)</f>
        <v>AgeBanded</v>
      </c>
      <c r="BX100" s="14" t="str">
        <f>VLOOKUP(BX314,Lookups!$K$1:$L$3,2,TRUE)</f>
        <v>Composite</v>
      </c>
      <c r="BY100" s="14" t="str">
        <f>VLOOKUP(BY314,Lookups!$K$1:$L$3,2,TRUE)</f>
        <v>Composite</v>
      </c>
      <c r="BZ100" s="14" t="str">
        <f>VLOOKUP(BZ314,Lookups!$K$1:$L$3,2,TRUE)</f>
        <v>Composite</v>
      </c>
      <c r="CA100" s="14" t="str">
        <f>VLOOKUP(CA314,Lookups!$K$1:$L$3,2,TRUE)</f>
        <v>AgeBanded</v>
      </c>
      <c r="CB100" s="14" t="str">
        <f>VLOOKUP(CB314,Lookups!$K$1:$L$3,2,TRUE)</f>
        <v>AgeBanded</v>
      </c>
      <c r="CC100" s="14" t="str">
        <f>VLOOKUP(CC314,Lookups!$K$1:$L$3,2,TRUE)</f>
        <v>Composite</v>
      </c>
      <c r="CD100" s="14" t="str">
        <f>VLOOKUP(CD314,Lookups!$K$1:$L$3,2,TRUE)</f>
        <v>Composite</v>
      </c>
      <c r="CE100" s="14" t="str">
        <f>VLOOKUP(CE314,Lookups!$K$1:$L$3,2,TRUE)</f>
        <v>AgeBanded</v>
      </c>
      <c r="CF100" s="14" t="str">
        <f>VLOOKUP(CF314,Lookups!$K$1:$L$3,2,TRUE)</f>
        <v>AgeBanded</v>
      </c>
      <c r="CG100" s="14" t="str">
        <f>VLOOKUP(CG314,Lookups!$K$1:$L$3,2,TRUE)</f>
        <v>AgeBanded</v>
      </c>
      <c r="CH100" s="14" t="str">
        <f>VLOOKUP(CH314,Lookups!$K$1:$L$3,2,TRUE)</f>
        <v>Composite</v>
      </c>
      <c r="CI100" s="14" t="str">
        <f>VLOOKUP(CI314,Lookups!$K$1:$L$3,2,TRUE)</f>
        <v>Composite</v>
      </c>
      <c r="CJ100" s="14" t="str">
        <f>VLOOKUP(CJ314,Lookups!$K$1:$L$3,2,TRUE)</f>
        <v>Composite</v>
      </c>
      <c r="CK100" s="14" t="str">
        <f>VLOOKUP(CK314,Lookups!$K$1:$L$3,2,TRUE)</f>
        <v>Composite</v>
      </c>
      <c r="CL100" s="14" t="str">
        <f>VLOOKUP(CL314,Lookups!$K$1:$L$3,2,TRUE)</f>
        <v>Composite</v>
      </c>
      <c r="CM100" s="14" t="str">
        <f>VLOOKUP(CM314,Lookups!$K$1:$L$3,2,TRUE)</f>
        <v>AgeBanded</v>
      </c>
      <c r="CN100" s="14" t="str">
        <f>VLOOKUP(CN314,Lookups!$K$1:$L$3,2,TRUE)</f>
        <v>Composite</v>
      </c>
      <c r="CO100" s="14" t="str">
        <f>VLOOKUP(CO314,Lookups!$K$1:$L$3,2,TRUE)</f>
        <v>Composite</v>
      </c>
      <c r="CP100" s="14" t="str">
        <f>VLOOKUP(CP314,Lookups!$K$1:$L$3,2,TRUE)</f>
        <v>Composite</v>
      </c>
      <c r="CQ100" s="14" t="str">
        <f>VLOOKUP(CQ314,Lookups!$K$1:$L$3,2,TRUE)</f>
        <v>Composite</v>
      </c>
      <c r="CR100" s="14" t="str">
        <f>VLOOKUP(CR314,Lookups!$K$1:$L$3,2,TRUE)</f>
        <v>AgeBanded</v>
      </c>
      <c r="CS100" s="14" t="str">
        <f>VLOOKUP(CS314,Lookups!$K$1:$L$3,2,TRUE)</f>
        <v>Composite</v>
      </c>
      <c r="CT100" s="14" t="str">
        <f>VLOOKUP(CT314,Lookups!$K$1:$L$3,2,TRUE)</f>
        <v>Composite</v>
      </c>
      <c r="CU100" s="14" t="str">
        <f>VLOOKUP(CU314,Lookups!$K$1:$L$3,2,TRUE)</f>
        <v>Composite</v>
      </c>
      <c r="CV100" s="14" t="str">
        <f>VLOOKUP(CV314,Lookups!$K$1:$L$3,2,TRUE)</f>
        <v>Composite</v>
      </c>
      <c r="CW100" s="14" t="str">
        <f>VLOOKUP(CW314,Lookups!$K$1:$L$3,2,TRUE)</f>
        <v>Composite</v>
      </c>
    </row>
    <row r="101" ht="12.75" hidden="1" customHeight="1" outlineLevel="1">
      <c r="A101" s="10" t="s">
        <v>578</v>
      </c>
      <c r="B101" s="17" t="str">
        <f>VLOOKUP(B315,Lookups!$M$1:$N$3,2,TRUE)</f>
        <v>FullyInsured</v>
      </c>
      <c r="C101" s="17" t="str">
        <f>VLOOKUP(C315,Lookups!$M$1:$N$3,2,TRUE)</f>
        <v>FullyInsured</v>
      </c>
      <c r="D101" s="17" t="str">
        <f>VLOOKUP(D315,Lookups!$M$1:$N$3,2,TRUE)</f>
        <v>FullyInsured</v>
      </c>
      <c r="E101" s="17" t="str">
        <f>VLOOKUP(E315,Lookups!$M$1:$N$3,2,TRUE)</f>
        <v>FullyInsured</v>
      </c>
      <c r="F101" s="17" t="str">
        <f>VLOOKUP(F315,Lookups!$M$1:$N$3,2,TRUE)</f>
        <v>FullyInsured</v>
      </c>
      <c r="G101" s="17" t="str">
        <f>VLOOKUP(G315,Lookups!$M$1:$N$3,2,TRUE)</f>
        <v>FullyInsured</v>
      </c>
      <c r="H101" s="17" t="str">
        <f>VLOOKUP(H315,Lookups!$M$1:$N$3,2,TRUE)</f>
        <v>FullyInsured</v>
      </c>
      <c r="I101" s="17" t="str">
        <f>VLOOKUP(I315,Lookups!$M$1:$N$3,2,TRUE)</f>
        <v>FullyInsured</v>
      </c>
      <c r="J101" s="17" t="str">
        <f>VLOOKUP(J315,Lookups!$M$1:$N$3,2,TRUE)</f>
        <v>ASO</v>
      </c>
      <c r="K101" s="17" t="str">
        <f>VLOOKUP(K315,Lookups!$M$1:$N$3,2,TRUE)</f>
        <v>FullyInsured</v>
      </c>
      <c r="L101" s="17" t="str">
        <f>VLOOKUP(L315,Lookups!$M$1:$N$3,2,TRUE)</f>
        <v>FullyInsured</v>
      </c>
      <c r="M101" s="17" t="str">
        <f>VLOOKUP(M315,Lookups!$M$1:$N$3,2,TRUE)</f>
        <v>ASO</v>
      </c>
      <c r="N101" s="17" t="str">
        <f>VLOOKUP(N315,Lookups!$M$1:$N$3,2,TRUE)</f>
        <v>ASO</v>
      </c>
      <c r="O101" s="17" t="str">
        <f>VLOOKUP(O315,Lookups!$M$1:$N$3,2,TRUE)</f>
        <v>FullyInsured</v>
      </c>
      <c r="P101" s="17" t="str">
        <f>VLOOKUP(P315,Lookups!$M$1:$N$3,2,TRUE)</f>
        <v>FullyInsured</v>
      </c>
      <c r="Q101" s="17" t="str">
        <f>VLOOKUP(Q315,Lookups!$M$1:$N$3,2,TRUE)</f>
        <v>FullyInsured</v>
      </c>
      <c r="R101" s="17" t="str">
        <f>VLOOKUP(R315,Lookups!$M$1:$N$3,2,TRUE)</f>
        <v>ASO</v>
      </c>
      <c r="S101" s="17" t="str">
        <f>VLOOKUP(S315,Lookups!$M$1:$N$3,2,TRUE)</f>
        <v>FullyInsured</v>
      </c>
      <c r="T101" s="17" t="str">
        <f>VLOOKUP(T315,Lookups!$M$1:$N$3,2,TRUE)</f>
        <v>FullyInsured</v>
      </c>
      <c r="U101" s="17" t="str">
        <f>VLOOKUP(U315,Lookups!$M$1:$N$3,2,TRUE)</f>
        <v>FullyInsured</v>
      </c>
      <c r="V101" s="17" t="str">
        <f>VLOOKUP(V315,Lookups!$M$1:$N$3,2,TRUE)</f>
        <v>ASO</v>
      </c>
      <c r="W101" s="17" t="str">
        <f>VLOOKUP(W315,Lookups!$M$1:$N$3,2,TRUE)</f>
        <v>ASO</v>
      </c>
      <c r="X101" s="17" t="str">
        <f>VLOOKUP(X315,Lookups!$M$1:$N$3,2,TRUE)</f>
        <v>ASO</v>
      </c>
      <c r="Y101" s="17" t="str">
        <f>VLOOKUP(Y315,Lookups!$M$1:$N$3,2,TRUE)</f>
        <v>FullyInsured</v>
      </c>
      <c r="Z101" s="17" t="str">
        <f>VLOOKUP(Z315,Lookups!$M$1:$N$3,2,TRUE)</f>
        <v>FullyInsured</v>
      </c>
      <c r="AA101" s="17" t="str">
        <f>VLOOKUP(AA315,Lookups!$M$1:$N$3,2,TRUE)</f>
        <v>FullyInsured</v>
      </c>
      <c r="AB101" s="17" t="str">
        <f>VLOOKUP(AB315,Lookups!$M$1:$N$3,2,TRUE)</f>
        <v>FullyInsured</v>
      </c>
      <c r="AC101" s="17" t="str">
        <f>VLOOKUP(AC315,Lookups!$M$1:$N$3,2,TRUE)</f>
        <v>FullyInsured</v>
      </c>
      <c r="AD101" s="17" t="str">
        <f>VLOOKUP(AD315,Lookups!$M$1:$N$3,2,TRUE)</f>
        <v>FullyInsured</v>
      </c>
      <c r="AE101" s="17" t="str">
        <f>VLOOKUP(AE315,Lookups!$M$1:$N$3,2,TRUE)</f>
        <v>FullyInsured</v>
      </c>
      <c r="AF101" s="17" t="str">
        <f>VLOOKUP(AF315,Lookups!$M$1:$N$3,2,TRUE)</f>
        <v>FullyInsured</v>
      </c>
      <c r="AG101" s="17" t="str">
        <f>VLOOKUP(AG315,Lookups!$M$1:$N$3,2,TRUE)</f>
        <v>FullyInsured</v>
      </c>
      <c r="AH101" s="17" t="str">
        <f>VLOOKUP(AH315,Lookups!$M$1:$N$3,2,TRUE)</f>
        <v>FullyInsured</v>
      </c>
      <c r="AI101" s="17" t="str">
        <f>VLOOKUP(AI315,Lookups!$M$1:$N$3,2,TRUE)</f>
        <v>FullyInsured</v>
      </c>
      <c r="AJ101" s="17" t="str">
        <f>VLOOKUP(AJ315,Lookups!$M$1:$N$3,2,TRUE)</f>
        <v>FullyInsured</v>
      </c>
      <c r="AK101" s="17" t="str">
        <f>VLOOKUP(AK315,Lookups!$M$1:$N$3,2,TRUE)</f>
        <v>ASO</v>
      </c>
      <c r="AL101" s="17" t="str">
        <f>VLOOKUP(AL315,Lookups!$M$1:$N$3,2,TRUE)</f>
        <v>FullyInsured</v>
      </c>
      <c r="AM101" s="17" t="str">
        <f>VLOOKUP(AM315,Lookups!$M$1:$N$3,2,TRUE)</f>
        <v>FullyInsured</v>
      </c>
      <c r="AN101" s="17" t="str">
        <f>VLOOKUP(AN315,Lookups!$M$1:$N$3,2,TRUE)</f>
        <v>FullyInsured</v>
      </c>
      <c r="AO101" s="17" t="str">
        <f>VLOOKUP(AO315,Lookups!$M$1:$N$3,2,TRUE)</f>
        <v>FullyInsured</v>
      </c>
      <c r="AP101" s="17" t="str">
        <f>VLOOKUP(AP315,Lookups!$M$1:$N$3,2,TRUE)</f>
        <v>FullyInsured</v>
      </c>
      <c r="AQ101" s="17" t="str">
        <f>VLOOKUP(AQ315,Lookups!$M$1:$N$3,2,TRUE)</f>
        <v>FullyInsured</v>
      </c>
      <c r="AR101" s="17" t="str">
        <f>VLOOKUP(AR315,Lookups!$M$1:$N$3,2,TRUE)</f>
        <v>FullyInsured</v>
      </c>
      <c r="AS101" s="17" t="str">
        <f>VLOOKUP(AS315,Lookups!$M$1:$N$3,2,TRUE)</f>
        <v>FullyInsured</v>
      </c>
      <c r="AT101" s="17" t="str">
        <f>VLOOKUP(AT315,Lookups!$M$1:$N$3,2,TRUE)</f>
        <v>FullyInsured</v>
      </c>
      <c r="AU101" s="17" t="str">
        <f>VLOOKUP(AU315,Lookups!$M$1:$N$3,2,TRUE)</f>
        <v>FullyInsured</v>
      </c>
      <c r="AV101" s="17" t="str">
        <f>VLOOKUP(AV315,Lookups!$M$1:$N$3,2,TRUE)</f>
        <v>FullyInsured</v>
      </c>
      <c r="AW101" s="17" t="str">
        <f>VLOOKUP(AW315,Lookups!$M$1:$N$3,2,TRUE)</f>
        <v>FullyInsured</v>
      </c>
      <c r="AX101" s="17" t="str">
        <f>VLOOKUP(AX315,Lookups!$M$1:$N$3,2,TRUE)</f>
        <v>FullyInsured</v>
      </c>
      <c r="AY101" s="17" t="str">
        <f>VLOOKUP(AY315,Lookups!$M$1:$N$3,2,TRUE)</f>
        <v>FullyInsured</v>
      </c>
      <c r="AZ101" s="17" t="str">
        <f>VLOOKUP(AZ315,Lookups!$M$1:$N$3,2,TRUE)</f>
        <v>FullyInsured</v>
      </c>
      <c r="BA101" s="17" t="str">
        <f>VLOOKUP(BA315,Lookups!$M$1:$N$3,2,TRUE)</f>
        <v>FullyInsured</v>
      </c>
      <c r="BB101" s="17" t="str">
        <f>VLOOKUP(BB315,Lookups!$M$1:$N$3,2,TRUE)</f>
        <v>ASO</v>
      </c>
      <c r="BC101" s="17" t="str">
        <f>VLOOKUP(BC315,Lookups!$M$1:$N$3,2,TRUE)</f>
        <v>ASO</v>
      </c>
      <c r="BD101" s="17" t="str">
        <f>VLOOKUP(BD315,Lookups!$M$1:$N$3,2,TRUE)</f>
        <v>FullyInsured</v>
      </c>
      <c r="BE101" s="17" t="str">
        <f>VLOOKUP(BE315,Lookups!$M$1:$N$3,2,TRUE)</f>
        <v>FullyInsured</v>
      </c>
      <c r="BF101" s="17" t="str">
        <f>VLOOKUP(BF315,Lookups!$M$1:$N$3,2,TRUE)</f>
        <v>FullyInsured</v>
      </c>
      <c r="BG101" s="17" t="str">
        <f>VLOOKUP(BG315,Lookups!$M$1:$N$3,2,TRUE)</f>
        <v>FullyInsured</v>
      </c>
      <c r="BH101" s="17" t="str">
        <f>VLOOKUP(BH315,Lookups!$M$1:$N$3,2,TRUE)</f>
        <v>FullyInsured</v>
      </c>
      <c r="BI101" s="17" t="str">
        <f>VLOOKUP(BI315,Lookups!$M$1:$N$3,2,TRUE)</f>
        <v>FullyInsured</v>
      </c>
      <c r="BJ101" s="17" t="str">
        <f>VLOOKUP(BJ315,Lookups!$M$1:$N$3,2,TRUE)</f>
        <v>FullyInsured</v>
      </c>
      <c r="BK101" s="17" t="str">
        <f>VLOOKUP(BK315,Lookups!$M$1:$N$3,2,TRUE)</f>
        <v>FullyInsured</v>
      </c>
      <c r="BL101" s="17" t="str">
        <f>VLOOKUP(BL315,Lookups!$M$1:$N$3,2,TRUE)</f>
        <v>FullyInsured</v>
      </c>
      <c r="BM101" s="17" t="str">
        <f>VLOOKUP(BM315,Lookups!$M$1:$N$3,2,TRUE)</f>
        <v>FullyInsured</v>
      </c>
      <c r="BN101" s="17" t="str">
        <f>VLOOKUP(BN315,Lookups!$M$1:$N$3,2,TRUE)</f>
        <v>FullyInsured</v>
      </c>
      <c r="BO101" s="17" t="str">
        <f>VLOOKUP(BO315,Lookups!$M$1:$N$3,2,TRUE)</f>
        <v>FullyInsured</v>
      </c>
      <c r="BP101" s="17" t="str">
        <f>VLOOKUP(BP315,Lookups!$M$1:$N$3,2,TRUE)</f>
        <v>ASO</v>
      </c>
      <c r="BQ101" s="17" t="str">
        <f>VLOOKUP(BQ315,Lookups!$M$1:$N$3,2,TRUE)</f>
        <v>FullyInsured</v>
      </c>
      <c r="BR101" s="17" t="str">
        <f>VLOOKUP(BR315,Lookups!$M$1:$N$3,2,TRUE)</f>
        <v>FullyInsured</v>
      </c>
      <c r="BS101" s="17" t="str">
        <f>VLOOKUP(BS315,Lookups!$M$1:$N$3,2,TRUE)</f>
        <v>ASO</v>
      </c>
      <c r="BT101" s="17" t="str">
        <f>VLOOKUP(BT315,Lookups!$M$1:$N$3,2,TRUE)</f>
        <v>FullyInsured</v>
      </c>
      <c r="BU101" s="17" t="str">
        <f>VLOOKUP(BU315,Lookups!$M$1:$N$3,2,TRUE)</f>
        <v>FullyInsured</v>
      </c>
      <c r="BV101" s="17" t="str">
        <f>VLOOKUP(BV315,Lookups!$M$1:$N$3,2,TRUE)</f>
        <v>FullyInsured</v>
      </c>
      <c r="BW101" s="17" t="str">
        <f>VLOOKUP(BW315,Lookups!$M$1:$N$3,2,TRUE)</f>
        <v>ASO</v>
      </c>
      <c r="BX101" s="17" t="str">
        <f>VLOOKUP(BX315,Lookups!$M$1:$N$3,2,TRUE)</f>
        <v>FullyInsured</v>
      </c>
      <c r="BY101" s="17" t="str">
        <f>VLOOKUP(BY315,Lookups!$M$1:$N$3,2,TRUE)</f>
        <v>FullyInsured</v>
      </c>
      <c r="BZ101" s="17" t="str">
        <f>VLOOKUP(BZ315,Lookups!$M$1:$N$3,2,TRUE)</f>
        <v>FullyInsured</v>
      </c>
      <c r="CA101" s="17" t="str">
        <f>VLOOKUP(CA315,Lookups!$M$1:$N$3,2,TRUE)</f>
        <v>FullyInsured</v>
      </c>
      <c r="CB101" s="17" t="str">
        <f>VLOOKUP(CB315,Lookups!$M$1:$N$3,2,TRUE)</f>
        <v>FullyInsured</v>
      </c>
      <c r="CC101" s="17" t="str">
        <f>VLOOKUP(CC315,Lookups!$M$1:$N$3,2,TRUE)</f>
        <v>FullyInsured</v>
      </c>
      <c r="CD101" s="17" t="str">
        <f>VLOOKUP(CD315,Lookups!$M$1:$N$3,2,TRUE)</f>
        <v>FullyInsured</v>
      </c>
      <c r="CE101" s="17" t="str">
        <f>VLOOKUP(CE315,Lookups!$M$1:$N$3,2,TRUE)</f>
        <v>FullyInsured</v>
      </c>
      <c r="CF101" s="17" t="str">
        <f>VLOOKUP(CF315,Lookups!$M$1:$N$3,2,TRUE)</f>
        <v>FullyInsured</v>
      </c>
      <c r="CG101" s="17" t="str">
        <f>VLOOKUP(CG315,Lookups!$M$1:$N$3,2,TRUE)</f>
        <v>ASO</v>
      </c>
      <c r="CH101" s="17" t="str">
        <f>VLOOKUP(CH315,Lookups!$M$1:$N$3,2,TRUE)</f>
        <v>ASO</v>
      </c>
      <c r="CI101" s="17" t="str">
        <f>VLOOKUP(CI315,Lookups!$M$1:$N$3,2,TRUE)</f>
        <v>FullyInsured</v>
      </c>
      <c r="CJ101" s="17" t="str">
        <f>VLOOKUP(CJ315,Lookups!$M$1:$N$3,2,TRUE)</f>
        <v>FullyInsured</v>
      </c>
      <c r="CK101" s="17" t="str">
        <f>VLOOKUP(CK315,Lookups!$M$1:$N$3,2,TRUE)</f>
        <v>FullyInsured</v>
      </c>
      <c r="CL101" s="17" t="str">
        <f>VLOOKUP(CL315,Lookups!$M$1:$N$3,2,TRUE)</f>
        <v>FullyInsured</v>
      </c>
      <c r="CM101" s="17" t="str">
        <f>VLOOKUP(CM315,Lookups!$M$1:$N$3,2,TRUE)</f>
        <v>FullyInsured</v>
      </c>
      <c r="CN101" s="17" t="str">
        <f>VLOOKUP(CN315,Lookups!$M$1:$N$3,2,TRUE)</f>
        <v>FullyInsured</v>
      </c>
      <c r="CO101" s="17" t="str">
        <f>VLOOKUP(CO315,Lookups!$M$1:$N$3,2,TRUE)</f>
        <v>ASO</v>
      </c>
      <c r="CP101" s="17" t="str">
        <f>VLOOKUP(CP315,Lookups!$M$1:$N$3,2,TRUE)</f>
        <v>ASO</v>
      </c>
      <c r="CQ101" s="17" t="str">
        <f>VLOOKUP(CQ315,Lookups!$M$1:$N$3,2,TRUE)</f>
        <v>ASO</v>
      </c>
      <c r="CR101" s="17" t="str">
        <f>VLOOKUP(CR315,Lookups!$M$1:$N$3,2,TRUE)</f>
        <v>FullyInsured</v>
      </c>
      <c r="CS101" s="17" t="str">
        <f>VLOOKUP(CS315,Lookups!$M$1:$N$3,2,TRUE)</f>
        <v>FullyInsured</v>
      </c>
      <c r="CT101" s="17" t="str">
        <f>VLOOKUP(CT315,Lookups!$M$1:$N$3,2,TRUE)</f>
        <v>FullyInsured</v>
      </c>
      <c r="CU101" s="17" t="str">
        <f>VLOOKUP(CU315,Lookups!$M$1:$N$3,2,TRUE)</f>
        <v>FullyInsured</v>
      </c>
      <c r="CV101" s="17" t="str">
        <f>VLOOKUP(CV315,Lookups!$M$1:$N$3,2,TRUE)</f>
        <v>FullyInsured</v>
      </c>
      <c r="CW101" s="17" t="str">
        <f>VLOOKUP(CW315,Lookups!$M$1:$N$3,2,TRUE)</f>
        <v>FullyInsured</v>
      </c>
    </row>
    <row r="102" ht="12.75" hidden="1" customHeight="1" outlineLevel="1">
      <c r="A102" s="11" t="s">
        <v>579</v>
      </c>
      <c r="B102" s="14" t="str">
        <f>VLOOKUP(B316,Lookups!$O$1:$P$4,2,TRUE)</f>
        <v>Contributory</v>
      </c>
      <c r="C102" s="14" t="str">
        <f>VLOOKUP(C316,Lookups!$O$1:$P$4,2,TRUE)</f>
        <v>NonContributory</v>
      </c>
      <c r="D102" s="14" t="str">
        <f>VLOOKUP(D316,Lookups!$O$1:$P$4,2,TRUE)</f>
        <v>Contributory</v>
      </c>
      <c r="E102" s="14" t="str">
        <f>VLOOKUP(E316,Lookups!$O$1:$P$4,2,TRUE)</f>
        <v>NonContributory</v>
      </c>
      <c r="F102" s="14" t="str">
        <f>VLOOKUP(F316,Lookups!$O$1:$P$4,2,TRUE)</f>
        <v>NonContributory</v>
      </c>
      <c r="G102" s="14" t="str">
        <f>VLOOKUP(G316,Lookups!$O$1:$P$4,2,TRUE)</f>
        <v>Voluntary</v>
      </c>
      <c r="H102" s="14" t="str">
        <f>VLOOKUP(H316,Lookups!$O$1:$P$4,2,TRUE)</f>
        <v>Voluntary</v>
      </c>
      <c r="I102" s="14" t="str">
        <f>VLOOKUP(I316,Lookups!$O$1:$P$4,2,TRUE)</f>
        <v>Contributory</v>
      </c>
      <c r="J102" s="14" t="str">
        <f>VLOOKUP(J316,Lookups!$O$1:$P$4,2,TRUE)</f>
        <v>Contributory</v>
      </c>
      <c r="K102" s="14" t="str">
        <f>VLOOKUP(K316,Lookups!$O$1:$P$4,2,TRUE)</f>
        <v>Contributory</v>
      </c>
      <c r="L102" s="14" t="str">
        <f>VLOOKUP(L316,Lookups!$O$1:$P$4,2,TRUE)</f>
        <v>Voluntary</v>
      </c>
      <c r="M102" s="14" t="str">
        <f>VLOOKUP(M316,Lookups!$O$1:$P$4,2,TRUE)</f>
        <v>Voluntary</v>
      </c>
      <c r="N102" s="14" t="str">
        <f>VLOOKUP(N316,Lookups!$O$1:$P$4,2,TRUE)</f>
        <v>NonContributory</v>
      </c>
      <c r="O102" s="14" t="str">
        <f>VLOOKUP(O316,Lookups!$O$1:$P$4,2,TRUE)</f>
        <v>Contributory</v>
      </c>
      <c r="P102" s="14" t="str">
        <f>VLOOKUP(P316,Lookups!$O$1:$P$4,2,TRUE)</f>
        <v>Contributory</v>
      </c>
      <c r="Q102" s="14" t="str">
        <f>VLOOKUP(Q316,Lookups!$O$1:$P$4,2,TRUE)</f>
        <v>Contributory</v>
      </c>
      <c r="R102" s="14" t="str">
        <f>VLOOKUP(R316,Lookups!$O$1:$P$4,2,TRUE)</f>
        <v>Contributory</v>
      </c>
      <c r="S102" s="14" t="str">
        <f>VLOOKUP(S316,Lookups!$O$1:$P$4,2,TRUE)</f>
        <v>Voluntary</v>
      </c>
      <c r="T102" s="14" t="str">
        <f>VLOOKUP(T316,Lookups!$O$1:$P$4,2,TRUE)</f>
        <v>NonContributory</v>
      </c>
      <c r="U102" s="14" t="str">
        <f>VLOOKUP(U316,Lookups!$O$1:$P$4,2,TRUE)</f>
        <v>Contributory</v>
      </c>
      <c r="V102" s="14" t="str">
        <f>VLOOKUP(V316,Lookups!$O$1:$P$4,2,TRUE)</f>
        <v>Contributory</v>
      </c>
      <c r="W102" s="14" t="str">
        <f>VLOOKUP(W316,Lookups!$O$1:$P$4,2,TRUE)</f>
        <v>Contributory</v>
      </c>
      <c r="X102" s="14" t="str">
        <f>VLOOKUP(X316,Lookups!$O$1:$P$4,2,TRUE)</f>
        <v>NonContributory</v>
      </c>
      <c r="Y102" s="14" t="str">
        <f>VLOOKUP(Y316,Lookups!$O$1:$P$4,2,TRUE)</f>
        <v>NonContributory</v>
      </c>
      <c r="Z102" s="14" t="str">
        <f>VLOOKUP(Z316,Lookups!$O$1:$P$4,2,TRUE)</f>
        <v>Contributory</v>
      </c>
      <c r="AA102" s="14" t="str">
        <f>VLOOKUP(AA316,Lookups!$O$1:$P$4,2,TRUE)</f>
        <v>Voluntary</v>
      </c>
      <c r="AB102" s="14" t="str">
        <f>VLOOKUP(AB316,Lookups!$O$1:$P$4,2,TRUE)</f>
        <v>Contributory</v>
      </c>
      <c r="AC102" s="14" t="str">
        <f>VLOOKUP(AC316,Lookups!$O$1:$P$4,2,TRUE)</f>
        <v>Contributory</v>
      </c>
      <c r="AD102" s="14" t="str">
        <f>VLOOKUP(AD316,Lookups!$O$1:$P$4,2,TRUE)</f>
        <v>Contributory</v>
      </c>
      <c r="AE102" s="14" t="str">
        <f>VLOOKUP(AE316,Lookups!$O$1:$P$4,2,TRUE)</f>
        <v>NonContributory</v>
      </c>
      <c r="AF102" s="14" t="str">
        <f>VLOOKUP(AF316,Lookups!$O$1:$P$4,2,TRUE)</f>
        <v>Voluntary</v>
      </c>
      <c r="AG102" s="14" t="str">
        <f>VLOOKUP(AG316,Lookups!$O$1:$P$4,2,TRUE)</f>
        <v>Contributory</v>
      </c>
      <c r="AH102" s="14" t="str">
        <f>VLOOKUP(AH316,Lookups!$O$1:$P$4,2,TRUE)</f>
        <v>NonContributory</v>
      </c>
      <c r="AI102" s="14" t="str">
        <f>VLOOKUP(AI316,Lookups!$O$1:$P$4,2,TRUE)</f>
        <v>NonContributory</v>
      </c>
      <c r="AJ102" s="14" t="str">
        <f>VLOOKUP(AJ316,Lookups!$O$1:$P$4,2,TRUE)</f>
        <v>Voluntary</v>
      </c>
      <c r="AK102" s="14" t="str">
        <f>VLOOKUP(AK316,Lookups!$O$1:$P$4,2,TRUE)</f>
        <v>Voluntary</v>
      </c>
      <c r="AL102" s="14" t="str">
        <f>VLOOKUP(AL316,Lookups!$O$1:$P$4,2,TRUE)</f>
        <v>NonContributory</v>
      </c>
      <c r="AM102" s="14" t="str">
        <f>VLOOKUP(AM316,Lookups!$O$1:$P$4,2,TRUE)</f>
        <v>NonContributory</v>
      </c>
      <c r="AN102" s="14" t="str">
        <f>VLOOKUP(AN316,Lookups!$O$1:$P$4,2,TRUE)</f>
        <v>Contributory</v>
      </c>
      <c r="AO102" s="14" t="str">
        <f>VLOOKUP(AO316,Lookups!$O$1:$P$4,2,TRUE)</f>
        <v>NonContributory</v>
      </c>
      <c r="AP102" s="14" t="str">
        <f>VLOOKUP(AP316,Lookups!$O$1:$P$4,2,TRUE)</f>
        <v>Voluntary</v>
      </c>
      <c r="AQ102" s="14" t="str">
        <f>VLOOKUP(AQ316,Lookups!$O$1:$P$4,2,TRUE)</f>
        <v>Contributory</v>
      </c>
      <c r="AR102" s="14" t="str">
        <f>VLOOKUP(AR316,Lookups!$O$1:$P$4,2,TRUE)</f>
        <v>NonContributory</v>
      </c>
      <c r="AS102" s="14" t="str">
        <f>VLOOKUP(AS316,Lookups!$O$1:$P$4,2,TRUE)</f>
        <v>Contributory</v>
      </c>
      <c r="AT102" s="14" t="str">
        <f>VLOOKUP(AT316,Lookups!$O$1:$P$4,2,TRUE)</f>
        <v>NonContributory</v>
      </c>
      <c r="AU102" s="14" t="str">
        <f>VLOOKUP(AU316,Lookups!$O$1:$P$4,2,TRUE)</f>
        <v>Voluntary</v>
      </c>
      <c r="AV102" s="14" t="str">
        <f>VLOOKUP(AV316,Lookups!$O$1:$P$4,2,TRUE)</f>
        <v>Voluntary</v>
      </c>
      <c r="AW102" s="14" t="str">
        <f>VLOOKUP(AW316,Lookups!$O$1:$P$4,2,TRUE)</f>
        <v>Contributory</v>
      </c>
      <c r="AX102" s="14" t="str">
        <f>VLOOKUP(AX316,Lookups!$O$1:$P$4,2,TRUE)</f>
        <v>Voluntary</v>
      </c>
      <c r="AY102" s="14" t="str">
        <f>VLOOKUP(AY316,Lookups!$O$1:$P$4,2,TRUE)</f>
        <v>NonContributory</v>
      </c>
      <c r="AZ102" s="14" t="str">
        <f>VLOOKUP(AZ316,Lookups!$O$1:$P$4,2,TRUE)</f>
        <v>Contributory</v>
      </c>
      <c r="BA102" s="14" t="str">
        <f>VLOOKUP(BA316,Lookups!$O$1:$P$4,2,TRUE)</f>
        <v>Voluntary</v>
      </c>
      <c r="BB102" s="14" t="str">
        <f>VLOOKUP(BB316,Lookups!$O$1:$P$4,2,TRUE)</f>
        <v>Contributory</v>
      </c>
      <c r="BC102" s="14" t="str">
        <f>VLOOKUP(BC316,Lookups!$O$1:$P$4,2,TRUE)</f>
        <v>NonContributory</v>
      </c>
      <c r="BD102" s="14" t="str">
        <f>VLOOKUP(BD316,Lookups!$O$1:$P$4,2,TRUE)</f>
        <v>Contributory</v>
      </c>
      <c r="BE102" s="14" t="str">
        <f>VLOOKUP(BE316,Lookups!$O$1:$P$4,2,TRUE)</f>
        <v>NonContributory</v>
      </c>
      <c r="BF102" s="14" t="str">
        <f>VLOOKUP(BF316,Lookups!$O$1:$P$4,2,TRUE)</f>
        <v>NonContributory</v>
      </c>
      <c r="BG102" s="14" t="str">
        <f>VLOOKUP(BG316,Lookups!$O$1:$P$4,2,TRUE)</f>
        <v>NonContributory</v>
      </c>
      <c r="BH102" s="14" t="str">
        <f>VLOOKUP(BH316,Lookups!$O$1:$P$4,2,TRUE)</f>
        <v>NonContributory</v>
      </c>
      <c r="BI102" s="14" t="str">
        <f>VLOOKUP(BI316,Lookups!$O$1:$P$4,2,TRUE)</f>
        <v>NonContributory</v>
      </c>
      <c r="BJ102" s="14" t="str">
        <f>VLOOKUP(BJ316,Lookups!$O$1:$P$4,2,TRUE)</f>
        <v>Contributory</v>
      </c>
      <c r="BK102" s="14" t="str">
        <f>VLOOKUP(BK316,Lookups!$O$1:$P$4,2,TRUE)</f>
        <v>Voluntary</v>
      </c>
      <c r="BL102" s="14" t="str">
        <f>VLOOKUP(BL316,Lookups!$O$1:$P$4,2,TRUE)</f>
        <v>NonContributory</v>
      </c>
      <c r="BM102" s="14" t="str">
        <f>VLOOKUP(BM316,Lookups!$O$1:$P$4,2,TRUE)</f>
        <v>Voluntary</v>
      </c>
      <c r="BN102" s="14" t="str">
        <f>VLOOKUP(BN316,Lookups!$O$1:$P$4,2,TRUE)</f>
        <v>Contributory</v>
      </c>
      <c r="BO102" s="14" t="str">
        <f>VLOOKUP(BO316,Lookups!$O$1:$P$4,2,TRUE)</f>
        <v>NonContributory</v>
      </c>
      <c r="BP102" s="14" t="str">
        <f>VLOOKUP(BP316,Lookups!$O$1:$P$4,2,TRUE)</f>
        <v>NonContributory</v>
      </c>
      <c r="BQ102" s="14" t="str">
        <f>VLOOKUP(BQ316,Lookups!$O$1:$P$4,2,TRUE)</f>
        <v>Contributory</v>
      </c>
      <c r="BR102" s="14" t="str">
        <f>VLOOKUP(BR316,Lookups!$O$1:$P$4,2,TRUE)</f>
        <v>NonContributory</v>
      </c>
      <c r="BS102" s="14" t="str">
        <f>VLOOKUP(BS316,Lookups!$O$1:$P$4,2,TRUE)</f>
        <v>Voluntary</v>
      </c>
      <c r="BT102" s="14" t="str">
        <f>VLOOKUP(BT316,Lookups!$O$1:$P$4,2,TRUE)</f>
        <v>Contributory</v>
      </c>
      <c r="BU102" s="14" t="str">
        <f>VLOOKUP(BU316,Lookups!$O$1:$P$4,2,TRUE)</f>
        <v>NonContributory</v>
      </c>
      <c r="BV102" s="14" t="str">
        <f>VLOOKUP(BV316,Lookups!$O$1:$P$4,2,TRUE)</f>
        <v>Voluntary</v>
      </c>
      <c r="BW102" s="14" t="str">
        <f>VLOOKUP(BW316,Lookups!$O$1:$P$4,2,TRUE)</f>
        <v>NonContributory</v>
      </c>
      <c r="BX102" s="14" t="str">
        <f>VLOOKUP(BX316,Lookups!$O$1:$P$4,2,TRUE)</f>
        <v>NonContributory</v>
      </c>
      <c r="BY102" s="14" t="str">
        <f>VLOOKUP(BY316,Lookups!$O$1:$P$4,2,TRUE)</f>
        <v>NonContributory</v>
      </c>
      <c r="BZ102" s="14" t="str">
        <f>VLOOKUP(BZ316,Lookups!$O$1:$P$4,2,TRUE)</f>
        <v>Contributory</v>
      </c>
      <c r="CA102" s="14" t="str">
        <f>VLOOKUP(CA316,Lookups!$O$1:$P$4,2,TRUE)</f>
        <v>Voluntary</v>
      </c>
      <c r="CB102" s="14" t="str">
        <f>VLOOKUP(CB316,Lookups!$O$1:$P$4,2,TRUE)</f>
        <v>NonContributory</v>
      </c>
      <c r="CC102" s="14" t="str">
        <f>VLOOKUP(CC316,Lookups!$O$1:$P$4,2,TRUE)</f>
        <v>Contributory</v>
      </c>
      <c r="CD102" s="14" t="str">
        <f>VLOOKUP(CD316,Lookups!$O$1:$P$4,2,TRUE)</f>
        <v>Contributory</v>
      </c>
      <c r="CE102" s="14" t="str">
        <f>VLOOKUP(CE316,Lookups!$O$1:$P$4,2,TRUE)</f>
        <v>NonContributory</v>
      </c>
      <c r="CF102" s="14" t="str">
        <f>VLOOKUP(CF316,Lookups!$O$1:$P$4,2,TRUE)</f>
        <v>NonContributory</v>
      </c>
      <c r="CG102" s="14" t="str">
        <f>VLOOKUP(CG316,Lookups!$O$1:$P$4,2,TRUE)</f>
        <v>Contributory</v>
      </c>
      <c r="CH102" s="14" t="str">
        <f>VLOOKUP(CH316,Lookups!$O$1:$P$4,2,TRUE)</f>
        <v>Contributory</v>
      </c>
      <c r="CI102" s="14" t="str">
        <f>VLOOKUP(CI316,Lookups!$O$1:$P$4,2,TRUE)</f>
        <v>Contributory</v>
      </c>
      <c r="CJ102" s="14" t="str">
        <f>VLOOKUP(CJ316,Lookups!$O$1:$P$4,2,TRUE)</f>
        <v>Voluntary</v>
      </c>
      <c r="CK102" s="14" t="str">
        <f>VLOOKUP(CK316,Lookups!$O$1:$P$4,2,TRUE)</f>
        <v>Voluntary</v>
      </c>
      <c r="CL102" s="14" t="str">
        <f>VLOOKUP(CL316,Lookups!$O$1:$P$4,2,TRUE)</f>
        <v>NonContributory</v>
      </c>
      <c r="CM102" s="14" t="str">
        <f>VLOOKUP(CM316,Lookups!$O$1:$P$4,2,TRUE)</f>
        <v>NonContributory</v>
      </c>
      <c r="CN102" s="14" t="str">
        <f>VLOOKUP(CN316,Lookups!$O$1:$P$4,2,TRUE)</f>
        <v>Voluntary</v>
      </c>
      <c r="CO102" s="14" t="str">
        <f>VLOOKUP(CO316,Lookups!$O$1:$P$4,2,TRUE)</f>
        <v>NonContributory</v>
      </c>
      <c r="CP102" s="14" t="str">
        <f>VLOOKUP(CP316,Lookups!$O$1:$P$4,2,TRUE)</f>
        <v>Contributory</v>
      </c>
      <c r="CQ102" s="14" t="str">
        <f>VLOOKUP(CQ316,Lookups!$O$1:$P$4,2,TRUE)</f>
        <v>NonContributory</v>
      </c>
      <c r="CR102" s="14" t="str">
        <f>VLOOKUP(CR316,Lookups!$O$1:$P$4,2,TRUE)</f>
        <v>Contributory</v>
      </c>
      <c r="CS102" s="14" t="str">
        <f>VLOOKUP(CS316,Lookups!$O$1:$P$4,2,TRUE)</f>
        <v>Contributory</v>
      </c>
      <c r="CT102" s="14" t="str">
        <f>VLOOKUP(CT316,Lookups!$O$1:$P$4,2,TRUE)</f>
        <v>NonContributory</v>
      </c>
      <c r="CU102" s="14" t="str">
        <f>VLOOKUP(CU316,Lookups!$O$1:$P$4,2,TRUE)</f>
        <v>Contributory</v>
      </c>
      <c r="CV102" s="14" t="str">
        <f>VLOOKUP(CV316,Lookups!$O$1:$P$4,2,TRUE)</f>
        <v>Voluntary</v>
      </c>
      <c r="CW102" s="14" t="str">
        <f>VLOOKUP(CW316,Lookups!$O$1:$P$4,2,TRUE)</f>
        <v>Voluntary</v>
      </c>
    </row>
    <row r="103" ht="12.75" hidden="1" customHeight="1" outlineLevel="1">
      <c r="A103" s="11" t="s">
        <v>580</v>
      </c>
      <c r="B103" s="14">
        <f>IF(B102=Lookups!$P$3,0,IF(B102=Lookups!$P$4,1,RAND()))</f>
        <v>0.5129018129</v>
      </c>
      <c r="C103" s="14">
        <f>IF(C102=Lookups!$P$3,0,IF(C102=Lookups!$P$4,1,RAND()))</f>
        <v>0</v>
      </c>
      <c r="D103" s="14">
        <f>IF(D102=Lookups!$P$3,0,IF(D102=Lookups!$P$4,1,RAND()))</f>
        <v>0.333032058</v>
      </c>
      <c r="E103" s="14">
        <f>IF(E102=Lookups!$P$3,0,IF(E102=Lookups!$P$4,1,RAND()))</f>
        <v>0</v>
      </c>
      <c r="F103" s="14">
        <f>IF(F102=Lookups!$P$3,0,IF(F102=Lookups!$P$4,1,RAND()))</f>
        <v>0</v>
      </c>
      <c r="G103" s="14">
        <f>IF(G102=Lookups!$P$3,0,IF(G102=Lookups!$P$4,1,RAND()))</f>
        <v>1</v>
      </c>
      <c r="H103" s="14">
        <f>IF(H102=Lookups!$P$3,0,IF(H102=Lookups!$P$4,1,RAND()))</f>
        <v>1</v>
      </c>
      <c r="I103" s="14">
        <f>IF(I102=Lookups!$P$3,0,IF(I102=Lookups!$P$4,1,RAND()))</f>
        <v>0.06225805761</v>
      </c>
      <c r="J103" s="14">
        <f>IF(J102=Lookups!$P$3,0,IF(J102=Lookups!$P$4,1,RAND()))</f>
        <v>0.3359432488</v>
      </c>
      <c r="K103" s="14">
        <f>IF(K102=Lookups!$P$3,0,IF(K102=Lookups!$P$4,1,RAND()))</f>
        <v>0.28307314</v>
      </c>
      <c r="L103" s="14">
        <f>IF(L102=Lookups!$P$3,0,IF(L102=Lookups!$P$4,1,RAND()))</f>
        <v>1</v>
      </c>
      <c r="M103" s="14">
        <f>IF(M102=Lookups!$P$3,0,IF(M102=Lookups!$P$4,1,RAND()))</f>
        <v>1</v>
      </c>
      <c r="N103" s="14">
        <f>IF(N102=Lookups!$P$3,0,IF(N102=Lookups!$P$4,1,RAND()))</f>
        <v>0</v>
      </c>
      <c r="O103" s="14">
        <f>IF(O102=Lookups!$P$3,0,IF(O102=Lookups!$P$4,1,RAND()))</f>
        <v>0.1845852681</v>
      </c>
      <c r="P103" s="14">
        <f>IF(P102=Lookups!$P$3,0,IF(P102=Lookups!$P$4,1,RAND()))</f>
        <v>0.4538218788</v>
      </c>
      <c r="Q103" s="14">
        <f>IF(Q102=Lookups!$P$3,0,IF(Q102=Lookups!$P$4,1,RAND()))</f>
        <v>0.5107261345</v>
      </c>
      <c r="R103" s="14">
        <f>IF(R102=Lookups!$P$3,0,IF(R102=Lookups!$P$4,1,RAND()))</f>
        <v>0.1190522064</v>
      </c>
      <c r="S103" s="14">
        <f>IF(S102=Lookups!$P$3,0,IF(S102=Lookups!$P$4,1,RAND()))</f>
        <v>1</v>
      </c>
      <c r="T103" s="14">
        <f>IF(T102=Lookups!$P$3,0,IF(T102=Lookups!$P$4,1,RAND()))</f>
        <v>0</v>
      </c>
      <c r="U103" s="14">
        <f>IF(U102=Lookups!$P$3,0,IF(U102=Lookups!$P$4,1,RAND()))</f>
        <v>0.2095890657</v>
      </c>
      <c r="V103" s="14">
        <f>IF(V102=Lookups!$P$3,0,IF(V102=Lookups!$P$4,1,RAND()))</f>
        <v>0.8708090042</v>
      </c>
      <c r="W103" s="14">
        <f>IF(W102=Lookups!$P$3,0,IF(W102=Lookups!$P$4,1,RAND()))</f>
        <v>0.07300270496</v>
      </c>
      <c r="X103" s="14">
        <f>IF(X102=Lookups!$P$3,0,IF(X102=Lookups!$P$4,1,RAND()))</f>
        <v>0</v>
      </c>
      <c r="Y103" s="14">
        <f>IF(Y102=Lookups!$P$3,0,IF(Y102=Lookups!$P$4,1,RAND()))</f>
        <v>0</v>
      </c>
      <c r="Z103" s="14">
        <f>IF(Z102=Lookups!$P$3,0,IF(Z102=Lookups!$P$4,1,RAND()))</f>
        <v>0.2544103179</v>
      </c>
      <c r="AA103" s="14">
        <f>IF(AA102=Lookups!$P$3,0,IF(AA102=Lookups!$P$4,1,RAND()))</f>
        <v>1</v>
      </c>
      <c r="AB103" s="14">
        <f>IF(AB102=Lookups!$P$3,0,IF(AB102=Lookups!$P$4,1,RAND()))</f>
        <v>0.5404750828</v>
      </c>
      <c r="AC103" s="14">
        <f>IF(AC102=Lookups!$P$3,0,IF(AC102=Lookups!$P$4,1,RAND()))</f>
        <v>0.4099300826</v>
      </c>
      <c r="AD103" s="14">
        <f>IF(AD102=Lookups!$P$3,0,IF(AD102=Lookups!$P$4,1,RAND()))</f>
        <v>0.3269015329</v>
      </c>
      <c r="AE103" s="14">
        <f>IF(AE102=Lookups!$P$3,0,IF(AE102=Lookups!$P$4,1,RAND()))</f>
        <v>0</v>
      </c>
      <c r="AF103" s="14">
        <f>IF(AF102=Lookups!$P$3,0,IF(AF102=Lookups!$P$4,1,RAND()))</f>
        <v>1</v>
      </c>
      <c r="AG103" s="14">
        <f>IF(AG102=Lookups!$P$3,0,IF(AG102=Lookups!$P$4,1,RAND()))</f>
        <v>0.9119264735</v>
      </c>
      <c r="AH103" s="14">
        <f>IF(AH102=Lookups!$P$3,0,IF(AH102=Lookups!$P$4,1,RAND()))</f>
        <v>0</v>
      </c>
      <c r="AI103" s="14">
        <f>IF(AI102=Lookups!$P$3,0,IF(AI102=Lookups!$P$4,1,RAND()))</f>
        <v>0</v>
      </c>
      <c r="AJ103" s="14">
        <f>IF(AJ102=Lookups!$P$3,0,IF(AJ102=Lookups!$P$4,1,RAND()))</f>
        <v>1</v>
      </c>
      <c r="AK103" s="14">
        <f>IF(AK102=Lookups!$P$3,0,IF(AK102=Lookups!$P$4,1,RAND()))</f>
        <v>1</v>
      </c>
      <c r="AL103" s="14">
        <f>IF(AL102=Lookups!$P$3,0,IF(AL102=Lookups!$P$4,1,RAND()))</f>
        <v>0</v>
      </c>
      <c r="AM103" s="14">
        <f>IF(AM102=Lookups!$P$3,0,IF(AM102=Lookups!$P$4,1,RAND()))</f>
        <v>0</v>
      </c>
      <c r="AN103" s="14">
        <f>IF(AN102=Lookups!$P$3,0,IF(AN102=Lookups!$P$4,1,RAND()))</f>
        <v>0.0932286989</v>
      </c>
      <c r="AO103" s="14">
        <f>IF(AO102=Lookups!$P$3,0,IF(AO102=Lookups!$P$4,1,RAND()))</f>
        <v>0</v>
      </c>
      <c r="AP103" s="14">
        <f>IF(AP102=Lookups!$P$3,0,IF(AP102=Lookups!$P$4,1,RAND()))</f>
        <v>1</v>
      </c>
      <c r="AQ103" s="14">
        <f>IF(AQ102=Lookups!$P$3,0,IF(AQ102=Lookups!$P$4,1,RAND()))</f>
        <v>0.5555264338</v>
      </c>
      <c r="AR103" s="14">
        <f>IF(AR102=Lookups!$P$3,0,IF(AR102=Lookups!$P$4,1,RAND()))</f>
        <v>0</v>
      </c>
      <c r="AS103" s="14">
        <f>IF(AS102=Lookups!$P$3,0,IF(AS102=Lookups!$P$4,1,RAND()))</f>
        <v>0.375914818</v>
      </c>
      <c r="AT103" s="14">
        <f>IF(AT102=Lookups!$P$3,0,IF(AT102=Lookups!$P$4,1,RAND()))</f>
        <v>0</v>
      </c>
      <c r="AU103" s="14">
        <f>IF(AU102=Lookups!$P$3,0,IF(AU102=Lookups!$P$4,1,RAND()))</f>
        <v>1</v>
      </c>
      <c r="AV103" s="14">
        <f>IF(AV102=Lookups!$P$3,0,IF(AV102=Lookups!$P$4,1,RAND()))</f>
        <v>1</v>
      </c>
      <c r="AW103" s="14">
        <f>IF(AW102=Lookups!$P$3,0,IF(AW102=Lookups!$P$4,1,RAND()))</f>
        <v>0.8040076671</v>
      </c>
      <c r="AX103" s="14">
        <f>IF(AX102=Lookups!$P$3,0,IF(AX102=Lookups!$P$4,1,RAND()))</f>
        <v>1</v>
      </c>
      <c r="AY103" s="14">
        <f>IF(AY102=Lookups!$P$3,0,IF(AY102=Lookups!$P$4,1,RAND()))</f>
        <v>0</v>
      </c>
      <c r="AZ103" s="14">
        <f>IF(AZ102=Lookups!$P$3,0,IF(AZ102=Lookups!$P$4,1,RAND()))</f>
        <v>0.1248355138</v>
      </c>
      <c r="BA103" s="14">
        <f>IF(BA102=Lookups!$P$3,0,IF(BA102=Lookups!$P$4,1,RAND()))</f>
        <v>1</v>
      </c>
      <c r="BB103" s="14">
        <f>IF(BB102=Lookups!$P$3,0,IF(BB102=Lookups!$P$4,1,RAND()))</f>
        <v>0.2117003782</v>
      </c>
      <c r="BC103" s="14">
        <f>IF(BC102=Lookups!$P$3,0,IF(BC102=Lookups!$P$4,1,RAND()))</f>
        <v>0</v>
      </c>
      <c r="BD103" s="14">
        <f>IF(BD102=Lookups!$P$3,0,IF(BD102=Lookups!$P$4,1,RAND()))</f>
        <v>0.6878888248</v>
      </c>
      <c r="BE103" s="14">
        <f>IF(BE102=Lookups!$P$3,0,IF(BE102=Lookups!$P$4,1,RAND()))</f>
        <v>0</v>
      </c>
      <c r="BF103" s="14">
        <f>IF(BF102=Lookups!$P$3,0,IF(BF102=Lookups!$P$4,1,RAND()))</f>
        <v>0</v>
      </c>
      <c r="BG103" s="14">
        <f>IF(BG102=Lookups!$P$3,0,IF(BG102=Lookups!$P$4,1,RAND()))</f>
        <v>0</v>
      </c>
      <c r="BH103" s="14">
        <f>IF(BH102=Lookups!$P$3,0,IF(BH102=Lookups!$P$4,1,RAND()))</f>
        <v>0</v>
      </c>
      <c r="BI103" s="14">
        <f>IF(BI102=Lookups!$P$3,0,IF(BI102=Lookups!$P$4,1,RAND()))</f>
        <v>0</v>
      </c>
      <c r="BJ103" s="14">
        <f>IF(BJ102=Lookups!$P$3,0,IF(BJ102=Lookups!$P$4,1,RAND()))</f>
        <v>0.2696877175</v>
      </c>
      <c r="BK103" s="14">
        <f>IF(BK102=Lookups!$P$3,0,IF(BK102=Lookups!$P$4,1,RAND()))</f>
        <v>1</v>
      </c>
      <c r="BL103" s="14">
        <f>IF(BL102=Lookups!$P$3,0,IF(BL102=Lookups!$P$4,1,RAND()))</f>
        <v>0</v>
      </c>
      <c r="BM103" s="14">
        <f>IF(BM102=Lookups!$P$3,0,IF(BM102=Lookups!$P$4,1,RAND()))</f>
        <v>1</v>
      </c>
      <c r="BN103" s="14">
        <f>IF(BN102=Lookups!$P$3,0,IF(BN102=Lookups!$P$4,1,RAND()))</f>
        <v>0.2725897306</v>
      </c>
      <c r="BO103" s="14">
        <f>IF(BO102=Lookups!$P$3,0,IF(BO102=Lookups!$P$4,1,RAND()))</f>
        <v>0</v>
      </c>
      <c r="BP103" s="14">
        <f>IF(BP102=Lookups!$P$3,0,IF(BP102=Lookups!$P$4,1,RAND()))</f>
        <v>0</v>
      </c>
      <c r="BQ103" s="14">
        <f>IF(BQ102=Lookups!$P$3,0,IF(BQ102=Lookups!$P$4,1,RAND()))</f>
        <v>0.896857393</v>
      </c>
      <c r="BR103" s="14">
        <f>IF(BR102=Lookups!$P$3,0,IF(BR102=Lookups!$P$4,1,RAND()))</f>
        <v>0</v>
      </c>
      <c r="BS103" s="14">
        <f>IF(BS102=Lookups!$P$3,0,IF(BS102=Lookups!$P$4,1,RAND()))</f>
        <v>1</v>
      </c>
      <c r="BT103" s="14">
        <f>IF(BT102=Lookups!$P$3,0,IF(BT102=Lookups!$P$4,1,RAND()))</f>
        <v>0.4871674926</v>
      </c>
      <c r="BU103" s="14">
        <f>IF(BU102=Lookups!$P$3,0,IF(BU102=Lookups!$P$4,1,RAND()))</f>
        <v>0</v>
      </c>
      <c r="BV103" s="14">
        <f>IF(BV102=Lookups!$P$3,0,IF(BV102=Lookups!$P$4,1,RAND()))</f>
        <v>1</v>
      </c>
      <c r="BW103" s="14">
        <f>IF(BW102=Lookups!$P$3,0,IF(BW102=Lookups!$P$4,1,RAND()))</f>
        <v>0</v>
      </c>
      <c r="BX103" s="14">
        <f>IF(BX102=Lookups!$P$3,0,IF(BX102=Lookups!$P$4,1,RAND()))</f>
        <v>0</v>
      </c>
      <c r="BY103" s="14">
        <f>IF(BY102=Lookups!$P$3,0,IF(BY102=Lookups!$P$4,1,RAND()))</f>
        <v>0</v>
      </c>
      <c r="BZ103" s="14">
        <f>IF(BZ102=Lookups!$P$3,0,IF(BZ102=Lookups!$P$4,1,RAND()))</f>
        <v>0.7749196432</v>
      </c>
      <c r="CA103" s="14">
        <f>IF(CA102=Lookups!$P$3,0,IF(CA102=Lookups!$P$4,1,RAND()))</f>
        <v>1</v>
      </c>
      <c r="CB103" s="14">
        <f>IF(CB102=Lookups!$P$3,0,IF(CB102=Lookups!$P$4,1,RAND()))</f>
        <v>0</v>
      </c>
      <c r="CC103" s="14">
        <f>IF(CC102=Lookups!$P$3,0,IF(CC102=Lookups!$P$4,1,RAND()))</f>
        <v>0.770973961</v>
      </c>
      <c r="CD103" s="14">
        <f>IF(CD102=Lookups!$P$3,0,IF(CD102=Lookups!$P$4,1,RAND()))</f>
        <v>0.1657538358</v>
      </c>
      <c r="CE103" s="14">
        <f>IF(CE102=Lookups!$P$3,0,IF(CE102=Lookups!$P$4,1,RAND()))</f>
        <v>0</v>
      </c>
      <c r="CF103" s="14">
        <f>IF(CF102=Lookups!$P$3,0,IF(CF102=Lookups!$P$4,1,RAND()))</f>
        <v>0</v>
      </c>
      <c r="CG103" s="14">
        <f>IF(CG102=Lookups!$P$3,0,IF(CG102=Lookups!$P$4,1,RAND()))</f>
        <v>0.4493837634</v>
      </c>
      <c r="CH103" s="14">
        <f>IF(CH102=Lookups!$P$3,0,IF(CH102=Lookups!$P$4,1,RAND()))</f>
        <v>0.9686971825</v>
      </c>
      <c r="CI103" s="14">
        <f>IF(CI102=Lookups!$P$3,0,IF(CI102=Lookups!$P$4,1,RAND()))</f>
        <v>0.9529522646</v>
      </c>
      <c r="CJ103" s="14">
        <f>IF(CJ102=Lookups!$P$3,0,IF(CJ102=Lookups!$P$4,1,RAND()))</f>
        <v>1</v>
      </c>
      <c r="CK103" s="14">
        <f>IF(CK102=Lookups!$P$3,0,IF(CK102=Lookups!$P$4,1,RAND()))</f>
        <v>1</v>
      </c>
      <c r="CL103" s="14">
        <f>IF(CL102=Lookups!$P$3,0,IF(CL102=Lookups!$P$4,1,RAND()))</f>
        <v>0</v>
      </c>
      <c r="CM103" s="14">
        <f>IF(CM102=Lookups!$P$3,0,IF(CM102=Lookups!$P$4,1,RAND()))</f>
        <v>0</v>
      </c>
      <c r="CN103" s="14">
        <f>IF(CN102=Lookups!$P$3,0,IF(CN102=Lookups!$P$4,1,RAND()))</f>
        <v>1</v>
      </c>
      <c r="CO103" s="14">
        <f>IF(CO102=Lookups!$P$3,0,IF(CO102=Lookups!$P$4,1,RAND()))</f>
        <v>0</v>
      </c>
      <c r="CP103" s="14">
        <f>IF(CP102=Lookups!$P$3,0,IF(CP102=Lookups!$P$4,1,RAND()))</f>
        <v>0.9930897071</v>
      </c>
      <c r="CQ103" s="14">
        <f>IF(CQ102=Lookups!$P$3,0,IF(CQ102=Lookups!$P$4,1,RAND()))</f>
        <v>0</v>
      </c>
      <c r="CR103" s="14">
        <f>IF(CR102=Lookups!$P$3,0,IF(CR102=Lookups!$P$4,1,RAND()))</f>
        <v>0.9136503956</v>
      </c>
      <c r="CS103" s="14">
        <f>IF(CS102=Lookups!$P$3,0,IF(CS102=Lookups!$P$4,1,RAND()))</f>
        <v>0.6096111174</v>
      </c>
      <c r="CT103" s="14">
        <f>IF(CT102=Lookups!$P$3,0,IF(CT102=Lookups!$P$4,1,RAND()))</f>
        <v>0</v>
      </c>
      <c r="CU103" s="14">
        <f>IF(CU102=Lookups!$P$3,0,IF(CU102=Lookups!$P$4,1,RAND()))</f>
        <v>0.4599014929</v>
      </c>
      <c r="CV103" s="14">
        <f>IF(CV102=Lookups!$P$3,0,IF(CV102=Lookups!$P$4,1,RAND()))</f>
        <v>1</v>
      </c>
      <c r="CW103" s="14">
        <f>IF(CW102=Lookups!$P$3,0,IF(CW102=Lookups!$P$4,1,RAND()))</f>
        <v>1</v>
      </c>
    </row>
    <row r="104" ht="12.75" hidden="1" customHeight="1" outlineLevel="1">
      <c r="A104" s="11" t="s">
        <v>581</v>
      </c>
      <c r="B104" s="14">
        <f t="shared" ref="B104:CW104" si="57">RANDBETWEEN(1,10)/10</f>
        <v>0.2</v>
      </c>
      <c r="C104" s="14">
        <f t="shared" si="57"/>
        <v>0.3</v>
      </c>
      <c r="D104" s="14">
        <f t="shared" si="57"/>
        <v>0.7</v>
      </c>
      <c r="E104" s="14">
        <f t="shared" si="57"/>
        <v>0.1</v>
      </c>
      <c r="F104" s="14">
        <f t="shared" si="57"/>
        <v>0.3</v>
      </c>
      <c r="G104" s="14">
        <f t="shared" si="57"/>
        <v>0.6</v>
      </c>
      <c r="H104" s="14">
        <f t="shared" si="57"/>
        <v>0.5</v>
      </c>
      <c r="I104" s="14">
        <f t="shared" si="57"/>
        <v>0.8</v>
      </c>
      <c r="J104" s="14">
        <f t="shared" si="57"/>
        <v>0.8</v>
      </c>
      <c r="K104" s="14">
        <f t="shared" si="57"/>
        <v>1</v>
      </c>
      <c r="L104" s="14">
        <f t="shared" si="57"/>
        <v>0.9</v>
      </c>
      <c r="M104" s="14">
        <f t="shared" si="57"/>
        <v>1</v>
      </c>
      <c r="N104" s="14">
        <f t="shared" si="57"/>
        <v>0.8</v>
      </c>
      <c r="O104" s="14">
        <f t="shared" si="57"/>
        <v>0.1</v>
      </c>
      <c r="P104" s="14">
        <f t="shared" si="57"/>
        <v>0.5</v>
      </c>
      <c r="Q104" s="14">
        <f t="shared" si="57"/>
        <v>1</v>
      </c>
      <c r="R104" s="14">
        <f t="shared" si="57"/>
        <v>0.5</v>
      </c>
      <c r="S104" s="14">
        <f t="shared" si="57"/>
        <v>0.5</v>
      </c>
      <c r="T104" s="14">
        <f t="shared" si="57"/>
        <v>0.8</v>
      </c>
      <c r="U104" s="14">
        <f t="shared" si="57"/>
        <v>0.7</v>
      </c>
      <c r="V104" s="14">
        <f t="shared" si="57"/>
        <v>0.9</v>
      </c>
      <c r="W104" s="14">
        <f t="shared" si="57"/>
        <v>0.1</v>
      </c>
      <c r="X104" s="14">
        <f t="shared" si="57"/>
        <v>0.7</v>
      </c>
      <c r="Y104" s="14">
        <f t="shared" si="57"/>
        <v>0.8</v>
      </c>
      <c r="Z104" s="14">
        <f t="shared" si="57"/>
        <v>0.5</v>
      </c>
      <c r="AA104" s="14">
        <f t="shared" si="57"/>
        <v>1</v>
      </c>
      <c r="AB104" s="14">
        <f t="shared" si="57"/>
        <v>1</v>
      </c>
      <c r="AC104" s="14">
        <f t="shared" si="57"/>
        <v>0.8</v>
      </c>
      <c r="AD104" s="14">
        <f t="shared" si="57"/>
        <v>1</v>
      </c>
      <c r="AE104" s="14">
        <f t="shared" si="57"/>
        <v>0.4</v>
      </c>
      <c r="AF104" s="14">
        <f t="shared" si="57"/>
        <v>0.6</v>
      </c>
      <c r="AG104" s="14">
        <f t="shared" si="57"/>
        <v>0.1</v>
      </c>
      <c r="AH104" s="14">
        <f t="shared" si="57"/>
        <v>0.3</v>
      </c>
      <c r="AI104" s="14">
        <f t="shared" si="57"/>
        <v>0.6</v>
      </c>
      <c r="AJ104" s="14">
        <f t="shared" si="57"/>
        <v>1</v>
      </c>
      <c r="AK104" s="14">
        <f t="shared" si="57"/>
        <v>0.8</v>
      </c>
      <c r="AL104" s="14">
        <f t="shared" si="57"/>
        <v>0.2</v>
      </c>
      <c r="AM104" s="14">
        <f t="shared" si="57"/>
        <v>0.9</v>
      </c>
      <c r="AN104" s="14">
        <f t="shared" si="57"/>
        <v>0.8</v>
      </c>
      <c r="AO104" s="14">
        <f t="shared" si="57"/>
        <v>0.7</v>
      </c>
      <c r="AP104" s="14">
        <f t="shared" si="57"/>
        <v>0.8</v>
      </c>
      <c r="AQ104" s="14">
        <f t="shared" si="57"/>
        <v>0.6</v>
      </c>
      <c r="AR104" s="14">
        <f t="shared" si="57"/>
        <v>0.5</v>
      </c>
      <c r="AS104" s="14">
        <f t="shared" si="57"/>
        <v>0.4</v>
      </c>
      <c r="AT104" s="14">
        <f t="shared" si="57"/>
        <v>0.5</v>
      </c>
      <c r="AU104" s="14">
        <f t="shared" si="57"/>
        <v>0.6</v>
      </c>
      <c r="AV104" s="14">
        <f t="shared" si="57"/>
        <v>0.3</v>
      </c>
      <c r="AW104" s="14">
        <f t="shared" si="57"/>
        <v>1</v>
      </c>
      <c r="AX104" s="14">
        <f t="shared" si="57"/>
        <v>0.5</v>
      </c>
      <c r="AY104" s="14">
        <f t="shared" si="57"/>
        <v>0.8</v>
      </c>
      <c r="AZ104" s="14">
        <f t="shared" si="57"/>
        <v>0.4</v>
      </c>
      <c r="BA104" s="14">
        <f t="shared" si="57"/>
        <v>0.5</v>
      </c>
      <c r="BB104" s="14">
        <f t="shared" si="57"/>
        <v>0.6</v>
      </c>
      <c r="BC104" s="14">
        <f t="shared" si="57"/>
        <v>0.5</v>
      </c>
      <c r="BD104" s="14">
        <f t="shared" si="57"/>
        <v>0.1</v>
      </c>
      <c r="BE104" s="14">
        <f t="shared" si="57"/>
        <v>0.7</v>
      </c>
      <c r="BF104" s="14">
        <f t="shared" si="57"/>
        <v>0.2</v>
      </c>
      <c r="BG104" s="14">
        <f t="shared" si="57"/>
        <v>0.1</v>
      </c>
      <c r="BH104" s="14">
        <f t="shared" si="57"/>
        <v>0.6</v>
      </c>
      <c r="BI104" s="14">
        <f t="shared" si="57"/>
        <v>0.4</v>
      </c>
      <c r="BJ104" s="14">
        <f t="shared" si="57"/>
        <v>0.3</v>
      </c>
      <c r="BK104" s="14">
        <f t="shared" si="57"/>
        <v>1</v>
      </c>
      <c r="BL104" s="14">
        <f t="shared" si="57"/>
        <v>1</v>
      </c>
      <c r="BM104" s="14">
        <f t="shared" si="57"/>
        <v>0.4</v>
      </c>
      <c r="BN104" s="14">
        <f t="shared" si="57"/>
        <v>0.3</v>
      </c>
      <c r="BO104" s="14">
        <f t="shared" si="57"/>
        <v>0.4</v>
      </c>
      <c r="BP104" s="14">
        <f t="shared" si="57"/>
        <v>1</v>
      </c>
      <c r="BQ104" s="14">
        <f t="shared" si="57"/>
        <v>0.5</v>
      </c>
      <c r="BR104" s="14">
        <f t="shared" si="57"/>
        <v>0.8</v>
      </c>
      <c r="BS104" s="14">
        <f t="shared" si="57"/>
        <v>0.4</v>
      </c>
      <c r="BT104" s="14">
        <f t="shared" si="57"/>
        <v>0.6</v>
      </c>
      <c r="BU104" s="14">
        <f t="shared" si="57"/>
        <v>0.6</v>
      </c>
      <c r="BV104" s="14">
        <f t="shared" si="57"/>
        <v>0.5</v>
      </c>
      <c r="BW104" s="14">
        <f t="shared" si="57"/>
        <v>0.1</v>
      </c>
      <c r="BX104" s="14">
        <f t="shared" si="57"/>
        <v>0.1</v>
      </c>
      <c r="BY104" s="14">
        <f t="shared" si="57"/>
        <v>0.1</v>
      </c>
      <c r="BZ104" s="14">
        <f t="shared" si="57"/>
        <v>0.5</v>
      </c>
      <c r="CA104" s="14">
        <f t="shared" si="57"/>
        <v>0.1</v>
      </c>
      <c r="CB104" s="14">
        <f t="shared" si="57"/>
        <v>0.5</v>
      </c>
      <c r="CC104" s="14">
        <f t="shared" si="57"/>
        <v>0.2</v>
      </c>
      <c r="CD104" s="14">
        <f t="shared" si="57"/>
        <v>1</v>
      </c>
      <c r="CE104" s="14">
        <f t="shared" si="57"/>
        <v>0.6</v>
      </c>
      <c r="CF104" s="14">
        <f t="shared" si="57"/>
        <v>0.4</v>
      </c>
      <c r="CG104" s="14">
        <f t="shared" si="57"/>
        <v>0.5</v>
      </c>
      <c r="CH104" s="14">
        <f t="shared" si="57"/>
        <v>0.1</v>
      </c>
      <c r="CI104" s="14">
        <f t="shared" si="57"/>
        <v>0.8</v>
      </c>
      <c r="CJ104" s="14">
        <f t="shared" si="57"/>
        <v>1</v>
      </c>
      <c r="CK104" s="14">
        <f t="shared" si="57"/>
        <v>0.7</v>
      </c>
      <c r="CL104" s="14">
        <f t="shared" si="57"/>
        <v>0.2</v>
      </c>
      <c r="CM104" s="14">
        <f t="shared" si="57"/>
        <v>0.3</v>
      </c>
      <c r="CN104" s="14">
        <f t="shared" si="57"/>
        <v>0.5</v>
      </c>
      <c r="CO104" s="14">
        <f t="shared" si="57"/>
        <v>0.4</v>
      </c>
      <c r="CP104" s="14">
        <f t="shared" si="57"/>
        <v>0.6</v>
      </c>
      <c r="CQ104" s="14">
        <f t="shared" si="57"/>
        <v>0.2</v>
      </c>
      <c r="CR104" s="14">
        <f t="shared" si="57"/>
        <v>0.4</v>
      </c>
      <c r="CS104" s="14">
        <f t="shared" si="57"/>
        <v>1</v>
      </c>
      <c r="CT104" s="14">
        <f t="shared" si="57"/>
        <v>0.9</v>
      </c>
      <c r="CU104" s="14">
        <f t="shared" si="57"/>
        <v>0.5</v>
      </c>
      <c r="CV104" s="14">
        <f t="shared" si="57"/>
        <v>0.2</v>
      </c>
      <c r="CW104" s="14">
        <f t="shared" si="57"/>
        <v>0.5</v>
      </c>
    </row>
    <row r="105" ht="12.75" hidden="1" customHeight="1" outlineLevel="1">
      <c r="A105" s="11" t="s">
        <v>582</v>
      </c>
      <c r="B105" s="14" t="str">
        <f>VLOOKUP(B317,Lookups!$Q$1:$R$3,2,TRUE)</f>
        <v>Flat</v>
      </c>
      <c r="C105" s="14" t="str">
        <f>VLOOKUP(C317,Lookups!$Q$1:$R$3,2,TRUE)</f>
        <v>Flat</v>
      </c>
      <c r="D105" s="14" t="str">
        <f>VLOOKUP(D317,Lookups!$Q$1:$R$3,2,TRUE)</f>
        <v>Percent</v>
      </c>
      <c r="E105" s="14" t="str">
        <f>VLOOKUP(E317,Lookups!$Q$1:$R$3,2,TRUE)</f>
        <v>Percent</v>
      </c>
      <c r="F105" s="14" t="str">
        <f>VLOOKUP(F317,Lookups!$Q$1:$R$3,2,TRUE)</f>
        <v>Percent</v>
      </c>
      <c r="G105" s="14" t="str">
        <f>VLOOKUP(G317,Lookups!$Q$1:$R$3,2,TRUE)</f>
        <v>Flat</v>
      </c>
      <c r="H105" s="14" t="str">
        <f>VLOOKUP(H317,Lookups!$Q$1:$R$3,2,TRUE)</f>
        <v>Flat</v>
      </c>
      <c r="I105" s="14" t="str">
        <f>VLOOKUP(I317,Lookups!$Q$1:$R$3,2,TRUE)</f>
        <v>Flat</v>
      </c>
      <c r="J105" s="14" t="str">
        <f>VLOOKUP(J317,Lookups!$Q$1:$R$3,2,TRUE)</f>
        <v>Flat</v>
      </c>
      <c r="K105" s="14" t="str">
        <f>VLOOKUP(K317,Lookups!$Q$1:$R$3,2,TRUE)</f>
        <v>Flat</v>
      </c>
      <c r="L105" s="14" t="str">
        <f>VLOOKUP(L317,Lookups!$Q$1:$R$3,2,TRUE)</f>
        <v>Percent</v>
      </c>
      <c r="M105" s="14" t="str">
        <f>VLOOKUP(M317,Lookups!$Q$1:$R$3,2,TRUE)</f>
        <v>Percent</v>
      </c>
      <c r="N105" s="14" t="str">
        <f>VLOOKUP(N317,Lookups!$Q$1:$R$3,2,TRUE)</f>
        <v>Percent</v>
      </c>
      <c r="O105" s="14" t="str">
        <f>VLOOKUP(O317,Lookups!$Q$1:$R$3,2,TRUE)</f>
        <v>Flat</v>
      </c>
      <c r="P105" s="14" t="str">
        <f>VLOOKUP(P317,Lookups!$Q$1:$R$3,2,TRUE)</f>
        <v>Percent</v>
      </c>
      <c r="Q105" s="14" t="str">
        <f>VLOOKUP(Q317,Lookups!$Q$1:$R$3,2,TRUE)</f>
        <v>Percent</v>
      </c>
      <c r="R105" s="14" t="str">
        <f>VLOOKUP(R317,Lookups!$Q$1:$R$3,2,TRUE)</f>
        <v>Flat</v>
      </c>
      <c r="S105" s="14" t="str">
        <f>VLOOKUP(S317,Lookups!$Q$1:$R$3,2,TRUE)</f>
        <v>Flat</v>
      </c>
      <c r="T105" s="14" t="str">
        <f>VLOOKUP(T317,Lookups!$Q$1:$R$3,2,TRUE)</f>
        <v>Flat</v>
      </c>
      <c r="U105" s="14" t="str">
        <f>VLOOKUP(U317,Lookups!$Q$1:$R$3,2,TRUE)</f>
        <v>Flat</v>
      </c>
      <c r="V105" s="14" t="str">
        <f>VLOOKUP(V317,Lookups!$Q$1:$R$3,2,TRUE)</f>
        <v>Flat</v>
      </c>
      <c r="W105" s="14" t="str">
        <f>VLOOKUP(W317,Lookups!$Q$1:$R$3,2,TRUE)</f>
        <v>Flat</v>
      </c>
      <c r="X105" s="14" t="str">
        <f>VLOOKUP(X317,Lookups!$Q$1:$R$3,2,TRUE)</f>
        <v>Percent</v>
      </c>
      <c r="Y105" s="14" t="str">
        <f>VLOOKUP(Y317,Lookups!$Q$1:$R$3,2,TRUE)</f>
        <v>Flat</v>
      </c>
      <c r="Z105" s="14" t="str">
        <f>VLOOKUP(Z317,Lookups!$Q$1:$R$3,2,TRUE)</f>
        <v>Flat</v>
      </c>
      <c r="AA105" s="14" t="str">
        <f>VLOOKUP(AA317,Lookups!$Q$1:$R$3,2,TRUE)</f>
        <v>Flat</v>
      </c>
      <c r="AB105" s="14" t="str">
        <f>VLOOKUP(AB317,Lookups!$Q$1:$R$3,2,TRUE)</f>
        <v>Percent</v>
      </c>
      <c r="AC105" s="14" t="str">
        <f>VLOOKUP(AC317,Lookups!$Q$1:$R$3,2,TRUE)</f>
        <v>Flat</v>
      </c>
      <c r="AD105" s="14" t="str">
        <f>VLOOKUP(AD317,Lookups!$Q$1:$R$3,2,TRUE)</f>
        <v>Flat</v>
      </c>
      <c r="AE105" s="14" t="str">
        <f>VLOOKUP(AE317,Lookups!$Q$1:$R$3,2,TRUE)</f>
        <v>Flat</v>
      </c>
      <c r="AF105" s="14" t="str">
        <f>VLOOKUP(AF317,Lookups!$Q$1:$R$3,2,TRUE)</f>
        <v>Flat</v>
      </c>
      <c r="AG105" s="14" t="str">
        <f>VLOOKUP(AG317,Lookups!$Q$1:$R$3,2,TRUE)</f>
        <v>Flat</v>
      </c>
      <c r="AH105" s="14" t="str">
        <f>VLOOKUP(AH317,Lookups!$Q$1:$R$3,2,TRUE)</f>
        <v>Flat</v>
      </c>
      <c r="AI105" s="14" t="str">
        <f>VLOOKUP(AI317,Lookups!$Q$1:$R$3,2,TRUE)</f>
        <v>Flat</v>
      </c>
      <c r="AJ105" s="14" t="str">
        <f>VLOOKUP(AJ317,Lookups!$Q$1:$R$3,2,TRUE)</f>
        <v>Flat</v>
      </c>
      <c r="AK105" s="14" t="str">
        <f>VLOOKUP(AK317,Lookups!$Q$1:$R$3,2,TRUE)</f>
        <v>Flat</v>
      </c>
      <c r="AL105" s="14" t="str">
        <f>VLOOKUP(AL317,Lookups!$Q$1:$R$3,2,TRUE)</f>
        <v>Percent</v>
      </c>
      <c r="AM105" s="14" t="str">
        <f>VLOOKUP(AM317,Lookups!$Q$1:$R$3,2,TRUE)</f>
        <v>Percent</v>
      </c>
      <c r="AN105" s="14" t="str">
        <f>VLOOKUP(AN317,Lookups!$Q$1:$R$3,2,TRUE)</f>
        <v>Flat</v>
      </c>
      <c r="AO105" s="14" t="str">
        <f>VLOOKUP(AO317,Lookups!$Q$1:$R$3,2,TRUE)</f>
        <v>Percent</v>
      </c>
      <c r="AP105" s="14" t="str">
        <f>VLOOKUP(AP317,Lookups!$Q$1:$R$3,2,TRUE)</f>
        <v>Flat</v>
      </c>
      <c r="AQ105" s="14" t="str">
        <f>VLOOKUP(AQ317,Lookups!$Q$1:$R$3,2,TRUE)</f>
        <v>Flat</v>
      </c>
      <c r="AR105" s="14" t="str">
        <f>VLOOKUP(AR317,Lookups!$Q$1:$R$3,2,TRUE)</f>
        <v>Flat</v>
      </c>
      <c r="AS105" s="14" t="str">
        <f>VLOOKUP(AS317,Lookups!$Q$1:$R$3,2,TRUE)</f>
        <v>Flat</v>
      </c>
      <c r="AT105" s="14" t="str">
        <f>VLOOKUP(AT317,Lookups!$Q$1:$R$3,2,TRUE)</f>
        <v>Flat</v>
      </c>
      <c r="AU105" s="14" t="str">
        <f>VLOOKUP(AU317,Lookups!$Q$1:$R$3,2,TRUE)</f>
        <v>Percent</v>
      </c>
      <c r="AV105" s="14" t="str">
        <f>VLOOKUP(AV317,Lookups!$Q$1:$R$3,2,TRUE)</f>
        <v>Percent</v>
      </c>
      <c r="AW105" s="14" t="str">
        <f>VLOOKUP(AW317,Lookups!$Q$1:$R$3,2,TRUE)</f>
        <v>Flat</v>
      </c>
      <c r="AX105" s="14" t="str">
        <f>VLOOKUP(AX317,Lookups!$Q$1:$R$3,2,TRUE)</f>
        <v>Percent</v>
      </c>
      <c r="AY105" s="14" t="str">
        <f>VLOOKUP(AY317,Lookups!$Q$1:$R$3,2,TRUE)</f>
        <v>Flat</v>
      </c>
      <c r="AZ105" s="14" t="str">
        <f>VLOOKUP(AZ317,Lookups!$Q$1:$R$3,2,TRUE)</f>
        <v>Flat</v>
      </c>
      <c r="BA105" s="14" t="str">
        <f>VLOOKUP(BA317,Lookups!$Q$1:$R$3,2,TRUE)</f>
        <v>Percent</v>
      </c>
      <c r="BB105" s="14" t="str">
        <f>VLOOKUP(BB317,Lookups!$Q$1:$R$3,2,TRUE)</f>
        <v>Flat</v>
      </c>
      <c r="BC105" s="14" t="str">
        <f>VLOOKUP(BC317,Lookups!$Q$1:$R$3,2,TRUE)</f>
        <v>Flat</v>
      </c>
      <c r="BD105" s="14" t="str">
        <f>VLOOKUP(BD317,Lookups!$Q$1:$R$3,2,TRUE)</f>
        <v>Percent</v>
      </c>
      <c r="BE105" s="14" t="str">
        <f>VLOOKUP(BE317,Lookups!$Q$1:$R$3,2,TRUE)</f>
        <v>Flat</v>
      </c>
      <c r="BF105" s="14" t="str">
        <f>VLOOKUP(BF317,Lookups!$Q$1:$R$3,2,TRUE)</f>
        <v>Flat</v>
      </c>
      <c r="BG105" s="14" t="str">
        <f>VLOOKUP(BG317,Lookups!$Q$1:$R$3,2,TRUE)</f>
        <v>Percent</v>
      </c>
      <c r="BH105" s="14" t="str">
        <f>VLOOKUP(BH317,Lookups!$Q$1:$R$3,2,TRUE)</f>
        <v>Percent</v>
      </c>
      <c r="BI105" s="14" t="str">
        <f>VLOOKUP(BI317,Lookups!$Q$1:$R$3,2,TRUE)</f>
        <v>Percent</v>
      </c>
      <c r="BJ105" s="14" t="str">
        <f>VLOOKUP(BJ317,Lookups!$Q$1:$R$3,2,TRUE)</f>
        <v>Flat</v>
      </c>
      <c r="BK105" s="14" t="str">
        <f>VLOOKUP(BK317,Lookups!$Q$1:$R$3,2,TRUE)</f>
        <v>Flat</v>
      </c>
      <c r="BL105" s="14" t="str">
        <f>VLOOKUP(BL317,Lookups!$Q$1:$R$3,2,TRUE)</f>
        <v>Flat</v>
      </c>
      <c r="BM105" s="14" t="str">
        <f>VLOOKUP(BM317,Lookups!$Q$1:$R$3,2,TRUE)</f>
        <v>Percent</v>
      </c>
      <c r="BN105" s="14" t="str">
        <f>VLOOKUP(BN317,Lookups!$Q$1:$R$3,2,TRUE)</f>
        <v>Percent</v>
      </c>
      <c r="BO105" s="14" t="str">
        <f>VLOOKUP(BO317,Lookups!$Q$1:$R$3,2,TRUE)</f>
        <v>Percent</v>
      </c>
      <c r="BP105" s="14" t="str">
        <f>VLOOKUP(BP317,Lookups!$Q$1:$R$3,2,TRUE)</f>
        <v>Flat</v>
      </c>
      <c r="BQ105" s="14" t="str">
        <f>VLOOKUP(BQ317,Lookups!$Q$1:$R$3,2,TRUE)</f>
        <v>Flat</v>
      </c>
      <c r="BR105" s="14" t="str">
        <f>VLOOKUP(BR317,Lookups!$Q$1:$R$3,2,TRUE)</f>
        <v>Percent</v>
      </c>
      <c r="BS105" s="14" t="str">
        <f>VLOOKUP(BS317,Lookups!$Q$1:$R$3,2,TRUE)</f>
        <v>Flat</v>
      </c>
      <c r="BT105" s="14" t="str">
        <f>VLOOKUP(BT317,Lookups!$Q$1:$R$3,2,TRUE)</f>
        <v>Flat</v>
      </c>
      <c r="BU105" s="14" t="str">
        <f>VLOOKUP(BU317,Lookups!$Q$1:$R$3,2,TRUE)</f>
        <v>Flat</v>
      </c>
      <c r="BV105" s="14" t="str">
        <f>VLOOKUP(BV317,Lookups!$Q$1:$R$3,2,TRUE)</f>
        <v>Flat</v>
      </c>
      <c r="BW105" s="14" t="str">
        <f>VLOOKUP(BW317,Lookups!$Q$1:$R$3,2,TRUE)</f>
        <v>Percent</v>
      </c>
      <c r="BX105" s="14" t="str">
        <f>VLOOKUP(BX317,Lookups!$Q$1:$R$3,2,TRUE)</f>
        <v>Flat</v>
      </c>
      <c r="BY105" s="14" t="str">
        <f>VLOOKUP(BY317,Lookups!$Q$1:$R$3,2,TRUE)</f>
        <v>Flat</v>
      </c>
      <c r="BZ105" s="14" t="str">
        <f>VLOOKUP(BZ317,Lookups!$Q$1:$R$3,2,TRUE)</f>
        <v>Percent</v>
      </c>
      <c r="CA105" s="14" t="str">
        <f>VLOOKUP(CA317,Lookups!$Q$1:$R$3,2,TRUE)</f>
        <v>Flat</v>
      </c>
      <c r="CB105" s="14" t="str">
        <f>VLOOKUP(CB317,Lookups!$Q$1:$R$3,2,TRUE)</f>
        <v>Flat</v>
      </c>
      <c r="CC105" s="14" t="str">
        <f>VLOOKUP(CC317,Lookups!$Q$1:$R$3,2,TRUE)</f>
        <v>Flat</v>
      </c>
      <c r="CD105" s="14" t="str">
        <f>VLOOKUP(CD317,Lookups!$Q$1:$R$3,2,TRUE)</f>
        <v>Flat</v>
      </c>
      <c r="CE105" s="14" t="str">
        <f>VLOOKUP(CE317,Lookups!$Q$1:$R$3,2,TRUE)</f>
        <v>Flat</v>
      </c>
      <c r="CF105" s="14" t="str">
        <f>VLOOKUP(CF317,Lookups!$Q$1:$R$3,2,TRUE)</f>
        <v>Flat</v>
      </c>
      <c r="CG105" s="14" t="str">
        <f>VLOOKUP(CG317,Lookups!$Q$1:$R$3,2,TRUE)</f>
        <v>Percent</v>
      </c>
      <c r="CH105" s="14" t="str">
        <f>VLOOKUP(CH317,Lookups!$Q$1:$R$3,2,TRUE)</f>
        <v>Flat</v>
      </c>
      <c r="CI105" s="14" t="str">
        <f>VLOOKUP(CI317,Lookups!$Q$1:$R$3,2,TRUE)</f>
        <v>Flat</v>
      </c>
      <c r="CJ105" s="14" t="str">
        <f>VLOOKUP(CJ317,Lookups!$Q$1:$R$3,2,TRUE)</f>
        <v>Percent</v>
      </c>
      <c r="CK105" s="14" t="str">
        <f>VLOOKUP(CK317,Lookups!$Q$1:$R$3,2,TRUE)</f>
        <v>Flat</v>
      </c>
      <c r="CL105" s="14" t="str">
        <f>VLOOKUP(CL317,Lookups!$Q$1:$R$3,2,TRUE)</f>
        <v>Flat</v>
      </c>
      <c r="CM105" s="14" t="str">
        <f>VLOOKUP(CM317,Lookups!$Q$1:$R$3,2,TRUE)</f>
        <v>Flat</v>
      </c>
      <c r="CN105" s="14" t="str">
        <f>VLOOKUP(CN317,Lookups!$Q$1:$R$3,2,TRUE)</f>
        <v>Flat</v>
      </c>
      <c r="CO105" s="14" t="str">
        <f>VLOOKUP(CO317,Lookups!$Q$1:$R$3,2,TRUE)</f>
        <v>Flat</v>
      </c>
      <c r="CP105" s="14" t="str">
        <f>VLOOKUP(CP317,Lookups!$Q$1:$R$3,2,TRUE)</f>
        <v>Flat</v>
      </c>
      <c r="CQ105" s="14" t="str">
        <f>VLOOKUP(CQ317,Lookups!$Q$1:$R$3,2,TRUE)</f>
        <v>Percent</v>
      </c>
      <c r="CR105" s="14" t="str">
        <f>VLOOKUP(CR317,Lookups!$Q$1:$R$3,2,TRUE)</f>
        <v>Flat</v>
      </c>
      <c r="CS105" s="14" t="str">
        <f>VLOOKUP(CS317,Lookups!$Q$1:$R$3,2,TRUE)</f>
        <v>Flat</v>
      </c>
      <c r="CT105" s="14" t="str">
        <f>VLOOKUP(CT317,Lookups!$Q$1:$R$3,2,TRUE)</f>
        <v>Flat</v>
      </c>
      <c r="CU105" s="14" t="str">
        <f>VLOOKUP(CU317,Lookups!$Q$1:$R$3,2,TRUE)</f>
        <v>Flat</v>
      </c>
      <c r="CV105" s="14" t="str">
        <f>VLOOKUP(CV317,Lookups!$Q$1:$R$3,2,TRUE)</f>
        <v>Percent</v>
      </c>
      <c r="CW105" s="14" t="str">
        <f>VLOOKUP(CW317,Lookups!$Q$1:$R$3,2,TRUE)</f>
        <v>Flat</v>
      </c>
    </row>
    <row r="106" ht="12.75" hidden="1" customHeight="1" outlineLevel="1">
      <c r="A106" s="11" t="s">
        <v>583</v>
      </c>
      <c r="B106" s="14">
        <f t="shared" ref="B106:CW106" si="58">RANDBETWEEN(1,10)*1000</f>
        <v>3000</v>
      </c>
      <c r="C106" s="14">
        <f t="shared" si="58"/>
        <v>8000</v>
      </c>
      <c r="D106" s="14">
        <f t="shared" si="58"/>
        <v>1000</v>
      </c>
      <c r="E106" s="14">
        <f t="shared" si="58"/>
        <v>9000</v>
      </c>
      <c r="F106" s="14">
        <f t="shared" si="58"/>
        <v>7000</v>
      </c>
      <c r="G106" s="14">
        <f t="shared" si="58"/>
        <v>6000</v>
      </c>
      <c r="H106" s="14">
        <f t="shared" si="58"/>
        <v>1000</v>
      </c>
      <c r="I106" s="14">
        <f t="shared" si="58"/>
        <v>3000</v>
      </c>
      <c r="J106" s="14">
        <f t="shared" si="58"/>
        <v>7000</v>
      </c>
      <c r="K106" s="14">
        <f t="shared" si="58"/>
        <v>8000</v>
      </c>
      <c r="L106" s="14">
        <f t="shared" si="58"/>
        <v>7000</v>
      </c>
      <c r="M106" s="14">
        <f t="shared" si="58"/>
        <v>2000</v>
      </c>
      <c r="N106" s="14">
        <f t="shared" si="58"/>
        <v>3000</v>
      </c>
      <c r="O106" s="14">
        <f t="shared" si="58"/>
        <v>10000</v>
      </c>
      <c r="P106" s="14">
        <f t="shared" si="58"/>
        <v>4000</v>
      </c>
      <c r="Q106" s="14">
        <f t="shared" si="58"/>
        <v>10000</v>
      </c>
      <c r="R106" s="14">
        <f t="shared" si="58"/>
        <v>9000</v>
      </c>
      <c r="S106" s="14">
        <f t="shared" si="58"/>
        <v>3000</v>
      </c>
      <c r="T106" s="14">
        <f t="shared" si="58"/>
        <v>1000</v>
      </c>
      <c r="U106" s="14">
        <f t="shared" si="58"/>
        <v>4000</v>
      </c>
      <c r="V106" s="14">
        <f t="shared" si="58"/>
        <v>5000</v>
      </c>
      <c r="W106" s="14">
        <f t="shared" si="58"/>
        <v>9000</v>
      </c>
      <c r="X106" s="14">
        <f t="shared" si="58"/>
        <v>9000</v>
      </c>
      <c r="Y106" s="14">
        <f t="shared" si="58"/>
        <v>4000</v>
      </c>
      <c r="Z106" s="14">
        <f t="shared" si="58"/>
        <v>6000</v>
      </c>
      <c r="AA106" s="14">
        <f t="shared" si="58"/>
        <v>5000</v>
      </c>
      <c r="AB106" s="14">
        <f t="shared" si="58"/>
        <v>3000</v>
      </c>
      <c r="AC106" s="14">
        <f t="shared" si="58"/>
        <v>9000</v>
      </c>
      <c r="AD106" s="14">
        <f t="shared" si="58"/>
        <v>9000</v>
      </c>
      <c r="AE106" s="14">
        <f t="shared" si="58"/>
        <v>3000</v>
      </c>
      <c r="AF106" s="14">
        <f t="shared" si="58"/>
        <v>4000</v>
      </c>
      <c r="AG106" s="14">
        <f t="shared" si="58"/>
        <v>1000</v>
      </c>
      <c r="AH106" s="14">
        <f t="shared" si="58"/>
        <v>2000</v>
      </c>
      <c r="AI106" s="14">
        <f t="shared" si="58"/>
        <v>2000</v>
      </c>
      <c r="AJ106" s="14">
        <f t="shared" si="58"/>
        <v>8000</v>
      </c>
      <c r="AK106" s="14">
        <f t="shared" si="58"/>
        <v>6000</v>
      </c>
      <c r="AL106" s="14">
        <f t="shared" si="58"/>
        <v>9000</v>
      </c>
      <c r="AM106" s="14">
        <f t="shared" si="58"/>
        <v>2000</v>
      </c>
      <c r="AN106" s="14">
        <f t="shared" si="58"/>
        <v>6000</v>
      </c>
      <c r="AO106" s="14">
        <f t="shared" si="58"/>
        <v>1000</v>
      </c>
      <c r="AP106" s="14">
        <f t="shared" si="58"/>
        <v>1000</v>
      </c>
      <c r="AQ106" s="14">
        <f t="shared" si="58"/>
        <v>3000</v>
      </c>
      <c r="AR106" s="14">
        <f t="shared" si="58"/>
        <v>2000</v>
      </c>
      <c r="AS106" s="14">
        <f t="shared" si="58"/>
        <v>7000</v>
      </c>
      <c r="AT106" s="14">
        <f t="shared" si="58"/>
        <v>3000</v>
      </c>
      <c r="AU106" s="14">
        <f t="shared" si="58"/>
        <v>5000</v>
      </c>
      <c r="AV106" s="14">
        <f t="shared" si="58"/>
        <v>7000</v>
      </c>
      <c r="AW106" s="14">
        <f t="shared" si="58"/>
        <v>8000</v>
      </c>
      <c r="AX106" s="14">
        <f t="shared" si="58"/>
        <v>10000</v>
      </c>
      <c r="AY106" s="14">
        <f t="shared" si="58"/>
        <v>10000</v>
      </c>
      <c r="AZ106" s="14">
        <f t="shared" si="58"/>
        <v>7000</v>
      </c>
      <c r="BA106" s="14">
        <f t="shared" si="58"/>
        <v>10000</v>
      </c>
      <c r="BB106" s="14">
        <f t="shared" si="58"/>
        <v>6000</v>
      </c>
      <c r="BC106" s="14">
        <f t="shared" si="58"/>
        <v>5000</v>
      </c>
      <c r="BD106" s="14">
        <f t="shared" si="58"/>
        <v>9000</v>
      </c>
      <c r="BE106" s="14">
        <f t="shared" si="58"/>
        <v>4000</v>
      </c>
      <c r="BF106" s="14">
        <f t="shared" si="58"/>
        <v>7000</v>
      </c>
      <c r="BG106" s="14">
        <f t="shared" si="58"/>
        <v>8000</v>
      </c>
      <c r="BH106" s="14">
        <f t="shared" si="58"/>
        <v>3000</v>
      </c>
      <c r="BI106" s="14">
        <f t="shared" si="58"/>
        <v>9000</v>
      </c>
      <c r="BJ106" s="14">
        <f t="shared" si="58"/>
        <v>5000</v>
      </c>
      <c r="BK106" s="14">
        <f t="shared" si="58"/>
        <v>8000</v>
      </c>
      <c r="BL106" s="14">
        <f t="shared" si="58"/>
        <v>8000</v>
      </c>
      <c r="BM106" s="14">
        <f t="shared" si="58"/>
        <v>9000</v>
      </c>
      <c r="BN106" s="14">
        <f t="shared" si="58"/>
        <v>2000</v>
      </c>
      <c r="BO106" s="14">
        <f t="shared" si="58"/>
        <v>10000</v>
      </c>
      <c r="BP106" s="14">
        <f t="shared" si="58"/>
        <v>5000</v>
      </c>
      <c r="BQ106" s="14">
        <f t="shared" si="58"/>
        <v>6000</v>
      </c>
      <c r="BR106" s="14">
        <f t="shared" si="58"/>
        <v>7000</v>
      </c>
      <c r="BS106" s="14">
        <f t="shared" si="58"/>
        <v>6000</v>
      </c>
      <c r="BT106" s="14">
        <f t="shared" si="58"/>
        <v>6000</v>
      </c>
      <c r="BU106" s="14">
        <f t="shared" si="58"/>
        <v>9000</v>
      </c>
      <c r="BV106" s="14">
        <f t="shared" si="58"/>
        <v>5000</v>
      </c>
      <c r="BW106" s="14">
        <f t="shared" si="58"/>
        <v>8000</v>
      </c>
      <c r="BX106" s="14">
        <f t="shared" si="58"/>
        <v>2000</v>
      </c>
      <c r="BY106" s="14">
        <f t="shared" si="58"/>
        <v>6000</v>
      </c>
      <c r="BZ106" s="14">
        <f t="shared" si="58"/>
        <v>7000</v>
      </c>
      <c r="CA106" s="14">
        <f t="shared" si="58"/>
        <v>10000</v>
      </c>
      <c r="CB106" s="14">
        <f t="shared" si="58"/>
        <v>9000</v>
      </c>
      <c r="CC106" s="14">
        <f t="shared" si="58"/>
        <v>6000</v>
      </c>
      <c r="CD106" s="14">
        <f t="shared" si="58"/>
        <v>4000</v>
      </c>
      <c r="CE106" s="14">
        <f t="shared" si="58"/>
        <v>2000</v>
      </c>
      <c r="CF106" s="14">
        <f t="shared" si="58"/>
        <v>1000</v>
      </c>
      <c r="CG106" s="14">
        <f t="shared" si="58"/>
        <v>5000</v>
      </c>
      <c r="CH106" s="14">
        <f t="shared" si="58"/>
        <v>8000</v>
      </c>
      <c r="CI106" s="14">
        <f t="shared" si="58"/>
        <v>8000</v>
      </c>
      <c r="CJ106" s="14">
        <f t="shared" si="58"/>
        <v>7000</v>
      </c>
      <c r="CK106" s="14">
        <f t="shared" si="58"/>
        <v>2000</v>
      </c>
      <c r="CL106" s="14">
        <f t="shared" si="58"/>
        <v>2000</v>
      </c>
      <c r="CM106" s="14">
        <f t="shared" si="58"/>
        <v>1000</v>
      </c>
      <c r="CN106" s="14">
        <f t="shared" si="58"/>
        <v>8000</v>
      </c>
      <c r="CO106" s="14">
        <f t="shared" si="58"/>
        <v>4000</v>
      </c>
      <c r="CP106" s="14">
        <f t="shared" si="58"/>
        <v>9000</v>
      </c>
      <c r="CQ106" s="14">
        <f t="shared" si="58"/>
        <v>9000</v>
      </c>
      <c r="CR106" s="14">
        <f t="shared" si="58"/>
        <v>3000</v>
      </c>
      <c r="CS106" s="14">
        <f t="shared" si="58"/>
        <v>6000</v>
      </c>
      <c r="CT106" s="14">
        <f t="shared" si="58"/>
        <v>1000</v>
      </c>
      <c r="CU106" s="14">
        <f t="shared" si="58"/>
        <v>5000</v>
      </c>
      <c r="CV106" s="14">
        <f t="shared" si="58"/>
        <v>2000</v>
      </c>
      <c r="CW106" s="14">
        <f t="shared" si="58"/>
        <v>1000</v>
      </c>
    </row>
    <row r="107" ht="12.75" hidden="1" customHeight="1" outlineLevel="1">
      <c r="A107" s="11" t="s">
        <v>584</v>
      </c>
      <c r="B107" s="14">
        <v>12.0</v>
      </c>
      <c r="C107" s="14">
        <v>12.0</v>
      </c>
      <c r="D107" s="14">
        <v>12.0</v>
      </c>
      <c r="E107" s="14">
        <v>12.0</v>
      </c>
      <c r="F107" s="14">
        <v>12.0</v>
      </c>
      <c r="G107" s="14">
        <v>12.0</v>
      </c>
      <c r="H107" s="14">
        <v>12.0</v>
      </c>
      <c r="I107" s="14">
        <v>12.0</v>
      </c>
      <c r="J107" s="14">
        <v>12.0</v>
      </c>
      <c r="K107" s="14">
        <v>12.0</v>
      </c>
      <c r="L107" s="14">
        <v>12.0</v>
      </c>
      <c r="M107" s="14">
        <v>12.0</v>
      </c>
      <c r="N107" s="14">
        <v>12.0</v>
      </c>
      <c r="O107" s="14">
        <v>12.0</v>
      </c>
      <c r="P107" s="14">
        <v>12.0</v>
      </c>
      <c r="Q107" s="14">
        <v>12.0</v>
      </c>
      <c r="R107" s="14">
        <v>12.0</v>
      </c>
      <c r="S107" s="14">
        <v>12.0</v>
      </c>
      <c r="T107" s="14">
        <v>12.0</v>
      </c>
      <c r="U107" s="14">
        <v>12.0</v>
      </c>
      <c r="V107" s="14">
        <v>12.0</v>
      </c>
      <c r="W107" s="14">
        <v>12.0</v>
      </c>
      <c r="X107" s="14">
        <v>12.0</v>
      </c>
      <c r="Y107" s="14">
        <v>12.0</v>
      </c>
      <c r="Z107" s="14">
        <v>12.0</v>
      </c>
      <c r="AA107" s="14">
        <v>12.0</v>
      </c>
      <c r="AB107" s="14">
        <v>12.0</v>
      </c>
      <c r="AC107" s="14">
        <v>12.0</v>
      </c>
      <c r="AD107" s="14">
        <v>12.0</v>
      </c>
      <c r="AE107" s="14">
        <v>12.0</v>
      </c>
      <c r="AF107" s="14">
        <v>12.0</v>
      </c>
      <c r="AG107" s="14">
        <v>12.0</v>
      </c>
      <c r="AH107" s="14">
        <v>12.0</v>
      </c>
      <c r="AI107" s="14">
        <v>12.0</v>
      </c>
      <c r="AJ107" s="14">
        <v>12.0</v>
      </c>
      <c r="AK107" s="14">
        <v>12.0</v>
      </c>
      <c r="AL107" s="14">
        <v>12.0</v>
      </c>
      <c r="AM107" s="14">
        <v>12.0</v>
      </c>
      <c r="AN107" s="14">
        <v>12.0</v>
      </c>
      <c r="AO107" s="14">
        <v>12.0</v>
      </c>
      <c r="AP107" s="14">
        <v>12.0</v>
      </c>
      <c r="AQ107" s="14">
        <v>12.0</v>
      </c>
      <c r="AR107" s="14">
        <v>12.0</v>
      </c>
      <c r="AS107" s="14">
        <v>12.0</v>
      </c>
      <c r="AT107" s="14">
        <v>12.0</v>
      </c>
      <c r="AU107" s="14">
        <v>12.0</v>
      </c>
      <c r="AV107" s="14">
        <v>12.0</v>
      </c>
      <c r="AW107" s="14">
        <v>12.0</v>
      </c>
      <c r="AX107" s="14">
        <v>12.0</v>
      </c>
      <c r="AY107" s="14">
        <v>12.0</v>
      </c>
      <c r="AZ107" s="14">
        <v>12.0</v>
      </c>
      <c r="BA107" s="14">
        <v>12.0</v>
      </c>
      <c r="BB107" s="14">
        <v>12.0</v>
      </c>
      <c r="BC107" s="14">
        <v>12.0</v>
      </c>
      <c r="BD107" s="14">
        <v>12.0</v>
      </c>
      <c r="BE107" s="14">
        <v>12.0</v>
      </c>
      <c r="BF107" s="14">
        <v>12.0</v>
      </c>
      <c r="BG107" s="14">
        <v>12.0</v>
      </c>
      <c r="BH107" s="14">
        <v>12.0</v>
      </c>
      <c r="BI107" s="14">
        <v>12.0</v>
      </c>
      <c r="BJ107" s="14">
        <v>12.0</v>
      </c>
      <c r="BK107" s="14">
        <v>12.0</v>
      </c>
      <c r="BL107" s="14">
        <v>12.0</v>
      </c>
      <c r="BM107" s="14">
        <v>12.0</v>
      </c>
      <c r="BN107" s="14">
        <v>12.0</v>
      </c>
      <c r="BO107" s="14">
        <v>12.0</v>
      </c>
      <c r="BP107" s="14">
        <v>12.0</v>
      </c>
      <c r="BQ107" s="14">
        <v>12.0</v>
      </c>
      <c r="BR107" s="14">
        <v>12.0</v>
      </c>
      <c r="BS107" s="14">
        <v>12.0</v>
      </c>
      <c r="BT107" s="14">
        <v>12.0</v>
      </c>
      <c r="BU107" s="14">
        <v>12.0</v>
      </c>
      <c r="BV107" s="14">
        <v>12.0</v>
      </c>
      <c r="BW107" s="14">
        <v>12.0</v>
      </c>
      <c r="BX107" s="14">
        <v>12.0</v>
      </c>
      <c r="BY107" s="14">
        <v>12.0</v>
      </c>
      <c r="BZ107" s="14">
        <v>12.0</v>
      </c>
      <c r="CA107" s="14">
        <v>12.0</v>
      </c>
      <c r="CB107" s="14">
        <v>12.0</v>
      </c>
      <c r="CC107" s="14">
        <v>12.0</v>
      </c>
      <c r="CD107" s="14">
        <v>12.0</v>
      </c>
      <c r="CE107" s="14">
        <v>12.0</v>
      </c>
      <c r="CF107" s="14">
        <v>12.0</v>
      </c>
      <c r="CG107" s="14">
        <v>12.0</v>
      </c>
      <c r="CH107" s="14">
        <v>12.0</v>
      </c>
      <c r="CI107" s="14">
        <v>12.0</v>
      </c>
      <c r="CJ107" s="14">
        <v>12.0</v>
      </c>
      <c r="CK107" s="14">
        <v>12.0</v>
      </c>
      <c r="CL107" s="14">
        <v>12.0</v>
      </c>
      <c r="CM107" s="14">
        <v>12.0</v>
      </c>
      <c r="CN107" s="14">
        <v>12.0</v>
      </c>
      <c r="CO107" s="14">
        <v>12.0</v>
      </c>
      <c r="CP107" s="14">
        <v>12.0</v>
      </c>
      <c r="CQ107" s="14">
        <v>12.0</v>
      </c>
      <c r="CR107" s="14">
        <v>12.0</v>
      </c>
      <c r="CS107" s="14">
        <v>12.0</v>
      </c>
      <c r="CT107" s="14">
        <v>12.0</v>
      </c>
      <c r="CU107" s="14">
        <v>12.0</v>
      </c>
      <c r="CV107" s="14">
        <v>12.0</v>
      </c>
      <c r="CW107" s="14">
        <v>12.0</v>
      </c>
    </row>
    <row r="108" ht="12.75" hidden="1" customHeight="1" outlineLevel="1">
      <c r="A108" s="10" t="s">
        <v>585</v>
      </c>
      <c r="B108" s="17">
        <v>12.0</v>
      </c>
      <c r="C108" s="17">
        <v>12.0</v>
      </c>
      <c r="D108" s="17">
        <v>12.0</v>
      </c>
      <c r="E108" s="17">
        <v>12.0</v>
      </c>
      <c r="F108" s="17">
        <v>12.0</v>
      </c>
      <c r="G108" s="17">
        <v>12.0</v>
      </c>
      <c r="H108" s="17">
        <v>12.0</v>
      </c>
      <c r="I108" s="17">
        <v>12.0</v>
      </c>
      <c r="J108" s="17">
        <v>12.0</v>
      </c>
      <c r="K108" s="17">
        <v>12.0</v>
      </c>
      <c r="L108" s="17">
        <v>12.0</v>
      </c>
      <c r="M108" s="17">
        <v>12.0</v>
      </c>
      <c r="N108" s="17">
        <v>12.0</v>
      </c>
      <c r="O108" s="17">
        <v>12.0</v>
      </c>
      <c r="P108" s="17">
        <v>12.0</v>
      </c>
      <c r="Q108" s="17">
        <v>12.0</v>
      </c>
      <c r="R108" s="17">
        <v>12.0</v>
      </c>
      <c r="S108" s="17">
        <v>12.0</v>
      </c>
      <c r="T108" s="17">
        <v>12.0</v>
      </c>
      <c r="U108" s="17">
        <v>12.0</v>
      </c>
      <c r="V108" s="17">
        <v>12.0</v>
      </c>
      <c r="W108" s="17">
        <v>12.0</v>
      </c>
      <c r="X108" s="17">
        <v>12.0</v>
      </c>
      <c r="Y108" s="17">
        <v>12.0</v>
      </c>
      <c r="Z108" s="17">
        <v>12.0</v>
      </c>
      <c r="AA108" s="17">
        <v>12.0</v>
      </c>
      <c r="AB108" s="17">
        <v>12.0</v>
      </c>
      <c r="AC108" s="17">
        <v>12.0</v>
      </c>
      <c r="AD108" s="17">
        <v>12.0</v>
      </c>
      <c r="AE108" s="17">
        <v>12.0</v>
      </c>
      <c r="AF108" s="17">
        <v>12.0</v>
      </c>
      <c r="AG108" s="17">
        <v>12.0</v>
      </c>
      <c r="AH108" s="17">
        <v>12.0</v>
      </c>
      <c r="AI108" s="17">
        <v>12.0</v>
      </c>
      <c r="AJ108" s="17">
        <v>12.0</v>
      </c>
      <c r="AK108" s="17">
        <v>12.0</v>
      </c>
      <c r="AL108" s="17">
        <v>12.0</v>
      </c>
      <c r="AM108" s="17">
        <v>12.0</v>
      </c>
      <c r="AN108" s="17">
        <v>12.0</v>
      </c>
      <c r="AO108" s="17">
        <v>12.0</v>
      </c>
      <c r="AP108" s="17">
        <v>12.0</v>
      </c>
      <c r="AQ108" s="17">
        <v>12.0</v>
      </c>
      <c r="AR108" s="17">
        <v>12.0</v>
      </c>
      <c r="AS108" s="17">
        <v>12.0</v>
      </c>
      <c r="AT108" s="17">
        <v>12.0</v>
      </c>
      <c r="AU108" s="17">
        <v>12.0</v>
      </c>
      <c r="AV108" s="17">
        <v>12.0</v>
      </c>
      <c r="AW108" s="17">
        <v>12.0</v>
      </c>
      <c r="AX108" s="17">
        <v>12.0</v>
      </c>
      <c r="AY108" s="17">
        <v>12.0</v>
      </c>
      <c r="AZ108" s="17">
        <v>12.0</v>
      </c>
      <c r="BA108" s="17">
        <v>12.0</v>
      </c>
      <c r="BB108" s="17">
        <v>12.0</v>
      </c>
      <c r="BC108" s="17">
        <v>12.0</v>
      </c>
      <c r="BD108" s="17">
        <v>12.0</v>
      </c>
      <c r="BE108" s="17">
        <v>12.0</v>
      </c>
      <c r="BF108" s="17">
        <v>12.0</v>
      </c>
      <c r="BG108" s="17">
        <v>12.0</v>
      </c>
      <c r="BH108" s="17">
        <v>12.0</v>
      </c>
      <c r="BI108" s="17">
        <v>12.0</v>
      </c>
      <c r="BJ108" s="17">
        <v>12.0</v>
      </c>
      <c r="BK108" s="17">
        <v>12.0</v>
      </c>
      <c r="BL108" s="17">
        <v>12.0</v>
      </c>
      <c r="BM108" s="17">
        <v>12.0</v>
      </c>
      <c r="BN108" s="17">
        <v>12.0</v>
      </c>
      <c r="BO108" s="17">
        <v>12.0</v>
      </c>
      <c r="BP108" s="17">
        <v>12.0</v>
      </c>
      <c r="BQ108" s="17">
        <v>12.0</v>
      </c>
      <c r="BR108" s="17">
        <v>12.0</v>
      </c>
      <c r="BS108" s="17">
        <v>12.0</v>
      </c>
      <c r="BT108" s="17">
        <v>12.0</v>
      </c>
      <c r="BU108" s="17">
        <v>12.0</v>
      </c>
      <c r="BV108" s="17">
        <v>12.0</v>
      </c>
      <c r="BW108" s="17">
        <v>12.0</v>
      </c>
      <c r="BX108" s="17">
        <v>12.0</v>
      </c>
      <c r="BY108" s="17">
        <v>12.0</v>
      </c>
      <c r="BZ108" s="17">
        <v>12.0</v>
      </c>
      <c r="CA108" s="17">
        <v>12.0</v>
      </c>
      <c r="CB108" s="17">
        <v>12.0</v>
      </c>
      <c r="CC108" s="17">
        <v>12.0</v>
      </c>
      <c r="CD108" s="17">
        <v>12.0</v>
      </c>
      <c r="CE108" s="17">
        <v>12.0</v>
      </c>
      <c r="CF108" s="17">
        <v>12.0</v>
      </c>
      <c r="CG108" s="17">
        <v>12.0</v>
      </c>
      <c r="CH108" s="17">
        <v>12.0</v>
      </c>
      <c r="CI108" s="17">
        <v>12.0</v>
      </c>
      <c r="CJ108" s="17">
        <v>12.0</v>
      </c>
      <c r="CK108" s="17">
        <v>12.0</v>
      </c>
      <c r="CL108" s="17">
        <v>12.0</v>
      </c>
      <c r="CM108" s="17">
        <v>12.0</v>
      </c>
      <c r="CN108" s="17">
        <v>12.0</v>
      </c>
      <c r="CO108" s="17">
        <v>12.0</v>
      </c>
      <c r="CP108" s="17">
        <v>12.0</v>
      </c>
      <c r="CQ108" s="17">
        <v>12.0</v>
      </c>
      <c r="CR108" s="17">
        <v>12.0</v>
      </c>
      <c r="CS108" s="17">
        <v>12.0</v>
      </c>
      <c r="CT108" s="17">
        <v>12.0</v>
      </c>
      <c r="CU108" s="17">
        <v>12.0</v>
      </c>
      <c r="CV108" s="17">
        <v>12.0</v>
      </c>
      <c r="CW108" s="17">
        <v>12.0</v>
      </c>
    </row>
    <row r="109" ht="12.75" hidden="1" customHeight="1" outlineLevel="1">
      <c r="A109" s="11" t="s">
        <v>586</v>
      </c>
      <c r="B109" s="14" t="str">
        <f>IF(B99="Per100CoveredPayroll",VLOOKUP(B318,Lookups!$S$1:$T$3,2,TRUE),VLOOKUP(B318,Lookups!$S$1:$T$4,2,TRUE))</f>
        <v>PercentageWeeklySalarySingleValue</v>
      </c>
      <c r="C109" s="14" t="str">
        <f>IF(C99="Per100CoveredPayroll",VLOOKUP(C318,Lookups!$S$1:$T$3,2,TRUE),VLOOKUP(C318,Lookups!$S$1:$T$4,2,TRUE))</f>
        <v>PercentageWeeklySalarySingleValue</v>
      </c>
      <c r="D109" s="14" t="str">
        <f>IF(D99="Per100CoveredPayroll",VLOOKUP(D318,Lookups!$S$1:$T$3,2,TRUE),VLOOKUP(D318,Lookups!$S$1:$T$4,2,TRUE))</f>
        <v>PercentageWeeklySalarySingleValue</v>
      </c>
      <c r="E109" s="14" t="str">
        <f>IF(E99="Per100CoveredPayroll",VLOOKUP(E318,Lookups!$S$1:$T$3,2,TRUE),VLOOKUP(E318,Lookups!$S$1:$T$4,2,TRUE))</f>
        <v>PercentageWeeklySalarySingleValue</v>
      </c>
      <c r="F109" s="14" t="str">
        <f>IF(F99="Per100CoveredPayroll",VLOOKUP(F318,Lookups!$S$1:$T$3,2,TRUE),VLOOKUP(F318,Lookups!$S$1:$T$4,2,TRUE))</f>
        <v>TieredBenefits</v>
      </c>
      <c r="G109" s="14" t="str">
        <f>IF(G99="Per100CoveredPayroll",VLOOKUP(G318,Lookups!$S$1:$T$3,2,TRUE),VLOOKUP(G318,Lookups!$S$1:$T$4,2,TRUE))</f>
        <v>TieredBenefits</v>
      </c>
      <c r="H109" s="14" t="str">
        <f>IF(H99="Per100CoveredPayroll",VLOOKUP(H318,Lookups!$S$1:$T$3,2,TRUE),VLOOKUP(H318,Lookups!$S$1:$T$4,2,TRUE))</f>
        <v>PercentageWeeklySalarySingleValue</v>
      </c>
      <c r="I109" s="14" t="str">
        <f>IF(I99="Per100CoveredPayroll",VLOOKUP(I318,Lookups!$S$1:$T$3,2,TRUE),VLOOKUP(I318,Lookups!$S$1:$T$4,2,TRUE))</f>
        <v>TieredBenefits</v>
      </c>
      <c r="J109" s="14" t="str">
        <f>IF(J99="Per100CoveredPayroll",VLOOKUP(J318,Lookups!$S$1:$T$3,2,TRUE),VLOOKUP(J318,Lookups!$S$1:$T$4,2,TRUE))</f>
        <v>PercentageWeeklySalarySingleValue</v>
      </c>
      <c r="K109" s="14" t="str">
        <f>IF(K99="Per100CoveredPayroll",VLOOKUP(K318,Lookups!$S$1:$T$3,2,TRUE),VLOOKUP(K318,Lookups!$S$1:$T$4,2,TRUE))</f>
        <v>PercentageWeeklySalarySingleValue</v>
      </c>
      <c r="L109" s="14" t="str">
        <f>IF(L99="Per100CoveredPayroll",VLOOKUP(L318,Lookups!$S$1:$T$3,2,TRUE),VLOOKUP(L318,Lookups!$S$1:$T$4,2,TRUE))</f>
        <v>TieredBenefits</v>
      </c>
      <c r="M109" s="14" t="str">
        <f>IF(M99="Per100CoveredPayroll",VLOOKUP(M318,Lookups!$S$1:$T$3,2,TRUE),VLOOKUP(M318,Lookups!$S$1:$T$4,2,TRUE))</f>
        <v>PercentageWeeklySalarySingleValue</v>
      </c>
      <c r="N109" s="14" t="str">
        <f>IF(N99="Per100CoveredPayroll",VLOOKUP(N318,Lookups!$S$1:$T$3,2,TRUE),VLOOKUP(N318,Lookups!$S$1:$T$4,2,TRUE))</f>
        <v>SpecifiedWeeklyBenefitAmountSingleValue</v>
      </c>
      <c r="O109" s="14" t="str">
        <f>IF(O99="Per100CoveredPayroll",VLOOKUP(O318,Lookups!$S$1:$T$3,2,TRUE),VLOOKUP(O318,Lookups!$S$1:$T$4,2,TRUE))</f>
        <v>PercentageWeeklySalarySingleValue</v>
      </c>
      <c r="P109" s="14" t="str">
        <f>IF(P99="Per100CoveredPayroll",VLOOKUP(P318,Lookups!$S$1:$T$3,2,TRUE),VLOOKUP(P318,Lookups!$S$1:$T$4,2,TRUE))</f>
        <v>PercentageWeeklySalarySingleValue</v>
      </c>
      <c r="Q109" s="14" t="str">
        <f>IF(Q99="Per100CoveredPayroll",VLOOKUP(Q318,Lookups!$S$1:$T$3,2,TRUE),VLOOKUP(Q318,Lookups!$S$1:$T$4,2,TRUE))</f>
        <v>PercentageWeeklySalarySingleValue</v>
      </c>
      <c r="R109" s="14" t="str">
        <f>IF(R99="Per100CoveredPayroll",VLOOKUP(R318,Lookups!$S$1:$T$3,2,TRUE),VLOOKUP(R318,Lookups!$S$1:$T$4,2,TRUE))</f>
        <v>TieredBenefits</v>
      </c>
      <c r="S109" s="14" t="str">
        <f>IF(S99="Per100CoveredPayroll",VLOOKUP(S318,Lookups!$S$1:$T$3,2,TRUE),VLOOKUP(S318,Lookups!$S$1:$T$4,2,TRUE))</f>
        <v>TieredBenefits</v>
      </c>
      <c r="T109" s="14" t="str">
        <f>IF(T99="Per100CoveredPayroll",VLOOKUP(T318,Lookups!$S$1:$T$3,2,TRUE),VLOOKUP(T318,Lookups!$S$1:$T$4,2,TRUE))</f>
        <v>SpecifiedWeeklyBenefitAmountSingleValue</v>
      </c>
      <c r="U109" s="14" t="str">
        <f>IF(U99="Per100CoveredPayroll",VLOOKUP(U318,Lookups!$S$1:$T$3,2,TRUE),VLOOKUP(U318,Lookups!$S$1:$T$4,2,TRUE))</f>
        <v>TieredBenefits</v>
      </c>
      <c r="V109" s="14" t="str">
        <f>IF(V99="Per100CoveredPayroll",VLOOKUP(V318,Lookups!$S$1:$T$3,2,TRUE),VLOOKUP(V318,Lookups!$S$1:$T$4,2,TRUE))</f>
        <v>TieredBenefits</v>
      </c>
      <c r="W109" s="14" t="str">
        <f>IF(W99="Per100CoveredPayroll",VLOOKUP(W318,Lookups!$S$1:$T$3,2,TRUE),VLOOKUP(W318,Lookups!$S$1:$T$4,2,TRUE))</f>
        <v>PercentageWeeklySalarySingleValue</v>
      </c>
      <c r="X109" s="14" t="str">
        <f>IF(X99="Per100CoveredPayroll",VLOOKUP(X318,Lookups!$S$1:$T$3,2,TRUE),VLOOKUP(X318,Lookups!$S$1:$T$4,2,TRUE))</f>
        <v>PercentageWeeklySalarySingleValue</v>
      </c>
      <c r="Y109" s="14" t="str">
        <f>IF(Y99="Per100CoveredPayroll",VLOOKUP(Y318,Lookups!$S$1:$T$3,2,TRUE),VLOOKUP(Y318,Lookups!$S$1:$T$4,2,TRUE))</f>
        <v>TieredBenefits</v>
      </c>
      <c r="Z109" s="14" t="str">
        <f>IF(Z99="Per100CoveredPayroll",VLOOKUP(Z318,Lookups!$S$1:$T$3,2,TRUE),VLOOKUP(Z318,Lookups!$S$1:$T$4,2,TRUE))</f>
        <v>PercentageWeeklySalarySingleValue</v>
      </c>
      <c r="AA109" s="14" t="str">
        <f>IF(AA99="Per100CoveredPayroll",VLOOKUP(AA318,Lookups!$S$1:$T$3,2,TRUE),VLOOKUP(AA318,Lookups!$S$1:$T$4,2,TRUE))</f>
        <v>PercentageWeeklySalarySingleValue</v>
      </c>
      <c r="AB109" s="14" t="str">
        <f>IF(AB99="Per100CoveredPayroll",VLOOKUP(AB318,Lookups!$S$1:$T$3,2,TRUE),VLOOKUP(AB318,Lookups!$S$1:$T$4,2,TRUE))</f>
        <v>TieredBenefits</v>
      </c>
      <c r="AC109" s="14" t="str">
        <f>IF(AC99="Per100CoveredPayroll",VLOOKUP(AC318,Lookups!$S$1:$T$3,2,TRUE),VLOOKUP(AC318,Lookups!$S$1:$T$4,2,TRUE))</f>
        <v>PercentageWeeklySalarySingleValue</v>
      </c>
      <c r="AD109" s="14" t="str">
        <f>IF(AD99="Per100CoveredPayroll",VLOOKUP(AD318,Lookups!$S$1:$T$3,2,TRUE),VLOOKUP(AD318,Lookups!$S$1:$T$4,2,TRUE))</f>
        <v>SpecifiedWeeklyBenefitAmountSingleValue</v>
      </c>
      <c r="AE109" s="14" t="str">
        <f>IF(AE99="Per100CoveredPayroll",VLOOKUP(AE318,Lookups!$S$1:$T$3,2,TRUE),VLOOKUP(AE318,Lookups!$S$1:$T$4,2,TRUE))</f>
        <v>SpecifiedWeeklyBenefitAmountSingleValue</v>
      </c>
      <c r="AF109" s="14" t="str">
        <f>IF(AF99="Per100CoveredPayroll",VLOOKUP(AF318,Lookups!$S$1:$T$3,2,TRUE),VLOOKUP(AF318,Lookups!$S$1:$T$4,2,TRUE))</f>
        <v>TieredBenefits</v>
      </c>
      <c r="AG109" s="14" t="str">
        <f>IF(AG99="Per100CoveredPayroll",VLOOKUP(AG318,Lookups!$S$1:$T$3,2,TRUE),VLOOKUP(AG318,Lookups!$S$1:$T$4,2,TRUE))</f>
        <v>TieredBenefits</v>
      </c>
      <c r="AH109" s="14" t="str">
        <f>IF(AH99="Per100CoveredPayroll",VLOOKUP(AH318,Lookups!$S$1:$T$3,2,TRUE),VLOOKUP(AH318,Lookups!$S$1:$T$4,2,TRUE))</f>
        <v>TieredBenefits</v>
      </c>
      <c r="AI109" s="14" t="str">
        <f>IF(AI99="Per100CoveredPayroll",VLOOKUP(AI318,Lookups!$S$1:$T$3,2,TRUE),VLOOKUP(AI318,Lookups!$S$1:$T$4,2,TRUE))</f>
        <v>PercentageWeeklySalarySingleValue</v>
      </c>
      <c r="AJ109" s="14" t="str">
        <f>IF(AJ99="Per100CoveredPayroll",VLOOKUP(AJ318,Lookups!$S$1:$T$3,2,TRUE),VLOOKUP(AJ318,Lookups!$S$1:$T$4,2,TRUE))</f>
        <v>TieredBenefits</v>
      </c>
      <c r="AK109" s="14" t="str">
        <f>IF(AK99="Per100CoveredPayroll",VLOOKUP(AK318,Lookups!$S$1:$T$3,2,TRUE),VLOOKUP(AK318,Lookups!$S$1:$T$4,2,TRUE))</f>
        <v>PercentageWeeklySalarySingleValue</v>
      </c>
      <c r="AL109" s="14" t="str">
        <f>IF(AL99="Per100CoveredPayroll",VLOOKUP(AL318,Lookups!$S$1:$T$3,2,TRUE),VLOOKUP(AL318,Lookups!$S$1:$T$4,2,TRUE))</f>
        <v>PercentageWeeklySalarySingleValue</v>
      </c>
      <c r="AM109" s="14" t="str">
        <f>IF(AM99="Per100CoveredPayroll",VLOOKUP(AM318,Lookups!$S$1:$T$3,2,TRUE),VLOOKUP(AM318,Lookups!$S$1:$T$4,2,TRUE))</f>
        <v>TieredBenefits</v>
      </c>
      <c r="AN109" s="14" t="str">
        <f>IF(AN99="Per100CoveredPayroll",VLOOKUP(AN318,Lookups!$S$1:$T$3,2,TRUE),VLOOKUP(AN318,Lookups!$S$1:$T$4,2,TRUE))</f>
        <v>PercentageWeeklySalarySingleValue</v>
      </c>
      <c r="AO109" s="14" t="str">
        <f>IF(AO99="Per100CoveredPayroll",VLOOKUP(AO318,Lookups!$S$1:$T$3,2,TRUE),VLOOKUP(AO318,Lookups!$S$1:$T$4,2,TRUE))</f>
        <v>PercentageWeeklySalarySingleValue</v>
      </c>
      <c r="AP109" s="14" t="str">
        <f>IF(AP99="Per100CoveredPayroll",VLOOKUP(AP318,Lookups!$S$1:$T$3,2,TRUE),VLOOKUP(AP318,Lookups!$S$1:$T$4,2,TRUE))</f>
        <v>TieredBenefits</v>
      </c>
      <c r="AQ109" s="14" t="str">
        <f>IF(AQ99="Per100CoveredPayroll",VLOOKUP(AQ318,Lookups!$S$1:$T$3,2,TRUE),VLOOKUP(AQ318,Lookups!$S$1:$T$4,2,TRUE))</f>
        <v>TieredBenefits</v>
      </c>
      <c r="AR109" s="14" t="str">
        <f>IF(AR99="Per100CoveredPayroll",VLOOKUP(AR318,Lookups!$S$1:$T$3,2,TRUE),VLOOKUP(AR318,Lookups!$S$1:$T$4,2,TRUE))</f>
        <v>PercentageWeeklySalarySingleValue</v>
      </c>
      <c r="AS109" s="14" t="str">
        <f>IF(AS99="Per100CoveredPayroll",VLOOKUP(AS318,Lookups!$S$1:$T$3,2,TRUE),VLOOKUP(AS318,Lookups!$S$1:$T$4,2,TRUE))</f>
        <v>PercentageWeeklySalarySingleValue</v>
      </c>
      <c r="AT109" s="14" t="str">
        <f>IF(AT99="Per100CoveredPayroll",VLOOKUP(AT318,Lookups!$S$1:$T$3,2,TRUE),VLOOKUP(AT318,Lookups!$S$1:$T$4,2,TRUE))</f>
        <v>PercentageWeeklySalarySingleValue</v>
      </c>
      <c r="AU109" s="14" t="str">
        <f>IF(AU99="Per100CoveredPayroll",VLOOKUP(AU318,Lookups!$S$1:$T$3,2,TRUE),VLOOKUP(AU318,Lookups!$S$1:$T$4,2,TRUE))</f>
        <v>SpecifiedWeeklyBenefitAmountSingleValue</v>
      </c>
      <c r="AV109" s="14" t="str">
        <f>IF(AV99="Per100CoveredPayroll",VLOOKUP(AV318,Lookups!$S$1:$T$3,2,TRUE),VLOOKUP(AV318,Lookups!$S$1:$T$4,2,TRUE))</f>
        <v>TieredBenefits</v>
      </c>
      <c r="AW109" s="14" t="str">
        <f>IF(AW99="Per100CoveredPayroll",VLOOKUP(AW318,Lookups!$S$1:$T$3,2,TRUE),VLOOKUP(AW318,Lookups!$S$1:$T$4,2,TRUE))</f>
        <v>TieredBenefits</v>
      </c>
      <c r="AX109" s="14" t="str">
        <f>IF(AX99="Per100CoveredPayroll",VLOOKUP(AX318,Lookups!$S$1:$T$3,2,TRUE),VLOOKUP(AX318,Lookups!$S$1:$T$4,2,TRUE))</f>
        <v>PercentageWeeklySalarySingleValue</v>
      </c>
      <c r="AY109" s="14" t="str">
        <f>IF(AY99="Per100CoveredPayroll",VLOOKUP(AY318,Lookups!$S$1:$T$3,2,TRUE),VLOOKUP(AY318,Lookups!$S$1:$T$4,2,TRUE))</f>
        <v>TieredBenefits</v>
      </c>
      <c r="AZ109" s="14" t="str">
        <f>IF(AZ99="Per100CoveredPayroll",VLOOKUP(AZ318,Lookups!$S$1:$T$3,2,TRUE),VLOOKUP(AZ318,Lookups!$S$1:$T$4,2,TRUE))</f>
        <v>TieredBenefits</v>
      </c>
      <c r="BA109" s="14" t="str">
        <f>IF(BA99="Per100CoveredPayroll",VLOOKUP(BA318,Lookups!$S$1:$T$3,2,TRUE),VLOOKUP(BA318,Lookups!$S$1:$T$4,2,TRUE))</f>
        <v>TieredBenefits</v>
      </c>
      <c r="BB109" s="14" t="str">
        <f>IF(BB99="Per100CoveredPayroll",VLOOKUP(BB318,Lookups!$S$1:$T$3,2,TRUE),VLOOKUP(BB318,Lookups!$S$1:$T$4,2,TRUE))</f>
        <v>TieredBenefits</v>
      </c>
      <c r="BC109" s="14" t="str">
        <f>IF(BC99="Per100CoveredPayroll",VLOOKUP(BC318,Lookups!$S$1:$T$3,2,TRUE),VLOOKUP(BC318,Lookups!$S$1:$T$4,2,TRUE))</f>
        <v>TieredBenefits</v>
      </c>
      <c r="BD109" s="14" t="str">
        <f>IF(BD99="Per100CoveredPayroll",VLOOKUP(BD318,Lookups!$S$1:$T$3,2,TRUE),VLOOKUP(BD318,Lookups!$S$1:$T$4,2,TRUE))</f>
        <v>TieredBenefits</v>
      </c>
      <c r="BE109" s="14" t="str">
        <f>IF(BE99="Per100CoveredPayroll",VLOOKUP(BE318,Lookups!$S$1:$T$3,2,TRUE),VLOOKUP(BE318,Lookups!$S$1:$T$4,2,TRUE))</f>
        <v>TieredBenefits</v>
      </c>
      <c r="BF109" s="14" t="str">
        <f>IF(BF99="Per100CoveredPayroll",VLOOKUP(BF318,Lookups!$S$1:$T$3,2,TRUE),VLOOKUP(BF318,Lookups!$S$1:$T$4,2,TRUE))</f>
        <v>PercentageWeeklySalarySingleValue</v>
      </c>
      <c r="BG109" s="14" t="str">
        <f>IF(BG99="Per100CoveredPayroll",VLOOKUP(BG318,Lookups!$S$1:$T$3,2,TRUE),VLOOKUP(BG318,Lookups!$S$1:$T$4,2,TRUE))</f>
        <v>TieredBenefits</v>
      </c>
      <c r="BH109" s="14" t="str">
        <f>IF(BH99="Per100CoveredPayroll",VLOOKUP(BH318,Lookups!$S$1:$T$3,2,TRUE),VLOOKUP(BH318,Lookups!$S$1:$T$4,2,TRUE))</f>
        <v>PercentageWeeklySalarySingleValue</v>
      </c>
      <c r="BI109" s="14" t="str">
        <f>IF(BI99="Per100CoveredPayroll",VLOOKUP(BI318,Lookups!$S$1:$T$3,2,TRUE),VLOOKUP(BI318,Lookups!$S$1:$T$4,2,TRUE))</f>
        <v>TieredBenefits</v>
      </c>
      <c r="BJ109" s="14" t="str">
        <f>IF(BJ99="Per100CoveredPayroll",VLOOKUP(BJ318,Lookups!$S$1:$T$3,2,TRUE),VLOOKUP(BJ318,Lookups!$S$1:$T$4,2,TRUE))</f>
        <v>PercentageWeeklySalarySingleValue</v>
      </c>
      <c r="BK109" s="14" t="str">
        <f>IF(BK99="Per100CoveredPayroll",VLOOKUP(BK318,Lookups!$S$1:$T$3,2,TRUE),VLOOKUP(BK318,Lookups!$S$1:$T$4,2,TRUE))</f>
        <v>PercentageWeeklySalarySingleValue</v>
      </c>
      <c r="BL109" s="14" t="str">
        <f>IF(BL99="Per100CoveredPayroll",VLOOKUP(BL318,Lookups!$S$1:$T$3,2,TRUE),VLOOKUP(BL318,Lookups!$S$1:$T$4,2,TRUE))</f>
        <v>PercentageWeeklySalarySingleValue</v>
      </c>
      <c r="BM109" s="14" t="str">
        <f>IF(BM99="Per100CoveredPayroll",VLOOKUP(BM318,Lookups!$S$1:$T$3,2,TRUE),VLOOKUP(BM318,Lookups!$S$1:$T$4,2,TRUE))</f>
        <v>SpecifiedWeeklyBenefitAmountSingleValue</v>
      </c>
      <c r="BN109" s="14" t="str">
        <f>IF(BN99="Per100CoveredPayroll",VLOOKUP(BN318,Lookups!$S$1:$T$3,2,TRUE),VLOOKUP(BN318,Lookups!$S$1:$T$4,2,TRUE))</f>
        <v>PercentageWeeklySalarySingleValue</v>
      </c>
      <c r="BO109" s="14" t="str">
        <f>IF(BO99="Per100CoveredPayroll",VLOOKUP(BO318,Lookups!$S$1:$T$3,2,TRUE),VLOOKUP(BO318,Lookups!$S$1:$T$4,2,TRUE))</f>
        <v>PercentageWeeklySalarySingleValue</v>
      </c>
      <c r="BP109" s="14" t="str">
        <f>IF(BP99="Per100CoveredPayroll",VLOOKUP(BP318,Lookups!$S$1:$T$3,2,TRUE),VLOOKUP(BP318,Lookups!$S$1:$T$4,2,TRUE))</f>
        <v>PercentageWeeklySalarySingleValue</v>
      </c>
      <c r="BQ109" s="14" t="str">
        <f>IF(BQ99="Per100CoveredPayroll",VLOOKUP(BQ318,Lookups!$S$1:$T$3,2,TRUE),VLOOKUP(BQ318,Lookups!$S$1:$T$4,2,TRUE))</f>
        <v>TieredBenefits</v>
      </c>
      <c r="BR109" s="14" t="str">
        <f>IF(BR99="Per100CoveredPayroll",VLOOKUP(BR318,Lookups!$S$1:$T$3,2,TRUE),VLOOKUP(BR318,Lookups!$S$1:$T$4,2,TRUE))</f>
        <v>TieredBenefits</v>
      </c>
      <c r="BS109" s="14" t="str">
        <f>IF(BS99="Per100CoveredPayroll",VLOOKUP(BS318,Lookups!$S$1:$T$3,2,TRUE),VLOOKUP(BS318,Lookups!$S$1:$T$4,2,TRUE))</f>
        <v>TieredBenefits</v>
      </c>
      <c r="BT109" s="14" t="str">
        <f>IF(BT99="Per100CoveredPayroll",VLOOKUP(BT318,Lookups!$S$1:$T$3,2,TRUE),VLOOKUP(BT318,Lookups!$S$1:$T$4,2,TRUE))</f>
        <v>PercentageWeeklySalarySingleValue</v>
      </c>
      <c r="BU109" s="14" t="str">
        <f>IF(BU99="Per100CoveredPayroll",VLOOKUP(BU318,Lookups!$S$1:$T$3,2,TRUE),VLOOKUP(BU318,Lookups!$S$1:$T$4,2,TRUE))</f>
        <v>PercentageWeeklySalarySingleValue</v>
      </c>
      <c r="BV109" s="14" t="str">
        <f>IF(BV99="Per100CoveredPayroll",VLOOKUP(BV318,Lookups!$S$1:$T$3,2,TRUE),VLOOKUP(BV318,Lookups!$S$1:$T$4,2,TRUE))</f>
        <v>PercentageWeeklySalarySingleValue</v>
      </c>
      <c r="BW109" s="14" t="str">
        <f>IF(BW99="Per100CoveredPayroll",VLOOKUP(BW318,Lookups!$S$1:$T$3,2,TRUE),VLOOKUP(BW318,Lookups!$S$1:$T$4,2,TRUE))</f>
        <v>PercentageWeeklySalarySingleValue</v>
      </c>
      <c r="BX109" s="14" t="str">
        <f>IF(BX99="Per100CoveredPayroll",VLOOKUP(BX318,Lookups!$S$1:$T$3,2,TRUE),VLOOKUP(BX318,Lookups!$S$1:$T$4,2,TRUE))</f>
        <v>PercentageWeeklySalarySingleValue</v>
      </c>
      <c r="BY109" s="14" t="str">
        <f>IF(BY99="Per100CoveredPayroll",VLOOKUP(BY318,Lookups!$S$1:$T$3,2,TRUE),VLOOKUP(BY318,Lookups!$S$1:$T$4,2,TRUE))</f>
        <v>PercentageWeeklySalarySingleValue</v>
      </c>
      <c r="BZ109" s="14" t="str">
        <f>IF(BZ99="Per100CoveredPayroll",VLOOKUP(BZ318,Lookups!$S$1:$T$3,2,TRUE),VLOOKUP(BZ318,Lookups!$S$1:$T$4,2,TRUE))</f>
        <v>TieredBenefits</v>
      </c>
      <c r="CA109" s="14" t="str">
        <f>IF(CA99="Per100CoveredPayroll",VLOOKUP(CA318,Lookups!$S$1:$T$3,2,TRUE),VLOOKUP(CA318,Lookups!$S$1:$T$4,2,TRUE))</f>
        <v>TieredBenefits</v>
      </c>
      <c r="CB109" s="14" t="str">
        <f>IF(CB99="Per100CoveredPayroll",VLOOKUP(CB318,Lookups!$S$1:$T$3,2,TRUE),VLOOKUP(CB318,Lookups!$S$1:$T$4,2,TRUE))</f>
        <v>PercentageWeeklySalarySingleValue</v>
      </c>
      <c r="CC109" s="14" t="str">
        <f>IF(CC99="Per100CoveredPayroll",VLOOKUP(CC318,Lookups!$S$1:$T$3,2,TRUE),VLOOKUP(CC318,Lookups!$S$1:$T$4,2,TRUE))</f>
        <v>TieredBenefits</v>
      </c>
      <c r="CD109" s="14" t="str">
        <f>IF(CD99="Per100CoveredPayroll",VLOOKUP(CD318,Lookups!$S$1:$T$3,2,TRUE),VLOOKUP(CD318,Lookups!$S$1:$T$4,2,TRUE))</f>
        <v>PercentageWeeklySalarySingleValue</v>
      </c>
      <c r="CE109" s="14" t="str">
        <f>IF(CE99="Per100CoveredPayroll",VLOOKUP(CE318,Lookups!$S$1:$T$3,2,TRUE),VLOOKUP(CE318,Lookups!$S$1:$T$4,2,TRUE))</f>
        <v>TieredBenefits</v>
      </c>
      <c r="CF109" s="14" t="str">
        <f>IF(CF99="Per100CoveredPayroll",VLOOKUP(CF318,Lookups!$S$1:$T$3,2,TRUE),VLOOKUP(CF318,Lookups!$S$1:$T$4,2,TRUE))</f>
        <v>PercentageWeeklySalarySingleValue</v>
      </c>
      <c r="CG109" s="14" t="str">
        <f>IF(CG99="Per100CoveredPayroll",VLOOKUP(CG318,Lookups!$S$1:$T$3,2,TRUE),VLOOKUP(CG318,Lookups!$S$1:$T$4,2,TRUE))</f>
        <v>SpecifiedWeeklyBenefitAmountSingleValue</v>
      </c>
      <c r="CH109" s="14" t="str">
        <f>IF(CH99="Per100CoveredPayroll",VLOOKUP(CH318,Lookups!$S$1:$T$3,2,TRUE),VLOOKUP(CH318,Lookups!$S$1:$T$4,2,TRUE))</f>
        <v>PercentageWeeklySalarySingleValue</v>
      </c>
      <c r="CI109" s="14" t="str">
        <f>IF(CI99="Per100CoveredPayroll",VLOOKUP(CI318,Lookups!$S$1:$T$3,2,TRUE),VLOOKUP(CI318,Lookups!$S$1:$T$4,2,TRUE))</f>
        <v>TieredBenefits</v>
      </c>
      <c r="CJ109" s="14" t="str">
        <f>IF(CJ99="Per100CoveredPayroll",VLOOKUP(CJ318,Lookups!$S$1:$T$3,2,TRUE),VLOOKUP(CJ318,Lookups!$S$1:$T$4,2,TRUE))</f>
        <v>PercentageWeeklySalarySingleValue</v>
      </c>
      <c r="CK109" s="14" t="str">
        <f>IF(CK99="Per100CoveredPayroll",VLOOKUP(CK318,Lookups!$S$1:$T$3,2,TRUE),VLOOKUP(CK318,Lookups!$S$1:$T$4,2,TRUE))</f>
        <v>PercentageWeeklySalarySingleValue</v>
      </c>
      <c r="CL109" s="14" t="str">
        <f>IF(CL99="Per100CoveredPayroll",VLOOKUP(CL318,Lookups!$S$1:$T$3,2,TRUE),VLOOKUP(CL318,Lookups!$S$1:$T$4,2,TRUE))</f>
        <v>TieredBenefits</v>
      </c>
      <c r="CM109" s="14" t="str">
        <f>IF(CM99="Per100CoveredPayroll",VLOOKUP(CM318,Lookups!$S$1:$T$3,2,TRUE),VLOOKUP(CM318,Lookups!$S$1:$T$4,2,TRUE))</f>
        <v>PercentageWeeklySalarySingleValue</v>
      </c>
      <c r="CN109" s="14" t="str">
        <f>IF(CN99="Per100CoveredPayroll",VLOOKUP(CN318,Lookups!$S$1:$T$3,2,TRUE),VLOOKUP(CN318,Lookups!$S$1:$T$4,2,TRUE))</f>
        <v>PercentageWeeklySalarySingleValue</v>
      </c>
      <c r="CO109" s="14" t="str">
        <f>IF(CO99="Per100CoveredPayroll",VLOOKUP(CO318,Lookups!$S$1:$T$3,2,TRUE),VLOOKUP(CO318,Lookups!$S$1:$T$4,2,TRUE))</f>
        <v>TieredBenefits</v>
      </c>
      <c r="CP109" s="14" t="str">
        <f>IF(CP99="Per100CoveredPayroll",VLOOKUP(CP318,Lookups!$S$1:$T$3,2,TRUE),VLOOKUP(CP318,Lookups!$S$1:$T$4,2,TRUE))</f>
        <v>PercentageWeeklySalarySingleValue</v>
      </c>
      <c r="CQ109" s="14" t="str">
        <f>IF(CQ99="Per100CoveredPayroll",VLOOKUP(CQ318,Lookups!$S$1:$T$3,2,TRUE),VLOOKUP(CQ318,Lookups!$S$1:$T$4,2,TRUE))</f>
        <v>PercentageWeeklySalarySingleValue</v>
      </c>
      <c r="CR109" s="14" t="str">
        <f>IF(CR99="Per100CoveredPayroll",VLOOKUP(CR318,Lookups!$S$1:$T$3,2,TRUE),VLOOKUP(CR318,Lookups!$S$1:$T$4,2,TRUE))</f>
        <v>TieredBenefits</v>
      </c>
      <c r="CS109" s="14" t="str">
        <f>IF(CS99="Per100CoveredPayroll",VLOOKUP(CS318,Lookups!$S$1:$T$3,2,TRUE),VLOOKUP(CS318,Lookups!$S$1:$T$4,2,TRUE))</f>
        <v>PercentageWeeklySalarySingleValue</v>
      </c>
      <c r="CT109" s="14" t="str">
        <f>IF(CT99="Per100CoveredPayroll",VLOOKUP(CT318,Lookups!$S$1:$T$3,2,TRUE),VLOOKUP(CT318,Lookups!$S$1:$T$4,2,TRUE))</f>
        <v>PercentageWeeklySalarySingleValue</v>
      </c>
      <c r="CU109" s="14" t="str">
        <f>IF(CU99="Per100CoveredPayroll",VLOOKUP(CU318,Lookups!$S$1:$T$3,2,TRUE),VLOOKUP(CU318,Lookups!$S$1:$T$4,2,TRUE))</f>
        <v>TieredBenefits</v>
      </c>
      <c r="CV109" s="14" t="str">
        <f>IF(CV99="Per100CoveredPayroll",VLOOKUP(CV318,Lookups!$S$1:$T$3,2,TRUE),VLOOKUP(CV318,Lookups!$S$1:$T$4,2,TRUE))</f>
        <v>TieredBenefits</v>
      </c>
      <c r="CW109" s="14" t="str">
        <f>IF(CW99="Per100CoveredPayroll",VLOOKUP(CW318,Lookups!$S$1:$T$3,2,TRUE),VLOOKUP(CW318,Lookups!$S$1:$T$4,2,TRUE))</f>
        <v>PercentageWeeklySalarySingleValue</v>
      </c>
    </row>
    <row r="110" ht="12.75" hidden="1" customHeight="1" outlineLevel="1">
      <c r="A110" s="11" t="s">
        <v>587</v>
      </c>
      <c r="B110" s="14">
        <f t="shared" ref="B110:CW110" si="59">RANDBETWEEN(1,10)/10</f>
        <v>0.8</v>
      </c>
      <c r="C110" s="14">
        <f t="shared" si="59"/>
        <v>0.1</v>
      </c>
      <c r="D110" s="14">
        <f t="shared" si="59"/>
        <v>0.8</v>
      </c>
      <c r="E110" s="14">
        <f t="shared" si="59"/>
        <v>0.2</v>
      </c>
      <c r="F110" s="14">
        <f t="shared" si="59"/>
        <v>0.9</v>
      </c>
      <c r="G110" s="14">
        <f t="shared" si="59"/>
        <v>0.5</v>
      </c>
      <c r="H110" s="14">
        <f t="shared" si="59"/>
        <v>0.2</v>
      </c>
      <c r="I110" s="14">
        <f t="shared" si="59"/>
        <v>0.8</v>
      </c>
      <c r="J110" s="14">
        <f t="shared" si="59"/>
        <v>0.3</v>
      </c>
      <c r="K110" s="14">
        <f t="shared" si="59"/>
        <v>0.2</v>
      </c>
      <c r="L110" s="14">
        <f t="shared" si="59"/>
        <v>0.5</v>
      </c>
      <c r="M110" s="14">
        <f t="shared" si="59"/>
        <v>0.2</v>
      </c>
      <c r="N110" s="14">
        <f t="shared" si="59"/>
        <v>0.9</v>
      </c>
      <c r="O110" s="14">
        <f t="shared" si="59"/>
        <v>0.1</v>
      </c>
      <c r="P110" s="14">
        <f t="shared" si="59"/>
        <v>0.6</v>
      </c>
      <c r="Q110" s="14">
        <f t="shared" si="59"/>
        <v>0.3</v>
      </c>
      <c r="R110" s="14">
        <f t="shared" si="59"/>
        <v>0.8</v>
      </c>
      <c r="S110" s="14">
        <f t="shared" si="59"/>
        <v>0.9</v>
      </c>
      <c r="T110" s="14">
        <f t="shared" si="59"/>
        <v>0.8</v>
      </c>
      <c r="U110" s="14">
        <f t="shared" si="59"/>
        <v>0.7</v>
      </c>
      <c r="V110" s="14">
        <f t="shared" si="59"/>
        <v>0.3</v>
      </c>
      <c r="W110" s="14">
        <f t="shared" si="59"/>
        <v>0.8</v>
      </c>
      <c r="X110" s="14">
        <f t="shared" si="59"/>
        <v>0.1</v>
      </c>
      <c r="Y110" s="14">
        <f t="shared" si="59"/>
        <v>0.5</v>
      </c>
      <c r="Z110" s="14">
        <f t="shared" si="59"/>
        <v>0.6</v>
      </c>
      <c r="AA110" s="14">
        <f t="shared" si="59"/>
        <v>0.1</v>
      </c>
      <c r="AB110" s="14">
        <f t="shared" si="59"/>
        <v>0.9</v>
      </c>
      <c r="AC110" s="14">
        <f t="shared" si="59"/>
        <v>0.5</v>
      </c>
      <c r="AD110" s="14">
        <f t="shared" si="59"/>
        <v>0.9</v>
      </c>
      <c r="AE110" s="14">
        <f t="shared" si="59"/>
        <v>0.3</v>
      </c>
      <c r="AF110" s="14">
        <f t="shared" si="59"/>
        <v>0.5</v>
      </c>
      <c r="AG110" s="14">
        <f t="shared" si="59"/>
        <v>0.2</v>
      </c>
      <c r="AH110" s="14">
        <f t="shared" si="59"/>
        <v>0.5</v>
      </c>
      <c r="AI110" s="14">
        <f t="shared" si="59"/>
        <v>0.4</v>
      </c>
      <c r="AJ110" s="14">
        <f t="shared" si="59"/>
        <v>0.9</v>
      </c>
      <c r="AK110" s="14">
        <f t="shared" si="59"/>
        <v>0.8</v>
      </c>
      <c r="AL110" s="14">
        <f t="shared" si="59"/>
        <v>0.9</v>
      </c>
      <c r="AM110" s="14">
        <f t="shared" si="59"/>
        <v>0.1</v>
      </c>
      <c r="AN110" s="14">
        <f t="shared" si="59"/>
        <v>0.2</v>
      </c>
      <c r="AO110" s="14">
        <f t="shared" si="59"/>
        <v>0.9</v>
      </c>
      <c r="AP110" s="14">
        <f t="shared" si="59"/>
        <v>0.9</v>
      </c>
      <c r="AQ110" s="14">
        <f t="shared" si="59"/>
        <v>0.1</v>
      </c>
      <c r="AR110" s="14">
        <f t="shared" si="59"/>
        <v>0.8</v>
      </c>
      <c r="AS110" s="14">
        <f t="shared" si="59"/>
        <v>0.9</v>
      </c>
      <c r="AT110" s="14">
        <f t="shared" si="59"/>
        <v>0.2</v>
      </c>
      <c r="AU110" s="14">
        <f t="shared" si="59"/>
        <v>0.9</v>
      </c>
      <c r="AV110" s="14">
        <f t="shared" si="59"/>
        <v>0.7</v>
      </c>
      <c r="AW110" s="14">
        <f t="shared" si="59"/>
        <v>1</v>
      </c>
      <c r="AX110" s="14">
        <f t="shared" si="59"/>
        <v>0.4</v>
      </c>
      <c r="AY110" s="14">
        <f t="shared" si="59"/>
        <v>0.4</v>
      </c>
      <c r="AZ110" s="14">
        <f t="shared" si="59"/>
        <v>0.8</v>
      </c>
      <c r="BA110" s="14">
        <f t="shared" si="59"/>
        <v>0.7</v>
      </c>
      <c r="BB110" s="14">
        <f t="shared" si="59"/>
        <v>0.3</v>
      </c>
      <c r="BC110" s="14">
        <f t="shared" si="59"/>
        <v>0.3</v>
      </c>
      <c r="BD110" s="14">
        <f t="shared" si="59"/>
        <v>0.5</v>
      </c>
      <c r="BE110" s="14">
        <f t="shared" si="59"/>
        <v>0.1</v>
      </c>
      <c r="BF110" s="14">
        <f t="shared" si="59"/>
        <v>0.3</v>
      </c>
      <c r="BG110" s="14">
        <f t="shared" si="59"/>
        <v>0.3</v>
      </c>
      <c r="BH110" s="14">
        <f t="shared" si="59"/>
        <v>0.2</v>
      </c>
      <c r="BI110" s="14">
        <f t="shared" si="59"/>
        <v>0.5</v>
      </c>
      <c r="BJ110" s="14">
        <f t="shared" si="59"/>
        <v>0.4</v>
      </c>
      <c r="BK110" s="14">
        <f t="shared" si="59"/>
        <v>0.3</v>
      </c>
      <c r="BL110" s="14">
        <f t="shared" si="59"/>
        <v>0.7</v>
      </c>
      <c r="BM110" s="14">
        <f t="shared" si="59"/>
        <v>0.7</v>
      </c>
      <c r="BN110" s="14">
        <f t="shared" si="59"/>
        <v>0.8</v>
      </c>
      <c r="BO110" s="14">
        <f t="shared" si="59"/>
        <v>0.8</v>
      </c>
      <c r="BP110" s="14">
        <f t="shared" si="59"/>
        <v>0.5</v>
      </c>
      <c r="BQ110" s="14">
        <f t="shared" si="59"/>
        <v>0.6</v>
      </c>
      <c r="BR110" s="14">
        <f t="shared" si="59"/>
        <v>0.8</v>
      </c>
      <c r="BS110" s="14">
        <f t="shared" si="59"/>
        <v>0.3</v>
      </c>
      <c r="BT110" s="14">
        <f t="shared" si="59"/>
        <v>0.6</v>
      </c>
      <c r="BU110" s="14">
        <f t="shared" si="59"/>
        <v>0.3</v>
      </c>
      <c r="BV110" s="14">
        <f t="shared" si="59"/>
        <v>0.6</v>
      </c>
      <c r="BW110" s="14">
        <f t="shared" si="59"/>
        <v>0.7</v>
      </c>
      <c r="BX110" s="14">
        <f t="shared" si="59"/>
        <v>0.3</v>
      </c>
      <c r="BY110" s="14">
        <f t="shared" si="59"/>
        <v>0.7</v>
      </c>
      <c r="BZ110" s="14">
        <f t="shared" si="59"/>
        <v>0.3</v>
      </c>
      <c r="CA110" s="14">
        <f t="shared" si="59"/>
        <v>0.9</v>
      </c>
      <c r="CB110" s="14">
        <f t="shared" si="59"/>
        <v>0.8</v>
      </c>
      <c r="CC110" s="14">
        <f t="shared" si="59"/>
        <v>0.4</v>
      </c>
      <c r="CD110" s="14">
        <f t="shared" si="59"/>
        <v>0.9</v>
      </c>
      <c r="CE110" s="14">
        <f t="shared" si="59"/>
        <v>0.6</v>
      </c>
      <c r="CF110" s="14">
        <f t="shared" si="59"/>
        <v>0.4</v>
      </c>
      <c r="CG110" s="14">
        <f t="shared" si="59"/>
        <v>0.5</v>
      </c>
      <c r="CH110" s="14">
        <f t="shared" si="59"/>
        <v>0.9</v>
      </c>
      <c r="CI110" s="14">
        <f t="shared" si="59"/>
        <v>0.5</v>
      </c>
      <c r="CJ110" s="14">
        <f t="shared" si="59"/>
        <v>0.2</v>
      </c>
      <c r="CK110" s="14">
        <f t="shared" si="59"/>
        <v>0.1</v>
      </c>
      <c r="CL110" s="14">
        <f t="shared" si="59"/>
        <v>0.2</v>
      </c>
      <c r="CM110" s="14">
        <f t="shared" si="59"/>
        <v>0.8</v>
      </c>
      <c r="CN110" s="14">
        <f t="shared" si="59"/>
        <v>0.4</v>
      </c>
      <c r="CO110" s="14">
        <f t="shared" si="59"/>
        <v>0.9</v>
      </c>
      <c r="CP110" s="14">
        <f t="shared" si="59"/>
        <v>0.9</v>
      </c>
      <c r="CQ110" s="14">
        <f t="shared" si="59"/>
        <v>0.4</v>
      </c>
      <c r="CR110" s="14">
        <f t="shared" si="59"/>
        <v>0.5</v>
      </c>
      <c r="CS110" s="14">
        <f t="shared" si="59"/>
        <v>0.2</v>
      </c>
      <c r="CT110" s="14">
        <f t="shared" si="59"/>
        <v>0.6</v>
      </c>
      <c r="CU110" s="14">
        <f t="shared" si="59"/>
        <v>0.3</v>
      </c>
      <c r="CV110" s="14">
        <f t="shared" si="59"/>
        <v>0.1</v>
      </c>
      <c r="CW110" s="14">
        <f t="shared" si="59"/>
        <v>0.4</v>
      </c>
    </row>
    <row r="111" ht="12.75" hidden="1" customHeight="1" outlineLevel="1">
      <c r="A111" s="11" t="s">
        <v>588</v>
      </c>
      <c r="B111" s="14">
        <f t="shared" ref="B111:CW111" si="60">RANDBETWEEN(15,50)*100</f>
        <v>4800</v>
      </c>
      <c r="C111" s="14">
        <f t="shared" si="60"/>
        <v>2100</v>
      </c>
      <c r="D111" s="14">
        <f t="shared" si="60"/>
        <v>4800</v>
      </c>
      <c r="E111" s="14">
        <f t="shared" si="60"/>
        <v>3300</v>
      </c>
      <c r="F111" s="14">
        <f t="shared" si="60"/>
        <v>2700</v>
      </c>
      <c r="G111" s="14">
        <f t="shared" si="60"/>
        <v>4200</v>
      </c>
      <c r="H111" s="14">
        <f t="shared" si="60"/>
        <v>3500</v>
      </c>
      <c r="I111" s="14">
        <f t="shared" si="60"/>
        <v>1500</v>
      </c>
      <c r="J111" s="14">
        <f t="shared" si="60"/>
        <v>4700</v>
      </c>
      <c r="K111" s="14">
        <f t="shared" si="60"/>
        <v>4300</v>
      </c>
      <c r="L111" s="14">
        <f t="shared" si="60"/>
        <v>2700</v>
      </c>
      <c r="M111" s="14">
        <f t="shared" si="60"/>
        <v>2500</v>
      </c>
      <c r="N111" s="14">
        <f t="shared" si="60"/>
        <v>2100</v>
      </c>
      <c r="O111" s="14">
        <f t="shared" si="60"/>
        <v>1500</v>
      </c>
      <c r="P111" s="14">
        <f t="shared" si="60"/>
        <v>3300</v>
      </c>
      <c r="Q111" s="14">
        <f t="shared" si="60"/>
        <v>4300</v>
      </c>
      <c r="R111" s="14">
        <f t="shared" si="60"/>
        <v>4800</v>
      </c>
      <c r="S111" s="14">
        <f t="shared" si="60"/>
        <v>3900</v>
      </c>
      <c r="T111" s="14">
        <f t="shared" si="60"/>
        <v>4700</v>
      </c>
      <c r="U111" s="14">
        <f t="shared" si="60"/>
        <v>4100</v>
      </c>
      <c r="V111" s="14">
        <f t="shared" si="60"/>
        <v>1600</v>
      </c>
      <c r="W111" s="14">
        <f t="shared" si="60"/>
        <v>3400</v>
      </c>
      <c r="X111" s="14">
        <f t="shared" si="60"/>
        <v>4700</v>
      </c>
      <c r="Y111" s="14">
        <f t="shared" si="60"/>
        <v>2800</v>
      </c>
      <c r="Z111" s="14">
        <f t="shared" si="60"/>
        <v>3100</v>
      </c>
      <c r="AA111" s="14">
        <f t="shared" si="60"/>
        <v>2200</v>
      </c>
      <c r="AB111" s="14">
        <f t="shared" si="60"/>
        <v>4500</v>
      </c>
      <c r="AC111" s="14">
        <f t="shared" si="60"/>
        <v>1500</v>
      </c>
      <c r="AD111" s="14">
        <f t="shared" si="60"/>
        <v>3400</v>
      </c>
      <c r="AE111" s="14">
        <f t="shared" si="60"/>
        <v>4800</v>
      </c>
      <c r="AF111" s="14">
        <f t="shared" si="60"/>
        <v>1500</v>
      </c>
      <c r="AG111" s="14">
        <f t="shared" si="60"/>
        <v>2800</v>
      </c>
      <c r="AH111" s="14">
        <f t="shared" si="60"/>
        <v>2200</v>
      </c>
      <c r="AI111" s="14">
        <f t="shared" si="60"/>
        <v>2500</v>
      </c>
      <c r="AJ111" s="14">
        <f t="shared" si="60"/>
        <v>2100</v>
      </c>
      <c r="AK111" s="14">
        <f t="shared" si="60"/>
        <v>4600</v>
      </c>
      <c r="AL111" s="14">
        <f t="shared" si="60"/>
        <v>1800</v>
      </c>
      <c r="AM111" s="14">
        <f t="shared" si="60"/>
        <v>2400</v>
      </c>
      <c r="AN111" s="14">
        <f t="shared" si="60"/>
        <v>3500</v>
      </c>
      <c r="AO111" s="14">
        <f t="shared" si="60"/>
        <v>4400</v>
      </c>
      <c r="AP111" s="14">
        <f t="shared" si="60"/>
        <v>3100</v>
      </c>
      <c r="AQ111" s="14">
        <f t="shared" si="60"/>
        <v>4500</v>
      </c>
      <c r="AR111" s="14">
        <f t="shared" si="60"/>
        <v>3200</v>
      </c>
      <c r="AS111" s="14">
        <f t="shared" si="60"/>
        <v>3200</v>
      </c>
      <c r="AT111" s="14">
        <f t="shared" si="60"/>
        <v>2700</v>
      </c>
      <c r="AU111" s="14">
        <f t="shared" si="60"/>
        <v>2600</v>
      </c>
      <c r="AV111" s="14">
        <f t="shared" si="60"/>
        <v>2000</v>
      </c>
      <c r="AW111" s="14">
        <f t="shared" si="60"/>
        <v>2100</v>
      </c>
      <c r="AX111" s="14">
        <f t="shared" si="60"/>
        <v>3400</v>
      </c>
      <c r="AY111" s="14">
        <f t="shared" si="60"/>
        <v>2000</v>
      </c>
      <c r="AZ111" s="14">
        <f t="shared" si="60"/>
        <v>1600</v>
      </c>
      <c r="BA111" s="14">
        <f t="shared" si="60"/>
        <v>1700</v>
      </c>
      <c r="BB111" s="14">
        <f t="shared" si="60"/>
        <v>2400</v>
      </c>
      <c r="BC111" s="14">
        <f t="shared" si="60"/>
        <v>4700</v>
      </c>
      <c r="BD111" s="14">
        <f t="shared" si="60"/>
        <v>3100</v>
      </c>
      <c r="BE111" s="14">
        <f t="shared" si="60"/>
        <v>2700</v>
      </c>
      <c r="BF111" s="14">
        <f t="shared" si="60"/>
        <v>3100</v>
      </c>
      <c r="BG111" s="14">
        <f t="shared" si="60"/>
        <v>3100</v>
      </c>
      <c r="BH111" s="14">
        <f t="shared" si="60"/>
        <v>4400</v>
      </c>
      <c r="BI111" s="14">
        <f t="shared" si="60"/>
        <v>4600</v>
      </c>
      <c r="BJ111" s="14">
        <f t="shared" si="60"/>
        <v>3000</v>
      </c>
      <c r="BK111" s="14">
        <f t="shared" si="60"/>
        <v>4900</v>
      </c>
      <c r="BL111" s="14">
        <f t="shared" si="60"/>
        <v>3000</v>
      </c>
      <c r="BM111" s="14">
        <f t="shared" si="60"/>
        <v>3100</v>
      </c>
      <c r="BN111" s="14">
        <f t="shared" si="60"/>
        <v>4300</v>
      </c>
      <c r="BO111" s="14">
        <f t="shared" si="60"/>
        <v>4400</v>
      </c>
      <c r="BP111" s="14">
        <f t="shared" si="60"/>
        <v>3900</v>
      </c>
      <c r="BQ111" s="14">
        <f t="shared" si="60"/>
        <v>3700</v>
      </c>
      <c r="BR111" s="14">
        <f t="shared" si="60"/>
        <v>2500</v>
      </c>
      <c r="BS111" s="14">
        <f t="shared" si="60"/>
        <v>3300</v>
      </c>
      <c r="BT111" s="14">
        <f t="shared" si="60"/>
        <v>1500</v>
      </c>
      <c r="BU111" s="14">
        <f t="shared" si="60"/>
        <v>1800</v>
      </c>
      <c r="BV111" s="14">
        <f t="shared" si="60"/>
        <v>4600</v>
      </c>
      <c r="BW111" s="14">
        <f t="shared" si="60"/>
        <v>4800</v>
      </c>
      <c r="BX111" s="14">
        <f t="shared" si="60"/>
        <v>3900</v>
      </c>
      <c r="BY111" s="14">
        <f t="shared" si="60"/>
        <v>3700</v>
      </c>
      <c r="BZ111" s="14">
        <f t="shared" si="60"/>
        <v>2100</v>
      </c>
      <c r="CA111" s="14">
        <f t="shared" si="60"/>
        <v>3700</v>
      </c>
      <c r="CB111" s="14">
        <f t="shared" si="60"/>
        <v>5000</v>
      </c>
      <c r="CC111" s="14">
        <f t="shared" si="60"/>
        <v>4400</v>
      </c>
      <c r="CD111" s="14">
        <f t="shared" si="60"/>
        <v>4800</v>
      </c>
      <c r="CE111" s="14">
        <f t="shared" si="60"/>
        <v>1800</v>
      </c>
      <c r="CF111" s="14">
        <f t="shared" si="60"/>
        <v>2600</v>
      </c>
      <c r="CG111" s="14">
        <f t="shared" si="60"/>
        <v>2500</v>
      </c>
      <c r="CH111" s="14">
        <f t="shared" si="60"/>
        <v>2900</v>
      </c>
      <c r="CI111" s="14">
        <f t="shared" si="60"/>
        <v>2000</v>
      </c>
      <c r="CJ111" s="14">
        <f t="shared" si="60"/>
        <v>3300</v>
      </c>
      <c r="CK111" s="14">
        <f t="shared" si="60"/>
        <v>4800</v>
      </c>
      <c r="CL111" s="14">
        <f t="shared" si="60"/>
        <v>4100</v>
      </c>
      <c r="CM111" s="14">
        <f t="shared" si="60"/>
        <v>3700</v>
      </c>
      <c r="CN111" s="14">
        <f t="shared" si="60"/>
        <v>1700</v>
      </c>
      <c r="CO111" s="14">
        <f t="shared" si="60"/>
        <v>2300</v>
      </c>
      <c r="CP111" s="14">
        <f t="shared" si="60"/>
        <v>3100</v>
      </c>
      <c r="CQ111" s="14">
        <f t="shared" si="60"/>
        <v>3300</v>
      </c>
      <c r="CR111" s="14">
        <f t="shared" si="60"/>
        <v>3300</v>
      </c>
      <c r="CS111" s="14">
        <f t="shared" si="60"/>
        <v>2900</v>
      </c>
      <c r="CT111" s="14">
        <f t="shared" si="60"/>
        <v>2200</v>
      </c>
      <c r="CU111" s="14">
        <f t="shared" si="60"/>
        <v>4700</v>
      </c>
      <c r="CV111" s="14">
        <f t="shared" si="60"/>
        <v>4000</v>
      </c>
      <c r="CW111" s="14">
        <f t="shared" si="60"/>
        <v>4800</v>
      </c>
    </row>
    <row r="112" ht="12.75" hidden="1" customHeight="1" outlineLevel="1">
      <c r="A112" s="11" t="s">
        <v>589</v>
      </c>
      <c r="B112" s="14">
        <f t="shared" ref="B112:CW112" si="61">RANDBETWEEN(1,10)*100</f>
        <v>700</v>
      </c>
      <c r="C112" s="14">
        <f t="shared" si="61"/>
        <v>500</v>
      </c>
      <c r="D112" s="14">
        <f t="shared" si="61"/>
        <v>600</v>
      </c>
      <c r="E112" s="14">
        <f t="shared" si="61"/>
        <v>900</v>
      </c>
      <c r="F112" s="14">
        <f t="shared" si="61"/>
        <v>300</v>
      </c>
      <c r="G112" s="14">
        <f t="shared" si="61"/>
        <v>900</v>
      </c>
      <c r="H112" s="14">
        <f t="shared" si="61"/>
        <v>500</v>
      </c>
      <c r="I112" s="14">
        <f t="shared" si="61"/>
        <v>800</v>
      </c>
      <c r="J112" s="14">
        <f t="shared" si="61"/>
        <v>100</v>
      </c>
      <c r="K112" s="14">
        <f t="shared" si="61"/>
        <v>300</v>
      </c>
      <c r="L112" s="14">
        <f t="shared" si="61"/>
        <v>200</v>
      </c>
      <c r="M112" s="14">
        <f t="shared" si="61"/>
        <v>600</v>
      </c>
      <c r="N112" s="14">
        <f t="shared" si="61"/>
        <v>600</v>
      </c>
      <c r="O112" s="14">
        <f t="shared" si="61"/>
        <v>1000</v>
      </c>
      <c r="P112" s="14">
        <f t="shared" si="61"/>
        <v>800</v>
      </c>
      <c r="Q112" s="14">
        <f t="shared" si="61"/>
        <v>800</v>
      </c>
      <c r="R112" s="14">
        <f t="shared" si="61"/>
        <v>800</v>
      </c>
      <c r="S112" s="14">
        <f t="shared" si="61"/>
        <v>300</v>
      </c>
      <c r="T112" s="14">
        <f t="shared" si="61"/>
        <v>100</v>
      </c>
      <c r="U112" s="14">
        <f t="shared" si="61"/>
        <v>200</v>
      </c>
      <c r="V112" s="14">
        <f t="shared" si="61"/>
        <v>300</v>
      </c>
      <c r="W112" s="14">
        <f t="shared" si="61"/>
        <v>900</v>
      </c>
      <c r="X112" s="14">
        <f t="shared" si="61"/>
        <v>1000</v>
      </c>
      <c r="Y112" s="14">
        <f t="shared" si="61"/>
        <v>600</v>
      </c>
      <c r="Z112" s="14">
        <f t="shared" si="61"/>
        <v>100</v>
      </c>
      <c r="AA112" s="14">
        <f t="shared" si="61"/>
        <v>100</v>
      </c>
      <c r="AB112" s="14">
        <f t="shared" si="61"/>
        <v>700</v>
      </c>
      <c r="AC112" s="14">
        <f t="shared" si="61"/>
        <v>500</v>
      </c>
      <c r="AD112" s="14">
        <f t="shared" si="61"/>
        <v>900</v>
      </c>
      <c r="AE112" s="14">
        <f t="shared" si="61"/>
        <v>500</v>
      </c>
      <c r="AF112" s="14">
        <f t="shared" si="61"/>
        <v>300</v>
      </c>
      <c r="AG112" s="14">
        <f t="shared" si="61"/>
        <v>900</v>
      </c>
      <c r="AH112" s="14">
        <f t="shared" si="61"/>
        <v>100</v>
      </c>
      <c r="AI112" s="14">
        <f t="shared" si="61"/>
        <v>600</v>
      </c>
      <c r="AJ112" s="14">
        <f t="shared" si="61"/>
        <v>500</v>
      </c>
      <c r="AK112" s="14">
        <f t="shared" si="61"/>
        <v>200</v>
      </c>
      <c r="AL112" s="14">
        <f t="shared" si="61"/>
        <v>500</v>
      </c>
      <c r="AM112" s="14">
        <f t="shared" si="61"/>
        <v>900</v>
      </c>
      <c r="AN112" s="14">
        <f t="shared" si="61"/>
        <v>600</v>
      </c>
      <c r="AO112" s="14">
        <f t="shared" si="61"/>
        <v>800</v>
      </c>
      <c r="AP112" s="14">
        <f t="shared" si="61"/>
        <v>200</v>
      </c>
      <c r="AQ112" s="14">
        <f t="shared" si="61"/>
        <v>1000</v>
      </c>
      <c r="AR112" s="14">
        <f t="shared" si="61"/>
        <v>500</v>
      </c>
      <c r="AS112" s="14">
        <f t="shared" si="61"/>
        <v>700</v>
      </c>
      <c r="AT112" s="14">
        <f t="shared" si="61"/>
        <v>800</v>
      </c>
      <c r="AU112" s="14">
        <f t="shared" si="61"/>
        <v>700</v>
      </c>
      <c r="AV112" s="14">
        <f t="shared" si="61"/>
        <v>700</v>
      </c>
      <c r="AW112" s="14">
        <f t="shared" si="61"/>
        <v>100</v>
      </c>
      <c r="AX112" s="14">
        <f t="shared" si="61"/>
        <v>400</v>
      </c>
      <c r="AY112" s="14">
        <f t="shared" si="61"/>
        <v>700</v>
      </c>
      <c r="AZ112" s="14">
        <f t="shared" si="61"/>
        <v>1000</v>
      </c>
      <c r="BA112" s="14">
        <f t="shared" si="61"/>
        <v>900</v>
      </c>
      <c r="BB112" s="14">
        <f t="shared" si="61"/>
        <v>500</v>
      </c>
      <c r="BC112" s="14">
        <f t="shared" si="61"/>
        <v>200</v>
      </c>
      <c r="BD112" s="14">
        <f t="shared" si="61"/>
        <v>600</v>
      </c>
      <c r="BE112" s="14">
        <f t="shared" si="61"/>
        <v>100</v>
      </c>
      <c r="BF112" s="14">
        <f t="shared" si="61"/>
        <v>700</v>
      </c>
      <c r="BG112" s="14">
        <f t="shared" si="61"/>
        <v>700</v>
      </c>
      <c r="BH112" s="14">
        <f t="shared" si="61"/>
        <v>400</v>
      </c>
      <c r="BI112" s="14">
        <f t="shared" si="61"/>
        <v>400</v>
      </c>
      <c r="BJ112" s="14">
        <f t="shared" si="61"/>
        <v>200</v>
      </c>
      <c r="BK112" s="14">
        <f t="shared" si="61"/>
        <v>500</v>
      </c>
      <c r="BL112" s="14">
        <f t="shared" si="61"/>
        <v>500</v>
      </c>
      <c r="BM112" s="14">
        <f t="shared" si="61"/>
        <v>1000</v>
      </c>
      <c r="BN112" s="14">
        <f t="shared" si="61"/>
        <v>600</v>
      </c>
      <c r="BO112" s="14">
        <f t="shared" si="61"/>
        <v>1000</v>
      </c>
      <c r="BP112" s="14">
        <f t="shared" si="61"/>
        <v>1000</v>
      </c>
      <c r="BQ112" s="14">
        <f t="shared" si="61"/>
        <v>900</v>
      </c>
      <c r="BR112" s="14">
        <f t="shared" si="61"/>
        <v>600</v>
      </c>
      <c r="BS112" s="14">
        <f t="shared" si="61"/>
        <v>500</v>
      </c>
      <c r="BT112" s="14">
        <f t="shared" si="61"/>
        <v>600</v>
      </c>
      <c r="BU112" s="14">
        <f t="shared" si="61"/>
        <v>600</v>
      </c>
      <c r="BV112" s="14">
        <f t="shared" si="61"/>
        <v>200</v>
      </c>
      <c r="BW112" s="14">
        <f t="shared" si="61"/>
        <v>300</v>
      </c>
      <c r="BX112" s="14">
        <f t="shared" si="61"/>
        <v>100</v>
      </c>
      <c r="BY112" s="14">
        <f t="shared" si="61"/>
        <v>600</v>
      </c>
      <c r="BZ112" s="14">
        <f t="shared" si="61"/>
        <v>400</v>
      </c>
      <c r="CA112" s="14">
        <f t="shared" si="61"/>
        <v>200</v>
      </c>
      <c r="CB112" s="14">
        <f t="shared" si="61"/>
        <v>200</v>
      </c>
      <c r="CC112" s="14">
        <f t="shared" si="61"/>
        <v>1000</v>
      </c>
      <c r="CD112" s="14">
        <f t="shared" si="61"/>
        <v>800</v>
      </c>
      <c r="CE112" s="14">
        <f t="shared" si="61"/>
        <v>400</v>
      </c>
      <c r="CF112" s="14">
        <f t="shared" si="61"/>
        <v>200</v>
      </c>
      <c r="CG112" s="14">
        <f t="shared" si="61"/>
        <v>100</v>
      </c>
      <c r="CH112" s="14">
        <f t="shared" si="61"/>
        <v>900</v>
      </c>
      <c r="CI112" s="14">
        <f t="shared" si="61"/>
        <v>800</v>
      </c>
      <c r="CJ112" s="14">
        <f t="shared" si="61"/>
        <v>900</v>
      </c>
      <c r="CK112" s="14">
        <f t="shared" si="61"/>
        <v>500</v>
      </c>
      <c r="CL112" s="14">
        <f t="shared" si="61"/>
        <v>300</v>
      </c>
      <c r="CM112" s="14">
        <f t="shared" si="61"/>
        <v>200</v>
      </c>
      <c r="CN112" s="14">
        <f t="shared" si="61"/>
        <v>200</v>
      </c>
      <c r="CO112" s="14">
        <f t="shared" si="61"/>
        <v>200</v>
      </c>
      <c r="CP112" s="14">
        <f t="shared" si="61"/>
        <v>300</v>
      </c>
      <c r="CQ112" s="14">
        <f t="shared" si="61"/>
        <v>600</v>
      </c>
      <c r="CR112" s="14">
        <f t="shared" si="61"/>
        <v>200</v>
      </c>
      <c r="CS112" s="14">
        <f t="shared" si="61"/>
        <v>600</v>
      </c>
      <c r="CT112" s="14">
        <f t="shared" si="61"/>
        <v>800</v>
      </c>
      <c r="CU112" s="14">
        <f t="shared" si="61"/>
        <v>100</v>
      </c>
      <c r="CV112" s="14">
        <f t="shared" si="61"/>
        <v>800</v>
      </c>
      <c r="CW112" s="14">
        <f t="shared" si="61"/>
        <v>500</v>
      </c>
    </row>
    <row r="113" ht="12.75" hidden="1" customHeight="1" outlineLevel="1">
      <c r="A113" s="11" t="s">
        <v>590</v>
      </c>
      <c r="B113" s="14">
        <f t="shared" ref="B113:CW113" si="62">RANDBETWEEN(65,100)/100</f>
        <v>0.73</v>
      </c>
      <c r="C113" s="14">
        <f t="shared" si="62"/>
        <v>0.67</v>
      </c>
      <c r="D113" s="14">
        <f t="shared" si="62"/>
        <v>0.89</v>
      </c>
      <c r="E113" s="14">
        <f t="shared" si="62"/>
        <v>0.94</v>
      </c>
      <c r="F113" s="14">
        <f t="shared" si="62"/>
        <v>0.7</v>
      </c>
      <c r="G113" s="14">
        <f t="shared" si="62"/>
        <v>1</v>
      </c>
      <c r="H113" s="14">
        <f t="shared" si="62"/>
        <v>0.99</v>
      </c>
      <c r="I113" s="14">
        <f t="shared" si="62"/>
        <v>0.89</v>
      </c>
      <c r="J113" s="14">
        <f t="shared" si="62"/>
        <v>0.91</v>
      </c>
      <c r="K113" s="14">
        <f t="shared" si="62"/>
        <v>0.83</v>
      </c>
      <c r="L113" s="14">
        <f t="shared" si="62"/>
        <v>0.79</v>
      </c>
      <c r="M113" s="14">
        <f t="shared" si="62"/>
        <v>0.74</v>
      </c>
      <c r="N113" s="14">
        <f t="shared" si="62"/>
        <v>0.99</v>
      </c>
      <c r="O113" s="14">
        <f t="shared" si="62"/>
        <v>0.65</v>
      </c>
      <c r="P113" s="14">
        <f t="shared" si="62"/>
        <v>0.88</v>
      </c>
      <c r="Q113" s="14">
        <f t="shared" si="62"/>
        <v>0.79</v>
      </c>
      <c r="R113" s="14">
        <f t="shared" si="62"/>
        <v>0.91</v>
      </c>
      <c r="S113" s="14">
        <f t="shared" si="62"/>
        <v>0.72</v>
      </c>
      <c r="T113" s="14">
        <f t="shared" si="62"/>
        <v>0.86</v>
      </c>
      <c r="U113" s="14">
        <f t="shared" si="62"/>
        <v>1</v>
      </c>
      <c r="V113" s="14">
        <f t="shared" si="62"/>
        <v>0.75</v>
      </c>
      <c r="W113" s="14">
        <f t="shared" si="62"/>
        <v>0.71</v>
      </c>
      <c r="X113" s="14">
        <f t="shared" si="62"/>
        <v>0.88</v>
      </c>
      <c r="Y113" s="14">
        <f t="shared" si="62"/>
        <v>0.67</v>
      </c>
      <c r="Z113" s="14">
        <f t="shared" si="62"/>
        <v>0.78</v>
      </c>
      <c r="AA113" s="14">
        <f t="shared" si="62"/>
        <v>0.87</v>
      </c>
      <c r="AB113" s="14">
        <f t="shared" si="62"/>
        <v>0.79</v>
      </c>
      <c r="AC113" s="14">
        <f t="shared" si="62"/>
        <v>0.87</v>
      </c>
      <c r="AD113" s="14">
        <f t="shared" si="62"/>
        <v>0.91</v>
      </c>
      <c r="AE113" s="14">
        <f t="shared" si="62"/>
        <v>0.87</v>
      </c>
      <c r="AF113" s="14">
        <f t="shared" si="62"/>
        <v>0.97</v>
      </c>
      <c r="AG113" s="14">
        <f t="shared" si="62"/>
        <v>0.65</v>
      </c>
      <c r="AH113" s="14">
        <f t="shared" si="62"/>
        <v>0.71</v>
      </c>
      <c r="AI113" s="14">
        <f t="shared" si="62"/>
        <v>0.72</v>
      </c>
      <c r="AJ113" s="14">
        <f t="shared" si="62"/>
        <v>0.79</v>
      </c>
      <c r="AK113" s="14">
        <f t="shared" si="62"/>
        <v>0.88</v>
      </c>
      <c r="AL113" s="14">
        <f t="shared" si="62"/>
        <v>0.66</v>
      </c>
      <c r="AM113" s="14">
        <f t="shared" si="62"/>
        <v>0.73</v>
      </c>
      <c r="AN113" s="14">
        <f t="shared" si="62"/>
        <v>0.84</v>
      </c>
      <c r="AO113" s="14">
        <f t="shared" si="62"/>
        <v>0.91</v>
      </c>
      <c r="AP113" s="14">
        <f t="shared" si="62"/>
        <v>0.77</v>
      </c>
      <c r="AQ113" s="14">
        <f t="shared" si="62"/>
        <v>0.92</v>
      </c>
      <c r="AR113" s="14">
        <f t="shared" si="62"/>
        <v>0.91</v>
      </c>
      <c r="AS113" s="14">
        <f t="shared" si="62"/>
        <v>0.84</v>
      </c>
      <c r="AT113" s="14">
        <f t="shared" si="62"/>
        <v>0.81</v>
      </c>
      <c r="AU113" s="14">
        <f t="shared" si="62"/>
        <v>0.86</v>
      </c>
      <c r="AV113" s="14">
        <f t="shared" si="62"/>
        <v>0.93</v>
      </c>
      <c r="AW113" s="14">
        <f t="shared" si="62"/>
        <v>0.71</v>
      </c>
      <c r="AX113" s="14">
        <f t="shared" si="62"/>
        <v>0.73</v>
      </c>
      <c r="AY113" s="14">
        <f t="shared" si="62"/>
        <v>0.77</v>
      </c>
      <c r="AZ113" s="14">
        <f t="shared" si="62"/>
        <v>0.86</v>
      </c>
      <c r="BA113" s="14">
        <f t="shared" si="62"/>
        <v>0.9</v>
      </c>
      <c r="BB113" s="14">
        <f t="shared" si="62"/>
        <v>0.71</v>
      </c>
      <c r="BC113" s="14">
        <f t="shared" si="62"/>
        <v>0.74</v>
      </c>
      <c r="BD113" s="14">
        <f t="shared" si="62"/>
        <v>0.9</v>
      </c>
      <c r="BE113" s="14">
        <f t="shared" si="62"/>
        <v>0.85</v>
      </c>
      <c r="BF113" s="14">
        <f t="shared" si="62"/>
        <v>0.88</v>
      </c>
      <c r="BG113" s="14">
        <f t="shared" si="62"/>
        <v>0.83</v>
      </c>
      <c r="BH113" s="14">
        <f t="shared" si="62"/>
        <v>0.69</v>
      </c>
      <c r="BI113" s="14">
        <f t="shared" si="62"/>
        <v>0.75</v>
      </c>
      <c r="BJ113" s="14">
        <f t="shared" si="62"/>
        <v>0.8</v>
      </c>
      <c r="BK113" s="14">
        <f t="shared" si="62"/>
        <v>0.77</v>
      </c>
      <c r="BL113" s="14">
        <f t="shared" si="62"/>
        <v>0.76</v>
      </c>
      <c r="BM113" s="14">
        <f t="shared" si="62"/>
        <v>0.89</v>
      </c>
      <c r="BN113" s="14">
        <f t="shared" si="62"/>
        <v>0.78</v>
      </c>
      <c r="BO113" s="14">
        <f t="shared" si="62"/>
        <v>0.69</v>
      </c>
      <c r="BP113" s="14">
        <f t="shared" si="62"/>
        <v>0.89</v>
      </c>
      <c r="BQ113" s="14">
        <f t="shared" si="62"/>
        <v>0.94</v>
      </c>
      <c r="BR113" s="14">
        <f t="shared" si="62"/>
        <v>0.79</v>
      </c>
      <c r="BS113" s="14">
        <f t="shared" si="62"/>
        <v>0.68</v>
      </c>
      <c r="BT113" s="14">
        <f t="shared" si="62"/>
        <v>0.91</v>
      </c>
      <c r="BU113" s="14">
        <f t="shared" si="62"/>
        <v>0.97</v>
      </c>
      <c r="BV113" s="14">
        <f t="shared" si="62"/>
        <v>0.84</v>
      </c>
      <c r="BW113" s="14">
        <f t="shared" si="62"/>
        <v>0.87</v>
      </c>
      <c r="BX113" s="14">
        <f t="shared" si="62"/>
        <v>0.89</v>
      </c>
      <c r="BY113" s="14">
        <f t="shared" si="62"/>
        <v>0.83</v>
      </c>
      <c r="BZ113" s="14">
        <f t="shared" si="62"/>
        <v>0.91</v>
      </c>
      <c r="CA113" s="14">
        <f t="shared" si="62"/>
        <v>0.97</v>
      </c>
      <c r="CB113" s="14">
        <f t="shared" si="62"/>
        <v>0.83</v>
      </c>
      <c r="CC113" s="14">
        <f t="shared" si="62"/>
        <v>0.94</v>
      </c>
      <c r="CD113" s="14">
        <f t="shared" si="62"/>
        <v>0.72</v>
      </c>
      <c r="CE113" s="14">
        <f t="shared" si="62"/>
        <v>0.88</v>
      </c>
      <c r="CF113" s="14">
        <f t="shared" si="62"/>
        <v>0.79</v>
      </c>
      <c r="CG113" s="14">
        <f t="shared" si="62"/>
        <v>0.96</v>
      </c>
      <c r="CH113" s="14">
        <f t="shared" si="62"/>
        <v>0.71</v>
      </c>
      <c r="CI113" s="14">
        <f t="shared" si="62"/>
        <v>0.73</v>
      </c>
      <c r="CJ113" s="14">
        <f t="shared" si="62"/>
        <v>0.68</v>
      </c>
      <c r="CK113" s="14">
        <f t="shared" si="62"/>
        <v>0.75</v>
      </c>
      <c r="CL113" s="14">
        <f t="shared" si="62"/>
        <v>0.91</v>
      </c>
      <c r="CM113" s="14">
        <f t="shared" si="62"/>
        <v>0.73</v>
      </c>
      <c r="CN113" s="14">
        <f t="shared" si="62"/>
        <v>0.93</v>
      </c>
      <c r="CO113" s="14">
        <f t="shared" si="62"/>
        <v>0.81</v>
      </c>
      <c r="CP113" s="14">
        <f t="shared" si="62"/>
        <v>0.85</v>
      </c>
      <c r="CQ113" s="14">
        <f t="shared" si="62"/>
        <v>0.71</v>
      </c>
      <c r="CR113" s="14">
        <f t="shared" si="62"/>
        <v>0.82</v>
      </c>
      <c r="CS113" s="14">
        <f t="shared" si="62"/>
        <v>0.72</v>
      </c>
      <c r="CT113" s="14">
        <f t="shared" si="62"/>
        <v>0.79</v>
      </c>
      <c r="CU113" s="14">
        <f t="shared" si="62"/>
        <v>0.78</v>
      </c>
      <c r="CV113" s="14">
        <f t="shared" si="62"/>
        <v>0.66</v>
      </c>
      <c r="CW113" s="14">
        <f t="shared" si="62"/>
        <v>0.67</v>
      </c>
    </row>
    <row r="114" ht="12.75" hidden="1" customHeight="1" outlineLevel="1">
      <c r="A114" s="11" t="s">
        <v>591</v>
      </c>
      <c r="B114" s="14">
        <f t="shared" ref="B114:CW114" si="63">RANDBETWEEN(1,14)</f>
        <v>4</v>
      </c>
      <c r="C114" s="14">
        <f t="shared" si="63"/>
        <v>14</v>
      </c>
      <c r="D114" s="14">
        <f t="shared" si="63"/>
        <v>5</v>
      </c>
      <c r="E114" s="14">
        <f t="shared" si="63"/>
        <v>13</v>
      </c>
      <c r="F114" s="14">
        <f t="shared" si="63"/>
        <v>1</v>
      </c>
      <c r="G114" s="14">
        <f t="shared" si="63"/>
        <v>5</v>
      </c>
      <c r="H114" s="14">
        <f t="shared" si="63"/>
        <v>9</v>
      </c>
      <c r="I114" s="14">
        <f t="shared" si="63"/>
        <v>8</v>
      </c>
      <c r="J114" s="14">
        <f t="shared" si="63"/>
        <v>14</v>
      </c>
      <c r="K114" s="14">
        <f t="shared" si="63"/>
        <v>14</v>
      </c>
      <c r="L114" s="14">
        <f t="shared" si="63"/>
        <v>13</v>
      </c>
      <c r="M114" s="14">
        <f t="shared" si="63"/>
        <v>2</v>
      </c>
      <c r="N114" s="14">
        <f t="shared" si="63"/>
        <v>6</v>
      </c>
      <c r="O114" s="14">
        <f t="shared" si="63"/>
        <v>12</v>
      </c>
      <c r="P114" s="14">
        <f t="shared" si="63"/>
        <v>4</v>
      </c>
      <c r="Q114" s="14">
        <f t="shared" si="63"/>
        <v>3</v>
      </c>
      <c r="R114" s="14">
        <f t="shared" si="63"/>
        <v>1</v>
      </c>
      <c r="S114" s="14">
        <f t="shared" si="63"/>
        <v>6</v>
      </c>
      <c r="T114" s="14">
        <f t="shared" si="63"/>
        <v>7</v>
      </c>
      <c r="U114" s="14">
        <f t="shared" si="63"/>
        <v>9</v>
      </c>
      <c r="V114" s="14">
        <f t="shared" si="63"/>
        <v>14</v>
      </c>
      <c r="W114" s="14">
        <f t="shared" si="63"/>
        <v>1</v>
      </c>
      <c r="X114" s="14">
        <f t="shared" si="63"/>
        <v>1</v>
      </c>
      <c r="Y114" s="14">
        <f t="shared" si="63"/>
        <v>11</v>
      </c>
      <c r="Z114" s="14">
        <f t="shared" si="63"/>
        <v>12</v>
      </c>
      <c r="AA114" s="14">
        <f t="shared" si="63"/>
        <v>14</v>
      </c>
      <c r="AB114" s="14">
        <f t="shared" si="63"/>
        <v>6</v>
      </c>
      <c r="AC114" s="14">
        <f t="shared" si="63"/>
        <v>10</v>
      </c>
      <c r="AD114" s="14">
        <f t="shared" si="63"/>
        <v>13</v>
      </c>
      <c r="AE114" s="14">
        <f t="shared" si="63"/>
        <v>1</v>
      </c>
      <c r="AF114" s="14">
        <f t="shared" si="63"/>
        <v>10</v>
      </c>
      <c r="AG114" s="14">
        <f t="shared" si="63"/>
        <v>11</v>
      </c>
      <c r="AH114" s="14">
        <f t="shared" si="63"/>
        <v>12</v>
      </c>
      <c r="AI114" s="14">
        <f t="shared" si="63"/>
        <v>8</v>
      </c>
      <c r="AJ114" s="14">
        <f t="shared" si="63"/>
        <v>13</v>
      </c>
      <c r="AK114" s="14">
        <f t="shared" si="63"/>
        <v>14</v>
      </c>
      <c r="AL114" s="14">
        <f t="shared" si="63"/>
        <v>10</v>
      </c>
      <c r="AM114" s="14">
        <f t="shared" si="63"/>
        <v>2</v>
      </c>
      <c r="AN114" s="14">
        <f t="shared" si="63"/>
        <v>6</v>
      </c>
      <c r="AO114" s="14">
        <f t="shared" si="63"/>
        <v>13</v>
      </c>
      <c r="AP114" s="14">
        <f t="shared" si="63"/>
        <v>9</v>
      </c>
      <c r="AQ114" s="14">
        <f t="shared" si="63"/>
        <v>1</v>
      </c>
      <c r="AR114" s="14">
        <f t="shared" si="63"/>
        <v>9</v>
      </c>
      <c r="AS114" s="14">
        <f t="shared" si="63"/>
        <v>2</v>
      </c>
      <c r="AT114" s="14">
        <f t="shared" si="63"/>
        <v>13</v>
      </c>
      <c r="AU114" s="14">
        <f t="shared" si="63"/>
        <v>6</v>
      </c>
      <c r="AV114" s="14">
        <f t="shared" si="63"/>
        <v>11</v>
      </c>
      <c r="AW114" s="14">
        <f t="shared" si="63"/>
        <v>5</v>
      </c>
      <c r="AX114" s="14">
        <f t="shared" si="63"/>
        <v>7</v>
      </c>
      <c r="AY114" s="14">
        <f t="shared" si="63"/>
        <v>2</v>
      </c>
      <c r="AZ114" s="14">
        <f t="shared" si="63"/>
        <v>14</v>
      </c>
      <c r="BA114" s="14">
        <f t="shared" si="63"/>
        <v>2</v>
      </c>
      <c r="BB114" s="14">
        <f t="shared" si="63"/>
        <v>7</v>
      </c>
      <c r="BC114" s="14">
        <f t="shared" si="63"/>
        <v>13</v>
      </c>
      <c r="BD114" s="14">
        <f t="shared" si="63"/>
        <v>13</v>
      </c>
      <c r="BE114" s="14">
        <f t="shared" si="63"/>
        <v>12</v>
      </c>
      <c r="BF114" s="14">
        <f t="shared" si="63"/>
        <v>13</v>
      </c>
      <c r="BG114" s="14">
        <f t="shared" si="63"/>
        <v>10</v>
      </c>
      <c r="BH114" s="14">
        <f t="shared" si="63"/>
        <v>7</v>
      </c>
      <c r="BI114" s="14">
        <f t="shared" si="63"/>
        <v>4</v>
      </c>
      <c r="BJ114" s="14">
        <f t="shared" si="63"/>
        <v>8</v>
      </c>
      <c r="BK114" s="14">
        <f t="shared" si="63"/>
        <v>5</v>
      </c>
      <c r="BL114" s="14">
        <f t="shared" si="63"/>
        <v>7</v>
      </c>
      <c r="BM114" s="14">
        <f t="shared" si="63"/>
        <v>12</v>
      </c>
      <c r="BN114" s="14">
        <f t="shared" si="63"/>
        <v>9</v>
      </c>
      <c r="BO114" s="14">
        <f t="shared" si="63"/>
        <v>1</v>
      </c>
      <c r="BP114" s="14">
        <f t="shared" si="63"/>
        <v>13</v>
      </c>
      <c r="BQ114" s="14">
        <f t="shared" si="63"/>
        <v>11</v>
      </c>
      <c r="BR114" s="14">
        <f t="shared" si="63"/>
        <v>7</v>
      </c>
      <c r="BS114" s="14">
        <f t="shared" si="63"/>
        <v>11</v>
      </c>
      <c r="BT114" s="14">
        <f t="shared" si="63"/>
        <v>4</v>
      </c>
      <c r="BU114" s="14">
        <f t="shared" si="63"/>
        <v>8</v>
      </c>
      <c r="BV114" s="14">
        <f t="shared" si="63"/>
        <v>2</v>
      </c>
      <c r="BW114" s="14">
        <f t="shared" si="63"/>
        <v>12</v>
      </c>
      <c r="BX114" s="14">
        <f t="shared" si="63"/>
        <v>8</v>
      </c>
      <c r="BY114" s="14">
        <f t="shared" si="63"/>
        <v>7</v>
      </c>
      <c r="BZ114" s="14">
        <f t="shared" si="63"/>
        <v>12</v>
      </c>
      <c r="CA114" s="14">
        <f t="shared" si="63"/>
        <v>14</v>
      </c>
      <c r="CB114" s="14">
        <f t="shared" si="63"/>
        <v>9</v>
      </c>
      <c r="CC114" s="14">
        <f t="shared" si="63"/>
        <v>2</v>
      </c>
      <c r="CD114" s="14">
        <f t="shared" si="63"/>
        <v>9</v>
      </c>
      <c r="CE114" s="14">
        <f t="shared" si="63"/>
        <v>11</v>
      </c>
      <c r="CF114" s="14">
        <f t="shared" si="63"/>
        <v>5</v>
      </c>
      <c r="CG114" s="14">
        <f t="shared" si="63"/>
        <v>8</v>
      </c>
      <c r="CH114" s="14">
        <f t="shared" si="63"/>
        <v>3</v>
      </c>
      <c r="CI114" s="14">
        <f t="shared" si="63"/>
        <v>10</v>
      </c>
      <c r="CJ114" s="14">
        <f t="shared" si="63"/>
        <v>2</v>
      </c>
      <c r="CK114" s="14">
        <f t="shared" si="63"/>
        <v>6</v>
      </c>
      <c r="CL114" s="14">
        <f t="shared" si="63"/>
        <v>2</v>
      </c>
      <c r="CM114" s="14">
        <f t="shared" si="63"/>
        <v>8</v>
      </c>
      <c r="CN114" s="14">
        <f t="shared" si="63"/>
        <v>9</v>
      </c>
      <c r="CO114" s="14">
        <f t="shared" si="63"/>
        <v>7</v>
      </c>
      <c r="CP114" s="14">
        <f t="shared" si="63"/>
        <v>10</v>
      </c>
      <c r="CQ114" s="14">
        <f t="shared" si="63"/>
        <v>2</v>
      </c>
      <c r="CR114" s="14">
        <f t="shared" si="63"/>
        <v>11</v>
      </c>
      <c r="CS114" s="14">
        <f t="shared" si="63"/>
        <v>13</v>
      </c>
      <c r="CT114" s="14">
        <f t="shared" si="63"/>
        <v>12</v>
      </c>
      <c r="CU114" s="14">
        <f t="shared" si="63"/>
        <v>1</v>
      </c>
      <c r="CV114" s="14">
        <f t="shared" si="63"/>
        <v>6</v>
      </c>
      <c r="CW114" s="14">
        <f t="shared" si="63"/>
        <v>11</v>
      </c>
    </row>
    <row r="115" ht="12.75" hidden="1" customHeight="1" outlineLevel="1">
      <c r="A115" s="11" t="s">
        <v>592</v>
      </c>
      <c r="B115" s="14">
        <f t="shared" ref="B115:CW115" si="64">RANDBETWEEN(1,14)</f>
        <v>11</v>
      </c>
      <c r="C115" s="14">
        <f t="shared" si="64"/>
        <v>13</v>
      </c>
      <c r="D115" s="14">
        <f t="shared" si="64"/>
        <v>6</v>
      </c>
      <c r="E115" s="14">
        <f t="shared" si="64"/>
        <v>12</v>
      </c>
      <c r="F115" s="14">
        <f t="shared" si="64"/>
        <v>3</v>
      </c>
      <c r="G115" s="14">
        <f t="shared" si="64"/>
        <v>3</v>
      </c>
      <c r="H115" s="14">
        <f t="shared" si="64"/>
        <v>10</v>
      </c>
      <c r="I115" s="14">
        <f t="shared" si="64"/>
        <v>2</v>
      </c>
      <c r="J115" s="14">
        <f t="shared" si="64"/>
        <v>7</v>
      </c>
      <c r="K115" s="14">
        <f t="shared" si="64"/>
        <v>6</v>
      </c>
      <c r="L115" s="14">
        <f t="shared" si="64"/>
        <v>10</v>
      </c>
      <c r="M115" s="14">
        <f t="shared" si="64"/>
        <v>4</v>
      </c>
      <c r="N115" s="14">
        <f t="shared" si="64"/>
        <v>13</v>
      </c>
      <c r="O115" s="14">
        <f t="shared" si="64"/>
        <v>3</v>
      </c>
      <c r="P115" s="14">
        <f t="shared" si="64"/>
        <v>7</v>
      </c>
      <c r="Q115" s="14">
        <f t="shared" si="64"/>
        <v>9</v>
      </c>
      <c r="R115" s="14">
        <f t="shared" si="64"/>
        <v>9</v>
      </c>
      <c r="S115" s="14">
        <f t="shared" si="64"/>
        <v>13</v>
      </c>
      <c r="T115" s="14">
        <f t="shared" si="64"/>
        <v>3</v>
      </c>
      <c r="U115" s="14">
        <f t="shared" si="64"/>
        <v>4</v>
      </c>
      <c r="V115" s="14">
        <f t="shared" si="64"/>
        <v>4</v>
      </c>
      <c r="W115" s="14">
        <f t="shared" si="64"/>
        <v>4</v>
      </c>
      <c r="X115" s="14">
        <f t="shared" si="64"/>
        <v>13</v>
      </c>
      <c r="Y115" s="14">
        <f t="shared" si="64"/>
        <v>8</v>
      </c>
      <c r="Z115" s="14">
        <f t="shared" si="64"/>
        <v>5</v>
      </c>
      <c r="AA115" s="14">
        <f t="shared" si="64"/>
        <v>7</v>
      </c>
      <c r="AB115" s="14">
        <f t="shared" si="64"/>
        <v>4</v>
      </c>
      <c r="AC115" s="14">
        <f t="shared" si="64"/>
        <v>6</v>
      </c>
      <c r="AD115" s="14">
        <f t="shared" si="64"/>
        <v>14</v>
      </c>
      <c r="AE115" s="14">
        <f t="shared" si="64"/>
        <v>12</v>
      </c>
      <c r="AF115" s="14">
        <f t="shared" si="64"/>
        <v>2</v>
      </c>
      <c r="AG115" s="14">
        <f t="shared" si="64"/>
        <v>14</v>
      </c>
      <c r="AH115" s="14">
        <f t="shared" si="64"/>
        <v>1</v>
      </c>
      <c r="AI115" s="14">
        <f t="shared" si="64"/>
        <v>2</v>
      </c>
      <c r="AJ115" s="14">
        <f t="shared" si="64"/>
        <v>13</v>
      </c>
      <c r="AK115" s="14">
        <f t="shared" si="64"/>
        <v>4</v>
      </c>
      <c r="AL115" s="14">
        <f t="shared" si="64"/>
        <v>11</v>
      </c>
      <c r="AM115" s="14">
        <f t="shared" si="64"/>
        <v>8</v>
      </c>
      <c r="AN115" s="14">
        <f t="shared" si="64"/>
        <v>9</v>
      </c>
      <c r="AO115" s="14">
        <f t="shared" si="64"/>
        <v>7</v>
      </c>
      <c r="AP115" s="14">
        <f t="shared" si="64"/>
        <v>14</v>
      </c>
      <c r="AQ115" s="14">
        <f t="shared" si="64"/>
        <v>14</v>
      </c>
      <c r="AR115" s="14">
        <f t="shared" si="64"/>
        <v>5</v>
      </c>
      <c r="AS115" s="14">
        <f t="shared" si="64"/>
        <v>14</v>
      </c>
      <c r="AT115" s="14">
        <f t="shared" si="64"/>
        <v>11</v>
      </c>
      <c r="AU115" s="14">
        <f t="shared" si="64"/>
        <v>14</v>
      </c>
      <c r="AV115" s="14">
        <f t="shared" si="64"/>
        <v>5</v>
      </c>
      <c r="AW115" s="14">
        <f t="shared" si="64"/>
        <v>8</v>
      </c>
      <c r="AX115" s="14">
        <f t="shared" si="64"/>
        <v>5</v>
      </c>
      <c r="AY115" s="14">
        <f t="shared" si="64"/>
        <v>10</v>
      </c>
      <c r="AZ115" s="14">
        <f t="shared" si="64"/>
        <v>12</v>
      </c>
      <c r="BA115" s="14">
        <f t="shared" si="64"/>
        <v>1</v>
      </c>
      <c r="BB115" s="14">
        <f t="shared" si="64"/>
        <v>11</v>
      </c>
      <c r="BC115" s="14">
        <f t="shared" si="64"/>
        <v>4</v>
      </c>
      <c r="BD115" s="14">
        <f t="shared" si="64"/>
        <v>7</v>
      </c>
      <c r="BE115" s="14">
        <f t="shared" si="64"/>
        <v>10</v>
      </c>
      <c r="BF115" s="14">
        <f t="shared" si="64"/>
        <v>4</v>
      </c>
      <c r="BG115" s="14">
        <f t="shared" si="64"/>
        <v>9</v>
      </c>
      <c r="BH115" s="14">
        <f t="shared" si="64"/>
        <v>14</v>
      </c>
      <c r="BI115" s="14">
        <f t="shared" si="64"/>
        <v>14</v>
      </c>
      <c r="BJ115" s="14">
        <f t="shared" si="64"/>
        <v>7</v>
      </c>
      <c r="BK115" s="14">
        <f t="shared" si="64"/>
        <v>10</v>
      </c>
      <c r="BL115" s="14">
        <f t="shared" si="64"/>
        <v>4</v>
      </c>
      <c r="BM115" s="14">
        <f t="shared" si="64"/>
        <v>7</v>
      </c>
      <c r="BN115" s="14">
        <f t="shared" si="64"/>
        <v>10</v>
      </c>
      <c r="BO115" s="14">
        <f t="shared" si="64"/>
        <v>5</v>
      </c>
      <c r="BP115" s="14">
        <f t="shared" si="64"/>
        <v>12</v>
      </c>
      <c r="BQ115" s="14">
        <f t="shared" si="64"/>
        <v>6</v>
      </c>
      <c r="BR115" s="14">
        <f t="shared" si="64"/>
        <v>7</v>
      </c>
      <c r="BS115" s="14">
        <f t="shared" si="64"/>
        <v>1</v>
      </c>
      <c r="BT115" s="14">
        <f t="shared" si="64"/>
        <v>13</v>
      </c>
      <c r="BU115" s="14">
        <f t="shared" si="64"/>
        <v>10</v>
      </c>
      <c r="BV115" s="14">
        <f t="shared" si="64"/>
        <v>1</v>
      </c>
      <c r="BW115" s="14">
        <f t="shared" si="64"/>
        <v>6</v>
      </c>
      <c r="BX115" s="14">
        <f t="shared" si="64"/>
        <v>4</v>
      </c>
      <c r="BY115" s="14">
        <f t="shared" si="64"/>
        <v>2</v>
      </c>
      <c r="BZ115" s="14">
        <f t="shared" si="64"/>
        <v>9</v>
      </c>
      <c r="CA115" s="14">
        <f t="shared" si="64"/>
        <v>10</v>
      </c>
      <c r="CB115" s="14">
        <f t="shared" si="64"/>
        <v>6</v>
      </c>
      <c r="CC115" s="14">
        <f t="shared" si="64"/>
        <v>14</v>
      </c>
      <c r="CD115" s="14">
        <f t="shared" si="64"/>
        <v>12</v>
      </c>
      <c r="CE115" s="14">
        <f t="shared" si="64"/>
        <v>8</v>
      </c>
      <c r="CF115" s="14">
        <f t="shared" si="64"/>
        <v>2</v>
      </c>
      <c r="CG115" s="14">
        <f t="shared" si="64"/>
        <v>5</v>
      </c>
      <c r="CH115" s="14">
        <f t="shared" si="64"/>
        <v>6</v>
      </c>
      <c r="CI115" s="14">
        <f t="shared" si="64"/>
        <v>13</v>
      </c>
      <c r="CJ115" s="14">
        <f t="shared" si="64"/>
        <v>3</v>
      </c>
      <c r="CK115" s="14">
        <f t="shared" si="64"/>
        <v>12</v>
      </c>
      <c r="CL115" s="14">
        <f t="shared" si="64"/>
        <v>9</v>
      </c>
      <c r="CM115" s="14">
        <f t="shared" si="64"/>
        <v>12</v>
      </c>
      <c r="CN115" s="14">
        <f t="shared" si="64"/>
        <v>8</v>
      </c>
      <c r="CO115" s="14">
        <f t="shared" si="64"/>
        <v>2</v>
      </c>
      <c r="CP115" s="14">
        <f t="shared" si="64"/>
        <v>5</v>
      </c>
      <c r="CQ115" s="14">
        <f t="shared" si="64"/>
        <v>10</v>
      </c>
      <c r="CR115" s="14">
        <f t="shared" si="64"/>
        <v>1</v>
      </c>
      <c r="CS115" s="14">
        <f t="shared" si="64"/>
        <v>1</v>
      </c>
      <c r="CT115" s="14">
        <f t="shared" si="64"/>
        <v>13</v>
      </c>
      <c r="CU115" s="14">
        <f t="shared" si="64"/>
        <v>6</v>
      </c>
      <c r="CV115" s="14">
        <f t="shared" si="64"/>
        <v>9</v>
      </c>
      <c r="CW115" s="14">
        <f t="shared" si="64"/>
        <v>10</v>
      </c>
    </row>
    <row r="116" ht="12.75" hidden="1" customHeight="1" outlineLevel="1">
      <c r="A116" s="11" t="s">
        <v>593</v>
      </c>
      <c r="B116" s="14" t="str">
        <f>VLOOKUP(B320,Lookups!$W$1:$Y$4,2,TRUE)</f>
        <v>Nearest</v>
      </c>
      <c r="C116" s="14" t="str">
        <f>VLOOKUP(C320,Lookups!$W$1:$Y$4,2,TRUE)</f>
        <v>Nearest</v>
      </c>
      <c r="D116" s="14" t="str">
        <f>VLOOKUP(D320,Lookups!$W$1:$Y$4,2,TRUE)</f>
        <v>Nearest</v>
      </c>
      <c r="E116" s="14" t="str">
        <f>VLOOKUP(E320,Lookups!$W$1:$Y$4,2,TRUE)</f>
        <v>Nearest</v>
      </c>
      <c r="F116" s="14" t="str">
        <f>VLOOKUP(F320,Lookups!$W$1:$Y$4,2,TRUE)</f>
        <v>Nearest</v>
      </c>
      <c r="G116" s="14" t="str">
        <f>VLOOKUP(G320,Lookups!$W$1:$Y$4,2,TRUE)</f>
        <v>Nearest</v>
      </c>
      <c r="H116" s="14" t="str">
        <f>VLOOKUP(H320,Lookups!$W$1:$Y$4,2,TRUE)</f>
        <v>Nearest</v>
      </c>
      <c r="I116" s="14" t="str">
        <f>VLOOKUP(I320,Lookups!$W$1:$Y$4,2,TRUE)</f>
        <v>Nearest</v>
      </c>
      <c r="J116" s="14" t="str">
        <f>VLOOKUP(J320,Lookups!$W$1:$Y$4,2,TRUE)</f>
        <v>Nearest</v>
      </c>
      <c r="K116" s="14" t="str">
        <f>VLOOKUP(K320,Lookups!$W$1:$Y$4,2,TRUE)</f>
        <v>Nearest</v>
      </c>
      <c r="L116" s="14" t="str">
        <f>VLOOKUP(L320,Lookups!$W$1:$Y$4,2,TRUE)</f>
        <v>Nearest</v>
      </c>
      <c r="M116" s="14" t="str">
        <f>VLOOKUP(M320,Lookups!$W$1:$Y$4,2,TRUE)</f>
        <v>Nearest</v>
      </c>
      <c r="N116" s="14" t="str">
        <f>VLOOKUP(N320,Lookups!$W$1:$Y$4,2,TRUE)</f>
        <v>NextLower</v>
      </c>
      <c r="O116" s="14" t="str">
        <f>VLOOKUP(O320,Lookups!$W$1:$Y$4,2,TRUE)</f>
        <v>Nearest</v>
      </c>
      <c r="P116" s="14" t="str">
        <f>VLOOKUP(P320,Lookups!$W$1:$Y$4,2,TRUE)</f>
        <v>NextHigher</v>
      </c>
      <c r="Q116" s="14" t="str">
        <f>VLOOKUP(Q320,Lookups!$W$1:$Y$4,2,TRUE)</f>
        <v>NextLower</v>
      </c>
      <c r="R116" s="14" t="str">
        <f>VLOOKUP(R320,Lookups!$W$1:$Y$4,2,TRUE)</f>
        <v>Nearest</v>
      </c>
      <c r="S116" s="14" t="str">
        <f>VLOOKUP(S320,Lookups!$W$1:$Y$4,2,TRUE)</f>
        <v>Nearest</v>
      </c>
      <c r="T116" s="14" t="str">
        <f>VLOOKUP(T320,Lookups!$W$1:$Y$4,2,TRUE)</f>
        <v>NextLower</v>
      </c>
      <c r="U116" s="14" t="str">
        <f>VLOOKUP(U320,Lookups!$W$1:$Y$4,2,TRUE)</f>
        <v>Nearest</v>
      </c>
      <c r="V116" s="14" t="str">
        <f>VLOOKUP(V320,Lookups!$W$1:$Y$4,2,TRUE)</f>
        <v>NextHigher</v>
      </c>
      <c r="W116" s="14" t="str">
        <f>VLOOKUP(W320,Lookups!$W$1:$Y$4,2,TRUE)</f>
        <v>Nearest</v>
      </c>
      <c r="X116" s="14" t="str">
        <f>VLOOKUP(X320,Lookups!$W$1:$Y$4,2,TRUE)</f>
        <v>NextLower</v>
      </c>
      <c r="Y116" s="14" t="str">
        <f>VLOOKUP(Y320,Lookups!$W$1:$Y$4,2,TRUE)</f>
        <v>NextHigher</v>
      </c>
      <c r="Z116" s="14" t="str">
        <f>VLOOKUP(Z320,Lookups!$W$1:$Y$4,2,TRUE)</f>
        <v>Nearest</v>
      </c>
      <c r="AA116" s="14" t="str">
        <f>VLOOKUP(AA320,Lookups!$W$1:$Y$4,2,TRUE)</f>
        <v>Nearest</v>
      </c>
      <c r="AB116" s="14" t="str">
        <f>VLOOKUP(AB320,Lookups!$W$1:$Y$4,2,TRUE)</f>
        <v>Nearest</v>
      </c>
      <c r="AC116" s="14" t="str">
        <f>VLOOKUP(AC320,Lookups!$W$1:$Y$4,2,TRUE)</f>
        <v>NextLower</v>
      </c>
      <c r="AD116" s="14" t="str">
        <f>VLOOKUP(AD320,Lookups!$W$1:$Y$4,2,TRUE)</f>
        <v>Nearest</v>
      </c>
      <c r="AE116" s="14" t="str">
        <f>VLOOKUP(AE320,Lookups!$W$1:$Y$4,2,TRUE)</f>
        <v>NextLower</v>
      </c>
      <c r="AF116" s="14" t="str">
        <f>VLOOKUP(AF320,Lookups!$W$1:$Y$4,2,TRUE)</f>
        <v>Nearest</v>
      </c>
      <c r="AG116" s="14" t="str">
        <f>VLOOKUP(AG320,Lookups!$W$1:$Y$4,2,TRUE)</f>
        <v>Nearest</v>
      </c>
      <c r="AH116" s="14" t="str">
        <f>VLOOKUP(AH320,Lookups!$W$1:$Y$4,2,TRUE)</f>
        <v>Nearest</v>
      </c>
      <c r="AI116" s="14" t="str">
        <f>VLOOKUP(AI320,Lookups!$W$1:$Y$4,2,TRUE)</f>
        <v>Nearest</v>
      </c>
      <c r="AJ116" s="14" t="str">
        <f>VLOOKUP(AJ320,Lookups!$W$1:$Y$4,2,TRUE)</f>
        <v>NextHigher</v>
      </c>
      <c r="AK116" s="14" t="str">
        <f>VLOOKUP(AK320,Lookups!$W$1:$Y$4,2,TRUE)</f>
        <v>NextLower</v>
      </c>
      <c r="AL116" s="14" t="str">
        <f>VLOOKUP(AL320,Lookups!$W$1:$Y$4,2,TRUE)</f>
        <v>NextHigher</v>
      </c>
      <c r="AM116" s="14" t="str">
        <f>VLOOKUP(AM320,Lookups!$W$1:$Y$4,2,TRUE)</f>
        <v>Nearest</v>
      </c>
      <c r="AN116" s="14" t="str">
        <f>VLOOKUP(AN320,Lookups!$W$1:$Y$4,2,TRUE)</f>
        <v>NextHigher</v>
      </c>
      <c r="AO116" s="14" t="str">
        <f>VLOOKUP(AO320,Lookups!$W$1:$Y$4,2,TRUE)</f>
        <v>Nearest</v>
      </c>
      <c r="AP116" s="14" t="str">
        <f>VLOOKUP(AP320,Lookups!$W$1:$Y$4,2,TRUE)</f>
        <v>NextHigher</v>
      </c>
      <c r="AQ116" s="14" t="str">
        <f>VLOOKUP(AQ320,Lookups!$W$1:$Y$4,2,TRUE)</f>
        <v>Nearest</v>
      </c>
      <c r="AR116" s="14" t="str">
        <f>VLOOKUP(AR320,Lookups!$W$1:$Y$4,2,TRUE)</f>
        <v>NextLower</v>
      </c>
      <c r="AS116" s="14" t="str">
        <f>VLOOKUP(AS320,Lookups!$W$1:$Y$4,2,TRUE)</f>
        <v>Nearest</v>
      </c>
      <c r="AT116" s="14" t="str">
        <f>VLOOKUP(AT320,Lookups!$W$1:$Y$4,2,TRUE)</f>
        <v>NextHigher</v>
      </c>
      <c r="AU116" s="14" t="str">
        <f>VLOOKUP(AU320,Lookups!$W$1:$Y$4,2,TRUE)</f>
        <v>Nearest</v>
      </c>
      <c r="AV116" s="14" t="str">
        <f>VLOOKUP(AV320,Lookups!$W$1:$Y$4,2,TRUE)</f>
        <v>Nearest</v>
      </c>
      <c r="AW116" s="14" t="str">
        <f>VLOOKUP(AW320,Lookups!$W$1:$Y$4,2,TRUE)</f>
        <v>NextHigher</v>
      </c>
      <c r="AX116" s="14" t="str">
        <f>VLOOKUP(AX320,Lookups!$W$1:$Y$4,2,TRUE)</f>
        <v>Nearest</v>
      </c>
      <c r="AY116" s="14" t="str">
        <f>VLOOKUP(AY320,Lookups!$W$1:$Y$4,2,TRUE)</f>
        <v>NextHigher</v>
      </c>
      <c r="AZ116" s="14" t="str">
        <f>VLOOKUP(AZ320,Lookups!$W$1:$Y$4,2,TRUE)</f>
        <v>Nearest</v>
      </c>
      <c r="BA116" s="14" t="str">
        <f>VLOOKUP(BA320,Lookups!$W$1:$Y$4,2,TRUE)</f>
        <v>Nearest</v>
      </c>
      <c r="BB116" s="14" t="str">
        <f>VLOOKUP(BB320,Lookups!$W$1:$Y$4,2,TRUE)</f>
        <v>NextHigher</v>
      </c>
      <c r="BC116" s="14" t="str">
        <f>VLOOKUP(BC320,Lookups!$W$1:$Y$4,2,TRUE)</f>
        <v>Nearest</v>
      </c>
      <c r="BD116" s="14" t="str">
        <f>VLOOKUP(BD320,Lookups!$W$1:$Y$4,2,TRUE)</f>
        <v>NextHigher</v>
      </c>
      <c r="BE116" s="14" t="str">
        <f>VLOOKUP(BE320,Lookups!$W$1:$Y$4,2,TRUE)</f>
        <v>Nearest</v>
      </c>
      <c r="BF116" s="14" t="str">
        <f>VLOOKUP(BF320,Lookups!$W$1:$Y$4,2,TRUE)</f>
        <v>Nearest</v>
      </c>
      <c r="BG116" s="14" t="str">
        <f>VLOOKUP(BG320,Lookups!$W$1:$Y$4,2,TRUE)</f>
        <v>Nearest</v>
      </c>
      <c r="BH116" s="14" t="str">
        <f>VLOOKUP(BH320,Lookups!$W$1:$Y$4,2,TRUE)</f>
        <v>Nearest</v>
      </c>
      <c r="BI116" s="14" t="str">
        <f>VLOOKUP(BI320,Lookups!$W$1:$Y$4,2,TRUE)</f>
        <v>NextHigher</v>
      </c>
      <c r="BJ116" s="14" t="str">
        <f>VLOOKUP(BJ320,Lookups!$W$1:$Y$4,2,TRUE)</f>
        <v>Nearest</v>
      </c>
      <c r="BK116" s="14" t="str">
        <f>VLOOKUP(BK320,Lookups!$W$1:$Y$4,2,TRUE)</f>
        <v>Nearest</v>
      </c>
      <c r="BL116" s="14" t="str">
        <f>VLOOKUP(BL320,Lookups!$W$1:$Y$4,2,TRUE)</f>
        <v>NextHigher</v>
      </c>
      <c r="BM116" s="14" t="str">
        <f>VLOOKUP(BM320,Lookups!$W$1:$Y$4,2,TRUE)</f>
        <v>Nearest</v>
      </c>
      <c r="BN116" s="14" t="str">
        <f>VLOOKUP(BN320,Lookups!$W$1:$Y$4,2,TRUE)</f>
        <v>Nearest</v>
      </c>
      <c r="BO116" s="14" t="str">
        <f>VLOOKUP(BO320,Lookups!$W$1:$Y$4,2,TRUE)</f>
        <v>NextHigher</v>
      </c>
      <c r="BP116" s="14" t="str">
        <f>VLOOKUP(BP320,Lookups!$W$1:$Y$4,2,TRUE)</f>
        <v>Nearest</v>
      </c>
      <c r="BQ116" s="14" t="str">
        <f>VLOOKUP(BQ320,Lookups!$W$1:$Y$4,2,TRUE)</f>
        <v>Nearest</v>
      </c>
      <c r="BR116" s="14" t="str">
        <f>VLOOKUP(BR320,Lookups!$W$1:$Y$4,2,TRUE)</f>
        <v>Nearest</v>
      </c>
      <c r="BS116" s="14" t="str">
        <f>VLOOKUP(BS320,Lookups!$W$1:$Y$4,2,TRUE)</f>
        <v>Nearest</v>
      </c>
      <c r="BT116" s="14" t="str">
        <f>VLOOKUP(BT320,Lookups!$W$1:$Y$4,2,TRUE)</f>
        <v>Nearest</v>
      </c>
      <c r="BU116" s="14" t="str">
        <f>VLOOKUP(BU320,Lookups!$W$1:$Y$4,2,TRUE)</f>
        <v>Nearest</v>
      </c>
      <c r="BV116" s="14" t="str">
        <f>VLOOKUP(BV320,Lookups!$W$1:$Y$4,2,TRUE)</f>
        <v>NextHigher</v>
      </c>
      <c r="BW116" s="14" t="str">
        <f>VLOOKUP(BW320,Lookups!$W$1:$Y$4,2,TRUE)</f>
        <v>Nearest</v>
      </c>
      <c r="BX116" s="14" t="str">
        <f>VLOOKUP(BX320,Lookups!$W$1:$Y$4,2,TRUE)</f>
        <v>NextLower</v>
      </c>
      <c r="BY116" s="14" t="str">
        <f>VLOOKUP(BY320,Lookups!$W$1:$Y$4,2,TRUE)</f>
        <v>Nearest</v>
      </c>
      <c r="BZ116" s="14" t="str">
        <f>VLOOKUP(BZ320,Lookups!$W$1:$Y$4,2,TRUE)</f>
        <v>NextLower</v>
      </c>
      <c r="CA116" s="14" t="str">
        <f>VLOOKUP(CA320,Lookups!$W$1:$Y$4,2,TRUE)</f>
        <v>Nearest</v>
      </c>
      <c r="CB116" s="14" t="str">
        <f>VLOOKUP(CB320,Lookups!$W$1:$Y$4,2,TRUE)</f>
        <v>Nearest</v>
      </c>
      <c r="CC116" s="14" t="str">
        <f>VLOOKUP(CC320,Lookups!$W$1:$Y$4,2,TRUE)</f>
        <v>Nearest</v>
      </c>
      <c r="CD116" s="14" t="str">
        <f>VLOOKUP(CD320,Lookups!$W$1:$Y$4,2,TRUE)</f>
        <v>Nearest</v>
      </c>
      <c r="CE116" s="14" t="str">
        <f>VLOOKUP(CE320,Lookups!$W$1:$Y$4,2,TRUE)</f>
        <v>NextLower</v>
      </c>
      <c r="CF116" s="14" t="str">
        <f>VLOOKUP(CF320,Lookups!$W$1:$Y$4,2,TRUE)</f>
        <v>Nearest</v>
      </c>
      <c r="CG116" s="14" t="str">
        <f>VLOOKUP(CG320,Lookups!$W$1:$Y$4,2,TRUE)</f>
        <v>NextHigher</v>
      </c>
      <c r="CH116" s="14" t="str">
        <f>VLOOKUP(CH320,Lookups!$W$1:$Y$4,2,TRUE)</f>
        <v>Nearest</v>
      </c>
      <c r="CI116" s="14" t="str">
        <f>VLOOKUP(CI320,Lookups!$W$1:$Y$4,2,TRUE)</f>
        <v>NextHigher</v>
      </c>
      <c r="CJ116" s="14" t="str">
        <f>VLOOKUP(CJ320,Lookups!$W$1:$Y$4,2,TRUE)</f>
        <v>Nearest</v>
      </c>
      <c r="CK116" s="14" t="str">
        <f>VLOOKUP(CK320,Lookups!$W$1:$Y$4,2,TRUE)</f>
        <v>Nearest</v>
      </c>
      <c r="CL116" s="14" t="str">
        <f>VLOOKUP(CL320,Lookups!$W$1:$Y$4,2,TRUE)</f>
        <v>Nearest</v>
      </c>
      <c r="CM116" s="14" t="str">
        <f>VLOOKUP(CM320,Lookups!$W$1:$Y$4,2,TRUE)</f>
        <v>Nearest</v>
      </c>
      <c r="CN116" s="14" t="str">
        <f>VLOOKUP(CN320,Lookups!$W$1:$Y$4,2,TRUE)</f>
        <v>Nearest</v>
      </c>
      <c r="CO116" s="14" t="str">
        <f>VLOOKUP(CO320,Lookups!$W$1:$Y$4,2,TRUE)</f>
        <v>NextLower</v>
      </c>
      <c r="CP116" s="14" t="str">
        <f>VLOOKUP(CP320,Lookups!$W$1:$Y$4,2,TRUE)</f>
        <v>Nearest</v>
      </c>
      <c r="CQ116" s="14" t="str">
        <f>VLOOKUP(CQ320,Lookups!$W$1:$Y$4,2,TRUE)</f>
        <v>Nearest</v>
      </c>
      <c r="CR116" s="14" t="str">
        <f>VLOOKUP(CR320,Lookups!$W$1:$Y$4,2,TRUE)</f>
        <v>Nearest</v>
      </c>
      <c r="CS116" s="14" t="str">
        <f>VLOOKUP(CS320,Lookups!$W$1:$Y$4,2,TRUE)</f>
        <v>NextLower</v>
      </c>
      <c r="CT116" s="14" t="str">
        <f>VLOOKUP(CT320,Lookups!$W$1:$Y$4,2,TRUE)</f>
        <v>Nearest</v>
      </c>
      <c r="CU116" s="14" t="str">
        <f>VLOOKUP(CU320,Lookups!$W$1:$Y$4,2,TRUE)</f>
        <v>NextLower</v>
      </c>
      <c r="CV116" s="14" t="str">
        <f>VLOOKUP(CV320,Lookups!$W$1:$Y$4,2,TRUE)</f>
        <v>Nearest</v>
      </c>
      <c r="CW116" s="14" t="str">
        <f>VLOOKUP(CW320,Lookups!$W$1:$Y$4,2,TRUE)</f>
        <v>NextHigher</v>
      </c>
    </row>
    <row r="117" ht="12.75" hidden="1" customHeight="1" outlineLevel="1">
      <c r="A117" s="11" t="s">
        <v>594</v>
      </c>
      <c r="B117" s="14">
        <f>VLOOKUP(B321,Lookups!$W$1:$Y$4,3,TRUE)</f>
        <v>1</v>
      </c>
      <c r="C117" s="14">
        <f>VLOOKUP(C321,Lookups!$W$1:$Y$4,3,TRUE)</f>
        <v>100</v>
      </c>
      <c r="D117" s="14">
        <f>VLOOKUP(D321,Lookups!$W$1:$Y$4,3,TRUE)</f>
        <v>1</v>
      </c>
      <c r="E117" s="14">
        <f>VLOOKUP(E321,Lookups!$W$1:$Y$4,3,TRUE)</f>
        <v>1</v>
      </c>
      <c r="F117" s="14">
        <f>VLOOKUP(F321,Lookups!$W$1:$Y$4,3,TRUE)</f>
        <v>1</v>
      </c>
      <c r="G117" s="14">
        <f>VLOOKUP(G321,Lookups!$W$1:$Y$4,3,TRUE)</f>
        <v>10</v>
      </c>
      <c r="H117" s="14">
        <f>VLOOKUP(H321,Lookups!$W$1:$Y$4,3,TRUE)</f>
        <v>1</v>
      </c>
      <c r="I117" s="14">
        <f>VLOOKUP(I321,Lookups!$W$1:$Y$4,3,TRUE)</f>
        <v>1</v>
      </c>
      <c r="J117" s="14">
        <f>VLOOKUP(J321,Lookups!$W$1:$Y$4,3,TRUE)</f>
        <v>1</v>
      </c>
      <c r="K117" s="14">
        <f>VLOOKUP(K321,Lookups!$W$1:$Y$4,3,TRUE)</f>
        <v>1</v>
      </c>
      <c r="L117" s="14">
        <f>VLOOKUP(L321,Lookups!$W$1:$Y$4,3,TRUE)</f>
        <v>1</v>
      </c>
      <c r="M117" s="14">
        <f>VLOOKUP(M321,Lookups!$W$1:$Y$4,3,TRUE)</f>
        <v>1</v>
      </c>
      <c r="N117" s="14">
        <f>VLOOKUP(N321,Lookups!$W$1:$Y$4,3,TRUE)</f>
        <v>10</v>
      </c>
      <c r="O117" s="14">
        <f>VLOOKUP(O321,Lookups!$W$1:$Y$4,3,TRUE)</f>
        <v>10</v>
      </c>
      <c r="P117" s="14">
        <f>VLOOKUP(P321,Lookups!$W$1:$Y$4,3,TRUE)</f>
        <v>100</v>
      </c>
      <c r="Q117" s="14">
        <f>VLOOKUP(Q321,Lookups!$W$1:$Y$4,3,TRUE)</f>
        <v>1</v>
      </c>
      <c r="R117" s="14">
        <f>VLOOKUP(R321,Lookups!$W$1:$Y$4,3,TRUE)</f>
        <v>1</v>
      </c>
      <c r="S117" s="14">
        <f>VLOOKUP(S321,Lookups!$W$1:$Y$4,3,TRUE)</f>
        <v>1</v>
      </c>
      <c r="T117" s="14">
        <f>VLOOKUP(T321,Lookups!$W$1:$Y$4,3,TRUE)</f>
        <v>1</v>
      </c>
      <c r="U117" s="14">
        <f>VLOOKUP(U321,Lookups!$W$1:$Y$4,3,TRUE)</f>
        <v>1</v>
      </c>
      <c r="V117" s="14">
        <f>VLOOKUP(V321,Lookups!$W$1:$Y$4,3,TRUE)</f>
        <v>10</v>
      </c>
      <c r="W117" s="14">
        <f>VLOOKUP(W321,Lookups!$W$1:$Y$4,3,TRUE)</f>
        <v>1</v>
      </c>
      <c r="X117" s="14">
        <f>VLOOKUP(X321,Lookups!$W$1:$Y$4,3,TRUE)</f>
        <v>100</v>
      </c>
      <c r="Y117" s="14">
        <f>VLOOKUP(Y321,Lookups!$W$1:$Y$4,3,TRUE)</f>
        <v>10</v>
      </c>
      <c r="Z117" s="14">
        <f>VLOOKUP(Z321,Lookups!$W$1:$Y$4,3,TRUE)</f>
        <v>1</v>
      </c>
      <c r="AA117" s="14">
        <f>VLOOKUP(AA321,Lookups!$W$1:$Y$4,3,TRUE)</f>
        <v>1</v>
      </c>
      <c r="AB117" s="14">
        <f>VLOOKUP(AB321,Lookups!$W$1:$Y$4,3,TRUE)</f>
        <v>1</v>
      </c>
      <c r="AC117" s="14">
        <f>VLOOKUP(AC321,Lookups!$W$1:$Y$4,3,TRUE)</f>
        <v>1</v>
      </c>
      <c r="AD117" s="14">
        <f>VLOOKUP(AD321,Lookups!$W$1:$Y$4,3,TRUE)</f>
        <v>1</v>
      </c>
      <c r="AE117" s="14">
        <f>VLOOKUP(AE321,Lookups!$W$1:$Y$4,3,TRUE)</f>
        <v>10</v>
      </c>
      <c r="AF117" s="14">
        <f>VLOOKUP(AF321,Lookups!$W$1:$Y$4,3,TRUE)</f>
        <v>1</v>
      </c>
      <c r="AG117" s="14">
        <f>VLOOKUP(AG321,Lookups!$W$1:$Y$4,3,TRUE)</f>
        <v>1</v>
      </c>
      <c r="AH117" s="14">
        <f>VLOOKUP(AH321,Lookups!$W$1:$Y$4,3,TRUE)</f>
        <v>100</v>
      </c>
      <c r="AI117" s="14">
        <f>VLOOKUP(AI321,Lookups!$W$1:$Y$4,3,TRUE)</f>
        <v>10</v>
      </c>
      <c r="AJ117" s="14">
        <f>VLOOKUP(AJ321,Lookups!$W$1:$Y$4,3,TRUE)</f>
        <v>100</v>
      </c>
      <c r="AK117" s="14">
        <f>VLOOKUP(AK321,Lookups!$W$1:$Y$4,3,TRUE)</f>
        <v>10</v>
      </c>
      <c r="AL117" s="14">
        <f>VLOOKUP(AL321,Lookups!$W$1:$Y$4,3,TRUE)</f>
        <v>100</v>
      </c>
      <c r="AM117" s="14">
        <f>VLOOKUP(AM321,Lookups!$W$1:$Y$4,3,TRUE)</f>
        <v>10</v>
      </c>
      <c r="AN117" s="14">
        <f>VLOOKUP(AN321,Lookups!$W$1:$Y$4,3,TRUE)</f>
        <v>10</v>
      </c>
      <c r="AO117" s="14">
        <f>VLOOKUP(AO321,Lookups!$W$1:$Y$4,3,TRUE)</f>
        <v>1</v>
      </c>
      <c r="AP117" s="14">
        <f>VLOOKUP(AP321,Lookups!$W$1:$Y$4,3,TRUE)</f>
        <v>1</v>
      </c>
      <c r="AQ117" s="14">
        <f>VLOOKUP(AQ321,Lookups!$W$1:$Y$4,3,TRUE)</f>
        <v>1</v>
      </c>
      <c r="AR117" s="14">
        <f>VLOOKUP(AR321,Lookups!$W$1:$Y$4,3,TRUE)</f>
        <v>10</v>
      </c>
      <c r="AS117" s="14">
        <f>VLOOKUP(AS321,Lookups!$W$1:$Y$4,3,TRUE)</f>
        <v>10</v>
      </c>
      <c r="AT117" s="14">
        <f>VLOOKUP(AT321,Lookups!$W$1:$Y$4,3,TRUE)</f>
        <v>10</v>
      </c>
      <c r="AU117" s="14">
        <f>VLOOKUP(AU321,Lookups!$W$1:$Y$4,3,TRUE)</f>
        <v>1</v>
      </c>
      <c r="AV117" s="14">
        <f>VLOOKUP(AV321,Lookups!$W$1:$Y$4,3,TRUE)</f>
        <v>1</v>
      </c>
      <c r="AW117" s="14">
        <f>VLOOKUP(AW321,Lookups!$W$1:$Y$4,3,TRUE)</f>
        <v>1</v>
      </c>
      <c r="AX117" s="14">
        <f>VLOOKUP(AX321,Lookups!$W$1:$Y$4,3,TRUE)</f>
        <v>1</v>
      </c>
      <c r="AY117" s="14">
        <f>VLOOKUP(AY321,Lookups!$W$1:$Y$4,3,TRUE)</f>
        <v>1</v>
      </c>
      <c r="AZ117" s="14">
        <f>VLOOKUP(AZ321,Lookups!$W$1:$Y$4,3,TRUE)</f>
        <v>1</v>
      </c>
      <c r="BA117" s="14">
        <f>VLOOKUP(BA321,Lookups!$W$1:$Y$4,3,TRUE)</f>
        <v>100</v>
      </c>
      <c r="BB117" s="14">
        <f>VLOOKUP(BB321,Lookups!$W$1:$Y$4,3,TRUE)</f>
        <v>100</v>
      </c>
      <c r="BC117" s="14">
        <f>VLOOKUP(BC321,Lookups!$W$1:$Y$4,3,TRUE)</f>
        <v>1</v>
      </c>
      <c r="BD117" s="14">
        <f>VLOOKUP(BD321,Lookups!$W$1:$Y$4,3,TRUE)</f>
        <v>100</v>
      </c>
      <c r="BE117" s="14">
        <f>VLOOKUP(BE321,Lookups!$W$1:$Y$4,3,TRUE)</f>
        <v>10</v>
      </c>
      <c r="BF117" s="14">
        <f>VLOOKUP(BF321,Lookups!$W$1:$Y$4,3,TRUE)</f>
        <v>10</v>
      </c>
      <c r="BG117" s="14">
        <f>VLOOKUP(BG321,Lookups!$W$1:$Y$4,3,TRUE)</f>
        <v>1</v>
      </c>
      <c r="BH117" s="14">
        <f>VLOOKUP(BH321,Lookups!$W$1:$Y$4,3,TRUE)</f>
        <v>1</v>
      </c>
      <c r="BI117" s="14">
        <f>VLOOKUP(BI321,Lookups!$W$1:$Y$4,3,TRUE)</f>
        <v>1</v>
      </c>
      <c r="BJ117" s="14">
        <f>VLOOKUP(BJ321,Lookups!$W$1:$Y$4,3,TRUE)</f>
        <v>1</v>
      </c>
      <c r="BK117" s="14">
        <f>VLOOKUP(BK321,Lookups!$W$1:$Y$4,3,TRUE)</f>
        <v>1</v>
      </c>
      <c r="BL117" s="14">
        <f>VLOOKUP(BL321,Lookups!$W$1:$Y$4,3,TRUE)</f>
        <v>100</v>
      </c>
      <c r="BM117" s="14">
        <f>VLOOKUP(BM321,Lookups!$W$1:$Y$4,3,TRUE)</f>
        <v>1</v>
      </c>
      <c r="BN117" s="14">
        <f>VLOOKUP(BN321,Lookups!$W$1:$Y$4,3,TRUE)</f>
        <v>1</v>
      </c>
      <c r="BO117" s="14">
        <f>VLOOKUP(BO321,Lookups!$W$1:$Y$4,3,TRUE)</f>
        <v>1</v>
      </c>
      <c r="BP117" s="14">
        <f>VLOOKUP(BP321,Lookups!$W$1:$Y$4,3,TRUE)</f>
        <v>1</v>
      </c>
      <c r="BQ117" s="14">
        <f>VLOOKUP(BQ321,Lookups!$W$1:$Y$4,3,TRUE)</f>
        <v>1</v>
      </c>
      <c r="BR117" s="14">
        <f>VLOOKUP(BR321,Lookups!$W$1:$Y$4,3,TRUE)</f>
        <v>1</v>
      </c>
      <c r="BS117" s="14">
        <f>VLOOKUP(BS321,Lookups!$W$1:$Y$4,3,TRUE)</f>
        <v>100</v>
      </c>
      <c r="BT117" s="14">
        <f>VLOOKUP(BT321,Lookups!$W$1:$Y$4,3,TRUE)</f>
        <v>1</v>
      </c>
      <c r="BU117" s="14">
        <f>VLOOKUP(BU321,Lookups!$W$1:$Y$4,3,TRUE)</f>
        <v>1</v>
      </c>
      <c r="BV117" s="14">
        <f>VLOOKUP(BV321,Lookups!$W$1:$Y$4,3,TRUE)</f>
        <v>1</v>
      </c>
      <c r="BW117" s="14">
        <f>VLOOKUP(BW321,Lookups!$W$1:$Y$4,3,TRUE)</f>
        <v>10</v>
      </c>
      <c r="BX117" s="14">
        <f>VLOOKUP(BX321,Lookups!$W$1:$Y$4,3,TRUE)</f>
        <v>1</v>
      </c>
      <c r="BY117" s="14">
        <f>VLOOKUP(BY321,Lookups!$W$1:$Y$4,3,TRUE)</f>
        <v>1</v>
      </c>
      <c r="BZ117" s="14">
        <f>VLOOKUP(BZ321,Lookups!$W$1:$Y$4,3,TRUE)</f>
        <v>10</v>
      </c>
      <c r="CA117" s="14">
        <f>VLOOKUP(CA321,Lookups!$W$1:$Y$4,3,TRUE)</f>
        <v>1</v>
      </c>
      <c r="CB117" s="14">
        <f>VLOOKUP(CB321,Lookups!$W$1:$Y$4,3,TRUE)</f>
        <v>1</v>
      </c>
      <c r="CC117" s="14">
        <f>VLOOKUP(CC321,Lookups!$W$1:$Y$4,3,TRUE)</f>
        <v>1</v>
      </c>
      <c r="CD117" s="14">
        <f>VLOOKUP(CD321,Lookups!$W$1:$Y$4,3,TRUE)</f>
        <v>1</v>
      </c>
      <c r="CE117" s="14">
        <f>VLOOKUP(CE321,Lookups!$W$1:$Y$4,3,TRUE)</f>
        <v>100</v>
      </c>
      <c r="CF117" s="14">
        <f>VLOOKUP(CF321,Lookups!$W$1:$Y$4,3,TRUE)</f>
        <v>1</v>
      </c>
      <c r="CG117" s="14">
        <f>VLOOKUP(CG321,Lookups!$W$1:$Y$4,3,TRUE)</f>
        <v>1</v>
      </c>
      <c r="CH117" s="14">
        <f>VLOOKUP(CH321,Lookups!$W$1:$Y$4,3,TRUE)</f>
        <v>1</v>
      </c>
      <c r="CI117" s="14">
        <f>VLOOKUP(CI321,Lookups!$W$1:$Y$4,3,TRUE)</f>
        <v>100</v>
      </c>
      <c r="CJ117" s="14">
        <f>VLOOKUP(CJ321,Lookups!$W$1:$Y$4,3,TRUE)</f>
        <v>10</v>
      </c>
      <c r="CK117" s="14">
        <f>VLOOKUP(CK321,Lookups!$W$1:$Y$4,3,TRUE)</f>
        <v>1</v>
      </c>
      <c r="CL117" s="14">
        <f>VLOOKUP(CL321,Lookups!$W$1:$Y$4,3,TRUE)</f>
        <v>10</v>
      </c>
      <c r="CM117" s="14">
        <f>VLOOKUP(CM321,Lookups!$W$1:$Y$4,3,TRUE)</f>
        <v>1</v>
      </c>
      <c r="CN117" s="14">
        <f>VLOOKUP(CN321,Lookups!$W$1:$Y$4,3,TRUE)</f>
        <v>1</v>
      </c>
      <c r="CO117" s="14">
        <f>VLOOKUP(CO321,Lookups!$W$1:$Y$4,3,TRUE)</f>
        <v>1</v>
      </c>
      <c r="CP117" s="14">
        <f>VLOOKUP(CP321,Lookups!$W$1:$Y$4,3,TRUE)</f>
        <v>1</v>
      </c>
      <c r="CQ117" s="14">
        <f>VLOOKUP(CQ321,Lookups!$W$1:$Y$4,3,TRUE)</f>
        <v>1</v>
      </c>
      <c r="CR117" s="14">
        <f>VLOOKUP(CR321,Lookups!$W$1:$Y$4,3,TRUE)</f>
        <v>1</v>
      </c>
      <c r="CS117" s="14">
        <f>VLOOKUP(CS321,Lookups!$W$1:$Y$4,3,TRUE)</f>
        <v>1</v>
      </c>
      <c r="CT117" s="14">
        <f>VLOOKUP(CT321,Lookups!$W$1:$Y$4,3,TRUE)</f>
        <v>10</v>
      </c>
      <c r="CU117" s="14">
        <f>VLOOKUP(CU321,Lookups!$W$1:$Y$4,3,TRUE)</f>
        <v>1</v>
      </c>
      <c r="CV117" s="14">
        <f>VLOOKUP(CV321,Lookups!$W$1:$Y$4,3,TRUE)</f>
        <v>1</v>
      </c>
      <c r="CW117" s="14">
        <f>VLOOKUP(CW321,Lookups!$W$1:$Y$4,3,TRUE)</f>
        <v>1</v>
      </c>
    </row>
    <row r="118" ht="12.75" hidden="1" customHeight="1" outlineLevel="1">
      <c r="A118" s="11" t="s">
        <v>595</v>
      </c>
      <c r="B118" s="14">
        <f t="shared" ref="B118:CW118" si="65">RANDBETWEEN(1,104)</f>
        <v>84</v>
      </c>
      <c r="C118" s="14">
        <f t="shared" si="65"/>
        <v>11</v>
      </c>
      <c r="D118" s="14">
        <f t="shared" si="65"/>
        <v>9</v>
      </c>
      <c r="E118" s="14">
        <f t="shared" si="65"/>
        <v>38</v>
      </c>
      <c r="F118" s="14">
        <f t="shared" si="65"/>
        <v>3</v>
      </c>
      <c r="G118" s="14">
        <f t="shared" si="65"/>
        <v>71</v>
      </c>
      <c r="H118" s="14">
        <f t="shared" si="65"/>
        <v>51</v>
      </c>
      <c r="I118" s="14">
        <f t="shared" si="65"/>
        <v>40</v>
      </c>
      <c r="J118" s="14">
        <f t="shared" si="65"/>
        <v>92</v>
      </c>
      <c r="K118" s="14">
        <f t="shared" si="65"/>
        <v>30</v>
      </c>
      <c r="L118" s="14">
        <f t="shared" si="65"/>
        <v>10</v>
      </c>
      <c r="M118" s="14">
        <f t="shared" si="65"/>
        <v>73</v>
      </c>
      <c r="N118" s="14">
        <f t="shared" si="65"/>
        <v>40</v>
      </c>
      <c r="O118" s="14">
        <f t="shared" si="65"/>
        <v>59</v>
      </c>
      <c r="P118" s="14">
        <f t="shared" si="65"/>
        <v>35</v>
      </c>
      <c r="Q118" s="14">
        <f t="shared" si="65"/>
        <v>18</v>
      </c>
      <c r="R118" s="14">
        <f t="shared" si="65"/>
        <v>79</v>
      </c>
      <c r="S118" s="14">
        <f t="shared" si="65"/>
        <v>101</v>
      </c>
      <c r="T118" s="14">
        <f t="shared" si="65"/>
        <v>50</v>
      </c>
      <c r="U118" s="14">
        <f t="shared" si="65"/>
        <v>30</v>
      </c>
      <c r="V118" s="14">
        <f t="shared" si="65"/>
        <v>12</v>
      </c>
      <c r="W118" s="14">
        <f t="shared" si="65"/>
        <v>11</v>
      </c>
      <c r="X118" s="14">
        <f t="shared" si="65"/>
        <v>19</v>
      </c>
      <c r="Y118" s="14">
        <f t="shared" si="65"/>
        <v>2</v>
      </c>
      <c r="Z118" s="14">
        <f t="shared" si="65"/>
        <v>27</v>
      </c>
      <c r="AA118" s="14">
        <f t="shared" si="65"/>
        <v>58</v>
      </c>
      <c r="AB118" s="14">
        <f t="shared" si="65"/>
        <v>30</v>
      </c>
      <c r="AC118" s="14">
        <f t="shared" si="65"/>
        <v>97</v>
      </c>
      <c r="AD118" s="14">
        <f t="shared" si="65"/>
        <v>89</v>
      </c>
      <c r="AE118" s="14">
        <f t="shared" si="65"/>
        <v>29</v>
      </c>
      <c r="AF118" s="14">
        <f t="shared" si="65"/>
        <v>75</v>
      </c>
      <c r="AG118" s="14">
        <f t="shared" si="65"/>
        <v>38</v>
      </c>
      <c r="AH118" s="14">
        <f t="shared" si="65"/>
        <v>70</v>
      </c>
      <c r="AI118" s="14">
        <f t="shared" si="65"/>
        <v>12</v>
      </c>
      <c r="AJ118" s="14">
        <f t="shared" si="65"/>
        <v>17</v>
      </c>
      <c r="AK118" s="14">
        <f t="shared" si="65"/>
        <v>22</v>
      </c>
      <c r="AL118" s="14">
        <f t="shared" si="65"/>
        <v>36</v>
      </c>
      <c r="AM118" s="14">
        <f t="shared" si="65"/>
        <v>95</v>
      </c>
      <c r="AN118" s="14">
        <f t="shared" si="65"/>
        <v>97</v>
      </c>
      <c r="AO118" s="14">
        <f t="shared" si="65"/>
        <v>44</v>
      </c>
      <c r="AP118" s="14">
        <f t="shared" si="65"/>
        <v>57</v>
      </c>
      <c r="AQ118" s="14">
        <f t="shared" si="65"/>
        <v>89</v>
      </c>
      <c r="AR118" s="14">
        <f t="shared" si="65"/>
        <v>80</v>
      </c>
      <c r="AS118" s="14">
        <f t="shared" si="65"/>
        <v>57</v>
      </c>
      <c r="AT118" s="14">
        <f t="shared" si="65"/>
        <v>72</v>
      </c>
      <c r="AU118" s="14">
        <f t="shared" si="65"/>
        <v>10</v>
      </c>
      <c r="AV118" s="14">
        <f t="shared" si="65"/>
        <v>6</v>
      </c>
      <c r="AW118" s="14">
        <f t="shared" si="65"/>
        <v>44</v>
      </c>
      <c r="AX118" s="14">
        <f t="shared" si="65"/>
        <v>92</v>
      </c>
      <c r="AY118" s="14">
        <f t="shared" si="65"/>
        <v>37</v>
      </c>
      <c r="AZ118" s="14">
        <f t="shared" si="65"/>
        <v>101</v>
      </c>
      <c r="BA118" s="14">
        <f t="shared" si="65"/>
        <v>73</v>
      </c>
      <c r="BB118" s="14">
        <f t="shared" si="65"/>
        <v>56</v>
      </c>
      <c r="BC118" s="14">
        <f t="shared" si="65"/>
        <v>83</v>
      </c>
      <c r="BD118" s="14">
        <f t="shared" si="65"/>
        <v>73</v>
      </c>
      <c r="BE118" s="14">
        <f t="shared" si="65"/>
        <v>99</v>
      </c>
      <c r="BF118" s="14">
        <f t="shared" si="65"/>
        <v>96</v>
      </c>
      <c r="BG118" s="14">
        <f t="shared" si="65"/>
        <v>33</v>
      </c>
      <c r="BH118" s="14">
        <f t="shared" si="65"/>
        <v>78</v>
      </c>
      <c r="BI118" s="14">
        <f t="shared" si="65"/>
        <v>104</v>
      </c>
      <c r="BJ118" s="14">
        <f t="shared" si="65"/>
        <v>93</v>
      </c>
      <c r="BK118" s="14">
        <f t="shared" si="65"/>
        <v>44</v>
      </c>
      <c r="BL118" s="14">
        <f t="shared" si="65"/>
        <v>69</v>
      </c>
      <c r="BM118" s="14">
        <f t="shared" si="65"/>
        <v>52</v>
      </c>
      <c r="BN118" s="14">
        <f t="shared" si="65"/>
        <v>10</v>
      </c>
      <c r="BO118" s="14">
        <f t="shared" si="65"/>
        <v>25</v>
      </c>
      <c r="BP118" s="14">
        <f t="shared" si="65"/>
        <v>22</v>
      </c>
      <c r="BQ118" s="14">
        <f t="shared" si="65"/>
        <v>104</v>
      </c>
      <c r="BR118" s="14">
        <f t="shared" si="65"/>
        <v>81</v>
      </c>
      <c r="BS118" s="14">
        <f t="shared" si="65"/>
        <v>104</v>
      </c>
      <c r="BT118" s="14">
        <f t="shared" si="65"/>
        <v>45</v>
      </c>
      <c r="BU118" s="14">
        <f t="shared" si="65"/>
        <v>39</v>
      </c>
      <c r="BV118" s="14">
        <f t="shared" si="65"/>
        <v>78</v>
      </c>
      <c r="BW118" s="14">
        <f t="shared" si="65"/>
        <v>59</v>
      </c>
      <c r="BX118" s="14">
        <f t="shared" si="65"/>
        <v>11</v>
      </c>
      <c r="BY118" s="14">
        <f t="shared" si="65"/>
        <v>22</v>
      </c>
      <c r="BZ118" s="14">
        <f t="shared" si="65"/>
        <v>17</v>
      </c>
      <c r="CA118" s="14">
        <f t="shared" si="65"/>
        <v>41</v>
      </c>
      <c r="CB118" s="14">
        <f t="shared" si="65"/>
        <v>57</v>
      </c>
      <c r="CC118" s="14">
        <f t="shared" si="65"/>
        <v>38</v>
      </c>
      <c r="CD118" s="14">
        <f t="shared" si="65"/>
        <v>83</v>
      </c>
      <c r="CE118" s="14">
        <f t="shared" si="65"/>
        <v>98</v>
      </c>
      <c r="CF118" s="14">
        <f t="shared" si="65"/>
        <v>87</v>
      </c>
      <c r="CG118" s="14">
        <f t="shared" si="65"/>
        <v>23</v>
      </c>
      <c r="CH118" s="14">
        <f t="shared" si="65"/>
        <v>55</v>
      </c>
      <c r="CI118" s="14">
        <f t="shared" si="65"/>
        <v>73</v>
      </c>
      <c r="CJ118" s="14">
        <f t="shared" si="65"/>
        <v>22</v>
      </c>
      <c r="CK118" s="14">
        <f t="shared" si="65"/>
        <v>3</v>
      </c>
      <c r="CL118" s="14">
        <f t="shared" si="65"/>
        <v>36</v>
      </c>
      <c r="CM118" s="14">
        <f t="shared" si="65"/>
        <v>79</v>
      </c>
      <c r="CN118" s="14">
        <f t="shared" si="65"/>
        <v>95</v>
      </c>
      <c r="CO118" s="14">
        <f t="shared" si="65"/>
        <v>30</v>
      </c>
      <c r="CP118" s="14">
        <f t="shared" si="65"/>
        <v>27</v>
      </c>
      <c r="CQ118" s="14">
        <f t="shared" si="65"/>
        <v>70</v>
      </c>
      <c r="CR118" s="14">
        <f t="shared" si="65"/>
        <v>91</v>
      </c>
      <c r="CS118" s="14">
        <f t="shared" si="65"/>
        <v>37</v>
      </c>
      <c r="CT118" s="14">
        <f t="shared" si="65"/>
        <v>102</v>
      </c>
      <c r="CU118" s="14">
        <f t="shared" si="65"/>
        <v>11</v>
      </c>
      <c r="CV118" s="14">
        <f t="shared" si="65"/>
        <v>13</v>
      </c>
      <c r="CW118" s="14">
        <f t="shared" si="65"/>
        <v>24</v>
      </c>
    </row>
    <row r="119" ht="12.75" hidden="1" customHeight="1" outlineLevel="1">
      <c r="A119" s="11" t="s">
        <v>596</v>
      </c>
      <c r="B119" s="14" t="str">
        <f>IF(B109="TieredBenefits",VLOOKUP(B319,Lookups!$U$1:$V$3,2,TRUE),"")</f>
        <v/>
      </c>
      <c r="C119" s="14" t="str">
        <f>IF(C109="TieredBenefits",VLOOKUP(C319,Lookups!$U$1:$V$3,2,TRUE),"")</f>
        <v/>
      </c>
      <c r="D119" s="14" t="str">
        <f>IF(D109="TieredBenefits",VLOOKUP(D319,Lookups!$U$1:$V$3,2,TRUE),"")</f>
        <v/>
      </c>
      <c r="E119" s="14" t="str">
        <f>IF(E109="TieredBenefits",VLOOKUP(E319,Lookups!$U$1:$V$3,2,TRUE),"")</f>
        <v/>
      </c>
      <c r="F119" s="14" t="str">
        <f>IF(F109="TieredBenefits",VLOOKUP(F319,Lookups!$U$1:$V$3,2,TRUE),"")</f>
        <v>Percentage</v>
      </c>
      <c r="G119" s="14" t="str">
        <f>IF(G109="TieredBenefits",VLOOKUP(G319,Lookups!$U$1:$V$3,2,TRUE),"")</f>
        <v>Flat</v>
      </c>
      <c r="H119" s="14" t="str">
        <f>IF(H109="TieredBenefits",VLOOKUP(H319,Lookups!$U$1:$V$3,2,TRUE),"")</f>
        <v/>
      </c>
      <c r="I119" s="14" t="str">
        <f>IF(I109="TieredBenefits",VLOOKUP(I319,Lookups!$U$1:$V$3,2,TRUE),"")</f>
        <v>Flat</v>
      </c>
      <c r="J119" s="14" t="str">
        <f>IF(J109="TieredBenefits",VLOOKUP(J319,Lookups!$U$1:$V$3,2,TRUE),"")</f>
        <v/>
      </c>
      <c r="K119" s="14" t="str">
        <f>IF(K109="TieredBenefits",VLOOKUP(K319,Lookups!$U$1:$V$3,2,TRUE),"")</f>
        <v/>
      </c>
      <c r="L119" s="14" t="str">
        <f>IF(L109="TieredBenefits",VLOOKUP(L319,Lookups!$U$1:$V$3,2,TRUE),"")</f>
        <v>Percentage</v>
      </c>
      <c r="M119" s="14" t="str">
        <f>IF(M109="TieredBenefits",VLOOKUP(M319,Lookups!$U$1:$V$3,2,TRUE),"")</f>
        <v/>
      </c>
      <c r="N119" s="14" t="str">
        <f>IF(N109="TieredBenefits",VLOOKUP(N319,Lookups!$U$1:$V$3,2,TRUE),"")</f>
        <v/>
      </c>
      <c r="O119" s="14" t="str">
        <f>IF(O109="TieredBenefits",VLOOKUP(O319,Lookups!$U$1:$V$3,2,TRUE),"")</f>
        <v/>
      </c>
      <c r="P119" s="14" t="str">
        <f>IF(P109="TieredBenefits",VLOOKUP(P319,Lookups!$U$1:$V$3,2,TRUE),"")</f>
        <v/>
      </c>
      <c r="Q119" s="14" t="str">
        <f>IF(Q109="TieredBenefits",VLOOKUP(Q319,Lookups!$U$1:$V$3,2,TRUE),"")</f>
        <v/>
      </c>
      <c r="R119" s="14" t="str">
        <f>IF(R109="TieredBenefits",VLOOKUP(R319,Lookups!$U$1:$V$3,2,TRUE),"")</f>
        <v>Flat</v>
      </c>
      <c r="S119" s="14" t="str">
        <f>IF(S109="TieredBenefits",VLOOKUP(S319,Lookups!$U$1:$V$3,2,TRUE),"")</f>
        <v>Percentage</v>
      </c>
      <c r="T119" s="14" t="str">
        <f>IF(T109="TieredBenefits",VLOOKUP(T319,Lookups!$U$1:$V$3,2,TRUE),"")</f>
        <v/>
      </c>
      <c r="U119" s="14" t="str">
        <f>IF(U109="TieredBenefits",VLOOKUP(U319,Lookups!$U$1:$V$3,2,TRUE),"")</f>
        <v>Flat</v>
      </c>
      <c r="V119" s="14" t="str">
        <f>IF(V109="TieredBenefits",VLOOKUP(V319,Lookups!$U$1:$V$3,2,TRUE),"")</f>
        <v>Percentage</v>
      </c>
      <c r="W119" s="14" t="str">
        <f>IF(W109="TieredBenefits",VLOOKUP(W319,Lookups!$U$1:$V$3,2,TRUE),"")</f>
        <v/>
      </c>
      <c r="X119" s="14" t="str">
        <f>IF(X109="TieredBenefits",VLOOKUP(X319,Lookups!$U$1:$V$3,2,TRUE),"")</f>
        <v/>
      </c>
      <c r="Y119" s="14" t="str">
        <f>IF(Y109="TieredBenefits",VLOOKUP(Y319,Lookups!$U$1:$V$3,2,TRUE),"")</f>
        <v>Flat</v>
      </c>
      <c r="Z119" s="14" t="str">
        <f>IF(Z109="TieredBenefits",VLOOKUP(Z319,Lookups!$U$1:$V$3,2,TRUE),"")</f>
        <v/>
      </c>
      <c r="AA119" s="14" t="str">
        <f>IF(AA109="TieredBenefits",VLOOKUP(AA319,Lookups!$U$1:$V$3,2,TRUE),"")</f>
        <v/>
      </c>
      <c r="AB119" s="14" t="str">
        <f>IF(AB109="TieredBenefits",VLOOKUP(AB319,Lookups!$U$1:$V$3,2,TRUE),"")</f>
        <v>Percentage</v>
      </c>
      <c r="AC119" s="14" t="str">
        <f>IF(AC109="TieredBenefits",VLOOKUP(AC319,Lookups!$U$1:$V$3,2,TRUE),"")</f>
        <v/>
      </c>
      <c r="AD119" s="14" t="str">
        <f>IF(AD109="TieredBenefits",VLOOKUP(AD319,Lookups!$U$1:$V$3,2,TRUE),"")</f>
        <v/>
      </c>
      <c r="AE119" s="14" t="str">
        <f>IF(AE109="TieredBenefits",VLOOKUP(AE319,Lookups!$U$1:$V$3,2,TRUE),"")</f>
        <v/>
      </c>
      <c r="AF119" s="14" t="str">
        <f>IF(AF109="TieredBenefits",VLOOKUP(AF319,Lookups!$U$1:$V$3,2,TRUE),"")</f>
        <v>Flat</v>
      </c>
      <c r="AG119" s="14" t="str">
        <f>IF(AG109="TieredBenefits",VLOOKUP(AG319,Lookups!$U$1:$V$3,2,TRUE),"")</f>
        <v>Flat</v>
      </c>
      <c r="AH119" s="14" t="str">
        <f>IF(AH109="TieredBenefits",VLOOKUP(AH319,Lookups!$U$1:$V$3,2,TRUE),"")</f>
        <v>Flat</v>
      </c>
      <c r="AI119" s="14" t="str">
        <f>IF(AI109="TieredBenefits",VLOOKUP(AI319,Lookups!$U$1:$V$3,2,TRUE),"")</f>
        <v/>
      </c>
      <c r="AJ119" s="14" t="str">
        <f>IF(AJ109="TieredBenefits",VLOOKUP(AJ319,Lookups!$U$1:$V$3,2,TRUE),"")</f>
        <v>Percentage</v>
      </c>
      <c r="AK119" s="14" t="str">
        <f>IF(AK109="TieredBenefits",VLOOKUP(AK319,Lookups!$U$1:$V$3,2,TRUE),"")</f>
        <v/>
      </c>
      <c r="AL119" s="14" t="str">
        <f>IF(AL109="TieredBenefits",VLOOKUP(AL319,Lookups!$U$1:$V$3,2,TRUE),"")</f>
        <v/>
      </c>
      <c r="AM119" s="14" t="str">
        <f>IF(AM109="TieredBenefits",VLOOKUP(AM319,Lookups!$U$1:$V$3,2,TRUE),"")</f>
        <v>Flat</v>
      </c>
      <c r="AN119" s="14" t="str">
        <f>IF(AN109="TieredBenefits",VLOOKUP(AN319,Lookups!$U$1:$V$3,2,TRUE),"")</f>
        <v/>
      </c>
      <c r="AO119" s="14" t="str">
        <f>IF(AO109="TieredBenefits",VLOOKUP(AO319,Lookups!$U$1:$V$3,2,TRUE),"")</f>
        <v/>
      </c>
      <c r="AP119" s="14" t="str">
        <f>IF(AP109="TieredBenefits",VLOOKUP(AP319,Lookups!$U$1:$V$3,2,TRUE),"")</f>
        <v>Flat</v>
      </c>
      <c r="AQ119" s="14" t="str">
        <f>IF(AQ109="TieredBenefits",VLOOKUP(AQ319,Lookups!$U$1:$V$3,2,TRUE),"")</f>
        <v>Flat</v>
      </c>
      <c r="AR119" s="14" t="str">
        <f>IF(AR109="TieredBenefits",VLOOKUP(AR319,Lookups!$U$1:$V$3,2,TRUE),"")</f>
        <v/>
      </c>
      <c r="AS119" s="14" t="str">
        <f>IF(AS109="TieredBenefits",VLOOKUP(AS319,Lookups!$U$1:$V$3,2,TRUE),"")</f>
        <v/>
      </c>
      <c r="AT119" s="14" t="str">
        <f>IF(AT109="TieredBenefits",VLOOKUP(AT319,Lookups!$U$1:$V$3,2,TRUE),"")</f>
        <v/>
      </c>
      <c r="AU119" s="14" t="str">
        <f>IF(AU109="TieredBenefits",VLOOKUP(AU319,Lookups!$U$1:$V$3,2,TRUE),"")</f>
        <v/>
      </c>
      <c r="AV119" s="14" t="str">
        <f>IF(AV109="TieredBenefits",VLOOKUP(AV319,Lookups!$U$1:$V$3,2,TRUE),"")</f>
        <v>Percentage</v>
      </c>
      <c r="AW119" s="14" t="str">
        <f>IF(AW109="TieredBenefits",VLOOKUP(AW319,Lookups!$U$1:$V$3,2,TRUE),"")</f>
        <v>Flat</v>
      </c>
      <c r="AX119" s="14" t="str">
        <f>IF(AX109="TieredBenefits",VLOOKUP(AX319,Lookups!$U$1:$V$3,2,TRUE),"")</f>
        <v/>
      </c>
      <c r="AY119" s="14" t="str">
        <f>IF(AY109="TieredBenefits",VLOOKUP(AY319,Lookups!$U$1:$V$3,2,TRUE),"")</f>
        <v>Percentage</v>
      </c>
      <c r="AZ119" s="14" t="str">
        <f>IF(AZ109="TieredBenefits",VLOOKUP(AZ319,Lookups!$U$1:$V$3,2,TRUE),"")</f>
        <v>Flat</v>
      </c>
      <c r="BA119" s="14" t="str">
        <f>IF(BA109="TieredBenefits",VLOOKUP(BA319,Lookups!$U$1:$V$3,2,TRUE),"")</f>
        <v>Percentage</v>
      </c>
      <c r="BB119" s="14" t="str">
        <f>IF(BB109="TieredBenefits",VLOOKUP(BB319,Lookups!$U$1:$V$3,2,TRUE),"")</f>
        <v>Percentage</v>
      </c>
      <c r="BC119" s="14" t="str">
        <f>IF(BC109="TieredBenefits",VLOOKUP(BC319,Lookups!$U$1:$V$3,2,TRUE),"")</f>
        <v>Percentage</v>
      </c>
      <c r="BD119" s="14" t="str">
        <f>IF(BD109="TieredBenefits",VLOOKUP(BD319,Lookups!$U$1:$V$3,2,TRUE),"")</f>
        <v>Flat</v>
      </c>
      <c r="BE119" s="14" t="str">
        <f>IF(BE109="TieredBenefits",VLOOKUP(BE319,Lookups!$U$1:$V$3,2,TRUE),"")</f>
        <v>Percentage</v>
      </c>
      <c r="BF119" s="14" t="str">
        <f>IF(BF109="TieredBenefits",VLOOKUP(BF319,Lookups!$U$1:$V$3,2,TRUE),"")</f>
        <v/>
      </c>
      <c r="BG119" s="14" t="str">
        <f>IF(BG109="TieredBenefits",VLOOKUP(BG319,Lookups!$U$1:$V$3,2,TRUE),"")</f>
        <v>Flat</v>
      </c>
      <c r="BH119" s="14" t="str">
        <f>IF(BH109="TieredBenefits",VLOOKUP(BH319,Lookups!$U$1:$V$3,2,TRUE),"")</f>
        <v/>
      </c>
      <c r="BI119" s="14" t="str">
        <f>IF(BI109="TieredBenefits",VLOOKUP(BI319,Lookups!$U$1:$V$3,2,TRUE),"")</f>
        <v>Flat</v>
      </c>
      <c r="BJ119" s="14" t="str">
        <f>IF(BJ109="TieredBenefits",VLOOKUP(BJ319,Lookups!$U$1:$V$3,2,TRUE),"")</f>
        <v/>
      </c>
      <c r="BK119" s="14" t="str">
        <f>IF(BK109="TieredBenefits",VLOOKUP(BK319,Lookups!$U$1:$V$3,2,TRUE),"")</f>
        <v/>
      </c>
      <c r="BL119" s="14" t="str">
        <f>IF(BL109="TieredBenefits",VLOOKUP(BL319,Lookups!$U$1:$V$3,2,TRUE),"")</f>
        <v/>
      </c>
      <c r="BM119" s="14" t="str">
        <f>IF(BM109="TieredBenefits",VLOOKUP(BM319,Lookups!$U$1:$V$3,2,TRUE),"")</f>
        <v/>
      </c>
      <c r="BN119" s="14" t="str">
        <f>IF(BN109="TieredBenefits",VLOOKUP(BN319,Lookups!$U$1:$V$3,2,TRUE),"")</f>
        <v/>
      </c>
      <c r="BO119" s="14" t="str">
        <f>IF(BO109="TieredBenefits",VLOOKUP(BO319,Lookups!$U$1:$V$3,2,TRUE),"")</f>
        <v/>
      </c>
      <c r="BP119" s="14" t="str">
        <f>IF(BP109="TieredBenefits",VLOOKUP(BP319,Lookups!$U$1:$V$3,2,TRUE),"")</f>
        <v/>
      </c>
      <c r="BQ119" s="14" t="str">
        <f>IF(BQ109="TieredBenefits",VLOOKUP(BQ319,Lookups!$U$1:$V$3,2,TRUE),"")</f>
        <v>Flat</v>
      </c>
      <c r="BR119" s="14" t="str">
        <f>IF(BR109="TieredBenefits",VLOOKUP(BR319,Lookups!$U$1:$V$3,2,TRUE),"")</f>
        <v>Flat</v>
      </c>
      <c r="BS119" s="14" t="str">
        <f>IF(BS109="TieredBenefits",VLOOKUP(BS319,Lookups!$U$1:$V$3,2,TRUE),"")</f>
        <v>Flat</v>
      </c>
      <c r="BT119" s="14" t="str">
        <f>IF(BT109="TieredBenefits",VLOOKUP(BT319,Lookups!$U$1:$V$3,2,TRUE),"")</f>
        <v/>
      </c>
      <c r="BU119" s="14" t="str">
        <f>IF(BU109="TieredBenefits",VLOOKUP(BU319,Lookups!$U$1:$V$3,2,TRUE),"")</f>
        <v/>
      </c>
      <c r="BV119" s="14" t="str">
        <f>IF(BV109="TieredBenefits",VLOOKUP(BV319,Lookups!$U$1:$V$3,2,TRUE),"")</f>
        <v/>
      </c>
      <c r="BW119" s="14" t="str">
        <f>IF(BW109="TieredBenefits",VLOOKUP(BW319,Lookups!$U$1:$V$3,2,TRUE),"")</f>
        <v/>
      </c>
      <c r="BX119" s="14" t="str">
        <f>IF(BX109="TieredBenefits",VLOOKUP(BX319,Lookups!$U$1:$V$3,2,TRUE),"")</f>
        <v/>
      </c>
      <c r="BY119" s="14" t="str">
        <f>IF(BY109="TieredBenefits",VLOOKUP(BY319,Lookups!$U$1:$V$3,2,TRUE),"")</f>
        <v/>
      </c>
      <c r="BZ119" s="14" t="str">
        <f>IF(BZ109="TieredBenefits",VLOOKUP(BZ319,Lookups!$U$1:$V$3,2,TRUE),"")</f>
        <v>Flat</v>
      </c>
      <c r="CA119" s="14" t="str">
        <f>IF(CA109="TieredBenefits",VLOOKUP(CA319,Lookups!$U$1:$V$3,2,TRUE),"")</f>
        <v>Flat</v>
      </c>
      <c r="CB119" s="14" t="str">
        <f>IF(CB109="TieredBenefits",VLOOKUP(CB319,Lookups!$U$1:$V$3,2,TRUE),"")</f>
        <v/>
      </c>
      <c r="CC119" s="14" t="str">
        <f>IF(CC109="TieredBenefits",VLOOKUP(CC319,Lookups!$U$1:$V$3,2,TRUE),"")</f>
        <v>Flat</v>
      </c>
      <c r="CD119" s="14" t="str">
        <f>IF(CD109="TieredBenefits",VLOOKUP(CD319,Lookups!$U$1:$V$3,2,TRUE),"")</f>
        <v/>
      </c>
      <c r="CE119" s="14" t="str">
        <f>IF(CE109="TieredBenefits",VLOOKUP(CE319,Lookups!$U$1:$V$3,2,TRUE),"")</f>
        <v>Percentage</v>
      </c>
      <c r="CF119" s="14" t="str">
        <f>IF(CF109="TieredBenefits",VLOOKUP(CF319,Lookups!$U$1:$V$3,2,TRUE),"")</f>
        <v/>
      </c>
      <c r="CG119" s="14" t="str">
        <f>IF(CG109="TieredBenefits",VLOOKUP(CG319,Lookups!$U$1:$V$3,2,TRUE),"")</f>
        <v/>
      </c>
      <c r="CH119" s="14" t="str">
        <f>IF(CH109="TieredBenefits",VLOOKUP(CH319,Lookups!$U$1:$V$3,2,TRUE),"")</f>
        <v/>
      </c>
      <c r="CI119" s="14" t="str">
        <f>IF(CI109="TieredBenefits",VLOOKUP(CI319,Lookups!$U$1:$V$3,2,TRUE),"")</f>
        <v>Flat</v>
      </c>
      <c r="CJ119" s="14" t="str">
        <f>IF(CJ109="TieredBenefits",VLOOKUP(CJ319,Lookups!$U$1:$V$3,2,TRUE),"")</f>
        <v/>
      </c>
      <c r="CK119" s="14" t="str">
        <f>IF(CK109="TieredBenefits",VLOOKUP(CK319,Lookups!$U$1:$V$3,2,TRUE),"")</f>
        <v/>
      </c>
      <c r="CL119" s="14" t="str">
        <f>IF(CL109="TieredBenefits",VLOOKUP(CL319,Lookups!$U$1:$V$3,2,TRUE),"")</f>
        <v>Flat</v>
      </c>
      <c r="CM119" s="14" t="str">
        <f>IF(CM109="TieredBenefits",VLOOKUP(CM319,Lookups!$U$1:$V$3,2,TRUE),"")</f>
        <v/>
      </c>
      <c r="CN119" s="14" t="str">
        <f>IF(CN109="TieredBenefits",VLOOKUP(CN319,Lookups!$U$1:$V$3,2,TRUE),"")</f>
        <v/>
      </c>
      <c r="CO119" s="14" t="str">
        <f>IF(CO109="TieredBenefits",VLOOKUP(CO319,Lookups!$U$1:$V$3,2,TRUE),"")</f>
        <v>Percentage</v>
      </c>
      <c r="CP119" s="14" t="str">
        <f>IF(CP109="TieredBenefits",VLOOKUP(CP319,Lookups!$U$1:$V$3,2,TRUE),"")</f>
        <v/>
      </c>
      <c r="CQ119" s="14" t="str">
        <f>IF(CQ109="TieredBenefits",VLOOKUP(CQ319,Lookups!$U$1:$V$3,2,TRUE),"")</f>
        <v/>
      </c>
      <c r="CR119" s="14" t="str">
        <f>IF(CR109="TieredBenefits",VLOOKUP(CR319,Lookups!$U$1:$V$3,2,TRUE),"")</f>
        <v>Percentage</v>
      </c>
      <c r="CS119" s="14" t="str">
        <f>IF(CS109="TieredBenefits",VLOOKUP(CS319,Lookups!$U$1:$V$3,2,TRUE),"")</f>
        <v/>
      </c>
      <c r="CT119" s="14" t="str">
        <f>IF(CT109="TieredBenefits",VLOOKUP(CT319,Lookups!$U$1:$V$3,2,TRUE),"")</f>
        <v/>
      </c>
      <c r="CU119" s="14" t="str">
        <f>IF(CU109="TieredBenefits",VLOOKUP(CU319,Lookups!$U$1:$V$3,2,TRUE),"")</f>
        <v>Flat</v>
      </c>
      <c r="CV119" s="14" t="str">
        <f>IF(CV109="TieredBenefits",VLOOKUP(CV319,Lookups!$U$1:$V$3,2,TRUE),"")</f>
        <v>Percentage</v>
      </c>
      <c r="CW119" s="14" t="str">
        <f>IF(CW109="TieredBenefits",VLOOKUP(CW319,Lookups!$U$1:$V$3,2,TRUE),"")</f>
        <v/>
      </c>
    </row>
    <row r="120" ht="12.75" hidden="1" customHeight="1" outlineLevel="1">
      <c r="A120" s="11" t="s">
        <v>597</v>
      </c>
      <c r="B120" s="14" t="str">
        <f t="shared" ref="B120:CW120" si="66">IF(B119="","",RANDBETWEEN(1,10)/10)</f>
        <v/>
      </c>
      <c r="C120" s="14" t="str">
        <f t="shared" si="66"/>
        <v/>
      </c>
      <c r="D120" s="14" t="str">
        <f t="shared" si="66"/>
        <v/>
      </c>
      <c r="E120" s="14" t="str">
        <f t="shared" si="66"/>
        <v/>
      </c>
      <c r="F120" s="14">
        <f t="shared" si="66"/>
        <v>0.6</v>
      </c>
      <c r="G120" s="14">
        <f t="shared" si="66"/>
        <v>0.7</v>
      </c>
      <c r="H120" s="14" t="str">
        <f t="shared" si="66"/>
        <v/>
      </c>
      <c r="I120" s="14">
        <f t="shared" si="66"/>
        <v>0.3</v>
      </c>
      <c r="J120" s="14" t="str">
        <f t="shared" si="66"/>
        <v/>
      </c>
      <c r="K120" s="14" t="str">
        <f t="shared" si="66"/>
        <v/>
      </c>
      <c r="L120" s="14">
        <f t="shared" si="66"/>
        <v>0.3</v>
      </c>
      <c r="M120" s="14" t="str">
        <f t="shared" si="66"/>
        <v/>
      </c>
      <c r="N120" s="14" t="str">
        <f t="shared" si="66"/>
        <v/>
      </c>
      <c r="O120" s="14" t="str">
        <f t="shared" si="66"/>
        <v/>
      </c>
      <c r="P120" s="14" t="str">
        <f t="shared" si="66"/>
        <v/>
      </c>
      <c r="Q120" s="14" t="str">
        <f t="shared" si="66"/>
        <v/>
      </c>
      <c r="R120" s="14">
        <f t="shared" si="66"/>
        <v>0.3</v>
      </c>
      <c r="S120" s="14">
        <f t="shared" si="66"/>
        <v>0.7</v>
      </c>
      <c r="T120" s="14" t="str">
        <f t="shared" si="66"/>
        <v/>
      </c>
      <c r="U120" s="14">
        <f t="shared" si="66"/>
        <v>0.9</v>
      </c>
      <c r="V120" s="14">
        <f t="shared" si="66"/>
        <v>0.4</v>
      </c>
      <c r="W120" s="14" t="str">
        <f t="shared" si="66"/>
        <v/>
      </c>
      <c r="X120" s="14" t="str">
        <f t="shared" si="66"/>
        <v/>
      </c>
      <c r="Y120" s="14">
        <f t="shared" si="66"/>
        <v>0.8</v>
      </c>
      <c r="Z120" s="14" t="str">
        <f t="shared" si="66"/>
        <v/>
      </c>
      <c r="AA120" s="14" t="str">
        <f t="shared" si="66"/>
        <v/>
      </c>
      <c r="AB120" s="14">
        <f t="shared" si="66"/>
        <v>0.6</v>
      </c>
      <c r="AC120" s="14" t="str">
        <f t="shared" si="66"/>
        <v/>
      </c>
      <c r="AD120" s="14" t="str">
        <f t="shared" si="66"/>
        <v/>
      </c>
      <c r="AE120" s="14" t="str">
        <f t="shared" si="66"/>
        <v/>
      </c>
      <c r="AF120" s="14">
        <f t="shared" si="66"/>
        <v>0.5</v>
      </c>
      <c r="AG120" s="14">
        <f t="shared" si="66"/>
        <v>0.5</v>
      </c>
      <c r="AH120" s="14">
        <f t="shared" si="66"/>
        <v>0.9</v>
      </c>
      <c r="AI120" s="14" t="str">
        <f t="shared" si="66"/>
        <v/>
      </c>
      <c r="AJ120" s="14">
        <f t="shared" si="66"/>
        <v>0.3</v>
      </c>
      <c r="AK120" s="14" t="str">
        <f t="shared" si="66"/>
        <v/>
      </c>
      <c r="AL120" s="14" t="str">
        <f t="shared" si="66"/>
        <v/>
      </c>
      <c r="AM120" s="14">
        <f t="shared" si="66"/>
        <v>0.4</v>
      </c>
      <c r="AN120" s="14" t="str">
        <f t="shared" si="66"/>
        <v/>
      </c>
      <c r="AO120" s="14" t="str">
        <f t="shared" si="66"/>
        <v/>
      </c>
      <c r="AP120" s="14">
        <f t="shared" si="66"/>
        <v>0.3</v>
      </c>
      <c r="AQ120" s="14">
        <f t="shared" si="66"/>
        <v>0.1</v>
      </c>
      <c r="AR120" s="14" t="str">
        <f t="shared" si="66"/>
        <v/>
      </c>
      <c r="AS120" s="14" t="str">
        <f t="shared" si="66"/>
        <v/>
      </c>
      <c r="AT120" s="14" t="str">
        <f t="shared" si="66"/>
        <v/>
      </c>
      <c r="AU120" s="14" t="str">
        <f t="shared" si="66"/>
        <v/>
      </c>
      <c r="AV120" s="14">
        <f t="shared" si="66"/>
        <v>0.8</v>
      </c>
      <c r="AW120" s="14">
        <f t="shared" si="66"/>
        <v>1</v>
      </c>
      <c r="AX120" s="14" t="str">
        <f t="shared" si="66"/>
        <v/>
      </c>
      <c r="AY120" s="14">
        <f t="shared" si="66"/>
        <v>0.8</v>
      </c>
      <c r="AZ120" s="14">
        <f t="shared" si="66"/>
        <v>0.9</v>
      </c>
      <c r="BA120" s="14">
        <f t="shared" si="66"/>
        <v>0.8</v>
      </c>
      <c r="BB120" s="14">
        <f t="shared" si="66"/>
        <v>0.2</v>
      </c>
      <c r="BC120" s="14">
        <f t="shared" si="66"/>
        <v>1</v>
      </c>
      <c r="BD120" s="14">
        <f t="shared" si="66"/>
        <v>0.8</v>
      </c>
      <c r="BE120" s="14">
        <f t="shared" si="66"/>
        <v>0.2</v>
      </c>
      <c r="BF120" s="14" t="str">
        <f t="shared" si="66"/>
        <v/>
      </c>
      <c r="BG120" s="14">
        <f t="shared" si="66"/>
        <v>0.6</v>
      </c>
      <c r="BH120" s="14" t="str">
        <f t="shared" si="66"/>
        <v/>
      </c>
      <c r="BI120" s="14">
        <f t="shared" si="66"/>
        <v>0.7</v>
      </c>
      <c r="BJ120" s="14" t="str">
        <f t="shared" si="66"/>
        <v/>
      </c>
      <c r="BK120" s="14" t="str">
        <f t="shared" si="66"/>
        <v/>
      </c>
      <c r="BL120" s="14" t="str">
        <f t="shared" si="66"/>
        <v/>
      </c>
      <c r="BM120" s="14" t="str">
        <f t="shared" si="66"/>
        <v/>
      </c>
      <c r="BN120" s="14" t="str">
        <f t="shared" si="66"/>
        <v/>
      </c>
      <c r="BO120" s="14" t="str">
        <f t="shared" si="66"/>
        <v/>
      </c>
      <c r="BP120" s="14" t="str">
        <f t="shared" si="66"/>
        <v/>
      </c>
      <c r="BQ120" s="14">
        <f t="shared" si="66"/>
        <v>0.2</v>
      </c>
      <c r="BR120" s="14">
        <f t="shared" si="66"/>
        <v>0.8</v>
      </c>
      <c r="BS120" s="14">
        <f t="shared" si="66"/>
        <v>0.3</v>
      </c>
      <c r="BT120" s="14" t="str">
        <f t="shared" si="66"/>
        <v/>
      </c>
      <c r="BU120" s="14" t="str">
        <f t="shared" si="66"/>
        <v/>
      </c>
      <c r="BV120" s="14" t="str">
        <f t="shared" si="66"/>
        <v/>
      </c>
      <c r="BW120" s="14" t="str">
        <f t="shared" si="66"/>
        <v/>
      </c>
      <c r="BX120" s="14" t="str">
        <f t="shared" si="66"/>
        <v/>
      </c>
      <c r="BY120" s="14" t="str">
        <f t="shared" si="66"/>
        <v/>
      </c>
      <c r="BZ120" s="14">
        <f t="shared" si="66"/>
        <v>0.7</v>
      </c>
      <c r="CA120" s="14">
        <f t="shared" si="66"/>
        <v>0.9</v>
      </c>
      <c r="CB120" s="14" t="str">
        <f t="shared" si="66"/>
        <v/>
      </c>
      <c r="CC120" s="14">
        <f t="shared" si="66"/>
        <v>0.3</v>
      </c>
      <c r="CD120" s="14" t="str">
        <f t="shared" si="66"/>
        <v/>
      </c>
      <c r="CE120" s="14">
        <f t="shared" si="66"/>
        <v>1</v>
      </c>
      <c r="CF120" s="14" t="str">
        <f t="shared" si="66"/>
        <v/>
      </c>
      <c r="CG120" s="14" t="str">
        <f t="shared" si="66"/>
        <v/>
      </c>
      <c r="CH120" s="14" t="str">
        <f t="shared" si="66"/>
        <v/>
      </c>
      <c r="CI120" s="14">
        <f t="shared" si="66"/>
        <v>0.6</v>
      </c>
      <c r="CJ120" s="14" t="str">
        <f t="shared" si="66"/>
        <v/>
      </c>
      <c r="CK120" s="14" t="str">
        <f t="shared" si="66"/>
        <v/>
      </c>
      <c r="CL120" s="14">
        <f t="shared" si="66"/>
        <v>0.2</v>
      </c>
      <c r="CM120" s="14" t="str">
        <f t="shared" si="66"/>
        <v/>
      </c>
      <c r="CN120" s="14" t="str">
        <f t="shared" si="66"/>
        <v/>
      </c>
      <c r="CO120" s="14">
        <f t="shared" si="66"/>
        <v>0.6</v>
      </c>
      <c r="CP120" s="14" t="str">
        <f t="shared" si="66"/>
        <v/>
      </c>
      <c r="CQ120" s="14" t="str">
        <f t="shared" si="66"/>
        <v/>
      </c>
      <c r="CR120" s="14">
        <f t="shared" si="66"/>
        <v>0.9</v>
      </c>
      <c r="CS120" s="14" t="str">
        <f t="shared" si="66"/>
        <v/>
      </c>
      <c r="CT120" s="14" t="str">
        <f t="shared" si="66"/>
        <v/>
      </c>
      <c r="CU120" s="14">
        <f t="shared" si="66"/>
        <v>0.1</v>
      </c>
      <c r="CV120" s="14">
        <f t="shared" si="66"/>
        <v>0.3</v>
      </c>
      <c r="CW120" s="14" t="str">
        <f t="shared" si="66"/>
        <v/>
      </c>
    </row>
    <row r="121" ht="12.75" hidden="1" customHeight="1" outlineLevel="1">
      <c r="A121" s="10" t="s">
        <v>598</v>
      </c>
      <c r="B121" s="17" t="str">
        <f t="shared" ref="B121:CW121" si="67">IF(B119="","",RANDBETWEEN(125,250)*10)</f>
        <v/>
      </c>
      <c r="C121" s="17" t="str">
        <f t="shared" si="67"/>
        <v/>
      </c>
      <c r="D121" s="17" t="str">
        <f t="shared" si="67"/>
        <v/>
      </c>
      <c r="E121" s="17" t="str">
        <f t="shared" si="67"/>
        <v/>
      </c>
      <c r="F121" s="17">
        <f t="shared" si="67"/>
        <v>2240</v>
      </c>
      <c r="G121" s="17">
        <f t="shared" si="67"/>
        <v>2440</v>
      </c>
      <c r="H121" s="17" t="str">
        <f t="shared" si="67"/>
        <v/>
      </c>
      <c r="I121" s="17">
        <f t="shared" si="67"/>
        <v>1490</v>
      </c>
      <c r="J121" s="17" t="str">
        <f t="shared" si="67"/>
        <v/>
      </c>
      <c r="K121" s="17" t="str">
        <f t="shared" si="67"/>
        <v/>
      </c>
      <c r="L121" s="17">
        <f t="shared" si="67"/>
        <v>1840</v>
      </c>
      <c r="M121" s="17" t="str">
        <f t="shared" si="67"/>
        <v/>
      </c>
      <c r="N121" s="17" t="str">
        <f t="shared" si="67"/>
        <v/>
      </c>
      <c r="O121" s="17" t="str">
        <f t="shared" si="67"/>
        <v/>
      </c>
      <c r="P121" s="17" t="str">
        <f t="shared" si="67"/>
        <v/>
      </c>
      <c r="Q121" s="17" t="str">
        <f t="shared" si="67"/>
        <v/>
      </c>
      <c r="R121" s="17">
        <f t="shared" si="67"/>
        <v>2330</v>
      </c>
      <c r="S121" s="17">
        <f t="shared" si="67"/>
        <v>1390</v>
      </c>
      <c r="T121" s="17" t="str">
        <f t="shared" si="67"/>
        <v/>
      </c>
      <c r="U121" s="17">
        <f t="shared" si="67"/>
        <v>2310</v>
      </c>
      <c r="V121" s="17">
        <f t="shared" si="67"/>
        <v>2270</v>
      </c>
      <c r="W121" s="17" t="str">
        <f t="shared" si="67"/>
        <v/>
      </c>
      <c r="X121" s="17" t="str">
        <f t="shared" si="67"/>
        <v/>
      </c>
      <c r="Y121" s="17">
        <f t="shared" si="67"/>
        <v>1790</v>
      </c>
      <c r="Z121" s="17" t="str">
        <f t="shared" si="67"/>
        <v/>
      </c>
      <c r="AA121" s="17" t="str">
        <f t="shared" si="67"/>
        <v/>
      </c>
      <c r="AB121" s="17">
        <f t="shared" si="67"/>
        <v>1880</v>
      </c>
      <c r="AC121" s="17" t="str">
        <f t="shared" si="67"/>
        <v/>
      </c>
      <c r="AD121" s="17" t="str">
        <f t="shared" si="67"/>
        <v/>
      </c>
      <c r="AE121" s="17" t="str">
        <f t="shared" si="67"/>
        <v/>
      </c>
      <c r="AF121" s="17">
        <f t="shared" si="67"/>
        <v>2450</v>
      </c>
      <c r="AG121" s="17">
        <f t="shared" si="67"/>
        <v>2110</v>
      </c>
      <c r="AH121" s="17">
        <f t="shared" si="67"/>
        <v>1310</v>
      </c>
      <c r="AI121" s="17" t="str">
        <f t="shared" si="67"/>
        <v/>
      </c>
      <c r="AJ121" s="17">
        <f t="shared" si="67"/>
        <v>1400</v>
      </c>
      <c r="AK121" s="17" t="str">
        <f t="shared" si="67"/>
        <v/>
      </c>
      <c r="AL121" s="17" t="str">
        <f t="shared" si="67"/>
        <v/>
      </c>
      <c r="AM121" s="17">
        <f t="shared" si="67"/>
        <v>1470</v>
      </c>
      <c r="AN121" s="17" t="str">
        <f t="shared" si="67"/>
        <v/>
      </c>
      <c r="AO121" s="17" t="str">
        <f t="shared" si="67"/>
        <v/>
      </c>
      <c r="AP121" s="17">
        <f t="shared" si="67"/>
        <v>2020</v>
      </c>
      <c r="AQ121" s="17">
        <f t="shared" si="67"/>
        <v>2410</v>
      </c>
      <c r="AR121" s="17" t="str">
        <f t="shared" si="67"/>
        <v/>
      </c>
      <c r="AS121" s="17" t="str">
        <f t="shared" si="67"/>
        <v/>
      </c>
      <c r="AT121" s="17" t="str">
        <f t="shared" si="67"/>
        <v/>
      </c>
      <c r="AU121" s="17" t="str">
        <f t="shared" si="67"/>
        <v/>
      </c>
      <c r="AV121" s="17">
        <f t="shared" si="67"/>
        <v>2320</v>
      </c>
      <c r="AW121" s="17">
        <f t="shared" si="67"/>
        <v>1810</v>
      </c>
      <c r="AX121" s="17" t="str">
        <f t="shared" si="67"/>
        <v/>
      </c>
      <c r="AY121" s="17">
        <f t="shared" si="67"/>
        <v>1250</v>
      </c>
      <c r="AZ121" s="17">
        <f t="shared" si="67"/>
        <v>1360</v>
      </c>
      <c r="BA121" s="17">
        <f t="shared" si="67"/>
        <v>1720</v>
      </c>
      <c r="BB121" s="17">
        <f t="shared" si="67"/>
        <v>1770</v>
      </c>
      <c r="BC121" s="17">
        <f t="shared" si="67"/>
        <v>1400</v>
      </c>
      <c r="BD121" s="17">
        <f t="shared" si="67"/>
        <v>1600</v>
      </c>
      <c r="BE121" s="17">
        <f t="shared" si="67"/>
        <v>2230</v>
      </c>
      <c r="BF121" s="17" t="str">
        <f t="shared" si="67"/>
        <v/>
      </c>
      <c r="BG121" s="17">
        <f t="shared" si="67"/>
        <v>2160</v>
      </c>
      <c r="BH121" s="17" t="str">
        <f t="shared" si="67"/>
        <v/>
      </c>
      <c r="BI121" s="17">
        <f t="shared" si="67"/>
        <v>2370</v>
      </c>
      <c r="BJ121" s="17" t="str">
        <f t="shared" si="67"/>
        <v/>
      </c>
      <c r="BK121" s="17" t="str">
        <f t="shared" si="67"/>
        <v/>
      </c>
      <c r="BL121" s="17" t="str">
        <f t="shared" si="67"/>
        <v/>
      </c>
      <c r="BM121" s="17" t="str">
        <f t="shared" si="67"/>
        <v/>
      </c>
      <c r="BN121" s="17" t="str">
        <f t="shared" si="67"/>
        <v/>
      </c>
      <c r="BO121" s="17" t="str">
        <f t="shared" si="67"/>
        <v/>
      </c>
      <c r="BP121" s="17" t="str">
        <f t="shared" si="67"/>
        <v/>
      </c>
      <c r="BQ121" s="17">
        <f t="shared" si="67"/>
        <v>2370</v>
      </c>
      <c r="BR121" s="17">
        <f t="shared" si="67"/>
        <v>2280</v>
      </c>
      <c r="BS121" s="17">
        <f t="shared" si="67"/>
        <v>1810</v>
      </c>
      <c r="BT121" s="17" t="str">
        <f t="shared" si="67"/>
        <v/>
      </c>
      <c r="BU121" s="17" t="str">
        <f t="shared" si="67"/>
        <v/>
      </c>
      <c r="BV121" s="17" t="str">
        <f t="shared" si="67"/>
        <v/>
      </c>
      <c r="BW121" s="17" t="str">
        <f t="shared" si="67"/>
        <v/>
      </c>
      <c r="BX121" s="17" t="str">
        <f t="shared" si="67"/>
        <v/>
      </c>
      <c r="BY121" s="17" t="str">
        <f t="shared" si="67"/>
        <v/>
      </c>
      <c r="BZ121" s="17">
        <f t="shared" si="67"/>
        <v>2320</v>
      </c>
      <c r="CA121" s="17">
        <f t="shared" si="67"/>
        <v>1860</v>
      </c>
      <c r="CB121" s="17" t="str">
        <f t="shared" si="67"/>
        <v/>
      </c>
      <c r="CC121" s="17">
        <f t="shared" si="67"/>
        <v>1700</v>
      </c>
      <c r="CD121" s="17" t="str">
        <f t="shared" si="67"/>
        <v/>
      </c>
      <c r="CE121" s="17">
        <f t="shared" si="67"/>
        <v>1340</v>
      </c>
      <c r="CF121" s="17" t="str">
        <f t="shared" si="67"/>
        <v/>
      </c>
      <c r="CG121" s="17" t="str">
        <f t="shared" si="67"/>
        <v/>
      </c>
      <c r="CH121" s="17" t="str">
        <f t="shared" si="67"/>
        <v/>
      </c>
      <c r="CI121" s="17">
        <f t="shared" si="67"/>
        <v>1610</v>
      </c>
      <c r="CJ121" s="17" t="str">
        <f t="shared" si="67"/>
        <v/>
      </c>
      <c r="CK121" s="17" t="str">
        <f t="shared" si="67"/>
        <v/>
      </c>
      <c r="CL121" s="17">
        <f t="shared" si="67"/>
        <v>2080</v>
      </c>
      <c r="CM121" s="17" t="str">
        <f t="shared" si="67"/>
        <v/>
      </c>
      <c r="CN121" s="17" t="str">
        <f t="shared" si="67"/>
        <v/>
      </c>
      <c r="CO121" s="17">
        <f t="shared" si="67"/>
        <v>1480</v>
      </c>
      <c r="CP121" s="17" t="str">
        <f t="shared" si="67"/>
        <v/>
      </c>
      <c r="CQ121" s="17" t="str">
        <f t="shared" si="67"/>
        <v/>
      </c>
      <c r="CR121" s="17">
        <f t="shared" si="67"/>
        <v>1640</v>
      </c>
      <c r="CS121" s="17" t="str">
        <f t="shared" si="67"/>
        <v/>
      </c>
      <c r="CT121" s="17" t="str">
        <f t="shared" si="67"/>
        <v/>
      </c>
      <c r="CU121" s="17">
        <f t="shared" si="67"/>
        <v>1980</v>
      </c>
      <c r="CV121" s="17">
        <f t="shared" si="67"/>
        <v>1850</v>
      </c>
      <c r="CW121" s="17" t="str">
        <f t="shared" si="67"/>
        <v/>
      </c>
    </row>
    <row r="122" ht="12.75" hidden="1" customHeight="1" outlineLevel="1">
      <c r="A122" s="11" t="s">
        <v>599</v>
      </c>
      <c r="B122" s="14" t="str">
        <f>VLOOKUP(B322,Lookups!$Z$1:$AA$4,2,TRUE)</f>
        <v>Specialty/Sub-specialty</v>
      </c>
      <c r="C122" s="14" t="str">
        <f>VLOOKUP(C322,Lookups!$Z$1:$AA$4,2,TRUE)</f>
        <v>OwnJob</v>
      </c>
      <c r="D122" s="14" t="str">
        <f>VLOOKUP(D322,Lookups!$Z$1:$AA$4,2,TRUE)</f>
        <v>Specialty/Sub-specialty</v>
      </c>
      <c r="E122" s="14" t="str">
        <f>VLOOKUP(E322,Lookups!$Z$1:$AA$4,2,TRUE)</f>
        <v>OwnJob</v>
      </c>
      <c r="F122" s="14" t="str">
        <f>VLOOKUP(F322,Lookups!$Z$1:$AA$4,2,TRUE)</f>
        <v>OwnJob</v>
      </c>
      <c r="G122" s="14" t="str">
        <f>VLOOKUP(G322,Lookups!$Z$1:$AA$4,2,TRUE)</f>
        <v>OwnJob</v>
      </c>
      <c r="H122" s="14" t="str">
        <f>VLOOKUP(H322,Lookups!$Z$1:$AA$4,2,TRUE)</f>
        <v>Specialty/Sub-specialty</v>
      </c>
      <c r="I122" s="14" t="str">
        <f>VLOOKUP(I322,Lookups!$Z$1:$AA$4,2,TRUE)</f>
        <v>Specialty/Sub-specialty</v>
      </c>
      <c r="J122" s="14" t="str">
        <f>VLOOKUP(J322,Lookups!$Z$1:$AA$4,2,TRUE)</f>
        <v>OwnJob</v>
      </c>
      <c r="K122" s="14" t="str">
        <f>VLOOKUP(K322,Lookups!$Z$1:$AA$4,2,TRUE)</f>
        <v>OwnJob</v>
      </c>
      <c r="L122" s="14" t="str">
        <f>VLOOKUP(L322,Lookups!$Z$1:$AA$4,2,TRUE)</f>
        <v>OwnJob</v>
      </c>
      <c r="M122" s="14" t="str">
        <f>VLOOKUP(M322,Lookups!$Z$1:$AA$4,2,TRUE)</f>
        <v>OwnJob</v>
      </c>
      <c r="N122" s="14" t="str">
        <f>VLOOKUP(N322,Lookups!$Z$1:$AA$4,2,TRUE)</f>
        <v>OwnJob</v>
      </c>
      <c r="O122" s="14" t="str">
        <f>VLOOKUP(O322,Lookups!$Z$1:$AA$4,2,TRUE)</f>
        <v>OwnOccupation</v>
      </c>
      <c r="P122" s="14" t="str">
        <f>VLOOKUP(P322,Lookups!$Z$1:$AA$4,2,TRUE)</f>
        <v>OwnJob</v>
      </c>
      <c r="Q122" s="14" t="str">
        <f>VLOOKUP(Q322,Lookups!$Z$1:$AA$4,2,TRUE)</f>
        <v>OwnJob</v>
      </c>
      <c r="R122" s="14" t="str">
        <f>VLOOKUP(R322,Lookups!$Z$1:$AA$4,2,TRUE)</f>
        <v>OwnOccupation</v>
      </c>
      <c r="S122" s="14" t="str">
        <f>VLOOKUP(S322,Lookups!$Z$1:$AA$4,2,TRUE)</f>
        <v>Specialty/Sub-specialty</v>
      </c>
      <c r="T122" s="14" t="str">
        <f>VLOOKUP(T322,Lookups!$Z$1:$AA$4,2,TRUE)</f>
        <v>Specialty/Sub-specialty</v>
      </c>
      <c r="U122" s="14" t="str">
        <f>VLOOKUP(U322,Lookups!$Z$1:$AA$4,2,TRUE)</f>
        <v>OwnOccupation</v>
      </c>
      <c r="V122" s="14" t="str">
        <f>VLOOKUP(V322,Lookups!$Z$1:$AA$4,2,TRUE)</f>
        <v>OwnJob</v>
      </c>
      <c r="W122" s="14" t="str">
        <f>VLOOKUP(W322,Lookups!$Z$1:$AA$4,2,TRUE)</f>
        <v>OwnJob</v>
      </c>
      <c r="X122" s="14" t="str">
        <f>VLOOKUP(X322,Lookups!$Z$1:$AA$4,2,TRUE)</f>
        <v>Specialty/Sub-specialty</v>
      </c>
      <c r="Y122" s="14" t="str">
        <f>VLOOKUP(Y322,Lookups!$Z$1:$AA$4,2,TRUE)</f>
        <v>OwnJob</v>
      </c>
      <c r="Z122" s="14" t="str">
        <f>VLOOKUP(Z322,Lookups!$Z$1:$AA$4,2,TRUE)</f>
        <v>OwnJob</v>
      </c>
      <c r="AA122" s="14" t="str">
        <f>VLOOKUP(AA322,Lookups!$Z$1:$AA$4,2,TRUE)</f>
        <v>OwnOccupation</v>
      </c>
      <c r="AB122" s="14" t="str">
        <f>VLOOKUP(AB322,Lookups!$Z$1:$AA$4,2,TRUE)</f>
        <v>OwnJob</v>
      </c>
      <c r="AC122" s="14" t="str">
        <f>VLOOKUP(AC322,Lookups!$Z$1:$AA$4,2,TRUE)</f>
        <v>OwnJob</v>
      </c>
      <c r="AD122" s="14" t="str">
        <f>VLOOKUP(AD322,Lookups!$Z$1:$AA$4,2,TRUE)</f>
        <v>Specialty/Sub-specialty</v>
      </c>
      <c r="AE122" s="14" t="str">
        <f>VLOOKUP(AE322,Lookups!$Z$1:$AA$4,2,TRUE)</f>
        <v>OwnJob</v>
      </c>
      <c r="AF122" s="14" t="str">
        <f>VLOOKUP(AF322,Lookups!$Z$1:$AA$4,2,TRUE)</f>
        <v>OwnJob</v>
      </c>
      <c r="AG122" s="14" t="str">
        <f>VLOOKUP(AG322,Lookups!$Z$1:$AA$4,2,TRUE)</f>
        <v>Specialty/Sub-specialty</v>
      </c>
      <c r="AH122" s="14" t="str">
        <f>VLOOKUP(AH322,Lookups!$Z$1:$AA$4,2,TRUE)</f>
        <v>OwnJob</v>
      </c>
      <c r="AI122" s="14" t="str">
        <f>VLOOKUP(AI322,Lookups!$Z$1:$AA$4,2,TRUE)</f>
        <v>OwnJob</v>
      </c>
      <c r="AJ122" s="14" t="str">
        <f>VLOOKUP(AJ322,Lookups!$Z$1:$AA$4,2,TRUE)</f>
        <v>OwnJob</v>
      </c>
      <c r="AK122" s="14" t="str">
        <f>VLOOKUP(AK322,Lookups!$Z$1:$AA$4,2,TRUE)</f>
        <v>OwnJob</v>
      </c>
      <c r="AL122" s="14" t="str">
        <f>VLOOKUP(AL322,Lookups!$Z$1:$AA$4,2,TRUE)</f>
        <v>Specialty/Sub-specialty</v>
      </c>
      <c r="AM122" s="14" t="str">
        <f>VLOOKUP(AM322,Lookups!$Z$1:$AA$4,2,TRUE)</f>
        <v>OwnOccupation</v>
      </c>
      <c r="AN122" s="14" t="str">
        <f>VLOOKUP(AN322,Lookups!$Z$1:$AA$4,2,TRUE)</f>
        <v>OwnJob</v>
      </c>
      <c r="AO122" s="14" t="str">
        <f>VLOOKUP(AO322,Lookups!$Z$1:$AA$4,2,TRUE)</f>
        <v>OwnOccupation</v>
      </c>
      <c r="AP122" s="14" t="str">
        <f>VLOOKUP(AP322,Lookups!$Z$1:$AA$4,2,TRUE)</f>
        <v>Specialty/Sub-specialty</v>
      </c>
      <c r="AQ122" s="14" t="str">
        <f>VLOOKUP(AQ322,Lookups!$Z$1:$AA$4,2,TRUE)</f>
        <v>OwnOccupation</v>
      </c>
      <c r="AR122" s="14" t="str">
        <f>VLOOKUP(AR322,Lookups!$Z$1:$AA$4,2,TRUE)</f>
        <v>Specialty/Sub-specialty</v>
      </c>
      <c r="AS122" s="14" t="str">
        <f>VLOOKUP(AS322,Lookups!$Z$1:$AA$4,2,TRUE)</f>
        <v>OwnOccupation</v>
      </c>
      <c r="AT122" s="14" t="str">
        <f>VLOOKUP(AT322,Lookups!$Z$1:$AA$4,2,TRUE)</f>
        <v>OwnJob</v>
      </c>
      <c r="AU122" s="14" t="str">
        <f>VLOOKUP(AU322,Lookups!$Z$1:$AA$4,2,TRUE)</f>
        <v>OwnJob</v>
      </c>
      <c r="AV122" s="14" t="str">
        <f>VLOOKUP(AV322,Lookups!$Z$1:$AA$4,2,TRUE)</f>
        <v>OwnJob</v>
      </c>
      <c r="AW122" s="14" t="str">
        <f>VLOOKUP(AW322,Lookups!$Z$1:$AA$4,2,TRUE)</f>
        <v>OwnJob</v>
      </c>
      <c r="AX122" s="14" t="str">
        <f>VLOOKUP(AX322,Lookups!$Z$1:$AA$4,2,TRUE)</f>
        <v>OwnOccupation</v>
      </c>
      <c r="AY122" s="14" t="str">
        <f>VLOOKUP(AY322,Lookups!$Z$1:$AA$4,2,TRUE)</f>
        <v>Specialty/Sub-specialty</v>
      </c>
      <c r="AZ122" s="14" t="str">
        <f>VLOOKUP(AZ322,Lookups!$Z$1:$AA$4,2,TRUE)</f>
        <v>OwnJob</v>
      </c>
      <c r="BA122" s="14" t="str">
        <f>VLOOKUP(BA322,Lookups!$Z$1:$AA$4,2,TRUE)</f>
        <v>OwnJob</v>
      </c>
      <c r="BB122" s="14" t="str">
        <f>VLOOKUP(BB322,Lookups!$Z$1:$AA$4,2,TRUE)</f>
        <v>Specialty/Sub-specialty</v>
      </c>
      <c r="BC122" s="14" t="str">
        <f>VLOOKUP(BC322,Lookups!$Z$1:$AA$4,2,TRUE)</f>
        <v>OwnJob</v>
      </c>
      <c r="BD122" s="14" t="str">
        <f>VLOOKUP(BD322,Lookups!$Z$1:$AA$4,2,TRUE)</f>
        <v>Specialty/Sub-specialty</v>
      </c>
      <c r="BE122" s="14" t="str">
        <f>VLOOKUP(BE322,Lookups!$Z$1:$AA$4,2,TRUE)</f>
        <v>OwnJob</v>
      </c>
      <c r="BF122" s="14" t="str">
        <f>VLOOKUP(BF322,Lookups!$Z$1:$AA$4,2,TRUE)</f>
        <v>OwnJob</v>
      </c>
      <c r="BG122" s="14" t="str">
        <f>VLOOKUP(BG322,Lookups!$Z$1:$AA$4,2,TRUE)</f>
        <v>OwnJob</v>
      </c>
      <c r="BH122" s="14" t="str">
        <f>VLOOKUP(BH322,Lookups!$Z$1:$AA$4,2,TRUE)</f>
        <v>OwnJob</v>
      </c>
      <c r="BI122" s="14" t="str">
        <f>VLOOKUP(BI322,Lookups!$Z$1:$AA$4,2,TRUE)</f>
        <v>OwnJob</v>
      </c>
      <c r="BJ122" s="14" t="str">
        <f>VLOOKUP(BJ322,Lookups!$Z$1:$AA$4,2,TRUE)</f>
        <v>OwnJob</v>
      </c>
      <c r="BK122" s="14" t="str">
        <f>VLOOKUP(BK322,Lookups!$Z$1:$AA$4,2,TRUE)</f>
        <v>Specialty/Sub-specialty</v>
      </c>
      <c r="BL122" s="14" t="str">
        <f>VLOOKUP(BL322,Lookups!$Z$1:$AA$4,2,TRUE)</f>
        <v>OwnJob</v>
      </c>
      <c r="BM122" s="14" t="str">
        <f>VLOOKUP(BM322,Lookups!$Z$1:$AA$4,2,TRUE)</f>
        <v>OwnJob</v>
      </c>
      <c r="BN122" s="14" t="str">
        <f>VLOOKUP(BN322,Lookups!$Z$1:$AA$4,2,TRUE)</f>
        <v>OwnOccupation</v>
      </c>
      <c r="BO122" s="14" t="str">
        <f>VLOOKUP(BO322,Lookups!$Z$1:$AA$4,2,TRUE)</f>
        <v>Specialty/Sub-specialty</v>
      </c>
      <c r="BP122" s="14" t="str">
        <f>VLOOKUP(BP322,Lookups!$Z$1:$AA$4,2,TRUE)</f>
        <v>OwnOccupation</v>
      </c>
      <c r="BQ122" s="14" t="str">
        <f>VLOOKUP(BQ322,Lookups!$Z$1:$AA$4,2,TRUE)</f>
        <v>OwnOccupation</v>
      </c>
      <c r="BR122" s="14" t="str">
        <f>VLOOKUP(BR322,Lookups!$Z$1:$AA$4,2,TRUE)</f>
        <v>OwnOccupation</v>
      </c>
      <c r="BS122" s="14" t="str">
        <f>VLOOKUP(BS322,Lookups!$Z$1:$AA$4,2,TRUE)</f>
        <v>Specialty/Sub-specialty</v>
      </c>
      <c r="BT122" s="14" t="str">
        <f>VLOOKUP(BT322,Lookups!$Z$1:$AA$4,2,TRUE)</f>
        <v>OwnJob</v>
      </c>
      <c r="BU122" s="14" t="str">
        <f>VLOOKUP(BU322,Lookups!$Z$1:$AA$4,2,TRUE)</f>
        <v>OwnOccupation</v>
      </c>
      <c r="BV122" s="14" t="str">
        <f>VLOOKUP(BV322,Lookups!$Z$1:$AA$4,2,TRUE)</f>
        <v>OwnOccupation</v>
      </c>
      <c r="BW122" s="14" t="str">
        <f>VLOOKUP(BW322,Lookups!$Z$1:$AA$4,2,TRUE)</f>
        <v>Specialty/Sub-specialty</v>
      </c>
      <c r="BX122" s="14" t="str">
        <f>VLOOKUP(BX322,Lookups!$Z$1:$AA$4,2,TRUE)</f>
        <v>Specialty/Sub-specialty</v>
      </c>
      <c r="BY122" s="14" t="str">
        <f>VLOOKUP(BY322,Lookups!$Z$1:$AA$4,2,TRUE)</f>
        <v>OwnJob</v>
      </c>
      <c r="BZ122" s="14" t="str">
        <f>VLOOKUP(BZ322,Lookups!$Z$1:$AA$4,2,TRUE)</f>
        <v>OwnJob</v>
      </c>
      <c r="CA122" s="14" t="str">
        <f>VLOOKUP(CA322,Lookups!$Z$1:$AA$4,2,TRUE)</f>
        <v>OwnOccupation</v>
      </c>
      <c r="CB122" s="14" t="str">
        <f>VLOOKUP(CB322,Lookups!$Z$1:$AA$4,2,TRUE)</f>
        <v>Specialty/Sub-specialty</v>
      </c>
      <c r="CC122" s="14" t="str">
        <f>VLOOKUP(CC322,Lookups!$Z$1:$AA$4,2,TRUE)</f>
        <v>OwnJob</v>
      </c>
      <c r="CD122" s="14" t="str">
        <f>VLOOKUP(CD322,Lookups!$Z$1:$AA$4,2,TRUE)</f>
        <v>OwnOccupation</v>
      </c>
      <c r="CE122" s="14" t="str">
        <f>VLOOKUP(CE322,Lookups!$Z$1:$AA$4,2,TRUE)</f>
        <v>OwnJob</v>
      </c>
      <c r="CF122" s="14" t="str">
        <f>VLOOKUP(CF322,Lookups!$Z$1:$AA$4,2,TRUE)</f>
        <v>OwnJob</v>
      </c>
      <c r="CG122" s="14" t="str">
        <f>VLOOKUP(CG322,Lookups!$Z$1:$AA$4,2,TRUE)</f>
        <v>OwnOccupation</v>
      </c>
      <c r="CH122" s="14" t="str">
        <f>VLOOKUP(CH322,Lookups!$Z$1:$AA$4,2,TRUE)</f>
        <v>OwnJob</v>
      </c>
      <c r="CI122" s="14" t="str">
        <f>VLOOKUP(CI322,Lookups!$Z$1:$AA$4,2,TRUE)</f>
        <v>OwnJob</v>
      </c>
      <c r="CJ122" s="14" t="str">
        <f>VLOOKUP(CJ322,Lookups!$Z$1:$AA$4,2,TRUE)</f>
        <v>Specialty/Sub-specialty</v>
      </c>
      <c r="CK122" s="14" t="str">
        <f>VLOOKUP(CK322,Lookups!$Z$1:$AA$4,2,TRUE)</f>
        <v>OwnJob</v>
      </c>
      <c r="CL122" s="14" t="str">
        <f>VLOOKUP(CL322,Lookups!$Z$1:$AA$4,2,TRUE)</f>
        <v>Specialty/Sub-specialty</v>
      </c>
      <c r="CM122" s="14" t="str">
        <f>VLOOKUP(CM322,Lookups!$Z$1:$AA$4,2,TRUE)</f>
        <v>OwnOccupation</v>
      </c>
      <c r="CN122" s="14" t="str">
        <f>VLOOKUP(CN322,Lookups!$Z$1:$AA$4,2,TRUE)</f>
        <v>OwnJob</v>
      </c>
      <c r="CO122" s="14" t="str">
        <f>VLOOKUP(CO322,Lookups!$Z$1:$AA$4,2,TRUE)</f>
        <v>OwnJob</v>
      </c>
      <c r="CP122" s="14" t="str">
        <f>VLOOKUP(CP322,Lookups!$Z$1:$AA$4,2,TRUE)</f>
        <v>OwnJob</v>
      </c>
      <c r="CQ122" s="14" t="str">
        <f>VLOOKUP(CQ322,Lookups!$Z$1:$AA$4,2,TRUE)</f>
        <v>OwnJob</v>
      </c>
      <c r="CR122" s="14" t="str">
        <f>VLOOKUP(CR322,Lookups!$Z$1:$AA$4,2,TRUE)</f>
        <v>OwnJob</v>
      </c>
      <c r="CS122" s="14" t="str">
        <f>VLOOKUP(CS322,Lookups!$Z$1:$AA$4,2,TRUE)</f>
        <v>Specialty/Sub-specialty</v>
      </c>
      <c r="CT122" s="14" t="str">
        <f>VLOOKUP(CT322,Lookups!$Z$1:$AA$4,2,TRUE)</f>
        <v>OwnOccupation</v>
      </c>
      <c r="CU122" s="14" t="str">
        <f>VLOOKUP(CU322,Lookups!$Z$1:$AA$4,2,TRUE)</f>
        <v>OwnJob</v>
      </c>
      <c r="CV122" s="14" t="str">
        <f>VLOOKUP(CV322,Lookups!$Z$1:$AA$4,2,TRUE)</f>
        <v>OwnJob</v>
      </c>
      <c r="CW122" s="14" t="str">
        <f>VLOOKUP(CW322,Lookups!$Z$1:$AA$4,2,TRUE)</f>
        <v>Specialty/Sub-specialty</v>
      </c>
    </row>
    <row r="123" ht="12.75" hidden="1" customHeight="1" outlineLevel="1">
      <c r="A123" s="11" t="s">
        <v>600</v>
      </c>
      <c r="B123" s="14" t="str">
        <f>VLOOKUP(B323,Lookups!$AB$1:$AC$3,2,TRUE)</f>
        <v>NonOccupationalCoverage</v>
      </c>
      <c r="C123" s="14" t="str">
        <f>VLOOKUP(C323,Lookups!$AB$1:$AC$3,2,TRUE)</f>
        <v>24HourCoverage</v>
      </c>
      <c r="D123" s="14" t="str">
        <f>VLOOKUP(D323,Lookups!$AB$1:$AC$3,2,TRUE)</f>
        <v>NonOccupationalCoverage</v>
      </c>
      <c r="E123" s="14" t="str">
        <f>VLOOKUP(E323,Lookups!$AB$1:$AC$3,2,TRUE)</f>
        <v>24HourCoverage</v>
      </c>
      <c r="F123" s="14" t="str">
        <f>VLOOKUP(F323,Lookups!$AB$1:$AC$3,2,TRUE)</f>
        <v>NonOccupationalCoverage</v>
      </c>
      <c r="G123" s="14" t="str">
        <f>VLOOKUP(G323,Lookups!$AB$1:$AC$3,2,TRUE)</f>
        <v>NonOccupationalCoverage</v>
      </c>
      <c r="H123" s="14" t="str">
        <f>VLOOKUP(H323,Lookups!$AB$1:$AC$3,2,TRUE)</f>
        <v>24HourCoverage</v>
      </c>
      <c r="I123" s="14" t="str">
        <f>VLOOKUP(I323,Lookups!$AB$1:$AC$3,2,TRUE)</f>
        <v>NonOccupationalCoverage</v>
      </c>
      <c r="J123" s="14" t="str">
        <f>VLOOKUP(J323,Lookups!$AB$1:$AC$3,2,TRUE)</f>
        <v>24HourCoverage</v>
      </c>
      <c r="K123" s="14" t="str">
        <f>VLOOKUP(K323,Lookups!$AB$1:$AC$3,2,TRUE)</f>
        <v>NonOccupationalCoverage</v>
      </c>
      <c r="L123" s="14" t="str">
        <f>VLOOKUP(L323,Lookups!$AB$1:$AC$3,2,TRUE)</f>
        <v>24HourCoverage</v>
      </c>
      <c r="M123" s="14" t="str">
        <f>VLOOKUP(M323,Lookups!$AB$1:$AC$3,2,TRUE)</f>
        <v>NonOccupationalCoverage</v>
      </c>
      <c r="N123" s="14" t="str">
        <f>VLOOKUP(N323,Lookups!$AB$1:$AC$3,2,TRUE)</f>
        <v>24HourCoverage</v>
      </c>
      <c r="O123" s="14" t="str">
        <f>VLOOKUP(O323,Lookups!$AB$1:$AC$3,2,TRUE)</f>
        <v>24HourCoverage</v>
      </c>
      <c r="P123" s="14" t="str">
        <f>VLOOKUP(P323,Lookups!$AB$1:$AC$3,2,TRUE)</f>
        <v>NonOccupationalCoverage</v>
      </c>
      <c r="Q123" s="14" t="str">
        <f>VLOOKUP(Q323,Lookups!$AB$1:$AC$3,2,TRUE)</f>
        <v>NonOccupationalCoverage</v>
      </c>
      <c r="R123" s="14" t="str">
        <f>VLOOKUP(R323,Lookups!$AB$1:$AC$3,2,TRUE)</f>
        <v>NonOccupationalCoverage</v>
      </c>
      <c r="S123" s="14" t="str">
        <f>VLOOKUP(S323,Lookups!$AB$1:$AC$3,2,TRUE)</f>
        <v>24HourCoverage</v>
      </c>
      <c r="T123" s="14" t="str">
        <f>VLOOKUP(T323,Lookups!$AB$1:$AC$3,2,TRUE)</f>
        <v>24HourCoverage</v>
      </c>
      <c r="U123" s="14" t="str">
        <f>VLOOKUP(U323,Lookups!$AB$1:$AC$3,2,TRUE)</f>
        <v>24HourCoverage</v>
      </c>
      <c r="V123" s="14" t="str">
        <f>VLOOKUP(V323,Lookups!$AB$1:$AC$3,2,TRUE)</f>
        <v>NonOccupationalCoverage</v>
      </c>
      <c r="W123" s="14" t="str">
        <f>VLOOKUP(W323,Lookups!$AB$1:$AC$3,2,TRUE)</f>
        <v>24HourCoverage</v>
      </c>
      <c r="X123" s="14" t="str">
        <f>VLOOKUP(X323,Lookups!$AB$1:$AC$3,2,TRUE)</f>
        <v>NonOccupationalCoverage</v>
      </c>
      <c r="Y123" s="14" t="str">
        <f>VLOOKUP(Y323,Lookups!$AB$1:$AC$3,2,TRUE)</f>
        <v>24HourCoverage</v>
      </c>
      <c r="Z123" s="14" t="str">
        <f>VLOOKUP(Z323,Lookups!$AB$1:$AC$3,2,TRUE)</f>
        <v>NonOccupationalCoverage</v>
      </c>
      <c r="AA123" s="14" t="str">
        <f>VLOOKUP(AA323,Lookups!$AB$1:$AC$3,2,TRUE)</f>
        <v>24HourCoverage</v>
      </c>
      <c r="AB123" s="14" t="str">
        <f>VLOOKUP(AB323,Lookups!$AB$1:$AC$3,2,TRUE)</f>
        <v>NonOccupationalCoverage</v>
      </c>
      <c r="AC123" s="14" t="str">
        <f>VLOOKUP(AC323,Lookups!$AB$1:$AC$3,2,TRUE)</f>
        <v>24HourCoverage</v>
      </c>
      <c r="AD123" s="14" t="str">
        <f>VLOOKUP(AD323,Lookups!$AB$1:$AC$3,2,TRUE)</f>
        <v>24HourCoverage</v>
      </c>
      <c r="AE123" s="14" t="str">
        <f>VLOOKUP(AE323,Lookups!$AB$1:$AC$3,2,TRUE)</f>
        <v>NonOccupationalCoverage</v>
      </c>
      <c r="AF123" s="14" t="str">
        <f>VLOOKUP(AF323,Lookups!$AB$1:$AC$3,2,TRUE)</f>
        <v>24HourCoverage</v>
      </c>
      <c r="AG123" s="14" t="str">
        <f>VLOOKUP(AG323,Lookups!$AB$1:$AC$3,2,TRUE)</f>
        <v>NonOccupationalCoverage</v>
      </c>
      <c r="AH123" s="14" t="str">
        <f>VLOOKUP(AH323,Lookups!$AB$1:$AC$3,2,TRUE)</f>
        <v>24HourCoverage</v>
      </c>
      <c r="AI123" s="14" t="str">
        <f>VLOOKUP(AI323,Lookups!$AB$1:$AC$3,2,TRUE)</f>
        <v>NonOccupationalCoverage</v>
      </c>
      <c r="AJ123" s="14" t="str">
        <f>VLOOKUP(AJ323,Lookups!$AB$1:$AC$3,2,TRUE)</f>
        <v>24HourCoverage</v>
      </c>
      <c r="AK123" s="14" t="str">
        <f>VLOOKUP(AK323,Lookups!$AB$1:$AC$3,2,TRUE)</f>
        <v>24HourCoverage</v>
      </c>
      <c r="AL123" s="14" t="str">
        <f>VLOOKUP(AL323,Lookups!$AB$1:$AC$3,2,TRUE)</f>
        <v>24HourCoverage</v>
      </c>
      <c r="AM123" s="14" t="str">
        <f>VLOOKUP(AM323,Lookups!$AB$1:$AC$3,2,TRUE)</f>
        <v>NonOccupationalCoverage</v>
      </c>
      <c r="AN123" s="14" t="str">
        <f>VLOOKUP(AN323,Lookups!$AB$1:$AC$3,2,TRUE)</f>
        <v>24HourCoverage</v>
      </c>
      <c r="AO123" s="14" t="str">
        <f>VLOOKUP(AO323,Lookups!$AB$1:$AC$3,2,TRUE)</f>
        <v>NonOccupationalCoverage</v>
      </c>
      <c r="AP123" s="14" t="str">
        <f>VLOOKUP(AP323,Lookups!$AB$1:$AC$3,2,TRUE)</f>
        <v>24HourCoverage</v>
      </c>
      <c r="AQ123" s="14" t="str">
        <f>VLOOKUP(AQ323,Lookups!$AB$1:$AC$3,2,TRUE)</f>
        <v>24HourCoverage</v>
      </c>
      <c r="AR123" s="14" t="str">
        <f>VLOOKUP(AR323,Lookups!$AB$1:$AC$3,2,TRUE)</f>
        <v>24HourCoverage</v>
      </c>
      <c r="AS123" s="14" t="str">
        <f>VLOOKUP(AS323,Lookups!$AB$1:$AC$3,2,TRUE)</f>
        <v>NonOccupationalCoverage</v>
      </c>
      <c r="AT123" s="14" t="str">
        <f>VLOOKUP(AT323,Lookups!$AB$1:$AC$3,2,TRUE)</f>
        <v>24HourCoverage</v>
      </c>
      <c r="AU123" s="14" t="str">
        <f>VLOOKUP(AU323,Lookups!$AB$1:$AC$3,2,TRUE)</f>
        <v>NonOccupationalCoverage</v>
      </c>
      <c r="AV123" s="14" t="str">
        <f>VLOOKUP(AV323,Lookups!$AB$1:$AC$3,2,TRUE)</f>
        <v>NonOccupationalCoverage</v>
      </c>
      <c r="AW123" s="14" t="str">
        <f>VLOOKUP(AW323,Lookups!$AB$1:$AC$3,2,TRUE)</f>
        <v>24HourCoverage</v>
      </c>
      <c r="AX123" s="14" t="str">
        <f>VLOOKUP(AX323,Lookups!$AB$1:$AC$3,2,TRUE)</f>
        <v>24HourCoverage</v>
      </c>
      <c r="AY123" s="14" t="str">
        <f>VLOOKUP(AY323,Lookups!$AB$1:$AC$3,2,TRUE)</f>
        <v>NonOccupationalCoverage</v>
      </c>
      <c r="AZ123" s="14" t="str">
        <f>VLOOKUP(AZ323,Lookups!$AB$1:$AC$3,2,TRUE)</f>
        <v>24HourCoverage</v>
      </c>
      <c r="BA123" s="14" t="str">
        <f>VLOOKUP(BA323,Lookups!$AB$1:$AC$3,2,TRUE)</f>
        <v>24HourCoverage</v>
      </c>
      <c r="BB123" s="14" t="str">
        <f>VLOOKUP(BB323,Lookups!$AB$1:$AC$3,2,TRUE)</f>
        <v>24HourCoverage</v>
      </c>
      <c r="BC123" s="14" t="str">
        <f>VLOOKUP(BC323,Lookups!$AB$1:$AC$3,2,TRUE)</f>
        <v>NonOccupationalCoverage</v>
      </c>
      <c r="BD123" s="14" t="str">
        <f>VLOOKUP(BD323,Lookups!$AB$1:$AC$3,2,TRUE)</f>
        <v>24HourCoverage</v>
      </c>
      <c r="BE123" s="14" t="str">
        <f>VLOOKUP(BE323,Lookups!$AB$1:$AC$3,2,TRUE)</f>
        <v>24HourCoverage</v>
      </c>
      <c r="BF123" s="14" t="str">
        <f>VLOOKUP(BF323,Lookups!$AB$1:$AC$3,2,TRUE)</f>
        <v>24HourCoverage</v>
      </c>
      <c r="BG123" s="14" t="str">
        <f>VLOOKUP(BG323,Lookups!$AB$1:$AC$3,2,TRUE)</f>
        <v>NonOccupationalCoverage</v>
      </c>
      <c r="BH123" s="14" t="str">
        <f>VLOOKUP(BH323,Lookups!$AB$1:$AC$3,2,TRUE)</f>
        <v>24HourCoverage</v>
      </c>
      <c r="BI123" s="14" t="str">
        <f>VLOOKUP(BI323,Lookups!$AB$1:$AC$3,2,TRUE)</f>
        <v>24HourCoverage</v>
      </c>
      <c r="BJ123" s="14" t="str">
        <f>VLOOKUP(BJ323,Lookups!$AB$1:$AC$3,2,TRUE)</f>
        <v>NonOccupationalCoverage</v>
      </c>
      <c r="BK123" s="14" t="str">
        <f>VLOOKUP(BK323,Lookups!$AB$1:$AC$3,2,TRUE)</f>
        <v>NonOccupationalCoverage</v>
      </c>
      <c r="BL123" s="14" t="str">
        <f>VLOOKUP(BL323,Lookups!$AB$1:$AC$3,2,TRUE)</f>
        <v>NonOccupationalCoverage</v>
      </c>
      <c r="BM123" s="14" t="str">
        <f>VLOOKUP(BM323,Lookups!$AB$1:$AC$3,2,TRUE)</f>
        <v>NonOccupationalCoverage</v>
      </c>
      <c r="BN123" s="14" t="str">
        <f>VLOOKUP(BN323,Lookups!$AB$1:$AC$3,2,TRUE)</f>
        <v>NonOccupationalCoverage</v>
      </c>
      <c r="BO123" s="14" t="str">
        <f>VLOOKUP(BO323,Lookups!$AB$1:$AC$3,2,TRUE)</f>
        <v>NonOccupationalCoverage</v>
      </c>
      <c r="BP123" s="14" t="str">
        <f>VLOOKUP(BP323,Lookups!$AB$1:$AC$3,2,TRUE)</f>
        <v>24HourCoverage</v>
      </c>
      <c r="BQ123" s="14" t="str">
        <f>VLOOKUP(BQ323,Lookups!$AB$1:$AC$3,2,TRUE)</f>
        <v>NonOccupationalCoverage</v>
      </c>
      <c r="BR123" s="14" t="str">
        <f>VLOOKUP(BR323,Lookups!$AB$1:$AC$3,2,TRUE)</f>
        <v>24HourCoverage</v>
      </c>
      <c r="BS123" s="14" t="str">
        <f>VLOOKUP(BS323,Lookups!$AB$1:$AC$3,2,TRUE)</f>
        <v>NonOccupationalCoverage</v>
      </c>
      <c r="BT123" s="14" t="str">
        <f>VLOOKUP(BT323,Lookups!$AB$1:$AC$3,2,TRUE)</f>
        <v>NonOccupationalCoverage</v>
      </c>
      <c r="BU123" s="14" t="str">
        <f>VLOOKUP(BU323,Lookups!$AB$1:$AC$3,2,TRUE)</f>
        <v>24HourCoverage</v>
      </c>
      <c r="BV123" s="14" t="str">
        <f>VLOOKUP(BV323,Lookups!$AB$1:$AC$3,2,TRUE)</f>
        <v>NonOccupationalCoverage</v>
      </c>
      <c r="BW123" s="14" t="str">
        <f>VLOOKUP(BW323,Lookups!$AB$1:$AC$3,2,TRUE)</f>
        <v>24HourCoverage</v>
      </c>
      <c r="BX123" s="14" t="str">
        <f>VLOOKUP(BX323,Lookups!$AB$1:$AC$3,2,TRUE)</f>
        <v>24HourCoverage</v>
      </c>
      <c r="BY123" s="14" t="str">
        <f>VLOOKUP(BY323,Lookups!$AB$1:$AC$3,2,TRUE)</f>
        <v>24HourCoverage</v>
      </c>
      <c r="BZ123" s="14" t="str">
        <f>VLOOKUP(BZ323,Lookups!$AB$1:$AC$3,2,TRUE)</f>
        <v>NonOccupationalCoverage</v>
      </c>
      <c r="CA123" s="14" t="str">
        <f>VLOOKUP(CA323,Lookups!$AB$1:$AC$3,2,TRUE)</f>
        <v>24HourCoverage</v>
      </c>
      <c r="CB123" s="14" t="str">
        <f>VLOOKUP(CB323,Lookups!$AB$1:$AC$3,2,TRUE)</f>
        <v>24HourCoverage</v>
      </c>
      <c r="CC123" s="14" t="str">
        <f>VLOOKUP(CC323,Lookups!$AB$1:$AC$3,2,TRUE)</f>
        <v>NonOccupationalCoverage</v>
      </c>
      <c r="CD123" s="14" t="str">
        <f>VLOOKUP(CD323,Lookups!$AB$1:$AC$3,2,TRUE)</f>
        <v>NonOccupationalCoverage</v>
      </c>
      <c r="CE123" s="14" t="str">
        <f>VLOOKUP(CE323,Lookups!$AB$1:$AC$3,2,TRUE)</f>
        <v>NonOccupationalCoverage</v>
      </c>
      <c r="CF123" s="14" t="str">
        <f>VLOOKUP(CF323,Lookups!$AB$1:$AC$3,2,TRUE)</f>
        <v>24HourCoverage</v>
      </c>
      <c r="CG123" s="14" t="str">
        <f>VLOOKUP(CG323,Lookups!$AB$1:$AC$3,2,TRUE)</f>
        <v>NonOccupationalCoverage</v>
      </c>
      <c r="CH123" s="14" t="str">
        <f>VLOOKUP(CH323,Lookups!$AB$1:$AC$3,2,TRUE)</f>
        <v>NonOccupationalCoverage</v>
      </c>
      <c r="CI123" s="14" t="str">
        <f>VLOOKUP(CI323,Lookups!$AB$1:$AC$3,2,TRUE)</f>
        <v>24HourCoverage</v>
      </c>
      <c r="CJ123" s="14" t="str">
        <f>VLOOKUP(CJ323,Lookups!$AB$1:$AC$3,2,TRUE)</f>
        <v>NonOccupationalCoverage</v>
      </c>
      <c r="CK123" s="14" t="str">
        <f>VLOOKUP(CK323,Lookups!$AB$1:$AC$3,2,TRUE)</f>
        <v>24HourCoverage</v>
      </c>
      <c r="CL123" s="14" t="str">
        <f>VLOOKUP(CL323,Lookups!$AB$1:$AC$3,2,TRUE)</f>
        <v>NonOccupationalCoverage</v>
      </c>
      <c r="CM123" s="14" t="str">
        <f>VLOOKUP(CM323,Lookups!$AB$1:$AC$3,2,TRUE)</f>
        <v>24HourCoverage</v>
      </c>
      <c r="CN123" s="14" t="str">
        <f>VLOOKUP(CN323,Lookups!$AB$1:$AC$3,2,TRUE)</f>
        <v>24HourCoverage</v>
      </c>
      <c r="CO123" s="14" t="str">
        <f>VLOOKUP(CO323,Lookups!$AB$1:$AC$3,2,TRUE)</f>
        <v>NonOccupationalCoverage</v>
      </c>
      <c r="CP123" s="14" t="str">
        <f>VLOOKUP(CP323,Lookups!$AB$1:$AC$3,2,TRUE)</f>
        <v>24HourCoverage</v>
      </c>
      <c r="CQ123" s="14" t="str">
        <f>VLOOKUP(CQ323,Lookups!$AB$1:$AC$3,2,TRUE)</f>
        <v>NonOccupationalCoverage</v>
      </c>
      <c r="CR123" s="14" t="str">
        <f>VLOOKUP(CR323,Lookups!$AB$1:$AC$3,2,TRUE)</f>
        <v>NonOccupationalCoverage</v>
      </c>
      <c r="CS123" s="14" t="str">
        <f>VLOOKUP(CS323,Lookups!$AB$1:$AC$3,2,TRUE)</f>
        <v>24HourCoverage</v>
      </c>
      <c r="CT123" s="14" t="str">
        <f>VLOOKUP(CT323,Lookups!$AB$1:$AC$3,2,TRUE)</f>
        <v>24HourCoverage</v>
      </c>
      <c r="CU123" s="14" t="str">
        <f>VLOOKUP(CU323,Lookups!$AB$1:$AC$3,2,TRUE)</f>
        <v>NonOccupationalCoverage</v>
      </c>
      <c r="CV123" s="14" t="str">
        <f>VLOOKUP(CV323,Lookups!$AB$1:$AC$3,2,TRUE)</f>
        <v>24HourCoverage</v>
      </c>
      <c r="CW123" s="14" t="str">
        <f>VLOOKUP(CW323,Lookups!$AB$1:$AC$3,2,TRUE)</f>
        <v>NonOccupationalCoverage</v>
      </c>
    </row>
    <row r="124" ht="12.75" hidden="1" customHeight="1" outlineLevel="1">
      <c r="A124" s="11" t="s">
        <v>601</v>
      </c>
      <c r="B124" s="14" t="b">
        <f>VLOOKUP(B324,Lookups!$AD$1:$AE$3,2,TRUE)</f>
        <v>0</v>
      </c>
      <c r="C124" s="14" t="b">
        <f>VLOOKUP(C324,Lookups!$AD$1:$AE$3,2,TRUE)</f>
        <v>1</v>
      </c>
      <c r="D124" s="14" t="b">
        <f>VLOOKUP(D324,Lookups!$AD$1:$AE$3,2,TRUE)</f>
        <v>0</v>
      </c>
      <c r="E124" s="14" t="b">
        <f>VLOOKUP(E324,Lookups!$AD$1:$AE$3,2,TRUE)</f>
        <v>1</v>
      </c>
      <c r="F124" s="14" t="b">
        <f>VLOOKUP(F324,Lookups!$AD$1:$AE$3,2,TRUE)</f>
        <v>1</v>
      </c>
      <c r="G124" s="14" t="b">
        <f>VLOOKUP(G324,Lookups!$AD$1:$AE$3,2,TRUE)</f>
        <v>0</v>
      </c>
      <c r="H124" s="14" t="b">
        <f>VLOOKUP(H324,Lookups!$AD$1:$AE$3,2,TRUE)</f>
        <v>0</v>
      </c>
      <c r="I124" s="14" t="b">
        <f>VLOOKUP(I324,Lookups!$AD$1:$AE$3,2,TRUE)</f>
        <v>0</v>
      </c>
      <c r="J124" s="14" t="b">
        <f>VLOOKUP(J324,Lookups!$AD$1:$AE$3,2,TRUE)</f>
        <v>0</v>
      </c>
      <c r="K124" s="14" t="b">
        <f>VLOOKUP(K324,Lookups!$AD$1:$AE$3,2,TRUE)</f>
        <v>0</v>
      </c>
      <c r="L124" s="14" t="b">
        <f>VLOOKUP(L324,Lookups!$AD$1:$AE$3,2,TRUE)</f>
        <v>1</v>
      </c>
      <c r="M124" s="14" t="b">
        <f>VLOOKUP(M324,Lookups!$AD$1:$AE$3,2,TRUE)</f>
        <v>0</v>
      </c>
      <c r="N124" s="14" t="b">
        <f>VLOOKUP(N324,Lookups!$AD$1:$AE$3,2,TRUE)</f>
        <v>0</v>
      </c>
      <c r="O124" s="14" t="b">
        <f>VLOOKUP(O324,Lookups!$AD$1:$AE$3,2,TRUE)</f>
        <v>0</v>
      </c>
      <c r="P124" s="14" t="b">
        <f>VLOOKUP(P324,Lookups!$AD$1:$AE$3,2,TRUE)</f>
        <v>1</v>
      </c>
      <c r="Q124" s="14" t="b">
        <f>VLOOKUP(Q324,Lookups!$AD$1:$AE$3,2,TRUE)</f>
        <v>0</v>
      </c>
      <c r="R124" s="14" t="b">
        <f>VLOOKUP(R324,Lookups!$AD$1:$AE$3,2,TRUE)</f>
        <v>0</v>
      </c>
      <c r="S124" s="14" t="b">
        <f>VLOOKUP(S324,Lookups!$AD$1:$AE$3,2,TRUE)</f>
        <v>0</v>
      </c>
      <c r="T124" s="14" t="b">
        <f>VLOOKUP(T324,Lookups!$AD$1:$AE$3,2,TRUE)</f>
        <v>1</v>
      </c>
      <c r="U124" s="14" t="b">
        <f>VLOOKUP(U324,Lookups!$AD$1:$AE$3,2,TRUE)</f>
        <v>1</v>
      </c>
      <c r="V124" s="14" t="b">
        <f>VLOOKUP(V324,Lookups!$AD$1:$AE$3,2,TRUE)</f>
        <v>0</v>
      </c>
      <c r="W124" s="14" t="b">
        <f>VLOOKUP(W324,Lookups!$AD$1:$AE$3,2,TRUE)</f>
        <v>1</v>
      </c>
      <c r="X124" s="14" t="b">
        <f>VLOOKUP(X324,Lookups!$AD$1:$AE$3,2,TRUE)</f>
        <v>0</v>
      </c>
      <c r="Y124" s="14" t="b">
        <f>VLOOKUP(Y324,Lookups!$AD$1:$AE$3,2,TRUE)</f>
        <v>0</v>
      </c>
      <c r="Z124" s="14" t="b">
        <f>VLOOKUP(Z324,Lookups!$AD$1:$AE$3,2,TRUE)</f>
        <v>0</v>
      </c>
      <c r="AA124" s="14" t="b">
        <f>VLOOKUP(AA324,Lookups!$AD$1:$AE$3,2,TRUE)</f>
        <v>1</v>
      </c>
      <c r="AB124" s="14" t="b">
        <f>VLOOKUP(AB324,Lookups!$AD$1:$AE$3,2,TRUE)</f>
        <v>0</v>
      </c>
      <c r="AC124" s="14" t="b">
        <f>VLOOKUP(AC324,Lookups!$AD$1:$AE$3,2,TRUE)</f>
        <v>0</v>
      </c>
      <c r="AD124" s="14" t="b">
        <f>VLOOKUP(AD324,Lookups!$AD$1:$AE$3,2,TRUE)</f>
        <v>0</v>
      </c>
      <c r="AE124" s="14" t="b">
        <f>VLOOKUP(AE324,Lookups!$AD$1:$AE$3,2,TRUE)</f>
        <v>1</v>
      </c>
      <c r="AF124" s="14" t="b">
        <f>VLOOKUP(AF324,Lookups!$AD$1:$AE$3,2,TRUE)</f>
        <v>1</v>
      </c>
      <c r="AG124" s="14" t="b">
        <f>VLOOKUP(AG324,Lookups!$AD$1:$AE$3,2,TRUE)</f>
        <v>1</v>
      </c>
      <c r="AH124" s="14" t="b">
        <f>VLOOKUP(AH324,Lookups!$AD$1:$AE$3,2,TRUE)</f>
        <v>0</v>
      </c>
      <c r="AI124" s="14" t="b">
        <f>VLOOKUP(AI324,Lookups!$AD$1:$AE$3,2,TRUE)</f>
        <v>1</v>
      </c>
      <c r="AJ124" s="14" t="b">
        <f>VLOOKUP(AJ324,Lookups!$AD$1:$AE$3,2,TRUE)</f>
        <v>1</v>
      </c>
      <c r="AK124" s="14" t="b">
        <f>VLOOKUP(AK324,Lookups!$AD$1:$AE$3,2,TRUE)</f>
        <v>1</v>
      </c>
      <c r="AL124" s="14" t="b">
        <f>VLOOKUP(AL324,Lookups!$AD$1:$AE$3,2,TRUE)</f>
        <v>0</v>
      </c>
      <c r="AM124" s="14" t="b">
        <f>VLOOKUP(AM324,Lookups!$AD$1:$AE$3,2,TRUE)</f>
        <v>1</v>
      </c>
      <c r="AN124" s="14" t="b">
        <f>VLOOKUP(AN324,Lookups!$AD$1:$AE$3,2,TRUE)</f>
        <v>1</v>
      </c>
      <c r="AO124" s="14" t="b">
        <f>VLOOKUP(AO324,Lookups!$AD$1:$AE$3,2,TRUE)</f>
        <v>1</v>
      </c>
      <c r="AP124" s="14" t="b">
        <f>VLOOKUP(AP324,Lookups!$AD$1:$AE$3,2,TRUE)</f>
        <v>0</v>
      </c>
      <c r="AQ124" s="14" t="b">
        <f>VLOOKUP(AQ324,Lookups!$AD$1:$AE$3,2,TRUE)</f>
        <v>1</v>
      </c>
      <c r="AR124" s="14" t="b">
        <f>VLOOKUP(AR324,Lookups!$AD$1:$AE$3,2,TRUE)</f>
        <v>1</v>
      </c>
      <c r="AS124" s="14" t="b">
        <f>VLOOKUP(AS324,Lookups!$AD$1:$AE$3,2,TRUE)</f>
        <v>0</v>
      </c>
      <c r="AT124" s="14" t="b">
        <f>VLOOKUP(AT324,Lookups!$AD$1:$AE$3,2,TRUE)</f>
        <v>0</v>
      </c>
      <c r="AU124" s="14" t="b">
        <f>VLOOKUP(AU324,Lookups!$AD$1:$AE$3,2,TRUE)</f>
        <v>0</v>
      </c>
      <c r="AV124" s="14" t="b">
        <f>VLOOKUP(AV324,Lookups!$AD$1:$AE$3,2,TRUE)</f>
        <v>1</v>
      </c>
      <c r="AW124" s="14" t="b">
        <f>VLOOKUP(AW324,Lookups!$AD$1:$AE$3,2,TRUE)</f>
        <v>0</v>
      </c>
      <c r="AX124" s="14" t="b">
        <f>VLOOKUP(AX324,Lookups!$AD$1:$AE$3,2,TRUE)</f>
        <v>1</v>
      </c>
      <c r="AY124" s="14" t="b">
        <f>VLOOKUP(AY324,Lookups!$AD$1:$AE$3,2,TRUE)</f>
        <v>1</v>
      </c>
      <c r="AZ124" s="14" t="b">
        <f>VLOOKUP(AZ324,Lookups!$AD$1:$AE$3,2,TRUE)</f>
        <v>0</v>
      </c>
      <c r="BA124" s="14" t="b">
        <f>VLOOKUP(BA324,Lookups!$AD$1:$AE$3,2,TRUE)</f>
        <v>0</v>
      </c>
      <c r="BB124" s="14" t="b">
        <f>VLOOKUP(BB324,Lookups!$AD$1:$AE$3,2,TRUE)</f>
        <v>1</v>
      </c>
      <c r="BC124" s="14" t="b">
        <f>VLOOKUP(BC324,Lookups!$AD$1:$AE$3,2,TRUE)</f>
        <v>0</v>
      </c>
      <c r="BD124" s="14" t="b">
        <f>VLOOKUP(BD324,Lookups!$AD$1:$AE$3,2,TRUE)</f>
        <v>0</v>
      </c>
      <c r="BE124" s="14" t="b">
        <f>VLOOKUP(BE324,Lookups!$AD$1:$AE$3,2,TRUE)</f>
        <v>0</v>
      </c>
      <c r="BF124" s="14" t="b">
        <f>VLOOKUP(BF324,Lookups!$AD$1:$AE$3,2,TRUE)</f>
        <v>1</v>
      </c>
      <c r="BG124" s="14" t="b">
        <f>VLOOKUP(BG324,Lookups!$AD$1:$AE$3,2,TRUE)</f>
        <v>0</v>
      </c>
      <c r="BH124" s="14" t="b">
        <f>VLOOKUP(BH324,Lookups!$AD$1:$AE$3,2,TRUE)</f>
        <v>0</v>
      </c>
      <c r="BI124" s="14" t="b">
        <f>VLOOKUP(BI324,Lookups!$AD$1:$AE$3,2,TRUE)</f>
        <v>1</v>
      </c>
      <c r="BJ124" s="14" t="b">
        <f>VLOOKUP(BJ324,Lookups!$AD$1:$AE$3,2,TRUE)</f>
        <v>1</v>
      </c>
      <c r="BK124" s="14" t="b">
        <f>VLOOKUP(BK324,Lookups!$AD$1:$AE$3,2,TRUE)</f>
        <v>0</v>
      </c>
      <c r="BL124" s="14" t="b">
        <f>VLOOKUP(BL324,Lookups!$AD$1:$AE$3,2,TRUE)</f>
        <v>0</v>
      </c>
      <c r="BM124" s="14" t="b">
        <f>VLOOKUP(BM324,Lookups!$AD$1:$AE$3,2,TRUE)</f>
        <v>1</v>
      </c>
      <c r="BN124" s="14" t="b">
        <f>VLOOKUP(BN324,Lookups!$AD$1:$AE$3,2,TRUE)</f>
        <v>1</v>
      </c>
      <c r="BO124" s="14" t="b">
        <f>VLOOKUP(BO324,Lookups!$AD$1:$AE$3,2,TRUE)</f>
        <v>1</v>
      </c>
      <c r="BP124" s="14" t="b">
        <f>VLOOKUP(BP324,Lookups!$AD$1:$AE$3,2,TRUE)</f>
        <v>1</v>
      </c>
      <c r="BQ124" s="14" t="b">
        <f>VLOOKUP(BQ324,Lookups!$AD$1:$AE$3,2,TRUE)</f>
        <v>0</v>
      </c>
      <c r="BR124" s="14" t="b">
        <f>VLOOKUP(BR324,Lookups!$AD$1:$AE$3,2,TRUE)</f>
        <v>1</v>
      </c>
      <c r="BS124" s="14" t="b">
        <f>VLOOKUP(BS324,Lookups!$AD$1:$AE$3,2,TRUE)</f>
        <v>0</v>
      </c>
      <c r="BT124" s="14" t="b">
        <f>VLOOKUP(BT324,Lookups!$AD$1:$AE$3,2,TRUE)</f>
        <v>0</v>
      </c>
      <c r="BU124" s="14" t="b">
        <f>VLOOKUP(BU324,Lookups!$AD$1:$AE$3,2,TRUE)</f>
        <v>0</v>
      </c>
      <c r="BV124" s="14" t="b">
        <f>VLOOKUP(BV324,Lookups!$AD$1:$AE$3,2,TRUE)</f>
        <v>0</v>
      </c>
      <c r="BW124" s="14" t="b">
        <f>VLOOKUP(BW324,Lookups!$AD$1:$AE$3,2,TRUE)</f>
        <v>0</v>
      </c>
      <c r="BX124" s="14" t="b">
        <f>VLOOKUP(BX324,Lookups!$AD$1:$AE$3,2,TRUE)</f>
        <v>0</v>
      </c>
      <c r="BY124" s="14" t="b">
        <f>VLOOKUP(BY324,Lookups!$AD$1:$AE$3,2,TRUE)</f>
        <v>1</v>
      </c>
      <c r="BZ124" s="14" t="b">
        <f>VLOOKUP(BZ324,Lookups!$AD$1:$AE$3,2,TRUE)</f>
        <v>0</v>
      </c>
      <c r="CA124" s="14" t="b">
        <f>VLOOKUP(CA324,Lookups!$AD$1:$AE$3,2,TRUE)</f>
        <v>1</v>
      </c>
      <c r="CB124" s="14" t="b">
        <f>VLOOKUP(CB324,Lookups!$AD$1:$AE$3,2,TRUE)</f>
        <v>1</v>
      </c>
      <c r="CC124" s="14" t="b">
        <f>VLOOKUP(CC324,Lookups!$AD$1:$AE$3,2,TRUE)</f>
        <v>0</v>
      </c>
      <c r="CD124" s="14" t="b">
        <f>VLOOKUP(CD324,Lookups!$AD$1:$AE$3,2,TRUE)</f>
        <v>1</v>
      </c>
      <c r="CE124" s="14" t="b">
        <f>VLOOKUP(CE324,Lookups!$AD$1:$AE$3,2,TRUE)</f>
        <v>0</v>
      </c>
      <c r="CF124" s="14" t="b">
        <f>VLOOKUP(CF324,Lookups!$AD$1:$AE$3,2,TRUE)</f>
        <v>1</v>
      </c>
      <c r="CG124" s="14" t="b">
        <f>VLOOKUP(CG324,Lookups!$AD$1:$AE$3,2,TRUE)</f>
        <v>1</v>
      </c>
      <c r="CH124" s="14" t="b">
        <f>VLOOKUP(CH324,Lookups!$AD$1:$AE$3,2,TRUE)</f>
        <v>1</v>
      </c>
      <c r="CI124" s="14" t="b">
        <f>VLOOKUP(CI324,Lookups!$AD$1:$AE$3,2,TRUE)</f>
        <v>0</v>
      </c>
      <c r="CJ124" s="14" t="b">
        <f>VLOOKUP(CJ324,Lookups!$AD$1:$AE$3,2,TRUE)</f>
        <v>1</v>
      </c>
      <c r="CK124" s="14" t="b">
        <f>VLOOKUP(CK324,Lookups!$AD$1:$AE$3,2,TRUE)</f>
        <v>0</v>
      </c>
      <c r="CL124" s="14" t="b">
        <f>VLOOKUP(CL324,Lookups!$AD$1:$AE$3,2,TRUE)</f>
        <v>0</v>
      </c>
      <c r="CM124" s="14" t="b">
        <f>VLOOKUP(CM324,Lookups!$AD$1:$AE$3,2,TRUE)</f>
        <v>1</v>
      </c>
      <c r="CN124" s="14" t="b">
        <f>VLOOKUP(CN324,Lookups!$AD$1:$AE$3,2,TRUE)</f>
        <v>1</v>
      </c>
      <c r="CO124" s="14" t="b">
        <f>VLOOKUP(CO324,Lookups!$AD$1:$AE$3,2,TRUE)</f>
        <v>0</v>
      </c>
      <c r="CP124" s="14" t="b">
        <f>VLOOKUP(CP324,Lookups!$AD$1:$AE$3,2,TRUE)</f>
        <v>0</v>
      </c>
      <c r="CQ124" s="14" t="b">
        <f>VLOOKUP(CQ324,Lookups!$AD$1:$AE$3,2,TRUE)</f>
        <v>1</v>
      </c>
      <c r="CR124" s="14" t="b">
        <f>VLOOKUP(CR324,Lookups!$AD$1:$AE$3,2,TRUE)</f>
        <v>0</v>
      </c>
      <c r="CS124" s="14" t="b">
        <f>VLOOKUP(CS324,Lookups!$AD$1:$AE$3,2,TRUE)</f>
        <v>0</v>
      </c>
      <c r="CT124" s="14" t="b">
        <f>VLOOKUP(CT324,Lookups!$AD$1:$AE$3,2,TRUE)</f>
        <v>1</v>
      </c>
      <c r="CU124" s="14" t="b">
        <f>VLOOKUP(CU324,Lookups!$AD$1:$AE$3,2,TRUE)</f>
        <v>1</v>
      </c>
      <c r="CV124" s="14" t="b">
        <f>VLOOKUP(CV324,Lookups!$AD$1:$AE$3,2,TRUE)</f>
        <v>1</v>
      </c>
      <c r="CW124" s="14" t="b">
        <f>VLOOKUP(CW324,Lookups!$AD$1:$AE$3,2,TRUE)</f>
        <v>1</v>
      </c>
    </row>
    <row r="125" ht="12.75" hidden="1" customHeight="1" outlineLevel="1">
      <c r="A125" s="11" t="s">
        <v>602</v>
      </c>
      <c r="B125" s="14" t="str">
        <f>VLOOKUP(B325,Lookups!$AF$1:$AG$4,2,TRUE)</f>
        <v>3Months</v>
      </c>
      <c r="C125" s="14" t="str">
        <f>VLOOKUP(C325,Lookups!$AF$1:$AG$4,2,TRUE)</f>
        <v>3Months</v>
      </c>
      <c r="D125" s="14" t="str">
        <f>VLOOKUP(D325,Lookups!$AF$1:$AG$4,2,TRUE)</f>
        <v>12Months</v>
      </c>
      <c r="E125" s="14" t="str">
        <f>VLOOKUP(E325,Lookups!$AF$1:$AG$4,2,TRUE)</f>
        <v>12Months</v>
      </c>
      <c r="F125" s="14" t="str">
        <f>VLOOKUP(F325,Lookups!$AF$1:$AG$4,2,TRUE)</f>
        <v>12Months</v>
      </c>
      <c r="G125" s="14" t="str">
        <f>VLOOKUP(G325,Lookups!$AF$1:$AG$4,2,TRUE)</f>
        <v>12Months</v>
      </c>
      <c r="H125" s="14" t="str">
        <f>VLOOKUP(H325,Lookups!$AF$1:$AG$4,2,TRUE)</f>
        <v>3Months</v>
      </c>
      <c r="I125" s="14" t="str">
        <f>VLOOKUP(I325,Lookups!$AF$1:$AG$4,2,TRUE)</f>
        <v>3Months</v>
      </c>
      <c r="J125" s="14" t="str">
        <f>VLOOKUP(J325,Lookups!$AF$1:$AG$4,2,TRUE)</f>
        <v>3Months</v>
      </c>
      <c r="K125" s="14" t="str">
        <f>VLOOKUP(K325,Lookups!$AF$1:$AG$4,2,TRUE)</f>
        <v>12Months</v>
      </c>
      <c r="L125" s="14" t="str">
        <f>VLOOKUP(L325,Lookups!$AF$1:$AG$4,2,TRUE)</f>
        <v>3Months</v>
      </c>
      <c r="M125" s="14" t="str">
        <f>VLOOKUP(M325,Lookups!$AF$1:$AG$4,2,TRUE)</f>
        <v>6Months</v>
      </c>
      <c r="N125" s="14" t="str">
        <f>VLOOKUP(N325,Lookups!$AF$1:$AG$4,2,TRUE)</f>
        <v>6Months</v>
      </c>
      <c r="O125" s="14" t="str">
        <f>VLOOKUP(O325,Lookups!$AF$1:$AG$4,2,TRUE)</f>
        <v>3Months</v>
      </c>
      <c r="P125" s="14" t="str">
        <f>VLOOKUP(P325,Lookups!$AF$1:$AG$4,2,TRUE)</f>
        <v>3Months</v>
      </c>
      <c r="Q125" s="14" t="str">
        <f>VLOOKUP(Q325,Lookups!$AF$1:$AG$4,2,TRUE)</f>
        <v>3Months</v>
      </c>
      <c r="R125" s="14" t="str">
        <f>VLOOKUP(R325,Lookups!$AF$1:$AG$4,2,TRUE)</f>
        <v>12Months</v>
      </c>
      <c r="S125" s="14" t="str">
        <f>VLOOKUP(S325,Lookups!$AF$1:$AG$4,2,TRUE)</f>
        <v>6Months</v>
      </c>
      <c r="T125" s="14" t="str">
        <f>VLOOKUP(T325,Lookups!$AF$1:$AG$4,2,TRUE)</f>
        <v>6Months</v>
      </c>
      <c r="U125" s="14" t="str">
        <f>VLOOKUP(U325,Lookups!$AF$1:$AG$4,2,TRUE)</f>
        <v>6Months</v>
      </c>
      <c r="V125" s="14" t="str">
        <f>VLOOKUP(V325,Lookups!$AF$1:$AG$4,2,TRUE)</f>
        <v>3Months</v>
      </c>
      <c r="W125" s="14" t="str">
        <f>VLOOKUP(W325,Lookups!$AF$1:$AG$4,2,TRUE)</f>
        <v>3Months</v>
      </c>
      <c r="X125" s="14" t="str">
        <f>VLOOKUP(X325,Lookups!$AF$1:$AG$4,2,TRUE)</f>
        <v>6Months</v>
      </c>
      <c r="Y125" s="14" t="str">
        <f>VLOOKUP(Y325,Lookups!$AF$1:$AG$4,2,TRUE)</f>
        <v>3Months</v>
      </c>
      <c r="Z125" s="14" t="str">
        <f>VLOOKUP(Z325,Lookups!$AF$1:$AG$4,2,TRUE)</f>
        <v>12Months</v>
      </c>
      <c r="AA125" s="14" t="str">
        <f>VLOOKUP(AA325,Lookups!$AF$1:$AG$4,2,TRUE)</f>
        <v>3Months</v>
      </c>
      <c r="AB125" s="14" t="str">
        <f>VLOOKUP(AB325,Lookups!$AF$1:$AG$4,2,TRUE)</f>
        <v>3Months</v>
      </c>
      <c r="AC125" s="14" t="str">
        <f>VLOOKUP(AC325,Lookups!$AF$1:$AG$4,2,TRUE)</f>
        <v>12Months</v>
      </c>
      <c r="AD125" s="14" t="str">
        <f>VLOOKUP(AD325,Lookups!$AF$1:$AG$4,2,TRUE)</f>
        <v>6Months</v>
      </c>
      <c r="AE125" s="14" t="str">
        <f>VLOOKUP(AE325,Lookups!$AF$1:$AG$4,2,TRUE)</f>
        <v>6Months</v>
      </c>
      <c r="AF125" s="14" t="str">
        <f>VLOOKUP(AF325,Lookups!$AF$1:$AG$4,2,TRUE)</f>
        <v>3Months</v>
      </c>
      <c r="AG125" s="14" t="str">
        <f>VLOOKUP(AG325,Lookups!$AF$1:$AG$4,2,TRUE)</f>
        <v>3Months</v>
      </c>
      <c r="AH125" s="14" t="str">
        <f>VLOOKUP(AH325,Lookups!$AF$1:$AG$4,2,TRUE)</f>
        <v>12Months</v>
      </c>
      <c r="AI125" s="14" t="str">
        <f>VLOOKUP(AI325,Lookups!$AF$1:$AG$4,2,TRUE)</f>
        <v>6Months</v>
      </c>
      <c r="AJ125" s="14" t="str">
        <f>VLOOKUP(AJ325,Lookups!$AF$1:$AG$4,2,TRUE)</f>
        <v>6Months</v>
      </c>
      <c r="AK125" s="14" t="str">
        <f>VLOOKUP(AK325,Lookups!$AF$1:$AG$4,2,TRUE)</f>
        <v>3Months</v>
      </c>
      <c r="AL125" s="14" t="str">
        <f>VLOOKUP(AL325,Lookups!$AF$1:$AG$4,2,TRUE)</f>
        <v>3Months</v>
      </c>
      <c r="AM125" s="14" t="str">
        <f>VLOOKUP(AM325,Lookups!$AF$1:$AG$4,2,TRUE)</f>
        <v>6Months</v>
      </c>
      <c r="AN125" s="14" t="str">
        <f>VLOOKUP(AN325,Lookups!$AF$1:$AG$4,2,TRUE)</f>
        <v>3Months</v>
      </c>
      <c r="AO125" s="14" t="str">
        <f>VLOOKUP(AO325,Lookups!$AF$1:$AG$4,2,TRUE)</f>
        <v>3Months</v>
      </c>
      <c r="AP125" s="14" t="str">
        <f>VLOOKUP(AP325,Lookups!$AF$1:$AG$4,2,TRUE)</f>
        <v>6Months</v>
      </c>
      <c r="AQ125" s="14" t="str">
        <f>VLOOKUP(AQ325,Lookups!$AF$1:$AG$4,2,TRUE)</f>
        <v>6Months</v>
      </c>
      <c r="AR125" s="14" t="str">
        <f>VLOOKUP(AR325,Lookups!$AF$1:$AG$4,2,TRUE)</f>
        <v>12Months</v>
      </c>
      <c r="AS125" s="14" t="str">
        <f>VLOOKUP(AS325,Lookups!$AF$1:$AG$4,2,TRUE)</f>
        <v>3Months</v>
      </c>
      <c r="AT125" s="14" t="str">
        <f>VLOOKUP(AT325,Lookups!$AF$1:$AG$4,2,TRUE)</f>
        <v>3Months</v>
      </c>
      <c r="AU125" s="14" t="str">
        <f>VLOOKUP(AU325,Lookups!$AF$1:$AG$4,2,TRUE)</f>
        <v>6Months</v>
      </c>
      <c r="AV125" s="14" t="str">
        <f>VLOOKUP(AV325,Lookups!$AF$1:$AG$4,2,TRUE)</f>
        <v>3Months</v>
      </c>
      <c r="AW125" s="14" t="str">
        <f>VLOOKUP(AW325,Lookups!$AF$1:$AG$4,2,TRUE)</f>
        <v>3Months</v>
      </c>
      <c r="AX125" s="14" t="str">
        <f>VLOOKUP(AX325,Lookups!$AF$1:$AG$4,2,TRUE)</f>
        <v>3Months</v>
      </c>
      <c r="AY125" s="14" t="str">
        <f>VLOOKUP(AY325,Lookups!$AF$1:$AG$4,2,TRUE)</f>
        <v>3Months</v>
      </c>
      <c r="AZ125" s="14" t="str">
        <f>VLOOKUP(AZ325,Lookups!$AF$1:$AG$4,2,TRUE)</f>
        <v>6Months</v>
      </c>
      <c r="BA125" s="14" t="str">
        <f>VLOOKUP(BA325,Lookups!$AF$1:$AG$4,2,TRUE)</f>
        <v>6Months</v>
      </c>
      <c r="BB125" s="14" t="str">
        <f>VLOOKUP(BB325,Lookups!$AF$1:$AG$4,2,TRUE)</f>
        <v>6Months</v>
      </c>
      <c r="BC125" s="14" t="str">
        <f>VLOOKUP(BC325,Lookups!$AF$1:$AG$4,2,TRUE)</f>
        <v>3Months</v>
      </c>
      <c r="BD125" s="14" t="str">
        <f>VLOOKUP(BD325,Lookups!$AF$1:$AG$4,2,TRUE)</f>
        <v>6Months</v>
      </c>
      <c r="BE125" s="14" t="str">
        <f>VLOOKUP(BE325,Lookups!$AF$1:$AG$4,2,TRUE)</f>
        <v>3Months</v>
      </c>
      <c r="BF125" s="14" t="str">
        <f>VLOOKUP(BF325,Lookups!$AF$1:$AG$4,2,TRUE)</f>
        <v>12Months</v>
      </c>
      <c r="BG125" s="14" t="str">
        <f>VLOOKUP(BG325,Lookups!$AF$1:$AG$4,2,TRUE)</f>
        <v>3Months</v>
      </c>
      <c r="BH125" s="14" t="str">
        <f>VLOOKUP(BH325,Lookups!$AF$1:$AG$4,2,TRUE)</f>
        <v>6Months</v>
      </c>
      <c r="BI125" s="14" t="str">
        <f>VLOOKUP(BI325,Lookups!$AF$1:$AG$4,2,TRUE)</f>
        <v>3Months</v>
      </c>
      <c r="BJ125" s="14" t="str">
        <f>VLOOKUP(BJ325,Lookups!$AF$1:$AG$4,2,TRUE)</f>
        <v>3Months</v>
      </c>
      <c r="BK125" s="14" t="str">
        <f>VLOOKUP(BK325,Lookups!$AF$1:$AG$4,2,TRUE)</f>
        <v>12Months</v>
      </c>
      <c r="BL125" s="14" t="str">
        <f>VLOOKUP(BL325,Lookups!$AF$1:$AG$4,2,TRUE)</f>
        <v>12Months</v>
      </c>
      <c r="BM125" s="14" t="str">
        <f>VLOOKUP(BM325,Lookups!$AF$1:$AG$4,2,TRUE)</f>
        <v>6Months</v>
      </c>
      <c r="BN125" s="14" t="str">
        <f>VLOOKUP(BN325,Lookups!$AF$1:$AG$4,2,TRUE)</f>
        <v>12Months</v>
      </c>
      <c r="BO125" s="14" t="str">
        <f>VLOOKUP(BO325,Lookups!$AF$1:$AG$4,2,TRUE)</f>
        <v>6Months</v>
      </c>
      <c r="BP125" s="14" t="str">
        <f>VLOOKUP(BP325,Lookups!$AF$1:$AG$4,2,TRUE)</f>
        <v>3Months</v>
      </c>
      <c r="BQ125" s="14" t="str">
        <f>VLOOKUP(BQ325,Lookups!$AF$1:$AG$4,2,TRUE)</f>
        <v>3Months</v>
      </c>
      <c r="BR125" s="14" t="str">
        <f>VLOOKUP(BR325,Lookups!$AF$1:$AG$4,2,TRUE)</f>
        <v>6Months</v>
      </c>
      <c r="BS125" s="14" t="str">
        <f>VLOOKUP(BS325,Lookups!$AF$1:$AG$4,2,TRUE)</f>
        <v>3Months</v>
      </c>
      <c r="BT125" s="14" t="str">
        <f>VLOOKUP(BT325,Lookups!$AF$1:$AG$4,2,TRUE)</f>
        <v>6Months</v>
      </c>
      <c r="BU125" s="14" t="str">
        <f>VLOOKUP(BU325,Lookups!$AF$1:$AG$4,2,TRUE)</f>
        <v>3Months</v>
      </c>
      <c r="BV125" s="14" t="str">
        <f>VLOOKUP(BV325,Lookups!$AF$1:$AG$4,2,TRUE)</f>
        <v>12Months</v>
      </c>
      <c r="BW125" s="14" t="str">
        <f>VLOOKUP(BW325,Lookups!$AF$1:$AG$4,2,TRUE)</f>
        <v>3Months</v>
      </c>
      <c r="BX125" s="14" t="str">
        <f>VLOOKUP(BX325,Lookups!$AF$1:$AG$4,2,TRUE)</f>
        <v>3Months</v>
      </c>
      <c r="BY125" s="14" t="str">
        <f>VLOOKUP(BY325,Lookups!$AF$1:$AG$4,2,TRUE)</f>
        <v>12Months</v>
      </c>
      <c r="BZ125" s="14" t="str">
        <f>VLOOKUP(BZ325,Lookups!$AF$1:$AG$4,2,TRUE)</f>
        <v>6Months</v>
      </c>
      <c r="CA125" s="14" t="str">
        <f>VLOOKUP(CA325,Lookups!$AF$1:$AG$4,2,TRUE)</f>
        <v>6Months</v>
      </c>
      <c r="CB125" s="14" t="str">
        <f>VLOOKUP(CB325,Lookups!$AF$1:$AG$4,2,TRUE)</f>
        <v>6Months</v>
      </c>
      <c r="CC125" s="14" t="str">
        <f>VLOOKUP(CC325,Lookups!$AF$1:$AG$4,2,TRUE)</f>
        <v>12Months</v>
      </c>
      <c r="CD125" s="14" t="str">
        <f>VLOOKUP(CD325,Lookups!$AF$1:$AG$4,2,TRUE)</f>
        <v>3Months</v>
      </c>
      <c r="CE125" s="14" t="str">
        <f>VLOOKUP(CE325,Lookups!$AF$1:$AG$4,2,TRUE)</f>
        <v>6Months</v>
      </c>
      <c r="CF125" s="14" t="str">
        <f>VLOOKUP(CF325,Lookups!$AF$1:$AG$4,2,TRUE)</f>
        <v>3Months</v>
      </c>
      <c r="CG125" s="14" t="str">
        <f>VLOOKUP(CG325,Lookups!$AF$1:$AG$4,2,TRUE)</f>
        <v>3Months</v>
      </c>
      <c r="CH125" s="14" t="str">
        <f>VLOOKUP(CH325,Lookups!$AF$1:$AG$4,2,TRUE)</f>
        <v>3Months</v>
      </c>
      <c r="CI125" s="14" t="str">
        <f>VLOOKUP(CI325,Lookups!$AF$1:$AG$4,2,TRUE)</f>
        <v>12Months</v>
      </c>
      <c r="CJ125" s="14" t="str">
        <f>VLOOKUP(CJ325,Lookups!$AF$1:$AG$4,2,TRUE)</f>
        <v>3Months</v>
      </c>
      <c r="CK125" s="14" t="str">
        <f>VLOOKUP(CK325,Lookups!$AF$1:$AG$4,2,TRUE)</f>
        <v>6Months</v>
      </c>
      <c r="CL125" s="14" t="str">
        <f>VLOOKUP(CL325,Lookups!$AF$1:$AG$4,2,TRUE)</f>
        <v>3Months</v>
      </c>
      <c r="CM125" s="14" t="str">
        <f>VLOOKUP(CM325,Lookups!$AF$1:$AG$4,2,TRUE)</f>
        <v>6Months</v>
      </c>
      <c r="CN125" s="14" t="str">
        <f>VLOOKUP(CN325,Lookups!$AF$1:$AG$4,2,TRUE)</f>
        <v>3Months</v>
      </c>
      <c r="CO125" s="14" t="str">
        <f>VLOOKUP(CO325,Lookups!$AF$1:$AG$4,2,TRUE)</f>
        <v>6Months</v>
      </c>
      <c r="CP125" s="14" t="str">
        <f>VLOOKUP(CP325,Lookups!$AF$1:$AG$4,2,TRUE)</f>
        <v>3Months</v>
      </c>
      <c r="CQ125" s="14" t="str">
        <f>VLOOKUP(CQ325,Lookups!$AF$1:$AG$4,2,TRUE)</f>
        <v>6Months</v>
      </c>
      <c r="CR125" s="14" t="str">
        <f>VLOOKUP(CR325,Lookups!$AF$1:$AG$4,2,TRUE)</f>
        <v>3Months</v>
      </c>
      <c r="CS125" s="14" t="str">
        <f>VLOOKUP(CS325,Lookups!$AF$1:$AG$4,2,TRUE)</f>
        <v>6Months</v>
      </c>
      <c r="CT125" s="14" t="str">
        <f>VLOOKUP(CT325,Lookups!$AF$1:$AG$4,2,TRUE)</f>
        <v>12Months</v>
      </c>
      <c r="CU125" s="14" t="str">
        <f>VLOOKUP(CU325,Lookups!$AF$1:$AG$4,2,TRUE)</f>
        <v>3Months</v>
      </c>
      <c r="CV125" s="14" t="str">
        <f>VLOOKUP(CV325,Lookups!$AF$1:$AG$4,2,TRUE)</f>
        <v>12Months</v>
      </c>
      <c r="CW125" s="14" t="str">
        <f>VLOOKUP(CW325,Lookups!$AF$1:$AG$4,2,TRUE)</f>
        <v>12Months</v>
      </c>
    </row>
    <row r="126" ht="12.75" hidden="1" customHeight="1" outlineLevel="1">
      <c r="A126" s="11" t="s">
        <v>603</v>
      </c>
      <c r="B126" s="14" t="str">
        <f>VLOOKUP(B326,Lookups!$AH$1:$AI$5,2,TRUE)</f>
        <v>NotApplicable</v>
      </c>
      <c r="C126" s="14" t="str">
        <f>VLOOKUP(C326,Lookups!$AH$1:$AI$5,2,TRUE)</f>
        <v>NotApplicable</v>
      </c>
      <c r="D126" s="14" t="str">
        <f>VLOOKUP(D326,Lookups!$AH$1:$AI$5,2,TRUE)</f>
        <v>NotApplicable</v>
      </c>
      <c r="E126" s="14" t="str">
        <f>VLOOKUP(E326,Lookups!$AH$1:$AI$5,2,TRUE)</f>
        <v>3Months</v>
      </c>
      <c r="F126" s="14" t="str">
        <f>VLOOKUP(F326,Lookups!$AH$1:$AI$5,2,TRUE)</f>
        <v>6Months</v>
      </c>
      <c r="G126" s="14" t="str">
        <f>VLOOKUP(G326,Lookups!$AH$1:$AI$5,2,TRUE)</f>
        <v>NotApplicable</v>
      </c>
      <c r="H126" s="14" t="str">
        <f>VLOOKUP(H326,Lookups!$AH$1:$AI$5,2,TRUE)</f>
        <v>NotApplicable</v>
      </c>
      <c r="I126" s="14" t="str">
        <f>VLOOKUP(I326,Lookups!$AH$1:$AI$5,2,TRUE)</f>
        <v>NotApplicable</v>
      </c>
      <c r="J126" s="14" t="str">
        <f>VLOOKUP(J326,Lookups!$AH$1:$AI$5,2,TRUE)</f>
        <v>NotApplicable</v>
      </c>
      <c r="K126" s="14" t="str">
        <f>VLOOKUP(K326,Lookups!$AH$1:$AI$5,2,TRUE)</f>
        <v>NotApplicable</v>
      </c>
      <c r="L126" s="14" t="str">
        <f>VLOOKUP(L326,Lookups!$AH$1:$AI$5,2,TRUE)</f>
        <v>3Months</v>
      </c>
      <c r="M126" s="14" t="str">
        <f>VLOOKUP(M326,Lookups!$AH$1:$AI$5,2,TRUE)</f>
        <v>12Months</v>
      </c>
      <c r="N126" s="14" t="str">
        <f>VLOOKUP(N326,Lookups!$AH$1:$AI$5,2,TRUE)</f>
        <v>NotApplicable</v>
      </c>
      <c r="O126" s="14" t="str">
        <f>VLOOKUP(O326,Lookups!$AH$1:$AI$5,2,TRUE)</f>
        <v>3Months</v>
      </c>
      <c r="P126" s="14" t="str">
        <f>VLOOKUP(P326,Lookups!$AH$1:$AI$5,2,TRUE)</f>
        <v>NotApplicable</v>
      </c>
      <c r="Q126" s="14" t="str">
        <f>VLOOKUP(Q326,Lookups!$AH$1:$AI$5,2,TRUE)</f>
        <v>NotApplicable</v>
      </c>
      <c r="R126" s="14" t="str">
        <f>VLOOKUP(R326,Lookups!$AH$1:$AI$5,2,TRUE)</f>
        <v>3Months</v>
      </c>
      <c r="S126" s="14" t="str">
        <f>VLOOKUP(S326,Lookups!$AH$1:$AI$5,2,TRUE)</f>
        <v>NotApplicable</v>
      </c>
      <c r="T126" s="14" t="str">
        <f>VLOOKUP(T326,Lookups!$AH$1:$AI$5,2,TRUE)</f>
        <v>6Months</v>
      </c>
      <c r="U126" s="14" t="str">
        <f>VLOOKUP(U326,Lookups!$AH$1:$AI$5,2,TRUE)</f>
        <v>3Months</v>
      </c>
      <c r="V126" s="14" t="str">
        <f>VLOOKUP(V326,Lookups!$AH$1:$AI$5,2,TRUE)</f>
        <v>NotApplicable</v>
      </c>
      <c r="W126" s="14" t="str">
        <f>VLOOKUP(W326,Lookups!$AH$1:$AI$5,2,TRUE)</f>
        <v>3Months</v>
      </c>
      <c r="X126" s="14" t="str">
        <f>VLOOKUP(X326,Lookups!$AH$1:$AI$5,2,TRUE)</f>
        <v>6Months</v>
      </c>
      <c r="Y126" s="14" t="str">
        <f>VLOOKUP(Y326,Lookups!$AH$1:$AI$5,2,TRUE)</f>
        <v>3Months</v>
      </c>
      <c r="Z126" s="14" t="str">
        <f>VLOOKUP(Z326,Lookups!$AH$1:$AI$5,2,TRUE)</f>
        <v>NotApplicable</v>
      </c>
      <c r="AA126" s="14" t="str">
        <f>VLOOKUP(AA326,Lookups!$AH$1:$AI$5,2,TRUE)</f>
        <v>6Months</v>
      </c>
      <c r="AB126" s="14" t="str">
        <f>VLOOKUP(AB326,Lookups!$AH$1:$AI$5,2,TRUE)</f>
        <v>NotApplicable</v>
      </c>
      <c r="AC126" s="14" t="str">
        <f>VLOOKUP(AC326,Lookups!$AH$1:$AI$5,2,TRUE)</f>
        <v>NotApplicable</v>
      </c>
      <c r="AD126" s="14" t="str">
        <f>VLOOKUP(AD326,Lookups!$AH$1:$AI$5,2,TRUE)</f>
        <v>NotApplicable</v>
      </c>
      <c r="AE126" s="14" t="str">
        <f>VLOOKUP(AE326,Lookups!$AH$1:$AI$5,2,TRUE)</f>
        <v>12Months</v>
      </c>
      <c r="AF126" s="14" t="str">
        <f>VLOOKUP(AF326,Lookups!$AH$1:$AI$5,2,TRUE)</f>
        <v>NotApplicable</v>
      </c>
      <c r="AG126" s="14" t="str">
        <f>VLOOKUP(AG326,Lookups!$AH$1:$AI$5,2,TRUE)</f>
        <v>3Months</v>
      </c>
      <c r="AH126" s="14" t="str">
        <f>VLOOKUP(AH326,Lookups!$AH$1:$AI$5,2,TRUE)</f>
        <v>NotApplicable</v>
      </c>
      <c r="AI126" s="14" t="str">
        <f>VLOOKUP(AI326,Lookups!$AH$1:$AI$5,2,TRUE)</f>
        <v>3Months</v>
      </c>
      <c r="AJ126" s="14" t="str">
        <f>VLOOKUP(AJ326,Lookups!$AH$1:$AI$5,2,TRUE)</f>
        <v>3Months</v>
      </c>
      <c r="AK126" s="14" t="str">
        <f>VLOOKUP(AK326,Lookups!$AH$1:$AI$5,2,TRUE)</f>
        <v>6Months</v>
      </c>
      <c r="AL126" s="14" t="str">
        <f>VLOOKUP(AL326,Lookups!$AH$1:$AI$5,2,TRUE)</f>
        <v>NotApplicable</v>
      </c>
      <c r="AM126" s="14" t="str">
        <f>VLOOKUP(AM326,Lookups!$AH$1:$AI$5,2,TRUE)</f>
        <v>NotApplicable</v>
      </c>
      <c r="AN126" s="14" t="str">
        <f>VLOOKUP(AN326,Lookups!$AH$1:$AI$5,2,TRUE)</f>
        <v>NotApplicable</v>
      </c>
      <c r="AO126" s="14" t="str">
        <f>VLOOKUP(AO326,Lookups!$AH$1:$AI$5,2,TRUE)</f>
        <v>6Months</v>
      </c>
      <c r="AP126" s="14" t="str">
        <f>VLOOKUP(AP326,Lookups!$AH$1:$AI$5,2,TRUE)</f>
        <v>12Months</v>
      </c>
      <c r="AQ126" s="14" t="str">
        <f>VLOOKUP(AQ326,Lookups!$AH$1:$AI$5,2,TRUE)</f>
        <v>3Months</v>
      </c>
      <c r="AR126" s="14" t="str">
        <f>VLOOKUP(AR326,Lookups!$AH$1:$AI$5,2,TRUE)</f>
        <v>6Months</v>
      </c>
      <c r="AS126" s="14" t="str">
        <f>VLOOKUP(AS326,Lookups!$AH$1:$AI$5,2,TRUE)</f>
        <v>NotApplicable</v>
      </c>
      <c r="AT126" s="14" t="str">
        <f>VLOOKUP(AT326,Lookups!$AH$1:$AI$5,2,TRUE)</f>
        <v>12Months</v>
      </c>
      <c r="AU126" s="14" t="str">
        <f>VLOOKUP(AU326,Lookups!$AH$1:$AI$5,2,TRUE)</f>
        <v>NotApplicable</v>
      </c>
      <c r="AV126" s="14" t="str">
        <f>VLOOKUP(AV326,Lookups!$AH$1:$AI$5,2,TRUE)</f>
        <v>6Months</v>
      </c>
      <c r="AW126" s="14" t="str">
        <f>VLOOKUP(AW326,Lookups!$AH$1:$AI$5,2,TRUE)</f>
        <v>NotApplicable</v>
      </c>
      <c r="AX126" s="14" t="str">
        <f>VLOOKUP(AX326,Lookups!$AH$1:$AI$5,2,TRUE)</f>
        <v>3Months</v>
      </c>
      <c r="AY126" s="14" t="str">
        <f>VLOOKUP(AY326,Lookups!$AH$1:$AI$5,2,TRUE)</f>
        <v>3Months</v>
      </c>
      <c r="AZ126" s="14" t="str">
        <f>VLOOKUP(AZ326,Lookups!$AH$1:$AI$5,2,TRUE)</f>
        <v>12Months</v>
      </c>
      <c r="BA126" s="14" t="str">
        <f>VLOOKUP(BA326,Lookups!$AH$1:$AI$5,2,TRUE)</f>
        <v>3Months</v>
      </c>
      <c r="BB126" s="14" t="str">
        <f>VLOOKUP(BB326,Lookups!$AH$1:$AI$5,2,TRUE)</f>
        <v>NotApplicable</v>
      </c>
      <c r="BC126" s="14" t="str">
        <f>VLOOKUP(BC326,Lookups!$AH$1:$AI$5,2,TRUE)</f>
        <v>NotApplicable</v>
      </c>
      <c r="BD126" s="14" t="str">
        <f>VLOOKUP(BD326,Lookups!$AH$1:$AI$5,2,TRUE)</f>
        <v>6Months</v>
      </c>
      <c r="BE126" s="14" t="str">
        <f>VLOOKUP(BE326,Lookups!$AH$1:$AI$5,2,TRUE)</f>
        <v>NotApplicable</v>
      </c>
      <c r="BF126" s="14" t="str">
        <f>VLOOKUP(BF326,Lookups!$AH$1:$AI$5,2,TRUE)</f>
        <v>6Months</v>
      </c>
      <c r="BG126" s="14" t="str">
        <f>VLOOKUP(BG326,Lookups!$AH$1:$AI$5,2,TRUE)</f>
        <v>12Months</v>
      </c>
      <c r="BH126" s="14" t="str">
        <f>VLOOKUP(BH326,Lookups!$AH$1:$AI$5,2,TRUE)</f>
        <v>6Months</v>
      </c>
      <c r="BI126" s="14" t="str">
        <f>VLOOKUP(BI326,Lookups!$AH$1:$AI$5,2,TRUE)</f>
        <v>NotApplicable</v>
      </c>
      <c r="BJ126" s="14" t="str">
        <f>VLOOKUP(BJ326,Lookups!$AH$1:$AI$5,2,TRUE)</f>
        <v>NotApplicable</v>
      </c>
      <c r="BK126" s="14" t="str">
        <f>VLOOKUP(BK326,Lookups!$AH$1:$AI$5,2,TRUE)</f>
        <v>3Months</v>
      </c>
      <c r="BL126" s="14" t="str">
        <f>VLOOKUP(BL326,Lookups!$AH$1:$AI$5,2,TRUE)</f>
        <v>12Months</v>
      </c>
      <c r="BM126" s="14" t="str">
        <f>VLOOKUP(BM326,Lookups!$AH$1:$AI$5,2,TRUE)</f>
        <v>12Months</v>
      </c>
      <c r="BN126" s="14" t="str">
        <f>VLOOKUP(BN326,Lookups!$AH$1:$AI$5,2,TRUE)</f>
        <v>3Months</v>
      </c>
      <c r="BO126" s="14" t="str">
        <f>VLOOKUP(BO326,Lookups!$AH$1:$AI$5,2,TRUE)</f>
        <v>6Months</v>
      </c>
      <c r="BP126" s="14" t="str">
        <f>VLOOKUP(BP326,Lookups!$AH$1:$AI$5,2,TRUE)</f>
        <v>3Months</v>
      </c>
      <c r="BQ126" s="14" t="str">
        <f>VLOOKUP(BQ326,Lookups!$AH$1:$AI$5,2,TRUE)</f>
        <v>NotApplicable</v>
      </c>
      <c r="BR126" s="14" t="str">
        <f>VLOOKUP(BR326,Lookups!$AH$1:$AI$5,2,TRUE)</f>
        <v>NotApplicable</v>
      </c>
      <c r="BS126" s="14" t="str">
        <f>VLOOKUP(BS326,Lookups!$AH$1:$AI$5,2,TRUE)</f>
        <v>3Months</v>
      </c>
      <c r="BT126" s="14" t="str">
        <f>VLOOKUP(BT326,Lookups!$AH$1:$AI$5,2,TRUE)</f>
        <v>NotApplicable</v>
      </c>
      <c r="BU126" s="14" t="str">
        <f>VLOOKUP(BU326,Lookups!$AH$1:$AI$5,2,TRUE)</f>
        <v>NotApplicable</v>
      </c>
      <c r="BV126" s="14" t="str">
        <f>VLOOKUP(BV326,Lookups!$AH$1:$AI$5,2,TRUE)</f>
        <v>3Months</v>
      </c>
      <c r="BW126" s="14" t="str">
        <f>VLOOKUP(BW326,Lookups!$AH$1:$AI$5,2,TRUE)</f>
        <v>NotApplicable</v>
      </c>
      <c r="BX126" s="14" t="str">
        <f>VLOOKUP(BX326,Lookups!$AH$1:$AI$5,2,TRUE)</f>
        <v>12Months</v>
      </c>
      <c r="BY126" s="14" t="str">
        <f>VLOOKUP(BY326,Lookups!$AH$1:$AI$5,2,TRUE)</f>
        <v>NotApplicable</v>
      </c>
      <c r="BZ126" s="14" t="str">
        <f>VLOOKUP(BZ326,Lookups!$AH$1:$AI$5,2,TRUE)</f>
        <v>NotApplicable</v>
      </c>
      <c r="CA126" s="14" t="str">
        <f>VLOOKUP(CA326,Lookups!$AH$1:$AI$5,2,TRUE)</f>
        <v>NotApplicable</v>
      </c>
      <c r="CB126" s="14" t="str">
        <f>VLOOKUP(CB326,Lookups!$AH$1:$AI$5,2,TRUE)</f>
        <v>12Months</v>
      </c>
      <c r="CC126" s="14" t="str">
        <f>VLOOKUP(CC326,Lookups!$AH$1:$AI$5,2,TRUE)</f>
        <v>NotApplicable</v>
      </c>
      <c r="CD126" s="14" t="str">
        <f>VLOOKUP(CD326,Lookups!$AH$1:$AI$5,2,TRUE)</f>
        <v>NotApplicable</v>
      </c>
      <c r="CE126" s="14" t="str">
        <f>VLOOKUP(CE326,Lookups!$AH$1:$AI$5,2,TRUE)</f>
        <v>NotApplicable</v>
      </c>
      <c r="CF126" s="14" t="str">
        <f>VLOOKUP(CF326,Lookups!$AH$1:$AI$5,2,TRUE)</f>
        <v>NotApplicable</v>
      </c>
      <c r="CG126" s="14" t="str">
        <f>VLOOKUP(CG326,Lookups!$AH$1:$AI$5,2,TRUE)</f>
        <v>6Months</v>
      </c>
      <c r="CH126" s="14" t="str">
        <f>VLOOKUP(CH326,Lookups!$AH$1:$AI$5,2,TRUE)</f>
        <v>6Months</v>
      </c>
      <c r="CI126" s="14" t="str">
        <f>VLOOKUP(CI326,Lookups!$AH$1:$AI$5,2,TRUE)</f>
        <v>NotApplicable</v>
      </c>
      <c r="CJ126" s="14" t="str">
        <f>VLOOKUP(CJ326,Lookups!$AH$1:$AI$5,2,TRUE)</f>
        <v>12Months</v>
      </c>
      <c r="CK126" s="14" t="str">
        <f>VLOOKUP(CK326,Lookups!$AH$1:$AI$5,2,TRUE)</f>
        <v>NotApplicable</v>
      </c>
      <c r="CL126" s="14" t="str">
        <f>VLOOKUP(CL326,Lookups!$AH$1:$AI$5,2,TRUE)</f>
        <v>6Months</v>
      </c>
      <c r="CM126" s="14" t="str">
        <f>VLOOKUP(CM326,Lookups!$AH$1:$AI$5,2,TRUE)</f>
        <v>NotApplicable</v>
      </c>
      <c r="CN126" s="14" t="str">
        <f>VLOOKUP(CN326,Lookups!$AH$1:$AI$5,2,TRUE)</f>
        <v>6Months</v>
      </c>
      <c r="CO126" s="14" t="str">
        <f>VLOOKUP(CO326,Lookups!$AH$1:$AI$5,2,TRUE)</f>
        <v>12Months</v>
      </c>
      <c r="CP126" s="14" t="str">
        <f>VLOOKUP(CP326,Lookups!$AH$1:$AI$5,2,TRUE)</f>
        <v>NotApplicable</v>
      </c>
      <c r="CQ126" s="14" t="str">
        <f>VLOOKUP(CQ326,Lookups!$AH$1:$AI$5,2,TRUE)</f>
        <v>NotApplicable</v>
      </c>
      <c r="CR126" s="14" t="str">
        <f>VLOOKUP(CR326,Lookups!$AH$1:$AI$5,2,TRUE)</f>
        <v>NotApplicable</v>
      </c>
      <c r="CS126" s="14" t="str">
        <f>VLOOKUP(CS326,Lookups!$AH$1:$AI$5,2,TRUE)</f>
        <v>6Months</v>
      </c>
      <c r="CT126" s="14" t="str">
        <f>VLOOKUP(CT326,Lookups!$AH$1:$AI$5,2,TRUE)</f>
        <v>NotApplicable</v>
      </c>
      <c r="CU126" s="14" t="str">
        <f>VLOOKUP(CU326,Lookups!$AH$1:$AI$5,2,TRUE)</f>
        <v>6Months</v>
      </c>
      <c r="CV126" s="14" t="str">
        <f>VLOOKUP(CV326,Lookups!$AH$1:$AI$5,2,TRUE)</f>
        <v>NotApplicable</v>
      </c>
      <c r="CW126" s="14" t="str">
        <f>VLOOKUP(CW326,Lookups!$AH$1:$AI$5,2,TRUE)</f>
        <v>3Months</v>
      </c>
    </row>
    <row r="127" ht="12.75" hidden="1" customHeight="1" outlineLevel="1">
      <c r="A127" s="11" t="s">
        <v>604</v>
      </c>
      <c r="B127" s="14" t="str">
        <f>VLOOKUP(B327,Lookups!$AJ$1:$AK$4,2,TRUE)</f>
        <v>12Months</v>
      </c>
      <c r="C127" s="14" t="str">
        <f>VLOOKUP(C327,Lookups!$AJ$1:$AK$4,2,TRUE)</f>
        <v>6Months</v>
      </c>
      <c r="D127" s="14" t="str">
        <f>VLOOKUP(D327,Lookups!$AJ$1:$AK$4,2,TRUE)</f>
        <v>6Months</v>
      </c>
      <c r="E127" s="14" t="str">
        <f>VLOOKUP(E327,Lookups!$AJ$1:$AK$4,2,TRUE)</f>
        <v>6Months</v>
      </c>
      <c r="F127" s="14" t="str">
        <f>VLOOKUP(F327,Lookups!$AJ$1:$AK$4,2,TRUE)</f>
        <v>24Months</v>
      </c>
      <c r="G127" s="14" t="str">
        <f>VLOOKUP(G327,Lookups!$AJ$1:$AK$4,2,TRUE)</f>
        <v>6Months</v>
      </c>
      <c r="H127" s="14" t="str">
        <f>VLOOKUP(H327,Lookups!$AJ$1:$AK$4,2,TRUE)</f>
        <v>6Months</v>
      </c>
      <c r="I127" s="14" t="str">
        <f>VLOOKUP(I327,Lookups!$AJ$1:$AK$4,2,TRUE)</f>
        <v>12Months</v>
      </c>
      <c r="J127" s="14" t="str">
        <f>VLOOKUP(J327,Lookups!$AJ$1:$AK$4,2,TRUE)</f>
        <v>6Months</v>
      </c>
      <c r="K127" s="14" t="str">
        <f>VLOOKUP(K327,Lookups!$AJ$1:$AK$4,2,TRUE)</f>
        <v>6Months</v>
      </c>
      <c r="L127" s="14" t="str">
        <f>VLOOKUP(L327,Lookups!$AJ$1:$AK$4,2,TRUE)</f>
        <v>6Months</v>
      </c>
      <c r="M127" s="14" t="str">
        <f>VLOOKUP(M327,Lookups!$AJ$1:$AK$4,2,TRUE)</f>
        <v>6Months</v>
      </c>
      <c r="N127" s="14" t="str">
        <f>VLOOKUP(N327,Lookups!$AJ$1:$AK$4,2,TRUE)</f>
        <v>6Months</v>
      </c>
      <c r="O127" s="14" t="str">
        <f>VLOOKUP(O327,Lookups!$AJ$1:$AK$4,2,TRUE)</f>
        <v>6Months</v>
      </c>
      <c r="P127" s="14" t="str">
        <f>VLOOKUP(P327,Lookups!$AJ$1:$AK$4,2,TRUE)</f>
        <v>6Months</v>
      </c>
      <c r="Q127" s="14" t="str">
        <f>VLOOKUP(Q327,Lookups!$AJ$1:$AK$4,2,TRUE)</f>
        <v>6Months</v>
      </c>
      <c r="R127" s="14" t="str">
        <f>VLOOKUP(R327,Lookups!$AJ$1:$AK$4,2,TRUE)</f>
        <v>6Months</v>
      </c>
      <c r="S127" s="14" t="str">
        <f>VLOOKUP(S327,Lookups!$AJ$1:$AK$4,2,TRUE)</f>
        <v>24Months</v>
      </c>
      <c r="T127" s="14" t="str">
        <f>VLOOKUP(T327,Lookups!$AJ$1:$AK$4,2,TRUE)</f>
        <v>12Months</v>
      </c>
      <c r="U127" s="14" t="str">
        <f>VLOOKUP(U327,Lookups!$AJ$1:$AK$4,2,TRUE)</f>
        <v>24Months</v>
      </c>
      <c r="V127" s="14" t="str">
        <f>VLOOKUP(V327,Lookups!$AJ$1:$AK$4,2,TRUE)</f>
        <v>12Months</v>
      </c>
      <c r="W127" s="14" t="str">
        <f>VLOOKUP(W327,Lookups!$AJ$1:$AK$4,2,TRUE)</f>
        <v>24Months</v>
      </c>
      <c r="X127" s="14" t="str">
        <f>VLOOKUP(X327,Lookups!$AJ$1:$AK$4,2,TRUE)</f>
        <v>6Months</v>
      </c>
      <c r="Y127" s="14" t="str">
        <f>VLOOKUP(Y327,Lookups!$AJ$1:$AK$4,2,TRUE)</f>
        <v>12Months</v>
      </c>
      <c r="Z127" s="14" t="str">
        <f>VLOOKUP(Z327,Lookups!$AJ$1:$AK$4,2,TRUE)</f>
        <v>6Months</v>
      </c>
      <c r="AA127" s="14" t="str">
        <f>VLOOKUP(AA327,Lookups!$AJ$1:$AK$4,2,TRUE)</f>
        <v>6Months</v>
      </c>
      <c r="AB127" s="14" t="str">
        <f>VLOOKUP(AB327,Lookups!$AJ$1:$AK$4,2,TRUE)</f>
        <v>6Months</v>
      </c>
      <c r="AC127" s="14" t="str">
        <f>VLOOKUP(AC327,Lookups!$AJ$1:$AK$4,2,TRUE)</f>
        <v>12Months</v>
      </c>
      <c r="AD127" s="14" t="str">
        <f>VLOOKUP(AD327,Lookups!$AJ$1:$AK$4,2,TRUE)</f>
        <v>12Months</v>
      </c>
      <c r="AE127" s="14" t="str">
        <f>VLOOKUP(AE327,Lookups!$AJ$1:$AK$4,2,TRUE)</f>
        <v>24Months</v>
      </c>
      <c r="AF127" s="14" t="str">
        <f>VLOOKUP(AF327,Lookups!$AJ$1:$AK$4,2,TRUE)</f>
        <v>24Months</v>
      </c>
      <c r="AG127" s="14" t="str">
        <f>VLOOKUP(AG327,Lookups!$AJ$1:$AK$4,2,TRUE)</f>
        <v>12Months</v>
      </c>
      <c r="AH127" s="14" t="str">
        <f>VLOOKUP(AH327,Lookups!$AJ$1:$AK$4,2,TRUE)</f>
        <v>12Months</v>
      </c>
      <c r="AI127" s="14" t="str">
        <f>VLOOKUP(AI327,Lookups!$AJ$1:$AK$4,2,TRUE)</f>
        <v>6Months</v>
      </c>
      <c r="AJ127" s="14" t="str">
        <f>VLOOKUP(AJ327,Lookups!$AJ$1:$AK$4,2,TRUE)</f>
        <v>24Months</v>
      </c>
      <c r="AK127" s="14" t="str">
        <f>VLOOKUP(AK327,Lookups!$AJ$1:$AK$4,2,TRUE)</f>
        <v>6Months</v>
      </c>
      <c r="AL127" s="14" t="str">
        <f>VLOOKUP(AL327,Lookups!$AJ$1:$AK$4,2,TRUE)</f>
        <v>6Months</v>
      </c>
      <c r="AM127" s="14" t="str">
        <f>VLOOKUP(AM327,Lookups!$AJ$1:$AK$4,2,TRUE)</f>
        <v>6Months</v>
      </c>
      <c r="AN127" s="14" t="str">
        <f>VLOOKUP(AN327,Lookups!$AJ$1:$AK$4,2,TRUE)</f>
        <v>6Months</v>
      </c>
      <c r="AO127" s="14" t="str">
        <f>VLOOKUP(AO327,Lookups!$AJ$1:$AK$4,2,TRUE)</f>
        <v>12Months</v>
      </c>
      <c r="AP127" s="14" t="str">
        <f>VLOOKUP(AP327,Lookups!$AJ$1:$AK$4,2,TRUE)</f>
        <v>12Months</v>
      </c>
      <c r="AQ127" s="14" t="str">
        <f>VLOOKUP(AQ327,Lookups!$AJ$1:$AK$4,2,TRUE)</f>
        <v>6Months</v>
      </c>
      <c r="AR127" s="14" t="str">
        <f>VLOOKUP(AR327,Lookups!$AJ$1:$AK$4,2,TRUE)</f>
        <v>12Months</v>
      </c>
      <c r="AS127" s="14" t="str">
        <f>VLOOKUP(AS327,Lookups!$AJ$1:$AK$4,2,TRUE)</f>
        <v>6Months</v>
      </c>
      <c r="AT127" s="14" t="str">
        <f>VLOOKUP(AT327,Lookups!$AJ$1:$AK$4,2,TRUE)</f>
        <v>6Months</v>
      </c>
      <c r="AU127" s="14" t="str">
        <f>VLOOKUP(AU327,Lookups!$AJ$1:$AK$4,2,TRUE)</f>
        <v>12Months</v>
      </c>
      <c r="AV127" s="14" t="str">
        <f>VLOOKUP(AV327,Lookups!$AJ$1:$AK$4,2,TRUE)</f>
        <v>12Months</v>
      </c>
      <c r="AW127" s="14" t="str">
        <f>VLOOKUP(AW327,Lookups!$AJ$1:$AK$4,2,TRUE)</f>
        <v>12Months</v>
      </c>
      <c r="AX127" s="14" t="str">
        <f>VLOOKUP(AX327,Lookups!$AJ$1:$AK$4,2,TRUE)</f>
        <v>6Months</v>
      </c>
      <c r="AY127" s="14" t="str">
        <f>VLOOKUP(AY327,Lookups!$AJ$1:$AK$4,2,TRUE)</f>
        <v>12Months</v>
      </c>
      <c r="AZ127" s="14" t="str">
        <f>VLOOKUP(AZ327,Lookups!$AJ$1:$AK$4,2,TRUE)</f>
        <v>24Months</v>
      </c>
      <c r="BA127" s="14" t="str">
        <f>VLOOKUP(BA327,Lookups!$AJ$1:$AK$4,2,TRUE)</f>
        <v>12Months</v>
      </c>
      <c r="BB127" s="14" t="str">
        <f>VLOOKUP(BB327,Lookups!$AJ$1:$AK$4,2,TRUE)</f>
        <v>24Months</v>
      </c>
      <c r="BC127" s="14" t="str">
        <f>VLOOKUP(BC327,Lookups!$AJ$1:$AK$4,2,TRUE)</f>
        <v>12Months</v>
      </c>
      <c r="BD127" s="14" t="str">
        <f>VLOOKUP(BD327,Lookups!$AJ$1:$AK$4,2,TRUE)</f>
        <v>24Months</v>
      </c>
      <c r="BE127" s="14" t="str">
        <f>VLOOKUP(BE327,Lookups!$AJ$1:$AK$4,2,TRUE)</f>
        <v>6Months</v>
      </c>
      <c r="BF127" s="14" t="str">
        <f>VLOOKUP(BF327,Lookups!$AJ$1:$AK$4,2,TRUE)</f>
        <v>24Months</v>
      </c>
      <c r="BG127" s="14" t="str">
        <f>VLOOKUP(BG327,Lookups!$AJ$1:$AK$4,2,TRUE)</f>
        <v>6Months</v>
      </c>
      <c r="BH127" s="14" t="str">
        <f>VLOOKUP(BH327,Lookups!$AJ$1:$AK$4,2,TRUE)</f>
        <v>6Months</v>
      </c>
      <c r="BI127" s="14" t="str">
        <f>VLOOKUP(BI327,Lookups!$AJ$1:$AK$4,2,TRUE)</f>
        <v>24Months</v>
      </c>
      <c r="BJ127" s="14" t="str">
        <f>VLOOKUP(BJ327,Lookups!$AJ$1:$AK$4,2,TRUE)</f>
        <v>6Months</v>
      </c>
      <c r="BK127" s="14" t="str">
        <f>VLOOKUP(BK327,Lookups!$AJ$1:$AK$4,2,TRUE)</f>
        <v>12Months</v>
      </c>
      <c r="BL127" s="14" t="str">
        <f>VLOOKUP(BL327,Lookups!$AJ$1:$AK$4,2,TRUE)</f>
        <v>6Months</v>
      </c>
      <c r="BM127" s="14" t="str">
        <f>VLOOKUP(BM327,Lookups!$AJ$1:$AK$4,2,TRUE)</f>
        <v>6Months</v>
      </c>
      <c r="BN127" s="14" t="str">
        <f>VLOOKUP(BN327,Lookups!$AJ$1:$AK$4,2,TRUE)</f>
        <v>24Months</v>
      </c>
      <c r="BO127" s="14" t="str">
        <f>VLOOKUP(BO327,Lookups!$AJ$1:$AK$4,2,TRUE)</f>
        <v>6Months</v>
      </c>
      <c r="BP127" s="14" t="str">
        <f>VLOOKUP(BP327,Lookups!$AJ$1:$AK$4,2,TRUE)</f>
        <v>12Months</v>
      </c>
      <c r="BQ127" s="14" t="str">
        <f>VLOOKUP(BQ327,Lookups!$AJ$1:$AK$4,2,TRUE)</f>
        <v>6Months</v>
      </c>
      <c r="BR127" s="14" t="str">
        <f>VLOOKUP(BR327,Lookups!$AJ$1:$AK$4,2,TRUE)</f>
        <v>6Months</v>
      </c>
      <c r="BS127" s="14" t="str">
        <f>VLOOKUP(BS327,Lookups!$AJ$1:$AK$4,2,TRUE)</f>
        <v>12Months</v>
      </c>
      <c r="BT127" s="14" t="str">
        <f>VLOOKUP(BT327,Lookups!$AJ$1:$AK$4,2,TRUE)</f>
        <v>6Months</v>
      </c>
      <c r="BU127" s="14" t="str">
        <f>VLOOKUP(BU327,Lookups!$AJ$1:$AK$4,2,TRUE)</f>
        <v>12Months</v>
      </c>
      <c r="BV127" s="14" t="str">
        <f>VLOOKUP(BV327,Lookups!$AJ$1:$AK$4,2,TRUE)</f>
        <v>12Months</v>
      </c>
      <c r="BW127" s="14" t="str">
        <f>VLOOKUP(BW327,Lookups!$AJ$1:$AK$4,2,TRUE)</f>
        <v>12Months</v>
      </c>
      <c r="BX127" s="14" t="str">
        <f>VLOOKUP(BX327,Lookups!$AJ$1:$AK$4,2,TRUE)</f>
        <v>6Months</v>
      </c>
      <c r="BY127" s="14" t="str">
        <f>VLOOKUP(BY327,Lookups!$AJ$1:$AK$4,2,TRUE)</f>
        <v>24Months</v>
      </c>
      <c r="BZ127" s="14" t="str">
        <f>VLOOKUP(BZ327,Lookups!$AJ$1:$AK$4,2,TRUE)</f>
        <v>6Months</v>
      </c>
      <c r="CA127" s="14" t="str">
        <f>VLOOKUP(CA327,Lookups!$AJ$1:$AK$4,2,TRUE)</f>
        <v>24Months</v>
      </c>
      <c r="CB127" s="14" t="str">
        <f>VLOOKUP(CB327,Lookups!$AJ$1:$AK$4,2,TRUE)</f>
        <v>12Months</v>
      </c>
      <c r="CC127" s="14" t="str">
        <f>VLOOKUP(CC327,Lookups!$AJ$1:$AK$4,2,TRUE)</f>
        <v>12Months</v>
      </c>
      <c r="CD127" s="14" t="str">
        <f>VLOOKUP(CD327,Lookups!$AJ$1:$AK$4,2,TRUE)</f>
        <v>24Months</v>
      </c>
      <c r="CE127" s="14" t="str">
        <f>VLOOKUP(CE327,Lookups!$AJ$1:$AK$4,2,TRUE)</f>
        <v>6Months</v>
      </c>
      <c r="CF127" s="14" t="str">
        <f>VLOOKUP(CF327,Lookups!$AJ$1:$AK$4,2,TRUE)</f>
        <v>6Months</v>
      </c>
      <c r="CG127" s="14" t="str">
        <f>VLOOKUP(CG327,Lookups!$AJ$1:$AK$4,2,TRUE)</f>
        <v>6Months</v>
      </c>
      <c r="CH127" s="14" t="str">
        <f>VLOOKUP(CH327,Lookups!$AJ$1:$AK$4,2,TRUE)</f>
        <v>6Months</v>
      </c>
      <c r="CI127" s="14" t="str">
        <f>VLOOKUP(CI327,Lookups!$AJ$1:$AK$4,2,TRUE)</f>
        <v>24Months</v>
      </c>
      <c r="CJ127" s="14" t="str">
        <f>VLOOKUP(CJ327,Lookups!$AJ$1:$AK$4,2,TRUE)</f>
        <v>24Months</v>
      </c>
      <c r="CK127" s="14" t="str">
        <f>VLOOKUP(CK327,Lookups!$AJ$1:$AK$4,2,TRUE)</f>
        <v>24Months</v>
      </c>
      <c r="CL127" s="14" t="str">
        <f>VLOOKUP(CL327,Lookups!$AJ$1:$AK$4,2,TRUE)</f>
        <v>24Months</v>
      </c>
      <c r="CM127" s="14" t="str">
        <f>VLOOKUP(CM327,Lookups!$AJ$1:$AK$4,2,TRUE)</f>
        <v>12Months</v>
      </c>
      <c r="CN127" s="14" t="str">
        <f>VLOOKUP(CN327,Lookups!$AJ$1:$AK$4,2,TRUE)</f>
        <v>12Months</v>
      </c>
      <c r="CO127" s="14" t="str">
        <f>VLOOKUP(CO327,Lookups!$AJ$1:$AK$4,2,TRUE)</f>
        <v>24Months</v>
      </c>
      <c r="CP127" s="14" t="str">
        <f>VLOOKUP(CP327,Lookups!$AJ$1:$AK$4,2,TRUE)</f>
        <v>6Months</v>
      </c>
      <c r="CQ127" s="14" t="str">
        <f>VLOOKUP(CQ327,Lookups!$AJ$1:$AK$4,2,TRUE)</f>
        <v>6Months</v>
      </c>
      <c r="CR127" s="14" t="str">
        <f>VLOOKUP(CR327,Lookups!$AJ$1:$AK$4,2,TRUE)</f>
        <v>6Months</v>
      </c>
      <c r="CS127" s="14" t="str">
        <f>VLOOKUP(CS327,Lookups!$AJ$1:$AK$4,2,TRUE)</f>
        <v>6Months</v>
      </c>
      <c r="CT127" s="14" t="str">
        <f>VLOOKUP(CT327,Lookups!$AJ$1:$AK$4,2,TRUE)</f>
        <v>12Months</v>
      </c>
      <c r="CU127" s="14" t="str">
        <f>VLOOKUP(CU327,Lookups!$AJ$1:$AK$4,2,TRUE)</f>
        <v>24Months</v>
      </c>
      <c r="CV127" s="14" t="str">
        <f>VLOOKUP(CV327,Lookups!$AJ$1:$AK$4,2,TRUE)</f>
        <v>6Months</v>
      </c>
      <c r="CW127" s="14" t="str">
        <f>VLOOKUP(CW327,Lookups!$AJ$1:$AK$4,2,TRUE)</f>
        <v>12Months</v>
      </c>
    </row>
    <row r="128" ht="12.75" hidden="1" customHeight="1" outlineLevel="1">
      <c r="A128" s="11" t="s">
        <v>605</v>
      </c>
      <c r="B128" s="14" t="str">
        <f>VLOOKUP(B328,Lookups!$AL$1:$AM$3,2,TRUE)</f>
        <v>NotIncluded   </v>
      </c>
      <c r="C128" s="14" t="str">
        <f>VLOOKUP(C328,Lookups!$AL$1:$AM$3,2,TRUE)</f>
        <v>NotIncluded   </v>
      </c>
      <c r="D128" s="14" t="str">
        <f>VLOOKUP(D328,Lookups!$AL$1:$AM$3,2,TRUE)</f>
        <v>Included  </v>
      </c>
      <c r="E128" s="14" t="str">
        <f>VLOOKUP(E328,Lookups!$AL$1:$AM$3,2,TRUE)</f>
        <v>Included  </v>
      </c>
      <c r="F128" s="14" t="str">
        <f>VLOOKUP(F328,Lookups!$AL$1:$AM$3,2,TRUE)</f>
        <v>Included  </v>
      </c>
      <c r="G128" s="14" t="str">
        <f>VLOOKUP(G328,Lookups!$AL$1:$AM$3,2,TRUE)</f>
        <v>Included  </v>
      </c>
      <c r="H128" s="14" t="str">
        <f>VLOOKUP(H328,Lookups!$AL$1:$AM$3,2,TRUE)</f>
        <v>NotIncluded   </v>
      </c>
      <c r="I128" s="14" t="str">
        <f>VLOOKUP(I328,Lookups!$AL$1:$AM$3,2,TRUE)</f>
        <v>Included  </v>
      </c>
      <c r="J128" s="14" t="str">
        <f>VLOOKUP(J328,Lookups!$AL$1:$AM$3,2,TRUE)</f>
        <v>NotIncluded   </v>
      </c>
      <c r="K128" s="14" t="str">
        <f>VLOOKUP(K328,Lookups!$AL$1:$AM$3,2,TRUE)</f>
        <v>Included  </v>
      </c>
      <c r="L128" s="14" t="str">
        <f>VLOOKUP(L328,Lookups!$AL$1:$AM$3,2,TRUE)</f>
        <v>Included  </v>
      </c>
      <c r="M128" s="14" t="str">
        <f>VLOOKUP(M328,Lookups!$AL$1:$AM$3,2,TRUE)</f>
        <v>Included  </v>
      </c>
      <c r="N128" s="14" t="str">
        <f>VLOOKUP(N328,Lookups!$AL$1:$AM$3,2,TRUE)</f>
        <v>NotIncluded   </v>
      </c>
      <c r="O128" s="14" t="str">
        <f>VLOOKUP(O328,Lookups!$AL$1:$AM$3,2,TRUE)</f>
        <v>NotIncluded   </v>
      </c>
      <c r="P128" s="14" t="str">
        <f>VLOOKUP(P328,Lookups!$AL$1:$AM$3,2,TRUE)</f>
        <v>Included  </v>
      </c>
      <c r="Q128" s="14" t="str">
        <f>VLOOKUP(Q328,Lookups!$AL$1:$AM$3,2,TRUE)</f>
        <v>Included  </v>
      </c>
      <c r="R128" s="14" t="str">
        <f>VLOOKUP(R328,Lookups!$AL$1:$AM$3,2,TRUE)</f>
        <v>Included  </v>
      </c>
      <c r="S128" s="14" t="str">
        <f>VLOOKUP(S328,Lookups!$AL$1:$AM$3,2,TRUE)</f>
        <v>NotIncluded   </v>
      </c>
      <c r="T128" s="14" t="str">
        <f>VLOOKUP(T328,Lookups!$AL$1:$AM$3,2,TRUE)</f>
        <v>Included  </v>
      </c>
      <c r="U128" s="14" t="str">
        <f>VLOOKUP(U328,Lookups!$AL$1:$AM$3,2,TRUE)</f>
        <v>NotIncluded   </v>
      </c>
      <c r="V128" s="14" t="str">
        <f>VLOOKUP(V328,Lookups!$AL$1:$AM$3,2,TRUE)</f>
        <v>NotIncluded   </v>
      </c>
      <c r="W128" s="14" t="str">
        <f>VLOOKUP(W328,Lookups!$AL$1:$AM$3,2,TRUE)</f>
        <v>NotIncluded   </v>
      </c>
      <c r="X128" s="14" t="str">
        <f>VLOOKUP(X328,Lookups!$AL$1:$AM$3,2,TRUE)</f>
        <v>Included  </v>
      </c>
      <c r="Y128" s="14" t="str">
        <f>VLOOKUP(Y328,Lookups!$AL$1:$AM$3,2,TRUE)</f>
        <v>NotIncluded   </v>
      </c>
      <c r="Z128" s="14" t="str">
        <f>VLOOKUP(Z328,Lookups!$AL$1:$AM$3,2,TRUE)</f>
        <v>NotIncluded   </v>
      </c>
      <c r="AA128" s="14" t="str">
        <f>VLOOKUP(AA328,Lookups!$AL$1:$AM$3,2,TRUE)</f>
        <v>NotIncluded   </v>
      </c>
      <c r="AB128" s="14" t="str">
        <f>VLOOKUP(AB328,Lookups!$AL$1:$AM$3,2,TRUE)</f>
        <v>Included  </v>
      </c>
      <c r="AC128" s="14" t="str">
        <f>VLOOKUP(AC328,Lookups!$AL$1:$AM$3,2,TRUE)</f>
        <v>Included  </v>
      </c>
      <c r="AD128" s="14" t="str">
        <f>VLOOKUP(AD328,Lookups!$AL$1:$AM$3,2,TRUE)</f>
        <v>Included  </v>
      </c>
      <c r="AE128" s="14" t="str">
        <f>VLOOKUP(AE328,Lookups!$AL$1:$AM$3,2,TRUE)</f>
        <v>NotIncluded   </v>
      </c>
      <c r="AF128" s="14" t="str">
        <f>VLOOKUP(AF328,Lookups!$AL$1:$AM$3,2,TRUE)</f>
        <v>NotIncluded   </v>
      </c>
      <c r="AG128" s="14" t="str">
        <f>VLOOKUP(AG328,Lookups!$AL$1:$AM$3,2,TRUE)</f>
        <v>NotIncluded   </v>
      </c>
      <c r="AH128" s="14" t="str">
        <f>VLOOKUP(AH328,Lookups!$AL$1:$AM$3,2,TRUE)</f>
        <v>NotIncluded   </v>
      </c>
      <c r="AI128" s="14" t="str">
        <f>VLOOKUP(AI328,Lookups!$AL$1:$AM$3,2,TRUE)</f>
        <v>Included  </v>
      </c>
      <c r="AJ128" s="14" t="str">
        <f>VLOOKUP(AJ328,Lookups!$AL$1:$AM$3,2,TRUE)</f>
        <v>NotIncluded   </v>
      </c>
      <c r="AK128" s="14" t="str">
        <f>VLOOKUP(AK328,Lookups!$AL$1:$AM$3,2,TRUE)</f>
        <v>NotIncluded   </v>
      </c>
      <c r="AL128" s="14" t="str">
        <f>VLOOKUP(AL328,Lookups!$AL$1:$AM$3,2,TRUE)</f>
        <v>Included  </v>
      </c>
      <c r="AM128" s="14" t="str">
        <f>VLOOKUP(AM328,Lookups!$AL$1:$AM$3,2,TRUE)</f>
        <v>Included  </v>
      </c>
      <c r="AN128" s="14" t="str">
        <f>VLOOKUP(AN328,Lookups!$AL$1:$AM$3,2,TRUE)</f>
        <v>NotIncluded   </v>
      </c>
      <c r="AO128" s="14" t="str">
        <f>VLOOKUP(AO328,Lookups!$AL$1:$AM$3,2,TRUE)</f>
        <v>NotIncluded   </v>
      </c>
      <c r="AP128" s="14" t="str">
        <f>VLOOKUP(AP328,Lookups!$AL$1:$AM$3,2,TRUE)</f>
        <v>Included  </v>
      </c>
      <c r="AQ128" s="14" t="str">
        <f>VLOOKUP(AQ328,Lookups!$AL$1:$AM$3,2,TRUE)</f>
        <v>Included  </v>
      </c>
      <c r="AR128" s="14" t="str">
        <f>VLOOKUP(AR328,Lookups!$AL$1:$AM$3,2,TRUE)</f>
        <v>Included  </v>
      </c>
      <c r="AS128" s="14" t="str">
        <f>VLOOKUP(AS328,Lookups!$AL$1:$AM$3,2,TRUE)</f>
        <v>NotIncluded   </v>
      </c>
      <c r="AT128" s="14" t="str">
        <f>VLOOKUP(AT328,Lookups!$AL$1:$AM$3,2,TRUE)</f>
        <v>Included  </v>
      </c>
      <c r="AU128" s="14" t="str">
        <f>VLOOKUP(AU328,Lookups!$AL$1:$AM$3,2,TRUE)</f>
        <v>NotIncluded   </v>
      </c>
      <c r="AV128" s="14" t="str">
        <f>VLOOKUP(AV328,Lookups!$AL$1:$AM$3,2,TRUE)</f>
        <v>Included  </v>
      </c>
      <c r="AW128" s="14" t="str">
        <f>VLOOKUP(AW328,Lookups!$AL$1:$AM$3,2,TRUE)</f>
        <v>NotIncluded   </v>
      </c>
      <c r="AX128" s="14" t="str">
        <f>VLOOKUP(AX328,Lookups!$AL$1:$AM$3,2,TRUE)</f>
        <v>NotIncluded   </v>
      </c>
      <c r="AY128" s="14" t="str">
        <f>VLOOKUP(AY328,Lookups!$AL$1:$AM$3,2,TRUE)</f>
        <v>Included  </v>
      </c>
      <c r="AZ128" s="14" t="str">
        <f>VLOOKUP(AZ328,Lookups!$AL$1:$AM$3,2,TRUE)</f>
        <v>Included  </v>
      </c>
      <c r="BA128" s="14" t="str">
        <f>VLOOKUP(BA328,Lookups!$AL$1:$AM$3,2,TRUE)</f>
        <v>Included  </v>
      </c>
      <c r="BB128" s="14" t="str">
        <f>VLOOKUP(BB328,Lookups!$AL$1:$AM$3,2,TRUE)</f>
        <v>Included  </v>
      </c>
      <c r="BC128" s="14" t="str">
        <f>VLOOKUP(BC328,Lookups!$AL$1:$AM$3,2,TRUE)</f>
        <v>NotIncluded   </v>
      </c>
      <c r="BD128" s="14" t="str">
        <f>VLOOKUP(BD328,Lookups!$AL$1:$AM$3,2,TRUE)</f>
        <v>NotIncluded   </v>
      </c>
      <c r="BE128" s="14" t="str">
        <f>VLOOKUP(BE328,Lookups!$AL$1:$AM$3,2,TRUE)</f>
        <v>NotIncluded   </v>
      </c>
      <c r="BF128" s="14" t="str">
        <f>VLOOKUP(BF328,Lookups!$AL$1:$AM$3,2,TRUE)</f>
        <v>Included  </v>
      </c>
      <c r="BG128" s="14" t="str">
        <f>VLOOKUP(BG328,Lookups!$AL$1:$AM$3,2,TRUE)</f>
        <v>Included  </v>
      </c>
      <c r="BH128" s="14" t="str">
        <f>VLOOKUP(BH328,Lookups!$AL$1:$AM$3,2,TRUE)</f>
        <v>NotIncluded   </v>
      </c>
      <c r="BI128" s="14" t="str">
        <f>VLOOKUP(BI328,Lookups!$AL$1:$AM$3,2,TRUE)</f>
        <v>NotIncluded   </v>
      </c>
      <c r="BJ128" s="14" t="str">
        <f>VLOOKUP(BJ328,Lookups!$AL$1:$AM$3,2,TRUE)</f>
        <v>NotIncluded   </v>
      </c>
      <c r="BK128" s="14" t="str">
        <f>VLOOKUP(BK328,Lookups!$AL$1:$AM$3,2,TRUE)</f>
        <v>NotIncluded   </v>
      </c>
      <c r="BL128" s="14" t="str">
        <f>VLOOKUP(BL328,Lookups!$AL$1:$AM$3,2,TRUE)</f>
        <v>Included  </v>
      </c>
      <c r="BM128" s="14" t="str">
        <f>VLOOKUP(BM328,Lookups!$AL$1:$AM$3,2,TRUE)</f>
        <v>NotIncluded   </v>
      </c>
      <c r="BN128" s="14" t="str">
        <f>VLOOKUP(BN328,Lookups!$AL$1:$AM$3,2,TRUE)</f>
        <v>Included  </v>
      </c>
      <c r="BO128" s="14" t="str">
        <f>VLOOKUP(BO328,Lookups!$AL$1:$AM$3,2,TRUE)</f>
        <v>Included  </v>
      </c>
      <c r="BP128" s="14" t="str">
        <f>VLOOKUP(BP328,Lookups!$AL$1:$AM$3,2,TRUE)</f>
        <v>Included  </v>
      </c>
      <c r="BQ128" s="14" t="str">
        <f>VLOOKUP(BQ328,Lookups!$AL$1:$AM$3,2,TRUE)</f>
        <v>NotIncluded   </v>
      </c>
      <c r="BR128" s="14" t="str">
        <f>VLOOKUP(BR328,Lookups!$AL$1:$AM$3,2,TRUE)</f>
        <v>Included  </v>
      </c>
      <c r="BS128" s="14" t="str">
        <f>VLOOKUP(BS328,Lookups!$AL$1:$AM$3,2,TRUE)</f>
        <v>Included  </v>
      </c>
      <c r="BT128" s="14" t="str">
        <f>VLOOKUP(BT328,Lookups!$AL$1:$AM$3,2,TRUE)</f>
        <v>Included  </v>
      </c>
      <c r="BU128" s="14" t="str">
        <f>VLOOKUP(BU328,Lookups!$AL$1:$AM$3,2,TRUE)</f>
        <v>NotIncluded   </v>
      </c>
      <c r="BV128" s="14" t="str">
        <f>VLOOKUP(BV328,Lookups!$AL$1:$AM$3,2,TRUE)</f>
        <v>Included  </v>
      </c>
      <c r="BW128" s="14" t="str">
        <f>VLOOKUP(BW328,Lookups!$AL$1:$AM$3,2,TRUE)</f>
        <v>NotIncluded   </v>
      </c>
      <c r="BX128" s="14" t="str">
        <f>VLOOKUP(BX328,Lookups!$AL$1:$AM$3,2,TRUE)</f>
        <v>NotIncluded   </v>
      </c>
      <c r="BY128" s="14" t="str">
        <f>VLOOKUP(BY328,Lookups!$AL$1:$AM$3,2,TRUE)</f>
        <v>Included  </v>
      </c>
      <c r="BZ128" s="14" t="str">
        <f>VLOOKUP(BZ328,Lookups!$AL$1:$AM$3,2,TRUE)</f>
        <v>Included  </v>
      </c>
      <c r="CA128" s="14" t="str">
        <f>VLOOKUP(CA328,Lookups!$AL$1:$AM$3,2,TRUE)</f>
        <v>Included  </v>
      </c>
      <c r="CB128" s="14" t="str">
        <f>VLOOKUP(CB328,Lookups!$AL$1:$AM$3,2,TRUE)</f>
        <v>NotIncluded   </v>
      </c>
      <c r="CC128" s="14" t="str">
        <f>VLOOKUP(CC328,Lookups!$AL$1:$AM$3,2,TRUE)</f>
        <v>NotIncluded   </v>
      </c>
      <c r="CD128" s="14" t="str">
        <f>VLOOKUP(CD328,Lookups!$AL$1:$AM$3,2,TRUE)</f>
        <v>NotIncluded   </v>
      </c>
      <c r="CE128" s="14" t="str">
        <f>VLOOKUP(CE328,Lookups!$AL$1:$AM$3,2,TRUE)</f>
        <v>NotIncluded   </v>
      </c>
      <c r="CF128" s="14" t="str">
        <f>VLOOKUP(CF328,Lookups!$AL$1:$AM$3,2,TRUE)</f>
        <v>NotIncluded   </v>
      </c>
      <c r="CG128" s="14" t="str">
        <f>VLOOKUP(CG328,Lookups!$AL$1:$AM$3,2,TRUE)</f>
        <v>NotIncluded   </v>
      </c>
      <c r="CH128" s="14" t="str">
        <f>VLOOKUP(CH328,Lookups!$AL$1:$AM$3,2,TRUE)</f>
        <v>Included  </v>
      </c>
      <c r="CI128" s="14" t="str">
        <f>VLOOKUP(CI328,Lookups!$AL$1:$AM$3,2,TRUE)</f>
        <v>NotIncluded   </v>
      </c>
      <c r="CJ128" s="14" t="str">
        <f>VLOOKUP(CJ328,Lookups!$AL$1:$AM$3,2,TRUE)</f>
        <v>NotIncluded   </v>
      </c>
      <c r="CK128" s="14" t="str">
        <f>VLOOKUP(CK328,Lookups!$AL$1:$AM$3,2,TRUE)</f>
        <v>Included  </v>
      </c>
      <c r="CL128" s="14" t="str">
        <f>VLOOKUP(CL328,Lookups!$AL$1:$AM$3,2,TRUE)</f>
        <v>NotIncluded   </v>
      </c>
      <c r="CM128" s="14" t="str">
        <f>VLOOKUP(CM328,Lookups!$AL$1:$AM$3,2,TRUE)</f>
        <v>Included  </v>
      </c>
      <c r="CN128" s="14" t="str">
        <f>VLOOKUP(CN328,Lookups!$AL$1:$AM$3,2,TRUE)</f>
        <v>NotIncluded   </v>
      </c>
      <c r="CO128" s="14" t="str">
        <f>VLOOKUP(CO328,Lookups!$AL$1:$AM$3,2,TRUE)</f>
        <v>Included  </v>
      </c>
      <c r="CP128" s="14" t="str">
        <f>VLOOKUP(CP328,Lookups!$AL$1:$AM$3,2,TRUE)</f>
        <v>NotIncluded   </v>
      </c>
      <c r="CQ128" s="14" t="str">
        <f>VLOOKUP(CQ328,Lookups!$AL$1:$AM$3,2,TRUE)</f>
        <v>NotIncluded   </v>
      </c>
      <c r="CR128" s="14" t="str">
        <f>VLOOKUP(CR328,Lookups!$AL$1:$AM$3,2,TRUE)</f>
        <v>NotIncluded   </v>
      </c>
      <c r="CS128" s="14" t="str">
        <f>VLOOKUP(CS328,Lookups!$AL$1:$AM$3,2,TRUE)</f>
        <v>Included  </v>
      </c>
      <c r="CT128" s="14" t="str">
        <f>VLOOKUP(CT328,Lookups!$AL$1:$AM$3,2,TRUE)</f>
        <v>Included  </v>
      </c>
      <c r="CU128" s="14" t="str">
        <f>VLOOKUP(CU328,Lookups!$AL$1:$AM$3,2,TRUE)</f>
        <v>Included  </v>
      </c>
      <c r="CV128" s="14" t="str">
        <f>VLOOKUP(CV328,Lookups!$AL$1:$AM$3,2,TRUE)</f>
        <v>NotIncluded   </v>
      </c>
      <c r="CW128" s="14" t="str">
        <f>VLOOKUP(CW328,Lookups!$AL$1:$AM$3,2,TRUE)</f>
        <v>NotIncluded   </v>
      </c>
    </row>
    <row r="129" ht="12.75" hidden="1" customHeight="1" outlineLevel="1">
      <c r="A129" s="11" t="s">
        <v>606</v>
      </c>
      <c r="B129" s="14" t="b">
        <f>VLOOKUP(B329,Lookups!$AN$1:$AO$3,2,TRUE)</f>
        <v>1</v>
      </c>
      <c r="C129" s="14" t="b">
        <f>VLOOKUP(C329,Lookups!$AN$1:$AO$3,2,TRUE)</f>
        <v>1</v>
      </c>
      <c r="D129" s="14" t="b">
        <f>VLOOKUP(D329,Lookups!$AN$1:$AO$3,2,TRUE)</f>
        <v>0</v>
      </c>
      <c r="E129" s="14" t="b">
        <f>VLOOKUP(E329,Lookups!$AN$1:$AO$3,2,TRUE)</f>
        <v>0</v>
      </c>
      <c r="F129" s="14" t="b">
        <f>VLOOKUP(F329,Lookups!$AN$1:$AO$3,2,TRUE)</f>
        <v>1</v>
      </c>
      <c r="G129" s="14" t="b">
        <f>VLOOKUP(G329,Lookups!$AN$1:$AO$3,2,TRUE)</f>
        <v>1</v>
      </c>
      <c r="H129" s="14" t="b">
        <f>VLOOKUP(H329,Lookups!$AN$1:$AO$3,2,TRUE)</f>
        <v>0</v>
      </c>
      <c r="I129" s="14" t="b">
        <f>VLOOKUP(I329,Lookups!$AN$1:$AO$3,2,TRUE)</f>
        <v>1</v>
      </c>
      <c r="J129" s="14" t="b">
        <f>VLOOKUP(J329,Lookups!$AN$1:$AO$3,2,TRUE)</f>
        <v>1</v>
      </c>
      <c r="K129" s="14" t="b">
        <f>VLOOKUP(K329,Lookups!$AN$1:$AO$3,2,TRUE)</f>
        <v>0</v>
      </c>
      <c r="L129" s="14" t="b">
        <f>VLOOKUP(L329,Lookups!$AN$1:$AO$3,2,TRUE)</f>
        <v>0</v>
      </c>
      <c r="M129" s="14" t="b">
        <f>VLOOKUP(M329,Lookups!$AN$1:$AO$3,2,TRUE)</f>
        <v>1</v>
      </c>
      <c r="N129" s="14" t="b">
        <f>VLOOKUP(N329,Lookups!$AN$1:$AO$3,2,TRUE)</f>
        <v>1</v>
      </c>
      <c r="O129" s="14" t="b">
        <f>VLOOKUP(O329,Lookups!$AN$1:$AO$3,2,TRUE)</f>
        <v>0</v>
      </c>
      <c r="P129" s="14" t="b">
        <f>VLOOKUP(P329,Lookups!$AN$1:$AO$3,2,TRUE)</f>
        <v>1</v>
      </c>
      <c r="Q129" s="14" t="b">
        <f>VLOOKUP(Q329,Lookups!$AN$1:$AO$3,2,TRUE)</f>
        <v>1</v>
      </c>
      <c r="R129" s="14" t="b">
        <f>VLOOKUP(R329,Lookups!$AN$1:$AO$3,2,TRUE)</f>
        <v>1</v>
      </c>
      <c r="S129" s="14" t="b">
        <f>VLOOKUP(S329,Lookups!$AN$1:$AO$3,2,TRUE)</f>
        <v>1</v>
      </c>
      <c r="T129" s="14" t="b">
        <f>VLOOKUP(T329,Lookups!$AN$1:$AO$3,2,TRUE)</f>
        <v>1</v>
      </c>
      <c r="U129" s="14" t="b">
        <f>VLOOKUP(U329,Lookups!$AN$1:$AO$3,2,TRUE)</f>
        <v>1</v>
      </c>
      <c r="V129" s="14" t="b">
        <f>VLOOKUP(V329,Lookups!$AN$1:$AO$3,2,TRUE)</f>
        <v>1</v>
      </c>
      <c r="W129" s="14" t="b">
        <f>VLOOKUP(W329,Lookups!$AN$1:$AO$3,2,TRUE)</f>
        <v>1</v>
      </c>
      <c r="X129" s="14" t="b">
        <f>VLOOKUP(X329,Lookups!$AN$1:$AO$3,2,TRUE)</f>
        <v>0</v>
      </c>
      <c r="Y129" s="14" t="b">
        <f>VLOOKUP(Y329,Lookups!$AN$1:$AO$3,2,TRUE)</f>
        <v>0</v>
      </c>
      <c r="Z129" s="14" t="b">
        <f>VLOOKUP(Z329,Lookups!$AN$1:$AO$3,2,TRUE)</f>
        <v>0</v>
      </c>
      <c r="AA129" s="14" t="b">
        <f>VLOOKUP(AA329,Lookups!$AN$1:$AO$3,2,TRUE)</f>
        <v>1</v>
      </c>
      <c r="AB129" s="14" t="b">
        <f>VLOOKUP(AB329,Lookups!$AN$1:$AO$3,2,TRUE)</f>
        <v>0</v>
      </c>
      <c r="AC129" s="14" t="b">
        <f>VLOOKUP(AC329,Lookups!$AN$1:$AO$3,2,TRUE)</f>
        <v>1</v>
      </c>
      <c r="AD129" s="14" t="b">
        <f>VLOOKUP(AD329,Lookups!$AN$1:$AO$3,2,TRUE)</f>
        <v>0</v>
      </c>
      <c r="AE129" s="14" t="b">
        <f>VLOOKUP(AE329,Lookups!$AN$1:$AO$3,2,TRUE)</f>
        <v>0</v>
      </c>
      <c r="AF129" s="14" t="b">
        <f>VLOOKUP(AF329,Lookups!$AN$1:$AO$3,2,TRUE)</f>
        <v>0</v>
      </c>
      <c r="AG129" s="14" t="b">
        <f>VLOOKUP(AG329,Lookups!$AN$1:$AO$3,2,TRUE)</f>
        <v>1</v>
      </c>
      <c r="AH129" s="14" t="b">
        <f>VLOOKUP(AH329,Lookups!$AN$1:$AO$3,2,TRUE)</f>
        <v>1</v>
      </c>
      <c r="AI129" s="14" t="b">
        <f>VLOOKUP(AI329,Lookups!$AN$1:$AO$3,2,TRUE)</f>
        <v>0</v>
      </c>
      <c r="AJ129" s="14" t="b">
        <f>VLOOKUP(AJ329,Lookups!$AN$1:$AO$3,2,TRUE)</f>
        <v>1</v>
      </c>
      <c r="AK129" s="14" t="b">
        <f>VLOOKUP(AK329,Lookups!$AN$1:$AO$3,2,TRUE)</f>
        <v>1</v>
      </c>
      <c r="AL129" s="14" t="b">
        <f>VLOOKUP(AL329,Lookups!$AN$1:$AO$3,2,TRUE)</f>
        <v>1</v>
      </c>
      <c r="AM129" s="14" t="b">
        <f>VLOOKUP(AM329,Lookups!$AN$1:$AO$3,2,TRUE)</f>
        <v>1</v>
      </c>
      <c r="AN129" s="14" t="b">
        <f>VLOOKUP(AN329,Lookups!$AN$1:$AO$3,2,TRUE)</f>
        <v>0</v>
      </c>
      <c r="AO129" s="14" t="b">
        <f>VLOOKUP(AO329,Lookups!$AN$1:$AO$3,2,TRUE)</f>
        <v>0</v>
      </c>
      <c r="AP129" s="14" t="b">
        <f>VLOOKUP(AP329,Lookups!$AN$1:$AO$3,2,TRUE)</f>
        <v>1</v>
      </c>
      <c r="AQ129" s="14" t="b">
        <f>VLOOKUP(AQ329,Lookups!$AN$1:$AO$3,2,TRUE)</f>
        <v>0</v>
      </c>
      <c r="AR129" s="14" t="b">
        <f>VLOOKUP(AR329,Lookups!$AN$1:$AO$3,2,TRUE)</f>
        <v>0</v>
      </c>
      <c r="AS129" s="14" t="b">
        <f>VLOOKUP(AS329,Lookups!$AN$1:$AO$3,2,TRUE)</f>
        <v>1</v>
      </c>
      <c r="AT129" s="14" t="b">
        <f>VLOOKUP(AT329,Lookups!$AN$1:$AO$3,2,TRUE)</f>
        <v>0</v>
      </c>
      <c r="AU129" s="14" t="b">
        <f>VLOOKUP(AU329,Lookups!$AN$1:$AO$3,2,TRUE)</f>
        <v>0</v>
      </c>
      <c r="AV129" s="14" t="b">
        <f>VLOOKUP(AV329,Lookups!$AN$1:$AO$3,2,TRUE)</f>
        <v>1</v>
      </c>
      <c r="AW129" s="14" t="b">
        <f>VLOOKUP(AW329,Lookups!$AN$1:$AO$3,2,TRUE)</f>
        <v>0</v>
      </c>
      <c r="AX129" s="14" t="b">
        <f>VLOOKUP(AX329,Lookups!$AN$1:$AO$3,2,TRUE)</f>
        <v>1</v>
      </c>
      <c r="AY129" s="14" t="b">
        <f>VLOOKUP(AY329,Lookups!$AN$1:$AO$3,2,TRUE)</f>
        <v>1</v>
      </c>
      <c r="AZ129" s="14" t="b">
        <f>VLOOKUP(AZ329,Lookups!$AN$1:$AO$3,2,TRUE)</f>
        <v>0</v>
      </c>
      <c r="BA129" s="14" t="b">
        <f>VLOOKUP(BA329,Lookups!$AN$1:$AO$3,2,TRUE)</f>
        <v>1</v>
      </c>
      <c r="BB129" s="14" t="b">
        <f>VLOOKUP(BB329,Lookups!$AN$1:$AO$3,2,TRUE)</f>
        <v>1</v>
      </c>
      <c r="BC129" s="14" t="b">
        <f>VLOOKUP(BC329,Lookups!$AN$1:$AO$3,2,TRUE)</f>
        <v>1</v>
      </c>
      <c r="BD129" s="14" t="b">
        <f>VLOOKUP(BD329,Lookups!$AN$1:$AO$3,2,TRUE)</f>
        <v>0</v>
      </c>
      <c r="BE129" s="14" t="b">
        <f>VLOOKUP(BE329,Lookups!$AN$1:$AO$3,2,TRUE)</f>
        <v>1</v>
      </c>
      <c r="BF129" s="14" t="b">
        <f>VLOOKUP(BF329,Lookups!$AN$1:$AO$3,2,TRUE)</f>
        <v>1</v>
      </c>
      <c r="BG129" s="14" t="b">
        <f>VLOOKUP(BG329,Lookups!$AN$1:$AO$3,2,TRUE)</f>
        <v>1</v>
      </c>
      <c r="BH129" s="14" t="b">
        <f>VLOOKUP(BH329,Lookups!$AN$1:$AO$3,2,TRUE)</f>
        <v>0</v>
      </c>
      <c r="BI129" s="14" t="b">
        <f>VLOOKUP(BI329,Lookups!$AN$1:$AO$3,2,TRUE)</f>
        <v>1</v>
      </c>
      <c r="BJ129" s="14" t="b">
        <f>VLOOKUP(BJ329,Lookups!$AN$1:$AO$3,2,TRUE)</f>
        <v>0</v>
      </c>
      <c r="BK129" s="14" t="b">
        <f>VLOOKUP(BK329,Lookups!$AN$1:$AO$3,2,TRUE)</f>
        <v>1</v>
      </c>
      <c r="BL129" s="14" t="b">
        <f>VLOOKUP(BL329,Lookups!$AN$1:$AO$3,2,TRUE)</f>
        <v>0</v>
      </c>
      <c r="BM129" s="14" t="b">
        <f>VLOOKUP(BM329,Lookups!$AN$1:$AO$3,2,TRUE)</f>
        <v>0</v>
      </c>
      <c r="BN129" s="14" t="b">
        <f>VLOOKUP(BN329,Lookups!$AN$1:$AO$3,2,TRUE)</f>
        <v>1</v>
      </c>
      <c r="BO129" s="14" t="b">
        <f>VLOOKUP(BO329,Lookups!$AN$1:$AO$3,2,TRUE)</f>
        <v>0</v>
      </c>
      <c r="BP129" s="14" t="b">
        <f>VLOOKUP(BP329,Lookups!$AN$1:$AO$3,2,TRUE)</f>
        <v>1</v>
      </c>
      <c r="BQ129" s="14" t="b">
        <f>VLOOKUP(BQ329,Lookups!$AN$1:$AO$3,2,TRUE)</f>
        <v>1</v>
      </c>
      <c r="BR129" s="14" t="b">
        <f>VLOOKUP(BR329,Lookups!$AN$1:$AO$3,2,TRUE)</f>
        <v>1</v>
      </c>
      <c r="BS129" s="14" t="b">
        <f>VLOOKUP(BS329,Lookups!$AN$1:$AO$3,2,TRUE)</f>
        <v>0</v>
      </c>
      <c r="BT129" s="14" t="b">
        <f>VLOOKUP(BT329,Lookups!$AN$1:$AO$3,2,TRUE)</f>
        <v>0</v>
      </c>
      <c r="BU129" s="14" t="b">
        <f>VLOOKUP(BU329,Lookups!$AN$1:$AO$3,2,TRUE)</f>
        <v>0</v>
      </c>
      <c r="BV129" s="14" t="b">
        <f>VLOOKUP(BV329,Lookups!$AN$1:$AO$3,2,TRUE)</f>
        <v>1</v>
      </c>
      <c r="BW129" s="14" t="b">
        <f>VLOOKUP(BW329,Lookups!$AN$1:$AO$3,2,TRUE)</f>
        <v>1</v>
      </c>
      <c r="BX129" s="14" t="b">
        <f>VLOOKUP(BX329,Lookups!$AN$1:$AO$3,2,TRUE)</f>
        <v>0</v>
      </c>
      <c r="BY129" s="14" t="b">
        <f>VLOOKUP(BY329,Lookups!$AN$1:$AO$3,2,TRUE)</f>
        <v>1</v>
      </c>
      <c r="BZ129" s="14" t="b">
        <f>VLOOKUP(BZ329,Lookups!$AN$1:$AO$3,2,TRUE)</f>
        <v>1</v>
      </c>
      <c r="CA129" s="14" t="b">
        <f>VLOOKUP(CA329,Lookups!$AN$1:$AO$3,2,TRUE)</f>
        <v>0</v>
      </c>
      <c r="CB129" s="14" t="b">
        <f>VLOOKUP(CB329,Lookups!$AN$1:$AO$3,2,TRUE)</f>
        <v>0</v>
      </c>
      <c r="CC129" s="14" t="b">
        <f>VLOOKUP(CC329,Lookups!$AN$1:$AO$3,2,TRUE)</f>
        <v>1</v>
      </c>
      <c r="CD129" s="14" t="b">
        <f>VLOOKUP(CD329,Lookups!$AN$1:$AO$3,2,TRUE)</f>
        <v>0</v>
      </c>
      <c r="CE129" s="14" t="b">
        <f>VLOOKUP(CE329,Lookups!$AN$1:$AO$3,2,TRUE)</f>
        <v>1</v>
      </c>
      <c r="CF129" s="14" t="b">
        <f>VLOOKUP(CF329,Lookups!$AN$1:$AO$3,2,TRUE)</f>
        <v>0</v>
      </c>
      <c r="CG129" s="14" t="b">
        <f>VLOOKUP(CG329,Lookups!$AN$1:$AO$3,2,TRUE)</f>
        <v>1</v>
      </c>
      <c r="CH129" s="14" t="b">
        <f>VLOOKUP(CH329,Lookups!$AN$1:$AO$3,2,TRUE)</f>
        <v>0</v>
      </c>
      <c r="CI129" s="14" t="b">
        <f>VLOOKUP(CI329,Lookups!$AN$1:$AO$3,2,TRUE)</f>
        <v>0</v>
      </c>
      <c r="CJ129" s="14" t="b">
        <f>VLOOKUP(CJ329,Lookups!$AN$1:$AO$3,2,TRUE)</f>
        <v>1</v>
      </c>
      <c r="CK129" s="14" t="b">
        <f>VLOOKUP(CK329,Lookups!$AN$1:$AO$3,2,TRUE)</f>
        <v>0</v>
      </c>
      <c r="CL129" s="14" t="b">
        <f>VLOOKUP(CL329,Lookups!$AN$1:$AO$3,2,TRUE)</f>
        <v>1</v>
      </c>
      <c r="CM129" s="14" t="b">
        <f>VLOOKUP(CM329,Lookups!$AN$1:$AO$3,2,TRUE)</f>
        <v>0</v>
      </c>
      <c r="CN129" s="14" t="b">
        <f>VLOOKUP(CN329,Lookups!$AN$1:$AO$3,2,TRUE)</f>
        <v>1</v>
      </c>
      <c r="CO129" s="14" t="b">
        <f>VLOOKUP(CO329,Lookups!$AN$1:$AO$3,2,TRUE)</f>
        <v>0</v>
      </c>
      <c r="CP129" s="14" t="b">
        <f>VLOOKUP(CP329,Lookups!$AN$1:$AO$3,2,TRUE)</f>
        <v>1</v>
      </c>
      <c r="CQ129" s="14" t="b">
        <f>VLOOKUP(CQ329,Lookups!$AN$1:$AO$3,2,TRUE)</f>
        <v>1</v>
      </c>
      <c r="CR129" s="14" t="b">
        <f>VLOOKUP(CR329,Lookups!$AN$1:$AO$3,2,TRUE)</f>
        <v>0</v>
      </c>
      <c r="CS129" s="14" t="b">
        <f>VLOOKUP(CS329,Lookups!$AN$1:$AO$3,2,TRUE)</f>
        <v>0</v>
      </c>
      <c r="CT129" s="14" t="b">
        <f>VLOOKUP(CT329,Lookups!$AN$1:$AO$3,2,TRUE)</f>
        <v>0</v>
      </c>
      <c r="CU129" s="14" t="b">
        <f>VLOOKUP(CU329,Lookups!$AN$1:$AO$3,2,TRUE)</f>
        <v>1</v>
      </c>
      <c r="CV129" s="14" t="b">
        <f>VLOOKUP(CV329,Lookups!$AN$1:$AO$3,2,TRUE)</f>
        <v>1</v>
      </c>
      <c r="CW129" s="14" t="b">
        <f>VLOOKUP(CW329,Lookups!$AN$1:$AO$3,2,TRUE)</f>
        <v>0</v>
      </c>
    </row>
    <row r="130" ht="12.75" hidden="1" customHeight="1" outlineLevel="1">
      <c r="A130" s="11" t="s">
        <v>607</v>
      </c>
      <c r="B130" s="14" t="b">
        <f>VLOOKUP(B330,Lookups!$AP$1:$AQ$3,2,TRUE)</f>
        <v>1</v>
      </c>
      <c r="C130" s="14" t="b">
        <f>VLOOKUP(C330,Lookups!$AP$1:$AQ$3,2,TRUE)</f>
        <v>0</v>
      </c>
      <c r="D130" s="14" t="b">
        <f>VLOOKUP(D330,Lookups!$AP$1:$AQ$3,2,TRUE)</f>
        <v>0</v>
      </c>
      <c r="E130" s="14" t="b">
        <f>VLOOKUP(E330,Lookups!$AP$1:$AQ$3,2,TRUE)</f>
        <v>1</v>
      </c>
      <c r="F130" s="14" t="b">
        <f>VLOOKUP(F330,Lookups!$AP$1:$AQ$3,2,TRUE)</f>
        <v>0</v>
      </c>
      <c r="G130" s="14" t="b">
        <f>VLOOKUP(G330,Lookups!$AP$1:$AQ$3,2,TRUE)</f>
        <v>1</v>
      </c>
      <c r="H130" s="14" t="b">
        <f>VLOOKUP(H330,Lookups!$AP$1:$AQ$3,2,TRUE)</f>
        <v>1</v>
      </c>
      <c r="I130" s="14" t="b">
        <f>VLOOKUP(I330,Lookups!$AP$1:$AQ$3,2,TRUE)</f>
        <v>0</v>
      </c>
      <c r="J130" s="14" t="b">
        <f>VLOOKUP(J330,Lookups!$AP$1:$AQ$3,2,TRUE)</f>
        <v>0</v>
      </c>
      <c r="K130" s="14" t="b">
        <f>VLOOKUP(K330,Lookups!$AP$1:$AQ$3,2,TRUE)</f>
        <v>0</v>
      </c>
      <c r="L130" s="14" t="b">
        <f>VLOOKUP(L330,Lookups!$AP$1:$AQ$3,2,TRUE)</f>
        <v>1</v>
      </c>
      <c r="M130" s="14" t="b">
        <f>VLOOKUP(M330,Lookups!$AP$1:$AQ$3,2,TRUE)</f>
        <v>1</v>
      </c>
      <c r="N130" s="14" t="b">
        <f>VLOOKUP(N330,Lookups!$AP$1:$AQ$3,2,TRUE)</f>
        <v>0</v>
      </c>
      <c r="O130" s="14" t="b">
        <f>VLOOKUP(O330,Lookups!$AP$1:$AQ$3,2,TRUE)</f>
        <v>0</v>
      </c>
      <c r="P130" s="14" t="b">
        <f>VLOOKUP(P330,Lookups!$AP$1:$AQ$3,2,TRUE)</f>
        <v>1</v>
      </c>
      <c r="Q130" s="14" t="b">
        <f>VLOOKUP(Q330,Lookups!$AP$1:$AQ$3,2,TRUE)</f>
        <v>0</v>
      </c>
      <c r="R130" s="14" t="b">
        <f>VLOOKUP(R330,Lookups!$AP$1:$AQ$3,2,TRUE)</f>
        <v>0</v>
      </c>
      <c r="S130" s="14" t="b">
        <f>VLOOKUP(S330,Lookups!$AP$1:$AQ$3,2,TRUE)</f>
        <v>1</v>
      </c>
      <c r="T130" s="14" t="b">
        <f>VLOOKUP(T330,Lookups!$AP$1:$AQ$3,2,TRUE)</f>
        <v>1</v>
      </c>
      <c r="U130" s="14" t="b">
        <f>VLOOKUP(U330,Lookups!$AP$1:$AQ$3,2,TRUE)</f>
        <v>0</v>
      </c>
      <c r="V130" s="14" t="b">
        <f>VLOOKUP(V330,Lookups!$AP$1:$AQ$3,2,TRUE)</f>
        <v>0</v>
      </c>
      <c r="W130" s="14" t="b">
        <f>VLOOKUP(W330,Lookups!$AP$1:$AQ$3,2,TRUE)</f>
        <v>0</v>
      </c>
      <c r="X130" s="14" t="b">
        <f>VLOOKUP(X330,Lookups!$AP$1:$AQ$3,2,TRUE)</f>
        <v>0</v>
      </c>
      <c r="Y130" s="14" t="b">
        <f>VLOOKUP(Y330,Lookups!$AP$1:$AQ$3,2,TRUE)</f>
        <v>0</v>
      </c>
      <c r="Z130" s="14" t="b">
        <f>VLOOKUP(Z330,Lookups!$AP$1:$AQ$3,2,TRUE)</f>
        <v>1</v>
      </c>
      <c r="AA130" s="14" t="b">
        <f>VLOOKUP(AA330,Lookups!$AP$1:$AQ$3,2,TRUE)</f>
        <v>0</v>
      </c>
      <c r="AB130" s="14" t="b">
        <f>VLOOKUP(AB330,Lookups!$AP$1:$AQ$3,2,TRUE)</f>
        <v>0</v>
      </c>
      <c r="AC130" s="14" t="b">
        <f>VLOOKUP(AC330,Lookups!$AP$1:$AQ$3,2,TRUE)</f>
        <v>1</v>
      </c>
      <c r="AD130" s="14" t="b">
        <f>VLOOKUP(AD330,Lookups!$AP$1:$AQ$3,2,TRUE)</f>
        <v>0</v>
      </c>
      <c r="AE130" s="14" t="b">
        <f>VLOOKUP(AE330,Lookups!$AP$1:$AQ$3,2,TRUE)</f>
        <v>0</v>
      </c>
      <c r="AF130" s="14" t="b">
        <f>VLOOKUP(AF330,Lookups!$AP$1:$AQ$3,2,TRUE)</f>
        <v>0</v>
      </c>
      <c r="AG130" s="14" t="b">
        <f>VLOOKUP(AG330,Lookups!$AP$1:$AQ$3,2,TRUE)</f>
        <v>0</v>
      </c>
      <c r="AH130" s="14" t="b">
        <f>VLOOKUP(AH330,Lookups!$AP$1:$AQ$3,2,TRUE)</f>
        <v>0</v>
      </c>
      <c r="AI130" s="14" t="b">
        <f>VLOOKUP(AI330,Lookups!$AP$1:$AQ$3,2,TRUE)</f>
        <v>0</v>
      </c>
      <c r="AJ130" s="14" t="b">
        <f>VLOOKUP(AJ330,Lookups!$AP$1:$AQ$3,2,TRUE)</f>
        <v>0</v>
      </c>
      <c r="AK130" s="14" t="b">
        <f>VLOOKUP(AK330,Lookups!$AP$1:$AQ$3,2,TRUE)</f>
        <v>1</v>
      </c>
      <c r="AL130" s="14" t="b">
        <f>VLOOKUP(AL330,Lookups!$AP$1:$AQ$3,2,TRUE)</f>
        <v>1</v>
      </c>
      <c r="AM130" s="14" t="b">
        <f>VLOOKUP(AM330,Lookups!$AP$1:$AQ$3,2,TRUE)</f>
        <v>0</v>
      </c>
      <c r="AN130" s="14" t="b">
        <f>VLOOKUP(AN330,Lookups!$AP$1:$AQ$3,2,TRUE)</f>
        <v>0</v>
      </c>
      <c r="AO130" s="14" t="b">
        <f>VLOOKUP(AO330,Lookups!$AP$1:$AQ$3,2,TRUE)</f>
        <v>1</v>
      </c>
      <c r="AP130" s="14" t="b">
        <f>VLOOKUP(AP330,Lookups!$AP$1:$AQ$3,2,TRUE)</f>
        <v>1</v>
      </c>
      <c r="AQ130" s="14" t="b">
        <f>VLOOKUP(AQ330,Lookups!$AP$1:$AQ$3,2,TRUE)</f>
        <v>1</v>
      </c>
      <c r="AR130" s="14" t="b">
        <f>VLOOKUP(AR330,Lookups!$AP$1:$AQ$3,2,TRUE)</f>
        <v>0</v>
      </c>
      <c r="AS130" s="14" t="b">
        <f>VLOOKUP(AS330,Lookups!$AP$1:$AQ$3,2,TRUE)</f>
        <v>1</v>
      </c>
      <c r="AT130" s="14" t="b">
        <f>VLOOKUP(AT330,Lookups!$AP$1:$AQ$3,2,TRUE)</f>
        <v>0</v>
      </c>
      <c r="AU130" s="14" t="b">
        <f>VLOOKUP(AU330,Lookups!$AP$1:$AQ$3,2,TRUE)</f>
        <v>1</v>
      </c>
      <c r="AV130" s="14" t="b">
        <f>VLOOKUP(AV330,Lookups!$AP$1:$AQ$3,2,TRUE)</f>
        <v>0</v>
      </c>
      <c r="AW130" s="14" t="b">
        <f>VLOOKUP(AW330,Lookups!$AP$1:$AQ$3,2,TRUE)</f>
        <v>1</v>
      </c>
      <c r="AX130" s="14" t="b">
        <f>VLOOKUP(AX330,Lookups!$AP$1:$AQ$3,2,TRUE)</f>
        <v>0</v>
      </c>
      <c r="AY130" s="14" t="b">
        <f>VLOOKUP(AY330,Lookups!$AP$1:$AQ$3,2,TRUE)</f>
        <v>1</v>
      </c>
      <c r="AZ130" s="14" t="b">
        <f>VLOOKUP(AZ330,Lookups!$AP$1:$AQ$3,2,TRUE)</f>
        <v>0</v>
      </c>
      <c r="BA130" s="14" t="b">
        <f>VLOOKUP(BA330,Lookups!$AP$1:$AQ$3,2,TRUE)</f>
        <v>0</v>
      </c>
      <c r="BB130" s="14" t="b">
        <f>VLOOKUP(BB330,Lookups!$AP$1:$AQ$3,2,TRUE)</f>
        <v>0</v>
      </c>
      <c r="BC130" s="14" t="b">
        <f>VLOOKUP(BC330,Lookups!$AP$1:$AQ$3,2,TRUE)</f>
        <v>1</v>
      </c>
      <c r="BD130" s="14" t="b">
        <f>VLOOKUP(BD330,Lookups!$AP$1:$AQ$3,2,TRUE)</f>
        <v>0</v>
      </c>
      <c r="BE130" s="14" t="b">
        <f>VLOOKUP(BE330,Lookups!$AP$1:$AQ$3,2,TRUE)</f>
        <v>1</v>
      </c>
      <c r="BF130" s="14" t="b">
        <f>VLOOKUP(BF330,Lookups!$AP$1:$AQ$3,2,TRUE)</f>
        <v>1</v>
      </c>
      <c r="BG130" s="14" t="b">
        <f>VLOOKUP(BG330,Lookups!$AP$1:$AQ$3,2,TRUE)</f>
        <v>1</v>
      </c>
      <c r="BH130" s="14" t="b">
        <f>VLOOKUP(BH330,Lookups!$AP$1:$AQ$3,2,TRUE)</f>
        <v>1</v>
      </c>
      <c r="BI130" s="14" t="b">
        <f>VLOOKUP(BI330,Lookups!$AP$1:$AQ$3,2,TRUE)</f>
        <v>0</v>
      </c>
      <c r="BJ130" s="14" t="b">
        <f>VLOOKUP(BJ330,Lookups!$AP$1:$AQ$3,2,TRUE)</f>
        <v>0</v>
      </c>
      <c r="BK130" s="14" t="b">
        <f>VLOOKUP(BK330,Lookups!$AP$1:$AQ$3,2,TRUE)</f>
        <v>0</v>
      </c>
      <c r="BL130" s="14" t="b">
        <f>VLOOKUP(BL330,Lookups!$AP$1:$AQ$3,2,TRUE)</f>
        <v>0</v>
      </c>
      <c r="BM130" s="14" t="b">
        <f>VLOOKUP(BM330,Lookups!$AP$1:$AQ$3,2,TRUE)</f>
        <v>1</v>
      </c>
      <c r="BN130" s="14" t="b">
        <f>VLOOKUP(BN330,Lookups!$AP$1:$AQ$3,2,TRUE)</f>
        <v>0</v>
      </c>
      <c r="BO130" s="14" t="b">
        <f>VLOOKUP(BO330,Lookups!$AP$1:$AQ$3,2,TRUE)</f>
        <v>0</v>
      </c>
      <c r="BP130" s="14" t="b">
        <f>VLOOKUP(BP330,Lookups!$AP$1:$AQ$3,2,TRUE)</f>
        <v>1</v>
      </c>
      <c r="BQ130" s="14" t="b">
        <f>VLOOKUP(BQ330,Lookups!$AP$1:$AQ$3,2,TRUE)</f>
        <v>0</v>
      </c>
      <c r="BR130" s="14" t="b">
        <f>VLOOKUP(BR330,Lookups!$AP$1:$AQ$3,2,TRUE)</f>
        <v>1</v>
      </c>
      <c r="BS130" s="14" t="b">
        <f>VLOOKUP(BS330,Lookups!$AP$1:$AQ$3,2,TRUE)</f>
        <v>0</v>
      </c>
      <c r="BT130" s="14" t="b">
        <f>VLOOKUP(BT330,Lookups!$AP$1:$AQ$3,2,TRUE)</f>
        <v>1</v>
      </c>
      <c r="BU130" s="14" t="b">
        <f>VLOOKUP(BU330,Lookups!$AP$1:$AQ$3,2,TRUE)</f>
        <v>0</v>
      </c>
      <c r="BV130" s="14" t="b">
        <f>VLOOKUP(BV330,Lookups!$AP$1:$AQ$3,2,TRUE)</f>
        <v>1</v>
      </c>
      <c r="BW130" s="14" t="b">
        <f>VLOOKUP(BW330,Lookups!$AP$1:$AQ$3,2,TRUE)</f>
        <v>1</v>
      </c>
      <c r="BX130" s="14" t="b">
        <f>VLOOKUP(BX330,Lookups!$AP$1:$AQ$3,2,TRUE)</f>
        <v>1</v>
      </c>
      <c r="BY130" s="14" t="b">
        <f>VLOOKUP(BY330,Lookups!$AP$1:$AQ$3,2,TRUE)</f>
        <v>1</v>
      </c>
      <c r="BZ130" s="14" t="b">
        <f>VLOOKUP(BZ330,Lookups!$AP$1:$AQ$3,2,TRUE)</f>
        <v>1</v>
      </c>
      <c r="CA130" s="14" t="b">
        <f>VLOOKUP(CA330,Lookups!$AP$1:$AQ$3,2,TRUE)</f>
        <v>0</v>
      </c>
      <c r="CB130" s="14" t="b">
        <f>VLOOKUP(CB330,Lookups!$AP$1:$AQ$3,2,TRUE)</f>
        <v>1</v>
      </c>
      <c r="CC130" s="14" t="b">
        <f>VLOOKUP(CC330,Lookups!$AP$1:$AQ$3,2,TRUE)</f>
        <v>0</v>
      </c>
      <c r="CD130" s="14" t="b">
        <f>VLOOKUP(CD330,Lookups!$AP$1:$AQ$3,2,TRUE)</f>
        <v>0</v>
      </c>
      <c r="CE130" s="14" t="b">
        <f>VLOOKUP(CE330,Lookups!$AP$1:$AQ$3,2,TRUE)</f>
        <v>0</v>
      </c>
      <c r="CF130" s="14" t="b">
        <f>VLOOKUP(CF330,Lookups!$AP$1:$AQ$3,2,TRUE)</f>
        <v>0</v>
      </c>
      <c r="CG130" s="14" t="b">
        <f>VLOOKUP(CG330,Lookups!$AP$1:$AQ$3,2,TRUE)</f>
        <v>0</v>
      </c>
      <c r="CH130" s="14" t="b">
        <f>VLOOKUP(CH330,Lookups!$AP$1:$AQ$3,2,TRUE)</f>
        <v>1</v>
      </c>
      <c r="CI130" s="14" t="b">
        <f>VLOOKUP(CI330,Lookups!$AP$1:$AQ$3,2,TRUE)</f>
        <v>0</v>
      </c>
      <c r="CJ130" s="14" t="b">
        <f>VLOOKUP(CJ330,Lookups!$AP$1:$AQ$3,2,TRUE)</f>
        <v>0</v>
      </c>
      <c r="CK130" s="14" t="b">
        <f>VLOOKUP(CK330,Lookups!$AP$1:$AQ$3,2,TRUE)</f>
        <v>1</v>
      </c>
      <c r="CL130" s="14" t="b">
        <f>VLOOKUP(CL330,Lookups!$AP$1:$AQ$3,2,TRUE)</f>
        <v>1</v>
      </c>
      <c r="CM130" s="14" t="b">
        <f>VLOOKUP(CM330,Lookups!$AP$1:$AQ$3,2,TRUE)</f>
        <v>0</v>
      </c>
      <c r="CN130" s="14" t="b">
        <f>VLOOKUP(CN330,Lookups!$AP$1:$AQ$3,2,TRUE)</f>
        <v>1</v>
      </c>
      <c r="CO130" s="14" t="b">
        <f>VLOOKUP(CO330,Lookups!$AP$1:$AQ$3,2,TRUE)</f>
        <v>1</v>
      </c>
      <c r="CP130" s="14" t="b">
        <f>VLOOKUP(CP330,Lookups!$AP$1:$AQ$3,2,TRUE)</f>
        <v>0</v>
      </c>
      <c r="CQ130" s="14" t="b">
        <f>VLOOKUP(CQ330,Lookups!$AP$1:$AQ$3,2,TRUE)</f>
        <v>1</v>
      </c>
      <c r="CR130" s="14" t="b">
        <f>VLOOKUP(CR330,Lookups!$AP$1:$AQ$3,2,TRUE)</f>
        <v>0</v>
      </c>
      <c r="CS130" s="14" t="b">
        <f>VLOOKUP(CS330,Lookups!$AP$1:$AQ$3,2,TRUE)</f>
        <v>1</v>
      </c>
      <c r="CT130" s="14" t="b">
        <f>VLOOKUP(CT330,Lookups!$AP$1:$AQ$3,2,TRUE)</f>
        <v>1</v>
      </c>
      <c r="CU130" s="14" t="b">
        <f>VLOOKUP(CU330,Lookups!$AP$1:$AQ$3,2,TRUE)</f>
        <v>1</v>
      </c>
      <c r="CV130" s="14" t="b">
        <f>VLOOKUP(CV330,Lookups!$AP$1:$AQ$3,2,TRUE)</f>
        <v>1</v>
      </c>
      <c r="CW130" s="14" t="b">
        <f>VLOOKUP(CW330,Lookups!$AP$1:$AQ$3,2,TRUE)</f>
        <v>0</v>
      </c>
    </row>
    <row r="131" ht="12.75" hidden="1" customHeight="1" outlineLevel="1">
      <c r="A131" s="11" t="s">
        <v>608</v>
      </c>
      <c r="B131" s="14" t="str">
        <f>VLOOKUP(B331,Lookups!$AR$1:$AS$4,2,TRUE)</f>
        <v>Total</v>
      </c>
      <c r="C131" s="14" t="str">
        <f>VLOOKUP(C331,Lookups!$AR$1:$AS$4,2,TRUE)</f>
        <v>Total</v>
      </c>
      <c r="D131" s="14" t="str">
        <f>VLOOKUP(D331,Lookups!$AR$1:$AS$4,2,TRUE)</f>
        <v>Partial</v>
      </c>
      <c r="E131" s="14" t="str">
        <f>VLOOKUP(E331,Lookups!$AR$1:$AS$4,2,TRUE)</f>
        <v>Total</v>
      </c>
      <c r="F131" s="14" t="str">
        <f>VLOOKUP(F331,Lookups!$AR$1:$AS$4,2,TRUE)</f>
        <v>Total</v>
      </c>
      <c r="G131" s="14" t="str">
        <f>VLOOKUP(G331,Lookups!$AR$1:$AS$4,2,TRUE)</f>
        <v>Partial</v>
      </c>
      <c r="H131" s="14" t="str">
        <f>VLOOKUP(H331,Lookups!$AR$1:$AS$4,2,TRUE)</f>
        <v>ZeroDay</v>
      </c>
      <c r="I131" s="14" t="str">
        <f>VLOOKUP(I331,Lookups!$AR$1:$AS$4,2,TRUE)</f>
        <v>ZeroDay</v>
      </c>
      <c r="J131" s="14" t="str">
        <f>VLOOKUP(J331,Lookups!$AR$1:$AS$4,2,TRUE)</f>
        <v>Partial</v>
      </c>
      <c r="K131" s="14" t="str">
        <f>VLOOKUP(K331,Lookups!$AR$1:$AS$4,2,TRUE)</f>
        <v>Partial</v>
      </c>
      <c r="L131" s="14" t="str">
        <f>VLOOKUP(L331,Lookups!$AR$1:$AS$4,2,TRUE)</f>
        <v>Partial</v>
      </c>
      <c r="M131" s="14" t="str">
        <f>VLOOKUP(M331,Lookups!$AR$1:$AS$4,2,TRUE)</f>
        <v>Total</v>
      </c>
      <c r="N131" s="14" t="str">
        <f>VLOOKUP(N331,Lookups!$AR$1:$AS$4,2,TRUE)</f>
        <v>Total</v>
      </c>
      <c r="O131" s="14" t="str">
        <f>VLOOKUP(O331,Lookups!$AR$1:$AS$4,2,TRUE)</f>
        <v>ZeroDay</v>
      </c>
      <c r="P131" s="14" t="str">
        <f>VLOOKUP(P331,Lookups!$AR$1:$AS$4,2,TRUE)</f>
        <v>Partial</v>
      </c>
      <c r="Q131" s="14" t="str">
        <f>VLOOKUP(Q331,Lookups!$AR$1:$AS$4,2,TRUE)</f>
        <v>Partial</v>
      </c>
      <c r="R131" s="14" t="str">
        <f>VLOOKUP(R331,Lookups!$AR$1:$AS$4,2,TRUE)</f>
        <v>ZeroDay</v>
      </c>
      <c r="S131" s="14" t="str">
        <f>VLOOKUP(S331,Lookups!$AR$1:$AS$4,2,TRUE)</f>
        <v>Total</v>
      </c>
      <c r="T131" s="14" t="str">
        <f>VLOOKUP(T331,Lookups!$AR$1:$AS$4,2,TRUE)</f>
        <v>Total</v>
      </c>
      <c r="U131" s="14" t="str">
        <f>VLOOKUP(U331,Lookups!$AR$1:$AS$4,2,TRUE)</f>
        <v>ZeroDay</v>
      </c>
      <c r="V131" s="14" t="str">
        <f>VLOOKUP(V331,Lookups!$AR$1:$AS$4,2,TRUE)</f>
        <v>Partial</v>
      </c>
      <c r="W131" s="14" t="str">
        <f>VLOOKUP(W331,Lookups!$AR$1:$AS$4,2,TRUE)</f>
        <v>Total</v>
      </c>
      <c r="X131" s="14" t="str">
        <f>VLOOKUP(X331,Lookups!$AR$1:$AS$4,2,TRUE)</f>
        <v>Total</v>
      </c>
      <c r="Y131" s="14" t="str">
        <f>VLOOKUP(Y331,Lookups!$AR$1:$AS$4,2,TRUE)</f>
        <v>Total</v>
      </c>
      <c r="Z131" s="14" t="str">
        <f>VLOOKUP(Z331,Lookups!$AR$1:$AS$4,2,TRUE)</f>
        <v>Total</v>
      </c>
      <c r="AA131" s="14" t="str">
        <f>VLOOKUP(AA331,Lookups!$AR$1:$AS$4,2,TRUE)</f>
        <v>Partial</v>
      </c>
      <c r="AB131" s="14" t="str">
        <f>VLOOKUP(AB331,Lookups!$AR$1:$AS$4,2,TRUE)</f>
        <v>Total</v>
      </c>
      <c r="AC131" s="14" t="str">
        <f>VLOOKUP(AC331,Lookups!$AR$1:$AS$4,2,TRUE)</f>
        <v>Total</v>
      </c>
      <c r="AD131" s="14" t="str">
        <f>VLOOKUP(AD331,Lookups!$AR$1:$AS$4,2,TRUE)</f>
        <v>Total</v>
      </c>
      <c r="AE131" s="14" t="str">
        <f>VLOOKUP(AE331,Lookups!$AR$1:$AS$4,2,TRUE)</f>
        <v>Partial</v>
      </c>
      <c r="AF131" s="14" t="str">
        <f>VLOOKUP(AF331,Lookups!$AR$1:$AS$4,2,TRUE)</f>
        <v>Total</v>
      </c>
      <c r="AG131" s="14" t="str">
        <f>VLOOKUP(AG331,Lookups!$AR$1:$AS$4,2,TRUE)</f>
        <v>Total</v>
      </c>
      <c r="AH131" s="14" t="str">
        <f>VLOOKUP(AH331,Lookups!$AR$1:$AS$4,2,TRUE)</f>
        <v>Total</v>
      </c>
      <c r="AI131" s="14" t="str">
        <f>VLOOKUP(AI331,Lookups!$AR$1:$AS$4,2,TRUE)</f>
        <v>Total</v>
      </c>
      <c r="AJ131" s="14" t="str">
        <f>VLOOKUP(AJ331,Lookups!$AR$1:$AS$4,2,TRUE)</f>
        <v>ZeroDay</v>
      </c>
      <c r="AK131" s="14" t="str">
        <f>VLOOKUP(AK331,Lookups!$AR$1:$AS$4,2,TRUE)</f>
        <v>Total</v>
      </c>
      <c r="AL131" s="14" t="str">
        <f>VLOOKUP(AL331,Lookups!$AR$1:$AS$4,2,TRUE)</f>
        <v>Partial</v>
      </c>
      <c r="AM131" s="14" t="str">
        <f>VLOOKUP(AM331,Lookups!$AR$1:$AS$4,2,TRUE)</f>
        <v>ZeroDay</v>
      </c>
      <c r="AN131" s="14" t="str">
        <f>VLOOKUP(AN331,Lookups!$AR$1:$AS$4,2,TRUE)</f>
        <v>Total</v>
      </c>
      <c r="AO131" s="14" t="str">
        <f>VLOOKUP(AO331,Lookups!$AR$1:$AS$4,2,TRUE)</f>
        <v>Partial</v>
      </c>
      <c r="AP131" s="14" t="str">
        <f>VLOOKUP(AP331,Lookups!$AR$1:$AS$4,2,TRUE)</f>
        <v>ZeroDay</v>
      </c>
      <c r="AQ131" s="14" t="str">
        <f>VLOOKUP(AQ331,Lookups!$AR$1:$AS$4,2,TRUE)</f>
        <v>Total</v>
      </c>
      <c r="AR131" s="14" t="str">
        <f>VLOOKUP(AR331,Lookups!$AR$1:$AS$4,2,TRUE)</f>
        <v>Total</v>
      </c>
      <c r="AS131" s="14" t="str">
        <f>VLOOKUP(AS331,Lookups!$AR$1:$AS$4,2,TRUE)</f>
        <v>Partial</v>
      </c>
      <c r="AT131" s="14" t="str">
        <f>VLOOKUP(AT331,Lookups!$AR$1:$AS$4,2,TRUE)</f>
        <v>Total</v>
      </c>
      <c r="AU131" s="14" t="str">
        <f>VLOOKUP(AU331,Lookups!$AR$1:$AS$4,2,TRUE)</f>
        <v>Partial</v>
      </c>
      <c r="AV131" s="14" t="str">
        <f>VLOOKUP(AV331,Lookups!$AR$1:$AS$4,2,TRUE)</f>
        <v>Partial</v>
      </c>
      <c r="AW131" s="14" t="str">
        <f>VLOOKUP(AW331,Lookups!$AR$1:$AS$4,2,TRUE)</f>
        <v>ZeroDay</v>
      </c>
      <c r="AX131" s="14" t="str">
        <f>VLOOKUP(AX331,Lookups!$AR$1:$AS$4,2,TRUE)</f>
        <v>Total</v>
      </c>
      <c r="AY131" s="14" t="str">
        <f>VLOOKUP(AY331,Lookups!$AR$1:$AS$4,2,TRUE)</f>
        <v>Total</v>
      </c>
      <c r="AZ131" s="14" t="str">
        <f>VLOOKUP(AZ331,Lookups!$AR$1:$AS$4,2,TRUE)</f>
        <v>ZeroDay</v>
      </c>
      <c r="BA131" s="14" t="str">
        <f>VLOOKUP(BA331,Lookups!$AR$1:$AS$4,2,TRUE)</f>
        <v>Total</v>
      </c>
      <c r="BB131" s="14" t="str">
        <f>VLOOKUP(BB331,Lookups!$AR$1:$AS$4,2,TRUE)</f>
        <v>Total</v>
      </c>
      <c r="BC131" s="14" t="str">
        <f>VLOOKUP(BC331,Lookups!$AR$1:$AS$4,2,TRUE)</f>
        <v>Total</v>
      </c>
      <c r="BD131" s="14" t="str">
        <f>VLOOKUP(BD331,Lookups!$AR$1:$AS$4,2,TRUE)</f>
        <v>Total</v>
      </c>
      <c r="BE131" s="14" t="str">
        <f>VLOOKUP(BE331,Lookups!$AR$1:$AS$4,2,TRUE)</f>
        <v>ZeroDay</v>
      </c>
      <c r="BF131" s="14" t="str">
        <f>VLOOKUP(BF331,Lookups!$AR$1:$AS$4,2,TRUE)</f>
        <v>Partial</v>
      </c>
      <c r="BG131" s="14" t="str">
        <f>VLOOKUP(BG331,Lookups!$AR$1:$AS$4,2,TRUE)</f>
        <v>Total</v>
      </c>
      <c r="BH131" s="14" t="str">
        <f>VLOOKUP(BH331,Lookups!$AR$1:$AS$4,2,TRUE)</f>
        <v>Partial</v>
      </c>
      <c r="BI131" s="14" t="str">
        <f>VLOOKUP(BI331,Lookups!$AR$1:$AS$4,2,TRUE)</f>
        <v>Total</v>
      </c>
      <c r="BJ131" s="14" t="str">
        <f>VLOOKUP(BJ331,Lookups!$AR$1:$AS$4,2,TRUE)</f>
        <v>Total</v>
      </c>
      <c r="BK131" s="14" t="str">
        <f>VLOOKUP(BK331,Lookups!$AR$1:$AS$4,2,TRUE)</f>
        <v>Partial</v>
      </c>
      <c r="BL131" s="14" t="str">
        <f>VLOOKUP(BL331,Lookups!$AR$1:$AS$4,2,TRUE)</f>
        <v>Total</v>
      </c>
      <c r="BM131" s="14" t="str">
        <f>VLOOKUP(BM331,Lookups!$AR$1:$AS$4,2,TRUE)</f>
        <v>Total</v>
      </c>
      <c r="BN131" s="14" t="str">
        <f>VLOOKUP(BN331,Lookups!$AR$1:$AS$4,2,TRUE)</f>
        <v>Total</v>
      </c>
      <c r="BO131" s="14" t="str">
        <f>VLOOKUP(BO331,Lookups!$AR$1:$AS$4,2,TRUE)</f>
        <v>ZeroDay</v>
      </c>
      <c r="BP131" s="14" t="str">
        <f>VLOOKUP(BP331,Lookups!$AR$1:$AS$4,2,TRUE)</f>
        <v>Total</v>
      </c>
      <c r="BQ131" s="14" t="str">
        <f>VLOOKUP(BQ331,Lookups!$AR$1:$AS$4,2,TRUE)</f>
        <v>Total</v>
      </c>
      <c r="BR131" s="14" t="str">
        <f>VLOOKUP(BR331,Lookups!$AR$1:$AS$4,2,TRUE)</f>
        <v>ZeroDay</v>
      </c>
      <c r="BS131" s="14" t="str">
        <f>VLOOKUP(BS331,Lookups!$AR$1:$AS$4,2,TRUE)</f>
        <v>Total</v>
      </c>
      <c r="BT131" s="14" t="str">
        <f>VLOOKUP(BT331,Lookups!$AR$1:$AS$4,2,TRUE)</f>
        <v>Partial</v>
      </c>
      <c r="BU131" s="14" t="str">
        <f>VLOOKUP(BU331,Lookups!$AR$1:$AS$4,2,TRUE)</f>
        <v>Total</v>
      </c>
      <c r="BV131" s="14" t="str">
        <f>VLOOKUP(BV331,Lookups!$AR$1:$AS$4,2,TRUE)</f>
        <v>Partial</v>
      </c>
      <c r="BW131" s="14" t="str">
        <f>VLOOKUP(BW331,Lookups!$AR$1:$AS$4,2,TRUE)</f>
        <v>Total</v>
      </c>
      <c r="BX131" s="14" t="str">
        <f>VLOOKUP(BX331,Lookups!$AR$1:$AS$4,2,TRUE)</f>
        <v>Total</v>
      </c>
      <c r="BY131" s="14" t="str">
        <f>VLOOKUP(BY331,Lookups!$AR$1:$AS$4,2,TRUE)</f>
        <v>Partial</v>
      </c>
      <c r="BZ131" s="14" t="str">
        <f>VLOOKUP(BZ331,Lookups!$AR$1:$AS$4,2,TRUE)</f>
        <v>Total</v>
      </c>
      <c r="CA131" s="14" t="str">
        <f>VLOOKUP(CA331,Lookups!$AR$1:$AS$4,2,TRUE)</f>
        <v>Partial</v>
      </c>
      <c r="CB131" s="14" t="str">
        <f>VLOOKUP(CB331,Lookups!$AR$1:$AS$4,2,TRUE)</f>
        <v>ZeroDay</v>
      </c>
      <c r="CC131" s="14" t="str">
        <f>VLOOKUP(CC331,Lookups!$AR$1:$AS$4,2,TRUE)</f>
        <v>Total</v>
      </c>
      <c r="CD131" s="14" t="str">
        <f>VLOOKUP(CD331,Lookups!$AR$1:$AS$4,2,TRUE)</f>
        <v>Total</v>
      </c>
      <c r="CE131" s="14" t="str">
        <f>VLOOKUP(CE331,Lookups!$AR$1:$AS$4,2,TRUE)</f>
        <v>Partial</v>
      </c>
      <c r="CF131" s="14" t="str">
        <f>VLOOKUP(CF331,Lookups!$AR$1:$AS$4,2,TRUE)</f>
        <v>Total</v>
      </c>
      <c r="CG131" s="14" t="str">
        <f>VLOOKUP(CG331,Lookups!$AR$1:$AS$4,2,TRUE)</f>
        <v>Total</v>
      </c>
      <c r="CH131" s="14" t="str">
        <f>VLOOKUP(CH331,Lookups!$AR$1:$AS$4,2,TRUE)</f>
        <v>Total</v>
      </c>
      <c r="CI131" s="14" t="str">
        <f>VLOOKUP(CI331,Lookups!$AR$1:$AS$4,2,TRUE)</f>
        <v>Partial</v>
      </c>
      <c r="CJ131" s="14" t="str">
        <f>VLOOKUP(CJ331,Lookups!$AR$1:$AS$4,2,TRUE)</f>
        <v>Total</v>
      </c>
      <c r="CK131" s="14" t="str">
        <f>VLOOKUP(CK331,Lookups!$AR$1:$AS$4,2,TRUE)</f>
        <v>ZeroDay</v>
      </c>
      <c r="CL131" s="14" t="str">
        <f>VLOOKUP(CL331,Lookups!$AR$1:$AS$4,2,TRUE)</f>
        <v>Total</v>
      </c>
      <c r="CM131" s="14" t="str">
        <f>VLOOKUP(CM331,Lookups!$AR$1:$AS$4,2,TRUE)</f>
        <v>Total</v>
      </c>
      <c r="CN131" s="14" t="str">
        <f>VLOOKUP(CN331,Lookups!$AR$1:$AS$4,2,TRUE)</f>
        <v>ZeroDay</v>
      </c>
      <c r="CO131" s="14" t="str">
        <f>VLOOKUP(CO331,Lookups!$AR$1:$AS$4,2,TRUE)</f>
        <v>Total</v>
      </c>
      <c r="CP131" s="14" t="str">
        <f>VLOOKUP(CP331,Lookups!$AR$1:$AS$4,2,TRUE)</f>
        <v>Total</v>
      </c>
      <c r="CQ131" s="14" t="str">
        <f>VLOOKUP(CQ331,Lookups!$AR$1:$AS$4,2,TRUE)</f>
        <v>Total</v>
      </c>
      <c r="CR131" s="14" t="str">
        <f>VLOOKUP(CR331,Lookups!$AR$1:$AS$4,2,TRUE)</f>
        <v>Total</v>
      </c>
      <c r="CS131" s="14" t="str">
        <f>VLOOKUP(CS331,Lookups!$AR$1:$AS$4,2,TRUE)</f>
        <v>Total</v>
      </c>
      <c r="CT131" s="14" t="str">
        <f>VLOOKUP(CT331,Lookups!$AR$1:$AS$4,2,TRUE)</f>
        <v>ZeroDay</v>
      </c>
      <c r="CU131" s="14" t="str">
        <f>VLOOKUP(CU331,Lookups!$AR$1:$AS$4,2,TRUE)</f>
        <v>Total</v>
      </c>
      <c r="CV131" s="14" t="str">
        <f>VLOOKUP(CV331,Lookups!$AR$1:$AS$4,2,TRUE)</f>
        <v>Total</v>
      </c>
      <c r="CW131" s="14" t="str">
        <f>VLOOKUP(CW331,Lookups!$AR$1:$AS$4,2,TRUE)</f>
        <v>Total</v>
      </c>
    </row>
    <row r="132" ht="12.75" hidden="1" customHeight="1" outlineLevel="1">
      <c r="A132" s="11" t="s">
        <v>609</v>
      </c>
      <c r="B132" s="14" t="b">
        <f>VLOOKUP(B332,Lookups!$AT$1:$AU$3,2,TRUE)</f>
        <v>1</v>
      </c>
      <c r="C132" s="14" t="b">
        <f>VLOOKUP(C332,Lookups!$AT$1:$AU$3,2,TRUE)</f>
        <v>1</v>
      </c>
      <c r="D132" s="14" t="b">
        <f>VLOOKUP(D332,Lookups!$AT$1:$AU$3,2,TRUE)</f>
        <v>1</v>
      </c>
      <c r="E132" s="14" t="b">
        <f>VLOOKUP(E332,Lookups!$AT$1:$AU$3,2,TRUE)</f>
        <v>0</v>
      </c>
      <c r="F132" s="14" t="b">
        <f>VLOOKUP(F332,Lookups!$AT$1:$AU$3,2,TRUE)</f>
        <v>1</v>
      </c>
      <c r="G132" s="14" t="b">
        <f>VLOOKUP(G332,Lookups!$AT$1:$AU$3,2,TRUE)</f>
        <v>0</v>
      </c>
      <c r="H132" s="14" t="b">
        <f>VLOOKUP(H332,Lookups!$AT$1:$AU$3,2,TRUE)</f>
        <v>0</v>
      </c>
      <c r="I132" s="14" t="b">
        <f>VLOOKUP(I332,Lookups!$AT$1:$AU$3,2,TRUE)</f>
        <v>1</v>
      </c>
      <c r="J132" s="14" t="b">
        <f>VLOOKUP(J332,Lookups!$AT$1:$AU$3,2,TRUE)</f>
        <v>0</v>
      </c>
      <c r="K132" s="14" t="b">
        <f>VLOOKUP(K332,Lookups!$AT$1:$AU$3,2,TRUE)</f>
        <v>1</v>
      </c>
      <c r="L132" s="14" t="b">
        <f>VLOOKUP(L332,Lookups!$AT$1:$AU$3,2,TRUE)</f>
        <v>1</v>
      </c>
      <c r="M132" s="14" t="b">
        <f>VLOOKUP(M332,Lookups!$AT$1:$AU$3,2,TRUE)</f>
        <v>0</v>
      </c>
      <c r="N132" s="14" t="b">
        <f>VLOOKUP(N332,Lookups!$AT$1:$AU$3,2,TRUE)</f>
        <v>1</v>
      </c>
      <c r="O132" s="14" t="b">
        <f>VLOOKUP(O332,Lookups!$AT$1:$AU$3,2,TRUE)</f>
        <v>0</v>
      </c>
      <c r="P132" s="14" t="b">
        <f>VLOOKUP(P332,Lookups!$AT$1:$AU$3,2,TRUE)</f>
        <v>0</v>
      </c>
      <c r="Q132" s="14" t="b">
        <f>VLOOKUP(Q332,Lookups!$AT$1:$AU$3,2,TRUE)</f>
        <v>0</v>
      </c>
      <c r="R132" s="14" t="b">
        <f>VLOOKUP(R332,Lookups!$AT$1:$AU$3,2,TRUE)</f>
        <v>0</v>
      </c>
      <c r="S132" s="14" t="b">
        <f>VLOOKUP(S332,Lookups!$AT$1:$AU$3,2,TRUE)</f>
        <v>0</v>
      </c>
      <c r="T132" s="14" t="b">
        <f>VLOOKUP(T332,Lookups!$AT$1:$AU$3,2,TRUE)</f>
        <v>0</v>
      </c>
      <c r="U132" s="14" t="b">
        <f>VLOOKUP(U332,Lookups!$AT$1:$AU$3,2,TRUE)</f>
        <v>1</v>
      </c>
      <c r="V132" s="14" t="b">
        <f>VLOOKUP(V332,Lookups!$AT$1:$AU$3,2,TRUE)</f>
        <v>1</v>
      </c>
      <c r="W132" s="14" t="b">
        <f>VLOOKUP(W332,Lookups!$AT$1:$AU$3,2,TRUE)</f>
        <v>1</v>
      </c>
      <c r="X132" s="14" t="b">
        <f>VLOOKUP(X332,Lookups!$AT$1:$AU$3,2,TRUE)</f>
        <v>1</v>
      </c>
      <c r="Y132" s="14" t="b">
        <f>VLOOKUP(Y332,Lookups!$AT$1:$AU$3,2,TRUE)</f>
        <v>1</v>
      </c>
      <c r="Z132" s="14" t="b">
        <f>VLOOKUP(Z332,Lookups!$AT$1:$AU$3,2,TRUE)</f>
        <v>0</v>
      </c>
      <c r="AA132" s="14" t="b">
        <f>VLOOKUP(AA332,Lookups!$AT$1:$AU$3,2,TRUE)</f>
        <v>0</v>
      </c>
      <c r="AB132" s="14" t="b">
        <f>VLOOKUP(AB332,Lookups!$AT$1:$AU$3,2,TRUE)</f>
        <v>1</v>
      </c>
      <c r="AC132" s="14" t="b">
        <f>VLOOKUP(AC332,Lookups!$AT$1:$AU$3,2,TRUE)</f>
        <v>0</v>
      </c>
      <c r="AD132" s="14" t="b">
        <f>VLOOKUP(AD332,Lookups!$AT$1:$AU$3,2,TRUE)</f>
        <v>1</v>
      </c>
      <c r="AE132" s="14" t="b">
        <f>VLOOKUP(AE332,Lookups!$AT$1:$AU$3,2,TRUE)</f>
        <v>1</v>
      </c>
      <c r="AF132" s="14" t="b">
        <f>VLOOKUP(AF332,Lookups!$AT$1:$AU$3,2,TRUE)</f>
        <v>0</v>
      </c>
      <c r="AG132" s="14" t="b">
        <f>VLOOKUP(AG332,Lookups!$AT$1:$AU$3,2,TRUE)</f>
        <v>0</v>
      </c>
      <c r="AH132" s="14" t="b">
        <f>VLOOKUP(AH332,Lookups!$AT$1:$AU$3,2,TRUE)</f>
        <v>1</v>
      </c>
      <c r="AI132" s="14" t="b">
        <f>VLOOKUP(AI332,Lookups!$AT$1:$AU$3,2,TRUE)</f>
        <v>0</v>
      </c>
      <c r="AJ132" s="14" t="b">
        <f>VLOOKUP(AJ332,Lookups!$AT$1:$AU$3,2,TRUE)</f>
        <v>1</v>
      </c>
      <c r="AK132" s="14" t="b">
        <f>VLOOKUP(AK332,Lookups!$AT$1:$AU$3,2,TRUE)</f>
        <v>0</v>
      </c>
      <c r="AL132" s="14" t="b">
        <f>VLOOKUP(AL332,Lookups!$AT$1:$AU$3,2,TRUE)</f>
        <v>1</v>
      </c>
      <c r="AM132" s="14" t="b">
        <f>VLOOKUP(AM332,Lookups!$AT$1:$AU$3,2,TRUE)</f>
        <v>0</v>
      </c>
      <c r="AN132" s="14" t="b">
        <f>VLOOKUP(AN332,Lookups!$AT$1:$AU$3,2,TRUE)</f>
        <v>1</v>
      </c>
      <c r="AO132" s="14" t="b">
        <f>VLOOKUP(AO332,Lookups!$AT$1:$AU$3,2,TRUE)</f>
        <v>1</v>
      </c>
      <c r="AP132" s="14" t="b">
        <f>VLOOKUP(AP332,Lookups!$AT$1:$AU$3,2,TRUE)</f>
        <v>0</v>
      </c>
      <c r="AQ132" s="14" t="b">
        <f>VLOOKUP(AQ332,Lookups!$AT$1:$AU$3,2,TRUE)</f>
        <v>0</v>
      </c>
      <c r="AR132" s="14" t="b">
        <f>VLOOKUP(AR332,Lookups!$AT$1:$AU$3,2,TRUE)</f>
        <v>1</v>
      </c>
      <c r="AS132" s="14" t="b">
        <f>VLOOKUP(AS332,Lookups!$AT$1:$AU$3,2,TRUE)</f>
        <v>1</v>
      </c>
      <c r="AT132" s="14" t="b">
        <f>VLOOKUP(AT332,Lookups!$AT$1:$AU$3,2,TRUE)</f>
        <v>1</v>
      </c>
      <c r="AU132" s="14" t="b">
        <f>VLOOKUP(AU332,Lookups!$AT$1:$AU$3,2,TRUE)</f>
        <v>1</v>
      </c>
      <c r="AV132" s="14" t="b">
        <f>VLOOKUP(AV332,Lookups!$AT$1:$AU$3,2,TRUE)</f>
        <v>0</v>
      </c>
      <c r="AW132" s="14" t="b">
        <f>VLOOKUP(AW332,Lookups!$AT$1:$AU$3,2,TRUE)</f>
        <v>1</v>
      </c>
      <c r="AX132" s="14" t="b">
        <f>VLOOKUP(AX332,Lookups!$AT$1:$AU$3,2,TRUE)</f>
        <v>1</v>
      </c>
      <c r="AY132" s="14" t="b">
        <f>VLOOKUP(AY332,Lookups!$AT$1:$AU$3,2,TRUE)</f>
        <v>0</v>
      </c>
      <c r="AZ132" s="14" t="b">
        <f>VLOOKUP(AZ332,Lookups!$AT$1:$AU$3,2,TRUE)</f>
        <v>0</v>
      </c>
      <c r="BA132" s="14" t="b">
        <f>VLOOKUP(BA332,Lookups!$AT$1:$AU$3,2,TRUE)</f>
        <v>0</v>
      </c>
      <c r="BB132" s="14" t="b">
        <f>VLOOKUP(BB332,Lookups!$AT$1:$AU$3,2,TRUE)</f>
        <v>0</v>
      </c>
      <c r="BC132" s="14" t="b">
        <f>VLOOKUP(BC332,Lookups!$AT$1:$AU$3,2,TRUE)</f>
        <v>1</v>
      </c>
      <c r="BD132" s="14" t="b">
        <f>VLOOKUP(BD332,Lookups!$AT$1:$AU$3,2,TRUE)</f>
        <v>1</v>
      </c>
      <c r="BE132" s="14" t="b">
        <f>VLOOKUP(BE332,Lookups!$AT$1:$AU$3,2,TRUE)</f>
        <v>0</v>
      </c>
      <c r="BF132" s="14" t="b">
        <f>VLOOKUP(BF332,Lookups!$AT$1:$AU$3,2,TRUE)</f>
        <v>0</v>
      </c>
      <c r="BG132" s="14" t="b">
        <f>VLOOKUP(BG332,Lookups!$AT$1:$AU$3,2,TRUE)</f>
        <v>0</v>
      </c>
      <c r="BH132" s="14" t="b">
        <f>VLOOKUP(BH332,Lookups!$AT$1:$AU$3,2,TRUE)</f>
        <v>1</v>
      </c>
      <c r="BI132" s="14" t="b">
        <f>VLOOKUP(BI332,Lookups!$AT$1:$AU$3,2,TRUE)</f>
        <v>0</v>
      </c>
      <c r="BJ132" s="14" t="b">
        <f>VLOOKUP(BJ332,Lookups!$AT$1:$AU$3,2,TRUE)</f>
        <v>0</v>
      </c>
      <c r="BK132" s="14" t="b">
        <f>VLOOKUP(BK332,Lookups!$AT$1:$AU$3,2,TRUE)</f>
        <v>1</v>
      </c>
      <c r="BL132" s="14" t="b">
        <f>VLOOKUP(BL332,Lookups!$AT$1:$AU$3,2,TRUE)</f>
        <v>0</v>
      </c>
      <c r="BM132" s="14" t="b">
        <f>VLOOKUP(BM332,Lookups!$AT$1:$AU$3,2,TRUE)</f>
        <v>0</v>
      </c>
      <c r="BN132" s="14" t="b">
        <f>VLOOKUP(BN332,Lookups!$AT$1:$AU$3,2,TRUE)</f>
        <v>0</v>
      </c>
      <c r="BO132" s="14" t="b">
        <f>VLOOKUP(BO332,Lookups!$AT$1:$AU$3,2,TRUE)</f>
        <v>1</v>
      </c>
      <c r="BP132" s="14" t="b">
        <f>VLOOKUP(BP332,Lookups!$AT$1:$AU$3,2,TRUE)</f>
        <v>1</v>
      </c>
      <c r="BQ132" s="14" t="b">
        <f>VLOOKUP(BQ332,Lookups!$AT$1:$AU$3,2,TRUE)</f>
        <v>0</v>
      </c>
      <c r="BR132" s="14" t="b">
        <f>VLOOKUP(BR332,Lookups!$AT$1:$AU$3,2,TRUE)</f>
        <v>1</v>
      </c>
      <c r="BS132" s="14" t="b">
        <f>VLOOKUP(BS332,Lookups!$AT$1:$AU$3,2,TRUE)</f>
        <v>0</v>
      </c>
      <c r="BT132" s="14" t="b">
        <f>VLOOKUP(BT332,Lookups!$AT$1:$AU$3,2,TRUE)</f>
        <v>1</v>
      </c>
      <c r="BU132" s="14" t="b">
        <f>VLOOKUP(BU332,Lookups!$AT$1:$AU$3,2,TRUE)</f>
        <v>1</v>
      </c>
      <c r="BV132" s="14" t="b">
        <f>VLOOKUP(BV332,Lookups!$AT$1:$AU$3,2,TRUE)</f>
        <v>0</v>
      </c>
      <c r="BW132" s="14" t="b">
        <f>VLOOKUP(BW332,Lookups!$AT$1:$AU$3,2,TRUE)</f>
        <v>0</v>
      </c>
      <c r="BX132" s="14" t="b">
        <f>VLOOKUP(BX332,Lookups!$AT$1:$AU$3,2,TRUE)</f>
        <v>0</v>
      </c>
      <c r="BY132" s="14" t="b">
        <f>VLOOKUP(BY332,Lookups!$AT$1:$AU$3,2,TRUE)</f>
        <v>1</v>
      </c>
      <c r="BZ132" s="14" t="b">
        <f>VLOOKUP(BZ332,Lookups!$AT$1:$AU$3,2,TRUE)</f>
        <v>1</v>
      </c>
      <c r="CA132" s="14" t="b">
        <f>VLOOKUP(CA332,Lookups!$AT$1:$AU$3,2,TRUE)</f>
        <v>0</v>
      </c>
      <c r="CB132" s="14" t="b">
        <f>VLOOKUP(CB332,Lookups!$AT$1:$AU$3,2,TRUE)</f>
        <v>1</v>
      </c>
      <c r="CC132" s="14" t="b">
        <f>VLOOKUP(CC332,Lookups!$AT$1:$AU$3,2,TRUE)</f>
        <v>0</v>
      </c>
      <c r="CD132" s="14" t="b">
        <f>VLOOKUP(CD332,Lookups!$AT$1:$AU$3,2,TRUE)</f>
        <v>0</v>
      </c>
      <c r="CE132" s="14" t="b">
        <f>VLOOKUP(CE332,Lookups!$AT$1:$AU$3,2,TRUE)</f>
        <v>1</v>
      </c>
      <c r="CF132" s="14" t="b">
        <f>VLOOKUP(CF332,Lookups!$AT$1:$AU$3,2,TRUE)</f>
        <v>0</v>
      </c>
      <c r="CG132" s="14" t="b">
        <f>VLOOKUP(CG332,Lookups!$AT$1:$AU$3,2,TRUE)</f>
        <v>0</v>
      </c>
      <c r="CH132" s="14" t="b">
        <f>VLOOKUP(CH332,Lookups!$AT$1:$AU$3,2,TRUE)</f>
        <v>0</v>
      </c>
      <c r="CI132" s="14" t="b">
        <f>VLOOKUP(CI332,Lookups!$AT$1:$AU$3,2,TRUE)</f>
        <v>0</v>
      </c>
      <c r="CJ132" s="14" t="b">
        <f>VLOOKUP(CJ332,Lookups!$AT$1:$AU$3,2,TRUE)</f>
        <v>0</v>
      </c>
      <c r="CK132" s="14" t="b">
        <f>VLOOKUP(CK332,Lookups!$AT$1:$AU$3,2,TRUE)</f>
        <v>0</v>
      </c>
      <c r="CL132" s="14" t="b">
        <f>VLOOKUP(CL332,Lookups!$AT$1:$AU$3,2,TRUE)</f>
        <v>1</v>
      </c>
      <c r="CM132" s="14" t="b">
        <f>VLOOKUP(CM332,Lookups!$AT$1:$AU$3,2,TRUE)</f>
        <v>0</v>
      </c>
      <c r="CN132" s="14" t="b">
        <f>VLOOKUP(CN332,Lookups!$AT$1:$AU$3,2,TRUE)</f>
        <v>0</v>
      </c>
      <c r="CO132" s="14" t="b">
        <f>VLOOKUP(CO332,Lookups!$AT$1:$AU$3,2,TRUE)</f>
        <v>0</v>
      </c>
      <c r="CP132" s="14" t="b">
        <f>VLOOKUP(CP332,Lookups!$AT$1:$AU$3,2,TRUE)</f>
        <v>1</v>
      </c>
      <c r="CQ132" s="14" t="b">
        <f>VLOOKUP(CQ332,Lookups!$AT$1:$AU$3,2,TRUE)</f>
        <v>1</v>
      </c>
      <c r="CR132" s="14" t="b">
        <f>VLOOKUP(CR332,Lookups!$AT$1:$AU$3,2,TRUE)</f>
        <v>0</v>
      </c>
      <c r="CS132" s="14" t="b">
        <f>VLOOKUP(CS332,Lookups!$AT$1:$AU$3,2,TRUE)</f>
        <v>0</v>
      </c>
      <c r="CT132" s="14" t="b">
        <f>VLOOKUP(CT332,Lookups!$AT$1:$AU$3,2,TRUE)</f>
        <v>0</v>
      </c>
      <c r="CU132" s="14" t="b">
        <f>VLOOKUP(CU332,Lookups!$AT$1:$AU$3,2,TRUE)</f>
        <v>1</v>
      </c>
      <c r="CV132" s="14" t="b">
        <f>VLOOKUP(CV332,Lookups!$AT$1:$AU$3,2,TRUE)</f>
        <v>1</v>
      </c>
      <c r="CW132" s="14" t="b">
        <f>VLOOKUP(CW332,Lookups!$AT$1:$AU$3,2,TRUE)</f>
        <v>1</v>
      </c>
    </row>
    <row r="133" ht="12.75" hidden="1" customHeight="1" outlineLevel="1">
      <c r="A133" s="11" t="s">
        <v>610</v>
      </c>
      <c r="B133" s="14" t="b">
        <f>VLOOKUP(B333,Lookups!$AV$1:$AW$3,2,TRUE)</f>
        <v>0</v>
      </c>
      <c r="C133" s="14" t="b">
        <f>VLOOKUP(C333,Lookups!$AV$1:$AW$3,2,TRUE)</f>
        <v>1</v>
      </c>
      <c r="D133" s="14" t="b">
        <f>VLOOKUP(D333,Lookups!$AV$1:$AW$3,2,TRUE)</f>
        <v>1</v>
      </c>
      <c r="E133" s="14" t="b">
        <f>VLOOKUP(E333,Lookups!$AV$1:$AW$3,2,TRUE)</f>
        <v>0</v>
      </c>
      <c r="F133" s="14" t="b">
        <f>VLOOKUP(F333,Lookups!$AV$1:$AW$3,2,TRUE)</f>
        <v>0</v>
      </c>
      <c r="G133" s="14" t="b">
        <f>VLOOKUP(G333,Lookups!$AV$1:$AW$3,2,TRUE)</f>
        <v>0</v>
      </c>
      <c r="H133" s="14" t="b">
        <f>VLOOKUP(H333,Lookups!$AV$1:$AW$3,2,TRUE)</f>
        <v>0</v>
      </c>
      <c r="I133" s="14" t="b">
        <f>VLOOKUP(I333,Lookups!$AV$1:$AW$3,2,TRUE)</f>
        <v>1</v>
      </c>
      <c r="J133" s="14" t="b">
        <f>VLOOKUP(J333,Lookups!$AV$1:$AW$3,2,TRUE)</f>
        <v>0</v>
      </c>
      <c r="K133" s="14" t="b">
        <f>VLOOKUP(K333,Lookups!$AV$1:$AW$3,2,TRUE)</f>
        <v>1</v>
      </c>
      <c r="L133" s="14" t="b">
        <f>VLOOKUP(L333,Lookups!$AV$1:$AW$3,2,TRUE)</f>
        <v>1</v>
      </c>
      <c r="M133" s="14" t="b">
        <f>VLOOKUP(M333,Lookups!$AV$1:$AW$3,2,TRUE)</f>
        <v>1</v>
      </c>
      <c r="N133" s="14" t="b">
        <f>VLOOKUP(N333,Lookups!$AV$1:$AW$3,2,TRUE)</f>
        <v>1</v>
      </c>
      <c r="O133" s="14" t="b">
        <f>VLOOKUP(O333,Lookups!$AV$1:$AW$3,2,TRUE)</f>
        <v>0</v>
      </c>
      <c r="P133" s="14" t="b">
        <f>VLOOKUP(P333,Lookups!$AV$1:$AW$3,2,TRUE)</f>
        <v>0</v>
      </c>
      <c r="Q133" s="14" t="b">
        <f>VLOOKUP(Q333,Lookups!$AV$1:$AW$3,2,TRUE)</f>
        <v>1</v>
      </c>
      <c r="R133" s="14" t="b">
        <f>VLOOKUP(R333,Lookups!$AV$1:$AW$3,2,TRUE)</f>
        <v>0</v>
      </c>
      <c r="S133" s="14" t="b">
        <f>VLOOKUP(S333,Lookups!$AV$1:$AW$3,2,TRUE)</f>
        <v>0</v>
      </c>
      <c r="T133" s="14" t="b">
        <f>VLOOKUP(T333,Lookups!$AV$1:$AW$3,2,TRUE)</f>
        <v>0</v>
      </c>
      <c r="U133" s="14" t="b">
        <f>VLOOKUP(U333,Lookups!$AV$1:$AW$3,2,TRUE)</f>
        <v>1</v>
      </c>
      <c r="V133" s="14" t="b">
        <f>VLOOKUP(V333,Lookups!$AV$1:$AW$3,2,TRUE)</f>
        <v>0</v>
      </c>
      <c r="W133" s="14" t="b">
        <f>VLOOKUP(W333,Lookups!$AV$1:$AW$3,2,TRUE)</f>
        <v>1</v>
      </c>
      <c r="X133" s="14" t="b">
        <f>VLOOKUP(X333,Lookups!$AV$1:$AW$3,2,TRUE)</f>
        <v>0</v>
      </c>
      <c r="Y133" s="14" t="b">
        <f>VLOOKUP(Y333,Lookups!$AV$1:$AW$3,2,TRUE)</f>
        <v>1</v>
      </c>
      <c r="Z133" s="14" t="b">
        <f>VLOOKUP(Z333,Lookups!$AV$1:$AW$3,2,TRUE)</f>
        <v>0</v>
      </c>
      <c r="AA133" s="14" t="b">
        <f>VLOOKUP(AA333,Lookups!$AV$1:$AW$3,2,TRUE)</f>
        <v>1</v>
      </c>
      <c r="AB133" s="14" t="b">
        <f>VLOOKUP(AB333,Lookups!$AV$1:$AW$3,2,TRUE)</f>
        <v>1</v>
      </c>
      <c r="AC133" s="14" t="b">
        <f>VLOOKUP(AC333,Lookups!$AV$1:$AW$3,2,TRUE)</f>
        <v>0</v>
      </c>
      <c r="AD133" s="14" t="b">
        <f>VLOOKUP(AD333,Lookups!$AV$1:$AW$3,2,TRUE)</f>
        <v>0</v>
      </c>
      <c r="AE133" s="14" t="b">
        <f>VLOOKUP(AE333,Lookups!$AV$1:$AW$3,2,TRUE)</f>
        <v>1</v>
      </c>
      <c r="AF133" s="14" t="b">
        <f>VLOOKUP(AF333,Lookups!$AV$1:$AW$3,2,TRUE)</f>
        <v>0</v>
      </c>
      <c r="AG133" s="14" t="b">
        <f>VLOOKUP(AG333,Lookups!$AV$1:$AW$3,2,TRUE)</f>
        <v>1</v>
      </c>
      <c r="AH133" s="14" t="b">
        <f>VLOOKUP(AH333,Lookups!$AV$1:$AW$3,2,TRUE)</f>
        <v>0</v>
      </c>
      <c r="AI133" s="14" t="b">
        <f>VLOOKUP(AI333,Lookups!$AV$1:$AW$3,2,TRUE)</f>
        <v>0</v>
      </c>
      <c r="AJ133" s="14" t="b">
        <f>VLOOKUP(AJ333,Lookups!$AV$1:$AW$3,2,TRUE)</f>
        <v>1</v>
      </c>
      <c r="AK133" s="14" t="b">
        <f>VLOOKUP(AK333,Lookups!$AV$1:$AW$3,2,TRUE)</f>
        <v>1</v>
      </c>
      <c r="AL133" s="14" t="b">
        <f>VLOOKUP(AL333,Lookups!$AV$1:$AW$3,2,TRUE)</f>
        <v>1</v>
      </c>
      <c r="AM133" s="14" t="b">
        <f>VLOOKUP(AM333,Lookups!$AV$1:$AW$3,2,TRUE)</f>
        <v>1</v>
      </c>
      <c r="AN133" s="14" t="b">
        <f>VLOOKUP(AN333,Lookups!$AV$1:$AW$3,2,TRUE)</f>
        <v>1</v>
      </c>
      <c r="AO133" s="14" t="b">
        <f>VLOOKUP(AO333,Lookups!$AV$1:$AW$3,2,TRUE)</f>
        <v>1</v>
      </c>
      <c r="AP133" s="14" t="b">
        <f>VLOOKUP(AP333,Lookups!$AV$1:$AW$3,2,TRUE)</f>
        <v>0</v>
      </c>
      <c r="AQ133" s="14" t="b">
        <f>VLOOKUP(AQ333,Lookups!$AV$1:$AW$3,2,TRUE)</f>
        <v>0</v>
      </c>
      <c r="AR133" s="14" t="b">
        <f>VLOOKUP(AR333,Lookups!$AV$1:$AW$3,2,TRUE)</f>
        <v>0</v>
      </c>
      <c r="AS133" s="14" t="b">
        <f>VLOOKUP(AS333,Lookups!$AV$1:$AW$3,2,TRUE)</f>
        <v>0</v>
      </c>
      <c r="AT133" s="14" t="b">
        <f>VLOOKUP(AT333,Lookups!$AV$1:$AW$3,2,TRUE)</f>
        <v>0</v>
      </c>
      <c r="AU133" s="14" t="b">
        <f>VLOOKUP(AU333,Lookups!$AV$1:$AW$3,2,TRUE)</f>
        <v>0</v>
      </c>
      <c r="AV133" s="14" t="b">
        <f>VLOOKUP(AV333,Lookups!$AV$1:$AW$3,2,TRUE)</f>
        <v>1</v>
      </c>
      <c r="AW133" s="14" t="b">
        <f>VLOOKUP(AW333,Lookups!$AV$1:$AW$3,2,TRUE)</f>
        <v>0</v>
      </c>
      <c r="AX133" s="14" t="b">
        <f>VLOOKUP(AX333,Lookups!$AV$1:$AW$3,2,TRUE)</f>
        <v>1</v>
      </c>
      <c r="AY133" s="14" t="b">
        <f>VLOOKUP(AY333,Lookups!$AV$1:$AW$3,2,TRUE)</f>
        <v>0</v>
      </c>
      <c r="AZ133" s="14" t="b">
        <f>VLOOKUP(AZ333,Lookups!$AV$1:$AW$3,2,TRUE)</f>
        <v>1</v>
      </c>
      <c r="BA133" s="14" t="b">
        <f>VLOOKUP(BA333,Lookups!$AV$1:$AW$3,2,TRUE)</f>
        <v>1</v>
      </c>
      <c r="BB133" s="14" t="b">
        <f>VLOOKUP(BB333,Lookups!$AV$1:$AW$3,2,TRUE)</f>
        <v>0</v>
      </c>
      <c r="BC133" s="14" t="b">
        <f>VLOOKUP(BC333,Lookups!$AV$1:$AW$3,2,TRUE)</f>
        <v>1</v>
      </c>
      <c r="BD133" s="14" t="b">
        <f>VLOOKUP(BD333,Lookups!$AV$1:$AW$3,2,TRUE)</f>
        <v>0</v>
      </c>
      <c r="BE133" s="14" t="b">
        <f>VLOOKUP(BE333,Lookups!$AV$1:$AW$3,2,TRUE)</f>
        <v>1</v>
      </c>
      <c r="BF133" s="14" t="b">
        <f>VLOOKUP(BF333,Lookups!$AV$1:$AW$3,2,TRUE)</f>
        <v>1</v>
      </c>
      <c r="BG133" s="14" t="b">
        <f>VLOOKUP(BG333,Lookups!$AV$1:$AW$3,2,TRUE)</f>
        <v>0</v>
      </c>
      <c r="BH133" s="14" t="b">
        <f>VLOOKUP(BH333,Lookups!$AV$1:$AW$3,2,TRUE)</f>
        <v>1</v>
      </c>
      <c r="BI133" s="14" t="b">
        <f>VLOOKUP(BI333,Lookups!$AV$1:$AW$3,2,TRUE)</f>
        <v>0</v>
      </c>
      <c r="BJ133" s="14" t="b">
        <f>VLOOKUP(BJ333,Lookups!$AV$1:$AW$3,2,TRUE)</f>
        <v>1</v>
      </c>
      <c r="BK133" s="14" t="b">
        <f>VLOOKUP(BK333,Lookups!$AV$1:$AW$3,2,TRUE)</f>
        <v>0</v>
      </c>
      <c r="BL133" s="14" t="b">
        <f>VLOOKUP(BL333,Lookups!$AV$1:$AW$3,2,TRUE)</f>
        <v>1</v>
      </c>
      <c r="BM133" s="14" t="b">
        <f>VLOOKUP(BM333,Lookups!$AV$1:$AW$3,2,TRUE)</f>
        <v>1</v>
      </c>
      <c r="BN133" s="14" t="b">
        <f>VLOOKUP(BN333,Lookups!$AV$1:$AW$3,2,TRUE)</f>
        <v>0</v>
      </c>
      <c r="BO133" s="14" t="b">
        <f>VLOOKUP(BO333,Lookups!$AV$1:$AW$3,2,TRUE)</f>
        <v>0</v>
      </c>
      <c r="BP133" s="14" t="b">
        <f>VLOOKUP(BP333,Lookups!$AV$1:$AW$3,2,TRUE)</f>
        <v>1</v>
      </c>
      <c r="BQ133" s="14" t="b">
        <f>VLOOKUP(BQ333,Lookups!$AV$1:$AW$3,2,TRUE)</f>
        <v>0</v>
      </c>
      <c r="BR133" s="14" t="b">
        <f>VLOOKUP(BR333,Lookups!$AV$1:$AW$3,2,TRUE)</f>
        <v>1</v>
      </c>
      <c r="BS133" s="14" t="b">
        <f>VLOOKUP(BS333,Lookups!$AV$1:$AW$3,2,TRUE)</f>
        <v>1</v>
      </c>
      <c r="BT133" s="14" t="b">
        <f>VLOOKUP(BT333,Lookups!$AV$1:$AW$3,2,TRUE)</f>
        <v>1</v>
      </c>
      <c r="BU133" s="14" t="b">
        <f>VLOOKUP(BU333,Lookups!$AV$1:$AW$3,2,TRUE)</f>
        <v>1</v>
      </c>
      <c r="BV133" s="14" t="b">
        <f>VLOOKUP(BV333,Lookups!$AV$1:$AW$3,2,TRUE)</f>
        <v>0</v>
      </c>
      <c r="BW133" s="14" t="b">
        <f>VLOOKUP(BW333,Lookups!$AV$1:$AW$3,2,TRUE)</f>
        <v>1</v>
      </c>
      <c r="BX133" s="14" t="b">
        <f>VLOOKUP(BX333,Lookups!$AV$1:$AW$3,2,TRUE)</f>
        <v>1</v>
      </c>
      <c r="BY133" s="14" t="b">
        <f>VLOOKUP(BY333,Lookups!$AV$1:$AW$3,2,TRUE)</f>
        <v>0</v>
      </c>
      <c r="BZ133" s="14" t="b">
        <f>VLOOKUP(BZ333,Lookups!$AV$1:$AW$3,2,TRUE)</f>
        <v>0</v>
      </c>
      <c r="CA133" s="14" t="b">
        <f>VLOOKUP(CA333,Lookups!$AV$1:$AW$3,2,TRUE)</f>
        <v>0</v>
      </c>
      <c r="CB133" s="14" t="b">
        <f>VLOOKUP(CB333,Lookups!$AV$1:$AW$3,2,TRUE)</f>
        <v>0</v>
      </c>
      <c r="CC133" s="14" t="b">
        <f>VLOOKUP(CC333,Lookups!$AV$1:$AW$3,2,TRUE)</f>
        <v>1</v>
      </c>
      <c r="CD133" s="14" t="b">
        <f>VLOOKUP(CD333,Lookups!$AV$1:$AW$3,2,TRUE)</f>
        <v>1</v>
      </c>
      <c r="CE133" s="14" t="b">
        <f>VLOOKUP(CE333,Lookups!$AV$1:$AW$3,2,TRUE)</f>
        <v>0</v>
      </c>
      <c r="CF133" s="14" t="b">
        <f>VLOOKUP(CF333,Lookups!$AV$1:$AW$3,2,TRUE)</f>
        <v>0</v>
      </c>
      <c r="CG133" s="14" t="b">
        <f>VLOOKUP(CG333,Lookups!$AV$1:$AW$3,2,TRUE)</f>
        <v>0</v>
      </c>
      <c r="CH133" s="14" t="b">
        <f>VLOOKUP(CH333,Lookups!$AV$1:$AW$3,2,TRUE)</f>
        <v>1</v>
      </c>
      <c r="CI133" s="14" t="b">
        <f>VLOOKUP(CI333,Lookups!$AV$1:$AW$3,2,TRUE)</f>
        <v>1</v>
      </c>
      <c r="CJ133" s="14" t="b">
        <f>VLOOKUP(CJ333,Lookups!$AV$1:$AW$3,2,TRUE)</f>
        <v>1</v>
      </c>
      <c r="CK133" s="14" t="b">
        <f>VLOOKUP(CK333,Lookups!$AV$1:$AW$3,2,TRUE)</f>
        <v>1</v>
      </c>
      <c r="CL133" s="14" t="b">
        <f>VLOOKUP(CL333,Lookups!$AV$1:$AW$3,2,TRUE)</f>
        <v>0</v>
      </c>
      <c r="CM133" s="14" t="b">
        <f>VLOOKUP(CM333,Lookups!$AV$1:$AW$3,2,TRUE)</f>
        <v>1</v>
      </c>
      <c r="CN133" s="14" t="b">
        <f>VLOOKUP(CN333,Lookups!$AV$1:$AW$3,2,TRUE)</f>
        <v>0</v>
      </c>
      <c r="CO133" s="14" t="b">
        <f>VLOOKUP(CO333,Lookups!$AV$1:$AW$3,2,TRUE)</f>
        <v>0</v>
      </c>
      <c r="CP133" s="14" t="b">
        <f>VLOOKUP(CP333,Lookups!$AV$1:$AW$3,2,TRUE)</f>
        <v>0</v>
      </c>
      <c r="CQ133" s="14" t="b">
        <f>VLOOKUP(CQ333,Lookups!$AV$1:$AW$3,2,TRUE)</f>
        <v>1</v>
      </c>
      <c r="CR133" s="14" t="b">
        <f>VLOOKUP(CR333,Lookups!$AV$1:$AW$3,2,TRUE)</f>
        <v>0</v>
      </c>
      <c r="CS133" s="14" t="b">
        <f>VLOOKUP(CS333,Lookups!$AV$1:$AW$3,2,TRUE)</f>
        <v>1</v>
      </c>
      <c r="CT133" s="14" t="b">
        <f>VLOOKUP(CT333,Lookups!$AV$1:$AW$3,2,TRUE)</f>
        <v>1</v>
      </c>
      <c r="CU133" s="14" t="b">
        <f>VLOOKUP(CU333,Lookups!$AV$1:$AW$3,2,TRUE)</f>
        <v>1</v>
      </c>
      <c r="CV133" s="14" t="b">
        <f>VLOOKUP(CV333,Lookups!$AV$1:$AW$3,2,TRUE)</f>
        <v>1</v>
      </c>
      <c r="CW133" s="14" t="b">
        <f>VLOOKUP(CW333,Lookups!$AV$1:$AW$3,2,TRUE)</f>
        <v>1</v>
      </c>
    </row>
    <row r="134" ht="12.75" hidden="1" customHeight="1" outlineLevel="1">
      <c r="A134" s="11" t="s">
        <v>611</v>
      </c>
      <c r="B134" s="14" t="str">
        <f>VLOOKUP(B334,Lookups!$AX$1:$AY$3,2,TRUE)</f>
        <v>Issue</v>
      </c>
      <c r="C134" s="14" t="str">
        <f>VLOOKUP(C334,Lookups!$AX$1:$AY$3,2,TRUE)</f>
        <v>Attained</v>
      </c>
      <c r="D134" s="14" t="str">
        <f>VLOOKUP(D334,Lookups!$AX$1:$AY$3,2,TRUE)</f>
        <v>Attained</v>
      </c>
      <c r="E134" s="14" t="str">
        <f>VLOOKUP(E334,Lookups!$AX$1:$AY$3,2,TRUE)</f>
        <v>Issue</v>
      </c>
      <c r="F134" s="14" t="str">
        <f>VLOOKUP(F334,Lookups!$AX$1:$AY$3,2,TRUE)</f>
        <v>Attained</v>
      </c>
      <c r="G134" s="14" t="str">
        <f>VLOOKUP(G334,Lookups!$AX$1:$AY$3,2,TRUE)</f>
        <v>Attained</v>
      </c>
      <c r="H134" s="14" t="str">
        <f>VLOOKUP(H334,Lookups!$AX$1:$AY$3,2,TRUE)</f>
        <v>Attained</v>
      </c>
      <c r="I134" s="14" t="str">
        <f>VLOOKUP(I334,Lookups!$AX$1:$AY$3,2,TRUE)</f>
        <v>Attained</v>
      </c>
      <c r="J134" s="14" t="str">
        <f>VLOOKUP(J334,Lookups!$AX$1:$AY$3,2,TRUE)</f>
        <v>Issue</v>
      </c>
      <c r="K134" s="14" t="str">
        <f>VLOOKUP(K334,Lookups!$AX$1:$AY$3,2,TRUE)</f>
        <v>Issue</v>
      </c>
      <c r="L134" s="14" t="str">
        <f>VLOOKUP(L334,Lookups!$AX$1:$AY$3,2,TRUE)</f>
        <v>Attained</v>
      </c>
      <c r="M134" s="14" t="str">
        <f>VLOOKUP(M334,Lookups!$AX$1:$AY$3,2,TRUE)</f>
        <v>Issue</v>
      </c>
      <c r="N134" s="14" t="str">
        <f>VLOOKUP(N334,Lookups!$AX$1:$AY$3,2,TRUE)</f>
        <v>Attained</v>
      </c>
      <c r="O134" s="14" t="str">
        <f>VLOOKUP(O334,Lookups!$AX$1:$AY$3,2,TRUE)</f>
        <v>Attained</v>
      </c>
      <c r="P134" s="14" t="str">
        <f>VLOOKUP(P334,Lookups!$AX$1:$AY$3,2,TRUE)</f>
        <v>Issue</v>
      </c>
      <c r="Q134" s="14" t="str">
        <f>VLOOKUP(Q334,Lookups!$AX$1:$AY$3,2,TRUE)</f>
        <v>Attained</v>
      </c>
      <c r="R134" s="14" t="str">
        <f>VLOOKUP(R334,Lookups!$AX$1:$AY$3,2,TRUE)</f>
        <v>Issue</v>
      </c>
      <c r="S134" s="14" t="str">
        <f>VLOOKUP(S334,Lookups!$AX$1:$AY$3,2,TRUE)</f>
        <v>Attained</v>
      </c>
      <c r="T134" s="14" t="str">
        <f>VLOOKUP(T334,Lookups!$AX$1:$AY$3,2,TRUE)</f>
        <v>Issue</v>
      </c>
      <c r="U134" s="14" t="str">
        <f>VLOOKUP(U334,Lookups!$AX$1:$AY$3,2,TRUE)</f>
        <v>Attained</v>
      </c>
      <c r="V134" s="14" t="str">
        <f>VLOOKUP(V334,Lookups!$AX$1:$AY$3,2,TRUE)</f>
        <v>Attained</v>
      </c>
      <c r="W134" s="14" t="str">
        <f>VLOOKUP(W334,Lookups!$AX$1:$AY$3,2,TRUE)</f>
        <v>Issue</v>
      </c>
      <c r="X134" s="14" t="str">
        <f>VLOOKUP(X334,Lookups!$AX$1:$AY$3,2,TRUE)</f>
        <v>Issue</v>
      </c>
      <c r="Y134" s="14" t="str">
        <f>VLOOKUP(Y334,Lookups!$AX$1:$AY$3,2,TRUE)</f>
        <v>Issue</v>
      </c>
      <c r="Z134" s="14" t="str">
        <f>VLOOKUP(Z334,Lookups!$AX$1:$AY$3,2,TRUE)</f>
        <v>Issue</v>
      </c>
      <c r="AA134" s="14" t="str">
        <f>VLOOKUP(AA334,Lookups!$AX$1:$AY$3,2,TRUE)</f>
        <v>Issue</v>
      </c>
      <c r="AB134" s="14" t="str">
        <f>VLOOKUP(AB334,Lookups!$AX$1:$AY$3,2,TRUE)</f>
        <v>Attained</v>
      </c>
      <c r="AC134" s="14" t="str">
        <f>VLOOKUP(AC334,Lookups!$AX$1:$AY$3,2,TRUE)</f>
        <v>Attained</v>
      </c>
      <c r="AD134" s="14" t="str">
        <f>VLOOKUP(AD334,Lookups!$AX$1:$AY$3,2,TRUE)</f>
        <v>Attained</v>
      </c>
      <c r="AE134" s="14" t="str">
        <f>VLOOKUP(AE334,Lookups!$AX$1:$AY$3,2,TRUE)</f>
        <v>Attained</v>
      </c>
      <c r="AF134" s="14" t="str">
        <f>VLOOKUP(AF334,Lookups!$AX$1:$AY$3,2,TRUE)</f>
        <v>Issue</v>
      </c>
      <c r="AG134" s="14" t="str">
        <f>VLOOKUP(AG334,Lookups!$AX$1:$AY$3,2,TRUE)</f>
        <v>Issue</v>
      </c>
      <c r="AH134" s="14" t="str">
        <f>VLOOKUP(AH334,Lookups!$AX$1:$AY$3,2,TRUE)</f>
        <v>Issue</v>
      </c>
      <c r="AI134" s="14" t="str">
        <f>VLOOKUP(AI334,Lookups!$AX$1:$AY$3,2,TRUE)</f>
        <v>Attained</v>
      </c>
      <c r="AJ134" s="14" t="str">
        <f>VLOOKUP(AJ334,Lookups!$AX$1:$AY$3,2,TRUE)</f>
        <v>Issue</v>
      </c>
      <c r="AK134" s="14" t="str">
        <f>VLOOKUP(AK334,Lookups!$AX$1:$AY$3,2,TRUE)</f>
        <v>Attained</v>
      </c>
      <c r="AL134" s="14" t="str">
        <f>VLOOKUP(AL334,Lookups!$AX$1:$AY$3,2,TRUE)</f>
        <v>Attained</v>
      </c>
      <c r="AM134" s="14" t="str">
        <f>VLOOKUP(AM334,Lookups!$AX$1:$AY$3,2,TRUE)</f>
        <v>Attained</v>
      </c>
      <c r="AN134" s="14" t="str">
        <f>VLOOKUP(AN334,Lookups!$AX$1:$AY$3,2,TRUE)</f>
        <v>Issue</v>
      </c>
      <c r="AO134" s="14" t="str">
        <f>VLOOKUP(AO334,Lookups!$AX$1:$AY$3,2,TRUE)</f>
        <v>Attained</v>
      </c>
      <c r="AP134" s="14" t="str">
        <f>VLOOKUP(AP334,Lookups!$AX$1:$AY$3,2,TRUE)</f>
        <v>Issue</v>
      </c>
      <c r="AQ134" s="14" t="str">
        <f>VLOOKUP(AQ334,Lookups!$AX$1:$AY$3,2,TRUE)</f>
        <v>Issue</v>
      </c>
      <c r="AR134" s="14" t="str">
        <f>VLOOKUP(AR334,Lookups!$AX$1:$AY$3,2,TRUE)</f>
        <v>Issue</v>
      </c>
      <c r="AS134" s="14" t="str">
        <f>VLOOKUP(AS334,Lookups!$AX$1:$AY$3,2,TRUE)</f>
        <v>Attained</v>
      </c>
      <c r="AT134" s="14" t="str">
        <f>VLOOKUP(AT334,Lookups!$AX$1:$AY$3,2,TRUE)</f>
        <v>Issue</v>
      </c>
      <c r="AU134" s="14" t="str">
        <f>VLOOKUP(AU334,Lookups!$AX$1:$AY$3,2,TRUE)</f>
        <v>Issue</v>
      </c>
      <c r="AV134" s="14" t="str">
        <f>VLOOKUP(AV334,Lookups!$AX$1:$AY$3,2,TRUE)</f>
        <v>Attained</v>
      </c>
      <c r="AW134" s="14" t="str">
        <f>VLOOKUP(AW334,Lookups!$AX$1:$AY$3,2,TRUE)</f>
        <v>Issue</v>
      </c>
      <c r="AX134" s="14" t="str">
        <f>VLOOKUP(AX334,Lookups!$AX$1:$AY$3,2,TRUE)</f>
        <v>Issue</v>
      </c>
      <c r="AY134" s="14" t="str">
        <f>VLOOKUP(AY334,Lookups!$AX$1:$AY$3,2,TRUE)</f>
        <v>Issue</v>
      </c>
      <c r="AZ134" s="14" t="str">
        <f>VLOOKUP(AZ334,Lookups!$AX$1:$AY$3,2,TRUE)</f>
        <v>Attained</v>
      </c>
      <c r="BA134" s="14" t="str">
        <f>VLOOKUP(BA334,Lookups!$AX$1:$AY$3,2,TRUE)</f>
        <v>Issue</v>
      </c>
      <c r="BB134" s="14" t="str">
        <f>VLOOKUP(BB334,Lookups!$AX$1:$AY$3,2,TRUE)</f>
        <v>Attained</v>
      </c>
      <c r="BC134" s="14" t="str">
        <f>VLOOKUP(BC334,Lookups!$AX$1:$AY$3,2,TRUE)</f>
        <v>Issue</v>
      </c>
      <c r="BD134" s="14" t="str">
        <f>VLOOKUP(BD334,Lookups!$AX$1:$AY$3,2,TRUE)</f>
        <v>Issue</v>
      </c>
      <c r="BE134" s="14" t="str">
        <f>VLOOKUP(BE334,Lookups!$AX$1:$AY$3,2,TRUE)</f>
        <v>Attained</v>
      </c>
      <c r="BF134" s="14" t="str">
        <f>VLOOKUP(BF334,Lookups!$AX$1:$AY$3,2,TRUE)</f>
        <v>Attained</v>
      </c>
      <c r="BG134" s="14" t="str">
        <f>VLOOKUP(BG334,Lookups!$AX$1:$AY$3,2,TRUE)</f>
        <v>Issue</v>
      </c>
      <c r="BH134" s="14" t="str">
        <f>VLOOKUP(BH334,Lookups!$AX$1:$AY$3,2,TRUE)</f>
        <v>Attained</v>
      </c>
      <c r="BI134" s="14" t="str">
        <f>VLOOKUP(BI334,Lookups!$AX$1:$AY$3,2,TRUE)</f>
        <v>Attained</v>
      </c>
      <c r="BJ134" s="14" t="str">
        <f>VLOOKUP(BJ334,Lookups!$AX$1:$AY$3,2,TRUE)</f>
        <v>Issue</v>
      </c>
      <c r="BK134" s="14" t="str">
        <f>VLOOKUP(BK334,Lookups!$AX$1:$AY$3,2,TRUE)</f>
        <v>Issue</v>
      </c>
      <c r="BL134" s="14" t="str">
        <f>VLOOKUP(BL334,Lookups!$AX$1:$AY$3,2,TRUE)</f>
        <v>Issue</v>
      </c>
      <c r="BM134" s="14" t="str">
        <f>VLOOKUP(BM334,Lookups!$AX$1:$AY$3,2,TRUE)</f>
        <v>Attained</v>
      </c>
      <c r="BN134" s="14" t="str">
        <f>VLOOKUP(BN334,Lookups!$AX$1:$AY$3,2,TRUE)</f>
        <v>Attained</v>
      </c>
      <c r="BO134" s="14" t="str">
        <f>VLOOKUP(BO334,Lookups!$AX$1:$AY$3,2,TRUE)</f>
        <v>Issue</v>
      </c>
      <c r="BP134" s="14" t="str">
        <f>VLOOKUP(BP334,Lookups!$AX$1:$AY$3,2,TRUE)</f>
        <v>Issue</v>
      </c>
      <c r="BQ134" s="14" t="str">
        <f>VLOOKUP(BQ334,Lookups!$AX$1:$AY$3,2,TRUE)</f>
        <v>Issue</v>
      </c>
      <c r="BR134" s="14" t="str">
        <f>VLOOKUP(BR334,Lookups!$AX$1:$AY$3,2,TRUE)</f>
        <v>Issue</v>
      </c>
      <c r="BS134" s="14" t="str">
        <f>VLOOKUP(BS334,Lookups!$AX$1:$AY$3,2,TRUE)</f>
        <v>Issue</v>
      </c>
      <c r="BT134" s="14" t="str">
        <f>VLOOKUP(BT334,Lookups!$AX$1:$AY$3,2,TRUE)</f>
        <v>Issue</v>
      </c>
      <c r="BU134" s="14" t="str">
        <f>VLOOKUP(BU334,Lookups!$AX$1:$AY$3,2,TRUE)</f>
        <v>Issue</v>
      </c>
      <c r="BV134" s="14" t="str">
        <f>VLOOKUP(BV334,Lookups!$AX$1:$AY$3,2,TRUE)</f>
        <v>Attained</v>
      </c>
      <c r="BW134" s="14" t="str">
        <f>VLOOKUP(BW334,Lookups!$AX$1:$AY$3,2,TRUE)</f>
        <v>Issue</v>
      </c>
      <c r="BX134" s="14" t="str">
        <f>VLOOKUP(BX334,Lookups!$AX$1:$AY$3,2,TRUE)</f>
        <v>Attained</v>
      </c>
      <c r="BY134" s="14" t="str">
        <f>VLOOKUP(BY334,Lookups!$AX$1:$AY$3,2,TRUE)</f>
        <v>Attained</v>
      </c>
      <c r="BZ134" s="14" t="str">
        <f>VLOOKUP(BZ334,Lookups!$AX$1:$AY$3,2,TRUE)</f>
        <v>Issue</v>
      </c>
      <c r="CA134" s="14" t="str">
        <f>VLOOKUP(CA334,Lookups!$AX$1:$AY$3,2,TRUE)</f>
        <v>Issue</v>
      </c>
      <c r="CB134" s="14" t="str">
        <f>VLOOKUP(CB334,Lookups!$AX$1:$AY$3,2,TRUE)</f>
        <v>Issue</v>
      </c>
      <c r="CC134" s="14" t="str">
        <f>VLOOKUP(CC334,Lookups!$AX$1:$AY$3,2,TRUE)</f>
        <v>Issue</v>
      </c>
      <c r="CD134" s="14" t="str">
        <f>VLOOKUP(CD334,Lookups!$AX$1:$AY$3,2,TRUE)</f>
        <v>Issue</v>
      </c>
      <c r="CE134" s="14" t="str">
        <f>VLOOKUP(CE334,Lookups!$AX$1:$AY$3,2,TRUE)</f>
        <v>Issue</v>
      </c>
      <c r="CF134" s="14" t="str">
        <f>VLOOKUP(CF334,Lookups!$AX$1:$AY$3,2,TRUE)</f>
        <v>Attained</v>
      </c>
      <c r="CG134" s="14" t="str">
        <f>VLOOKUP(CG334,Lookups!$AX$1:$AY$3,2,TRUE)</f>
        <v>Attained</v>
      </c>
      <c r="CH134" s="14" t="str">
        <f>VLOOKUP(CH334,Lookups!$AX$1:$AY$3,2,TRUE)</f>
        <v>Issue</v>
      </c>
      <c r="CI134" s="14" t="str">
        <f>VLOOKUP(CI334,Lookups!$AX$1:$AY$3,2,TRUE)</f>
        <v>Attained</v>
      </c>
      <c r="CJ134" s="14" t="str">
        <f>VLOOKUP(CJ334,Lookups!$AX$1:$AY$3,2,TRUE)</f>
        <v>Issue</v>
      </c>
      <c r="CK134" s="14" t="str">
        <f>VLOOKUP(CK334,Lookups!$AX$1:$AY$3,2,TRUE)</f>
        <v>Issue</v>
      </c>
      <c r="CL134" s="14" t="str">
        <f>VLOOKUP(CL334,Lookups!$AX$1:$AY$3,2,TRUE)</f>
        <v>Issue</v>
      </c>
      <c r="CM134" s="14" t="str">
        <f>VLOOKUP(CM334,Lookups!$AX$1:$AY$3,2,TRUE)</f>
        <v>Attained</v>
      </c>
      <c r="CN134" s="14" t="str">
        <f>VLOOKUP(CN334,Lookups!$AX$1:$AY$3,2,TRUE)</f>
        <v>Attained</v>
      </c>
      <c r="CO134" s="14" t="str">
        <f>VLOOKUP(CO334,Lookups!$AX$1:$AY$3,2,TRUE)</f>
        <v>Attained</v>
      </c>
      <c r="CP134" s="14" t="str">
        <f>VLOOKUP(CP334,Lookups!$AX$1:$AY$3,2,TRUE)</f>
        <v>Attained</v>
      </c>
      <c r="CQ134" s="14" t="str">
        <f>VLOOKUP(CQ334,Lookups!$AX$1:$AY$3,2,TRUE)</f>
        <v>Issue</v>
      </c>
      <c r="CR134" s="14" t="str">
        <f>VLOOKUP(CR334,Lookups!$AX$1:$AY$3,2,TRUE)</f>
        <v>Attained</v>
      </c>
      <c r="CS134" s="14" t="str">
        <f>VLOOKUP(CS334,Lookups!$AX$1:$AY$3,2,TRUE)</f>
        <v>Issue</v>
      </c>
      <c r="CT134" s="14" t="str">
        <f>VLOOKUP(CT334,Lookups!$AX$1:$AY$3,2,TRUE)</f>
        <v>Attained</v>
      </c>
      <c r="CU134" s="14" t="str">
        <f>VLOOKUP(CU334,Lookups!$AX$1:$AY$3,2,TRUE)</f>
        <v>Issue</v>
      </c>
      <c r="CV134" s="14" t="str">
        <f>VLOOKUP(CV334,Lookups!$AX$1:$AY$3,2,TRUE)</f>
        <v>Attained</v>
      </c>
      <c r="CW134" s="14" t="str">
        <f>VLOOKUP(CW334,Lookups!$AX$1:$AY$3,2,TRUE)</f>
        <v>Attained</v>
      </c>
    </row>
    <row r="135" ht="12.75" hidden="1" customHeight="1" outlineLevel="1">
      <c r="A135" s="10" t="s">
        <v>612</v>
      </c>
      <c r="B135" s="17" t="str">
        <f>VLOOKUP(B335,Lookups!$AZ$1:$BA$3,2,TRUE)</f>
        <v>ENROLLED</v>
      </c>
      <c r="C135" s="17" t="str">
        <f>VLOOKUP(C335,Lookups!$AZ$1:$BA$3,2,TRUE)</f>
        <v>ELIGIBLE</v>
      </c>
      <c r="D135" s="17" t="str">
        <f>VLOOKUP(D335,Lookups!$AZ$1:$BA$3,2,TRUE)</f>
        <v>ENROLLED</v>
      </c>
      <c r="E135" s="17" t="str">
        <f>VLOOKUP(E335,Lookups!$AZ$1:$BA$3,2,TRUE)</f>
        <v>ELIGIBLE</v>
      </c>
      <c r="F135" s="17" t="str">
        <f>VLOOKUP(F335,Lookups!$AZ$1:$BA$3,2,TRUE)</f>
        <v>ELIGIBLE</v>
      </c>
      <c r="G135" s="17" t="str">
        <f>VLOOKUP(G335,Lookups!$AZ$1:$BA$3,2,TRUE)</f>
        <v>ELIGIBLE</v>
      </c>
      <c r="H135" s="17" t="str">
        <f>VLOOKUP(H335,Lookups!$AZ$1:$BA$3,2,TRUE)</f>
        <v>ENROLLED</v>
      </c>
      <c r="I135" s="17" t="str">
        <f>VLOOKUP(I335,Lookups!$AZ$1:$BA$3,2,TRUE)</f>
        <v>ELIGIBLE</v>
      </c>
      <c r="J135" s="17" t="str">
        <f>VLOOKUP(J335,Lookups!$AZ$1:$BA$3,2,TRUE)</f>
        <v>ENROLLED</v>
      </c>
      <c r="K135" s="17" t="str">
        <f>VLOOKUP(K335,Lookups!$AZ$1:$BA$3,2,TRUE)</f>
        <v>ENROLLED</v>
      </c>
      <c r="L135" s="17" t="str">
        <f>VLOOKUP(L335,Lookups!$AZ$1:$BA$3,2,TRUE)</f>
        <v>ENROLLED</v>
      </c>
      <c r="M135" s="17" t="str">
        <f>VLOOKUP(M335,Lookups!$AZ$1:$BA$3,2,TRUE)</f>
        <v>ENROLLED</v>
      </c>
      <c r="N135" s="17" t="str">
        <f>VLOOKUP(N335,Lookups!$AZ$1:$BA$3,2,TRUE)</f>
        <v>ELIGIBLE</v>
      </c>
      <c r="O135" s="17" t="str">
        <f>VLOOKUP(O335,Lookups!$AZ$1:$BA$3,2,TRUE)</f>
        <v>ELIGIBLE</v>
      </c>
      <c r="P135" s="17" t="str">
        <f>VLOOKUP(P335,Lookups!$AZ$1:$BA$3,2,TRUE)</f>
        <v>ENROLLED</v>
      </c>
      <c r="Q135" s="17" t="str">
        <f>VLOOKUP(Q335,Lookups!$AZ$1:$BA$3,2,TRUE)</f>
        <v>ELIGIBLE</v>
      </c>
      <c r="R135" s="17" t="str">
        <f>VLOOKUP(R335,Lookups!$AZ$1:$BA$3,2,TRUE)</f>
        <v>ELIGIBLE</v>
      </c>
      <c r="S135" s="17" t="str">
        <f>VLOOKUP(S335,Lookups!$AZ$1:$BA$3,2,TRUE)</f>
        <v>ELIGIBLE</v>
      </c>
      <c r="T135" s="17" t="str">
        <f>VLOOKUP(T335,Lookups!$AZ$1:$BA$3,2,TRUE)</f>
        <v>ELIGIBLE</v>
      </c>
      <c r="U135" s="17" t="str">
        <f>VLOOKUP(U335,Lookups!$AZ$1:$BA$3,2,TRUE)</f>
        <v>ELIGIBLE</v>
      </c>
      <c r="V135" s="17" t="str">
        <f>VLOOKUP(V335,Lookups!$AZ$1:$BA$3,2,TRUE)</f>
        <v>ENROLLED</v>
      </c>
      <c r="W135" s="17" t="str">
        <f>VLOOKUP(W335,Lookups!$AZ$1:$BA$3,2,TRUE)</f>
        <v>ELIGIBLE</v>
      </c>
      <c r="X135" s="17" t="str">
        <f>VLOOKUP(X335,Lookups!$AZ$1:$BA$3,2,TRUE)</f>
        <v>ENROLLED</v>
      </c>
      <c r="Y135" s="17" t="str">
        <f>VLOOKUP(Y335,Lookups!$AZ$1:$BA$3,2,TRUE)</f>
        <v>ELIGIBLE</v>
      </c>
      <c r="Z135" s="17" t="str">
        <f>VLOOKUP(Z335,Lookups!$AZ$1:$BA$3,2,TRUE)</f>
        <v>ENROLLED</v>
      </c>
      <c r="AA135" s="17" t="str">
        <f>VLOOKUP(AA335,Lookups!$AZ$1:$BA$3,2,TRUE)</f>
        <v>ENROLLED</v>
      </c>
      <c r="AB135" s="17" t="str">
        <f>VLOOKUP(AB335,Lookups!$AZ$1:$BA$3,2,TRUE)</f>
        <v>ENROLLED</v>
      </c>
      <c r="AC135" s="17" t="str">
        <f>VLOOKUP(AC335,Lookups!$AZ$1:$BA$3,2,TRUE)</f>
        <v>ENROLLED</v>
      </c>
      <c r="AD135" s="17" t="str">
        <f>VLOOKUP(AD335,Lookups!$AZ$1:$BA$3,2,TRUE)</f>
        <v>ELIGIBLE</v>
      </c>
      <c r="AE135" s="17" t="str">
        <f>VLOOKUP(AE335,Lookups!$AZ$1:$BA$3,2,TRUE)</f>
        <v>ENROLLED</v>
      </c>
      <c r="AF135" s="17" t="str">
        <f>VLOOKUP(AF335,Lookups!$AZ$1:$BA$3,2,TRUE)</f>
        <v>ENROLLED</v>
      </c>
      <c r="AG135" s="17" t="str">
        <f>VLOOKUP(AG335,Lookups!$AZ$1:$BA$3,2,TRUE)</f>
        <v>ENROLLED</v>
      </c>
      <c r="AH135" s="17" t="str">
        <f>VLOOKUP(AH335,Lookups!$AZ$1:$BA$3,2,TRUE)</f>
        <v>ENROLLED</v>
      </c>
      <c r="AI135" s="17" t="str">
        <f>VLOOKUP(AI335,Lookups!$AZ$1:$BA$3,2,TRUE)</f>
        <v>ENROLLED</v>
      </c>
      <c r="AJ135" s="17" t="str">
        <f>VLOOKUP(AJ335,Lookups!$AZ$1:$BA$3,2,TRUE)</f>
        <v>ENROLLED</v>
      </c>
      <c r="AK135" s="17" t="str">
        <f>VLOOKUP(AK335,Lookups!$AZ$1:$BA$3,2,TRUE)</f>
        <v>ENROLLED</v>
      </c>
      <c r="AL135" s="17" t="str">
        <f>VLOOKUP(AL335,Lookups!$AZ$1:$BA$3,2,TRUE)</f>
        <v>ENROLLED</v>
      </c>
      <c r="AM135" s="17" t="str">
        <f>VLOOKUP(AM335,Lookups!$AZ$1:$BA$3,2,TRUE)</f>
        <v>ELIGIBLE</v>
      </c>
      <c r="AN135" s="17" t="str">
        <f>VLOOKUP(AN335,Lookups!$AZ$1:$BA$3,2,TRUE)</f>
        <v>ENROLLED</v>
      </c>
      <c r="AO135" s="17" t="str">
        <f>VLOOKUP(AO335,Lookups!$AZ$1:$BA$3,2,TRUE)</f>
        <v>ELIGIBLE</v>
      </c>
      <c r="AP135" s="17" t="str">
        <f>VLOOKUP(AP335,Lookups!$AZ$1:$BA$3,2,TRUE)</f>
        <v>ELIGIBLE</v>
      </c>
      <c r="AQ135" s="17" t="str">
        <f>VLOOKUP(AQ335,Lookups!$AZ$1:$BA$3,2,TRUE)</f>
        <v>ENROLLED</v>
      </c>
      <c r="AR135" s="17" t="str">
        <f>VLOOKUP(AR335,Lookups!$AZ$1:$BA$3,2,TRUE)</f>
        <v>ENROLLED</v>
      </c>
      <c r="AS135" s="17" t="str">
        <f>VLOOKUP(AS335,Lookups!$AZ$1:$BA$3,2,TRUE)</f>
        <v>ENROLLED</v>
      </c>
      <c r="AT135" s="17" t="str">
        <f>VLOOKUP(AT335,Lookups!$AZ$1:$BA$3,2,TRUE)</f>
        <v>ELIGIBLE</v>
      </c>
      <c r="AU135" s="17" t="str">
        <f>VLOOKUP(AU335,Lookups!$AZ$1:$BA$3,2,TRUE)</f>
        <v>ENROLLED</v>
      </c>
      <c r="AV135" s="17" t="str">
        <f>VLOOKUP(AV335,Lookups!$AZ$1:$BA$3,2,TRUE)</f>
        <v>ENROLLED</v>
      </c>
      <c r="AW135" s="17" t="str">
        <f>VLOOKUP(AW335,Lookups!$AZ$1:$BA$3,2,TRUE)</f>
        <v>ENROLLED</v>
      </c>
      <c r="AX135" s="17" t="str">
        <f>VLOOKUP(AX335,Lookups!$AZ$1:$BA$3,2,TRUE)</f>
        <v>ELIGIBLE</v>
      </c>
      <c r="AY135" s="17" t="str">
        <f>VLOOKUP(AY335,Lookups!$AZ$1:$BA$3,2,TRUE)</f>
        <v>ELIGIBLE</v>
      </c>
      <c r="AZ135" s="17" t="str">
        <f>VLOOKUP(AZ335,Lookups!$AZ$1:$BA$3,2,TRUE)</f>
        <v>ELIGIBLE</v>
      </c>
      <c r="BA135" s="17" t="str">
        <f>VLOOKUP(BA335,Lookups!$AZ$1:$BA$3,2,TRUE)</f>
        <v>ENROLLED</v>
      </c>
      <c r="BB135" s="17" t="str">
        <f>VLOOKUP(BB335,Lookups!$AZ$1:$BA$3,2,TRUE)</f>
        <v>ELIGIBLE</v>
      </c>
      <c r="BC135" s="17" t="str">
        <f>VLOOKUP(BC335,Lookups!$AZ$1:$BA$3,2,TRUE)</f>
        <v>ELIGIBLE</v>
      </c>
      <c r="BD135" s="17" t="str">
        <f>VLOOKUP(BD335,Lookups!$AZ$1:$BA$3,2,TRUE)</f>
        <v>ENROLLED</v>
      </c>
      <c r="BE135" s="17" t="str">
        <f>VLOOKUP(BE335,Lookups!$AZ$1:$BA$3,2,TRUE)</f>
        <v>ELIGIBLE</v>
      </c>
      <c r="BF135" s="17" t="str">
        <f>VLOOKUP(BF335,Lookups!$AZ$1:$BA$3,2,TRUE)</f>
        <v>ENROLLED</v>
      </c>
      <c r="BG135" s="17" t="str">
        <f>VLOOKUP(BG335,Lookups!$AZ$1:$BA$3,2,TRUE)</f>
        <v>ELIGIBLE</v>
      </c>
      <c r="BH135" s="17" t="str">
        <f>VLOOKUP(BH335,Lookups!$AZ$1:$BA$3,2,TRUE)</f>
        <v>ENROLLED</v>
      </c>
      <c r="BI135" s="17" t="str">
        <f>VLOOKUP(BI335,Lookups!$AZ$1:$BA$3,2,TRUE)</f>
        <v>ENROLLED</v>
      </c>
      <c r="BJ135" s="17" t="str">
        <f>VLOOKUP(BJ335,Lookups!$AZ$1:$BA$3,2,TRUE)</f>
        <v>ENROLLED</v>
      </c>
      <c r="BK135" s="17" t="str">
        <f>VLOOKUP(BK335,Lookups!$AZ$1:$BA$3,2,TRUE)</f>
        <v>ELIGIBLE</v>
      </c>
      <c r="BL135" s="17" t="str">
        <f>VLOOKUP(BL335,Lookups!$AZ$1:$BA$3,2,TRUE)</f>
        <v>ELIGIBLE</v>
      </c>
      <c r="BM135" s="17" t="str">
        <f>VLOOKUP(BM335,Lookups!$AZ$1:$BA$3,2,TRUE)</f>
        <v>ENROLLED</v>
      </c>
      <c r="BN135" s="17" t="str">
        <f>VLOOKUP(BN335,Lookups!$AZ$1:$BA$3,2,TRUE)</f>
        <v>ELIGIBLE</v>
      </c>
      <c r="BO135" s="17" t="str">
        <f>VLOOKUP(BO335,Lookups!$AZ$1:$BA$3,2,TRUE)</f>
        <v>ENROLLED</v>
      </c>
      <c r="BP135" s="17" t="str">
        <f>VLOOKUP(BP335,Lookups!$AZ$1:$BA$3,2,TRUE)</f>
        <v>ELIGIBLE</v>
      </c>
      <c r="BQ135" s="17" t="str">
        <f>VLOOKUP(BQ335,Lookups!$AZ$1:$BA$3,2,TRUE)</f>
        <v>ENROLLED</v>
      </c>
      <c r="BR135" s="17" t="str">
        <f>VLOOKUP(BR335,Lookups!$AZ$1:$BA$3,2,TRUE)</f>
        <v>ELIGIBLE</v>
      </c>
      <c r="BS135" s="17" t="str">
        <f>VLOOKUP(BS335,Lookups!$AZ$1:$BA$3,2,TRUE)</f>
        <v>ELIGIBLE</v>
      </c>
      <c r="BT135" s="17" t="str">
        <f>VLOOKUP(BT335,Lookups!$AZ$1:$BA$3,2,TRUE)</f>
        <v>ENROLLED</v>
      </c>
      <c r="BU135" s="17" t="str">
        <f>VLOOKUP(BU335,Lookups!$AZ$1:$BA$3,2,TRUE)</f>
        <v>ELIGIBLE</v>
      </c>
      <c r="BV135" s="17" t="str">
        <f>VLOOKUP(BV335,Lookups!$AZ$1:$BA$3,2,TRUE)</f>
        <v>ENROLLED</v>
      </c>
      <c r="BW135" s="17" t="str">
        <f>VLOOKUP(BW335,Lookups!$AZ$1:$BA$3,2,TRUE)</f>
        <v>ELIGIBLE</v>
      </c>
      <c r="BX135" s="17" t="str">
        <f>VLOOKUP(BX335,Lookups!$AZ$1:$BA$3,2,TRUE)</f>
        <v>ELIGIBLE</v>
      </c>
      <c r="BY135" s="17" t="str">
        <f>VLOOKUP(BY335,Lookups!$AZ$1:$BA$3,2,TRUE)</f>
        <v>ENROLLED</v>
      </c>
      <c r="BZ135" s="17" t="str">
        <f>VLOOKUP(BZ335,Lookups!$AZ$1:$BA$3,2,TRUE)</f>
        <v>ENROLLED</v>
      </c>
      <c r="CA135" s="17" t="str">
        <f>VLOOKUP(CA335,Lookups!$AZ$1:$BA$3,2,TRUE)</f>
        <v>ENROLLED</v>
      </c>
      <c r="CB135" s="17" t="str">
        <f>VLOOKUP(CB335,Lookups!$AZ$1:$BA$3,2,TRUE)</f>
        <v>ELIGIBLE</v>
      </c>
      <c r="CC135" s="17" t="str">
        <f>VLOOKUP(CC335,Lookups!$AZ$1:$BA$3,2,TRUE)</f>
        <v>ENROLLED</v>
      </c>
      <c r="CD135" s="17" t="str">
        <f>VLOOKUP(CD335,Lookups!$AZ$1:$BA$3,2,TRUE)</f>
        <v>ENROLLED</v>
      </c>
      <c r="CE135" s="17" t="str">
        <f>VLOOKUP(CE335,Lookups!$AZ$1:$BA$3,2,TRUE)</f>
        <v>ENROLLED</v>
      </c>
      <c r="CF135" s="17" t="str">
        <f>VLOOKUP(CF335,Lookups!$AZ$1:$BA$3,2,TRUE)</f>
        <v>ELIGIBLE</v>
      </c>
      <c r="CG135" s="17" t="str">
        <f>VLOOKUP(CG335,Lookups!$AZ$1:$BA$3,2,TRUE)</f>
        <v>ENROLLED</v>
      </c>
      <c r="CH135" s="17" t="str">
        <f>VLOOKUP(CH335,Lookups!$AZ$1:$BA$3,2,TRUE)</f>
        <v>ELIGIBLE</v>
      </c>
      <c r="CI135" s="17" t="str">
        <f>VLOOKUP(CI335,Lookups!$AZ$1:$BA$3,2,TRUE)</f>
        <v>ELIGIBLE</v>
      </c>
      <c r="CJ135" s="17" t="str">
        <f>VLOOKUP(CJ335,Lookups!$AZ$1:$BA$3,2,TRUE)</f>
        <v>ENROLLED</v>
      </c>
      <c r="CK135" s="17" t="str">
        <f>VLOOKUP(CK335,Lookups!$AZ$1:$BA$3,2,TRUE)</f>
        <v>ENROLLED</v>
      </c>
      <c r="CL135" s="17" t="str">
        <f>VLOOKUP(CL335,Lookups!$AZ$1:$BA$3,2,TRUE)</f>
        <v>ELIGIBLE</v>
      </c>
      <c r="CM135" s="17" t="str">
        <f>VLOOKUP(CM335,Lookups!$AZ$1:$BA$3,2,TRUE)</f>
        <v>ENROLLED</v>
      </c>
      <c r="CN135" s="17" t="str">
        <f>VLOOKUP(CN335,Lookups!$AZ$1:$BA$3,2,TRUE)</f>
        <v>ELIGIBLE</v>
      </c>
      <c r="CO135" s="17" t="str">
        <f>VLOOKUP(CO335,Lookups!$AZ$1:$BA$3,2,TRUE)</f>
        <v>ELIGIBLE</v>
      </c>
      <c r="CP135" s="17" t="str">
        <f>VLOOKUP(CP335,Lookups!$AZ$1:$BA$3,2,TRUE)</f>
        <v>ENROLLED</v>
      </c>
      <c r="CQ135" s="17" t="str">
        <f>VLOOKUP(CQ335,Lookups!$AZ$1:$BA$3,2,TRUE)</f>
        <v>ENROLLED</v>
      </c>
      <c r="CR135" s="17" t="str">
        <f>VLOOKUP(CR335,Lookups!$AZ$1:$BA$3,2,TRUE)</f>
        <v>ENROLLED</v>
      </c>
      <c r="CS135" s="17" t="str">
        <f>VLOOKUP(CS335,Lookups!$AZ$1:$BA$3,2,TRUE)</f>
        <v>ENROLLED</v>
      </c>
      <c r="CT135" s="17" t="str">
        <f>VLOOKUP(CT335,Lookups!$AZ$1:$BA$3,2,TRUE)</f>
        <v>ELIGIBLE</v>
      </c>
      <c r="CU135" s="17" t="str">
        <f>VLOOKUP(CU335,Lookups!$AZ$1:$BA$3,2,TRUE)</f>
        <v>ENROLLED</v>
      </c>
      <c r="CV135" s="17" t="str">
        <f>VLOOKUP(CV335,Lookups!$AZ$1:$BA$3,2,TRUE)</f>
        <v>ELIGIBLE</v>
      </c>
      <c r="CW135" s="17" t="str">
        <f>VLOOKUP(CW335,Lookups!$AZ$1:$BA$3,2,TRUE)</f>
        <v>ELIGIBLE</v>
      </c>
    </row>
    <row r="136" ht="12.75" hidden="1" customHeight="1" outlineLevel="1">
      <c r="A136" s="11" t="s">
        <v>613</v>
      </c>
      <c r="B136" s="21" t="s">
        <v>43</v>
      </c>
      <c r="C136" s="21" t="s">
        <v>43</v>
      </c>
      <c r="D136" s="21" t="s">
        <v>43</v>
      </c>
      <c r="E136" s="21" t="s">
        <v>43</v>
      </c>
      <c r="F136" s="21" t="s">
        <v>43</v>
      </c>
      <c r="G136" s="21" t="s">
        <v>43</v>
      </c>
      <c r="H136" s="21" t="s">
        <v>43</v>
      </c>
      <c r="I136" s="21" t="s">
        <v>43</v>
      </c>
      <c r="J136" s="21" t="s">
        <v>43</v>
      </c>
      <c r="K136" s="21" t="s">
        <v>43</v>
      </c>
      <c r="L136" s="21" t="s">
        <v>43</v>
      </c>
      <c r="M136" s="21" t="s">
        <v>43</v>
      </c>
      <c r="N136" s="21" t="s">
        <v>43</v>
      </c>
      <c r="O136" s="21" t="s">
        <v>43</v>
      </c>
      <c r="P136" s="21" t="s">
        <v>43</v>
      </c>
      <c r="Q136" s="21" t="s">
        <v>43</v>
      </c>
      <c r="R136" s="21" t="s">
        <v>43</v>
      </c>
      <c r="S136" s="21" t="s">
        <v>43</v>
      </c>
      <c r="T136" s="21" t="s">
        <v>43</v>
      </c>
      <c r="U136" s="21" t="s">
        <v>43</v>
      </c>
      <c r="V136" s="21" t="s">
        <v>43</v>
      </c>
      <c r="W136" s="21" t="s">
        <v>43</v>
      </c>
      <c r="X136" s="21" t="s">
        <v>43</v>
      </c>
      <c r="Y136" s="21" t="s">
        <v>43</v>
      </c>
      <c r="Z136" s="21" t="s">
        <v>43</v>
      </c>
      <c r="AA136" s="21" t="s">
        <v>43</v>
      </c>
      <c r="AB136" s="21" t="s">
        <v>43</v>
      </c>
      <c r="AC136" s="21" t="s">
        <v>43</v>
      </c>
      <c r="AD136" s="21" t="s">
        <v>43</v>
      </c>
      <c r="AE136" s="21" t="s">
        <v>43</v>
      </c>
      <c r="AF136" s="21" t="s">
        <v>43</v>
      </c>
      <c r="AG136" s="21" t="s">
        <v>43</v>
      </c>
      <c r="AH136" s="21" t="s">
        <v>43</v>
      </c>
      <c r="AI136" s="21" t="s">
        <v>43</v>
      </c>
      <c r="AJ136" s="21" t="s">
        <v>43</v>
      </c>
      <c r="AK136" s="21" t="s">
        <v>43</v>
      </c>
      <c r="AL136" s="21" t="s">
        <v>43</v>
      </c>
      <c r="AM136" s="21" t="s">
        <v>43</v>
      </c>
      <c r="AN136" s="21" t="s">
        <v>43</v>
      </c>
      <c r="AO136" s="21" t="s">
        <v>43</v>
      </c>
      <c r="AP136" s="21" t="s">
        <v>43</v>
      </c>
      <c r="AQ136" s="21" t="s">
        <v>43</v>
      </c>
      <c r="AR136" s="21" t="s">
        <v>43</v>
      </c>
      <c r="AS136" s="21" t="s">
        <v>43</v>
      </c>
      <c r="AT136" s="21" t="s">
        <v>43</v>
      </c>
      <c r="AU136" s="21" t="s">
        <v>43</v>
      </c>
      <c r="AV136" s="21" t="s">
        <v>43</v>
      </c>
      <c r="AW136" s="21" t="s">
        <v>43</v>
      </c>
      <c r="AX136" s="21" t="s">
        <v>43</v>
      </c>
      <c r="AY136" s="21" t="s">
        <v>43</v>
      </c>
      <c r="AZ136" s="21" t="s">
        <v>43</v>
      </c>
      <c r="BA136" s="21" t="s">
        <v>43</v>
      </c>
      <c r="BB136" s="21" t="s">
        <v>43</v>
      </c>
      <c r="BC136" s="21" t="s">
        <v>43</v>
      </c>
      <c r="BD136" s="21" t="s">
        <v>43</v>
      </c>
      <c r="BE136" s="21" t="s">
        <v>43</v>
      </c>
      <c r="BF136" s="21" t="s">
        <v>43</v>
      </c>
      <c r="BG136" s="21" t="s">
        <v>43</v>
      </c>
      <c r="BH136" s="21" t="s">
        <v>43</v>
      </c>
      <c r="BI136" s="21" t="s">
        <v>43</v>
      </c>
      <c r="BJ136" s="21" t="s">
        <v>43</v>
      </c>
      <c r="BK136" s="21" t="s">
        <v>43</v>
      </c>
      <c r="BL136" s="21" t="s">
        <v>43</v>
      </c>
      <c r="BM136" s="21" t="s">
        <v>43</v>
      </c>
      <c r="BN136" s="21" t="s">
        <v>43</v>
      </c>
      <c r="BO136" s="21" t="s">
        <v>43</v>
      </c>
      <c r="BP136" s="21" t="s">
        <v>43</v>
      </c>
      <c r="BQ136" s="21" t="s">
        <v>43</v>
      </c>
      <c r="BR136" s="21" t="s">
        <v>43</v>
      </c>
      <c r="BS136" s="21" t="s">
        <v>43</v>
      </c>
      <c r="BT136" s="21" t="s">
        <v>43</v>
      </c>
      <c r="BU136" s="21" t="s">
        <v>43</v>
      </c>
      <c r="BV136" s="21" t="s">
        <v>43</v>
      </c>
      <c r="BW136" s="21" t="s">
        <v>43</v>
      </c>
      <c r="BX136" s="21" t="s">
        <v>43</v>
      </c>
      <c r="BY136" s="21" t="s">
        <v>43</v>
      </c>
      <c r="BZ136" s="21" t="s">
        <v>43</v>
      </c>
      <c r="CA136" s="21" t="s">
        <v>43</v>
      </c>
      <c r="CB136" s="21" t="s">
        <v>43</v>
      </c>
      <c r="CC136" s="21" t="s">
        <v>43</v>
      </c>
      <c r="CD136" s="21" t="s">
        <v>43</v>
      </c>
      <c r="CE136" s="21" t="s">
        <v>43</v>
      </c>
      <c r="CF136" s="21" t="s">
        <v>43</v>
      </c>
      <c r="CG136" s="21" t="s">
        <v>43</v>
      </c>
      <c r="CH136" s="21" t="s">
        <v>43</v>
      </c>
      <c r="CI136" s="21" t="s">
        <v>43</v>
      </c>
      <c r="CJ136" s="21" t="s">
        <v>43</v>
      </c>
      <c r="CK136" s="21" t="s">
        <v>43</v>
      </c>
      <c r="CL136" s="21" t="s">
        <v>43</v>
      </c>
      <c r="CM136" s="21" t="s">
        <v>43</v>
      </c>
      <c r="CN136" s="21" t="s">
        <v>43</v>
      </c>
      <c r="CO136" s="21" t="s">
        <v>43</v>
      </c>
      <c r="CP136" s="21" t="s">
        <v>43</v>
      </c>
      <c r="CQ136" s="21" t="s">
        <v>43</v>
      </c>
      <c r="CR136" s="21" t="s">
        <v>43</v>
      </c>
      <c r="CS136" s="21" t="s">
        <v>43</v>
      </c>
      <c r="CT136" s="21" t="s">
        <v>43</v>
      </c>
      <c r="CU136" s="21" t="s">
        <v>43</v>
      </c>
      <c r="CV136" s="21" t="s">
        <v>43</v>
      </c>
      <c r="CW136" s="21" t="s">
        <v>43</v>
      </c>
    </row>
    <row r="137" ht="12.75" hidden="1" customHeight="1" outlineLevel="1">
      <c r="A137" s="11" t="s">
        <v>614</v>
      </c>
      <c r="B137" s="21">
        <v>1.0</v>
      </c>
      <c r="C137" s="21">
        <v>1.0</v>
      </c>
      <c r="D137" s="21">
        <v>1.0</v>
      </c>
      <c r="E137" s="21">
        <v>1.0</v>
      </c>
      <c r="F137" s="21">
        <v>1.0</v>
      </c>
      <c r="G137" s="21">
        <v>1.0</v>
      </c>
      <c r="H137" s="21">
        <v>1.0</v>
      </c>
      <c r="I137" s="21">
        <v>1.0</v>
      </c>
      <c r="J137" s="21">
        <v>1.0</v>
      </c>
      <c r="K137" s="21">
        <v>1.0</v>
      </c>
      <c r="L137" s="21">
        <v>1.0</v>
      </c>
      <c r="M137" s="21">
        <v>1.0</v>
      </c>
      <c r="N137" s="21">
        <v>1.0</v>
      </c>
      <c r="O137" s="21">
        <v>1.0</v>
      </c>
      <c r="P137" s="21">
        <v>1.0</v>
      </c>
      <c r="Q137" s="21">
        <v>1.0</v>
      </c>
      <c r="R137" s="21">
        <v>1.0</v>
      </c>
      <c r="S137" s="21">
        <v>1.0</v>
      </c>
      <c r="T137" s="21">
        <v>1.0</v>
      </c>
      <c r="U137" s="21">
        <v>1.0</v>
      </c>
      <c r="V137" s="21">
        <v>1.0</v>
      </c>
      <c r="W137" s="21">
        <v>1.0</v>
      </c>
      <c r="X137" s="21">
        <v>1.0</v>
      </c>
      <c r="Y137" s="21">
        <v>1.0</v>
      </c>
      <c r="Z137" s="21">
        <v>1.0</v>
      </c>
      <c r="AA137" s="21">
        <v>1.0</v>
      </c>
      <c r="AB137" s="21">
        <v>1.0</v>
      </c>
      <c r="AC137" s="21">
        <v>1.0</v>
      </c>
      <c r="AD137" s="21">
        <v>1.0</v>
      </c>
      <c r="AE137" s="21">
        <v>1.0</v>
      </c>
      <c r="AF137" s="21">
        <v>1.0</v>
      </c>
      <c r="AG137" s="21">
        <v>1.0</v>
      </c>
      <c r="AH137" s="21">
        <v>1.0</v>
      </c>
      <c r="AI137" s="21">
        <v>1.0</v>
      </c>
      <c r="AJ137" s="21">
        <v>1.0</v>
      </c>
      <c r="AK137" s="21">
        <v>1.0</v>
      </c>
      <c r="AL137" s="21">
        <v>1.0</v>
      </c>
      <c r="AM137" s="21">
        <v>1.0</v>
      </c>
      <c r="AN137" s="21">
        <v>1.0</v>
      </c>
      <c r="AO137" s="21">
        <v>1.0</v>
      </c>
      <c r="AP137" s="21">
        <v>1.0</v>
      </c>
      <c r="AQ137" s="21">
        <v>1.0</v>
      </c>
      <c r="AR137" s="21">
        <v>1.0</v>
      </c>
      <c r="AS137" s="21">
        <v>1.0</v>
      </c>
      <c r="AT137" s="21">
        <v>1.0</v>
      </c>
      <c r="AU137" s="21">
        <v>1.0</v>
      </c>
      <c r="AV137" s="21">
        <v>1.0</v>
      </c>
      <c r="AW137" s="21">
        <v>1.0</v>
      </c>
      <c r="AX137" s="21">
        <v>1.0</v>
      </c>
      <c r="AY137" s="21">
        <v>1.0</v>
      </c>
      <c r="AZ137" s="21">
        <v>1.0</v>
      </c>
      <c r="BA137" s="21">
        <v>1.0</v>
      </c>
      <c r="BB137" s="21">
        <v>1.0</v>
      </c>
      <c r="BC137" s="21">
        <v>1.0</v>
      </c>
      <c r="BD137" s="21">
        <v>1.0</v>
      </c>
      <c r="BE137" s="21">
        <v>1.0</v>
      </c>
      <c r="BF137" s="21">
        <v>1.0</v>
      </c>
      <c r="BG137" s="21">
        <v>1.0</v>
      </c>
      <c r="BH137" s="21">
        <v>1.0</v>
      </c>
      <c r="BI137" s="21">
        <v>1.0</v>
      </c>
      <c r="BJ137" s="21">
        <v>1.0</v>
      </c>
      <c r="BK137" s="21">
        <v>1.0</v>
      </c>
      <c r="BL137" s="21">
        <v>1.0</v>
      </c>
      <c r="BM137" s="21">
        <v>1.0</v>
      </c>
      <c r="BN137" s="21">
        <v>1.0</v>
      </c>
      <c r="BO137" s="21">
        <v>1.0</v>
      </c>
      <c r="BP137" s="21">
        <v>1.0</v>
      </c>
      <c r="BQ137" s="21">
        <v>1.0</v>
      </c>
      <c r="BR137" s="21">
        <v>1.0</v>
      </c>
      <c r="BS137" s="21">
        <v>1.0</v>
      </c>
      <c r="BT137" s="21">
        <v>1.0</v>
      </c>
      <c r="BU137" s="21">
        <v>1.0</v>
      </c>
      <c r="BV137" s="21">
        <v>1.0</v>
      </c>
      <c r="BW137" s="21">
        <v>1.0</v>
      </c>
      <c r="BX137" s="21">
        <v>1.0</v>
      </c>
      <c r="BY137" s="21">
        <v>1.0</v>
      </c>
      <c r="BZ137" s="21">
        <v>1.0</v>
      </c>
      <c r="CA137" s="21">
        <v>1.0</v>
      </c>
      <c r="CB137" s="21">
        <v>1.0</v>
      </c>
      <c r="CC137" s="21">
        <v>1.0</v>
      </c>
      <c r="CD137" s="21">
        <v>1.0</v>
      </c>
      <c r="CE137" s="21">
        <v>1.0</v>
      </c>
      <c r="CF137" s="21">
        <v>1.0</v>
      </c>
      <c r="CG137" s="21">
        <v>1.0</v>
      </c>
      <c r="CH137" s="21">
        <v>1.0</v>
      </c>
      <c r="CI137" s="21">
        <v>1.0</v>
      </c>
      <c r="CJ137" s="21">
        <v>1.0</v>
      </c>
      <c r="CK137" s="21">
        <v>1.0</v>
      </c>
      <c r="CL137" s="21">
        <v>1.0</v>
      </c>
      <c r="CM137" s="21">
        <v>1.0</v>
      </c>
      <c r="CN137" s="21">
        <v>1.0</v>
      </c>
      <c r="CO137" s="21">
        <v>1.0</v>
      </c>
      <c r="CP137" s="21">
        <v>1.0</v>
      </c>
      <c r="CQ137" s="21">
        <v>1.0</v>
      </c>
      <c r="CR137" s="21">
        <v>1.0</v>
      </c>
      <c r="CS137" s="21">
        <v>1.0</v>
      </c>
      <c r="CT137" s="21">
        <v>1.0</v>
      </c>
      <c r="CU137" s="21">
        <v>1.0</v>
      </c>
      <c r="CV137" s="21">
        <v>1.0</v>
      </c>
      <c r="CW137" s="21">
        <v>1.0</v>
      </c>
    </row>
    <row r="138" ht="12.75" hidden="1" customHeight="1" outlineLevel="1">
      <c r="A138" s="10" t="s">
        <v>615</v>
      </c>
      <c r="B138" s="17" t="str">
        <f t="shared" ref="B138:CW138" si="68">IF(AND(B10="",B100="Composite"),RANDBETWEEN(1,1000),"")</f>
        <v/>
      </c>
      <c r="C138" s="17" t="str">
        <f t="shared" si="68"/>
        <v/>
      </c>
      <c r="D138" s="17" t="str">
        <f t="shared" si="68"/>
        <v/>
      </c>
      <c r="E138" s="17" t="str">
        <f t="shared" si="68"/>
        <v/>
      </c>
      <c r="F138" s="17" t="str">
        <f t="shared" si="68"/>
        <v/>
      </c>
      <c r="G138" s="17" t="str">
        <f t="shared" si="68"/>
        <v/>
      </c>
      <c r="H138" s="17" t="str">
        <f t="shared" si="68"/>
        <v/>
      </c>
      <c r="I138" s="17">
        <f t="shared" si="68"/>
        <v>543</v>
      </c>
      <c r="J138" s="17">
        <f t="shared" si="68"/>
        <v>779</v>
      </c>
      <c r="K138" s="17" t="str">
        <f t="shared" si="68"/>
        <v/>
      </c>
      <c r="L138" s="17" t="str">
        <f t="shared" si="68"/>
        <v/>
      </c>
      <c r="M138" s="17" t="str">
        <f t="shared" si="68"/>
        <v/>
      </c>
      <c r="N138" s="17" t="str">
        <f t="shared" si="68"/>
        <v/>
      </c>
      <c r="O138" s="17">
        <f t="shared" si="68"/>
        <v>951</v>
      </c>
      <c r="P138" s="17" t="str">
        <f t="shared" si="68"/>
        <v/>
      </c>
      <c r="Q138" s="17" t="str">
        <f t="shared" si="68"/>
        <v/>
      </c>
      <c r="R138" s="17">
        <f t="shared" si="68"/>
        <v>673</v>
      </c>
      <c r="S138" s="17" t="str">
        <f t="shared" si="68"/>
        <v/>
      </c>
      <c r="T138" s="17" t="str">
        <f t="shared" si="68"/>
        <v/>
      </c>
      <c r="U138" s="17" t="str">
        <f t="shared" si="68"/>
        <v/>
      </c>
      <c r="V138" s="17" t="str">
        <f t="shared" si="68"/>
        <v/>
      </c>
      <c r="W138" s="17" t="str">
        <f t="shared" si="68"/>
        <v/>
      </c>
      <c r="X138" s="17" t="str">
        <f t="shared" si="68"/>
        <v/>
      </c>
      <c r="Y138" s="17">
        <f t="shared" si="68"/>
        <v>779</v>
      </c>
      <c r="Z138" s="17" t="str">
        <f t="shared" si="68"/>
        <v/>
      </c>
      <c r="AA138" s="17" t="str">
        <f t="shared" si="68"/>
        <v/>
      </c>
      <c r="AB138" s="17" t="str">
        <f t="shared" si="68"/>
        <v/>
      </c>
      <c r="AC138" s="17" t="str">
        <f t="shared" si="68"/>
        <v/>
      </c>
      <c r="AD138" s="17" t="str">
        <f t="shared" si="68"/>
        <v/>
      </c>
      <c r="AE138" s="17" t="str">
        <f t="shared" si="68"/>
        <v/>
      </c>
      <c r="AF138" s="17" t="str">
        <f t="shared" si="68"/>
        <v/>
      </c>
      <c r="AG138" s="17" t="str">
        <f t="shared" si="68"/>
        <v/>
      </c>
      <c r="AH138" s="17">
        <f t="shared" si="68"/>
        <v>335</v>
      </c>
      <c r="AI138" s="17" t="str">
        <f t="shared" si="68"/>
        <v/>
      </c>
      <c r="AJ138" s="17">
        <f t="shared" si="68"/>
        <v>580</v>
      </c>
      <c r="AK138" s="17" t="str">
        <f t="shared" si="68"/>
        <v/>
      </c>
      <c r="AL138" s="17" t="str">
        <f t="shared" si="68"/>
        <v/>
      </c>
      <c r="AM138" s="17" t="str">
        <f t="shared" si="68"/>
        <v/>
      </c>
      <c r="AN138" s="17" t="str">
        <f t="shared" si="68"/>
        <v/>
      </c>
      <c r="AO138" s="17" t="str">
        <f t="shared" si="68"/>
        <v/>
      </c>
      <c r="AP138" s="17" t="str">
        <f t="shared" si="68"/>
        <v/>
      </c>
      <c r="AQ138" s="17" t="str">
        <f t="shared" si="68"/>
        <v/>
      </c>
      <c r="AR138" s="17" t="str">
        <f t="shared" si="68"/>
        <v/>
      </c>
      <c r="AS138" s="17" t="str">
        <f t="shared" si="68"/>
        <v/>
      </c>
      <c r="AT138" s="17" t="str">
        <f t="shared" si="68"/>
        <v/>
      </c>
      <c r="AU138" s="17" t="str">
        <f t="shared" si="68"/>
        <v/>
      </c>
      <c r="AV138" s="17" t="str">
        <f t="shared" si="68"/>
        <v/>
      </c>
      <c r="AW138" s="17" t="str">
        <f t="shared" si="68"/>
        <v/>
      </c>
      <c r="AX138" s="17" t="str">
        <f t="shared" si="68"/>
        <v/>
      </c>
      <c r="AY138" s="17" t="str">
        <f t="shared" si="68"/>
        <v/>
      </c>
      <c r="AZ138" s="17" t="str">
        <f t="shared" si="68"/>
        <v/>
      </c>
      <c r="BA138" s="17" t="str">
        <f t="shared" si="68"/>
        <v/>
      </c>
      <c r="BB138" s="17" t="str">
        <f t="shared" si="68"/>
        <v/>
      </c>
      <c r="BC138" s="17" t="str">
        <f t="shared" si="68"/>
        <v/>
      </c>
      <c r="BD138" s="17" t="str">
        <f t="shared" si="68"/>
        <v/>
      </c>
      <c r="BE138" s="17" t="str">
        <f t="shared" si="68"/>
        <v/>
      </c>
      <c r="BF138" s="17" t="str">
        <f t="shared" si="68"/>
        <v/>
      </c>
      <c r="BG138" s="17" t="str">
        <f t="shared" si="68"/>
        <v/>
      </c>
      <c r="BH138" s="17" t="str">
        <f t="shared" si="68"/>
        <v/>
      </c>
      <c r="BI138" s="17" t="str">
        <f t="shared" si="68"/>
        <v/>
      </c>
      <c r="BJ138" s="17" t="str">
        <f t="shared" si="68"/>
        <v/>
      </c>
      <c r="BK138" s="17" t="str">
        <f t="shared" si="68"/>
        <v/>
      </c>
      <c r="BL138" s="17" t="str">
        <f t="shared" si="68"/>
        <v/>
      </c>
      <c r="BM138" s="17" t="str">
        <f t="shared" si="68"/>
        <v/>
      </c>
      <c r="BN138" s="17" t="str">
        <f t="shared" si="68"/>
        <v/>
      </c>
      <c r="BO138" s="17" t="str">
        <f t="shared" si="68"/>
        <v/>
      </c>
      <c r="BP138" s="17" t="str">
        <f t="shared" si="68"/>
        <v/>
      </c>
      <c r="BQ138" s="17" t="str">
        <f t="shared" si="68"/>
        <v/>
      </c>
      <c r="BR138" s="17" t="str">
        <f t="shared" si="68"/>
        <v/>
      </c>
      <c r="BS138" s="17" t="str">
        <f t="shared" si="68"/>
        <v/>
      </c>
      <c r="BT138" s="17" t="str">
        <f t="shared" si="68"/>
        <v/>
      </c>
      <c r="BU138" s="17" t="str">
        <f t="shared" si="68"/>
        <v/>
      </c>
      <c r="BV138" s="17" t="str">
        <f t="shared" si="68"/>
        <v/>
      </c>
      <c r="BW138" s="17" t="str">
        <f t="shared" si="68"/>
        <v/>
      </c>
      <c r="BX138" s="17">
        <f t="shared" si="68"/>
        <v>245</v>
      </c>
      <c r="BY138" s="17" t="str">
        <f t="shared" si="68"/>
        <v/>
      </c>
      <c r="BZ138" s="17">
        <f t="shared" si="68"/>
        <v>976</v>
      </c>
      <c r="CA138" s="17" t="str">
        <f t="shared" si="68"/>
        <v/>
      </c>
      <c r="CB138" s="17" t="str">
        <f t="shared" si="68"/>
        <v/>
      </c>
      <c r="CC138" s="17">
        <f t="shared" si="68"/>
        <v>860</v>
      </c>
      <c r="CD138" s="17" t="str">
        <f t="shared" si="68"/>
        <v/>
      </c>
      <c r="CE138" s="17" t="str">
        <f t="shared" si="68"/>
        <v/>
      </c>
      <c r="CF138" s="17" t="str">
        <f t="shared" si="68"/>
        <v/>
      </c>
      <c r="CG138" s="17" t="str">
        <f t="shared" si="68"/>
        <v/>
      </c>
      <c r="CH138" s="17" t="str">
        <f t="shared" si="68"/>
        <v/>
      </c>
      <c r="CI138" s="17" t="str">
        <f t="shared" si="68"/>
        <v/>
      </c>
      <c r="CJ138" s="17" t="str">
        <f t="shared" si="68"/>
        <v/>
      </c>
      <c r="CK138" s="17">
        <f t="shared" si="68"/>
        <v>470</v>
      </c>
      <c r="CL138" s="17" t="str">
        <f t="shared" si="68"/>
        <v/>
      </c>
      <c r="CM138" s="17" t="str">
        <f t="shared" si="68"/>
        <v/>
      </c>
      <c r="CN138" s="17" t="str">
        <f t="shared" si="68"/>
        <v/>
      </c>
      <c r="CO138" s="17" t="str">
        <f t="shared" si="68"/>
        <v/>
      </c>
      <c r="CP138" s="17" t="str">
        <f t="shared" si="68"/>
        <v/>
      </c>
      <c r="CQ138" s="17">
        <f t="shared" si="68"/>
        <v>700</v>
      </c>
      <c r="CR138" s="17" t="str">
        <f t="shared" si="68"/>
        <v/>
      </c>
      <c r="CS138" s="17" t="str">
        <f t="shared" si="68"/>
        <v/>
      </c>
      <c r="CT138" s="17" t="str">
        <f t="shared" si="68"/>
        <v/>
      </c>
      <c r="CU138" s="17" t="str">
        <f t="shared" si="68"/>
        <v/>
      </c>
      <c r="CV138" s="17" t="str">
        <f t="shared" si="68"/>
        <v/>
      </c>
      <c r="CW138" s="17" t="str">
        <f t="shared" si="68"/>
        <v/>
      </c>
    </row>
    <row r="139" ht="12.75" hidden="1" customHeight="1" outlineLevel="1">
      <c r="A139" s="11" t="s">
        <v>616</v>
      </c>
      <c r="B139" s="14" t="str">
        <f t="shared" ref="B139:CW139" si="69">IF(AND(B10="",B100="AgeBanded"),"&lt;25","")</f>
        <v/>
      </c>
      <c r="C139" s="14" t="str">
        <f t="shared" si="69"/>
        <v/>
      </c>
      <c r="D139" s="14" t="str">
        <f t="shared" si="69"/>
        <v/>
      </c>
      <c r="E139" s="14" t="str">
        <f t="shared" si="69"/>
        <v/>
      </c>
      <c r="F139" s="14" t="str">
        <f t="shared" si="69"/>
        <v/>
      </c>
      <c r="G139" s="14" t="str">
        <f t="shared" si="69"/>
        <v/>
      </c>
      <c r="H139" s="14" t="str">
        <f t="shared" si="69"/>
        <v/>
      </c>
      <c r="I139" s="14" t="str">
        <f t="shared" si="69"/>
        <v/>
      </c>
      <c r="J139" s="14" t="str">
        <f t="shared" si="69"/>
        <v/>
      </c>
      <c r="K139" s="14" t="str">
        <f t="shared" si="69"/>
        <v/>
      </c>
      <c r="L139" s="14" t="str">
        <f t="shared" si="69"/>
        <v/>
      </c>
      <c r="M139" s="14" t="str">
        <f t="shared" si="69"/>
        <v/>
      </c>
      <c r="N139" s="14" t="str">
        <f t="shared" si="69"/>
        <v/>
      </c>
      <c r="O139" s="14" t="str">
        <f t="shared" si="69"/>
        <v/>
      </c>
      <c r="P139" s="14" t="str">
        <f t="shared" si="69"/>
        <v/>
      </c>
      <c r="Q139" s="14" t="str">
        <f t="shared" si="69"/>
        <v/>
      </c>
      <c r="R139" s="14" t="str">
        <f t="shared" si="69"/>
        <v/>
      </c>
      <c r="S139" s="14" t="str">
        <f t="shared" si="69"/>
        <v/>
      </c>
      <c r="T139" s="14" t="str">
        <f t="shared" si="69"/>
        <v/>
      </c>
      <c r="U139" s="14" t="str">
        <f t="shared" si="69"/>
        <v/>
      </c>
      <c r="V139" s="14" t="str">
        <f t="shared" si="69"/>
        <v/>
      </c>
      <c r="W139" s="14" t="str">
        <f t="shared" si="69"/>
        <v/>
      </c>
      <c r="X139" s="14" t="str">
        <f t="shared" si="69"/>
        <v/>
      </c>
      <c r="Y139" s="14" t="str">
        <f t="shared" si="69"/>
        <v/>
      </c>
      <c r="Z139" s="14" t="str">
        <f t="shared" si="69"/>
        <v/>
      </c>
      <c r="AA139" s="14" t="str">
        <f t="shared" si="69"/>
        <v/>
      </c>
      <c r="AB139" s="14" t="str">
        <f t="shared" si="69"/>
        <v/>
      </c>
      <c r="AC139" s="14" t="str">
        <f t="shared" si="69"/>
        <v/>
      </c>
      <c r="AD139" s="14" t="str">
        <f t="shared" si="69"/>
        <v/>
      </c>
      <c r="AE139" s="14" t="str">
        <f t="shared" si="69"/>
        <v/>
      </c>
      <c r="AF139" s="14" t="str">
        <f t="shared" si="69"/>
        <v/>
      </c>
      <c r="AG139" s="14" t="str">
        <f t="shared" si="69"/>
        <v/>
      </c>
      <c r="AH139" s="14" t="str">
        <f t="shared" si="69"/>
        <v/>
      </c>
      <c r="AI139" s="14" t="str">
        <f t="shared" si="69"/>
        <v/>
      </c>
      <c r="AJ139" s="14" t="str">
        <f t="shared" si="69"/>
        <v/>
      </c>
      <c r="AK139" s="14" t="str">
        <f t="shared" si="69"/>
        <v/>
      </c>
      <c r="AL139" s="14" t="str">
        <f t="shared" si="69"/>
        <v/>
      </c>
      <c r="AM139" s="14" t="str">
        <f t="shared" si="69"/>
        <v/>
      </c>
      <c r="AN139" s="14" t="str">
        <f t="shared" si="69"/>
        <v/>
      </c>
      <c r="AO139" s="14" t="str">
        <f t="shared" si="69"/>
        <v/>
      </c>
      <c r="AP139" s="14" t="str">
        <f t="shared" si="69"/>
        <v/>
      </c>
      <c r="AQ139" s="14" t="str">
        <f t="shared" si="69"/>
        <v/>
      </c>
      <c r="AR139" s="14" t="str">
        <f t="shared" si="69"/>
        <v/>
      </c>
      <c r="AS139" s="14" t="str">
        <f t="shared" si="69"/>
        <v/>
      </c>
      <c r="AT139" s="14" t="str">
        <f t="shared" si="69"/>
        <v/>
      </c>
      <c r="AU139" s="14" t="str">
        <f t="shared" si="69"/>
        <v/>
      </c>
      <c r="AV139" s="14" t="str">
        <f t="shared" si="69"/>
        <v/>
      </c>
      <c r="AW139" s="14" t="str">
        <f t="shared" si="69"/>
        <v/>
      </c>
      <c r="AX139" s="14" t="str">
        <f t="shared" si="69"/>
        <v/>
      </c>
      <c r="AY139" s="14" t="str">
        <f t="shared" si="69"/>
        <v>&lt;25</v>
      </c>
      <c r="AZ139" s="14" t="str">
        <f t="shared" si="69"/>
        <v/>
      </c>
      <c r="BA139" s="14" t="str">
        <f t="shared" si="69"/>
        <v/>
      </c>
      <c r="BB139" s="14" t="str">
        <f t="shared" si="69"/>
        <v/>
      </c>
      <c r="BC139" s="14" t="str">
        <f t="shared" si="69"/>
        <v/>
      </c>
      <c r="BD139" s="14" t="str">
        <f t="shared" si="69"/>
        <v/>
      </c>
      <c r="BE139" s="14" t="str">
        <f t="shared" si="69"/>
        <v/>
      </c>
      <c r="BF139" s="14" t="str">
        <f t="shared" si="69"/>
        <v/>
      </c>
      <c r="BG139" s="14" t="str">
        <f t="shared" si="69"/>
        <v/>
      </c>
      <c r="BH139" s="14" t="str">
        <f t="shared" si="69"/>
        <v/>
      </c>
      <c r="BI139" s="14" t="str">
        <f t="shared" si="69"/>
        <v/>
      </c>
      <c r="BJ139" s="14" t="str">
        <f t="shared" si="69"/>
        <v/>
      </c>
      <c r="BK139" s="14" t="str">
        <f t="shared" si="69"/>
        <v/>
      </c>
      <c r="BL139" s="14" t="str">
        <f t="shared" si="69"/>
        <v/>
      </c>
      <c r="BM139" s="14" t="str">
        <f t="shared" si="69"/>
        <v/>
      </c>
      <c r="BN139" s="14" t="str">
        <f t="shared" si="69"/>
        <v/>
      </c>
      <c r="BO139" s="14" t="str">
        <f t="shared" si="69"/>
        <v/>
      </c>
      <c r="BP139" s="14" t="str">
        <f t="shared" si="69"/>
        <v/>
      </c>
      <c r="BQ139" s="14" t="str">
        <f t="shared" si="69"/>
        <v/>
      </c>
      <c r="BR139" s="14" t="str">
        <f t="shared" si="69"/>
        <v>&lt;25</v>
      </c>
      <c r="BS139" s="14" t="str">
        <f t="shared" si="69"/>
        <v>&lt;25</v>
      </c>
      <c r="BT139" s="14" t="str">
        <f t="shared" si="69"/>
        <v/>
      </c>
      <c r="BU139" s="14" t="str">
        <f t="shared" si="69"/>
        <v/>
      </c>
      <c r="BV139" s="14" t="str">
        <f t="shared" si="69"/>
        <v/>
      </c>
      <c r="BW139" s="14" t="str">
        <f t="shared" si="69"/>
        <v>&lt;25</v>
      </c>
      <c r="BX139" s="14" t="str">
        <f t="shared" si="69"/>
        <v/>
      </c>
      <c r="BY139" s="14" t="str">
        <f t="shared" si="69"/>
        <v/>
      </c>
      <c r="BZ139" s="14" t="str">
        <f t="shared" si="69"/>
        <v/>
      </c>
      <c r="CA139" s="14" t="str">
        <f t="shared" si="69"/>
        <v/>
      </c>
      <c r="CB139" s="14" t="str">
        <f t="shared" si="69"/>
        <v/>
      </c>
      <c r="CC139" s="14" t="str">
        <f t="shared" si="69"/>
        <v/>
      </c>
      <c r="CD139" s="14" t="str">
        <f t="shared" si="69"/>
        <v/>
      </c>
      <c r="CE139" s="14" t="str">
        <f t="shared" si="69"/>
        <v/>
      </c>
      <c r="CF139" s="14" t="str">
        <f t="shared" si="69"/>
        <v>&lt;25</v>
      </c>
      <c r="CG139" s="14" t="str">
        <f t="shared" si="69"/>
        <v/>
      </c>
      <c r="CH139" s="14" t="str">
        <f t="shared" si="69"/>
        <v/>
      </c>
      <c r="CI139" s="14" t="str">
        <f t="shared" si="69"/>
        <v/>
      </c>
      <c r="CJ139" s="14" t="str">
        <f t="shared" si="69"/>
        <v/>
      </c>
      <c r="CK139" s="14" t="str">
        <f t="shared" si="69"/>
        <v/>
      </c>
      <c r="CL139" s="14" t="str">
        <f t="shared" si="69"/>
        <v/>
      </c>
      <c r="CM139" s="14" t="str">
        <f t="shared" si="69"/>
        <v/>
      </c>
      <c r="CN139" s="14" t="str">
        <f t="shared" si="69"/>
        <v/>
      </c>
      <c r="CO139" s="14" t="str">
        <f t="shared" si="69"/>
        <v/>
      </c>
      <c r="CP139" s="14" t="str">
        <f t="shared" si="69"/>
        <v/>
      </c>
      <c r="CQ139" s="14" t="str">
        <f t="shared" si="69"/>
        <v/>
      </c>
      <c r="CR139" s="14" t="str">
        <f t="shared" si="69"/>
        <v/>
      </c>
      <c r="CS139" s="14" t="str">
        <f t="shared" si="69"/>
        <v/>
      </c>
      <c r="CT139" s="14" t="str">
        <f t="shared" si="69"/>
        <v/>
      </c>
      <c r="CU139" s="14" t="str">
        <f t="shared" si="69"/>
        <v/>
      </c>
      <c r="CV139" s="14" t="str">
        <f t="shared" si="69"/>
        <v/>
      </c>
      <c r="CW139" s="14" t="str">
        <f t="shared" si="69"/>
        <v/>
      </c>
    </row>
    <row r="140" ht="12.75" hidden="1" customHeight="1" outlineLevel="1">
      <c r="A140" s="11" t="s">
        <v>617</v>
      </c>
      <c r="B140" s="14" t="str">
        <f t="shared" ref="B140:CW140" si="70">IF(B139="","",RANDBETWEEN(0,100))</f>
        <v/>
      </c>
      <c r="C140" s="14" t="str">
        <f t="shared" si="70"/>
        <v/>
      </c>
      <c r="D140" s="14" t="str">
        <f t="shared" si="70"/>
        <v/>
      </c>
      <c r="E140" s="14" t="str">
        <f t="shared" si="70"/>
        <v/>
      </c>
      <c r="F140" s="14" t="str">
        <f t="shared" si="70"/>
        <v/>
      </c>
      <c r="G140" s="14" t="str">
        <f t="shared" si="70"/>
        <v/>
      </c>
      <c r="H140" s="14" t="str">
        <f t="shared" si="70"/>
        <v/>
      </c>
      <c r="I140" s="14" t="str">
        <f t="shared" si="70"/>
        <v/>
      </c>
      <c r="J140" s="14" t="str">
        <f t="shared" si="70"/>
        <v/>
      </c>
      <c r="K140" s="14" t="str">
        <f t="shared" si="70"/>
        <v/>
      </c>
      <c r="L140" s="14" t="str">
        <f t="shared" si="70"/>
        <v/>
      </c>
      <c r="M140" s="14" t="str">
        <f t="shared" si="70"/>
        <v/>
      </c>
      <c r="N140" s="14" t="str">
        <f t="shared" si="70"/>
        <v/>
      </c>
      <c r="O140" s="14" t="str">
        <f t="shared" si="70"/>
        <v/>
      </c>
      <c r="P140" s="14" t="str">
        <f t="shared" si="70"/>
        <v/>
      </c>
      <c r="Q140" s="14" t="str">
        <f t="shared" si="70"/>
        <v/>
      </c>
      <c r="R140" s="14" t="str">
        <f t="shared" si="70"/>
        <v/>
      </c>
      <c r="S140" s="14" t="str">
        <f t="shared" si="70"/>
        <v/>
      </c>
      <c r="T140" s="14" t="str">
        <f t="shared" si="70"/>
        <v/>
      </c>
      <c r="U140" s="14" t="str">
        <f t="shared" si="70"/>
        <v/>
      </c>
      <c r="V140" s="14" t="str">
        <f t="shared" si="70"/>
        <v/>
      </c>
      <c r="W140" s="14" t="str">
        <f t="shared" si="70"/>
        <v/>
      </c>
      <c r="X140" s="14" t="str">
        <f t="shared" si="70"/>
        <v/>
      </c>
      <c r="Y140" s="14" t="str">
        <f t="shared" si="70"/>
        <v/>
      </c>
      <c r="Z140" s="14" t="str">
        <f t="shared" si="70"/>
        <v/>
      </c>
      <c r="AA140" s="14" t="str">
        <f t="shared" si="70"/>
        <v/>
      </c>
      <c r="AB140" s="14" t="str">
        <f t="shared" si="70"/>
        <v/>
      </c>
      <c r="AC140" s="14" t="str">
        <f t="shared" si="70"/>
        <v/>
      </c>
      <c r="AD140" s="14" t="str">
        <f t="shared" si="70"/>
        <v/>
      </c>
      <c r="AE140" s="14" t="str">
        <f t="shared" si="70"/>
        <v/>
      </c>
      <c r="AF140" s="14" t="str">
        <f t="shared" si="70"/>
        <v/>
      </c>
      <c r="AG140" s="14" t="str">
        <f t="shared" si="70"/>
        <v/>
      </c>
      <c r="AH140" s="14" t="str">
        <f t="shared" si="70"/>
        <v/>
      </c>
      <c r="AI140" s="14" t="str">
        <f t="shared" si="70"/>
        <v/>
      </c>
      <c r="AJ140" s="14" t="str">
        <f t="shared" si="70"/>
        <v/>
      </c>
      <c r="AK140" s="14" t="str">
        <f t="shared" si="70"/>
        <v/>
      </c>
      <c r="AL140" s="14" t="str">
        <f t="shared" si="70"/>
        <v/>
      </c>
      <c r="AM140" s="14" t="str">
        <f t="shared" si="70"/>
        <v/>
      </c>
      <c r="AN140" s="14" t="str">
        <f t="shared" si="70"/>
        <v/>
      </c>
      <c r="AO140" s="14" t="str">
        <f t="shared" si="70"/>
        <v/>
      </c>
      <c r="AP140" s="14" t="str">
        <f t="shared" si="70"/>
        <v/>
      </c>
      <c r="AQ140" s="14" t="str">
        <f t="shared" si="70"/>
        <v/>
      </c>
      <c r="AR140" s="14" t="str">
        <f t="shared" si="70"/>
        <v/>
      </c>
      <c r="AS140" s="14" t="str">
        <f t="shared" si="70"/>
        <v/>
      </c>
      <c r="AT140" s="14" t="str">
        <f t="shared" si="70"/>
        <v/>
      </c>
      <c r="AU140" s="14" t="str">
        <f t="shared" si="70"/>
        <v/>
      </c>
      <c r="AV140" s="14" t="str">
        <f t="shared" si="70"/>
        <v/>
      </c>
      <c r="AW140" s="14" t="str">
        <f t="shared" si="70"/>
        <v/>
      </c>
      <c r="AX140" s="14" t="str">
        <f t="shared" si="70"/>
        <v/>
      </c>
      <c r="AY140" s="14">
        <f t="shared" si="70"/>
        <v>68</v>
      </c>
      <c r="AZ140" s="14" t="str">
        <f t="shared" si="70"/>
        <v/>
      </c>
      <c r="BA140" s="14" t="str">
        <f t="shared" si="70"/>
        <v/>
      </c>
      <c r="BB140" s="14" t="str">
        <f t="shared" si="70"/>
        <v/>
      </c>
      <c r="BC140" s="14" t="str">
        <f t="shared" si="70"/>
        <v/>
      </c>
      <c r="BD140" s="14" t="str">
        <f t="shared" si="70"/>
        <v/>
      </c>
      <c r="BE140" s="14" t="str">
        <f t="shared" si="70"/>
        <v/>
      </c>
      <c r="BF140" s="14" t="str">
        <f t="shared" si="70"/>
        <v/>
      </c>
      <c r="BG140" s="14" t="str">
        <f t="shared" si="70"/>
        <v/>
      </c>
      <c r="BH140" s="14" t="str">
        <f t="shared" si="70"/>
        <v/>
      </c>
      <c r="BI140" s="14" t="str">
        <f t="shared" si="70"/>
        <v/>
      </c>
      <c r="BJ140" s="14" t="str">
        <f t="shared" si="70"/>
        <v/>
      </c>
      <c r="BK140" s="14" t="str">
        <f t="shared" si="70"/>
        <v/>
      </c>
      <c r="BL140" s="14" t="str">
        <f t="shared" si="70"/>
        <v/>
      </c>
      <c r="BM140" s="14" t="str">
        <f t="shared" si="70"/>
        <v/>
      </c>
      <c r="BN140" s="14" t="str">
        <f t="shared" si="70"/>
        <v/>
      </c>
      <c r="BO140" s="14" t="str">
        <f t="shared" si="70"/>
        <v/>
      </c>
      <c r="BP140" s="14" t="str">
        <f t="shared" si="70"/>
        <v/>
      </c>
      <c r="BQ140" s="14" t="str">
        <f t="shared" si="70"/>
        <v/>
      </c>
      <c r="BR140" s="14">
        <f t="shared" si="70"/>
        <v>29</v>
      </c>
      <c r="BS140" s="14">
        <f t="shared" si="70"/>
        <v>99</v>
      </c>
      <c r="BT140" s="14" t="str">
        <f t="shared" si="70"/>
        <v/>
      </c>
      <c r="BU140" s="14" t="str">
        <f t="shared" si="70"/>
        <v/>
      </c>
      <c r="BV140" s="14" t="str">
        <f t="shared" si="70"/>
        <v/>
      </c>
      <c r="BW140" s="14">
        <f t="shared" si="70"/>
        <v>68</v>
      </c>
      <c r="BX140" s="14" t="str">
        <f t="shared" si="70"/>
        <v/>
      </c>
      <c r="BY140" s="14" t="str">
        <f t="shared" si="70"/>
        <v/>
      </c>
      <c r="BZ140" s="14" t="str">
        <f t="shared" si="70"/>
        <v/>
      </c>
      <c r="CA140" s="14" t="str">
        <f t="shared" si="70"/>
        <v/>
      </c>
      <c r="CB140" s="14" t="str">
        <f t="shared" si="70"/>
        <v/>
      </c>
      <c r="CC140" s="14" t="str">
        <f t="shared" si="70"/>
        <v/>
      </c>
      <c r="CD140" s="14" t="str">
        <f t="shared" si="70"/>
        <v/>
      </c>
      <c r="CE140" s="14" t="str">
        <f t="shared" si="70"/>
        <v/>
      </c>
      <c r="CF140" s="14">
        <f t="shared" si="70"/>
        <v>20</v>
      </c>
      <c r="CG140" s="14" t="str">
        <f t="shared" si="70"/>
        <v/>
      </c>
      <c r="CH140" s="14" t="str">
        <f t="shared" si="70"/>
        <v/>
      </c>
      <c r="CI140" s="14" t="str">
        <f t="shared" si="70"/>
        <v/>
      </c>
      <c r="CJ140" s="14" t="str">
        <f t="shared" si="70"/>
        <v/>
      </c>
      <c r="CK140" s="14" t="str">
        <f t="shared" si="70"/>
        <v/>
      </c>
      <c r="CL140" s="14" t="str">
        <f t="shared" si="70"/>
        <v/>
      </c>
      <c r="CM140" s="14" t="str">
        <f t="shared" si="70"/>
        <v/>
      </c>
      <c r="CN140" s="14" t="str">
        <f t="shared" si="70"/>
        <v/>
      </c>
      <c r="CO140" s="14" t="str">
        <f t="shared" si="70"/>
        <v/>
      </c>
      <c r="CP140" s="14" t="str">
        <f t="shared" si="70"/>
        <v/>
      </c>
      <c r="CQ140" s="14" t="str">
        <f t="shared" si="70"/>
        <v/>
      </c>
      <c r="CR140" s="14" t="str">
        <f t="shared" si="70"/>
        <v/>
      </c>
      <c r="CS140" s="14" t="str">
        <f t="shared" si="70"/>
        <v/>
      </c>
      <c r="CT140" s="14" t="str">
        <f t="shared" si="70"/>
        <v/>
      </c>
      <c r="CU140" s="14" t="str">
        <f t="shared" si="70"/>
        <v/>
      </c>
      <c r="CV140" s="14" t="str">
        <f t="shared" si="70"/>
        <v/>
      </c>
      <c r="CW140" s="14" t="str">
        <f t="shared" si="70"/>
        <v/>
      </c>
    </row>
    <row r="141" ht="12.75" hidden="1" customHeight="1" outlineLevel="1">
      <c r="A141" s="11" t="s">
        <v>618</v>
      </c>
      <c r="B141" s="14" t="str">
        <f t="shared" ref="B141:CW141" si="71">IF(AND(B10="",B100="AgeBanded"),"25 - 29","")</f>
        <v/>
      </c>
      <c r="C141" s="14" t="str">
        <f t="shared" si="71"/>
        <v/>
      </c>
      <c r="D141" s="14" t="str">
        <f t="shared" si="71"/>
        <v/>
      </c>
      <c r="E141" s="14" t="str">
        <f t="shared" si="71"/>
        <v/>
      </c>
      <c r="F141" s="14" t="str">
        <f t="shared" si="71"/>
        <v/>
      </c>
      <c r="G141" s="14" t="str">
        <f t="shared" si="71"/>
        <v/>
      </c>
      <c r="H141" s="14" t="str">
        <f t="shared" si="71"/>
        <v/>
      </c>
      <c r="I141" s="14" t="str">
        <f t="shared" si="71"/>
        <v/>
      </c>
      <c r="J141" s="14" t="str">
        <f t="shared" si="71"/>
        <v/>
      </c>
      <c r="K141" s="14" t="str">
        <f t="shared" si="71"/>
        <v/>
      </c>
      <c r="L141" s="14" t="str">
        <f t="shared" si="71"/>
        <v/>
      </c>
      <c r="M141" s="14" t="str">
        <f t="shared" si="71"/>
        <v/>
      </c>
      <c r="N141" s="14" t="str">
        <f t="shared" si="71"/>
        <v/>
      </c>
      <c r="O141" s="14" t="str">
        <f t="shared" si="71"/>
        <v/>
      </c>
      <c r="P141" s="14" t="str">
        <f t="shared" si="71"/>
        <v/>
      </c>
      <c r="Q141" s="14" t="str">
        <f t="shared" si="71"/>
        <v/>
      </c>
      <c r="R141" s="14" t="str">
        <f t="shared" si="71"/>
        <v/>
      </c>
      <c r="S141" s="14" t="str">
        <f t="shared" si="71"/>
        <v/>
      </c>
      <c r="T141" s="14" t="str">
        <f t="shared" si="71"/>
        <v/>
      </c>
      <c r="U141" s="14" t="str">
        <f t="shared" si="71"/>
        <v/>
      </c>
      <c r="V141" s="14" t="str">
        <f t="shared" si="71"/>
        <v/>
      </c>
      <c r="W141" s="14" t="str">
        <f t="shared" si="71"/>
        <v/>
      </c>
      <c r="X141" s="14" t="str">
        <f t="shared" si="71"/>
        <v/>
      </c>
      <c r="Y141" s="14" t="str">
        <f t="shared" si="71"/>
        <v/>
      </c>
      <c r="Z141" s="14" t="str">
        <f t="shared" si="71"/>
        <v/>
      </c>
      <c r="AA141" s="14" t="str">
        <f t="shared" si="71"/>
        <v/>
      </c>
      <c r="AB141" s="14" t="str">
        <f t="shared" si="71"/>
        <v/>
      </c>
      <c r="AC141" s="14" t="str">
        <f t="shared" si="71"/>
        <v/>
      </c>
      <c r="AD141" s="14" t="str">
        <f t="shared" si="71"/>
        <v/>
      </c>
      <c r="AE141" s="14" t="str">
        <f t="shared" si="71"/>
        <v/>
      </c>
      <c r="AF141" s="14" t="str">
        <f t="shared" si="71"/>
        <v/>
      </c>
      <c r="AG141" s="14" t="str">
        <f t="shared" si="71"/>
        <v/>
      </c>
      <c r="AH141" s="14" t="str">
        <f t="shared" si="71"/>
        <v/>
      </c>
      <c r="AI141" s="14" t="str">
        <f t="shared" si="71"/>
        <v/>
      </c>
      <c r="AJ141" s="14" t="str">
        <f t="shared" si="71"/>
        <v/>
      </c>
      <c r="AK141" s="14" t="str">
        <f t="shared" si="71"/>
        <v/>
      </c>
      <c r="AL141" s="14" t="str">
        <f t="shared" si="71"/>
        <v/>
      </c>
      <c r="AM141" s="14" t="str">
        <f t="shared" si="71"/>
        <v/>
      </c>
      <c r="AN141" s="14" t="str">
        <f t="shared" si="71"/>
        <v/>
      </c>
      <c r="AO141" s="14" t="str">
        <f t="shared" si="71"/>
        <v/>
      </c>
      <c r="AP141" s="14" t="str">
        <f t="shared" si="71"/>
        <v/>
      </c>
      <c r="AQ141" s="14" t="str">
        <f t="shared" si="71"/>
        <v/>
      </c>
      <c r="AR141" s="14" t="str">
        <f t="shared" si="71"/>
        <v/>
      </c>
      <c r="AS141" s="14" t="str">
        <f t="shared" si="71"/>
        <v/>
      </c>
      <c r="AT141" s="14" t="str">
        <f t="shared" si="71"/>
        <v/>
      </c>
      <c r="AU141" s="14" t="str">
        <f t="shared" si="71"/>
        <v/>
      </c>
      <c r="AV141" s="14" t="str">
        <f t="shared" si="71"/>
        <v/>
      </c>
      <c r="AW141" s="14" t="str">
        <f t="shared" si="71"/>
        <v/>
      </c>
      <c r="AX141" s="14" t="str">
        <f t="shared" si="71"/>
        <v/>
      </c>
      <c r="AY141" s="14" t="str">
        <f t="shared" si="71"/>
        <v>25 - 29</v>
      </c>
      <c r="AZ141" s="14" t="str">
        <f t="shared" si="71"/>
        <v/>
      </c>
      <c r="BA141" s="14" t="str">
        <f t="shared" si="71"/>
        <v/>
      </c>
      <c r="BB141" s="14" t="str">
        <f t="shared" si="71"/>
        <v/>
      </c>
      <c r="BC141" s="14" t="str">
        <f t="shared" si="71"/>
        <v/>
      </c>
      <c r="BD141" s="14" t="str">
        <f t="shared" si="71"/>
        <v/>
      </c>
      <c r="BE141" s="14" t="str">
        <f t="shared" si="71"/>
        <v/>
      </c>
      <c r="BF141" s="14" t="str">
        <f t="shared" si="71"/>
        <v/>
      </c>
      <c r="BG141" s="14" t="str">
        <f t="shared" si="71"/>
        <v/>
      </c>
      <c r="BH141" s="14" t="str">
        <f t="shared" si="71"/>
        <v/>
      </c>
      <c r="BI141" s="14" t="str">
        <f t="shared" si="71"/>
        <v/>
      </c>
      <c r="BJ141" s="14" t="str">
        <f t="shared" si="71"/>
        <v/>
      </c>
      <c r="BK141" s="14" t="str">
        <f t="shared" si="71"/>
        <v/>
      </c>
      <c r="BL141" s="14" t="str">
        <f t="shared" si="71"/>
        <v/>
      </c>
      <c r="BM141" s="14" t="str">
        <f t="shared" si="71"/>
        <v/>
      </c>
      <c r="BN141" s="14" t="str">
        <f t="shared" si="71"/>
        <v/>
      </c>
      <c r="BO141" s="14" t="str">
        <f t="shared" si="71"/>
        <v/>
      </c>
      <c r="BP141" s="14" t="str">
        <f t="shared" si="71"/>
        <v/>
      </c>
      <c r="BQ141" s="14" t="str">
        <f t="shared" si="71"/>
        <v/>
      </c>
      <c r="BR141" s="14" t="str">
        <f t="shared" si="71"/>
        <v>25 - 29</v>
      </c>
      <c r="BS141" s="14" t="str">
        <f t="shared" si="71"/>
        <v>25 - 29</v>
      </c>
      <c r="BT141" s="14" t="str">
        <f t="shared" si="71"/>
        <v/>
      </c>
      <c r="BU141" s="14" t="str">
        <f t="shared" si="71"/>
        <v/>
      </c>
      <c r="BV141" s="14" t="str">
        <f t="shared" si="71"/>
        <v/>
      </c>
      <c r="BW141" s="14" t="str">
        <f t="shared" si="71"/>
        <v>25 - 29</v>
      </c>
      <c r="BX141" s="14" t="str">
        <f t="shared" si="71"/>
        <v/>
      </c>
      <c r="BY141" s="14" t="str">
        <f t="shared" si="71"/>
        <v/>
      </c>
      <c r="BZ141" s="14" t="str">
        <f t="shared" si="71"/>
        <v/>
      </c>
      <c r="CA141" s="14" t="str">
        <f t="shared" si="71"/>
        <v/>
      </c>
      <c r="CB141" s="14" t="str">
        <f t="shared" si="71"/>
        <v/>
      </c>
      <c r="CC141" s="14" t="str">
        <f t="shared" si="71"/>
        <v/>
      </c>
      <c r="CD141" s="14" t="str">
        <f t="shared" si="71"/>
        <v/>
      </c>
      <c r="CE141" s="14" t="str">
        <f t="shared" si="71"/>
        <v/>
      </c>
      <c r="CF141" s="14" t="str">
        <f t="shared" si="71"/>
        <v>25 - 29</v>
      </c>
      <c r="CG141" s="14" t="str">
        <f t="shared" si="71"/>
        <v/>
      </c>
      <c r="CH141" s="14" t="str">
        <f t="shared" si="71"/>
        <v/>
      </c>
      <c r="CI141" s="14" t="str">
        <f t="shared" si="71"/>
        <v/>
      </c>
      <c r="CJ141" s="14" t="str">
        <f t="shared" si="71"/>
        <v/>
      </c>
      <c r="CK141" s="14" t="str">
        <f t="shared" si="71"/>
        <v/>
      </c>
      <c r="CL141" s="14" t="str">
        <f t="shared" si="71"/>
        <v/>
      </c>
      <c r="CM141" s="14" t="str">
        <f t="shared" si="71"/>
        <v/>
      </c>
      <c r="CN141" s="14" t="str">
        <f t="shared" si="71"/>
        <v/>
      </c>
      <c r="CO141" s="14" t="str">
        <f t="shared" si="71"/>
        <v/>
      </c>
      <c r="CP141" s="14" t="str">
        <f t="shared" si="71"/>
        <v/>
      </c>
      <c r="CQ141" s="14" t="str">
        <f t="shared" si="71"/>
        <v/>
      </c>
      <c r="CR141" s="14" t="str">
        <f t="shared" si="71"/>
        <v/>
      </c>
      <c r="CS141" s="14" t="str">
        <f t="shared" si="71"/>
        <v/>
      </c>
      <c r="CT141" s="14" t="str">
        <f t="shared" si="71"/>
        <v/>
      </c>
      <c r="CU141" s="14" t="str">
        <f t="shared" si="71"/>
        <v/>
      </c>
      <c r="CV141" s="14" t="str">
        <f t="shared" si="71"/>
        <v/>
      </c>
      <c r="CW141" s="14" t="str">
        <f t="shared" si="71"/>
        <v/>
      </c>
    </row>
    <row r="142" ht="12.75" hidden="1" customHeight="1" outlineLevel="1">
      <c r="A142" s="11" t="s">
        <v>619</v>
      </c>
      <c r="B142" s="14" t="str">
        <f t="shared" ref="B142:CW142" si="72">IF(B141="","",RANDBETWEEN(0,100))</f>
        <v/>
      </c>
      <c r="C142" s="14" t="str">
        <f t="shared" si="72"/>
        <v/>
      </c>
      <c r="D142" s="14" t="str">
        <f t="shared" si="72"/>
        <v/>
      </c>
      <c r="E142" s="14" t="str">
        <f t="shared" si="72"/>
        <v/>
      </c>
      <c r="F142" s="14" t="str">
        <f t="shared" si="72"/>
        <v/>
      </c>
      <c r="G142" s="14" t="str">
        <f t="shared" si="72"/>
        <v/>
      </c>
      <c r="H142" s="14" t="str">
        <f t="shared" si="72"/>
        <v/>
      </c>
      <c r="I142" s="14" t="str">
        <f t="shared" si="72"/>
        <v/>
      </c>
      <c r="J142" s="14" t="str">
        <f t="shared" si="72"/>
        <v/>
      </c>
      <c r="K142" s="14" t="str">
        <f t="shared" si="72"/>
        <v/>
      </c>
      <c r="L142" s="14" t="str">
        <f t="shared" si="72"/>
        <v/>
      </c>
      <c r="M142" s="14" t="str">
        <f t="shared" si="72"/>
        <v/>
      </c>
      <c r="N142" s="14" t="str">
        <f t="shared" si="72"/>
        <v/>
      </c>
      <c r="O142" s="14" t="str">
        <f t="shared" si="72"/>
        <v/>
      </c>
      <c r="P142" s="14" t="str">
        <f t="shared" si="72"/>
        <v/>
      </c>
      <c r="Q142" s="14" t="str">
        <f t="shared" si="72"/>
        <v/>
      </c>
      <c r="R142" s="14" t="str">
        <f t="shared" si="72"/>
        <v/>
      </c>
      <c r="S142" s="14" t="str">
        <f t="shared" si="72"/>
        <v/>
      </c>
      <c r="T142" s="14" t="str">
        <f t="shared" si="72"/>
        <v/>
      </c>
      <c r="U142" s="14" t="str">
        <f t="shared" si="72"/>
        <v/>
      </c>
      <c r="V142" s="14" t="str">
        <f t="shared" si="72"/>
        <v/>
      </c>
      <c r="W142" s="14" t="str">
        <f t="shared" si="72"/>
        <v/>
      </c>
      <c r="X142" s="14" t="str">
        <f t="shared" si="72"/>
        <v/>
      </c>
      <c r="Y142" s="14" t="str">
        <f t="shared" si="72"/>
        <v/>
      </c>
      <c r="Z142" s="14" t="str">
        <f t="shared" si="72"/>
        <v/>
      </c>
      <c r="AA142" s="14" t="str">
        <f t="shared" si="72"/>
        <v/>
      </c>
      <c r="AB142" s="14" t="str">
        <f t="shared" si="72"/>
        <v/>
      </c>
      <c r="AC142" s="14" t="str">
        <f t="shared" si="72"/>
        <v/>
      </c>
      <c r="AD142" s="14" t="str">
        <f t="shared" si="72"/>
        <v/>
      </c>
      <c r="AE142" s="14" t="str">
        <f t="shared" si="72"/>
        <v/>
      </c>
      <c r="AF142" s="14" t="str">
        <f t="shared" si="72"/>
        <v/>
      </c>
      <c r="AG142" s="14" t="str">
        <f t="shared" si="72"/>
        <v/>
      </c>
      <c r="AH142" s="14" t="str">
        <f t="shared" si="72"/>
        <v/>
      </c>
      <c r="AI142" s="14" t="str">
        <f t="shared" si="72"/>
        <v/>
      </c>
      <c r="AJ142" s="14" t="str">
        <f t="shared" si="72"/>
        <v/>
      </c>
      <c r="AK142" s="14" t="str">
        <f t="shared" si="72"/>
        <v/>
      </c>
      <c r="AL142" s="14" t="str">
        <f t="shared" si="72"/>
        <v/>
      </c>
      <c r="AM142" s="14" t="str">
        <f t="shared" si="72"/>
        <v/>
      </c>
      <c r="AN142" s="14" t="str">
        <f t="shared" si="72"/>
        <v/>
      </c>
      <c r="AO142" s="14" t="str">
        <f t="shared" si="72"/>
        <v/>
      </c>
      <c r="AP142" s="14" t="str">
        <f t="shared" si="72"/>
        <v/>
      </c>
      <c r="AQ142" s="14" t="str">
        <f t="shared" si="72"/>
        <v/>
      </c>
      <c r="AR142" s="14" t="str">
        <f t="shared" si="72"/>
        <v/>
      </c>
      <c r="AS142" s="14" t="str">
        <f t="shared" si="72"/>
        <v/>
      </c>
      <c r="AT142" s="14" t="str">
        <f t="shared" si="72"/>
        <v/>
      </c>
      <c r="AU142" s="14" t="str">
        <f t="shared" si="72"/>
        <v/>
      </c>
      <c r="AV142" s="14" t="str">
        <f t="shared" si="72"/>
        <v/>
      </c>
      <c r="AW142" s="14" t="str">
        <f t="shared" si="72"/>
        <v/>
      </c>
      <c r="AX142" s="14" t="str">
        <f t="shared" si="72"/>
        <v/>
      </c>
      <c r="AY142" s="14">
        <f t="shared" si="72"/>
        <v>33</v>
      </c>
      <c r="AZ142" s="14" t="str">
        <f t="shared" si="72"/>
        <v/>
      </c>
      <c r="BA142" s="14" t="str">
        <f t="shared" si="72"/>
        <v/>
      </c>
      <c r="BB142" s="14" t="str">
        <f t="shared" si="72"/>
        <v/>
      </c>
      <c r="BC142" s="14" t="str">
        <f t="shared" si="72"/>
        <v/>
      </c>
      <c r="BD142" s="14" t="str">
        <f t="shared" si="72"/>
        <v/>
      </c>
      <c r="BE142" s="14" t="str">
        <f t="shared" si="72"/>
        <v/>
      </c>
      <c r="BF142" s="14" t="str">
        <f t="shared" si="72"/>
        <v/>
      </c>
      <c r="BG142" s="14" t="str">
        <f t="shared" si="72"/>
        <v/>
      </c>
      <c r="BH142" s="14" t="str">
        <f t="shared" si="72"/>
        <v/>
      </c>
      <c r="BI142" s="14" t="str">
        <f t="shared" si="72"/>
        <v/>
      </c>
      <c r="BJ142" s="14" t="str">
        <f t="shared" si="72"/>
        <v/>
      </c>
      <c r="BK142" s="14" t="str">
        <f t="shared" si="72"/>
        <v/>
      </c>
      <c r="BL142" s="14" t="str">
        <f t="shared" si="72"/>
        <v/>
      </c>
      <c r="BM142" s="14" t="str">
        <f t="shared" si="72"/>
        <v/>
      </c>
      <c r="BN142" s="14" t="str">
        <f t="shared" si="72"/>
        <v/>
      </c>
      <c r="BO142" s="14" t="str">
        <f t="shared" si="72"/>
        <v/>
      </c>
      <c r="BP142" s="14" t="str">
        <f t="shared" si="72"/>
        <v/>
      </c>
      <c r="BQ142" s="14" t="str">
        <f t="shared" si="72"/>
        <v/>
      </c>
      <c r="BR142" s="14">
        <f t="shared" si="72"/>
        <v>37</v>
      </c>
      <c r="BS142" s="14">
        <f t="shared" si="72"/>
        <v>96</v>
      </c>
      <c r="BT142" s="14" t="str">
        <f t="shared" si="72"/>
        <v/>
      </c>
      <c r="BU142" s="14" t="str">
        <f t="shared" si="72"/>
        <v/>
      </c>
      <c r="BV142" s="14" t="str">
        <f t="shared" si="72"/>
        <v/>
      </c>
      <c r="BW142" s="14">
        <f t="shared" si="72"/>
        <v>100</v>
      </c>
      <c r="BX142" s="14" t="str">
        <f t="shared" si="72"/>
        <v/>
      </c>
      <c r="BY142" s="14" t="str">
        <f t="shared" si="72"/>
        <v/>
      </c>
      <c r="BZ142" s="14" t="str">
        <f t="shared" si="72"/>
        <v/>
      </c>
      <c r="CA142" s="14" t="str">
        <f t="shared" si="72"/>
        <v/>
      </c>
      <c r="CB142" s="14" t="str">
        <f t="shared" si="72"/>
        <v/>
      </c>
      <c r="CC142" s="14" t="str">
        <f t="shared" si="72"/>
        <v/>
      </c>
      <c r="CD142" s="14" t="str">
        <f t="shared" si="72"/>
        <v/>
      </c>
      <c r="CE142" s="14" t="str">
        <f t="shared" si="72"/>
        <v/>
      </c>
      <c r="CF142" s="14">
        <f t="shared" si="72"/>
        <v>42</v>
      </c>
      <c r="CG142" s="14" t="str">
        <f t="shared" si="72"/>
        <v/>
      </c>
      <c r="CH142" s="14" t="str">
        <f t="shared" si="72"/>
        <v/>
      </c>
      <c r="CI142" s="14" t="str">
        <f t="shared" si="72"/>
        <v/>
      </c>
      <c r="CJ142" s="14" t="str">
        <f t="shared" si="72"/>
        <v/>
      </c>
      <c r="CK142" s="14" t="str">
        <f t="shared" si="72"/>
        <v/>
      </c>
      <c r="CL142" s="14" t="str">
        <f t="shared" si="72"/>
        <v/>
      </c>
      <c r="CM142" s="14" t="str">
        <f t="shared" si="72"/>
        <v/>
      </c>
      <c r="CN142" s="14" t="str">
        <f t="shared" si="72"/>
        <v/>
      </c>
      <c r="CO142" s="14" t="str">
        <f t="shared" si="72"/>
        <v/>
      </c>
      <c r="CP142" s="14" t="str">
        <f t="shared" si="72"/>
        <v/>
      </c>
      <c r="CQ142" s="14" t="str">
        <f t="shared" si="72"/>
        <v/>
      </c>
      <c r="CR142" s="14" t="str">
        <f t="shared" si="72"/>
        <v/>
      </c>
      <c r="CS142" s="14" t="str">
        <f t="shared" si="72"/>
        <v/>
      </c>
      <c r="CT142" s="14" t="str">
        <f t="shared" si="72"/>
        <v/>
      </c>
      <c r="CU142" s="14" t="str">
        <f t="shared" si="72"/>
        <v/>
      </c>
      <c r="CV142" s="14" t="str">
        <f t="shared" si="72"/>
        <v/>
      </c>
      <c r="CW142" s="14" t="str">
        <f t="shared" si="72"/>
        <v/>
      </c>
    </row>
    <row r="143" ht="12.75" hidden="1" customHeight="1" outlineLevel="1">
      <c r="A143" s="11" t="s">
        <v>620</v>
      </c>
      <c r="B143" s="14" t="str">
        <f t="shared" ref="B143:CW143" si="73">IF(AND(B10="",B100="AgeBanded"),"30 - 34","")</f>
        <v/>
      </c>
      <c r="C143" s="14" t="str">
        <f t="shared" si="73"/>
        <v/>
      </c>
      <c r="D143" s="14" t="str">
        <f t="shared" si="73"/>
        <v/>
      </c>
      <c r="E143" s="14" t="str">
        <f t="shared" si="73"/>
        <v/>
      </c>
      <c r="F143" s="14" t="str">
        <f t="shared" si="73"/>
        <v/>
      </c>
      <c r="G143" s="14" t="str">
        <f t="shared" si="73"/>
        <v/>
      </c>
      <c r="H143" s="14" t="str">
        <f t="shared" si="73"/>
        <v/>
      </c>
      <c r="I143" s="14" t="str">
        <f t="shared" si="73"/>
        <v/>
      </c>
      <c r="J143" s="14" t="str">
        <f t="shared" si="73"/>
        <v/>
      </c>
      <c r="K143" s="14" t="str">
        <f t="shared" si="73"/>
        <v/>
      </c>
      <c r="L143" s="14" t="str">
        <f t="shared" si="73"/>
        <v/>
      </c>
      <c r="M143" s="14" t="str">
        <f t="shared" si="73"/>
        <v/>
      </c>
      <c r="N143" s="14" t="str">
        <f t="shared" si="73"/>
        <v/>
      </c>
      <c r="O143" s="14" t="str">
        <f t="shared" si="73"/>
        <v/>
      </c>
      <c r="P143" s="14" t="str">
        <f t="shared" si="73"/>
        <v/>
      </c>
      <c r="Q143" s="14" t="str">
        <f t="shared" si="73"/>
        <v/>
      </c>
      <c r="R143" s="14" t="str">
        <f t="shared" si="73"/>
        <v/>
      </c>
      <c r="S143" s="14" t="str">
        <f t="shared" si="73"/>
        <v/>
      </c>
      <c r="T143" s="14" t="str">
        <f t="shared" si="73"/>
        <v/>
      </c>
      <c r="U143" s="14" t="str">
        <f t="shared" si="73"/>
        <v/>
      </c>
      <c r="V143" s="14" t="str">
        <f t="shared" si="73"/>
        <v/>
      </c>
      <c r="W143" s="14" t="str">
        <f t="shared" si="73"/>
        <v/>
      </c>
      <c r="X143" s="14" t="str">
        <f t="shared" si="73"/>
        <v/>
      </c>
      <c r="Y143" s="14" t="str">
        <f t="shared" si="73"/>
        <v/>
      </c>
      <c r="Z143" s="14" t="str">
        <f t="shared" si="73"/>
        <v/>
      </c>
      <c r="AA143" s="14" t="str">
        <f t="shared" si="73"/>
        <v/>
      </c>
      <c r="AB143" s="14" t="str">
        <f t="shared" si="73"/>
        <v/>
      </c>
      <c r="AC143" s="14" t="str">
        <f t="shared" si="73"/>
        <v/>
      </c>
      <c r="AD143" s="14" t="str">
        <f t="shared" si="73"/>
        <v/>
      </c>
      <c r="AE143" s="14" t="str">
        <f t="shared" si="73"/>
        <v/>
      </c>
      <c r="AF143" s="14" t="str">
        <f t="shared" si="73"/>
        <v/>
      </c>
      <c r="AG143" s="14" t="str">
        <f t="shared" si="73"/>
        <v/>
      </c>
      <c r="AH143" s="14" t="str">
        <f t="shared" si="73"/>
        <v/>
      </c>
      <c r="AI143" s="14" t="str">
        <f t="shared" si="73"/>
        <v/>
      </c>
      <c r="AJ143" s="14" t="str">
        <f t="shared" si="73"/>
        <v/>
      </c>
      <c r="AK143" s="14" t="str">
        <f t="shared" si="73"/>
        <v/>
      </c>
      <c r="AL143" s="14" t="str">
        <f t="shared" si="73"/>
        <v/>
      </c>
      <c r="AM143" s="14" t="str">
        <f t="shared" si="73"/>
        <v/>
      </c>
      <c r="AN143" s="14" t="str">
        <f t="shared" si="73"/>
        <v/>
      </c>
      <c r="AO143" s="14" t="str">
        <f t="shared" si="73"/>
        <v/>
      </c>
      <c r="AP143" s="14" t="str">
        <f t="shared" si="73"/>
        <v/>
      </c>
      <c r="AQ143" s="14" t="str">
        <f t="shared" si="73"/>
        <v/>
      </c>
      <c r="AR143" s="14" t="str">
        <f t="shared" si="73"/>
        <v/>
      </c>
      <c r="AS143" s="14" t="str">
        <f t="shared" si="73"/>
        <v/>
      </c>
      <c r="AT143" s="14" t="str">
        <f t="shared" si="73"/>
        <v/>
      </c>
      <c r="AU143" s="14" t="str">
        <f t="shared" si="73"/>
        <v/>
      </c>
      <c r="AV143" s="14" t="str">
        <f t="shared" si="73"/>
        <v/>
      </c>
      <c r="AW143" s="14" t="str">
        <f t="shared" si="73"/>
        <v/>
      </c>
      <c r="AX143" s="14" t="str">
        <f t="shared" si="73"/>
        <v/>
      </c>
      <c r="AY143" s="14" t="str">
        <f t="shared" si="73"/>
        <v>30 - 34</v>
      </c>
      <c r="AZ143" s="14" t="str">
        <f t="shared" si="73"/>
        <v/>
      </c>
      <c r="BA143" s="14" t="str">
        <f t="shared" si="73"/>
        <v/>
      </c>
      <c r="BB143" s="14" t="str">
        <f t="shared" si="73"/>
        <v/>
      </c>
      <c r="BC143" s="14" t="str">
        <f t="shared" si="73"/>
        <v/>
      </c>
      <c r="BD143" s="14" t="str">
        <f t="shared" si="73"/>
        <v/>
      </c>
      <c r="BE143" s="14" t="str">
        <f t="shared" si="73"/>
        <v/>
      </c>
      <c r="BF143" s="14" t="str">
        <f t="shared" si="73"/>
        <v/>
      </c>
      <c r="BG143" s="14" t="str">
        <f t="shared" si="73"/>
        <v/>
      </c>
      <c r="BH143" s="14" t="str">
        <f t="shared" si="73"/>
        <v/>
      </c>
      <c r="BI143" s="14" t="str">
        <f t="shared" si="73"/>
        <v/>
      </c>
      <c r="BJ143" s="14" t="str">
        <f t="shared" si="73"/>
        <v/>
      </c>
      <c r="BK143" s="14" t="str">
        <f t="shared" si="73"/>
        <v/>
      </c>
      <c r="BL143" s="14" t="str">
        <f t="shared" si="73"/>
        <v/>
      </c>
      <c r="BM143" s="14" t="str">
        <f t="shared" si="73"/>
        <v/>
      </c>
      <c r="BN143" s="14" t="str">
        <f t="shared" si="73"/>
        <v/>
      </c>
      <c r="BO143" s="14" t="str">
        <f t="shared" si="73"/>
        <v/>
      </c>
      <c r="BP143" s="14" t="str">
        <f t="shared" si="73"/>
        <v/>
      </c>
      <c r="BQ143" s="14" t="str">
        <f t="shared" si="73"/>
        <v/>
      </c>
      <c r="BR143" s="14" t="str">
        <f t="shared" si="73"/>
        <v>30 - 34</v>
      </c>
      <c r="BS143" s="14" t="str">
        <f t="shared" si="73"/>
        <v>30 - 34</v>
      </c>
      <c r="BT143" s="14" t="str">
        <f t="shared" si="73"/>
        <v/>
      </c>
      <c r="BU143" s="14" t="str">
        <f t="shared" si="73"/>
        <v/>
      </c>
      <c r="BV143" s="14" t="str">
        <f t="shared" si="73"/>
        <v/>
      </c>
      <c r="BW143" s="14" t="str">
        <f t="shared" si="73"/>
        <v>30 - 34</v>
      </c>
      <c r="BX143" s="14" t="str">
        <f t="shared" si="73"/>
        <v/>
      </c>
      <c r="BY143" s="14" t="str">
        <f t="shared" si="73"/>
        <v/>
      </c>
      <c r="BZ143" s="14" t="str">
        <f t="shared" si="73"/>
        <v/>
      </c>
      <c r="CA143" s="14" t="str">
        <f t="shared" si="73"/>
        <v/>
      </c>
      <c r="CB143" s="14" t="str">
        <f t="shared" si="73"/>
        <v/>
      </c>
      <c r="CC143" s="14" t="str">
        <f t="shared" si="73"/>
        <v/>
      </c>
      <c r="CD143" s="14" t="str">
        <f t="shared" si="73"/>
        <v/>
      </c>
      <c r="CE143" s="14" t="str">
        <f t="shared" si="73"/>
        <v/>
      </c>
      <c r="CF143" s="14" t="str">
        <f t="shared" si="73"/>
        <v>30 - 34</v>
      </c>
      <c r="CG143" s="14" t="str">
        <f t="shared" si="73"/>
        <v/>
      </c>
      <c r="CH143" s="14" t="str">
        <f t="shared" si="73"/>
        <v/>
      </c>
      <c r="CI143" s="14" t="str">
        <f t="shared" si="73"/>
        <v/>
      </c>
      <c r="CJ143" s="14" t="str">
        <f t="shared" si="73"/>
        <v/>
      </c>
      <c r="CK143" s="14" t="str">
        <f t="shared" si="73"/>
        <v/>
      </c>
      <c r="CL143" s="14" t="str">
        <f t="shared" si="73"/>
        <v/>
      </c>
      <c r="CM143" s="14" t="str">
        <f t="shared" si="73"/>
        <v/>
      </c>
      <c r="CN143" s="14" t="str">
        <f t="shared" si="73"/>
        <v/>
      </c>
      <c r="CO143" s="14" t="str">
        <f t="shared" si="73"/>
        <v/>
      </c>
      <c r="CP143" s="14" t="str">
        <f t="shared" si="73"/>
        <v/>
      </c>
      <c r="CQ143" s="14" t="str">
        <f t="shared" si="73"/>
        <v/>
      </c>
      <c r="CR143" s="14" t="str">
        <f t="shared" si="73"/>
        <v/>
      </c>
      <c r="CS143" s="14" t="str">
        <f t="shared" si="73"/>
        <v/>
      </c>
      <c r="CT143" s="14" t="str">
        <f t="shared" si="73"/>
        <v/>
      </c>
      <c r="CU143" s="14" t="str">
        <f t="shared" si="73"/>
        <v/>
      </c>
      <c r="CV143" s="14" t="str">
        <f t="shared" si="73"/>
        <v/>
      </c>
      <c r="CW143" s="14" t="str">
        <f t="shared" si="73"/>
        <v/>
      </c>
    </row>
    <row r="144" ht="12.75" hidden="1" customHeight="1" outlineLevel="1">
      <c r="A144" s="11" t="s">
        <v>621</v>
      </c>
      <c r="B144" s="14" t="str">
        <f t="shared" ref="B144:CW144" si="74">IF(B143="","",RANDBETWEEN(0,100))</f>
        <v/>
      </c>
      <c r="C144" s="14" t="str">
        <f t="shared" si="74"/>
        <v/>
      </c>
      <c r="D144" s="14" t="str">
        <f t="shared" si="74"/>
        <v/>
      </c>
      <c r="E144" s="14" t="str">
        <f t="shared" si="74"/>
        <v/>
      </c>
      <c r="F144" s="14" t="str">
        <f t="shared" si="74"/>
        <v/>
      </c>
      <c r="G144" s="14" t="str">
        <f t="shared" si="74"/>
        <v/>
      </c>
      <c r="H144" s="14" t="str">
        <f t="shared" si="74"/>
        <v/>
      </c>
      <c r="I144" s="14" t="str">
        <f t="shared" si="74"/>
        <v/>
      </c>
      <c r="J144" s="14" t="str">
        <f t="shared" si="74"/>
        <v/>
      </c>
      <c r="K144" s="14" t="str">
        <f t="shared" si="74"/>
        <v/>
      </c>
      <c r="L144" s="14" t="str">
        <f t="shared" si="74"/>
        <v/>
      </c>
      <c r="M144" s="14" t="str">
        <f t="shared" si="74"/>
        <v/>
      </c>
      <c r="N144" s="14" t="str">
        <f t="shared" si="74"/>
        <v/>
      </c>
      <c r="O144" s="14" t="str">
        <f t="shared" si="74"/>
        <v/>
      </c>
      <c r="P144" s="14" t="str">
        <f t="shared" si="74"/>
        <v/>
      </c>
      <c r="Q144" s="14" t="str">
        <f t="shared" si="74"/>
        <v/>
      </c>
      <c r="R144" s="14" t="str">
        <f t="shared" si="74"/>
        <v/>
      </c>
      <c r="S144" s="14" t="str">
        <f t="shared" si="74"/>
        <v/>
      </c>
      <c r="T144" s="14" t="str">
        <f t="shared" si="74"/>
        <v/>
      </c>
      <c r="U144" s="14" t="str">
        <f t="shared" si="74"/>
        <v/>
      </c>
      <c r="V144" s="14" t="str">
        <f t="shared" si="74"/>
        <v/>
      </c>
      <c r="W144" s="14" t="str">
        <f t="shared" si="74"/>
        <v/>
      </c>
      <c r="X144" s="14" t="str">
        <f t="shared" si="74"/>
        <v/>
      </c>
      <c r="Y144" s="14" t="str">
        <f t="shared" si="74"/>
        <v/>
      </c>
      <c r="Z144" s="14" t="str">
        <f t="shared" si="74"/>
        <v/>
      </c>
      <c r="AA144" s="14" t="str">
        <f t="shared" si="74"/>
        <v/>
      </c>
      <c r="AB144" s="14" t="str">
        <f t="shared" si="74"/>
        <v/>
      </c>
      <c r="AC144" s="14" t="str">
        <f t="shared" si="74"/>
        <v/>
      </c>
      <c r="AD144" s="14" t="str">
        <f t="shared" si="74"/>
        <v/>
      </c>
      <c r="AE144" s="14" t="str">
        <f t="shared" si="74"/>
        <v/>
      </c>
      <c r="AF144" s="14" t="str">
        <f t="shared" si="74"/>
        <v/>
      </c>
      <c r="AG144" s="14" t="str">
        <f t="shared" si="74"/>
        <v/>
      </c>
      <c r="AH144" s="14" t="str">
        <f t="shared" si="74"/>
        <v/>
      </c>
      <c r="AI144" s="14" t="str">
        <f t="shared" si="74"/>
        <v/>
      </c>
      <c r="AJ144" s="14" t="str">
        <f t="shared" si="74"/>
        <v/>
      </c>
      <c r="AK144" s="14" t="str">
        <f t="shared" si="74"/>
        <v/>
      </c>
      <c r="AL144" s="14" t="str">
        <f t="shared" si="74"/>
        <v/>
      </c>
      <c r="AM144" s="14" t="str">
        <f t="shared" si="74"/>
        <v/>
      </c>
      <c r="AN144" s="14" t="str">
        <f t="shared" si="74"/>
        <v/>
      </c>
      <c r="AO144" s="14" t="str">
        <f t="shared" si="74"/>
        <v/>
      </c>
      <c r="AP144" s="14" t="str">
        <f t="shared" si="74"/>
        <v/>
      </c>
      <c r="AQ144" s="14" t="str">
        <f t="shared" si="74"/>
        <v/>
      </c>
      <c r="AR144" s="14" t="str">
        <f t="shared" si="74"/>
        <v/>
      </c>
      <c r="AS144" s="14" t="str">
        <f t="shared" si="74"/>
        <v/>
      </c>
      <c r="AT144" s="14" t="str">
        <f t="shared" si="74"/>
        <v/>
      </c>
      <c r="AU144" s="14" t="str">
        <f t="shared" si="74"/>
        <v/>
      </c>
      <c r="AV144" s="14" t="str">
        <f t="shared" si="74"/>
        <v/>
      </c>
      <c r="AW144" s="14" t="str">
        <f t="shared" si="74"/>
        <v/>
      </c>
      <c r="AX144" s="14" t="str">
        <f t="shared" si="74"/>
        <v/>
      </c>
      <c r="AY144" s="14">
        <f t="shared" si="74"/>
        <v>77</v>
      </c>
      <c r="AZ144" s="14" t="str">
        <f t="shared" si="74"/>
        <v/>
      </c>
      <c r="BA144" s="14" t="str">
        <f t="shared" si="74"/>
        <v/>
      </c>
      <c r="BB144" s="14" t="str">
        <f t="shared" si="74"/>
        <v/>
      </c>
      <c r="BC144" s="14" t="str">
        <f t="shared" si="74"/>
        <v/>
      </c>
      <c r="BD144" s="14" t="str">
        <f t="shared" si="74"/>
        <v/>
      </c>
      <c r="BE144" s="14" t="str">
        <f t="shared" si="74"/>
        <v/>
      </c>
      <c r="BF144" s="14" t="str">
        <f t="shared" si="74"/>
        <v/>
      </c>
      <c r="BG144" s="14" t="str">
        <f t="shared" si="74"/>
        <v/>
      </c>
      <c r="BH144" s="14" t="str">
        <f t="shared" si="74"/>
        <v/>
      </c>
      <c r="BI144" s="14" t="str">
        <f t="shared" si="74"/>
        <v/>
      </c>
      <c r="BJ144" s="14" t="str">
        <f t="shared" si="74"/>
        <v/>
      </c>
      <c r="BK144" s="14" t="str">
        <f t="shared" si="74"/>
        <v/>
      </c>
      <c r="BL144" s="14" t="str">
        <f t="shared" si="74"/>
        <v/>
      </c>
      <c r="BM144" s="14" t="str">
        <f t="shared" si="74"/>
        <v/>
      </c>
      <c r="BN144" s="14" t="str">
        <f t="shared" si="74"/>
        <v/>
      </c>
      <c r="BO144" s="14" t="str">
        <f t="shared" si="74"/>
        <v/>
      </c>
      <c r="BP144" s="14" t="str">
        <f t="shared" si="74"/>
        <v/>
      </c>
      <c r="BQ144" s="14" t="str">
        <f t="shared" si="74"/>
        <v/>
      </c>
      <c r="BR144" s="14">
        <f t="shared" si="74"/>
        <v>18</v>
      </c>
      <c r="BS144" s="14">
        <f t="shared" si="74"/>
        <v>44</v>
      </c>
      <c r="BT144" s="14" t="str">
        <f t="shared" si="74"/>
        <v/>
      </c>
      <c r="BU144" s="14" t="str">
        <f t="shared" si="74"/>
        <v/>
      </c>
      <c r="BV144" s="14" t="str">
        <f t="shared" si="74"/>
        <v/>
      </c>
      <c r="BW144" s="14">
        <f t="shared" si="74"/>
        <v>8</v>
      </c>
      <c r="BX144" s="14" t="str">
        <f t="shared" si="74"/>
        <v/>
      </c>
      <c r="BY144" s="14" t="str">
        <f t="shared" si="74"/>
        <v/>
      </c>
      <c r="BZ144" s="14" t="str">
        <f t="shared" si="74"/>
        <v/>
      </c>
      <c r="CA144" s="14" t="str">
        <f t="shared" si="74"/>
        <v/>
      </c>
      <c r="CB144" s="14" t="str">
        <f t="shared" si="74"/>
        <v/>
      </c>
      <c r="CC144" s="14" t="str">
        <f t="shared" si="74"/>
        <v/>
      </c>
      <c r="CD144" s="14" t="str">
        <f t="shared" si="74"/>
        <v/>
      </c>
      <c r="CE144" s="14" t="str">
        <f t="shared" si="74"/>
        <v/>
      </c>
      <c r="CF144" s="14">
        <f t="shared" si="74"/>
        <v>90</v>
      </c>
      <c r="CG144" s="14" t="str">
        <f t="shared" si="74"/>
        <v/>
      </c>
      <c r="CH144" s="14" t="str">
        <f t="shared" si="74"/>
        <v/>
      </c>
      <c r="CI144" s="14" t="str">
        <f t="shared" si="74"/>
        <v/>
      </c>
      <c r="CJ144" s="14" t="str">
        <f t="shared" si="74"/>
        <v/>
      </c>
      <c r="CK144" s="14" t="str">
        <f t="shared" si="74"/>
        <v/>
      </c>
      <c r="CL144" s="14" t="str">
        <f t="shared" si="74"/>
        <v/>
      </c>
      <c r="CM144" s="14" t="str">
        <f t="shared" si="74"/>
        <v/>
      </c>
      <c r="CN144" s="14" t="str">
        <f t="shared" si="74"/>
        <v/>
      </c>
      <c r="CO144" s="14" t="str">
        <f t="shared" si="74"/>
        <v/>
      </c>
      <c r="CP144" s="14" t="str">
        <f t="shared" si="74"/>
        <v/>
      </c>
      <c r="CQ144" s="14" t="str">
        <f t="shared" si="74"/>
        <v/>
      </c>
      <c r="CR144" s="14" t="str">
        <f t="shared" si="74"/>
        <v/>
      </c>
      <c r="CS144" s="14" t="str">
        <f t="shared" si="74"/>
        <v/>
      </c>
      <c r="CT144" s="14" t="str">
        <f t="shared" si="74"/>
        <v/>
      </c>
      <c r="CU144" s="14" t="str">
        <f t="shared" si="74"/>
        <v/>
      </c>
      <c r="CV144" s="14" t="str">
        <f t="shared" si="74"/>
        <v/>
      </c>
      <c r="CW144" s="14" t="str">
        <f t="shared" si="74"/>
        <v/>
      </c>
    </row>
    <row r="145" ht="12.75" hidden="1" customHeight="1" outlineLevel="1">
      <c r="A145" s="11" t="s">
        <v>622</v>
      </c>
      <c r="B145" s="14" t="str">
        <f t="shared" ref="B145:CW145" si="75">IF(AND(B10="",B100="AgeBanded"),"35 - 39","")</f>
        <v/>
      </c>
      <c r="C145" s="14" t="str">
        <f t="shared" si="75"/>
        <v/>
      </c>
      <c r="D145" s="14" t="str">
        <f t="shared" si="75"/>
        <v/>
      </c>
      <c r="E145" s="14" t="str">
        <f t="shared" si="75"/>
        <v/>
      </c>
      <c r="F145" s="14" t="str">
        <f t="shared" si="75"/>
        <v/>
      </c>
      <c r="G145" s="14" t="str">
        <f t="shared" si="75"/>
        <v/>
      </c>
      <c r="H145" s="14" t="str">
        <f t="shared" si="75"/>
        <v/>
      </c>
      <c r="I145" s="14" t="str">
        <f t="shared" si="75"/>
        <v/>
      </c>
      <c r="J145" s="14" t="str">
        <f t="shared" si="75"/>
        <v/>
      </c>
      <c r="K145" s="14" t="str">
        <f t="shared" si="75"/>
        <v/>
      </c>
      <c r="L145" s="14" t="str">
        <f t="shared" si="75"/>
        <v/>
      </c>
      <c r="M145" s="14" t="str">
        <f t="shared" si="75"/>
        <v/>
      </c>
      <c r="N145" s="14" t="str">
        <f t="shared" si="75"/>
        <v/>
      </c>
      <c r="O145" s="14" t="str">
        <f t="shared" si="75"/>
        <v/>
      </c>
      <c r="P145" s="14" t="str">
        <f t="shared" si="75"/>
        <v/>
      </c>
      <c r="Q145" s="14" t="str">
        <f t="shared" si="75"/>
        <v/>
      </c>
      <c r="R145" s="14" t="str">
        <f t="shared" si="75"/>
        <v/>
      </c>
      <c r="S145" s="14" t="str">
        <f t="shared" si="75"/>
        <v/>
      </c>
      <c r="T145" s="14" t="str">
        <f t="shared" si="75"/>
        <v/>
      </c>
      <c r="U145" s="14" t="str">
        <f t="shared" si="75"/>
        <v/>
      </c>
      <c r="V145" s="14" t="str">
        <f t="shared" si="75"/>
        <v/>
      </c>
      <c r="W145" s="14" t="str">
        <f t="shared" si="75"/>
        <v/>
      </c>
      <c r="X145" s="14" t="str">
        <f t="shared" si="75"/>
        <v/>
      </c>
      <c r="Y145" s="14" t="str">
        <f t="shared" si="75"/>
        <v/>
      </c>
      <c r="Z145" s="14" t="str">
        <f t="shared" si="75"/>
        <v/>
      </c>
      <c r="AA145" s="14" t="str">
        <f t="shared" si="75"/>
        <v/>
      </c>
      <c r="AB145" s="14" t="str">
        <f t="shared" si="75"/>
        <v/>
      </c>
      <c r="AC145" s="14" t="str">
        <f t="shared" si="75"/>
        <v/>
      </c>
      <c r="AD145" s="14" t="str">
        <f t="shared" si="75"/>
        <v/>
      </c>
      <c r="AE145" s="14" t="str">
        <f t="shared" si="75"/>
        <v/>
      </c>
      <c r="AF145" s="14" t="str">
        <f t="shared" si="75"/>
        <v/>
      </c>
      <c r="AG145" s="14" t="str">
        <f t="shared" si="75"/>
        <v/>
      </c>
      <c r="AH145" s="14" t="str">
        <f t="shared" si="75"/>
        <v/>
      </c>
      <c r="AI145" s="14" t="str">
        <f t="shared" si="75"/>
        <v/>
      </c>
      <c r="AJ145" s="14" t="str">
        <f t="shared" si="75"/>
        <v/>
      </c>
      <c r="AK145" s="14" t="str">
        <f t="shared" si="75"/>
        <v/>
      </c>
      <c r="AL145" s="14" t="str">
        <f t="shared" si="75"/>
        <v/>
      </c>
      <c r="AM145" s="14" t="str">
        <f t="shared" si="75"/>
        <v/>
      </c>
      <c r="AN145" s="14" t="str">
        <f t="shared" si="75"/>
        <v/>
      </c>
      <c r="AO145" s="14" t="str">
        <f t="shared" si="75"/>
        <v/>
      </c>
      <c r="AP145" s="14" t="str">
        <f t="shared" si="75"/>
        <v/>
      </c>
      <c r="AQ145" s="14" t="str">
        <f t="shared" si="75"/>
        <v/>
      </c>
      <c r="AR145" s="14" t="str">
        <f t="shared" si="75"/>
        <v/>
      </c>
      <c r="AS145" s="14" t="str">
        <f t="shared" si="75"/>
        <v/>
      </c>
      <c r="AT145" s="14" t="str">
        <f t="shared" si="75"/>
        <v/>
      </c>
      <c r="AU145" s="14" t="str">
        <f t="shared" si="75"/>
        <v/>
      </c>
      <c r="AV145" s="14" t="str">
        <f t="shared" si="75"/>
        <v/>
      </c>
      <c r="AW145" s="14" t="str">
        <f t="shared" si="75"/>
        <v/>
      </c>
      <c r="AX145" s="14" t="str">
        <f t="shared" si="75"/>
        <v/>
      </c>
      <c r="AY145" s="14" t="str">
        <f t="shared" si="75"/>
        <v>35 - 39</v>
      </c>
      <c r="AZ145" s="14" t="str">
        <f t="shared" si="75"/>
        <v/>
      </c>
      <c r="BA145" s="14" t="str">
        <f t="shared" si="75"/>
        <v/>
      </c>
      <c r="BB145" s="14" t="str">
        <f t="shared" si="75"/>
        <v/>
      </c>
      <c r="BC145" s="14" t="str">
        <f t="shared" si="75"/>
        <v/>
      </c>
      <c r="BD145" s="14" t="str">
        <f t="shared" si="75"/>
        <v/>
      </c>
      <c r="BE145" s="14" t="str">
        <f t="shared" si="75"/>
        <v/>
      </c>
      <c r="BF145" s="14" t="str">
        <f t="shared" si="75"/>
        <v/>
      </c>
      <c r="BG145" s="14" t="str">
        <f t="shared" si="75"/>
        <v/>
      </c>
      <c r="BH145" s="14" t="str">
        <f t="shared" si="75"/>
        <v/>
      </c>
      <c r="BI145" s="14" t="str">
        <f t="shared" si="75"/>
        <v/>
      </c>
      <c r="BJ145" s="14" t="str">
        <f t="shared" si="75"/>
        <v/>
      </c>
      <c r="BK145" s="14" t="str">
        <f t="shared" si="75"/>
        <v/>
      </c>
      <c r="BL145" s="14" t="str">
        <f t="shared" si="75"/>
        <v/>
      </c>
      <c r="BM145" s="14" t="str">
        <f t="shared" si="75"/>
        <v/>
      </c>
      <c r="BN145" s="14" t="str">
        <f t="shared" si="75"/>
        <v/>
      </c>
      <c r="BO145" s="14" t="str">
        <f t="shared" si="75"/>
        <v/>
      </c>
      <c r="BP145" s="14" t="str">
        <f t="shared" si="75"/>
        <v/>
      </c>
      <c r="BQ145" s="14" t="str">
        <f t="shared" si="75"/>
        <v/>
      </c>
      <c r="BR145" s="14" t="str">
        <f t="shared" si="75"/>
        <v>35 - 39</v>
      </c>
      <c r="BS145" s="14" t="str">
        <f t="shared" si="75"/>
        <v>35 - 39</v>
      </c>
      <c r="BT145" s="14" t="str">
        <f t="shared" si="75"/>
        <v/>
      </c>
      <c r="BU145" s="14" t="str">
        <f t="shared" si="75"/>
        <v/>
      </c>
      <c r="BV145" s="14" t="str">
        <f t="shared" si="75"/>
        <v/>
      </c>
      <c r="BW145" s="14" t="str">
        <f t="shared" si="75"/>
        <v>35 - 39</v>
      </c>
      <c r="BX145" s="14" t="str">
        <f t="shared" si="75"/>
        <v/>
      </c>
      <c r="BY145" s="14" t="str">
        <f t="shared" si="75"/>
        <v/>
      </c>
      <c r="BZ145" s="14" t="str">
        <f t="shared" si="75"/>
        <v/>
      </c>
      <c r="CA145" s="14" t="str">
        <f t="shared" si="75"/>
        <v/>
      </c>
      <c r="CB145" s="14" t="str">
        <f t="shared" si="75"/>
        <v/>
      </c>
      <c r="CC145" s="14" t="str">
        <f t="shared" si="75"/>
        <v/>
      </c>
      <c r="CD145" s="14" t="str">
        <f t="shared" si="75"/>
        <v/>
      </c>
      <c r="CE145" s="14" t="str">
        <f t="shared" si="75"/>
        <v/>
      </c>
      <c r="CF145" s="14" t="str">
        <f t="shared" si="75"/>
        <v>35 - 39</v>
      </c>
      <c r="CG145" s="14" t="str">
        <f t="shared" si="75"/>
        <v/>
      </c>
      <c r="CH145" s="14" t="str">
        <f t="shared" si="75"/>
        <v/>
      </c>
      <c r="CI145" s="14" t="str">
        <f t="shared" si="75"/>
        <v/>
      </c>
      <c r="CJ145" s="14" t="str">
        <f t="shared" si="75"/>
        <v/>
      </c>
      <c r="CK145" s="14" t="str">
        <f t="shared" si="75"/>
        <v/>
      </c>
      <c r="CL145" s="14" t="str">
        <f t="shared" si="75"/>
        <v/>
      </c>
      <c r="CM145" s="14" t="str">
        <f t="shared" si="75"/>
        <v/>
      </c>
      <c r="CN145" s="14" t="str">
        <f t="shared" si="75"/>
        <v/>
      </c>
      <c r="CO145" s="14" t="str">
        <f t="shared" si="75"/>
        <v/>
      </c>
      <c r="CP145" s="14" t="str">
        <f t="shared" si="75"/>
        <v/>
      </c>
      <c r="CQ145" s="14" t="str">
        <f t="shared" si="75"/>
        <v/>
      </c>
      <c r="CR145" s="14" t="str">
        <f t="shared" si="75"/>
        <v/>
      </c>
      <c r="CS145" s="14" t="str">
        <f t="shared" si="75"/>
        <v/>
      </c>
      <c r="CT145" s="14" t="str">
        <f t="shared" si="75"/>
        <v/>
      </c>
      <c r="CU145" s="14" t="str">
        <f t="shared" si="75"/>
        <v/>
      </c>
      <c r="CV145" s="14" t="str">
        <f t="shared" si="75"/>
        <v/>
      </c>
      <c r="CW145" s="14" t="str">
        <f t="shared" si="75"/>
        <v/>
      </c>
    </row>
    <row r="146" ht="12.75" hidden="1" customHeight="1" outlineLevel="1">
      <c r="A146" s="11" t="s">
        <v>623</v>
      </c>
      <c r="B146" s="14" t="str">
        <f t="shared" ref="B146:CW146" si="76">IF(B145="","",RANDBETWEEN(0,100))</f>
        <v/>
      </c>
      <c r="C146" s="14" t="str">
        <f t="shared" si="76"/>
        <v/>
      </c>
      <c r="D146" s="14" t="str">
        <f t="shared" si="76"/>
        <v/>
      </c>
      <c r="E146" s="14" t="str">
        <f t="shared" si="76"/>
        <v/>
      </c>
      <c r="F146" s="14" t="str">
        <f t="shared" si="76"/>
        <v/>
      </c>
      <c r="G146" s="14" t="str">
        <f t="shared" si="76"/>
        <v/>
      </c>
      <c r="H146" s="14" t="str">
        <f t="shared" si="76"/>
        <v/>
      </c>
      <c r="I146" s="14" t="str">
        <f t="shared" si="76"/>
        <v/>
      </c>
      <c r="J146" s="14" t="str">
        <f t="shared" si="76"/>
        <v/>
      </c>
      <c r="K146" s="14" t="str">
        <f t="shared" si="76"/>
        <v/>
      </c>
      <c r="L146" s="14" t="str">
        <f t="shared" si="76"/>
        <v/>
      </c>
      <c r="M146" s="14" t="str">
        <f t="shared" si="76"/>
        <v/>
      </c>
      <c r="N146" s="14" t="str">
        <f t="shared" si="76"/>
        <v/>
      </c>
      <c r="O146" s="14" t="str">
        <f t="shared" si="76"/>
        <v/>
      </c>
      <c r="P146" s="14" t="str">
        <f t="shared" si="76"/>
        <v/>
      </c>
      <c r="Q146" s="14" t="str">
        <f t="shared" si="76"/>
        <v/>
      </c>
      <c r="R146" s="14" t="str">
        <f t="shared" si="76"/>
        <v/>
      </c>
      <c r="S146" s="14" t="str">
        <f t="shared" si="76"/>
        <v/>
      </c>
      <c r="T146" s="14" t="str">
        <f t="shared" si="76"/>
        <v/>
      </c>
      <c r="U146" s="14" t="str">
        <f t="shared" si="76"/>
        <v/>
      </c>
      <c r="V146" s="14" t="str">
        <f t="shared" si="76"/>
        <v/>
      </c>
      <c r="W146" s="14" t="str">
        <f t="shared" si="76"/>
        <v/>
      </c>
      <c r="X146" s="14" t="str">
        <f t="shared" si="76"/>
        <v/>
      </c>
      <c r="Y146" s="14" t="str">
        <f t="shared" si="76"/>
        <v/>
      </c>
      <c r="Z146" s="14" t="str">
        <f t="shared" si="76"/>
        <v/>
      </c>
      <c r="AA146" s="14" t="str">
        <f t="shared" si="76"/>
        <v/>
      </c>
      <c r="AB146" s="14" t="str">
        <f t="shared" si="76"/>
        <v/>
      </c>
      <c r="AC146" s="14" t="str">
        <f t="shared" si="76"/>
        <v/>
      </c>
      <c r="AD146" s="14" t="str">
        <f t="shared" si="76"/>
        <v/>
      </c>
      <c r="AE146" s="14" t="str">
        <f t="shared" si="76"/>
        <v/>
      </c>
      <c r="AF146" s="14" t="str">
        <f t="shared" si="76"/>
        <v/>
      </c>
      <c r="AG146" s="14" t="str">
        <f t="shared" si="76"/>
        <v/>
      </c>
      <c r="AH146" s="14" t="str">
        <f t="shared" si="76"/>
        <v/>
      </c>
      <c r="AI146" s="14" t="str">
        <f t="shared" si="76"/>
        <v/>
      </c>
      <c r="AJ146" s="14" t="str">
        <f t="shared" si="76"/>
        <v/>
      </c>
      <c r="AK146" s="14" t="str">
        <f t="shared" si="76"/>
        <v/>
      </c>
      <c r="AL146" s="14" t="str">
        <f t="shared" si="76"/>
        <v/>
      </c>
      <c r="AM146" s="14" t="str">
        <f t="shared" si="76"/>
        <v/>
      </c>
      <c r="AN146" s="14" t="str">
        <f t="shared" si="76"/>
        <v/>
      </c>
      <c r="AO146" s="14" t="str">
        <f t="shared" si="76"/>
        <v/>
      </c>
      <c r="AP146" s="14" t="str">
        <f t="shared" si="76"/>
        <v/>
      </c>
      <c r="AQ146" s="14" t="str">
        <f t="shared" si="76"/>
        <v/>
      </c>
      <c r="AR146" s="14" t="str">
        <f t="shared" si="76"/>
        <v/>
      </c>
      <c r="AS146" s="14" t="str">
        <f t="shared" si="76"/>
        <v/>
      </c>
      <c r="AT146" s="14" t="str">
        <f t="shared" si="76"/>
        <v/>
      </c>
      <c r="AU146" s="14" t="str">
        <f t="shared" si="76"/>
        <v/>
      </c>
      <c r="AV146" s="14" t="str">
        <f t="shared" si="76"/>
        <v/>
      </c>
      <c r="AW146" s="14" t="str">
        <f t="shared" si="76"/>
        <v/>
      </c>
      <c r="AX146" s="14" t="str">
        <f t="shared" si="76"/>
        <v/>
      </c>
      <c r="AY146" s="14">
        <f t="shared" si="76"/>
        <v>5</v>
      </c>
      <c r="AZ146" s="14" t="str">
        <f t="shared" si="76"/>
        <v/>
      </c>
      <c r="BA146" s="14" t="str">
        <f t="shared" si="76"/>
        <v/>
      </c>
      <c r="BB146" s="14" t="str">
        <f t="shared" si="76"/>
        <v/>
      </c>
      <c r="BC146" s="14" t="str">
        <f t="shared" si="76"/>
        <v/>
      </c>
      <c r="BD146" s="14" t="str">
        <f t="shared" si="76"/>
        <v/>
      </c>
      <c r="BE146" s="14" t="str">
        <f t="shared" si="76"/>
        <v/>
      </c>
      <c r="BF146" s="14" t="str">
        <f t="shared" si="76"/>
        <v/>
      </c>
      <c r="BG146" s="14" t="str">
        <f t="shared" si="76"/>
        <v/>
      </c>
      <c r="BH146" s="14" t="str">
        <f t="shared" si="76"/>
        <v/>
      </c>
      <c r="BI146" s="14" t="str">
        <f t="shared" si="76"/>
        <v/>
      </c>
      <c r="BJ146" s="14" t="str">
        <f t="shared" si="76"/>
        <v/>
      </c>
      <c r="BK146" s="14" t="str">
        <f t="shared" si="76"/>
        <v/>
      </c>
      <c r="BL146" s="14" t="str">
        <f t="shared" si="76"/>
        <v/>
      </c>
      <c r="BM146" s="14" t="str">
        <f t="shared" si="76"/>
        <v/>
      </c>
      <c r="BN146" s="14" t="str">
        <f t="shared" si="76"/>
        <v/>
      </c>
      <c r="BO146" s="14" t="str">
        <f t="shared" si="76"/>
        <v/>
      </c>
      <c r="BP146" s="14" t="str">
        <f t="shared" si="76"/>
        <v/>
      </c>
      <c r="BQ146" s="14" t="str">
        <f t="shared" si="76"/>
        <v/>
      </c>
      <c r="BR146" s="14">
        <f t="shared" si="76"/>
        <v>35</v>
      </c>
      <c r="BS146" s="14">
        <f t="shared" si="76"/>
        <v>68</v>
      </c>
      <c r="BT146" s="14" t="str">
        <f t="shared" si="76"/>
        <v/>
      </c>
      <c r="BU146" s="14" t="str">
        <f t="shared" si="76"/>
        <v/>
      </c>
      <c r="BV146" s="14" t="str">
        <f t="shared" si="76"/>
        <v/>
      </c>
      <c r="BW146" s="14">
        <f t="shared" si="76"/>
        <v>59</v>
      </c>
      <c r="BX146" s="14" t="str">
        <f t="shared" si="76"/>
        <v/>
      </c>
      <c r="BY146" s="14" t="str">
        <f t="shared" si="76"/>
        <v/>
      </c>
      <c r="BZ146" s="14" t="str">
        <f t="shared" si="76"/>
        <v/>
      </c>
      <c r="CA146" s="14" t="str">
        <f t="shared" si="76"/>
        <v/>
      </c>
      <c r="CB146" s="14" t="str">
        <f t="shared" si="76"/>
        <v/>
      </c>
      <c r="CC146" s="14" t="str">
        <f t="shared" si="76"/>
        <v/>
      </c>
      <c r="CD146" s="14" t="str">
        <f t="shared" si="76"/>
        <v/>
      </c>
      <c r="CE146" s="14" t="str">
        <f t="shared" si="76"/>
        <v/>
      </c>
      <c r="CF146" s="14">
        <f t="shared" si="76"/>
        <v>27</v>
      </c>
      <c r="CG146" s="14" t="str">
        <f t="shared" si="76"/>
        <v/>
      </c>
      <c r="CH146" s="14" t="str">
        <f t="shared" si="76"/>
        <v/>
      </c>
      <c r="CI146" s="14" t="str">
        <f t="shared" si="76"/>
        <v/>
      </c>
      <c r="CJ146" s="14" t="str">
        <f t="shared" si="76"/>
        <v/>
      </c>
      <c r="CK146" s="14" t="str">
        <f t="shared" si="76"/>
        <v/>
      </c>
      <c r="CL146" s="14" t="str">
        <f t="shared" si="76"/>
        <v/>
      </c>
      <c r="CM146" s="14" t="str">
        <f t="shared" si="76"/>
        <v/>
      </c>
      <c r="CN146" s="14" t="str">
        <f t="shared" si="76"/>
        <v/>
      </c>
      <c r="CO146" s="14" t="str">
        <f t="shared" si="76"/>
        <v/>
      </c>
      <c r="CP146" s="14" t="str">
        <f t="shared" si="76"/>
        <v/>
      </c>
      <c r="CQ146" s="14" t="str">
        <f t="shared" si="76"/>
        <v/>
      </c>
      <c r="CR146" s="14" t="str">
        <f t="shared" si="76"/>
        <v/>
      </c>
      <c r="CS146" s="14" t="str">
        <f t="shared" si="76"/>
        <v/>
      </c>
      <c r="CT146" s="14" t="str">
        <f t="shared" si="76"/>
        <v/>
      </c>
      <c r="CU146" s="14" t="str">
        <f t="shared" si="76"/>
        <v/>
      </c>
      <c r="CV146" s="14" t="str">
        <f t="shared" si="76"/>
        <v/>
      </c>
      <c r="CW146" s="14" t="str">
        <f t="shared" si="76"/>
        <v/>
      </c>
    </row>
    <row r="147" ht="12.75" hidden="1" customHeight="1" outlineLevel="1">
      <c r="A147" s="11" t="s">
        <v>624</v>
      </c>
      <c r="B147" s="14" t="str">
        <f t="shared" ref="B147:CW147" si="77">IF(AND(B10="",B100="AgeBanded"),"40 - 44","")</f>
        <v/>
      </c>
      <c r="C147" s="14" t="str">
        <f t="shared" si="77"/>
        <v/>
      </c>
      <c r="D147" s="14" t="str">
        <f t="shared" si="77"/>
        <v/>
      </c>
      <c r="E147" s="14" t="str">
        <f t="shared" si="77"/>
        <v/>
      </c>
      <c r="F147" s="14" t="str">
        <f t="shared" si="77"/>
        <v/>
      </c>
      <c r="G147" s="14" t="str">
        <f t="shared" si="77"/>
        <v/>
      </c>
      <c r="H147" s="14" t="str">
        <f t="shared" si="77"/>
        <v/>
      </c>
      <c r="I147" s="14" t="str">
        <f t="shared" si="77"/>
        <v/>
      </c>
      <c r="J147" s="14" t="str">
        <f t="shared" si="77"/>
        <v/>
      </c>
      <c r="K147" s="14" t="str">
        <f t="shared" si="77"/>
        <v/>
      </c>
      <c r="L147" s="14" t="str">
        <f t="shared" si="77"/>
        <v/>
      </c>
      <c r="M147" s="14" t="str">
        <f t="shared" si="77"/>
        <v/>
      </c>
      <c r="N147" s="14" t="str">
        <f t="shared" si="77"/>
        <v/>
      </c>
      <c r="O147" s="14" t="str">
        <f t="shared" si="77"/>
        <v/>
      </c>
      <c r="P147" s="14" t="str">
        <f t="shared" si="77"/>
        <v/>
      </c>
      <c r="Q147" s="14" t="str">
        <f t="shared" si="77"/>
        <v/>
      </c>
      <c r="R147" s="14" t="str">
        <f t="shared" si="77"/>
        <v/>
      </c>
      <c r="S147" s="14" t="str">
        <f t="shared" si="77"/>
        <v/>
      </c>
      <c r="T147" s="14" t="str">
        <f t="shared" si="77"/>
        <v/>
      </c>
      <c r="U147" s="14" t="str">
        <f t="shared" si="77"/>
        <v/>
      </c>
      <c r="V147" s="14" t="str">
        <f t="shared" si="77"/>
        <v/>
      </c>
      <c r="W147" s="14" t="str">
        <f t="shared" si="77"/>
        <v/>
      </c>
      <c r="X147" s="14" t="str">
        <f t="shared" si="77"/>
        <v/>
      </c>
      <c r="Y147" s="14" t="str">
        <f t="shared" si="77"/>
        <v/>
      </c>
      <c r="Z147" s="14" t="str">
        <f t="shared" si="77"/>
        <v/>
      </c>
      <c r="AA147" s="14" t="str">
        <f t="shared" si="77"/>
        <v/>
      </c>
      <c r="AB147" s="14" t="str">
        <f t="shared" si="77"/>
        <v/>
      </c>
      <c r="AC147" s="14" t="str">
        <f t="shared" si="77"/>
        <v/>
      </c>
      <c r="AD147" s="14" t="str">
        <f t="shared" si="77"/>
        <v/>
      </c>
      <c r="AE147" s="14" t="str">
        <f t="shared" si="77"/>
        <v/>
      </c>
      <c r="AF147" s="14" t="str">
        <f t="shared" si="77"/>
        <v/>
      </c>
      <c r="AG147" s="14" t="str">
        <f t="shared" si="77"/>
        <v/>
      </c>
      <c r="AH147" s="14" t="str">
        <f t="shared" si="77"/>
        <v/>
      </c>
      <c r="AI147" s="14" t="str">
        <f t="shared" si="77"/>
        <v/>
      </c>
      <c r="AJ147" s="14" t="str">
        <f t="shared" si="77"/>
        <v/>
      </c>
      <c r="AK147" s="14" t="str">
        <f t="shared" si="77"/>
        <v/>
      </c>
      <c r="AL147" s="14" t="str">
        <f t="shared" si="77"/>
        <v/>
      </c>
      <c r="AM147" s="14" t="str">
        <f t="shared" si="77"/>
        <v/>
      </c>
      <c r="AN147" s="14" t="str">
        <f t="shared" si="77"/>
        <v/>
      </c>
      <c r="AO147" s="14" t="str">
        <f t="shared" si="77"/>
        <v/>
      </c>
      <c r="AP147" s="14" t="str">
        <f t="shared" si="77"/>
        <v/>
      </c>
      <c r="AQ147" s="14" t="str">
        <f t="shared" si="77"/>
        <v/>
      </c>
      <c r="AR147" s="14" t="str">
        <f t="shared" si="77"/>
        <v/>
      </c>
      <c r="AS147" s="14" t="str">
        <f t="shared" si="77"/>
        <v/>
      </c>
      <c r="AT147" s="14" t="str">
        <f t="shared" si="77"/>
        <v/>
      </c>
      <c r="AU147" s="14" t="str">
        <f t="shared" si="77"/>
        <v/>
      </c>
      <c r="AV147" s="14" t="str">
        <f t="shared" si="77"/>
        <v/>
      </c>
      <c r="AW147" s="14" t="str">
        <f t="shared" si="77"/>
        <v/>
      </c>
      <c r="AX147" s="14" t="str">
        <f t="shared" si="77"/>
        <v/>
      </c>
      <c r="AY147" s="14" t="str">
        <f t="shared" si="77"/>
        <v>40 - 44</v>
      </c>
      <c r="AZ147" s="14" t="str">
        <f t="shared" si="77"/>
        <v/>
      </c>
      <c r="BA147" s="14" t="str">
        <f t="shared" si="77"/>
        <v/>
      </c>
      <c r="BB147" s="14" t="str">
        <f t="shared" si="77"/>
        <v/>
      </c>
      <c r="BC147" s="14" t="str">
        <f t="shared" si="77"/>
        <v/>
      </c>
      <c r="BD147" s="14" t="str">
        <f t="shared" si="77"/>
        <v/>
      </c>
      <c r="BE147" s="14" t="str">
        <f t="shared" si="77"/>
        <v/>
      </c>
      <c r="BF147" s="14" t="str">
        <f t="shared" si="77"/>
        <v/>
      </c>
      <c r="BG147" s="14" t="str">
        <f t="shared" si="77"/>
        <v/>
      </c>
      <c r="BH147" s="14" t="str">
        <f t="shared" si="77"/>
        <v/>
      </c>
      <c r="BI147" s="14" t="str">
        <f t="shared" si="77"/>
        <v/>
      </c>
      <c r="BJ147" s="14" t="str">
        <f t="shared" si="77"/>
        <v/>
      </c>
      <c r="BK147" s="14" t="str">
        <f t="shared" si="77"/>
        <v/>
      </c>
      <c r="BL147" s="14" t="str">
        <f t="shared" si="77"/>
        <v/>
      </c>
      <c r="BM147" s="14" t="str">
        <f t="shared" si="77"/>
        <v/>
      </c>
      <c r="BN147" s="14" t="str">
        <f t="shared" si="77"/>
        <v/>
      </c>
      <c r="BO147" s="14" t="str">
        <f t="shared" si="77"/>
        <v/>
      </c>
      <c r="BP147" s="14" t="str">
        <f t="shared" si="77"/>
        <v/>
      </c>
      <c r="BQ147" s="14" t="str">
        <f t="shared" si="77"/>
        <v/>
      </c>
      <c r="BR147" s="14" t="str">
        <f t="shared" si="77"/>
        <v>40 - 44</v>
      </c>
      <c r="BS147" s="14" t="str">
        <f t="shared" si="77"/>
        <v>40 - 44</v>
      </c>
      <c r="BT147" s="14" t="str">
        <f t="shared" si="77"/>
        <v/>
      </c>
      <c r="BU147" s="14" t="str">
        <f t="shared" si="77"/>
        <v/>
      </c>
      <c r="BV147" s="14" t="str">
        <f t="shared" si="77"/>
        <v/>
      </c>
      <c r="BW147" s="14" t="str">
        <f t="shared" si="77"/>
        <v>40 - 44</v>
      </c>
      <c r="BX147" s="14" t="str">
        <f t="shared" si="77"/>
        <v/>
      </c>
      <c r="BY147" s="14" t="str">
        <f t="shared" si="77"/>
        <v/>
      </c>
      <c r="BZ147" s="14" t="str">
        <f t="shared" si="77"/>
        <v/>
      </c>
      <c r="CA147" s="14" t="str">
        <f t="shared" si="77"/>
        <v/>
      </c>
      <c r="CB147" s="14" t="str">
        <f t="shared" si="77"/>
        <v/>
      </c>
      <c r="CC147" s="14" t="str">
        <f t="shared" si="77"/>
        <v/>
      </c>
      <c r="CD147" s="14" t="str">
        <f t="shared" si="77"/>
        <v/>
      </c>
      <c r="CE147" s="14" t="str">
        <f t="shared" si="77"/>
        <v/>
      </c>
      <c r="CF147" s="14" t="str">
        <f t="shared" si="77"/>
        <v>40 - 44</v>
      </c>
      <c r="CG147" s="14" t="str">
        <f t="shared" si="77"/>
        <v/>
      </c>
      <c r="CH147" s="14" t="str">
        <f t="shared" si="77"/>
        <v/>
      </c>
      <c r="CI147" s="14" t="str">
        <f t="shared" si="77"/>
        <v/>
      </c>
      <c r="CJ147" s="14" t="str">
        <f t="shared" si="77"/>
        <v/>
      </c>
      <c r="CK147" s="14" t="str">
        <f t="shared" si="77"/>
        <v/>
      </c>
      <c r="CL147" s="14" t="str">
        <f t="shared" si="77"/>
        <v/>
      </c>
      <c r="CM147" s="14" t="str">
        <f t="shared" si="77"/>
        <v/>
      </c>
      <c r="CN147" s="14" t="str">
        <f t="shared" si="77"/>
        <v/>
      </c>
      <c r="CO147" s="14" t="str">
        <f t="shared" si="77"/>
        <v/>
      </c>
      <c r="CP147" s="14" t="str">
        <f t="shared" si="77"/>
        <v/>
      </c>
      <c r="CQ147" s="14" t="str">
        <f t="shared" si="77"/>
        <v/>
      </c>
      <c r="CR147" s="14" t="str">
        <f t="shared" si="77"/>
        <v/>
      </c>
      <c r="CS147" s="14" t="str">
        <f t="shared" si="77"/>
        <v/>
      </c>
      <c r="CT147" s="14" t="str">
        <f t="shared" si="77"/>
        <v/>
      </c>
      <c r="CU147" s="14" t="str">
        <f t="shared" si="77"/>
        <v/>
      </c>
      <c r="CV147" s="14" t="str">
        <f t="shared" si="77"/>
        <v/>
      </c>
      <c r="CW147" s="14" t="str">
        <f t="shared" si="77"/>
        <v/>
      </c>
    </row>
    <row r="148" ht="12.75" hidden="1" customHeight="1" outlineLevel="1">
      <c r="A148" s="11" t="s">
        <v>625</v>
      </c>
      <c r="B148" s="14" t="str">
        <f t="shared" ref="B148:CW148" si="78">IF(B147="","",RANDBETWEEN(0,100))</f>
        <v/>
      </c>
      <c r="C148" s="14" t="str">
        <f t="shared" si="78"/>
        <v/>
      </c>
      <c r="D148" s="14" t="str">
        <f t="shared" si="78"/>
        <v/>
      </c>
      <c r="E148" s="14" t="str">
        <f t="shared" si="78"/>
        <v/>
      </c>
      <c r="F148" s="14" t="str">
        <f t="shared" si="78"/>
        <v/>
      </c>
      <c r="G148" s="14" t="str">
        <f t="shared" si="78"/>
        <v/>
      </c>
      <c r="H148" s="14" t="str">
        <f t="shared" si="78"/>
        <v/>
      </c>
      <c r="I148" s="14" t="str">
        <f t="shared" si="78"/>
        <v/>
      </c>
      <c r="J148" s="14" t="str">
        <f t="shared" si="78"/>
        <v/>
      </c>
      <c r="K148" s="14" t="str">
        <f t="shared" si="78"/>
        <v/>
      </c>
      <c r="L148" s="14" t="str">
        <f t="shared" si="78"/>
        <v/>
      </c>
      <c r="M148" s="14" t="str">
        <f t="shared" si="78"/>
        <v/>
      </c>
      <c r="N148" s="14" t="str">
        <f t="shared" si="78"/>
        <v/>
      </c>
      <c r="O148" s="14" t="str">
        <f t="shared" si="78"/>
        <v/>
      </c>
      <c r="P148" s="14" t="str">
        <f t="shared" si="78"/>
        <v/>
      </c>
      <c r="Q148" s="14" t="str">
        <f t="shared" si="78"/>
        <v/>
      </c>
      <c r="R148" s="14" t="str">
        <f t="shared" si="78"/>
        <v/>
      </c>
      <c r="S148" s="14" t="str">
        <f t="shared" si="78"/>
        <v/>
      </c>
      <c r="T148" s="14" t="str">
        <f t="shared" si="78"/>
        <v/>
      </c>
      <c r="U148" s="14" t="str">
        <f t="shared" si="78"/>
        <v/>
      </c>
      <c r="V148" s="14" t="str">
        <f t="shared" si="78"/>
        <v/>
      </c>
      <c r="W148" s="14" t="str">
        <f t="shared" si="78"/>
        <v/>
      </c>
      <c r="X148" s="14" t="str">
        <f t="shared" si="78"/>
        <v/>
      </c>
      <c r="Y148" s="14" t="str">
        <f t="shared" si="78"/>
        <v/>
      </c>
      <c r="Z148" s="14" t="str">
        <f t="shared" si="78"/>
        <v/>
      </c>
      <c r="AA148" s="14" t="str">
        <f t="shared" si="78"/>
        <v/>
      </c>
      <c r="AB148" s="14" t="str">
        <f t="shared" si="78"/>
        <v/>
      </c>
      <c r="AC148" s="14" t="str">
        <f t="shared" si="78"/>
        <v/>
      </c>
      <c r="AD148" s="14" t="str">
        <f t="shared" si="78"/>
        <v/>
      </c>
      <c r="AE148" s="14" t="str">
        <f t="shared" si="78"/>
        <v/>
      </c>
      <c r="AF148" s="14" t="str">
        <f t="shared" si="78"/>
        <v/>
      </c>
      <c r="AG148" s="14" t="str">
        <f t="shared" si="78"/>
        <v/>
      </c>
      <c r="AH148" s="14" t="str">
        <f t="shared" si="78"/>
        <v/>
      </c>
      <c r="AI148" s="14" t="str">
        <f t="shared" si="78"/>
        <v/>
      </c>
      <c r="AJ148" s="14" t="str">
        <f t="shared" si="78"/>
        <v/>
      </c>
      <c r="AK148" s="14" t="str">
        <f t="shared" si="78"/>
        <v/>
      </c>
      <c r="AL148" s="14" t="str">
        <f t="shared" si="78"/>
        <v/>
      </c>
      <c r="AM148" s="14" t="str">
        <f t="shared" si="78"/>
        <v/>
      </c>
      <c r="AN148" s="14" t="str">
        <f t="shared" si="78"/>
        <v/>
      </c>
      <c r="AO148" s="14" t="str">
        <f t="shared" si="78"/>
        <v/>
      </c>
      <c r="AP148" s="14" t="str">
        <f t="shared" si="78"/>
        <v/>
      </c>
      <c r="AQ148" s="14" t="str">
        <f t="shared" si="78"/>
        <v/>
      </c>
      <c r="AR148" s="14" t="str">
        <f t="shared" si="78"/>
        <v/>
      </c>
      <c r="AS148" s="14" t="str">
        <f t="shared" si="78"/>
        <v/>
      </c>
      <c r="AT148" s="14" t="str">
        <f t="shared" si="78"/>
        <v/>
      </c>
      <c r="AU148" s="14" t="str">
        <f t="shared" si="78"/>
        <v/>
      </c>
      <c r="AV148" s="14" t="str">
        <f t="shared" si="78"/>
        <v/>
      </c>
      <c r="AW148" s="14" t="str">
        <f t="shared" si="78"/>
        <v/>
      </c>
      <c r="AX148" s="14" t="str">
        <f t="shared" si="78"/>
        <v/>
      </c>
      <c r="AY148" s="14">
        <f t="shared" si="78"/>
        <v>56</v>
      </c>
      <c r="AZ148" s="14" t="str">
        <f t="shared" si="78"/>
        <v/>
      </c>
      <c r="BA148" s="14" t="str">
        <f t="shared" si="78"/>
        <v/>
      </c>
      <c r="BB148" s="14" t="str">
        <f t="shared" si="78"/>
        <v/>
      </c>
      <c r="BC148" s="14" t="str">
        <f t="shared" si="78"/>
        <v/>
      </c>
      <c r="BD148" s="14" t="str">
        <f t="shared" si="78"/>
        <v/>
      </c>
      <c r="BE148" s="14" t="str">
        <f t="shared" si="78"/>
        <v/>
      </c>
      <c r="BF148" s="14" t="str">
        <f t="shared" si="78"/>
        <v/>
      </c>
      <c r="BG148" s="14" t="str">
        <f t="shared" si="78"/>
        <v/>
      </c>
      <c r="BH148" s="14" t="str">
        <f t="shared" si="78"/>
        <v/>
      </c>
      <c r="BI148" s="14" t="str">
        <f t="shared" si="78"/>
        <v/>
      </c>
      <c r="BJ148" s="14" t="str">
        <f t="shared" si="78"/>
        <v/>
      </c>
      <c r="BK148" s="14" t="str">
        <f t="shared" si="78"/>
        <v/>
      </c>
      <c r="BL148" s="14" t="str">
        <f t="shared" si="78"/>
        <v/>
      </c>
      <c r="BM148" s="14" t="str">
        <f t="shared" si="78"/>
        <v/>
      </c>
      <c r="BN148" s="14" t="str">
        <f t="shared" si="78"/>
        <v/>
      </c>
      <c r="BO148" s="14" t="str">
        <f t="shared" si="78"/>
        <v/>
      </c>
      <c r="BP148" s="14" t="str">
        <f t="shared" si="78"/>
        <v/>
      </c>
      <c r="BQ148" s="14" t="str">
        <f t="shared" si="78"/>
        <v/>
      </c>
      <c r="BR148" s="14">
        <f t="shared" si="78"/>
        <v>85</v>
      </c>
      <c r="BS148" s="14">
        <f t="shared" si="78"/>
        <v>95</v>
      </c>
      <c r="BT148" s="14" t="str">
        <f t="shared" si="78"/>
        <v/>
      </c>
      <c r="BU148" s="14" t="str">
        <f t="shared" si="78"/>
        <v/>
      </c>
      <c r="BV148" s="14" t="str">
        <f t="shared" si="78"/>
        <v/>
      </c>
      <c r="BW148" s="14">
        <f t="shared" si="78"/>
        <v>0</v>
      </c>
      <c r="BX148" s="14" t="str">
        <f t="shared" si="78"/>
        <v/>
      </c>
      <c r="BY148" s="14" t="str">
        <f t="shared" si="78"/>
        <v/>
      </c>
      <c r="BZ148" s="14" t="str">
        <f t="shared" si="78"/>
        <v/>
      </c>
      <c r="CA148" s="14" t="str">
        <f t="shared" si="78"/>
        <v/>
      </c>
      <c r="CB148" s="14" t="str">
        <f t="shared" si="78"/>
        <v/>
      </c>
      <c r="CC148" s="14" t="str">
        <f t="shared" si="78"/>
        <v/>
      </c>
      <c r="CD148" s="14" t="str">
        <f t="shared" si="78"/>
        <v/>
      </c>
      <c r="CE148" s="14" t="str">
        <f t="shared" si="78"/>
        <v/>
      </c>
      <c r="CF148" s="14">
        <f t="shared" si="78"/>
        <v>28</v>
      </c>
      <c r="CG148" s="14" t="str">
        <f t="shared" si="78"/>
        <v/>
      </c>
      <c r="CH148" s="14" t="str">
        <f t="shared" si="78"/>
        <v/>
      </c>
      <c r="CI148" s="14" t="str">
        <f t="shared" si="78"/>
        <v/>
      </c>
      <c r="CJ148" s="14" t="str">
        <f t="shared" si="78"/>
        <v/>
      </c>
      <c r="CK148" s="14" t="str">
        <f t="shared" si="78"/>
        <v/>
      </c>
      <c r="CL148" s="14" t="str">
        <f t="shared" si="78"/>
        <v/>
      </c>
      <c r="CM148" s="14" t="str">
        <f t="shared" si="78"/>
        <v/>
      </c>
      <c r="CN148" s="14" t="str">
        <f t="shared" si="78"/>
        <v/>
      </c>
      <c r="CO148" s="14" t="str">
        <f t="shared" si="78"/>
        <v/>
      </c>
      <c r="CP148" s="14" t="str">
        <f t="shared" si="78"/>
        <v/>
      </c>
      <c r="CQ148" s="14" t="str">
        <f t="shared" si="78"/>
        <v/>
      </c>
      <c r="CR148" s="14" t="str">
        <f t="shared" si="78"/>
        <v/>
      </c>
      <c r="CS148" s="14" t="str">
        <f t="shared" si="78"/>
        <v/>
      </c>
      <c r="CT148" s="14" t="str">
        <f t="shared" si="78"/>
        <v/>
      </c>
      <c r="CU148" s="14" t="str">
        <f t="shared" si="78"/>
        <v/>
      </c>
      <c r="CV148" s="14" t="str">
        <f t="shared" si="78"/>
        <v/>
      </c>
      <c r="CW148" s="14" t="str">
        <f t="shared" si="78"/>
        <v/>
      </c>
    </row>
    <row r="149" ht="12.75" hidden="1" customHeight="1" outlineLevel="1">
      <c r="A149" s="11" t="s">
        <v>626</v>
      </c>
      <c r="B149" s="14" t="str">
        <f t="shared" ref="B149:CW149" si="79">IF(AND(B10="",B100="AgeBanded"),"45 - 49","")</f>
        <v/>
      </c>
      <c r="C149" s="14" t="str">
        <f t="shared" si="79"/>
        <v/>
      </c>
      <c r="D149" s="14" t="str">
        <f t="shared" si="79"/>
        <v/>
      </c>
      <c r="E149" s="14" t="str">
        <f t="shared" si="79"/>
        <v/>
      </c>
      <c r="F149" s="14" t="str">
        <f t="shared" si="79"/>
        <v/>
      </c>
      <c r="G149" s="14" t="str">
        <f t="shared" si="79"/>
        <v/>
      </c>
      <c r="H149" s="14" t="str">
        <f t="shared" si="79"/>
        <v/>
      </c>
      <c r="I149" s="14" t="str">
        <f t="shared" si="79"/>
        <v/>
      </c>
      <c r="J149" s="14" t="str">
        <f t="shared" si="79"/>
        <v/>
      </c>
      <c r="K149" s="14" t="str">
        <f t="shared" si="79"/>
        <v/>
      </c>
      <c r="L149" s="14" t="str">
        <f t="shared" si="79"/>
        <v/>
      </c>
      <c r="M149" s="14" t="str">
        <f t="shared" si="79"/>
        <v/>
      </c>
      <c r="N149" s="14" t="str">
        <f t="shared" si="79"/>
        <v/>
      </c>
      <c r="O149" s="14" t="str">
        <f t="shared" si="79"/>
        <v/>
      </c>
      <c r="P149" s="14" t="str">
        <f t="shared" si="79"/>
        <v/>
      </c>
      <c r="Q149" s="14" t="str">
        <f t="shared" si="79"/>
        <v/>
      </c>
      <c r="R149" s="14" t="str">
        <f t="shared" si="79"/>
        <v/>
      </c>
      <c r="S149" s="14" t="str">
        <f t="shared" si="79"/>
        <v/>
      </c>
      <c r="T149" s="14" t="str">
        <f t="shared" si="79"/>
        <v/>
      </c>
      <c r="U149" s="14" t="str">
        <f t="shared" si="79"/>
        <v/>
      </c>
      <c r="V149" s="14" t="str">
        <f t="shared" si="79"/>
        <v/>
      </c>
      <c r="W149" s="14" t="str">
        <f t="shared" si="79"/>
        <v/>
      </c>
      <c r="X149" s="14" t="str">
        <f t="shared" si="79"/>
        <v/>
      </c>
      <c r="Y149" s="14" t="str">
        <f t="shared" si="79"/>
        <v/>
      </c>
      <c r="Z149" s="14" t="str">
        <f t="shared" si="79"/>
        <v/>
      </c>
      <c r="AA149" s="14" t="str">
        <f t="shared" si="79"/>
        <v/>
      </c>
      <c r="AB149" s="14" t="str">
        <f t="shared" si="79"/>
        <v/>
      </c>
      <c r="AC149" s="14" t="str">
        <f t="shared" si="79"/>
        <v/>
      </c>
      <c r="AD149" s="14" t="str">
        <f t="shared" si="79"/>
        <v/>
      </c>
      <c r="AE149" s="14" t="str">
        <f t="shared" si="79"/>
        <v/>
      </c>
      <c r="AF149" s="14" t="str">
        <f t="shared" si="79"/>
        <v/>
      </c>
      <c r="AG149" s="14" t="str">
        <f t="shared" si="79"/>
        <v/>
      </c>
      <c r="AH149" s="14" t="str">
        <f t="shared" si="79"/>
        <v/>
      </c>
      <c r="AI149" s="14" t="str">
        <f t="shared" si="79"/>
        <v/>
      </c>
      <c r="AJ149" s="14" t="str">
        <f t="shared" si="79"/>
        <v/>
      </c>
      <c r="AK149" s="14" t="str">
        <f t="shared" si="79"/>
        <v/>
      </c>
      <c r="AL149" s="14" t="str">
        <f t="shared" si="79"/>
        <v/>
      </c>
      <c r="AM149" s="14" t="str">
        <f t="shared" si="79"/>
        <v/>
      </c>
      <c r="AN149" s="14" t="str">
        <f t="shared" si="79"/>
        <v/>
      </c>
      <c r="AO149" s="14" t="str">
        <f t="shared" si="79"/>
        <v/>
      </c>
      <c r="AP149" s="14" t="str">
        <f t="shared" si="79"/>
        <v/>
      </c>
      <c r="AQ149" s="14" t="str">
        <f t="shared" si="79"/>
        <v/>
      </c>
      <c r="AR149" s="14" t="str">
        <f t="shared" si="79"/>
        <v/>
      </c>
      <c r="AS149" s="14" t="str">
        <f t="shared" si="79"/>
        <v/>
      </c>
      <c r="AT149" s="14" t="str">
        <f t="shared" si="79"/>
        <v/>
      </c>
      <c r="AU149" s="14" t="str">
        <f t="shared" si="79"/>
        <v/>
      </c>
      <c r="AV149" s="14" t="str">
        <f t="shared" si="79"/>
        <v/>
      </c>
      <c r="AW149" s="14" t="str">
        <f t="shared" si="79"/>
        <v/>
      </c>
      <c r="AX149" s="14" t="str">
        <f t="shared" si="79"/>
        <v/>
      </c>
      <c r="AY149" s="14" t="str">
        <f t="shared" si="79"/>
        <v>45 - 49</v>
      </c>
      <c r="AZ149" s="14" t="str">
        <f t="shared" si="79"/>
        <v/>
      </c>
      <c r="BA149" s="14" t="str">
        <f t="shared" si="79"/>
        <v/>
      </c>
      <c r="BB149" s="14" t="str">
        <f t="shared" si="79"/>
        <v/>
      </c>
      <c r="BC149" s="14" t="str">
        <f t="shared" si="79"/>
        <v/>
      </c>
      <c r="BD149" s="14" t="str">
        <f t="shared" si="79"/>
        <v/>
      </c>
      <c r="BE149" s="14" t="str">
        <f t="shared" si="79"/>
        <v/>
      </c>
      <c r="BF149" s="14" t="str">
        <f t="shared" si="79"/>
        <v/>
      </c>
      <c r="BG149" s="14" t="str">
        <f t="shared" si="79"/>
        <v/>
      </c>
      <c r="BH149" s="14" t="str">
        <f t="shared" si="79"/>
        <v/>
      </c>
      <c r="BI149" s="14" t="str">
        <f t="shared" si="79"/>
        <v/>
      </c>
      <c r="BJ149" s="14" t="str">
        <f t="shared" si="79"/>
        <v/>
      </c>
      <c r="BK149" s="14" t="str">
        <f t="shared" si="79"/>
        <v/>
      </c>
      <c r="BL149" s="14" t="str">
        <f t="shared" si="79"/>
        <v/>
      </c>
      <c r="BM149" s="14" t="str">
        <f t="shared" si="79"/>
        <v/>
      </c>
      <c r="BN149" s="14" t="str">
        <f t="shared" si="79"/>
        <v/>
      </c>
      <c r="BO149" s="14" t="str">
        <f t="shared" si="79"/>
        <v/>
      </c>
      <c r="BP149" s="14" t="str">
        <f t="shared" si="79"/>
        <v/>
      </c>
      <c r="BQ149" s="14" t="str">
        <f t="shared" si="79"/>
        <v/>
      </c>
      <c r="BR149" s="14" t="str">
        <f t="shared" si="79"/>
        <v>45 - 49</v>
      </c>
      <c r="BS149" s="14" t="str">
        <f t="shared" si="79"/>
        <v>45 - 49</v>
      </c>
      <c r="BT149" s="14" t="str">
        <f t="shared" si="79"/>
        <v/>
      </c>
      <c r="BU149" s="14" t="str">
        <f t="shared" si="79"/>
        <v/>
      </c>
      <c r="BV149" s="14" t="str">
        <f t="shared" si="79"/>
        <v/>
      </c>
      <c r="BW149" s="14" t="str">
        <f t="shared" si="79"/>
        <v>45 - 49</v>
      </c>
      <c r="BX149" s="14" t="str">
        <f t="shared" si="79"/>
        <v/>
      </c>
      <c r="BY149" s="14" t="str">
        <f t="shared" si="79"/>
        <v/>
      </c>
      <c r="BZ149" s="14" t="str">
        <f t="shared" si="79"/>
        <v/>
      </c>
      <c r="CA149" s="14" t="str">
        <f t="shared" si="79"/>
        <v/>
      </c>
      <c r="CB149" s="14" t="str">
        <f t="shared" si="79"/>
        <v/>
      </c>
      <c r="CC149" s="14" t="str">
        <f t="shared" si="79"/>
        <v/>
      </c>
      <c r="CD149" s="14" t="str">
        <f t="shared" si="79"/>
        <v/>
      </c>
      <c r="CE149" s="14" t="str">
        <f t="shared" si="79"/>
        <v/>
      </c>
      <c r="CF149" s="14" t="str">
        <f t="shared" si="79"/>
        <v>45 - 49</v>
      </c>
      <c r="CG149" s="14" t="str">
        <f t="shared" si="79"/>
        <v/>
      </c>
      <c r="CH149" s="14" t="str">
        <f t="shared" si="79"/>
        <v/>
      </c>
      <c r="CI149" s="14" t="str">
        <f t="shared" si="79"/>
        <v/>
      </c>
      <c r="CJ149" s="14" t="str">
        <f t="shared" si="79"/>
        <v/>
      </c>
      <c r="CK149" s="14" t="str">
        <f t="shared" si="79"/>
        <v/>
      </c>
      <c r="CL149" s="14" t="str">
        <f t="shared" si="79"/>
        <v/>
      </c>
      <c r="CM149" s="14" t="str">
        <f t="shared" si="79"/>
        <v/>
      </c>
      <c r="CN149" s="14" t="str">
        <f t="shared" si="79"/>
        <v/>
      </c>
      <c r="CO149" s="14" t="str">
        <f t="shared" si="79"/>
        <v/>
      </c>
      <c r="CP149" s="14" t="str">
        <f t="shared" si="79"/>
        <v/>
      </c>
      <c r="CQ149" s="14" t="str">
        <f t="shared" si="79"/>
        <v/>
      </c>
      <c r="CR149" s="14" t="str">
        <f t="shared" si="79"/>
        <v/>
      </c>
      <c r="CS149" s="14" t="str">
        <f t="shared" si="79"/>
        <v/>
      </c>
      <c r="CT149" s="14" t="str">
        <f t="shared" si="79"/>
        <v/>
      </c>
      <c r="CU149" s="14" t="str">
        <f t="shared" si="79"/>
        <v/>
      </c>
      <c r="CV149" s="14" t="str">
        <f t="shared" si="79"/>
        <v/>
      </c>
      <c r="CW149" s="14" t="str">
        <f t="shared" si="79"/>
        <v/>
      </c>
    </row>
    <row r="150" ht="12.75" hidden="1" customHeight="1" outlineLevel="1">
      <c r="A150" s="11" t="s">
        <v>627</v>
      </c>
      <c r="B150" s="14" t="str">
        <f t="shared" ref="B150:CW150" si="80">IF(B149="","",RANDBETWEEN(0,100))</f>
        <v/>
      </c>
      <c r="C150" s="14" t="str">
        <f t="shared" si="80"/>
        <v/>
      </c>
      <c r="D150" s="14" t="str">
        <f t="shared" si="80"/>
        <v/>
      </c>
      <c r="E150" s="14" t="str">
        <f t="shared" si="80"/>
        <v/>
      </c>
      <c r="F150" s="14" t="str">
        <f t="shared" si="80"/>
        <v/>
      </c>
      <c r="G150" s="14" t="str">
        <f t="shared" si="80"/>
        <v/>
      </c>
      <c r="H150" s="14" t="str">
        <f t="shared" si="80"/>
        <v/>
      </c>
      <c r="I150" s="14" t="str">
        <f t="shared" si="80"/>
        <v/>
      </c>
      <c r="J150" s="14" t="str">
        <f t="shared" si="80"/>
        <v/>
      </c>
      <c r="K150" s="14" t="str">
        <f t="shared" si="80"/>
        <v/>
      </c>
      <c r="L150" s="14" t="str">
        <f t="shared" si="80"/>
        <v/>
      </c>
      <c r="M150" s="14" t="str">
        <f t="shared" si="80"/>
        <v/>
      </c>
      <c r="N150" s="14" t="str">
        <f t="shared" si="80"/>
        <v/>
      </c>
      <c r="O150" s="14" t="str">
        <f t="shared" si="80"/>
        <v/>
      </c>
      <c r="P150" s="14" t="str">
        <f t="shared" si="80"/>
        <v/>
      </c>
      <c r="Q150" s="14" t="str">
        <f t="shared" si="80"/>
        <v/>
      </c>
      <c r="R150" s="14" t="str">
        <f t="shared" si="80"/>
        <v/>
      </c>
      <c r="S150" s="14" t="str">
        <f t="shared" si="80"/>
        <v/>
      </c>
      <c r="T150" s="14" t="str">
        <f t="shared" si="80"/>
        <v/>
      </c>
      <c r="U150" s="14" t="str">
        <f t="shared" si="80"/>
        <v/>
      </c>
      <c r="V150" s="14" t="str">
        <f t="shared" si="80"/>
        <v/>
      </c>
      <c r="W150" s="14" t="str">
        <f t="shared" si="80"/>
        <v/>
      </c>
      <c r="X150" s="14" t="str">
        <f t="shared" si="80"/>
        <v/>
      </c>
      <c r="Y150" s="14" t="str">
        <f t="shared" si="80"/>
        <v/>
      </c>
      <c r="Z150" s="14" t="str">
        <f t="shared" si="80"/>
        <v/>
      </c>
      <c r="AA150" s="14" t="str">
        <f t="shared" si="80"/>
        <v/>
      </c>
      <c r="AB150" s="14" t="str">
        <f t="shared" si="80"/>
        <v/>
      </c>
      <c r="AC150" s="14" t="str">
        <f t="shared" si="80"/>
        <v/>
      </c>
      <c r="AD150" s="14" t="str">
        <f t="shared" si="80"/>
        <v/>
      </c>
      <c r="AE150" s="14" t="str">
        <f t="shared" si="80"/>
        <v/>
      </c>
      <c r="AF150" s="14" t="str">
        <f t="shared" si="80"/>
        <v/>
      </c>
      <c r="AG150" s="14" t="str">
        <f t="shared" si="80"/>
        <v/>
      </c>
      <c r="AH150" s="14" t="str">
        <f t="shared" si="80"/>
        <v/>
      </c>
      <c r="AI150" s="14" t="str">
        <f t="shared" si="80"/>
        <v/>
      </c>
      <c r="AJ150" s="14" t="str">
        <f t="shared" si="80"/>
        <v/>
      </c>
      <c r="AK150" s="14" t="str">
        <f t="shared" si="80"/>
        <v/>
      </c>
      <c r="AL150" s="14" t="str">
        <f t="shared" si="80"/>
        <v/>
      </c>
      <c r="AM150" s="14" t="str">
        <f t="shared" si="80"/>
        <v/>
      </c>
      <c r="AN150" s="14" t="str">
        <f t="shared" si="80"/>
        <v/>
      </c>
      <c r="AO150" s="14" t="str">
        <f t="shared" si="80"/>
        <v/>
      </c>
      <c r="AP150" s="14" t="str">
        <f t="shared" si="80"/>
        <v/>
      </c>
      <c r="AQ150" s="14" t="str">
        <f t="shared" si="80"/>
        <v/>
      </c>
      <c r="AR150" s="14" t="str">
        <f t="shared" si="80"/>
        <v/>
      </c>
      <c r="AS150" s="14" t="str">
        <f t="shared" si="80"/>
        <v/>
      </c>
      <c r="AT150" s="14" t="str">
        <f t="shared" si="80"/>
        <v/>
      </c>
      <c r="AU150" s="14" t="str">
        <f t="shared" si="80"/>
        <v/>
      </c>
      <c r="AV150" s="14" t="str">
        <f t="shared" si="80"/>
        <v/>
      </c>
      <c r="AW150" s="14" t="str">
        <f t="shared" si="80"/>
        <v/>
      </c>
      <c r="AX150" s="14" t="str">
        <f t="shared" si="80"/>
        <v/>
      </c>
      <c r="AY150" s="14">
        <f t="shared" si="80"/>
        <v>23</v>
      </c>
      <c r="AZ150" s="14" t="str">
        <f t="shared" si="80"/>
        <v/>
      </c>
      <c r="BA150" s="14" t="str">
        <f t="shared" si="80"/>
        <v/>
      </c>
      <c r="BB150" s="14" t="str">
        <f t="shared" si="80"/>
        <v/>
      </c>
      <c r="BC150" s="14" t="str">
        <f t="shared" si="80"/>
        <v/>
      </c>
      <c r="BD150" s="14" t="str">
        <f t="shared" si="80"/>
        <v/>
      </c>
      <c r="BE150" s="14" t="str">
        <f t="shared" si="80"/>
        <v/>
      </c>
      <c r="BF150" s="14" t="str">
        <f t="shared" si="80"/>
        <v/>
      </c>
      <c r="BG150" s="14" t="str">
        <f t="shared" si="80"/>
        <v/>
      </c>
      <c r="BH150" s="14" t="str">
        <f t="shared" si="80"/>
        <v/>
      </c>
      <c r="BI150" s="14" t="str">
        <f t="shared" si="80"/>
        <v/>
      </c>
      <c r="BJ150" s="14" t="str">
        <f t="shared" si="80"/>
        <v/>
      </c>
      <c r="BK150" s="14" t="str">
        <f t="shared" si="80"/>
        <v/>
      </c>
      <c r="BL150" s="14" t="str">
        <f t="shared" si="80"/>
        <v/>
      </c>
      <c r="BM150" s="14" t="str">
        <f t="shared" si="80"/>
        <v/>
      </c>
      <c r="BN150" s="14" t="str">
        <f t="shared" si="80"/>
        <v/>
      </c>
      <c r="BO150" s="14" t="str">
        <f t="shared" si="80"/>
        <v/>
      </c>
      <c r="BP150" s="14" t="str">
        <f t="shared" si="80"/>
        <v/>
      </c>
      <c r="BQ150" s="14" t="str">
        <f t="shared" si="80"/>
        <v/>
      </c>
      <c r="BR150" s="14">
        <f t="shared" si="80"/>
        <v>90</v>
      </c>
      <c r="BS150" s="14">
        <f t="shared" si="80"/>
        <v>0</v>
      </c>
      <c r="BT150" s="14" t="str">
        <f t="shared" si="80"/>
        <v/>
      </c>
      <c r="BU150" s="14" t="str">
        <f t="shared" si="80"/>
        <v/>
      </c>
      <c r="BV150" s="14" t="str">
        <f t="shared" si="80"/>
        <v/>
      </c>
      <c r="BW150" s="14">
        <f t="shared" si="80"/>
        <v>20</v>
      </c>
      <c r="BX150" s="14" t="str">
        <f t="shared" si="80"/>
        <v/>
      </c>
      <c r="BY150" s="14" t="str">
        <f t="shared" si="80"/>
        <v/>
      </c>
      <c r="BZ150" s="14" t="str">
        <f t="shared" si="80"/>
        <v/>
      </c>
      <c r="CA150" s="14" t="str">
        <f t="shared" si="80"/>
        <v/>
      </c>
      <c r="CB150" s="14" t="str">
        <f t="shared" si="80"/>
        <v/>
      </c>
      <c r="CC150" s="14" t="str">
        <f t="shared" si="80"/>
        <v/>
      </c>
      <c r="CD150" s="14" t="str">
        <f t="shared" si="80"/>
        <v/>
      </c>
      <c r="CE150" s="14" t="str">
        <f t="shared" si="80"/>
        <v/>
      </c>
      <c r="CF150" s="14">
        <f t="shared" si="80"/>
        <v>41</v>
      </c>
      <c r="CG150" s="14" t="str">
        <f t="shared" si="80"/>
        <v/>
      </c>
      <c r="CH150" s="14" t="str">
        <f t="shared" si="80"/>
        <v/>
      </c>
      <c r="CI150" s="14" t="str">
        <f t="shared" si="80"/>
        <v/>
      </c>
      <c r="CJ150" s="14" t="str">
        <f t="shared" si="80"/>
        <v/>
      </c>
      <c r="CK150" s="14" t="str">
        <f t="shared" si="80"/>
        <v/>
      </c>
      <c r="CL150" s="14" t="str">
        <f t="shared" si="80"/>
        <v/>
      </c>
      <c r="CM150" s="14" t="str">
        <f t="shared" si="80"/>
        <v/>
      </c>
      <c r="CN150" s="14" t="str">
        <f t="shared" si="80"/>
        <v/>
      </c>
      <c r="CO150" s="14" t="str">
        <f t="shared" si="80"/>
        <v/>
      </c>
      <c r="CP150" s="14" t="str">
        <f t="shared" si="80"/>
        <v/>
      </c>
      <c r="CQ150" s="14" t="str">
        <f t="shared" si="80"/>
        <v/>
      </c>
      <c r="CR150" s="14" t="str">
        <f t="shared" si="80"/>
        <v/>
      </c>
      <c r="CS150" s="14" t="str">
        <f t="shared" si="80"/>
        <v/>
      </c>
      <c r="CT150" s="14" t="str">
        <f t="shared" si="80"/>
        <v/>
      </c>
      <c r="CU150" s="14" t="str">
        <f t="shared" si="80"/>
        <v/>
      </c>
      <c r="CV150" s="14" t="str">
        <f t="shared" si="80"/>
        <v/>
      </c>
      <c r="CW150" s="14" t="str">
        <f t="shared" si="80"/>
        <v/>
      </c>
    </row>
    <row r="151" ht="12.75" hidden="1" customHeight="1" outlineLevel="1">
      <c r="A151" s="11" t="s">
        <v>628</v>
      </c>
      <c r="B151" s="14" t="str">
        <f t="shared" ref="B151:CW151" si="81">IF(AND(B10="",B100="AgeBanded"),"50 - 54","")</f>
        <v/>
      </c>
      <c r="C151" s="14" t="str">
        <f t="shared" si="81"/>
        <v/>
      </c>
      <c r="D151" s="14" t="str">
        <f t="shared" si="81"/>
        <v/>
      </c>
      <c r="E151" s="14" t="str">
        <f t="shared" si="81"/>
        <v/>
      </c>
      <c r="F151" s="14" t="str">
        <f t="shared" si="81"/>
        <v/>
      </c>
      <c r="G151" s="14" t="str">
        <f t="shared" si="81"/>
        <v/>
      </c>
      <c r="H151" s="14" t="str">
        <f t="shared" si="81"/>
        <v/>
      </c>
      <c r="I151" s="14" t="str">
        <f t="shared" si="81"/>
        <v/>
      </c>
      <c r="J151" s="14" t="str">
        <f t="shared" si="81"/>
        <v/>
      </c>
      <c r="K151" s="14" t="str">
        <f t="shared" si="81"/>
        <v/>
      </c>
      <c r="L151" s="14" t="str">
        <f t="shared" si="81"/>
        <v/>
      </c>
      <c r="M151" s="14" t="str">
        <f t="shared" si="81"/>
        <v/>
      </c>
      <c r="N151" s="14" t="str">
        <f t="shared" si="81"/>
        <v/>
      </c>
      <c r="O151" s="14" t="str">
        <f t="shared" si="81"/>
        <v/>
      </c>
      <c r="P151" s="14" t="str">
        <f t="shared" si="81"/>
        <v/>
      </c>
      <c r="Q151" s="14" t="str">
        <f t="shared" si="81"/>
        <v/>
      </c>
      <c r="R151" s="14" t="str">
        <f t="shared" si="81"/>
        <v/>
      </c>
      <c r="S151" s="14" t="str">
        <f t="shared" si="81"/>
        <v/>
      </c>
      <c r="T151" s="14" t="str">
        <f t="shared" si="81"/>
        <v/>
      </c>
      <c r="U151" s="14" t="str">
        <f t="shared" si="81"/>
        <v/>
      </c>
      <c r="V151" s="14" t="str">
        <f t="shared" si="81"/>
        <v/>
      </c>
      <c r="W151" s="14" t="str">
        <f t="shared" si="81"/>
        <v/>
      </c>
      <c r="X151" s="14" t="str">
        <f t="shared" si="81"/>
        <v/>
      </c>
      <c r="Y151" s="14" t="str">
        <f t="shared" si="81"/>
        <v/>
      </c>
      <c r="Z151" s="14" t="str">
        <f t="shared" si="81"/>
        <v/>
      </c>
      <c r="AA151" s="14" t="str">
        <f t="shared" si="81"/>
        <v/>
      </c>
      <c r="AB151" s="14" t="str">
        <f t="shared" si="81"/>
        <v/>
      </c>
      <c r="AC151" s="14" t="str">
        <f t="shared" si="81"/>
        <v/>
      </c>
      <c r="AD151" s="14" t="str">
        <f t="shared" si="81"/>
        <v/>
      </c>
      <c r="AE151" s="14" t="str">
        <f t="shared" si="81"/>
        <v/>
      </c>
      <c r="AF151" s="14" t="str">
        <f t="shared" si="81"/>
        <v/>
      </c>
      <c r="AG151" s="14" t="str">
        <f t="shared" si="81"/>
        <v/>
      </c>
      <c r="AH151" s="14" t="str">
        <f t="shared" si="81"/>
        <v/>
      </c>
      <c r="AI151" s="14" t="str">
        <f t="shared" si="81"/>
        <v/>
      </c>
      <c r="AJ151" s="14" t="str">
        <f t="shared" si="81"/>
        <v/>
      </c>
      <c r="AK151" s="14" t="str">
        <f t="shared" si="81"/>
        <v/>
      </c>
      <c r="AL151" s="14" t="str">
        <f t="shared" si="81"/>
        <v/>
      </c>
      <c r="AM151" s="14" t="str">
        <f t="shared" si="81"/>
        <v/>
      </c>
      <c r="AN151" s="14" t="str">
        <f t="shared" si="81"/>
        <v/>
      </c>
      <c r="AO151" s="14" t="str">
        <f t="shared" si="81"/>
        <v/>
      </c>
      <c r="AP151" s="14" t="str">
        <f t="shared" si="81"/>
        <v/>
      </c>
      <c r="AQ151" s="14" t="str">
        <f t="shared" si="81"/>
        <v/>
      </c>
      <c r="AR151" s="14" t="str">
        <f t="shared" si="81"/>
        <v/>
      </c>
      <c r="AS151" s="14" t="str">
        <f t="shared" si="81"/>
        <v/>
      </c>
      <c r="AT151" s="14" t="str">
        <f t="shared" si="81"/>
        <v/>
      </c>
      <c r="AU151" s="14" t="str">
        <f t="shared" si="81"/>
        <v/>
      </c>
      <c r="AV151" s="14" t="str">
        <f t="shared" si="81"/>
        <v/>
      </c>
      <c r="AW151" s="14" t="str">
        <f t="shared" si="81"/>
        <v/>
      </c>
      <c r="AX151" s="14" t="str">
        <f t="shared" si="81"/>
        <v/>
      </c>
      <c r="AY151" s="14" t="str">
        <f t="shared" si="81"/>
        <v>50 - 54</v>
      </c>
      <c r="AZ151" s="14" t="str">
        <f t="shared" si="81"/>
        <v/>
      </c>
      <c r="BA151" s="14" t="str">
        <f t="shared" si="81"/>
        <v/>
      </c>
      <c r="BB151" s="14" t="str">
        <f t="shared" si="81"/>
        <v/>
      </c>
      <c r="BC151" s="14" t="str">
        <f t="shared" si="81"/>
        <v/>
      </c>
      <c r="BD151" s="14" t="str">
        <f t="shared" si="81"/>
        <v/>
      </c>
      <c r="BE151" s="14" t="str">
        <f t="shared" si="81"/>
        <v/>
      </c>
      <c r="BF151" s="14" t="str">
        <f t="shared" si="81"/>
        <v/>
      </c>
      <c r="BG151" s="14" t="str">
        <f t="shared" si="81"/>
        <v/>
      </c>
      <c r="BH151" s="14" t="str">
        <f t="shared" si="81"/>
        <v/>
      </c>
      <c r="BI151" s="14" t="str">
        <f t="shared" si="81"/>
        <v/>
      </c>
      <c r="BJ151" s="14" t="str">
        <f t="shared" si="81"/>
        <v/>
      </c>
      <c r="BK151" s="14" t="str">
        <f t="shared" si="81"/>
        <v/>
      </c>
      <c r="BL151" s="14" t="str">
        <f t="shared" si="81"/>
        <v/>
      </c>
      <c r="BM151" s="14" t="str">
        <f t="shared" si="81"/>
        <v/>
      </c>
      <c r="BN151" s="14" t="str">
        <f t="shared" si="81"/>
        <v/>
      </c>
      <c r="BO151" s="14" t="str">
        <f t="shared" si="81"/>
        <v/>
      </c>
      <c r="BP151" s="14" t="str">
        <f t="shared" si="81"/>
        <v/>
      </c>
      <c r="BQ151" s="14" t="str">
        <f t="shared" si="81"/>
        <v/>
      </c>
      <c r="BR151" s="14" t="str">
        <f t="shared" si="81"/>
        <v>50 - 54</v>
      </c>
      <c r="BS151" s="14" t="str">
        <f t="shared" si="81"/>
        <v>50 - 54</v>
      </c>
      <c r="BT151" s="14" t="str">
        <f t="shared" si="81"/>
        <v/>
      </c>
      <c r="BU151" s="14" t="str">
        <f t="shared" si="81"/>
        <v/>
      </c>
      <c r="BV151" s="14" t="str">
        <f t="shared" si="81"/>
        <v/>
      </c>
      <c r="BW151" s="14" t="str">
        <f t="shared" si="81"/>
        <v>50 - 54</v>
      </c>
      <c r="BX151" s="14" t="str">
        <f t="shared" si="81"/>
        <v/>
      </c>
      <c r="BY151" s="14" t="str">
        <f t="shared" si="81"/>
        <v/>
      </c>
      <c r="BZ151" s="14" t="str">
        <f t="shared" si="81"/>
        <v/>
      </c>
      <c r="CA151" s="14" t="str">
        <f t="shared" si="81"/>
        <v/>
      </c>
      <c r="CB151" s="14" t="str">
        <f t="shared" si="81"/>
        <v/>
      </c>
      <c r="CC151" s="14" t="str">
        <f t="shared" si="81"/>
        <v/>
      </c>
      <c r="CD151" s="14" t="str">
        <f t="shared" si="81"/>
        <v/>
      </c>
      <c r="CE151" s="14" t="str">
        <f t="shared" si="81"/>
        <v/>
      </c>
      <c r="CF151" s="14" t="str">
        <f t="shared" si="81"/>
        <v>50 - 54</v>
      </c>
      <c r="CG151" s="14" t="str">
        <f t="shared" si="81"/>
        <v/>
      </c>
      <c r="CH151" s="14" t="str">
        <f t="shared" si="81"/>
        <v/>
      </c>
      <c r="CI151" s="14" t="str">
        <f t="shared" si="81"/>
        <v/>
      </c>
      <c r="CJ151" s="14" t="str">
        <f t="shared" si="81"/>
        <v/>
      </c>
      <c r="CK151" s="14" t="str">
        <f t="shared" si="81"/>
        <v/>
      </c>
      <c r="CL151" s="14" t="str">
        <f t="shared" si="81"/>
        <v/>
      </c>
      <c r="CM151" s="14" t="str">
        <f t="shared" si="81"/>
        <v/>
      </c>
      <c r="CN151" s="14" t="str">
        <f t="shared" si="81"/>
        <v/>
      </c>
      <c r="CO151" s="14" t="str">
        <f t="shared" si="81"/>
        <v/>
      </c>
      <c r="CP151" s="14" t="str">
        <f t="shared" si="81"/>
        <v/>
      </c>
      <c r="CQ151" s="14" t="str">
        <f t="shared" si="81"/>
        <v/>
      </c>
      <c r="CR151" s="14" t="str">
        <f t="shared" si="81"/>
        <v/>
      </c>
      <c r="CS151" s="14" t="str">
        <f t="shared" si="81"/>
        <v/>
      </c>
      <c r="CT151" s="14" t="str">
        <f t="shared" si="81"/>
        <v/>
      </c>
      <c r="CU151" s="14" t="str">
        <f t="shared" si="81"/>
        <v/>
      </c>
      <c r="CV151" s="14" t="str">
        <f t="shared" si="81"/>
        <v/>
      </c>
      <c r="CW151" s="14" t="str">
        <f t="shared" si="81"/>
        <v/>
      </c>
    </row>
    <row r="152" ht="12.75" hidden="1" customHeight="1" outlineLevel="1">
      <c r="A152" s="11" t="s">
        <v>629</v>
      </c>
      <c r="B152" s="14" t="str">
        <f t="shared" ref="B152:CW152" si="82">IF(B151="","",RANDBETWEEN(0,100))</f>
        <v/>
      </c>
      <c r="C152" s="14" t="str">
        <f t="shared" si="82"/>
        <v/>
      </c>
      <c r="D152" s="14" t="str">
        <f t="shared" si="82"/>
        <v/>
      </c>
      <c r="E152" s="14" t="str">
        <f t="shared" si="82"/>
        <v/>
      </c>
      <c r="F152" s="14" t="str">
        <f t="shared" si="82"/>
        <v/>
      </c>
      <c r="G152" s="14" t="str">
        <f t="shared" si="82"/>
        <v/>
      </c>
      <c r="H152" s="14" t="str">
        <f t="shared" si="82"/>
        <v/>
      </c>
      <c r="I152" s="14" t="str">
        <f t="shared" si="82"/>
        <v/>
      </c>
      <c r="J152" s="14" t="str">
        <f t="shared" si="82"/>
        <v/>
      </c>
      <c r="K152" s="14" t="str">
        <f t="shared" si="82"/>
        <v/>
      </c>
      <c r="L152" s="14" t="str">
        <f t="shared" si="82"/>
        <v/>
      </c>
      <c r="M152" s="14" t="str">
        <f t="shared" si="82"/>
        <v/>
      </c>
      <c r="N152" s="14" t="str">
        <f t="shared" si="82"/>
        <v/>
      </c>
      <c r="O152" s="14" t="str">
        <f t="shared" si="82"/>
        <v/>
      </c>
      <c r="P152" s="14" t="str">
        <f t="shared" si="82"/>
        <v/>
      </c>
      <c r="Q152" s="14" t="str">
        <f t="shared" si="82"/>
        <v/>
      </c>
      <c r="R152" s="14" t="str">
        <f t="shared" si="82"/>
        <v/>
      </c>
      <c r="S152" s="14" t="str">
        <f t="shared" si="82"/>
        <v/>
      </c>
      <c r="T152" s="14" t="str">
        <f t="shared" si="82"/>
        <v/>
      </c>
      <c r="U152" s="14" t="str">
        <f t="shared" si="82"/>
        <v/>
      </c>
      <c r="V152" s="14" t="str">
        <f t="shared" si="82"/>
        <v/>
      </c>
      <c r="W152" s="14" t="str">
        <f t="shared" si="82"/>
        <v/>
      </c>
      <c r="X152" s="14" t="str">
        <f t="shared" si="82"/>
        <v/>
      </c>
      <c r="Y152" s="14" t="str">
        <f t="shared" si="82"/>
        <v/>
      </c>
      <c r="Z152" s="14" t="str">
        <f t="shared" si="82"/>
        <v/>
      </c>
      <c r="AA152" s="14" t="str">
        <f t="shared" si="82"/>
        <v/>
      </c>
      <c r="AB152" s="14" t="str">
        <f t="shared" si="82"/>
        <v/>
      </c>
      <c r="AC152" s="14" t="str">
        <f t="shared" si="82"/>
        <v/>
      </c>
      <c r="AD152" s="14" t="str">
        <f t="shared" si="82"/>
        <v/>
      </c>
      <c r="AE152" s="14" t="str">
        <f t="shared" si="82"/>
        <v/>
      </c>
      <c r="AF152" s="14" t="str">
        <f t="shared" si="82"/>
        <v/>
      </c>
      <c r="AG152" s="14" t="str">
        <f t="shared" si="82"/>
        <v/>
      </c>
      <c r="AH152" s="14" t="str">
        <f t="shared" si="82"/>
        <v/>
      </c>
      <c r="AI152" s="14" t="str">
        <f t="shared" si="82"/>
        <v/>
      </c>
      <c r="AJ152" s="14" t="str">
        <f t="shared" si="82"/>
        <v/>
      </c>
      <c r="AK152" s="14" t="str">
        <f t="shared" si="82"/>
        <v/>
      </c>
      <c r="AL152" s="14" t="str">
        <f t="shared" si="82"/>
        <v/>
      </c>
      <c r="AM152" s="14" t="str">
        <f t="shared" si="82"/>
        <v/>
      </c>
      <c r="AN152" s="14" t="str">
        <f t="shared" si="82"/>
        <v/>
      </c>
      <c r="AO152" s="14" t="str">
        <f t="shared" si="82"/>
        <v/>
      </c>
      <c r="AP152" s="14" t="str">
        <f t="shared" si="82"/>
        <v/>
      </c>
      <c r="AQ152" s="14" t="str">
        <f t="shared" si="82"/>
        <v/>
      </c>
      <c r="AR152" s="14" t="str">
        <f t="shared" si="82"/>
        <v/>
      </c>
      <c r="AS152" s="14" t="str">
        <f t="shared" si="82"/>
        <v/>
      </c>
      <c r="AT152" s="14" t="str">
        <f t="shared" si="82"/>
        <v/>
      </c>
      <c r="AU152" s="14" t="str">
        <f t="shared" si="82"/>
        <v/>
      </c>
      <c r="AV152" s="14" t="str">
        <f t="shared" si="82"/>
        <v/>
      </c>
      <c r="AW152" s="14" t="str">
        <f t="shared" si="82"/>
        <v/>
      </c>
      <c r="AX152" s="14" t="str">
        <f t="shared" si="82"/>
        <v/>
      </c>
      <c r="AY152" s="14">
        <f t="shared" si="82"/>
        <v>74</v>
      </c>
      <c r="AZ152" s="14" t="str">
        <f t="shared" si="82"/>
        <v/>
      </c>
      <c r="BA152" s="14" t="str">
        <f t="shared" si="82"/>
        <v/>
      </c>
      <c r="BB152" s="14" t="str">
        <f t="shared" si="82"/>
        <v/>
      </c>
      <c r="BC152" s="14" t="str">
        <f t="shared" si="82"/>
        <v/>
      </c>
      <c r="BD152" s="14" t="str">
        <f t="shared" si="82"/>
        <v/>
      </c>
      <c r="BE152" s="14" t="str">
        <f t="shared" si="82"/>
        <v/>
      </c>
      <c r="BF152" s="14" t="str">
        <f t="shared" si="82"/>
        <v/>
      </c>
      <c r="BG152" s="14" t="str">
        <f t="shared" si="82"/>
        <v/>
      </c>
      <c r="BH152" s="14" t="str">
        <f t="shared" si="82"/>
        <v/>
      </c>
      <c r="BI152" s="14" t="str">
        <f t="shared" si="82"/>
        <v/>
      </c>
      <c r="BJ152" s="14" t="str">
        <f t="shared" si="82"/>
        <v/>
      </c>
      <c r="BK152" s="14" t="str">
        <f t="shared" si="82"/>
        <v/>
      </c>
      <c r="BL152" s="14" t="str">
        <f t="shared" si="82"/>
        <v/>
      </c>
      <c r="BM152" s="14" t="str">
        <f t="shared" si="82"/>
        <v/>
      </c>
      <c r="BN152" s="14" t="str">
        <f t="shared" si="82"/>
        <v/>
      </c>
      <c r="BO152" s="14" t="str">
        <f t="shared" si="82"/>
        <v/>
      </c>
      <c r="BP152" s="14" t="str">
        <f t="shared" si="82"/>
        <v/>
      </c>
      <c r="BQ152" s="14" t="str">
        <f t="shared" si="82"/>
        <v/>
      </c>
      <c r="BR152" s="14">
        <f t="shared" si="82"/>
        <v>12</v>
      </c>
      <c r="BS152" s="14">
        <f t="shared" si="82"/>
        <v>24</v>
      </c>
      <c r="BT152" s="14" t="str">
        <f t="shared" si="82"/>
        <v/>
      </c>
      <c r="BU152" s="14" t="str">
        <f t="shared" si="82"/>
        <v/>
      </c>
      <c r="BV152" s="14" t="str">
        <f t="shared" si="82"/>
        <v/>
      </c>
      <c r="BW152" s="14">
        <f t="shared" si="82"/>
        <v>44</v>
      </c>
      <c r="BX152" s="14" t="str">
        <f t="shared" si="82"/>
        <v/>
      </c>
      <c r="BY152" s="14" t="str">
        <f t="shared" si="82"/>
        <v/>
      </c>
      <c r="BZ152" s="14" t="str">
        <f t="shared" si="82"/>
        <v/>
      </c>
      <c r="CA152" s="14" t="str">
        <f t="shared" si="82"/>
        <v/>
      </c>
      <c r="CB152" s="14" t="str">
        <f t="shared" si="82"/>
        <v/>
      </c>
      <c r="CC152" s="14" t="str">
        <f t="shared" si="82"/>
        <v/>
      </c>
      <c r="CD152" s="14" t="str">
        <f t="shared" si="82"/>
        <v/>
      </c>
      <c r="CE152" s="14" t="str">
        <f t="shared" si="82"/>
        <v/>
      </c>
      <c r="CF152" s="14">
        <f t="shared" si="82"/>
        <v>65</v>
      </c>
      <c r="CG152" s="14" t="str">
        <f t="shared" si="82"/>
        <v/>
      </c>
      <c r="CH152" s="14" t="str">
        <f t="shared" si="82"/>
        <v/>
      </c>
      <c r="CI152" s="14" t="str">
        <f t="shared" si="82"/>
        <v/>
      </c>
      <c r="CJ152" s="14" t="str">
        <f t="shared" si="82"/>
        <v/>
      </c>
      <c r="CK152" s="14" t="str">
        <f t="shared" si="82"/>
        <v/>
      </c>
      <c r="CL152" s="14" t="str">
        <f t="shared" si="82"/>
        <v/>
      </c>
      <c r="CM152" s="14" t="str">
        <f t="shared" si="82"/>
        <v/>
      </c>
      <c r="CN152" s="14" t="str">
        <f t="shared" si="82"/>
        <v/>
      </c>
      <c r="CO152" s="14" t="str">
        <f t="shared" si="82"/>
        <v/>
      </c>
      <c r="CP152" s="14" t="str">
        <f t="shared" si="82"/>
        <v/>
      </c>
      <c r="CQ152" s="14" t="str">
        <f t="shared" si="82"/>
        <v/>
      </c>
      <c r="CR152" s="14" t="str">
        <f t="shared" si="82"/>
        <v/>
      </c>
      <c r="CS152" s="14" t="str">
        <f t="shared" si="82"/>
        <v/>
      </c>
      <c r="CT152" s="14" t="str">
        <f t="shared" si="82"/>
        <v/>
      </c>
      <c r="CU152" s="14" t="str">
        <f t="shared" si="82"/>
        <v/>
      </c>
      <c r="CV152" s="14" t="str">
        <f t="shared" si="82"/>
        <v/>
      </c>
      <c r="CW152" s="14" t="str">
        <f t="shared" si="82"/>
        <v/>
      </c>
    </row>
    <row r="153" ht="12.75" hidden="1" customHeight="1" outlineLevel="1">
      <c r="A153" s="11" t="s">
        <v>630</v>
      </c>
      <c r="B153" s="14" t="str">
        <f t="shared" ref="B153:CW153" si="83">IF(AND(B10="",B100="AgeBanded"),"55 - 59","")</f>
        <v/>
      </c>
      <c r="C153" s="14" t="str">
        <f t="shared" si="83"/>
        <v/>
      </c>
      <c r="D153" s="14" t="str">
        <f t="shared" si="83"/>
        <v/>
      </c>
      <c r="E153" s="14" t="str">
        <f t="shared" si="83"/>
        <v/>
      </c>
      <c r="F153" s="14" t="str">
        <f t="shared" si="83"/>
        <v/>
      </c>
      <c r="G153" s="14" t="str">
        <f t="shared" si="83"/>
        <v/>
      </c>
      <c r="H153" s="14" t="str">
        <f t="shared" si="83"/>
        <v/>
      </c>
      <c r="I153" s="14" t="str">
        <f t="shared" si="83"/>
        <v/>
      </c>
      <c r="J153" s="14" t="str">
        <f t="shared" si="83"/>
        <v/>
      </c>
      <c r="K153" s="14" t="str">
        <f t="shared" si="83"/>
        <v/>
      </c>
      <c r="L153" s="14" t="str">
        <f t="shared" si="83"/>
        <v/>
      </c>
      <c r="M153" s="14" t="str">
        <f t="shared" si="83"/>
        <v/>
      </c>
      <c r="N153" s="14" t="str">
        <f t="shared" si="83"/>
        <v/>
      </c>
      <c r="O153" s="14" t="str">
        <f t="shared" si="83"/>
        <v/>
      </c>
      <c r="P153" s="14" t="str">
        <f t="shared" si="83"/>
        <v/>
      </c>
      <c r="Q153" s="14" t="str">
        <f t="shared" si="83"/>
        <v/>
      </c>
      <c r="R153" s="14" t="str">
        <f t="shared" si="83"/>
        <v/>
      </c>
      <c r="S153" s="14" t="str">
        <f t="shared" si="83"/>
        <v/>
      </c>
      <c r="T153" s="14" t="str">
        <f t="shared" si="83"/>
        <v/>
      </c>
      <c r="U153" s="14" t="str">
        <f t="shared" si="83"/>
        <v/>
      </c>
      <c r="V153" s="14" t="str">
        <f t="shared" si="83"/>
        <v/>
      </c>
      <c r="W153" s="14" t="str">
        <f t="shared" si="83"/>
        <v/>
      </c>
      <c r="X153" s="14" t="str">
        <f t="shared" si="83"/>
        <v/>
      </c>
      <c r="Y153" s="14" t="str">
        <f t="shared" si="83"/>
        <v/>
      </c>
      <c r="Z153" s="14" t="str">
        <f t="shared" si="83"/>
        <v/>
      </c>
      <c r="AA153" s="14" t="str">
        <f t="shared" si="83"/>
        <v/>
      </c>
      <c r="AB153" s="14" t="str">
        <f t="shared" si="83"/>
        <v/>
      </c>
      <c r="AC153" s="14" t="str">
        <f t="shared" si="83"/>
        <v/>
      </c>
      <c r="AD153" s="14" t="str">
        <f t="shared" si="83"/>
        <v/>
      </c>
      <c r="AE153" s="14" t="str">
        <f t="shared" si="83"/>
        <v/>
      </c>
      <c r="AF153" s="14" t="str">
        <f t="shared" si="83"/>
        <v/>
      </c>
      <c r="AG153" s="14" t="str">
        <f t="shared" si="83"/>
        <v/>
      </c>
      <c r="AH153" s="14" t="str">
        <f t="shared" si="83"/>
        <v/>
      </c>
      <c r="AI153" s="14" t="str">
        <f t="shared" si="83"/>
        <v/>
      </c>
      <c r="AJ153" s="14" t="str">
        <f t="shared" si="83"/>
        <v/>
      </c>
      <c r="AK153" s="14" t="str">
        <f t="shared" si="83"/>
        <v/>
      </c>
      <c r="AL153" s="14" t="str">
        <f t="shared" si="83"/>
        <v/>
      </c>
      <c r="AM153" s="14" t="str">
        <f t="shared" si="83"/>
        <v/>
      </c>
      <c r="AN153" s="14" t="str">
        <f t="shared" si="83"/>
        <v/>
      </c>
      <c r="AO153" s="14" t="str">
        <f t="shared" si="83"/>
        <v/>
      </c>
      <c r="AP153" s="14" t="str">
        <f t="shared" si="83"/>
        <v/>
      </c>
      <c r="AQ153" s="14" t="str">
        <f t="shared" si="83"/>
        <v/>
      </c>
      <c r="AR153" s="14" t="str">
        <f t="shared" si="83"/>
        <v/>
      </c>
      <c r="AS153" s="14" t="str">
        <f t="shared" si="83"/>
        <v/>
      </c>
      <c r="AT153" s="14" t="str">
        <f t="shared" si="83"/>
        <v/>
      </c>
      <c r="AU153" s="14" t="str">
        <f t="shared" si="83"/>
        <v/>
      </c>
      <c r="AV153" s="14" t="str">
        <f t="shared" si="83"/>
        <v/>
      </c>
      <c r="AW153" s="14" t="str">
        <f t="shared" si="83"/>
        <v/>
      </c>
      <c r="AX153" s="14" t="str">
        <f t="shared" si="83"/>
        <v/>
      </c>
      <c r="AY153" s="14" t="str">
        <f t="shared" si="83"/>
        <v>55 - 59</v>
      </c>
      <c r="AZ153" s="14" t="str">
        <f t="shared" si="83"/>
        <v/>
      </c>
      <c r="BA153" s="14" t="str">
        <f t="shared" si="83"/>
        <v/>
      </c>
      <c r="BB153" s="14" t="str">
        <f t="shared" si="83"/>
        <v/>
      </c>
      <c r="BC153" s="14" t="str">
        <f t="shared" si="83"/>
        <v/>
      </c>
      <c r="BD153" s="14" t="str">
        <f t="shared" si="83"/>
        <v/>
      </c>
      <c r="BE153" s="14" t="str">
        <f t="shared" si="83"/>
        <v/>
      </c>
      <c r="BF153" s="14" t="str">
        <f t="shared" si="83"/>
        <v/>
      </c>
      <c r="BG153" s="14" t="str">
        <f t="shared" si="83"/>
        <v/>
      </c>
      <c r="BH153" s="14" t="str">
        <f t="shared" si="83"/>
        <v/>
      </c>
      <c r="BI153" s="14" t="str">
        <f t="shared" si="83"/>
        <v/>
      </c>
      <c r="BJ153" s="14" t="str">
        <f t="shared" si="83"/>
        <v/>
      </c>
      <c r="BK153" s="14" t="str">
        <f t="shared" si="83"/>
        <v/>
      </c>
      <c r="BL153" s="14" t="str">
        <f t="shared" si="83"/>
        <v/>
      </c>
      <c r="BM153" s="14" t="str">
        <f t="shared" si="83"/>
        <v/>
      </c>
      <c r="BN153" s="14" t="str">
        <f t="shared" si="83"/>
        <v/>
      </c>
      <c r="BO153" s="14" t="str">
        <f t="shared" si="83"/>
        <v/>
      </c>
      <c r="BP153" s="14" t="str">
        <f t="shared" si="83"/>
        <v/>
      </c>
      <c r="BQ153" s="14" t="str">
        <f t="shared" si="83"/>
        <v/>
      </c>
      <c r="BR153" s="14" t="str">
        <f t="shared" si="83"/>
        <v>55 - 59</v>
      </c>
      <c r="BS153" s="14" t="str">
        <f t="shared" si="83"/>
        <v>55 - 59</v>
      </c>
      <c r="BT153" s="14" t="str">
        <f t="shared" si="83"/>
        <v/>
      </c>
      <c r="BU153" s="14" t="str">
        <f t="shared" si="83"/>
        <v/>
      </c>
      <c r="BV153" s="14" t="str">
        <f t="shared" si="83"/>
        <v/>
      </c>
      <c r="BW153" s="14" t="str">
        <f t="shared" si="83"/>
        <v>55 - 59</v>
      </c>
      <c r="BX153" s="14" t="str">
        <f t="shared" si="83"/>
        <v/>
      </c>
      <c r="BY153" s="14" t="str">
        <f t="shared" si="83"/>
        <v/>
      </c>
      <c r="BZ153" s="14" t="str">
        <f t="shared" si="83"/>
        <v/>
      </c>
      <c r="CA153" s="14" t="str">
        <f t="shared" si="83"/>
        <v/>
      </c>
      <c r="CB153" s="14" t="str">
        <f t="shared" si="83"/>
        <v/>
      </c>
      <c r="CC153" s="14" t="str">
        <f t="shared" si="83"/>
        <v/>
      </c>
      <c r="CD153" s="14" t="str">
        <f t="shared" si="83"/>
        <v/>
      </c>
      <c r="CE153" s="14" t="str">
        <f t="shared" si="83"/>
        <v/>
      </c>
      <c r="CF153" s="14" t="str">
        <f t="shared" si="83"/>
        <v>55 - 59</v>
      </c>
      <c r="CG153" s="14" t="str">
        <f t="shared" si="83"/>
        <v/>
      </c>
      <c r="CH153" s="14" t="str">
        <f t="shared" si="83"/>
        <v/>
      </c>
      <c r="CI153" s="14" t="str">
        <f t="shared" si="83"/>
        <v/>
      </c>
      <c r="CJ153" s="14" t="str">
        <f t="shared" si="83"/>
        <v/>
      </c>
      <c r="CK153" s="14" t="str">
        <f t="shared" si="83"/>
        <v/>
      </c>
      <c r="CL153" s="14" t="str">
        <f t="shared" si="83"/>
        <v/>
      </c>
      <c r="CM153" s="14" t="str">
        <f t="shared" si="83"/>
        <v/>
      </c>
      <c r="CN153" s="14" t="str">
        <f t="shared" si="83"/>
        <v/>
      </c>
      <c r="CO153" s="14" t="str">
        <f t="shared" si="83"/>
        <v/>
      </c>
      <c r="CP153" s="14" t="str">
        <f t="shared" si="83"/>
        <v/>
      </c>
      <c r="CQ153" s="14" t="str">
        <f t="shared" si="83"/>
        <v/>
      </c>
      <c r="CR153" s="14" t="str">
        <f t="shared" si="83"/>
        <v/>
      </c>
      <c r="CS153" s="14" t="str">
        <f t="shared" si="83"/>
        <v/>
      </c>
      <c r="CT153" s="14" t="str">
        <f t="shared" si="83"/>
        <v/>
      </c>
      <c r="CU153" s="14" t="str">
        <f t="shared" si="83"/>
        <v/>
      </c>
      <c r="CV153" s="14" t="str">
        <f t="shared" si="83"/>
        <v/>
      </c>
      <c r="CW153" s="14" t="str">
        <f t="shared" si="83"/>
        <v/>
      </c>
    </row>
    <row r="154" ht="12.75" hidden="1" customHeight="1" outlineLevel="1">
      <c r="A154" s="11" t="s">
        <v>631</v>
      </c>
      <c r="B154" s="14" t="str">
        <f t="shared" ref="B154:CW154" si="84">IF(B153="","",RANDBETWEEN(0,100))</f>
        <v/>
      </c>
      <c r="C154" s="14" t="str">
        <f t="shared" si="84"/>
        <v/>
      </c>
      <c r="D154" s="14" t="str">
        <f t="shared" si="84"/>
        <v/>
      </c>
      <c r="E154" s="14" t="str">
        <f t="shared" si="84"/>
        <v/>
      </c>
      <c r="F154" s="14" t="str">
        <f t="shared" si="84"/>
        <v/>
      </c>
      <c r="G154" s="14" t="str">
        <f t="shared" si="84"/>
        <v/>
      </c>
      <c r="H154" s="14" t="str">
        <f t="shared" si="84"/>
        <v/>
      </c>
      <c r="I154" s="14" t="str">
        <f t="shared" si="84"/>
        <v/>
      </c>
      <c r="J154" s="14" t="str">
        <f t="shared" si="84"/>
        <v/>
      </c>
      <c r="K154" s="14" t="str">
        <f t="shared" si="84"/>
        <v/>
      </c>
      <c r="L154" s="14" t="str">
        <f t="shared" si="84"/>
        <v/>
      </c>
      <c r="M154" s="14" t="str">
        <f t="shared" si="84"/>
        <v/>
      </c>
      <c r="N154" s="14" t="str">
        <f t="shared" si="84"/>
        <v/>
      </c>
      <c r="O154" s="14" t="str">
        <f t="shared" si="84"/>
        <v/>
      </c>
      <c r="P154" s="14" t="str">
        <f t="shared" si="84"/>
        <v/>
      </c>
      <c r="Q154" s="14" t="str">
        <f t="shared" si="84"/>
        <v/>
      </c>
      <c r="R154" s="14" t="str">
        <f t="shared" si="84"/>
        <v/>
      </c>
      <c r="S154" s="14" t="str">
        <f t="shared" si="84"/>
        <v/>
      </c>
      <c r="T154" s="14" t="str">
        <f t="shared" si="84"/>
        <v/>
      </c>
      <c r="U154" s="14" t="str">
        <f t="shared" si="84"/>
        <v/>
      </c>
      <c r="V154" s="14" t="str">
        <f t="shared" si="84"/>
        <v/>
      </c>
      <c r="W154" s="14" t="str">
        <f t="shared" si="84"/>
        <v/>
      </c>
      <c r="X154" s="14" t="str">
        <f t="shared" si="84"/>
        <v/>
      </c>
      <c r="Y154" s="14" t="str">
        <f t="shared" si="84"/>
        <v/>
      </c>
      <c r="Z154" s="14" t="str">
        <f t="shared" si="84"/>
        <v/>
      </c>
      <c r="AA154" s="14" t="str">
        <f t="shared" si="84"/>
        <v/>
      </c>
      <c r="AB154" s="14" t="str">
        <f t="shared" si="84"/>
        <v/>
      </c>
      <c r="AC154" s="14" t="str">
        <f t="shared" si="84"/>
        <v/>
      </c>
      <c r="AD154" s="14" t="str">
        <f t="shared" si="84"/>
        <v/>
      </c>
      <c r="AE154" s="14" t="str">
        <f t="shared" si="84"/>
        <v/>
      </c>
      <c r="AF154" s="14" t="str">
        <f t="shared" si="84"/>
        <v/>
      </c>
      <c r="AG154" s="14" t="str">
        <f t="shared" si="84"/>
        <v/>
      </c>
      <c r="AH154" s="14" t="str">
        <f t="shared" si="84"/>
        <v/>
      </c>
      <c r="AI154" s="14" t="str">
        <f t="shared" si="84"/>
        <v/>
      </c>
      <c r="AJ154" s="14" t="str">
        <f t="shared" si="84"/>
        <v/>
      </c>
      <c r="AK154" s="14" t="str">
        <f t="shared" si="84"/>
        <v/>
      </c>
      <c r="AL154" s="14" t="str">
        <f t="shared" si="84"/>
        <v/>
      </c>
      <c r="AM154" s="14" t="str">
        <f t="shared" si="84"/>
        <v/>
      </c>
      <c r="AN154" s="14" t="str">
        <f t="shared" si="84"/>
        <v/>
      </c>
      <c r="AO154" s="14" t="str">
        <f t="shared" si="84"/>
        <v/>
      </c>
      <c r="AP154" s="14" t="str">
        <f t="shared" si="84"/>
        <v/>
      </c>
      <c r="AQ154" s="14" t="str">
        <f t="shared" si="84"/>
        <v/>
      </c>
      <c r="AR154" s="14" t="str">
        <f t="shared" si="84"/>
        <v/>
      </c>
      <c r="AS154" s="14" t="str">
        <f t="shared" si="84"/>
        <v/>
      </c>
      <c r="AT154" s="14" t="str">
        <f t="shared" si="84"/>
        <v/>
      </c>
      <c r="AU154" s="14" t="str">
        <f t="shared" si="84"/>
        <v/>
      </c>
      <c r="AV154" s="14" t="str">
        <f t="shared" si="84"/>
        <v/>
      </c>
      <c r="AW154" s="14" t="str">
        <f t="shared" si="84"/>
        <v/>
      </c>
      <c r="AX154" s="14" t="str">
        <f t="shared" si="84"/>
        <v/>
      </c>
      <c r="AY154" s="14">
        <f t="shared" si="84"/>
        <v>79</v>
      </c>
      <c r="AZ154" s="14" t="str">
        <f t="shared" si="84"/>
        <v/>
      </c>
      <c r="BA154" s="14" t="str">
        <f t="shared" si="84"/>
        <v/>
      </c>
      <c r="BB154" s="14" t="str">
        <f t="shared" si="84"/>
        <v/>
      </c>
      <c r="BC154" s="14" t="str">
        <f t="shared" si="84"/>
        <v/>
      </c>
      <c r="BD154" s="14" t="str">
        <f t="shared" si="84"/>
        <v/>
      </c>
      <c r="BE154" s="14" t="str">
        <f t="shared" si="84"/>
        <v/>
      </c>
      <c r="BF154" s="14" t="str">
        <f t="shared" si="84"/>
        <v/>
      </c>
      <c r="BG154" s="14" t="str">
        <f t="shared" si="84"/>
        <v/>
      </c>
      <c r="BH154" s="14" t="str">
        <f t="shared" si="84"/>
        <v/>
      </c>
      <c r="BI154" s="14" t="str">
        <f t="shared" si="84"/>
        <v/>
      </c>
      <c r="BJ154" s="14" t="str">
        <f t="shared" si="84"/>
        <v/>
      </c>
      <c r="BK154" s="14" t="str">
        <f t="shared" si="84"/>
        <v/>
      </c>
      <c r="BL154" s="14" t="str">
        <f t="shared" si="84"/>
        <v/>
      </c>
      <c r="BM154" s="14" t="str">
        <f t="shared" si="84"/>
        <v/>
      </c>
      <c r="BN154" s="14" t="str">
        <f t="shared" si="84"/>
        <v/>
      </c>
      <c r="BO154" s="14" t="str">
        <f t="shared" si="84"/>
        <v/>
      </c>
      <c r="BP154" s="14" t="str">
        <f t="shared" si="84"/>
        <v/>
      </c>
      <c r="BQ154" s="14" t="str">
        <f t="shared" si="84"/>
        <v/>
      </c>
      <c r="BR154" s="14">
        <f t="shared" si="84"/>
        <v>84</v>
      </c>
      <c r="BS154" s="14">
        <f t="shared" si="84"/>
        <v>44</v>
      </c>
      <c r="BT154" s="14" t="str">
        <f t="shared" si="84"/>
        <v/>
      </c>
      <c r="BU154" s="14" t="str">
        <f t="shared" si="84"/>
        <v/>
      </c>
      <c r="BV154" s="14" t="str">
        <f t="shared" si="84"/>
        <v/>
      </c>
      <c r="BW154" s="14">
        <f t="shared" si="84"/>
        <v>98</v>
      </c>
      <c r="BX154" s="14" t="str">
        <f t="shared" si="84"/>
        <v/>
      </c>
      <c r="BY154" s="14" t="str">
        <f t="shared" si="84"/>
        <v/>
      </c>
      <c r="BZ154" s="14" t="str">
        <f t="shared" si="84"/>
        <v/>
      </c>
      <c r="CA154" s="14" t="str">
        <f t="shared" si="84"/>
        <v/>
      </c>
      <c r="CB154" s="14" t="str">
        <f t="shared" si="84"/>
        <v/>
      </c>
      <c r="CC154" s="14" t="str">
        <f t="shared" si="84"/>
        <v/>
      </c>
      <c r="CD154" s="14" t="str">
        <f t="shared" si="84"/>
        <v/>
      </c>
      <c r="CE154" s="14" t="str">
        <f t="shared" si="84"/>
        <v/>
      </c>
      <c r="CF154" s="14">
        <f t="shared" si="84"/>
        <v>99</v>
      </c>
      <c r="CG154" s="14" t="str">
        <f t="shared" si="84"/>
        <v/>
      </c>
      <c r="CH154" s="14" t="str">
        <f t="shared" si="84"/>
        <v/>
      </c>
      <c r="CI154" s="14" t="str">
        <f t="shared" si="84"/>
        <v/>
      </c>
      <c r="CJ154" s="14" t="str">
        <f t="shared" si="84"/>
        <v/>
      </c>
      <c r="CK154" s="14" t="str">
        <f t="shared" si="84"/>
        <v/>
      </c>
      <c r="CL154" s="14" t="str">
        <f t="shared" si="84"/>
        <v/>
      </c>
      <c r="CM154" s="14" t="str">
        <f t="shared" si="84"/>
        <v/>
      </c>
      <c r="CN154" s="14" t="str">
        <f t="shared" si="84"/>
        <v/>
      </c>
      <c r="CO154" s="14" t="str">
        <f t="shared" si="84"/>
        <v/>
      </c>
      <c r="CP154" s="14" t="str">
        <f t="shared" si="84"/>
        <v/>
      </c>
      <c r="CQ154" s="14" t="str">
        <f t="shared" si="84"/>
        <v/>
      </c>
      <c r="CR154" s="14" t="str">
        <f t="shared" si="84"/>
        <v/>
      </c>
      <c r="CS154" s="14" t="str">
        <f t="shared" si="84"/>
        <v/>
      </c>
      <c r="CT154" s="14" t="str">
        <f t="shared" si="84"/>
        <v/>
      </c>
      <c r="CU154" s="14" t="str">
        <f t="shared" si="84"/>
        <v/>
      </c>
      <c r="CV154" s="14" t="str">
        <f t="shared" si="84"/>
        <v/>
      </c>
      <c r="CW154" s="14" t="str">
        <f t="shared" si="84"/>
        <v/>
      </c>
    </row>
    <row r="155" ht="12.75" hidden="1" customHeight="1" outlineLevel="1">
      <c r="A155" s="11" t="s">
        <v>632</v>
      </c>
      <c r="B155" s="14" t="str">
        <f t="shared" ref="B155:CW155" si="85">IF(AND(B10="",B100="AgeBanded"),"60 - 64","")</f>
        <v/>
      </c>
      <c r="C155" s="14" t="str">
        <f t="shared" si="85"/>
        <v/>
      </c>
      <c r="D155" s="14" t="str">
        <f t="shared" si="85"/>
        <v/>
      </c>
      <c r="E155" s="14" t="str">
        <f t="shared" si="85"/>
        <v/>
      </c>
      <c r="F155" s="14" t="str">
        <f t="shared" si="85"/>
        <v/>
      </c>
      <c r="G155" s="14" t="str">
        <f t="shared" si="85"/>
        <v/>
      </c>
      <c r="H155" s="14" t="str">
        <f t="shared" si="85"/>
        <v/>
      </c>
      <c r="I155" s="14" t="str">
        <f t="shared" si="85"/>
        <v/>
      </c>
      <c r="J155" s="14" t="str">
        <f t="shared" si="85"/>
        <v/>
      </c>
      <c r="K155" s="14" t="str">
        <f t="shared" si="85"/>
        <v/>
      </c>
      <c r="L155" s="14" t="str">
        <f t="shared" si="85"/>
        <v/>
      </c>
      <c r="M155" s="14" t="str">
        <f t="shared" si="85"/>
        <v/>
      </c>
      <c r="N155" s="14" t="str">
        <f t="shared" si="85"/>
        <v/>
      </c>
      <c r="O155" s="14" t="str">
        <f t="shared" si="85"/>
        <v/>
      </c>
      <c r="P155" s="14" t="str">
        <f t="shared" si="85"/>
        <v/>
      </c>
      <c r="Q155" s="14" t="str">
        <f t="shared" si="85"/>
        <v/>
      </c>
      <c r="R155" s="14" t="str">
        <f t="shared" si="85"/>
        <v/>
      </c>
      <c r="S155" s="14" t="str">
        <f t="shared" si="85"/>
        <v/>
      </c>
      <c r="T155" s="14" t="str">
        <f t="shared" si="85"/>
        <v/>
      </c>
      <c r="U155" s="14" t="str">
        <f t="shared" si="85"/>
        <v/>
      </c>
      <c r="V155" s="14" t="str">
        <f t="shared" si="85"/>
        <v/>
      </c>
      <c r="W155" s="14" t="str">
        <f t="shared" si="85"/>
        <v/>
      </c>
      <c r="X155" s="14" t="str">
        <f t="shared" si="85"/>
        <v/>
      </c>
      <c r="Y155" s="14" t="str">
        <f t="shared" si="85"/>
        <v/>
      </c>
      <c r="Z155" s="14" t="str">
        <f t="shared" si="85"/>
        <v/>
      </c>
      <c r="AA155" s="14" t="str">
        <f t="shared" si="85"/>
        <v/>
      </c>
      <c r="AB155" s="14" t="str">
        <f t="shared" si="85"/>
        <v/>
      </c>
      <c r="AC155" s="14" t="str">
        <f t="shared" si="85"/>
        <v/>
      </c>
      <c r="AD155" s="14" t="str">
        <f t="shared" si="85"/>
        <v/>
      </c>
      <c r="AE155" s="14" t="str">
        <f t="shared" si="85"/>
        <v/>
      </c>
      <c r="AF155" s="14" t="str">
        <f t="shared" si="85"/>
        <v/>
      </c>
      <c r="AG155" s="14" t="str">
        <f t="shared" si="85"/>
        <v/>
      </c>
      <c r="AH155" s="14" t="str">
        <f t="shared" si="85"/>
        <v/>
      </c>
      <c r="AI155" s="14" t="str">
        <f t="shared" si="85"/>
        <v/>
      </c>
      <c r="AJ155" s="14" t="str">
        <f t="shared" si="85"/>
        <v/>
      </c>
      <c r="AK155" s="14" t="str">
        <f t="shared" si="85"/>
        <v/>
      </c>
      <c r="AL155" s="14" t="str">
        <f t="shared" si="85"/>
        <v/>
      </c>
      <c r="AM155" s="14" t="str">
        <f t="shared" si="85"/>
        <v/>
      </c>
      <c r="AN155" s="14" t="str">
        <f t="shared" si="85"/>
        <v/>
      </c>
      <c r="AO155" s="14" t="str">
        <f t="shared" si="85"/>
        <v/>
      </c>
      <c r="AP155" s="14" t="str">
        <f t="shared" si="85"/>
        <v/>
      </c>
      <c r="AQ155" s="14" t="str">
        <f t="shared" si="85"/>
        <v/>
      </c>
      <c r="AR155" s="14" t="str">
        <f t="shared" si="85"/>
        <v/>
      </c>
      <c r="AS155" s="14" t="str">
        <f t="shared" si="85"/>
        <v/>
      </c>
      <c r="AT155" s="14" t="str">
        <f t="shared" si="85"/>
        <v/>
      </c>
      <c r="AU155" s="14" t="str">
        <f t="shared" si="85"/>
        <v/>
      </c>
      <c r="AV155" s="14" t="str">
        <f t="shared" si="85"/>
        <v/>
      </c>
      <c r="AW155" s="14" t="str">
        <f t="shared" si="85"/>
        <v/>
      </c>
      <c r="AX155" s="14" t="str">
        <f t="shared" si="85"/>
        <v/>
      </c>
      <c r="AY155" s="14" t="str">
        <f t="shared" si="85"/>
        <v>60 - 64</v>
      </c>
      <c r="AZ155" s="14" t="str">
        <f t="shared" si="85"/>
        <v/>
      </c>
      <c r="BA155" s="14" t="str">
        <f t="shared" si="85"/>
        <v/>
      </c>
      <c r="BB155" s="14" t="str">
        <f t="shared" si="85"/>
        <v/>
      </c>
      <c r="BC155" s="14" t="str">
        <f t="shared" si="85"/>
        <v/>
      </c>
      <c r="BD155" s="14" t="str">
        <f t="shared" si="85"/>
        <v/>
      </c>
      <c r="BE155" s="14" t="str">
        <f t="shared" si="85"/>
        <v/>
      </c>
      <c r="BF155" s="14" t="str">
        <f t="shared" si="85"/>
        <v/>
      </c>
      <c r="BG155" s="14" t="str">
        <f t="shared" si="85"/>
        <v/>
      </c>
      <c r="BH155" s="14" t="str">
        <f t="shared" si="85"/>
        <v/>
      </c>
      <c r="BI155" s="14" t="str">
        <f t="shared" si="85"/>
        <v/>
      </c>
      <c r="BJ155" s="14" t="str">
        <f t="shared" si="85"/>
        <v/>
      </c>
      <c r="BK155" s="14" t="str">
        <f t="shared" si="85"/>
        <v/>
      </c>
      <c r="BL155" s="14" t="str">
        <f t="shared" si="85"/>
        <v/>
      </c>
      <c r="BM155" s="14" t="str">
        <f t="shared" si="85"/>
        <v/>
      </c>
      <c r="BN155" s="14" t="str">
        <f t="shared" si="85"/>
        <v/>
      </c>
      <c r="BO155" s="14" t="str">
        <f t="shared" si="85"/>
        <v/>
      </c>
      <c r="BP155" s="14" t="str">
        <f t="shared" si="85"/>
        <v/>
      </c>
      <c r="BQ155" s="14" t="str">
        <f t="shared" si="85"/>
        <v/>
      </c>
      <c r="BR155" s="14" t="str">
        <f t="shared" si="85"/>
        <v>60 - 64</v>
      </c>
      <c r="BS155" s="14" t="str">
        <f t="shared" si="85"/>
        <v>60 - 64</v>
      </c>
      <c r="BT155" s="14" t="str">
        <f t="shared" si="85"/>
        <v/>
      </c>
      <c r="BU155" s="14" t="str">
        <f t="shared" si="85"/>
        <v/>
      </c>
      <c r="BV155" s="14" t="str">
        <f t="shared" si="85"/>
        <v/>
      </c>
      <c r="BW155" s="14" t="str">
        <f t="shared" si="85"/>
        <v>60 - 64</v>
      </c>
      <c r="BX155" s="14" t="str">
        <f t="shared" si="85"/>
        <v/>
      </c>
      <c r="BY155" s="14" t="str">
        <f t="shared" si="85"/>
        <v/>
      </c>
      <c r="BZ155" s="14" t="str">
        <f t="shared" si="85"/>
        <v/>
      </c>
      <c r="CA155" s="14" t="str">
        <f t="shared" si="85"/>
        <v/>
      </c>
      <c r="CB155" s="14" t="str">
        <f t="shared" si="85"/>
        <v/>
      </c>
      <c r="CC155" s="14" t="str">
        <f t="shared" si="85"/>
        <v/>
      </c>
      <c r="CD155" s="14" t="str">
        <f t="shared" si="85"/>
        <v/>
      </c>
      <c r="CE155" s="14" t="str">
        <f t="shared" si="85"/>
        <v/>
      </c>
      <c r="CF155" s="14" t="str">
        <f t="shared" si="85"/>
        <v>60 - 64</v>
      </c>
      <c r="CG155" s="14" t="str">
        <f t="shared" si="85"/>
        <v/>
      </c>
      <c r="CH155" s="14" t="str">
        <f t="shared" si="85"/>
        <v/>
      </c>
      <c r="CI155" s="14" t="str">
        <f t="shared" si="85"/>
        <v/>
      </c>
      <c r="CJ155" s="14" t="str">
        <f t="shared" si="85"/>
        <v/>
      </c>
      <c r="CK155" s="14" t="str">
        <f t="shared" si="85"/>
        <v/>
      </c>
      <c r="CL155" s="14" t="str">
        <f t="shared" si="85"/>
        <v/>
      </c>
      <c r="CM155" s="14" t="str">
        <f t="shared" si="85"/>
        <v/>
      </c>
      <c r="CN155" s="14" t="str">
        <f t="shared" si="85"/>
        <v/>
      </c>
      <c r="CO155" s="14" t="str">
        <f t="shared" si="85"/>
        <v/>
      </c>
      <c r="CP155" s="14" t="str">
        <f t="shared" si="85"/>
        <v/>
      </c>
      <c r="CQ155" s="14" t="str">
        <f t="shared" si="85"/>
        <v/>
      </c>
      <c r="CR155" s="14" t="str">
        <f t="shared" si="85"/>
        <v/>
      </c>
      <c r="CS155" s="14" t="str">
        <f t="shared" si="85"/>
        <v/>
      </c>
      <c r="CT155" s="14" t="str">
        <f t="shared" si="85"/>
        <v/>
      </c>
      <c r="CU155" s="14" t="str">
        <f t="shared" si="85"/>
        <v/>
      </c>
      <c r="CV155" s="14" t="str">
        <f t="shared" si="85"/>
        <v/>
      </c>
      <c r="CW155" s="14" t="str">
        <f t="shared" si="85"/>
        <v/>
      </c>
    </row>
    <row r="156" ht="12.75" hidden="1" customHeight="1" outlineLevel="1">
      <c r="A156" s="11" t="s">
        <v>633</v>
      </c>
      <c r="B156" s="14" t="str">
        <f t="shared" ref="B156:CW156" si="86">IF(B155="","",RANDBETWEEN(0,100))</f>
        <v/>
      </c>
      <c r="C156" s="14" t="str">
        <f t="shared" si="86"/>
        <v/>
      </c>
      <c r="D156" s="14" t="str">
        <f t="shared" si="86"/>
        <v/>
      </c>
      <c r="E156" s="14" t="str">
        <f t="shared" si="86"/>
        <v/>
      </c>
      <c r="F156" s="14" t="str">
        <f t="shared" si="86"/>
        <v/>
      </c>
      <c r="G156" s="14" t="str">
        <f t="shared" si="86"/>
        <v/>
      </c>
      <c r="H156" s="14" t="str">
        <f t="shared" si="86"/>
        <v/>
      </c>
      <c r="I156" s="14" t="str">
        <f t="shared" si="86"/>
        <v/>
      </c>
      <c r="J156" s="14" t="str">
        <f t="shared" si="86"/>
        <v/>
      </c>
      <c r="K156" s="14" t="str">
        <f t="shared" si="86"/>
        <v/>
      </c>
      <c r="L156" s="14" t="str">
        <f t="shared" si="86"/>
        <v/>
      </c>
      <c r="M156" s="14" t="str">
        <f t="shared" si="86"/>
        <v/>
      </c>
      <c r="N156" s="14" t="str">
        <f t="shared" si="86"/>
        <v/>
      </c>
      <c r="O156" s="14" t="str">
        <f t="shared" si="86"/>
        <v/>
      </c>
      <c r="P156" s="14" t="str">
        <f t="shared" si="86"/>
        <v/>
      </c>
      <c r="Q156" s="14" t="str">
        <f t="shared" si="86"/>
        <v/>
      </c>
      <c r="R156" s="14" t="str">
        <f t="shared" si="86"/>
        <v/>
      </c>
      <c r="S156" s="14" t="str">
        <f t="shared" si="86"/>
        <v/>
      </c>
      <c r="T156" s="14" t="str">
        <f t="shared" si="86"/>
        <v/>
      </c>
      <c r="U156" s="14" t="str">
        <f t="shared" si="86"/>
        <v/>
      </c>
      <c r="V156" s="14" t="str">
        <f t="shared" si="86"/>
        <v/>
      </c>
      <c r="W156" s="14" t="str">
        <f t="shared" si="86"/>
        <v/>
      </c>
      <c r="X156" s="14" t="str">
        <f t="shared" si="86"/>
        <v/>
      </c>
      <c r="Y156" s="14" t="str">
        <f t="shared" si="86"/>
        <v/>
      </c>
      <c r="Z156" s="14" t="str">
        <f t="shared" si="86"/>
        <v/>
      </c>
      <c r="AA156" s="14" t="str">
        <f t="shared" si="86"/>
        <v/>
      </c>
      <c r="AB156" s="14" t="str">
        <f t="shared" si="86"/>
        <v/>
      </c>
      <c r="AC156" s="14" t="str">
        <f t="shared" si="86"/>
        <v/>
      </c>
      <c r="AD156" s="14" t="str">
        <f t="shared" si="86"/>
        <v/>
      </c>
      <c r="AE156" s="14" t="str">
        <f t="shared" si="86"/>
        <v/>
      </c>
      <c r="AF156" s="14" t="str">
        <f t="shared" si="86"/>
        <v/>
      </c>
      <c r="AG156" s="14" t="str">
        <f t="shared" si="86"/>
        <v/>
      </c>
      <c r="AH156" s="14" t="str">
        <f t="shared" si="86"/>
        <v/>
      </c>
      <c r="AI156" s="14" t="str">
        <f t="shared" si="86"/>
        <v/>
      </c>
      <c r="AJ156" s="14" t="str">
        <f t="shared" si="86"/>
        <v/>
      </c>
      <c r="AK156" s="14" t="str">
        <f t="shared" si="86"/>
        <v/>
      </c>
      <c r="AL156" s="14" t="str">
        <f t="shared" si="86"/>
        <v/>
      </c>
      <c r="AM156" s="14" t="str">
        <f t="shared" si="86"/>
        <v/>
      </c>
      <c r="AN156" s="14" t="str">
        <f t="shared" si="86"/>
        <v/>
      </c>
      <c r="AO156" s="14" t="str">
        <f t="shared" si="86"/>
        <v/>
      </c>
      <c r="AP156" s="14" t="str">
        <f t="shared" si="86"/>
        <v/>
      </c>
      <c r="AQ156" s="14" t="str">
        <f t="shared" si="86"/>
        <v/>
      </c>
      <c r="AR156" s="14" t="str">
        <f t="shared" si="86"/>
        <v/>
      </c>
      <c r="AS156" s="14" t="str">
        <f t="shared" si="86"/>
        <v/>
      </c>
      <c r="AT156" s="14" t="str">
        <f t="shared" si="86"/>
        <v/>
      </c>
      <c r="AU156" s="14" t="str">
        <f t="shared" si="86"/>
        <v/>
      </c>
      <c r="AV156" s="14" t="str">
        <f t="shared" si="86"/>
        <v/>
      </c>
      <c r="AW156" s="14" t="str">
        <f t="shared" si="86"/>
        <v/>
      </c>
      <c r="AX156" s="14" t="str">
        <f t="shared" si="86"/>
        <v/>
      </c>
      <c r="AY156" s="14">
        <f t="shared" si="86"/>
        <v>60</v>
      </c>
      <c r="AZ156" s="14" t="str">
        <f t="shared" si="86"/>
        <v/>
      </c>
      <c r="BA156" s="14" t="str">
        <f t="shared" si="86"/>
        <v/>
      </c>
      <c r="BB156" s="14" t="str">
        <f t="shared" si="86"/>
        <v/>
      </c>
      <c r="BC156" s="14" t="str">
        <f t="shared" si="86"/>
        <v/>
      </c>
      <c r="BD156" s="14" t="str">
        <f t="shared" si="86"/>
        <v/>
      </c>
      <c r="BE156" s="14" t="str">
        <f t="shared" si="86"/>
        <v/>
      </c>
      <c r="BF156" s="14" t="str">
        <f t="shared" si="86"/>
        <v/>
      </c>
      <c r="BG156" s="14" t="str">
        <f t="shared" si="86"/>
        <v/>
      </c>
      <c r="BH156" s="14" t="str">
        <f t="shared" si="86"/>
        <v/>
      </c>
      <c r="BI156" s="14" t="str">
        <f t="shared" si="86"/>
        <v/>
      </c>
      <c r="BJ156" s="14" t="str">
        <f t="shared" si="86"/>
        <v/>
      </c>
      <c r="BK156" s="14" t="str">
        <f t="shared" si="86"/>
        <v/>
      </c>
      <c r="BL156" s="14" t="str">
        <f t="shared" si="86"/>
        <v/>
      </c>
      <c r="BM156" s="14" t="str">
        <f t="shared" si="86"/>
        <v/>
      </c>
      <c r="BN156" s="14" t="str">
        <f t="shared" si="86"/>
        <v/>
      </c>
      <c r="BO156" s="14" t="str">
        <f t="shared" si="86"/>
        <v/>
      </c>
      <c r="BP156" s="14" t="str">
        <f t="shared" si="86"/>
        <v/>
      </c>
      <c r="BQ156" s="14" t="str">
        <f t="shared" si="86"/>
        <v/>
      </c>
      <c r="BR156" s="14">
        <f t="shared" si="86"/>
        <v>25</v>
      </c>
      <c r="BS156" s="14">
        <f t="shared" si="86"/>
        <v>39</v>
      </c>
      <c r="BT156" s="14" t="str">
        <f t="shared" si="86"/>
        <v/>
      </c>
      <c r="BU156" s="14" t="str">
        <f t="shared" si="86"/>
        <v/>
      </c>
      <c r="BV156" s="14" t="str">
        <f t="shared" si="86"/>
        <v/>
      </c>
      <c r="BW156" s="14">
        <f t="shared" si="86"/>
        <v>20</v>
      </c>
      <c r="BX156" s="14" t="str">
        <f t="shared" si="86"/>
        <v/>
      </c>
      <c r="BY156" s="14" t="str">
        <f t="shared" si="86"/>
        <v/>
      </c>
      <c r="BZ156" s="14" t="str">
        <f t="shared" si="86"/>
        <v/>
      </c>
      <c r="CA156" s="14" t="str">
        <f t="shared" si="86"/>
        <v/>
      </c>
      <c r="CB156" s="14" t="str">
        <f t="shared" si="86"/>
        <v/>
      </c>
      <c r="CC156" s="14" t="str">
        <f t="shared" si="86"/>
        <v/>
      </c>
      <c r="CD156" s="14" t="str">
        <f t="shared" si="86"/>
        <v/>
      </c>
      <c r="CE156" s="14" t="str">
        <f t="shared" si="86"/>
        <v/>
      </c>
      <c r="CF156" s="14">
        <f t="shared" si="86"/>
        <v>94</v>
      </c>
      <c r="CG156" s="14" t="str">
        <f t="shared" si="86"/>
        <v/>
      </c>
      <c r="CH156" s="14" t="str">
        <f t="shared" si="86"/>
        <v/>
      </c>
      <c r="CI156" s="14" t="str">
        <f t="shared" si="86"/>
        <v/>
      </c>
      <c r="CJ156" s="14" t="str">
        <f t="shared" si="86"/>
        <v/>
      </c>
      <c r="CK156" s="14" t="str">
        <f t="shared" si="86"/>
        <v/>
      </c>
      <c r="CL156" s="14" t="str">
        <f t="shared" si="86"/>
        <v/>
      </c>
      <c r="CM156" s="14" t="str">
        <f t="shared" si="86"/>
        <v/>
      </c>
      <c r="CN156" s="14" t="str">
        <f t="shared" si="86"/>
        <v/>
      </c>
      <c r="CO156" s="14" t="str">
        <f t="shared" si="86"/>
        <v/>
      </c>
      <c r="CP156" s="14" t="str">
        <f t="shared" si="86"/>
        <v/>
      </c>
      <c r="CQ156" s="14" t="str">
        <f t="shared" si="86"/>
        <v/>
      </c>
      <c r="CR156" s="14" t="str">
        <f t="shared" si="86"/>
        <v/>
      </c>
      <c r="CS156" s="14" t="str">
        <f t="shared" si="86"/>
        <v/>
      </c>
      <c r="CT156" s="14" t="str">
        <f t="shared" si="86"/>
        <v/>
      </c>
      <c r="CU156" s="14" t="str">
        <f t="shared" si="86"/>
        <v/>
      </c>
      <c r="CV156" s="14" t="str">
        <f t="shared" si="86"/>
        <v/>
      </c>
      <c r="CW156" s="14" t="str">
        <f t="shared" si="86"/>
        <v/>
      </c>
    </row>
    <row r="157" ht="12.75" hidden="1" customHeight="1" outlineLevel="1">
      <c r="A157" s="11" t="s">
        <v>634</v>
      </c>
      <c r="B157" s="14" t="str">
        <f t="shared" ref="B157:CW157" si="87">IF(AND(B10="",B100="AgeBanded"),"65+","")</f>
        <v/>
      </c>
      <c r="C157" s="14" t="str">
        <f t="shared" si="87"/>
        <v/>
      </c>
      <c r="D157" s="14" t="str">
        <f t="shared" si="87"/>
        <v/>
      </c>
      <c r="E157" s="14" t="str">
        <f t="shared" si="87"/>
        <v/>
      </c>
      <c r="F157" s="14" t="str">
        <f t="shared" si="87"/>
        <v/>
      </c>
      <c r="G157" s="14" t="str">
        <f t="shared" si="87"/>
        <v/>
      </c>
      <c r="H157" s="14" t="str">
        <f t="shared" si="87"/>
        <v/>
      </c>
      <c r="I157" s="14" t="str">
        <f t="shared" si="87"/>
        <v/>
      </c>
      <c r="J157" s="14" t="str">
        <f t="shared" si="87"/>
        <v/>
      </c>
      <c r="K157" s="14" t="str">
        <f t="shared" si="87"/>
        <v/>
      </c>
      <c r="L157" s="14" t="str">
        <f t="shared" si="87"/>
        <v/>
      </c>
      <c r="M157" s="14" t="str">
        <f t="shared" si="87"/>
        <v/>
      </c>
      <c r="N157" s="14" t="str">
        <f t="shared" si="87"/>
        <v/>
      </c>
      <c r="O157" s="14" t="str">
        <f t="shared" si="87"/>
        <v/>
      </c>
      <c r="P157" s="14" t="str">
        <f t="shared" si="87"/>
        <v/>
      </c>
      <c r="Q157" s="14" t="str">
        <f t="shared" si="87"/>
        <v/>
      </c>
      <c r="R157" s="14" t="str">
        <f t="shared" si="87"/>
        <v/>
      </c>
      <c r="S157" s="14" t="str">
        <f t="shared" si="87"/>
        <v/>
      </c>
      <c r="T157" s="14" t="str">
        <f t="shared" si="87"/>
        <v/>
      </c>
      <c r="U157" s="14" t="str">
        <f t="shared" si="87"/>
        <v/>
      </c>
      <c r="V157" s="14" t="str">
        <f t="shared" si="87"/>
        <v/>
      </c>
      <c r="W157" s="14" t="str">
        <f t="shared" si="87"/>
        <v/>
      </c>
      <c r="X157" s="14" t="str">
        <f t="shared" si="87"/>
        <v/>
      </c>
      <c r="Y157" s="14" t="str">
        <f t="shared" si="87"/>
        <v/>
      </c>
      <c r="Z157" s="14" t="str">
        <f t="shared" si="87"/>
        <v/>
      </c>
      <c r="AA157" s="14" t="str">
        <f t="shared" si="87"/>
        <v/>
      </c>
      <c r="AB157" s="14" t="str">
        <f t="shared" si="87"/>
        <v/>
      </c>
      <c r="AC157" s="14" t="str">
        <f t="shared" si="87"/>
        <v/>
      </c>
      <c r="AD157" s="14" t="str">
        <f t="shared" si="87"/>
        <v/>
      </c>
      <c r="AE157" s="14" t="str">
        <f t="shared" si="87"/>
        <v/>
      </c>
      <c r="AF157" s="14" t="str">
        <f t="shared" si="87"/>
        <v/>
      </c>
      <c r="AG157" s="14" t="str">
        <f t="shared" si="87"/>
        <v/>
      </c>
      <c r="AH157" s="14" t="str">
        <f t="shared" si="87"/>
        <v/>
      </c>
      <c r="AI157" s="14" t="str">
        <f t="shared" si="87"/>
        <v/>
      </c>
      <c r="AJ157" s="14" t="str">
        <f t="shared" si="87"/>
        <v/>
      </c>
      <c r="AK157" s="14" t="str">
        <f t="shared" si="87"/>
        <v/>
      </c>
      <c r="AL157" s="14" t="str">
        <f t="shared" si="87"/>
        <v/>
      </c>
      <c r="AM157" s="14" t="str">
        <f t="shared" si="87"/>
        <v/>
      </c>
      <c r="AN157" s="14" t="str">
        <f t="shared" si="87"/>
        <v/>
      </c>
      <c r="AO157" s="14" t="str">
        <f t="shared" si="87"/>
        <v/>
      </c>
      <c r="AP157" s="14" t="str">
        <f t="shared" si="87"/>
        <v/>
      </c>
      <c r="AQ157" s="14" t="str">
        <f t="shared" si="87"/>
        <v/>
      </c>
      <c r="AR157" s="14" t="str">
        <f t="shared" si="87"/>
        <v/>
      </c>
      <c r="AS157" s="14" t="str">
        <f t="shared" si="87"/>
        <v/>
      </c>
      <c r="AT157" s="14" t="str">
        <f t="shared" si="87"/>
        <v/>
      </c>
      <c r="AU157" s="14" t="str">
        <f t="shared" si="87"/>
        <v/>
      </c>
      <c r="AV157" s="14" t="str">
        <f t="shared" si="87"/>
        <v/>
      </c>
      <c r="AW157" s="14" t="str">
        <f t="shared" si="87"/>
        <v/>
      </c>
      <c r="AX157" s="14" t="str">
        <f t="shared" si="87"/>
        <v/>
      </c>
      <c r="AY157" s="14" t="str">
        <f t="shared" si="87"/>
        <v>65+</v>
      </c>
      <c r="AZ157" s="14" t="str">
        <f t="shared" si="87"/>
        <v/>
      </c>
      <c r="BA157" s="14" t="str">
        <f t="shared" si="87"/>
        <v/>
      </c>
      <c r="BB157" s="14" t="str">
        <f t="shared" si="87"/>
        <v/>
      </c>
      <c r="BC157" s="14" t="str">
        <f t="shared" si="87"/>
        <v/>
      </c>
      <c r="BD157" s="14" t="str">
        <f t="shared" si="87"/>
        <v/>
      </c>
      <c r="BE157" s="14" t="str">
        <f t="shared" si="87"/>
        <v/>
      </c>
      <c r="BF157" s="14" t="str">
        <f t="shared" si="87"/>
        <v/>
      </c>
      <c r="BG157" s="14" t="str">
        <f t="shared" si="87"/>
        <v/>
      </c>
      <c r="BH157" s="14" t="str">
        <f t="shared" si="87"/>
        <v/>
      </c>
      <c r="BI157" s="14" t="str">
        <f t="shared" si="87"/>
        <v/>
      </c>
      <c r="BJ157" s="14" t="str">
        <f t="shared" si="87"/>
        <v/>
      </c>
      <c r="BK157" s="14" t="str">
        <f t="shared" si="87"/>
        <v/>
      </c>
      <c r="BL157" s="14" t="str">
        <f t="shared" si="87"/>
        <v/>
      </c>
      <c r="BM157" s="14" t="str">
        <f t="shared" si="87"/>
        <v/>
      </c>
      <c r="BN157" s="14" t="str">
        <f t="shared" si="87"/>
        <v/>
      </c>
      <c r="BO157" s="14" t="str">
        <f t="shared" si="87"/>
        <v/>
      </c>
      <c r="BP157" s="14" t="str">
        <f t="shared" si="87"/>
        <v/>
      </c>
      <c r="BQ157" s="14" t="str">
        <f t="shared" si="87"/>
        <v/>
      </c>
      <c r="BR157" s="14" t="str">
        <f t="shared" si="87"/>
        <v>65+</v>
      </c>
      <c r="BS157" s="14" t="str">
        <f t="shared" si="87"/>
        <v>65+</v>
      </c>
      <c r="BT157" s="14" t="str">
        <f t="shared" si="87"/>
        <v/>
      </c>
      <c r="BU157" s="14" t="str">
        <f t="shared" si="87"/>
        <v/>
      </c>
      <c r="BV157" s="14" t="str">
        <f t="shared" si="87"/>
        <v/>
      </c>
      <c r="BW157" s="14" t="str">
        <f t="shared" si="87"/>
        <v>65+</v>
      </c>
      <c r="BX157" s="14" t="str">
        <f t="shared" si="87"/>
        <v/>
      </c>
      <c r="BY157" s="14" t="str">
        <f t="shared" si="87"/>
        <v/>
      </c>
      <c r="BZ157" s="14" t="str">
        <f t="shared" si="87"/>
        <v/>
      </c>
      <c r="CA157" s="14" t="str">
        <f t="shared" si="87"/>
        <v/>
      </c>
      <c r="CB157" s="14" t="str">
        <f t="shared" si="87"/>
        <v/>
      </c>
      <c r="CC157" s="14" t="str">
        <f t="shared" si="87"/>
        <v/>
      </c>
      <c r="CD157" s="14" t="str">
        <f t="shared" si="87"/>
        <v/>
      </c>
      <c r="CE157" s="14" t="str">
        <f t="shared" si="87"/>
        <v/>
      </c>
      <c r="CF157" s="14" t="str">
        <f t="shared" si="87"/>
        <v>65+</v>
      </c>
      <c r="CG157" s="14" t="str">
        <f t="shared" si="87"/>
        <v/>
      </c>
      <c r="CH157" s="14" t="str">
        <f t="shared" si="87"/>
        <v/>
      </c>
      <c r="CI157" s="14" t="str">
        <f t="shared" si="87"/>
        <v/>
      </c>
      <c r="CJ157" s="14" t="str">
        <f t="shared" si="87"/>
        <v/>
      </c>
      <c r="CK157" s="14" t="str">
        <f t="shared" si="87"/>
        <v/>
      </c>
      <c r="CL157" s="14" t="str">
        <f t="shared" si="87"/>
        <v/>
      </c>
      <c r="CM157" s="14" t="str">
        <f t="shared" si="87"/>
        <v/>
      </c>
      <c r="CN157" s="14" t="str">
        <f t="shared" si="87"/>
        <v/>
      </c>
      <c r="CO157" s="14" t="str">
        <f t="shared" si="87"/>
        <v/>
      </c>
      <c r="CP157" s="14" t="str">
        <f t="shared" si="87"/>
        <v/>
      </c>
      <c r="CQ157" s="14" t="str">
        <f t="shared" si="87"/>
        <v/>
      </c>
      <c r="CR157" s="14" t="str">
        <f t="shared" si="87"/>
        <v/>
      </c>
      <c r="CS157" s="14" t="str">
        <f t="shared" si="87"/>
        <v/>
      </c>
      <c r="CT157" s="14" t="str">
        <f t="shared" si="87"/>
        <v/>
      </c>
      <c r="CU157" s="14" t="str">
        <f t="shared" si="87"/>
        <v/>
      </c>
      <c r="CV157" s="14" t="str">
        <f t="shared" si="87"/>
        <v/>
      </c>
      <c r="CW157" s="14" t="str">
        <f t="shared" si="87"/>
        <v/>
      </c>
    </row>
    <row r="158" ht="12.75" hidden="1" customHeight="1" outlineLevel="1">
      <c r="A158" s="10" t="s">
        <v>635</v>
      </c>
      <c r="B158" s="17" t="str">
        <f t="shared" ref="B158:CW158" si="88">IF(B157="","",RANDBETWEEN(0,100))</f>
        <v/>
      </c>
      <c r="C158" s="17" t="str">
        <f t="shared" si="88"/>
        <v/>
      </c>
      <c r="D158" s="17" t="str">
        <f t="shared" si="88"/>
        <v/>
      </c>
      <c r="E158" s="17" t="str">
        <f t="shared" si="88"/>
        <v/>
      </c>
      <c r="F158" s="17" t="str">
        <f t="shared" si="88"/>
        <v/>
      </c>
      <c r="G158" s="17" t="str">
        <f t="shared" si="88"/>
        <v/>
      </c>
      <c r="H158" s="17" t="str">
        <f t="shared" si="88"/>
        <v/>
      </c>
      <c r="I158" s="17" t="str">
        <f t="shared" si="88"/>
        <v/>
      </c>
      <c r="J158" s="17" t="str">
        <f t="shared" si="88"/>
        <v/>
      </c>
      <c r="K158" s="17" t="str">
        <f t="shared" si="88"/>
        <v/>
      </c>
      <c r="L158" s="17" t="str">
        <f t="shared" si="88"/>
        <v/>
      </c>
      <c r="M158" s="17" t="str">
        <f t="shared" si="88"/>
        <v/>
      </c>
      <c r="N158" s="17" t="str">
        <f t="shared" si="88"/>
        <v/>
      </c>
      <c r="O158" s="17" t="str">
        <f t="shared" si="88"/>
        <v/>
      </c>
      <c r="P158" s="17" t="str">
        <f t="shared" si="88"/>
        <v/>
      </c>
      <c r="Q158" s="17" t="str">
        <f t="shared" si="88"/>
        <v/>
      </c>
      <c r="R158" s="17" t="str">
        <f t="shared" si="88"/>
        <v/>
      </c>
      <c r="S158" s="17" t="str">
        <f t="shared" si="88"/>
        <v/>
      </c>
      <c r="T158" s="17" t="str">
        <f t="shared" si="88"/>
        <v/>
      </c>
      <c r="U158" s="17" t="str">
        <f t="shared" si="88"/>
        <v/>
      </c>
      <c r="V158" s="17" t="str">
        <f t="shared" si="88"/>
        <v/>
      </c>
      <c r="W158" s="17" t="str">
        <f t="shared" si="88"/>
        <v/>
      </c>
      <c r="X158" s="17" t="str">
        <f t="shared" si="88"/>
        <v/>
      </c>
      <c r="Y158" s="17" t="str">
        <f t="shared" si="88"/>
        <v/>
      </c>
      <c r="Z158" s="17" t="str">
        <f t="shared" si="88"/>
        <v/>
      </c>
      <c r="AA158" s="17" t="str">
        <f t="shared" si="88"/>
        <v/>
      </c>
      <c r="AB158" s="17" t="str">
        <f t="shared" si="88"/>
        <v/>
      </c>
      <c r="AC158" s="17" t="str">
        <f t="shared" si="88"/>
        <v/>
      </c>
      <c r="AD158" s="17" t="str">
        <f t="shared" si="88"/>
        <v/>
      </c>
      <c r="AE158" s="17" t="str">
        <f t="shared" si="88"/>
        <v/>
      </c>
      <c r="AF158" s="17" t="str">
        <f t="shared" si="88"/>
        <v/>
      </c>
      <c r="AG158" s="17" t="str">
        <f t="shared" si="88"/>
        <v/>
      </c>
      <c r="AH158" s="17" t="str">
        <f t="shared" si="88"/>
        <v/>
      </c>
      <c r="AI158" s="17" t="str">
        <f t="shared" si="88"/>
        <v/>
      </c>
      <c r="AJ158" s="17" t="str">
        <f t="shared" si="88"/>
        <v/>
      </c>
      <c r="AK158" s="17" t="str">
        <f t="shared" si="88"/>
        <v/>
      </c>
      <c r="AL158" s="17" t="str">
        <f t="shared" si="88"/>
        <v/>
      </c>
      <c r="AM158" s="17" t="str">
        <f t="shared" si="88"/>
        <v/>
      </c>
      <c r="AN158" s="17" t="str">
        <f t="shared" si="88"/>
        <v/>
      </c>
      <c r="AO158" s="17" t="str">
        <f t="shared" si="88"/>
        <v/>
      </c>
      <c r="AP158" s="17" t="str">
        <f t="shared" si="88"/>
        <v/>
      </c>
      <c r="AQ158" s="17" t="str">
        <f t="shared" si="88"/>
        <v/>
      </c>
      <c r="AR158" s="17" t="str">
        <f t="shared" si="88"/>
        <v/>
      </c>
      <c r="AS158" s="17" t="str">
        <f t="shared" si="88"/>
        <v/>
      </c>
      <c r="AT158" s="17" t="str">
        <f t="shared" si="88"/>
        <v/>
      </c>
      <c r="AU158" s="17" t="str">
        <f t="shared" si="88"/>
        <v/>
      </c>
      <c r="AV158" s="17" t="str">
        <f t="shared" si="88"/>
        <v/>
      </c>
      <c r="AW158" s="17" t="str">
        <f t="shared" si="88"/>
        <v/>
      </c>
      <c r="AX158" s="17" t="str">
        <f t="shared" si="88"/>
        <v/>
      </c>
      <c r="AY158" s="17">
        <f t="shared" si="88"/>
        <v>38</v>
      </c>
      <c r="AZ158" s="17" t="str">
        <f t="shared" si="88"/>
        <v/>
      </c>
      <c r="BA158" s="17" t="str">
        <f t="shared" si="88"/>
        <v/>
      </c>
      <c r="BB158" s="17" t="str">
        <f t="shared" si="88"/>
        <v/>
      </c>
      <c r="BC158" s="17" t="str">
        <f t="shared" si="88"/>
        <v/>
      </c>
      <c r="BD158" s="17" t="str">
        <f t="shared" si="88"/>
        <v/>
      </c>
      <c r="BE158" s="17" t="str">
        <f t="shared" si="88"/>
        <v/>
      </c>
      <c r="BF158" s="17" t="str">
        <f t="shared" si="88"/>
        <v/>
      </c>
      <c r="BG158" s="17" t="str">
        <f t="shared" si="88"/>
        <v/>
      </c>
      <c r="BH158" s="17" t="str">
        <f t="shared" si="88"/>
        <v/>
      </c>
      <c r="BI158" s="17" t="str">
        <f t="shared" si="88"/>
        <v/>
      </c>
      <c r="BJ158" s="17" t="str">
        <f t="shared" si="88"/>
        <v/>
      </c>
      <c r="BK158" s="17" t="str">
        <f t="shared" si="88"/>
        <v/>
      </c>
      <c r="BL158" s="17" t="str">
        <f t="shared" si="88"/>
        <v/>
      </c>
      <c r="BM158" s="17" t="str">
        <f t="shared" si="88"/>
        <v/>
      </c>
      <c r="BN158" s="17" t="str">
        <f t="shared" si="88"/>
        <v/>
      </c>
      <c r="BO158" s="17" t="str">
        <f t="shared" si="88"/>
        <v/>
      </c>
      <c r="BP158" s="17" t="str">
        <f t="shared" si="88"/>
        <v/>
      </c>
      <c r="BQ158" s="17" t="str">
        <f t="shared" si="88"/>
        <v/>
      </c>
      <c r="BR158" s="17">
        <f t="shared" si="88"/>
        <v>37</v>
      </c>
      <c r="BS158" s="17">
        <f t="shared" si="88"/>
        <v>36</v>
      </c>
      <c r="BT158" s="17" t="str">
        <f t="shared" si="88"/>
        <v/>
      </c>
      <c r="BU158" s="17" t="str">
        <f t="shared" si="88"/>
        <v/>
      </c>
      <c r="BV158" s="17" t="str">
        <f t="shared" si="88"/>
        <v/>
      </c>
      <c r="BW158" s="17">
        <f t="shared" si="88"/>
        <v>93</v>
      </c>
      <c r="BX158" s="17" t="str">
        <f t="shared" si="88"/>
        <v/>
      </c>
      <c r="BY158" s="17" t="str">
        <f t="shared" si="88"/>
        <v/>
      </c>
      <c r="BZ158" s="17" t="str">
        <f t="shared" si="88"/>
        <v/>
      </c>
      <c r="CA158" s="17" t="str">
        <f t="shared" si="88"/>
        <v/>
      </c>
      <c r="CB158" s="17" t="str">
        <f t="shared" si="88"/>
        <v/>
      </c>
      <c r="CC158" s="17" t="str">
        <f t="shared" si="88"/>
        <v/>
      </c>
      <c r="CD158" s="17" t="str">
        <f t="shared" si="88"/>
        <v/>
      </c>
      <c r="CE158" s="17" t="str">
        <f t="shared" si="88"/>
        <v/>
      </c>
      <c r="CF158" s="17">
        <f t="shared" si="88"/>
        <v>56</v>
      </c>
      <c r="CG158" s="17" t="str">
        <f t="shared" si="88"/>
        <v/>
      </c>
      <c r="CH158" s="17" t="str">
        <f t="shared" si="88"/>
        <v/>
      </c>
      <c r="CI158" s="17" t="str">
        <f t="shared" si="88"/>
        <v/>
      </c>
      <c r="CJ158" s="17" t="str">
        <f t="shared" si="88"/>
        <v/>
      </c>
      <c r="CK158" s="17" t="str">
        <f t="shared" si="88"/>
        <v/>
      </c>
      <c r="CL158" s="17" t="str">
        <f t="shared" si="88"/>
        <v/>
      </c>
      <c r="CM158" s="17" t="str">
        <f t="shared" si="88"/>
        <v/>
      </c>
      <c r="CN158" s="17" t="str">
        <f t="shared" si="88"/>
        <v/>
      </c>
      <c r="CO158" s="17" t="str">
        <f t="shared" si="88"/>
        <v/>
      </c>
      <c r="CP158" s="17" t="str">
        <f t="shared" si="88"/>
        <v/>
      </c>
      <c r="CQ158" s="17" t="str">
        <f t="shared" si="88"/>
        <v/>
      </c>
      <c r="CR158" s="17" t="str">
        <f t="shared" si="88"/>
        <v/>
      </c>
      <c r="CS158" s="17" t="str">
        <f t="shared" si="88"/>
        <v/>
      </c>
      <c r="CT158" s="17" t="str">
        <f t="shared" si="88"/>
        <v/>
      </c>
      <c r="CU158" s="17" t="str">
        <f t="shared" si="88"/>
        <v/>
      </c>
      <c r="CV158" s="17" t="str">
        <f t="shared" si="88"/>
        <v/>
      </c>
      <c r="CW158" s="17" t="str">
        <f t="shared" si="88"/>
        <v/>
      </c>
    </row>
    <row r="159" ht="12.75" customHeight="1" collapsed="1">
      <c r="A159" s="18" t="s">
        <v>636</v>
      </c>
      <c r="B159" s="19" t="s">
        <v>123</v>
      </c>
      <c r="C159" s="19" t="s">
        <v>123</v>
      </c>
      <c r="D159" s="19" t="s">
        <v>123</v>
      </c>
      <c r="E159" s="19" t="s">
        <v>123</v>
      </c>
      <c r="F159" s="19" t="s">
        <v>123</v>
      </c>
      <c r="G159" s="19" t="s">
        <v>123</v>
      </c>
      <c r="H159" s="19" t="s">
        <v>123</v>
      </c>
      <c r="I159" s="19" t="s">
        <v>123</v>
      </c>
      <c r="J159" s="19" t="s">
        <v>123</v>
      </c>
      <c r="K159" s="19" t="s">
        <v>123</v>
      </c>
      <c r="L159" s="19" t="s">
        <v>123</v>
      </c>
      <c r="M159" s="19" t="s">
        <v>123</v>
      </c>
      <c r="N159" s="19" t="s">
        <v>123</v>
      </c>
      <c r="O159" s="19" t="s">
        <v>123</v>
      </c>
      <c r="P159" s="19" t="s">
        <v>123</v>
      </c>
      <c r="Q159" s="19" t="s">
        <v>123</v>
      </c>
      <c r="R159" s="19" t="s">
        <v>123</v>
      </c>
      <c r="S159" s="19" t="s">
        <v>123</v>
      </c>
      <c r="T159" s="19" t="s">
        <v>123</v>
      </c>
      <c r="U159" s="19" t="s">
        <v>123</v>
      </c>
      <c r="V159" s="19" t="s">
        <v>123</v>
      </c>
      <c r="W159" s="19" t="s">
        <v>123</v>
      </c>
      <c r="X159" s="19" t="s">
        <v>123</v>
      </c>
      <c r="Y159" s="19" t="s">
        <v>123</v>
      </c>
      <c r="Z159" s="19" t="s">
        <v>123</v>
      </c>
      <c r="AA159" s="19" t="s">
        <v>123</v>
      </c>
      <c r="AB159" s="19" t="s">
        <v>123</v>
      </c>
      <c r="AC159" s="19" t="s">
        <v>123</v>
      </c>
      <c r="AD159" s="19" t="s">
        <v>123</v>
      </c>
      <c r="AE159" s="19" t="s">
        <v>123</v>
      </c>
      <c r="AF159" s="19" t="s">
        <v>123</v>
      </c>
      <c r="AG159" s="19" t="s">
        <v>123</v>
      </c>
      <c r="AH159" s="19" t="s">
        <v>123</v>
      </c>
      <c r="AI159" s="19" t="s">
        <v>123</v>
      </c>
      <c r="AJ159" s="19" t="s">
        <v>123</v>
      </c>
      <c r="AK159" s="19" t="s">
        <v>123</v>
      </c>
      <c r="AL159" s="19" t="s">
        <v>123</v>
      </c>
      <c r="AM159" s="19" t="s">
        <v>123</v>
      </c>
      <c r="AN159" s="19" t="s">
        <v>123</v>
      </c>
      <c r="AO159" s="19" t="s">
        <v>123</v>
      </c>
      <c r="AP159" s="19" t="s">
        <v>123</v>
      </c>
      <c r="AQ159" s="19" t="s">
        <v>123</v>
      </c>
      <c r="AR159" s="19" t="s">
        <v>123</v>
      </c>
      <c r="AS159" s="19" t="s">
        <v>123</v>
      </c>
      <c r="AT159" s="19" t="s">
        <v>123</v>
      </c>
      <c r="AU159" s="19" t="s">
        <v>123</v>
      </c>
      <c r="AV159" s="19" t="s">
        <v>123</v>
      </c>
      <c r="AW159" s="19" t="s">
        <v>123</v>
      </c>
      <c r="AX159" s="19" t="s">
        <v>123</v>
      </c>
      <c r="AY159" s="19" t="s">
        <v>123</v>
      </c>
      <c r="AZ159" s="19" t="s">
        <v>123</v>
      </c>
      <c r="BA159" s="19" t="s">
        <v>123</v>
      </c>
      <c r="BB159" s="19" t="s">
        <v>123</v>
      </c>
      <c r="BC159" s="19" t="s">
        <v>123</v>
      </c>
      <c r="BD159" s="19" t="s">
        <v>123</v>
      </c>
      <c r="BE159" s="19" t="s">
        <v>123</v>
      </c>
      <c r="BF159" s="19" t="s">
        <v>123</v>
      </c>
      <c r="BG159" s="19" t="s">
        <v>123</v>
      </c>
      <c r="BH159" s="19" t="s">
        <v>123</v>
      </c>
      <c r="BI159" s="19" t="s">
        <v>123</v>
      </c>
      <c r="BJ159" s="19" t="s">
        <v>123</v>
      </c>
      <c r="BK159" s="19" t="s">
        <v>123</v>
      </c>
      <c r="BL159" s="19" t="s">
        <v>123</v>
      </c>
      <c r="BM159" s="19" t="s">
        <v>123</v>
      </c>
      <c r="BN159" s="19" t="s">
        <v>123</v>
      </c>
      <c r="BO159" s="19" t="s">
        <v>123</v>
      </c>
      <c r="BP159" s="19" t="s">
        <v>123</v>
      </c>
      <c r="BQ159" s="19" t="s">
        <v>123</v>
      </c>
      <c r="BR159" s="19" t="s">
        <v>123</v>
      </c>
      <c r="BS159" s="19" t="s">
        <v>123</v>
      </c>
      <c r="BT159" s="19" t="s">
        <v>123</v>
      </c>
      <c r="BU159" s="19" t="s">
        <v>123</v>
      </c>
      <c r="BV159" s="19" t="s">
        <v>123</v>
      </c>
      <c r="BW159" s="19" t="s">
        <v>123</v>
      </c>
      <c r="BX159" s="19" t="s">
        <v>123</v>
      </c>
      <c r="BY159" s="19" t="s">
        <v>123</v>
      </c>
      <c r="BZ159" s="19" t="s">
        <v>123</v>
      </c>
      <c r="CA159" s="19" t="s">
        <v>123</v>
      </c>
      <c r="CB159" s="19" t="s">
        <v>123</v>
      </c>
      <c r="CC159" s="19" t="s">
        <v>123</v>
      </c>
      <c r="CD159" s="19" t="s">
        <v>123</v>
      </c>
      <c r="CE159" s="19" t="s">
        <v>123</v>
      </c>
      <c r="CF159" s="19" t="s">
        <v>123</v>
      </c>
      <c r="CG159" s="19" t="s">
        <v>123</v>
      </c>
      <c r="CH159" s="19" t="s">
        <v>123</v>
      </c>
      <c r="CI159" s="19" t="s">
        <v>123</v>
      </c>
      <c r="CJ159" s="19" t="s">
        <v>123</v>
      </c>
      <c r="CK159" s="19" t="s">
        <v>123</v>
      </c>
      <c r="CL159" s="19" t="s">
        <v>123</v>
      </c>
      <c r="CM159" s="19" t="s">
        <v>123</v>
      </c>
      <c r="CN159" s="19" t="s">
        <v>123</v>
      </c>
      <c r="CO159" s="19" t="s">
        <v>123</v>
      </c>
      <c r="CP159" s="19" t="s">
        <v>123</v>
      </c>
      <c r="CQ159" s="19" t="s">
        <v>123</v>
      </c>
      <c r="CR159" s="19" t="s">
        <v>123</v>
      </c>
      <c r="CS159" s="19" t="s">
        <v>123</v>
      </c>
      <c r="CT159" s="19" t="s">
        <v>123</v>
      </c>
      <c r="CU159" s="19" t="s">
        <v>123</v>
      </c>
      <c r="CV159" s="19" t="s">
        <v>123</v>
      </c>
      <c r="CW159" s="19" t="s">
        <v>123</v>
      </c>
    </row>
    <row r="160" ht="12.75" customHeight="1">
      <c r="A160" s="18" t="s">
        <v>637</v>
      </c>
      <c r="B160" s="20" t="s">
        <v>42</v>
      </c>
      <c r="C160" s="20" t="s">
        <v>42</v>
      </c>
      <c r="D160" s="20" t="s">
        <v>42</v>
      </c>
      <c r="E160" s="20" t="s">
        <v>42</v>
      </c>
      <c r="F160" s="20" t="s">
        <v>42</v>
      </c>
      <c r="G160" s="20" t="s">
        <v>42</v>
      </c>
      <c r="H160" s="20" t="s">
        <v>42</v>
      </c>
      <c r="I160" s="20" t="s">
        <v>42</v>
      </c>
      <c r="J160" s="20" t="s">
        <v>42</v>
      </c>
      <c r="K160" s="20" t="s">
        <v>42</v>
      </c>
      <c r="L160" s="20" t="s">
        <v>42</v>
      </c>
      <c r="M160" s="20" t="s">
        <v>42</v>
      </c>
      <c r="N160" s="20" t="s">
        <v>42</v>
      </c>
      <c r="O160" s="20" t="s">
        <v>42</v>
      </c>
      <c r="P160" s="20" t="s">
        <v>42</v>
      </c>
      <c r="Q160" s="20" t="s">
        <v>42</v>
      </c>
      <c r="R160" s="20" t="s">
        <v>42</v>
      </c>
      <c r="S160" s="20" t="s">
        <v>42</v>
      </c>
      <c r="T160" s="20" t="s">
        <v>42</v>
      </c>
      <c r="U160" s="20" t="s">
        <v>42</v>
      </c>
      <c r="V160" s="20" t="s">
        <v>42</v>
      </c>
      <c r="W160" s="20" t="s">
        <v>42</v>
      </c>
      <c r="X160" s="20" t="s">
        <v>42</v>
      </c>
      <c r="Y160" s="20" t="s">
        <v>42</v>
      </c>
      <c r="Z160" s="20" t="s">
        <v>42</v>
      </c>
      <c r="AA160" s="20" t="s">
        <v>42</v>
      </c>
      <c r="AB160" s="20" t="s">
        <v>42</v>
      </c>
      <c r="AC160" s="20" t="s">
        <v>42</v>
      </c>
      <c r="AD160" s="20" t="s">
        <v>42</v>
      </c>
      <c r="AE160" s="20" t="s">
        <v>42</v>
      </c>
      <c r="AF160" s="20" t="s">
        <v>42</v>
      </c>
      <c r="AG160" s="20" t="s">
        <v>42</v>
      </c>
      <c r="AH160" s="20" t="s">
        <v>42</v>
      </c>
      <c r="AI160" s="20" t="s">
        <v>42</v>
      </c>
      <c r="AJ160" s="20" t="s">
        <v>42</v>
      </c>
      <c r="AK160" s="20" t="s">
        <v>42</v>
      </c>
      <c r="AL160" s="20" t="s">
        <v>42</v>
      </c>
      <c r="AM160" s="20" t="s">
        <v>42</v>
      </c>
      <c r="AN160" s="20" t="s">
        <v>42</v>
      </c>
      <c r="AO160" s="20" t="s">
        <v>42</v>
      </c>
      <c r="AP160" s="20" t="s">
        <v>42</v>
      </c>
      <c r="AQ160" s="20" t="s">
        <v>42</v>
      </c>
      <c r="AR160" s="20" t="s">
        <v>42</v>
      </c>
      <c r="AS160" s="20" t="s">
        <v>42</v>
      </c>
      <c r="AT160" s="20" t="s">
        <v>42</v>
      </c>
      <c r="AU160" s="20" t="s">
        <v>42</v>
      </c>
      <c r="AV160" s="20" t="s">
        <v>42</v>
      </c>
      <c r="AW160" s="20" t="s">
        <v>42</v>
      </c>
      <c r="AX160" s="20" t="s">
        <v>42</v>
      </c>
      <c r="AY160" s="20" t="s">
        <v>42</v>
      </c>
      <c r="AZ160" s="20" t="s">
        <v>42</v>
      </c>
      <c r="BA160" s="20" t="s">
        <v>42</v>
      </c>
      <c r="BB160" s="20" t="s">
        <v>42</v>
      </c>
      <c r="BC160" s="20" t="s">
        <v>42</v>
      </c>
      <c r="BD160" s="20" t="s">
        <v>42</v>
      </c>
      <c r="BE160" s="20" t="s">
        <v>42</v>
      </c>
      <c r="BF160" s="20" t="s">
        <v>42</v>
      </c>
      <c r="BG160" s="20" t="s">
        <v>42</v>
      </c>
      <c r="BH160" s="20" t="s">
        <v>42</v>
      </c>
      <c r="BI160" s="20" t="s">
        <v>42</v>
      </c>
      <c r="BJ160" s="20" t="s">
        <v>42</v>
      </c>
      <c r="BK160" s="20" t="s">
        <v>42</v>
      </c>
      <c r="BL160" s="20" t="s">
        <v>42</v>
      </c>
      <c r="BM160" s="20" t="s">
        <v>42</v>
      </c>
      <c r="BN160" s="20" t="s">
        <v>42</v>
      </c>
      <c r="BO160" s="20" t="s">
        <v>42</v>
      </c>
      <c r="BP160" s="20" t="s">
        <v>42</v>
      </c>
      <c r="BQ160" s="20" t="s">
        <v>42</v>
      </c>
      <c r="BR160" s="20" t="s">
        <v>42</v>
      </c>
      <c r="BS160" s="20" t="s">
        <v>42</v>
      </c>
      <c r="BT160" s="20" t="s">
        <v>42</v>
      </c>
      <c r="BU160" s="20" t="s">
        <v>42</v>
      </c>
      <c r="BV160" s="20" t="s">
        <v>42</v>
      </c>
      <c r="BW160" s="20" t="s">
        <v>42</v>
      </c>
      <c r="BX160" s="20" t="s">
        <v>42</v>
      </c>
      <c r="BY160" s="20" t="s">
        <v>42</v>
      </c>
      <c r="BZ160" s="20" t="s">
        <v>42</v>
      </c>
      <c r="CA160" s="20" t="s">
        <v>42</v>
      </c>
      <c r="CB160" s="20" t="s">
        <v>42</v>
      </c>
      <c r="CC160" s="20" t="s">
        <v>42</v>
      </c>
      <c r="CD160" s="20" t="s">
        <v>42</v>
      </c>
      <c r="CE160" s="20" t="s">
        <v>42</v>
      </c>
      <c r="CF160" s="20" t="s">
        <v>42</v>
      </c>
      <c r="CG160" s="20" t="s">
        <v>42</v>
      </c>
      <c r="CH160" s="20" t="s">
        <v>42</v>
      </c>
      <c r="CI160" s="20" t="s">
        <v>42</v>
      </c>
      <c r="CJ160" s="20" t="s">
        <v>42</v>
      </c>
      <c r="CK160" s="20" t="s">
        <v>42</v>
      </c>
      <c r="CL160" s="20" t="s">
        <v>42</v>
      </c>
      <c r="CM160" s="20" t="s">
        <v>42</v>
      </c>
      <c r="CN160" s="20" t="s">
        <v>42</v>
      </c>
      <c r="CO160" s="20" t="s">
        <v>42</v>
      </c>
      <c r="CP160" s="20" t="s">
        <v>42</v>
      </c>
      <c r="CQ160" s="20" t="s">
        <v>42</v>
      </c>
      <c r="CR160" s="20" t="s">
        <v>42</v>
      </c>
      <c r="CS160" s="20" t="s">
        <v>42</v>
      </c>
      <c r="CT160" s="20" t="s">
        <v>42</v>
      </c>
      <c r="CU160" s="20" t="s">
        <v>42</v>
      </c>
      <c r="CV160" s="20" t="s">
        <v>42</v>
      </c>
      <c r="CW160" s="20" t="s">
        <v>42</v>
      </c>
    </row>
    <row r="161" ht="12.75" customHeight="1" outlineLevel="1">
      <c r="A161" s="11" t="s">
        <v>638</v>
      </c>
      <c r="B161" s="14" t="str">
        <f>VLOOKUP(B336,Lookups!$I$1:$J$4,2,TRUE)</f>
        <v>Per100CoveredPayroll</v>
      </c>
      <c r="C161" s="14" t="str">
        <f>VLOOKUP(C336,Lookups!$I$1:$J$4,2,TRUE)</f>
        <v>Per100CoveredPayroll</v>
      </c>
      <c r="D161" s="14" t="str">
        <f>VLOOKUP(D336,Lookups!$I$1:$J$4,2,TRUE)</f>
        <v>PerEmployeePerMonth</v>
      </c>
      <c r="E161" s="14" t="str">
        <f>VLOOKUP(E336,Lookups!$I$1:$J$4,2,TRUE)</f>
        <v>Per100CoveredPayroll</v>
      </c>
      <c r="F161" s="14" t="str">
        <f>VLOOKUP(F336,Lookups!$I$1:$J$4,2,TRUE)</f>
        <v>Per100CoveredPayroll</v>
      </c>
      <c r="G161" s="14" t="str">
        <f>VLOOKUP(G336,Lookups!$I$1:$J$4,2,TRUE)</f>
        <v>Per10TotalWeeklyBenefit</v>
      </c>
      <c r="H161" s="14" t="str">
        <f>VLOOKUP(H336,Lookups!$I$1:$J$4,2,TRUE)</f>
        <v>Per10TotalWeeklyBenefit</v>
      </c>
      <c r="I161" s="14" t="str">
        <f>VLOOKUP(I336,Lookups!$I$1:$J$4,2,TRUE)</f>
        <v>Per100CoveredPayroll</v>
      </c>
      <c r="J161" s="14" t="str">
        <f>VLOOKUP(J336,Lookups!$I$1:$J$4,2,TRUE)</f>
        <v>Per100CoveredPayroll</v>
      </c>
      <c r="K161" s="14" t="str">
        <f>VLOOKUP(K336,Lookups!$I$1:$J$4,2,TRUE)</f>
        <v>Per10TotalWeeklyBenefit</v>
      </c>
      <c r="L161" s="14" t="str">
        <f>VLOOKUP(L336,Lookups!$I$1:$J$4,2,TRUE)</f>
        <v>Per10TotalWeeklyBenefit</v>
      </c>
      <c r="M161" s="14" t="str">
        <f>VLOOKUP(M336,Lookups!$I$1:$J$4,2,TRUE)</f>
        <v>PerEmployeePerMonth</v>
      </c>
      <c r="N161" s="14" t="str">
        <f>VLOOKUP(N336,Lookups!$I$1:$J$4,2,TRUE)</f>
        <v>Per10TotalWeeklyBenefit</v>
      </c>
      <c r="O161" s="14" t="str">
        <f>VLOOKUP(O336,Lookups!$I$1:$J$4,2,TRUE)</f>
        <v>Per10TotalWeeklyBenefit</v>
      </c>
      <c r="P161" s="14" t="str">
        <f>VLOOKUP(P336,Lookups!$I$1:$J$4,2,TRUE)</f>
        <v>Per10TotalWeeklyBenefit</v>
      </c>
      <c r="Q161" s="14" t="str">
        <f>VLOOKUP(Q336,Lookups!$I$1:$J$4,2,TRUE)</f>
        <v>Per100CoveredPayroll</v>
      </c>
      <c r="R161" s="14" t="str">
        <f>VLOOKUP(R336,Lookups!$I$1:$J$4,2,TRUE)</f>
        <v>Per100CoveredPayroll</v>
      </c>
      <c r="S161" s="14" t="str">
        <f>VLOOKUP(S336,Lookups!$I$1:$J$4,2,TRUE)</f>
        <v>Per100CoveredPayroll</v>
      </c>
      <c r="T161" s="14" t="str">
        <f>VLOOKUP(T336,Lookups!$I$1:$J$4,2,TRUE)</f>
        <v>Per10TotalWeeklyBenefit</v>
      </c>
      <c r="U161" s="14" t="str">
        <f>VLOOKUP(U336,Lookups!$I$1:$J$4,2,TRUE)</f>
        <v>Per10TotalWeeklyBenefit</v>
      </c>
      <c r="V161" s="14" t="str">
        <f>VLOOKUP(V336,Lookups!$I$1:$J$4,2,TRUE)</f>
        <v>Per10TotalWeeklyBenefit</v>
      </c>
      <c r="W161" s="14" t="str">
        <f>VLOOKUP(W336,Lookups!$I$1:$J$4,2,TRUE)</f>
        <v>Per100CoveredPayroll</v>
      </c>
      <c r="X161" s="14" t="str">
        <f>VLOOKUP(X336,Lookups!$I$1:$J$4,2,TRUE)</f>
        <v>Per10TotalWeeklyBenefit</v>
      </c>
      <c r="Y161" s="14" t="str">
        <f>VLOOKUP(Y336,Lookups!$I$1:$J$4,2,TRUE)</f>
        <v>Per10TotalWeeklyBenefit</v>
      </c>
      <c r="Z161" s="14" t="str">
        <f>VLOOKUP(Z336,Lookups!$I$1:$J$4,2,TRUE)</f>
        <v>PerEmployeePerMonth</v>
      </c>
      <c r="AA161" s="14" t="str">
        <f>VLOOKUP(AA336,Lookups!$I$1:$J$4,2,TRUE)</f>
        <v>Per100CoveredPayroll</v>
      </c>
      <c r="AB161" s="14" t="str">
        <f>VLOOKUP(AB336,Lookups!$I$1:$J$4,2,TRUE)</f>
        <v>Per10TotalWeeklyBenefit</v>
      </c>
      <c r="AC161" s="14" t="str">
        <f>VLOOKUP(AC336,Lookups!$I$1:$J$4,2,TRUE)</f>
        <v>Per100CoveredPayroll</v>
      </c>
      <c r="AD161" s="14" t="str">
        <f>VLOOKUP(AD336,Lookups!$I$1:$J$4,2,TRUE)</f>
        <v>Per10TotalWeeklyBenefit</v>
      </c>
      <c r="AE161" s="14" t="str">
        <f>VLOOKUP(AE336,Lookups!$I$1:$J$4,2,TRUE)</f>
        <v>Per100CoveredPayroll</v>
      </c>
      <c r="AF161" s="14" t="str">
        <f>VLOOKUP(AF336,Lookups!$I$1:$J$4,2,TRUE)</f>
        <v>Per10TotalWeeklyBenefit</v>
      </c>
      <c r="AG161" s="14" t="str">
        <f>VLOOKUP(AG336,Lookups!$I$1:$J$4,2,TRUE)</f>
        <v>Per10TotalWeeklyBenefit</v>
      </c>
      <c r="AH161" s="14" t="str">
        <f>VLOOKUP(AH336,Lookups!$I$1:$J$4,2,TRUE)</f>
        <v>Per10TotalWeeklyBenefit</v>
      </c>
      <c r="AI161" s="14" t="str">
        <f>VLOOKUP(AI336,Lookups!$I$1:$J$4,2,TRUE)</f>
        <v>Per10TotalWeeklyBenefit</v>
      </c>
      <c r="AJ161" s="14" t="str">
        <f>VLOOKUP(AJ336,Lookups!$I$1:$J$4,2,TRUE)</f>
        <v>Per100CoveredPayroll</v>
      </c>
      <c r="AK161" s="14" t="str">
        <f>VLOOKUP(AK336,Lookups!$I$1:$J$4,2,TRUE)</f>
        <v>Per100CoveredPayroll</v>
      </c>
      <c r="AL161" s="14" t="str">
        <f>VLOOKUP(AL336,Lookups!$I$1:$J$4,2,TRUE)</f>
        <v>Per100CoveredPayroll</v>
      </c>
      <c r="AM161" s="14" t="str">
        <f>VLOOKUP(AM336,Lookups!$I$1:$J$4,2,TRUE)</f>
        <v>PerEmployeePerMonth</v>
      </c>
      <c r="AN161" s="14" t="str">
        <f>VLOOKUP(AN336,Lookups!$I$1:$J$4,2,TRUE)</f>
        <v>Per10TotalWeeklyBenefit</v>
      </c>
      <c r="AO161" s="14" t="str">
        <f>VLOOKUP(AO336,Lookups!$I$1:$J$4,2,TRUE)</f>
        <v>Per100CoveredPayroll</v>
      </c>
      <c r="AP161" s="14" t="str">
        <f>VLOOKUP(AP336,Lookups!$I$1:$J$4,2,TRUE)</f>
        <v>Per100CoveredPayroll</v>
      </c>
      <c r="AQ161" s="14" t="str">
        <f>VLOOKUP(AQ336,Lookups!$I$1:$J$4,2,TRUE)</f>
        <v>Per10TotalWeeklyBenefit</v>
      </c>
      <c r="AR161" s="14" t="str">
        <f>VLOOKUP(AR336,Lookups!$I$1:$J$4,2,TRUE)</f>
        <v>Per10TotalWeeklyBenefit</v>
      </c>
      <c r="AS161" s="14" t="str">
        <f>VLOOKUP(AS336,Lookups!$I$1:$J$4,2,TRUE)</f>
        <v>Per10TotalWeeklyBenefit</v>
      </c>
      <c r="AT161" s="14" t="str">
        <f>VLOOKUP(AT336,Lookups!$I$1:$J$4,2,TRUE)</f>
        <v>PerEmployeePerMonth</v>
      </c>
      <c r="AU161" s="14" t="str">
        <f>VLOOKUP(AU336,Lookups!$I$1:$J$4,2,TRUE)</f>
        <v>Per10TotalWeeklyBenefit</v>
      </c>
      <c r="AV161" s="14" t="str">
        <f>VLOOKUP(AV336,Lookups!$I$1:$J$4,2,TRUE)</f>
        <v>Per10TotalWeeklyBenefit</v>
      </c>
      <c r="AW161" s="14" t="str">
        <f>VLOOKUP(AW336,Lookups!$I$1:$J$4,2,TRUE)</f>
        <v>Per100CoveredPayroll</v>
      </c>
      <c r="AX161" s="14" t="str">
        <f>VLOOKUP(AX336,Lookups!$I$1:$J$4,2,TRUE)</f>
        <v>Per10TotalWeeklyBenefit</v>
      </c>
      <c r="AY161" s="14" t="str">
        <f>VLOOKUP(AY336,Lookups!$I$1:$J$4,2,TRUE)</f>
        <v>Per10TotalWeeklyBenefit</v>
      </c>
      <c r="AZ161" s="14" t="str">
        <f>VLOOKUP(AZ336,Lookups!$I$1:$J$4,2,TRUE)</f>
        <v>PerEmployeePerMonth</v>
      </c>
      <c r="BA161" s="14" t="str">
        <f>VLOOKUP(BA336,Lookups!$I$1:$J$4,2,TRUE)</f>
        <v>Per100CoveredPayroll</v>
      </c>
      <c r="BB161" s="14" t="str">
        <f>VLOOKUP(BB336,Lookups!$I$1:$J$4,2,TRUE)</f>
        <v>Per10TotalWeeklyBenefit</v>
      </c>
      <c r="BC161" s="14" t="str">
        <f>VLOOKUP(BC336,Lookups!$I$1:$J$4,2,TRUE)</f>
        <v>Per100CoveredPayroll</v>
      </c>
      <c r="BD161" s="14" t="str">
        <f>VLOOKUP(BD336,Lookups!$I$1:$J$4,2,TRUE)</f>
        <v>Per10TotalWeeklyBenefit</v>
      </c>
      <c r="BE161" s="14" t="str">
        <f>VLOOKUP(BE336,Lookups!$I$1:$J$4,2,TRUE)</f>
        <v>Per100CoveredPayroll</v>
      </c>
      <c r="BF161" s="14" t="str">
        <f>VLOOKUP(BF336,Lookups!$I$1:$J$4,2,TRUE)</f>
        <v>Per100CoveredPayroll</v>
      </c>
      <c r="BG161" s="14" t="str">
        <f>VLOOKUP(BG336,Lookups!$I$1:$J$4,2,TRUE)</f>
        <v>Per10TotalWeeklyBenefit</v>
      </c>
      <c r="BH161" s="14" t="str">
        <f>VLOOKUP(BH336,Lookups!$I$1:$J$4,2,TRUE)</f>
        <v>Per10TotalWeeklyBenefit</v>
      </c>
      <c r="BI161" s="14" t="str">
        <f>VLOOKUP(BI336,Lookups!$I$1:$J$4,2,TRUE)</f>
        <v>Per10TotalWeeklyBenefit</v>
      </c>
      <c r="BJ161" s="14" t="str">
        <f>VLOOKUP(BJ336,Lookups!$I$1:$J$4,2,TRUE)</f>
        <v>Per100CoveredPayroll</v>
      </c>
      <c r="BK161" s="14" t="str">
        <f>VLOOKUP(BK336,Lookups!$I$1:$J$4,2,TRUE)</f>
        <v>Per10TotalWeeklyBenefit</v>
      </c>
      <c r="BL161" s="14" t="str">
        <f>VLOOKUP(BL336,Lookups!$I$1:$J$4,2,TRUE)</f>
        <v>Per100CoveredPayroll</v>
      </c>
      <c r="BM161" s="14" t="str">
        <f>VLOOKUP(BM336,Lookups!$I$1:$J$4,2,TRUE)</f>
        <v>Per10TotalWeeklyBenefit</v>
      </c>
      <c r="BN161" s="14" t="str">
        <f>VLOOKUP(BN336,Lookups!$I$1:$J$4,2,TRUE)</f>
        <v>Per10TotalWeeklyBenefit</v>
      </c>
      <c r="BO161" s="14" t="str">
        <f>VLOOKUP(BO336,Lookups!$I$1:$J$4,2,TRUE)</f>
        <v>Per10TotalWeeklyBenefit</v>
      </c>
      <c r="BP161" s="14" t="str">
        <f>VLOOKUP(BP336,Lookups!$I$1:$J$4,2,TRUE)</f>
        <v>Per10TotalWeeklyBenefit</v>
      </c>
      <c r="BQ161" s="14" t="str">
        <f>VLOOKUP(BQ336,Lookups!$I$1:$J$4,2,TRUE)</f>
        <v>Per10TotalWeeklyBenefit</v>
      </c>
      <c r="BR161" s="14" t="str">
        <f>VLOOKUP(BR336,Lookups!$I$1:$J$4,2,TRUE)</f>
        <v>Per100CoveredPayroll</v>
      </c>
      <c r="BS161" s="14" t="str">
        <f>VLOOKUP(BS336,Lookups!$I$1:$J$4,2,TRUE)</f>
        <v>Per10TotalWeeklyBenefit</v>
      </c>
      <c r="BT161" s="14" t="str">
        <f>VLOOKUP(BT336,Lookups!$I$1:$J$4,2,TRUE)</f>
        <v>Per100CoveredPayroll</v>
      </c>
      <c r="BU161" s="14" t="str">
        <f>VLOOKUP(BU336,Lookups!$I$1:$J$4,2,TRUE)</f>
        <v>Per100CoveredPayroll</v>
      </c>
      <c r="BV161" s="14" t="str">
        <f>VLOOKUP(BV336,Lookups!$I$1:$J$4,2,TRUE)</f>
        <v>Per10TotalWeeklyBenefit</v>
      </c>
      <c r="BW161" s="14" t="str">
        <f>VLOOKUP(BW336,Lookups!$I$1:$J$4,2,TRUE)</f>
        <v>Per10TotalWeeklyBenefit</v>
      </c>
      <c r="BX161" s="14" t="str">
        <f>VLOOKUP(BX336,Lookups!$I$1:$J$4,2,TRUE)</f>
        <v>Per100CoveredPayroll</v>
      </c>
      <c r="BY161" s="14" t="str">
        <f>VLOOKUP(BY336,Lookups!$I$1:$J$4,2,TRUE)</f>
        <v>Per100CoveredPayroll</v>
      </c>
      <c r="BZ161" s="14" t="str">
        <f>VLOOKUP(BZ336,Lookups!$I$1:$J$4,2,TRUE)</f>
        <v>Per100CoveredPayroll</v>
      </c>
      <c r="CA161" s="14" t="str">
        <f>VLOOKUP(CA336,Lookups!$I$1:$J$4,2,TRUE)</f>
        <v>Per100CoveredPayroll</v>
      </c>
      <c r="CB161" s="14" t="str">
        <f>VLOOKUP(CB336,Lookups!$I$1:$J$4,2,TRUE)</f>
        <v>Per10TotalWeeklyBenefit</v>
      </c>
      <c r="CC161" s="14" t="str">
        <f>VLOOKUP(CC336,Lookups!$I$1:$J$4,2,TRUE)</f>
        <v>Per100CoveredPayroll</v>
      </c>
      <c r="CD161" s="14" t="str">
        <f>VLOOKUP(CD336,Lookups!$I$1:$J$4,2,TRUE)</f>
        <v>Per100CoveredPayroll</v>
      </c>
      <c r="CE161" s="14" t="str">
        <f>VLOOKUP(CE336,Lookups!$I$1:$J$4,2,TRUE)</f>
        <v>Per100CoveredPayroll</v>
      </c>
      <c r="CF161" s="14" t="str">
        <f>VLOOKUP(CF336,Lookups!$I$1:$J$4,2,TRUE)</f>
        <v>Per10TotalWeeklyBenefit</v>
      </c>
      <c r="CG161" s="14" t="str">
        <f>VLOOKUP(CG336,Lookups!$I$1:$J$4,2,TRUE)</f>
        <v>Per100CoveredPayroll</v>
      </c>
      <c r="CH161" s="14" t="str">
        <f>VLOOKUP(CH336,Lookups!$I$1:$J$4,2,TRUE)</f>
        <v>Per10TotalWeeklyBenefit</v>
      </c>
      <c r="CI161" s="14" t="str">
        <f>VLOOKUP(CI336,Lookups!$I$1:$J$4,2,TRUE)</f>
        <v>Per10TotalWeeklyBenefit</v>
      </c>
      <c r="CJ161" s="14" t="str">
        <f>VLOOKUP(CJ336,Lookups!$I$1:$J$4,2,TRUE)</f>
        <v>Per10TotalWeeklyBenefit</v>
      </c>
      <c r="CK161" s="14" t="str">
        <f>VLOOKUP(CK336,Lookups!$I$1:$J$4,2,TRUE)</f>
        <v>Per100CoveredPayroll</v>
      </c>
      <c r="CL161" s="14" t="str">
        <f>VLOOKUP(CL336,Lookups!$I$1:$J$4,2,TRUE)</f>
        <v>Per100CoveredPayroll</v>
      </c>
      <c r="CM161" s="14" t="str">
        <f>VLOOKUP(CM336,Lookups!$I$1:$J$4,2,TRUE)</f>
        <v>Per10TotalWeeklyBenefit</v>
      </c>
      <c r="CN161" s="14" t="str">
        <f>VLOOKUP(CN336,Lookups!$I$1:$J$4,2,TRUE)</f>
        <v>Per100CoveredPayroll</v>
      </c>
      <c r="CO161" s="14" t="str">
        <f>VLOOKUP(CO336,Lookups!$I$1:$J$4,2,TRUE)</f>
        <v>Per100CoveredPayroll</v>
      </c>
      <c r="CP161" s="14" t="str">
        <f>VLOOKUP(CP336,Lookups!$I$1:$J$4,2,TRUE)</f>
        <v>Per100CoveredPayroll</v>
      </c>
      <c r="CQ161" s="14" t="str">
        <f>VLOOKUP(CQ336,Lookups!$I$1:$J$4,2,TRUE)</f>
        <v>Per10TotalWeeklyBenefit</v>
      </c>
      <c r="CR161" s="14" t="str">
        <f>VLOOKUP(CR336,Lookups!$I$1:$J$4,2,TRUE)</f>
        <v>Per100CoveredPayroll</v>
      </c>
      <c r="CS161" s="14" t="str">
        <f>VLOOKUP(CS336,Lookups!$I$1:$J$4,2,TRUE)</f>
        <v>Per10TotalWeeklyBenefit</v>
      </c>
      <c r="CT161" s="14" t="str">
        <f>VLOOKUP(CT336,Lookups!$I$1:$J$4,2,TRUE)</f>
        <v>Per10TotalWeeklyBenefit</v>
      </c>
      <c r="CU161" s="14" t="str">
        <f>VLOOKUP(CU336,Lookups!$I$1:$J$4,2,TRUE)</f>
        <v>Per100CoveredPayroll</v>
      </c>
      <c r="CV161" s="14" t="str">
        <f>VLOOKUP(CV336,Lookups!$I$1:$J$4,2,TRUE)</f>
        <v>Per10TotalWeeklyBenefit</v>
      </c>
      <c r="CW161" s="14" t="str">
        <f>VLOOKUP(CW336,Lookups!$I$1:$J$4,2,TRUE)</f>
        <v>Per10TotalWeeklyBenefit</v>
      </c>
    </row>
    <row r="162" ht="12.75" customHeight="1" outlineLevel="1">
      <c r="A162" s="11" t="s">
        <v>639</v>
      </c>
      <c r="B162" s="14" t="str">
        <f>VLOOKUP(B337,Lookups!$K$1:$L$3,2,TRUE)</f>
        <v>Composite</v>
      </c>
      <c r="C162" s="14" t="str">
        <f>VLOOKUP(C337,Lookups!$K$1:$L$3,2,TRUE)</f>
        <v>Composite</v>
      </c>
      <c r="D162" s="14" t="str">
        <f>VLOOKUP(D337,Lookups!$K$1:$L$3,2,TRUE)</f>
        <v>AgeBanded</v>
      </c>
      <c r="E162" s="14" t="str">
        <f>VLOOKUP(E337,Lookups!$K$1:$L$3,2,TRUE)</f>
        <v>Composite</v>
      </c>
      <c r="F162" s="14" t="str">
        <f>VLOOKUP(F337,Lookups!$K$1:$L$3,2,TRUE)</f>
        <v>Composite</v>
      </c>
      <c r="G162" s="14" t="str">
        <f>VLOOKUP(G337,Lookups!$K$1:$L$3,2,TRUE)</f>
        <v>Composite</v>
      </c>
      <c r="H162" s="14" t="str">
        <f>VLOOKUP(H337,Lookups!$K$1:$L$3,2,TRUE)</f>
        <v>Composite</v>
      </c>
      <c r="I162" s="14" t="str">
        <f>VLOOKUP(I337,Lookups!$K$1:$L$3,2,TRUE)</f>
        <v>Composite</v>
      </c>
      <c r="J162" s="14" t="str">
        <f>VLOOKUP(J337,Lookups!$K$1:$L$3,2,TRUE)</f>
        <v>Composite</v>
      </c>
      <c r="K162" s="14" t="str">
        <f>VLOOKUP(K337,Lookups!$K$1:$L$3,2,TRUE)</f>
        <v>Composite</v>
      </c>
      <c r="L162" s="14" t="str">
        <f>VLOOKUP(L337,Lookups!$K$1:$L$3,2,TRUE)</f>
        <v>Composite</v>
      </c>
      <c r="M162" s="14" t="str">
        <f>VLOOKUP(M337,Lookups!$K$1:$L$3,2,TRUE)</f>
        <v>Composite</v>
      </c>
      <c r="N162" s="14" t="str">
        <f>VLOOKUP(N337,Lookups!$K$1:$L$3,2,TRUE)</f>
        <v>Composite</v>
      </c>
      <c r="O162" s="14" t="str">
        <f>VLOOKUP(O337,Lookups!$K$1:$L$3,2,TRUE)</f>
        <v>Composite</v>
      </c>
      <c r="P162" s="14" t="str">
        <f>VLOOKUP(P337,Lookups!$K$1:$L$3,2,TRUE)</f>
        <v>Composite</v>
      </c>
      <c r="Q162" s="14" t="str">
        <f>VLOOKUP(Q337,Lookups!$K$1:$L$3,2,TRUE)</f>
        <v>AgeBanded</v>
      </c>
      <c r="R162" s="14" t="str">
        <f>VLOOKUP(R337,Lookups!$K$1:$L$3,2,TRUE)</f>
        <v>AgeBanded</v>
      </c>
      <c r="S162" s="14" t="str">
        <f>VLOOKUP(S337,Lookups!$K$1:$L$3,2,TRUE)</f>
        <v>Composite</v>
      </c>
      <c r="T162" s="14" t="str">
        <f>VLOOKUP(T337,Lookups!$K$1:$L$3,2,TRUE)</f>
        <v>AgeBanded</v>
      </c>
      <c r="U162" s="14" t="str">
        <f>VLOOKUP(U337,Lookups!$K$1:$L$3,2,TRUE)</f>
        <v>AgeBanded</v>
      </c>
      <c r="V162" s="14" t="str">
        <f>VLOOKUP(V337,Lookups!$K$1:$L$3,2,TRUE)</f>
        <v>AgeBanded</v>
      </c>
      <c r="W162" s="14" t="str">
        <f>VLOOKUP(W337,Lookups!$K$1:$L$3,2,TRUE)</f>
        <v>Composite</v>
      </c>
      <c r="X162" s="14" t="str">
        <f>VLOOKUP(X337,Lookups!$K$1:$L$3,2,TRUE)</f>
        <v>Composite</v>
      </c>
      <c r="Y162" s="14" t="str">
        <f>VLOOKUP(Y337,Lookups!$K$1:$L$3,2,TRUE)</f>
        <v>AgeBanded</v>
      </c>
      <c r="Z162" s="14" t="str">
        <f>VLOOKUP(Z337,Lookups!$K$1:$L$3,2,TRUE)</f>
        <v>Composite</v>
      </c>
      <c r="AA162" s="14" t="str">
        <f>VLOOKUP(AA337,Lookups!$K$1:$L$3,2,TRUE)</f>
        <v>Composite</v>
      </c>
      <c r="AB162" s="14" t="str">
        <f>VLOOKUP(AB337,Lookups!$K$1:$L$3,2,TRUE)</f>
        <v>Composite</v>
      </c>
      <c r="AC162" s="14" t="str">
        <f>VLOOKUP(AC337,Lookups!$K$1:$L$3,2,TRUE)</f>
        <v>AgeBanded</v>
      </c>
      <c r="AD162" s="14" t="str">
        <f>VLOOKUP(AD337,Lookups!$K$1:$L$3,2,TRUE)</f>
        <v>Composite</v>
      </c>
      <c r="AE162" s="14" t="str">
        <f>VLOOKUP(AE337,Lookups!$K$1:$L$3,2,TRUE)</f>
        <v>Composite</v>
      </c>
      <c r="AF162" s="14" t="str">
        <f>VLOOKUP(AF337,Lookups!$K$1:$L$3,2,TRUE)</f>
        <v>Composite</v>
      </c>
      <c r="AG162" s="14" t="str">
        <f>VLOOKUP(AG337,Lookups!$K$1:$L$3,2,TRUE)</f>
        <v>Composite</v>
      </c>
      <c r="AH162" s="14" t="str">
        <f>VLOOKUP(AH337,Lookups!$K$1:$L$3,2,TRUE)</f>
        <v>Composite</v>
      </c>
      <c r="AI162" s="14" t="str">
        <f>VLOOKUP(AI337,Lookups!$K$1:$L$3,2,TRUE)</f>
        <v>Composite</v>
      </c>
      <c r="AJ162" s="14" t="str">
        <f>VLOOKUP(AJ337,Lookups!$K$1:$L$3,2,TRUE)</f>
        <v>Composite</v>
      </c>
      <c r="AK162" s="14" t="str">
        <f>VLOOKUP(AK337,Lookups!$K$1:$L$3,2,TRUE)</f>
        <v>AgeBanded</v>
      </c>
      <c r="AL162" s="14" t="str">
        <f>VLOOKUP(AL337,Lookups!$K$1:$L$3,2,TRUE)</f>
        <v>AgeBanded</v>
      </c>
      <c r="AM162" s="14" t="str">
        <f>VLOOKUP(AM337,Lookups!$K$1:$L$3,2,TRUE)</f>
        <v>Composite</v>
      </c>
      <c r="AN162" s="14" t="str">
        <f>VLOOKUP(AN337,Lookups!$K$1:$L$3,2,TRUE)</f>
        <v>Composite</v>
      </c>
      <c r="AO162" s="14" t="str">
        <f>VLOOKUP(AO337,Lookups!$K$1:$L$3,2,TRUE)</f>
        <v>Composite</v>
      </c>
      <c r="AP162" s="14" t="str">
        <f>VLOOKUP(AP337,Lookups!$K$1:$L$3,2,TRUE)</f>
        <v>Composite</v>
      </c>
      <c r="AQ162" s="14" t="str">
        <f>VLOOKUP(AQ337,Lookups!$K$1:$L$3,2,TRUE)</f>
        <v>Composite</v>
      </c>
      <c r="AR162" s="14" t="str">
        <f>VLOOKUP(AR337,Lookups!$K$1:$L$3,2,TRUE)</f>
        <v>AgeBanded</v>
      </c>
      <c r="AS162" s="14" t="str">
        <f>VLOOKUP(AS337,Lookups!$K$1:$L$3,2,TRUE)</f>
        <v>Composite</v>
      </c>
      <c r="AT162" s="14" t="str">
        <f>VLOOKUP(AT337,Lookups!$K$1:$L$3,2,TRUE)</f>
        <v>Composite</v>
      </c>
      <c r="AU162" s="14" t="str">
        <f>VLOOKUP(AU337,Lookups!$K$1:$L$3,2,TRUE)</f>
        <v>AgeBanded</v>
      </c>
      <c r="AV162" s="14" t="str">
        <f>VLOOKUP(AV337,Lookups!$K$1:$L$3,2,TRUE)</f>
        <v>AgeBanded</v>
      </c>
      <c r="AW162" s="14" t="str">
        <f>VLOOKUP(AW337,Lookups!$K$1:$L$3,2,TRUE)</f>
        <v>AgeBanded</v>
      </c>
      <c r="AX162" s="14" t="str">
        <f>VLOOKUP(AX337,Lookups!$K$1:$L$3,2,TRUE)</f>
        <v>Composite</v>
      </c>
      <c r="AY162" s="14" t="str">
        <f>VLOOKUP(AY337,Lookups!$K$1:$L$3,2,TRUE)</f>
        <v>Composite</v>
      </c>
      <c r="AZ162" s="14" t="str">
        <f>VLOOKUP(AZ337,Lookups!$K$1:$L$3,2,TRUE)</f>
        <v>AgeBanded</v>
      </c>
      <c r="BA162" s="14" t="str">
        <f>VLOOKUP(BA337,Lookups!$K$1:$L$3,2,TRUE)</f>
        <v>Composite</v>
      </c>
      <c r="BB162" s="14" t="str">
        <f>VLOOKUP(BB337,Lookups!$K$1:$L$3,2,TRUE)</f>
        <v>Composite</v>
      </c>
      <c r="BC162" s="14" t="str">
        <f>VLOOKUP(BC337,Lookups!$K$1:$L$3,2,TRUE)</f>
        <v>Composite</v>
      </c>
      <c r="BD162" s="14" t="str">
        <f>VLOOKUP(BD337,Lookups!$K$1:$L$3,2,TRUE)</f>
        <v>Composite</v>
      </c>
      <c r="BE162" s="14" t="str">
        <f>VLOOKUP(BE337,Lookups!$K$1:$L$3,2,TRUE)</f>
        <v>Composite</v>
      </c>
      <c r="BF162" s="14" t="str">
        <f>VLOOKUP(BF337,Lookups!$K$1:$L$3,2,TRUE)</f>
        <v>AgeBanded</v>
      </c>
      <c r="BG162" s="14" t="str">
        <f>VLOOKUP(BG337,Lookups!$K$1:$L$3,2,TRUE)</f>
        <v>Composite</v>
      </c>
      <c r="BH162" s="14" t="str">
        <f>VLOOKUP(BH337,Lookups!$K$1:$L$3,2,TRUE)</f>
        <v>Composite</v>
      </c>
      <c r="BI162" s="14" t="str">
        <f>VLOOKUP(BI337,Lookups!$K$1:$L$3,2,TRUE)</f>
        <v>AgeBanded</v>
      </c>
      <c r="BJ162" s="14" t="str">
        <f>VLOOKUP(BJ337,Lookups!$K$1:$L$3,2,TRUE)</f>
        <v>AgeBanded</v>
      </c>
      <c r="BK162" s="14" t="str">
        <f>VLOOKUP(BK337,Lookups!$K$1:$L$3,2,TRUE)</f>
        <v>Composite</v>
      </c>
      <c r="BL162" s="14" t="str">
        <f>VLOOKUP(BL337,Lookups!$K$1:$L$3,2,TRUE)</f>
        <v>Composite</v>
      </c>
      <c r="BM162" s="14" t="str">
        <f>VLOOKUP(BM337,Lookups!$K$1:$L$3,2,TRUE)</f>
        <v>AgeBanded</v>
      </c>
      <c r="BN162" s="14" t="str">
        <f>VLOOKUP(BN337,Lookups!$K$1:$L$3,2,TRUE)</f>
        <v>Composite</v>
      </c>
      <c r="BO162" s="14" t="str">
        <f>VLOOKUP(BO337,Lookups!$K$1:$L$3,2,TRUE)</f>
        <v>Composite</v>
      </c>
      <c r="BP162" s="14" t="str">
        <f>VLOOKUP(BP337,Lookups!$K$1:$L$3,2,TRUE)</f>
        <v>Composite</v>
      </c>
      <c r="BQ162" s="14" t="str">
        <f>VLOOKUP(BQ337,Lookups!$K$1:$L$3,2,TRUE)</f>
        <v>Composite</v>
      </c>
      <c r="BR162" s="14" t="str">
        <f>VLOOKUP(BR337,Lookups!$K$1:$L$3,2,TRUE)</f>
        <v>Composite</v>
      </c>
      <c r="BS162" s="14" t="str">
        <f>VLOOKUP(BS337,Lookups!$K$1:$L$3,2,TRUE)</f>
        <v>AgeBanded</v>
      </c>
      <c r="BT162" s="14" t="str">
        <f>VLOOKUP(BT337,Lookups!$K$1:$L$3,2,TRUE)</f>
        <v>Composite</v>
      </c>
      <c r="BU162" s="14" t="str">
        <f>VLOOKUP(BU337,Lookups!$K$1:$L$3,2,TRUE)</f>
        <v>AgeBanded</v>
      </c>
      <c r="BV162" s="14" t="str">
        <f>VLOOKUP(BV337,Lookups!$K$1:$L$3,2,TRUE)</f>
        <v>AgeBanded</v>
      </c>
      <c r="BW162" s="14" t="str">
        <f>VLOOKUP(BW337,Lookups!$K$1:$L$3,2,TRUE)</f>
        <v>AgeBanded</v>
      </c>
      <c r="BX162" s="14" t="str">
        <f>VLOOKUP(BX337,Lookups!$K$1:$L$3,2,TRUE)</f>
        <v>Composite</v>
      </c>
      <c r="BY162" s="14" t="str">
        <f>VLOOKUP(BY337,Lookups!$K$1:$L$3,2,TRUE)</f>
        <v>Composite</v>
      </c>
      <c r="BZ162" s="14" t="str">
        <f>VLOOKUP(BZ337,Lookups!$K$1:$L$3,2,TRUE)</f>
        <v>AgeBanded</v>
      </c>
      <c r="CA162" s="14" t="str">
        <f>VLOOKUP(CA337,Lookups!$K$1:$L$3,2,TRUE)</f>
        <v>Composite</v>
      </c>
      <c r="CB162" s="14" t="str">
        <f>VLOOKUP(CB337,Lookups!$K$1:$L$3,2,TRUE)</f>
        <v>Composite</v>
      </c>
      <c r="CC162" s="14" t="str">
        <f>VLOOKUP(CC337,Lookups!$K$1:$L$3,2,TRUE)</f>
        <v>Composite</v>
      </c>
      <c r="CD162" s="14" t="str">
        <f>VLOOKUP(CD337,Lookups!$K$1:$L$3,2,TRUE)</f>
        <v>Composite</v>
      </c>
      <c r="CE162" s="14" t="str">
        <f>VLOOKUP(CE337,Lookups!$K$1:$L$3,2,TRUE)</f>
        <v>Composite</v>
      </c>
      <c r="CF162" s="14" t="str">
        <f>VLOOKUP(CF337,Lookups!$K$1:$L$3,2,TRUE)</f>
        <v>Composite</v>
      </c>
      <c r="CG162" s="14" t="str">
        <f>VLOOKUP(CG337,Lookups!$K$1:$L$3,2,TRUE)</f>
        <v>AgeBanded</v>
      </c>
      <c r="CH162" s="14" t="str">
        <f>VLOOKUP(CH337,Lookups!$K$1:$L$3,2,TRUE)</f>
        <v>Composite</v>
      </c>
      <c r="CI162" s="14" t="str">
        <f>VLOOKUP(CI337,Lookups!$K$1:$L$3,2,TRUE)</f>
        <v>Composite</v>
      </c>
      <c r="CJ162" s="14" t="str">
        <f>VLOOKUP(CJ337,Lookups!$K$1:$L$3,2,TRUE)</f>
        <v>Composite</v>
      </c>
      <c r="CK162" s="14" t="str">
        <f>VLOOKUP(CK337,Lookups!$K$1:$L$3,2,TRUE)</f>
        <v>AgeBanded</v>
      </c>
      <c r="CL162" s="14" t="str">
        <f>VLOOKUP(CL337,Lookups!$K$1:$L$3,2,TRUE)</f>
        <v>Composite</v>
      </c>
      <c r="CM162" s="14" t="str">
        <f>VLOOKUP(CM337,Lookups!$K$1:$L$3,2,TRUE)</f>
        <v>AgeBanded</v>
      </c>
      <c r="CN162" s="14" t="str">
        <f>VLOOKUP(CN337,Lookups!$K$1:$L$3,2,TRUE)</f>
        <v>Composite</v>
      </c>
      <c r="CO162" s="14" t="str">
        <f>VLOOKUP(CO337,Lookups!$K$1:$L$3,2,TRUE)</f>
        <v>AgeBanded</v>
      </c>
      <c r="CP162" s="14" t="str">
        <f>VLOOKUP(CP337,Lookups!$K$1:$L$3,2,TRUE)</f>
        <v>Composite</v>
      </c>
      <c r="CQ162" s="14" t="str">
        <f>VLOOKUP(CQ337,Lookups!$K$1:$L$3,2,TRUE)</f>
        <v>AgeBanded</v>
      </c>
      <c r="CR162" s="14" t="str">
        <f>VLOOKUP(CR337,Lookups!$K$1:$L$3,2,TRUE)</f>
        <v>AgeBanded</v>
      </c>
      <c r="CS162" s="14" t="str">
        <f>VLOOKUP(CS337,Lookups!$K$1:$L$3,2,TRUE)</f>
        <v>AgeBanded</v>
      </c>
      <c r="CT162" s="14" t="str">
        <f>VLOOKUP(CT337,Lookups!$K$1:$L$3,2,TRUE)</f>
        <v>Composite</v>
      </c>
      <c r="CU162" s="14" t="str">
        <f>VLOOKUP(CU337,Lookups!$K$1:$L$3,2,TRUE)</f>
        <v>Composite</v>
      </c>
      <c r="CV162" s="14" t="str">
        <f>VLOOKUP(CV337,Lookups!$K$1:$L$3,2,TRUE)</f>
        <v>Composite</v>
      </c>
      <c r="CW162" s="14" t="str">
        <f>VLOOKUP(CW337,Lookups!$K$1:$L$3,2,TRUE)</f>
        <v>Composite</v>
      </c>
    </row>
    <row r="163" ht="12.75" customHeight="1" outlineLevel="1">
      <c r="A163" s="10" t="s">
        <v>640</v>
      </c>
      <c r="B163" s="17" t="str">
        <f>VLOOKUP(B338,Lookups!$M$1:$N$3,2,TRUE)</f>
        <v>ASO</v>
      </c>
      <c r="C163" s="17" t="str">
        <f>VLOOKUP(C338,Lookups!$M$1:$N$3,2,TRUE)</f>
        <v>FullyInsured</v>
      </c>
      <c r="D163" s="17" t="str">
        <f>VLOOKUP(D338,Lookups!$M$1:$N$3,2,TRUE)</f>
        <v>FullyInsured</v>
      </c>
      <c r="E163" s="17" t="str">
        <f>VLOOKUP(E338,Lookups!$M$1:$N$3,2,TRUE)</f>
        <v>FullyInsured</v>
      </c>
      <c r="F163" s="17" t="str">
        <f>VLOOKUP(F338,Lookups!$M$1:$N$3,2,TRUE)</f>
        <v>FullyInsured</v>
      </c>
      <c r="G163" s="17" t="str">
        <f>VLOOKUP(G338,Lookups!$M$1:$N$3,2,TRUE)</f>
        <v>FullyInsured</v>
      </c>
      <c r="H163" s="17" t="str">
        <f>VLOOKUP(H338,Lookups!$M$1:$N$3,2,TRUE)</f>
        <v>FullyInsured</v>
      </c>
      <c r="I163" s="17" t="str">
        <f>VLOOKUP(I338,Lookups!$M$1:$N$3,2,TRUE)</f>
        <v>FullyInsured</v>
      </c>
      <c r="J163" s="17" t="str">
        <f>VLOOKUP(J338,Lookups!$M$1:$N$3,2,TRUE)</f>
        <v>FullyInsured</v>
      </c>
      <c r="K163" s="17" t="str">
        <f>VLOOKUP(K338,Lookups!$M$1:$N$3,2,TRUE)</f>
        <v>FullyInsured</v>
      </c>
      <c r="L163" s="17" t="str">
        <f>VLOOKUP(L338,Lookups!$M$1:$N$3,2,TRUE)</f>
        <v>FullyInsured</v>
      </c>
      <c r="M163" s="17" t="str">
        <f>VLOOKUP(M338,Lookups!$M$1:$N$3,2,TRUE)</f>
        <v>FullyInsured</v>
      </c>
      <c r="N163" s="17" t="str">
        <f>VLOOKUP(N338,Lookups!$M$1:$N$3,2,TRUE)</f>
        <v>FullyInsured</v>
      </c>
      <c r="O163" s="17" t="str">
        <f>VLOOKUP(O338,Lookups!$M$1:$N$3,2,TRUE)</f>
        <v>FullyInsured</v>
      </c>
      <c r="P163" s="17" t="str">
        <f>VLOOKUP(P338,Lookups!$M$1:$N$3,2,TRUE)</f>
        <v>FullyInsured</v>
      </c>
      <c r="Q163" s="17" t="str">
        <f>VLOOKUP(Q338,Lookups!$M$1:$N$3,2,TRUE)</f>
        <v>FullyInsured</v>
      </c>
      <c r="R163" s="17" t="str">
        <f>VLOOKUP(R338,Lookups!$M$1:$N$3,2,TRUE)</f>
        <v>FullyInsured</v>
      </c>
      <c r="S163" s="17" t="str">
        <f>VLOOKUP(S338,Lookups!$M$1:$N$3,2,TRUE)</f>
        <v>FullyInsured</v>
      </c>
      <c r="T163" s="17" t="str">
        <f>VLOOKUP(T338,Lookups!$M$1:$N$3,2,TRUE)</f>
        <v>ASO</v>
      </c>
      <c r="U163" s="17" t="str">
        <f>VLOOKUP(U338,Lookups!$M$1:$N$3,2,TRUE)</f>
        <v>FullyInsured</v>
      </c>
      <c r="V163" s="17" t="str">
        <f>VLOOKUP(V338,Lookups!$M$1:$N$3,2,TRUE)</f>
        <v>FullyInsured</v>
      </c>
      <c r="W163" s="17" t="str">
        <f>VLOOKUP(W338,Lookups!$M$1:$N$3,2,TRUE)</f>
        <v>FullyInsured</v>
      </c>
      <c r="X163" s="17" t="str">
        <f>VLOOKUP(X338,Lookups!$M$1:$N$3,2,TRUE)</f>
        <v>ASO</v>
      </c>
      <c r="Y163" s="17" t="str">
        <f>VLOOKUP(Y338,Lookups!$M$1:$N$3,2,TRUE)</f>
        <v>FullyInsured</v>
      </c>
      <c r="Z163" s="17" t="str">
        <f>VLOOKUP(Z338,Lookups!$M$1:$N$3,2,TRUE)</f>
        <v>ASO</v>
      </c>
      <c r="AA163" s="17" t="str">
        <f>VLOOKUP(AA338,Lookups!$M$1:$N$3,2,TRUE)</f>
        <v>FullyInsured</v>
      </c>
      <c r="AB163" s="17" t="str">
        <f>VLOOKUP(AB338,Lookups!$M$1:$N$3,2,TRUE)</f>
        <v>ASO</v>
      </c>
      <c r="AC163" s="17" t="str">
        <f>VLOOKUP(AC338,Lookups!$M$1:$N$3,2,TRUE)</f>
        <v>FullyInsured</v>
      </c>
      <c r="AD163" s="17" t="str">
        <f>VLOOKUP(AD338,Lookups!$M$1:$N$3,2,TRUE)</f>
        <v>FullyInsured</v>
      </c>
      <c r="AE163" s="17" t="str">
        <f>VLOOKUP(AE338,Lookups!$M$1:$N$3,2,TRUE)</f>
        <v>FullyInsured</v>
      </c>
      <c r="AF163" s="17" t="str">
        <f>VLOOKUP(AF338,Lookups!$M$1:$N$3,2,TRUE)</f>
        <v>FullyInsured</v>
      </c>
      <c r="AG163" s="17" t="str">
        <f>VLOOKUP(AG338,Lookups!$M$1:$N$3,2,TRUE)</f>
        <v>FullyInsured</v>
      </c>
      <c r="AH163" s="17" t="str">
        <f>VLOOKUP(AH338,Lookups!$M$1:$N$3,2,TRUE)</f>
        <v>FullyInsured</v>
      </c>
      <c r="AI163" s="17" t="str">
        <f>VLOOKUP(AI338,Lookups!$M$1:$N$3,2,TRUE)</f>
        <v>FullyInsured</v>
      </c>
      <c r="AJ163" s="17" t="str">
        <f>VLOOKUP(AJ338,Lookups!$M$1:$N$3,2,TRUE)</f>
        <v>FullyInsured</v>
      </c>
      <c r="AK163" s="17" t="str">
        <f>VLOOKUP(AK338,Lookups!$M$1:$N$3,2,TRUE)</f>
        <v>FullyInsured</v>
      </c>
      <c r="AL163" s="17" t="str">
        <f>VLOOKUP(AL338,Lookups!$M$1:$N$3,2,TRUE)</f>
        <v>FullyInsured</v>
      </c>
      <c r="AM163" s="17" t="str">
        <f>VLOOKUP(AM338,Lookups!$M$1:$N$3,2,TRUE)</f>
        <v>FullyInsured</v>
      </c>
      <c r="AN163" s="17" t="str">
        <f>VLOOKUP(AN338,Lookups!$M$1:$N$3,2,TRUE)</f>
        <v>FullyInsured</v>
      </c>
      <c r="AO163" s="17" t="str">
        <f>VLOOKUP(AO338,Lookups!$M$1:$N$3,2,TRUE)</f>
        <v>FullyInsured</v>
      </c>
      <c r="AP163" s="17" t="str">
        <f>VLOOKUP(AP338,Lookups!$M$1:$N$3,2,TRUE)</f>
        <v>ASO</v>
      </c>
      <c r="AQ163" s="17" t="str">
        <f>VLOOKUP(AQ338,Lookups!$M$1:$N$3,2,TRUE)</f>
        <v>FullyInsured</v>
      </c>
      <c r="AR163" s="17" t="str">
        <f>VLOOKUP(AR338,Lookups!$M$1:$N$3,2,TRUE)</f>
        <v>FullyInsured</v>
      </c>
      <c r="AS163" s="17" t="str">
        <f>VLOOKUP(AS338,Lookups!$M$1:$N$3,2,TRUE)</f>
        <v>FullyInsured</v>
      </c>
      <c r="AT163" s="17" t="str">
        <f>VLOOKUP(AT338,Lookups!$M$1:$N$3,2,TRUE)</f>
        <v>FullyInsured</v>
      </c>
      <c r="AU163" s="17" t="str">
        <f>VLOOKUP(AU338,Lookups!$M$1:$N$3,2,TRUE)</f>
        <v>FullyInsured</v>
      </c>
      <c r="AV163" s="17" t="str">
        <f>VLOOKUP(AV338,Lookups!$M$1:$N$3,2,TRUE)</f>
        <v>FullyInsured</v>
      </c>
      <c r="AW163" s="17" t="str">
        <f>VLOOKUP(AW338,Lookups!$M$1:$N$3,2,TRUE)</f>
        <v>FullyInsured</v>
      </c>
      <c r="AX163" s="17" t="str">
        <f>VLOOKUP(AX338,Lookups!$M$1:$N$3,2,TRUE)</f>
        <v>FullyInsured</v>
      </c>
      <c r="AY163" s="17" t="str">
        <f>VLOOKUP(AY338,Lookups!$M$1:$N$3,2,TRUE)</f>
        <v>FullyInsured</v>
      </c>
      <c r="AZ163" s="17" t="str">
        <f>VLOOKUP(AZ338,Lookups!$M$1:$N$3,2,TRUE)</f>
        <v>FullyInsured</v>
      </c>
      <c r="BA163" s="17" t="str">
        <f>VLOOKUP(BA338,Lookups!$M$1:$N$3,2,TRUE)</f>
        <v>ASO</v>
      </c>
      <c r="BB163" s="17" t="str">
        <f>VLOOKUP(BB338,Lookups!$M$1:$N$3,2,TRUE)</f>
        <v>ASO</v>
      </c>
      <c r="BC163" s="17" t="str">
        <f>VLOOKUP(BC338,Lookups!$M$1:$N$3,2,TRUE)</f>
        <v>FullyInsured</v>
      </c>
      <c r="BD163" s="17" t="str">
        <f>VLOOKUP(BD338,Lookups!$M$1:$N$3,2,TRUE)</f>
        <v>ASO</v>
      </c>
      <c r="BE163" s="17" t="str">
        <f>VLOOKUP(BE338,Lookups!$M$1:$N$3,2,TRUE)</f>
        <v>FullyInsured</v>
      </c>
      <c r="BF163" s="17" t="str">
        <f>VLOOKUP(BF338,Lookups!$M$1:$N$3,2,TRUE)</f>
        <v>FullyInsured</v>
      </c>
      <c r="BG163" s="17" t="str">
        <f>VLOOKUP(BG338,Lookups!$M$1:$N$3,2,TRUE)</f>
        <v>FullyInsured</v>
      </c>
      <c r="BH163" s="17" t="str">
        <f>VLOOKUP(BH338,Lookups!$M$1:$N$3,2,TRUE)</f>
        <v>FullyInsured</v>
      </c>
      <c r="BI163" s="17" t="str">
        <f>VLOOKUP(BI338,Lookups!$M$1:$N$3,2,TRUE)</f>
        <v>ASO</v>
      </c>
      <c r="BJ163" s="17" t="str">
        <f>VLOOKUP(BJ338,Lookups!$M$1:$N$3,2,TRUE)</f>
        <v>FullyInsured</v>
      </c>
      <c r="BK163" s="17" t="str">
        <f>VLOOKUP(BK338,Lookups!$M$1:$N$3,2,TRUE)</f>
        <v>FullyInsured</v>
      </c>
      <c r="BL163" s="17" t="str">
        <f>VLOOKUP(BL338,Lookups!$M$1:$N$3,2,TRUE)</f>
        <v>FullyInsured</v>
      </c>
      <c r="BM163" s="17" t="str">
        <f>VLOOKUP(BM338,Lookups!$M$1:$N$3,2,TRUE)</f>
        <v>FullyInsured</v>
      </c>
      <c r="BN163" s="17" t="str">
        <f>VLOOKUP(BN338,Lookups!$M$1:$N$3,2,TRUE)</f>
        <v>FullyInsured</v>
      </c>
      <c r="BO163" s="17" t="str">
        <f>VLOOKUP(BO338,Lookups!$M$1:$N$3,2,TRUE)</f>
        <v>FullyInsured</v>
      </c>
      <c r="BP163" s="17" t="str">
        <f>VLOOKUP(BP338,Lookups!$M$1:$N$3,2,TRUE)</f>
        <v>FullyInsured</v>
      </c>
      <c r="BQ163" s="17" t="str">
        <f>VLOOKUP(BQ338,Lookups!$M$1:$N$3,2,TRUE)</f>
        <v>ASO</v>
      </c>
      <c r="BR163" s="17" t="str">
        <f>VLOOKUP(BR338,Lookups!$M$1:$N$3,2,TRUE)</f>
        <v>FullyInsured</v>
      </c>
      <c r="BS163" s="17" t="str">
        <f>VLOOKUP(BS338,Lookups!$M$1:$N$3,2,TRUE)</f>
        <v>FullyInsured</v>
      </c>
      <c r="BT163" s="17" t="str">
        <f>VLOOKUP(BT338,Lookups!$M$1:$N$3,2,TRUE)</f>
        <v>FullyInsured</v>
      </c>
      <c r="BU163" s="17" t="str">
        <f>VLOOKUP(BU338,Lookups!$M$1:$N$3,2,TRUE)</f>
        <v>FullyInsured</v>
      </c>
      <c r="BV163" s="17" t="str">
        <f>VLOOKUP(BV338,Lookups!$M$1:$N$3,2,TRUE)</f>
        <v>ASO</v>
      </c>
      <c r="BW163" s="17" t="str">
        <f>VLOOKUP(BW338,Lookups!$M$1:$N$3,2,TRUE)</f>
        <v>FullyInsured</v>
      </c>
      <c r="BX163" s="17" t="str">
        <f>VLOOKUP(BX338,Lookups!$M$1:$N$3,2,TRUE)</f>
        <v>FullyInsured</v>
      </c>
      <c r="BY163" s="17" t="str">
        <f>VLOOKUP(BY338,Lookups!$M$1:$N$3,2,TRUE)</f>
        <v>FullyInsured</v>
      </c>
      <c r="BZ163" s="17" t="str">
        <f>VLOOKUP(BZ338,Lookups!$M$1:$N$3,2,TRUE)</f>
        <v>FullyInsured</v>
      </c>
      <c r="CA163" s="17" t="str">
        <f>VLOOKUP(CA338,Lookups!$M$1:$N$3,2,TRUE)</f>
        <v>FullyInsured</v>
      </c>
      <c r="CB163" s="17" t="str">
        <f>VLOOKUP(CB338,Lookups!$M$1:$N$3,2,TRUE)</f>
        <v>FullyInsured</v>
      </c>
      <c r="CC163" s="17" t="str">
        <f>VLOOKUP(CC338,Lookups!$M$1:$N$3,2,TRUE)</f>
        <v>FullyInsured</v>
      </c>
      <c r="CD163" s="17" t="str">
        <f>VLOOKUP(CD338,Lookups!$M$1:$N$3,2,TRUE)</f>
        <v>ASO</v>
      </c>
      <c r="CE163" s="17" t="str">
        <f>VLOOKUP(CE338,Lookups!$M$1:$N$3,2,TRUE)</f>
        <v>FullyInsured</v>
      </c>
      <c r="CF163" s="17" t="str">
        <f>VLOOKUP(CF338,Lookups!$M$1:$N$3,2,TRUE)</f>
        <v>FullyInsured</v>
      </c>
      <c r="CG163" s="17" t="str">
        <f>VLOOKUP(CG338,Lookups!$M$1:$N$3,2,TRUE)</f>
        <v>FullyInsured</v>
      </c>
      <c r="CH163" s="17" t="str">
        <f>VLOOKUP(CH338,Lookups!$M$1:$N$3,2,TRUE)</f>
        <v>FullyInsured</v>
      </c>
      <c r="CI163" s="17" t="str">
        <f>VLOOKUP(CI338,Lookups!$M$1:$N$3,2,TRUE)</f>
        <v>FullyInsured</v>
      </c>
      <c r="CJ163" s="17" t="str">
        <f>VLOOKUP(CJ338,Lookups!$M$1:$N$3,2,TRUE)</f>
        <v>FullyInsured</v>
      </c>
      <c r="CK163" s="17" t="str">
        <f>VLOOKUP(CK338,Lookups!$M$1:$N$3,2,TRUE)</f>
        <v>ASO</v>
      </c>
      <c r="CL163" s="17" t="str">
        <f>VLOOKUP(CL338,Lookups!$M$1:$N$3,2,TRUE)</f>
        <v>FullyInsured</v>
      </c>
      <c r="CM163" s="17" t="str">
        <f>VLOOKUP(CM338,Lookups!$M$1:$N$3,2,TRUE)</f>
        <v>FullyInsured</v>
      </c>
      <c r="CN163" s="17" t="str">
        <f>VLOOKUP(CN338,Lookups!$M$1:$N$3,2,TRUE)</f>
        <v>FullyInsured</v>
      </c>
      <c r="CO163" s="17" t="str">
        <f>VLOOKUP(CO338,Lookups!$M$1:$N$3,2,TRUE)</f>
        <v>FullyInsured</v>
      </c>
      <c r="CP163" s="17" t="str">
        <f>VLOOKUP(CP338,Lookups!$M$1:$N$3,2,TRUE)</f>
        <v>FullyInsured</v>
      </c>
      <c r="CQ163" s="17" t="str">
        <f>VLOOKUP(CQ338,Lookups!$M$1:$N$3,2,TRUE)</f>
        <v>ASO</v>
      </c>
      <c r="CR163" s="17" t="str">
        <f>VLOOKUP(CR338,Lookups!$M$1:$N$3,2,TRUE)</f>
        <v>ASO</v>
      </c>
      <c r="CS163" s="17" t="str">
        <f>VLOOKUP(CS338,Lookups!$M$1:$N$3,2,TRUE)</f>
        <v>FullyInsured</v>
      </c>
      <c r="CT163" s="17" t="str">
        <f>VLOOKUP(CT338,Lookups!$M$1:$N$3,2,TRUE)</f>
        <v>FullyInsured</v>
      </c>
      <c r="CU163" s="17" t="str">
        <f>VLOOKUP(CU338,Lookups!$M$1:$N$3,2,TRUE)</f>
        <v>FullyInsured</v>
      </c>
      <c r="CV163" s="17" t="str">
        <f>VLOOKUP(CV338,Lookups!$M$1:$N$3,2,TRUE)</f>
        <v>FullyInsured</v>
      </c>
      <c r="CW163" s="17" t="str">
        <f>VLOOKUP(CW338,Lookups!$M$1:$N$3,2,TRUE)</f>
        <v>FullyInsured</v>
      </c>
    </row>
    <row r="164" ht="12.75" customHeight="1" outlineLevel="1">
      <c r="A164" s="11" t="s">
        <v>641</v>
      </c>
      <c r="B164" s="14" t="str">
        <f>VLOOKUP(B339,Lookups!$O$1:$P$4,2,TRUE)</f>
        <v>NonContributory</v>
      </c>
      <c r="C164" s="14" t="str">
        <f>VLOOKUP(C339,Lookups!$O$1:$P$4,2,TRUE)</f>
        <v>NonContributory</v>
      </c>
      <c r="D164" s="14" t="str">
        <f>VLOOKUP(D339,Lookups!$O$1:$P$4,2,TRUE)</f>
        <v>Contributory</v>
      </c>
      <c r="E164" s="14" t="str">
        <f>VLOOKUP(E339,Lookups!$O$1:$P$4,2,TRUE)</f>
        <v>Contributory</v>
      </c>
      <c r="F164" s="14" t="str">
        <f>VLOOKUP(F339,Lookups!$O$1:$P$4,2,TRUE)</f>
        <v>NonContributory</v>
      </c>
      <c r="G164" s="14" t="str">
        <f>VLOOKUP(G339,Lookups!$O$1:$P$4,2,TRUE)</f>
        <v>Voluntary</v>
      </c>
      <c r="H164" s="14" t="str">
        <f>VLOOKUP(H339,Lookups!$O$1:$P$4,2,TRUE)</f>
        <v>Contributory</v>
      </c>
      <c r="I164" s="14" t="str">
        <f>VLOOKUP(I339,Lookups!$O$1:$P$4,2,TRUE)</f>
        <v>NonContributory</v>
      </c>
      <c r="J164" s="14" t="str">
        <f>VLOOKUP(J339,Lookups!$O$1:$P$4,2,TRUE)</f>
        <v>Voluntary</v>
      </c>
      <c r="K164" s="14" t="str">
        <f>VLOOKUP(K339,Lookups!$O$1:$P$4,2,TRUE)</f>
        <v>Contributory</v>
      </c>
      <c r="L164" s="14" t="str">
        <f>VLOOKUP(L339,Lookups!$O$1:$P$4,2,TRUE)</f>
        <v>Voluntary</v>
      </c>
      <c r="M164" s="14" t="str">
        <f>VLOOKUP(M339,Lookups!$O$1:$P$4,2,TRUE)</f>
        <v>NonContributory</v>
      </c>
      <c r="N164" s="14" t="str">
        <f>VLOOKUP(N339,Lookups!$O$1:$P$4,2,TRUE)</f>
        <v>Contributory</v>
      </c>
      <c r="O164" s="14" t="str">
        <f>VLOOKUP(O339,Lookups!$O$1:$P$4,2,TRUE)</f>
        <v>Contributory</v>
      </c>
      <c r="P164" s="14" t="str">
        <f>VLOOKUP(P339,Lookups!$O$1:$P$4,2,TRUE)</f>
        <v>NonContributory</v>
      </c>
      <c r="Q164" s="14" t="str">
        <f>VLOOKUP(Q339,Lookups!$O$1:$P$4,2,TRUE)</f>
        <v>NonContributory</v>
      </c>
      <c r="R164" s="14" t="str">
        <f>VLOOKUP(R339,Lookups!$O$1:$P$4,2,TRUE)</f>
        <v>NonContributory</v>
      </c>
      <c r="S164" s="14" t="str">
        <f>VLOOKUP(S339,Lookups!$O$1:$P$4,2,TRUE)</f>
        <v>NonContributory</v>
      </c>
      <c r="T164" s="14" t="str">
        <f>VLOOKUP(T339,Lookups!$O$1:$P$4,2,TRUE)</f>
        <v>NonContributory</v>
      </c>
      <c r="U164" s="14" t="str">
        <f>VLOOKUP(U339,Lookups!$O$1:$P$4,2,TRUE)</f>
        <v>Contributory</v>
      </c>
      <c r="V164" s="14" t="str">
        <f>VLOOKUP(V339,Lookups!$O$1:$P$4,2,TRUE)</f>
        <v>Contributory</v>
      </c>
      <c r="W164" s="14" t="str">
        <f>VLOOKUP(W339,Lookups!$O$1:$P$4,2,TRUE)</f>
        <v>Contributory</v>
      </c>
      <c r="X164" s="14" t="str">
        <f>VLOOKUP(X339,Lookups!$O$1:$P$4,2,TRUE)</f>
        <v>Contributory</v>
      </c>
      <c r="Y164" s="14" t="str">
        <f>VLOOKUP(Y339,Lookups!$O$1:$P$4,2,TRUE)</f>
        <v>NonContributory</v>
      </c>
      <c r="Z164" s="14" t="str">
        <f>VLOOKUP(Z339,Lookups!$O$1:$P$4,2,TRUE)</f>
        <v>Contributory</v>
      </c>
      <c r="AA164" s="14" t="str">
        <f>VLOOKUP(AA339,Lookups!$O$1:$P$4,2,TRUE)</f>
        <v>NonContributory</v>
      </c>
      <c r="AB164" s="14" t="str">
        <f>VLOOKUP(AB339,Lookups!$O$1:$P$4,2,TRUE)</f>
        <v>Contributory</v>
      </c>
      <c r="AC164" s="14" t="str">
        <f>VLOOKUP(AC339,Lookups!$O$1:$P$4,2,TRUE)</f>
        <v>Contributory</v>
      </c>
      <c r="AD164" s="14" t="str">
        <f>VLOOKUP(AD339,Lookups!$O$1:$P$4,2,TRUE)</f>
        <v>Contributory</v>
      </c>
      <c r="AE164" s="14" t="str">
        <f>VLOOKUP(AE339,Lookups!$O$1:$P$4,2,TRUE)</f>
        <v>Voluntary</v>
      </c>
      <c r="AF164" s="14" t="str">
        <f>VLOOKUP(AF339,Lookups!$O$1:$P$4,2,TRUE)</f>
        <v>Contributory</v>
      </c>
      <c r="AG164" s="14" t="str">
        <f>VLOOKUP(AG339,Lookups!$O$1:$P$4,2,TRUE)</f>
        <v>Contributory</v>
      </c>
      <c r="AH164" s="14" t="str">
        <f>VLOOKUP(AH339,Lookups!$O$1:$P$4,2,TRUE)</f>
        <v>Voluntary</v>
      </c>
      <c r="AI164" s="14" t="str">
        <f>VLOOKUP(AI339,Lookups!$O$1:$P$4,2,TRUE)</f>
        <v>Contributory</v>
      </c>
      <c r="AJ164" s="14" t="str">
        <f>VLOOKUP(AJ339,Lookups!$O$1:$P$4,2,TRUE)</f>
        <v>Contributory</v>
      </c>
      <c r="AK164" s="14" t="str">
        <f>VLOOKUP(AK339,Lookups!$O$1:$P$4,2,TRUE)</f>
        <v>Contributory</v>
      </c>
      <c r="AL164" s="14" t="str">
        <f>VLOOKUP(AL339,Lookups!$O$1:$P$4,2,TRUE)</f>
        <v>Contributory</v>
      </c>
      <c r="AM164" s="14" t="str">
        <f>VLOOKUP(AM339,Lookups!$O$1:$P$4,2,TRUE)</f>
        <v>Voluntary</v>
      </c>
      <c r="AN164" s="14" t="str">
        <f>VLOOKUP(AN339,Lookups!$O$1:$P$4,2,TRUE)</f>
        <v>Contributory</v>
      </c>
      <c r="AO164" s="14" t="str">
        <f>VLOOKUP(AO339,Lookups!$O$1:$P$4,2,TRUE)</f>
        <v>Contributory</v>
      </c>
      <c r="AP164" s="14" t="str">
        <f>VLOOKUP(AP339,Lookups!$O$1:$P$4,2,TRUE)</f>
        <v>Contributory</v>
      </c>
      <c r="AQ164" s="14" t="str">
        <f>VLOOKUP(AQ339,Lookups!$O$1:$P$4,2,TRUE)</f>
        <v>Contributory</v>
      </c>
      <c r="AR164" s="14" t="str">
        <f>VLOOKUP(AR339,Lookups!$O$1:$P$4,2,TRUE)</f>
        <v>Voluntary</v>
      </c>
      <c r="AS164" s="14" t="str">
        <f>VLOOKUP(AS339,Lookups!$O$1:$P$4,2,TRUE)</f>
        <v>NonContributory</v>
      </c>
      <c r="AT164" s="14" t="str">
        <f>VLOOKUP(AT339,Lookups!$O$1:$P$4,2,TRUE)</f>
        <v>Contributory</v>
      </c>
      <c r="AU164" s="14" t="str">
        <f>VLOOKUP(AU339,Lookups!$O$1:$P$4,2,TRUE)</f>
        <v>Contributory</v>
      </c>
      <c r="AV164" s="14" t="str">
        <f>VLOOKUP(AV339,Lookups!$O$1:$P$4,2,TRUE)</f>
        <v>Contributory</v>
      </c>
      <c r="AW164" s="14" t="str">
        <f>VLOOKUP(AW339,Lookups!$O$1:$P$4,2,TRUE)</f>
        <v>NonContributory</v>
      </c>
      <c r="AX164" s="14" t="str">
        <f>VLOOKUP(AX339,Lookups!$O$1:$P$4,2,TRUE)</f>
        <v>Contributory</v>
      </c>
      <c r="AY164" s="14" t="str">
        <f>VLOOKUP(AY339,Lookups!$O$1:$P$4,2,TRUE)</f>
        <v>Contributory</v>
      </c>
      <c r="AZ164" s="14" t="str">
        <f>VLOOKUP(AZ339,Lookups!$O$1:$P$4,2,TRUE)</f>
        <v>Contributory</v>
      </c>
      <c r="BA164" s="14" t="str">
        <f>VLOOKUP(BA339,Lookups!$O$1:$P$4,2,TRUE)</f>
        <v>NonContributory</v>
      </c>
      <c r="BB164" s="14" t="str">
        <f>VLOOKUP(BB339,Lookups!$O$1:$P$4,2,TRUE)</f>
        <v>Contributory</v>
      </c>
      <c r="BC164" s="14" t="str">
        <f>VLOOKUP(BC339,Lookups!$O$1:$P$4,2,TRUE)</f>
        <v>Contributory</v>
      </c>
      <c r="BD164" s="14" t="str">
        <f>VLOOKUP(BD339,Lookups!$O$1:$P$4,2,TRUE)</f>
        <v>Contributory</v>
      </c>
      <c r="BE164" s="14" t="str">
        <f>VLOOKUP(BE339,Lookups!$O$1:$P$4,2,TRUE)</f>
        <v>Voluntary</v>
      </c>
      <c r="BF164" s="14" t="str">
        <f>VLOOKUP(BF339,Lookups!$O$1:$P$4,2,TRUE)</f>
        <v>Voluntary</v>
      </c>
      <c r="BG164" s="14" t="str">
        <f>VLOOKUP(BG339,Lookups!$O$1:$P$4,2,TRUE)</f>
        <v>NonContributory</v>
      </c>
      <c r="BH164" s="14" t="str">
        <f>VLOOKUP(BH339,Lookups!$O$1:$P$4,2,TRUE)</f>
        <v>Voluntary</v>
      </c>
      <c r="BI164" s="14" t="str">
        <f>VLOOKUP(BI339,Lookups!$O$1:$P$4,2,TRUE)</f>
        <v>NonContributory</v>
      </c>
      <c r="BJ164" s="14" t="str">
        <f>VLOOKUP(BJ339,Lookups!$O$1:$P$4,2,TRUE)</f>
        <v>Contributory</v>
      </c>
      <c r="BK164" s="14" t="str">
        <f>VLOOKUP(BK339,Lookups!$O$1:$P$4,2,TRUE)</f>
        <v>Contributory</v>
      </c>
      <c r="BL164" s="14" t="str">
        <f>VLOOKUP(BL339,Lookups!$O$1:$P$4,2,TRUE)</f>
        <v>Contributory</v>
      </c>
      <c r="BM164" s="14" t="str">
        <f>VLOOKUP(BM339,Lookups!$O$1:$P$4,2,TRUE)</f>
        <v>NonContributory</v>
      </c>
      <c r="BN164" s="14" t="str">
        <f>VLOOKUP(BN339,Lookups!$O$1:$P$4,2,TRUE)</f>
        <v>Contributory</v>
      </c>
      <c r="BO164" s="14" t="str">
        <f>VLOOKUP(BO339,Lookups!$O$1:$P$4,2,TRUE)</f>
        <v>Contributory</v>
      </c>
      <c r="BP164" s="14" t="str">
        <f>VLOOKUP(BP339,Lookups!$O$1:$P$4,2,TRUE)</f>
        <v>Contributory</v>
      </c>
      <c r="BQ164" s="14" t="str">
        <f>VLOOKUP(BQ339,Lookups!$O$1:$P$4,2,TRUE)</f>
        <v>Voluntary</v>
      </c>
      <c r="BR164" s="14" t="str">
        <f>VLOOKUP(BR339,Lookups!$O$1:$P$4,2,TRUE)</f>
        <v>Voluntary</v>
      </c>
      <c r="BS164" s="14" t="str">
        <f>VLOOKUP(BS339,Lookups!$O$1:$P$4,2,TRUE)</f>
        <v>Contributory</v>
      </c>
      <c r="BT164" s="14" t="str">
        <f>VLOOKUP(BT339,Lookups!$O$1:$P$4,2,TRUE)</f>
        <v>Voluntary</v>
      </c>
      <c r="BU164" s="14" t="str">
        <f>VLOOKUP(BU339,Lookups!$O$1:$P$4,2,TRUE)</f>
        <v>Contributory</v>
      </c>
      <c r="BV164" s="14" t="str">
        <f>VLOOKUP(BV339,Lookups!$O$1:$P$4,2,TRUE)</f>
        <v>Contributory</v>
      </c>
      <c r="BW164" s="14" t="str">
        <f>VLOOKUP(BW339,Lookups!$O$1:$P$4,2,TRUE)</f>
        <v>Contributory</v>
      </c>
      <c r="BX164" s="14" t="str">
        <f>VLOOKUP(BX339,Lookups!$O$1:$P$4,2,TRUE)</f>
        <v>NonContributory</v>
      </c>
      <c r="BY164" s="14" t="str">
        <f>VLOOKUP(BY339,Lookups!$O$1:$P$4,2,TRUE)</f>
        <v>NonContributory</v>
      </c>
      <c r="BZ164" s="14" t="str">
        <f>VLOOKUP(BZ339,Lookups!$O$1:$P$4,2,TRUE)</f>
        <v>Contributory</v>
      </c>
      <c r="CA164" s="14" t="str">
        <f>VLOOKUP(CA339,Lookups!$O$1:$P$4,2,TRUE)</f>
        <v>NonContributory</v>
      </c>
      <c r="CB164" s="14" t="str">
        <f>VLOOKUP(CB339,Lookups!$O$1:$P$4,2,TRUE)</f>
        <v>Contributory</v>
      </c>
      <c r="CC164" s="14" t="str">
        <f>VLOOKUP(CC339,Lookups!$O$1:$P$4,2,TRUE)</f>
        <v>NonContributory</v>
      </c>
      <c r="CD164" s="14" t="str">
        <f>VLOOKUP(CD339,Lookups!$O$1:$P$4,2,TRUE)</f>
        <v>NonContributory</v>
      </c>
      <c r="CE164" s="14" t="str">
        <f>VLOOKUP(CE339,Lookups!$O$1:$P$4,2,TRUE)</f>
        <v>NonContributory</v>
      </c>
      <c r="CF164" s="14" t="str">
        <f>VLOOKUP(CF339,Lookups!$O$1:$P$4,2,TRUE)</f>
        <v>Contributory</v>
      </c>
      <c r="CG164" s="14" t="str">
        <f>VLOOKUP(CG339,Lookups!$O$1:$P$4,2,TRUE)</f>
        <v>Voluntary</v>
      </c>
      <c r="CH164" s="14" t="str">
        <f>VLOOKUP(CH339,Lookups!$O$1:$P$4,2,TRUE)</f>
        <v>Voluntary</v>
      </c>
      <c r="CI164" s="14" t="str">
        <f>VLOOKUP(CI339,Lookups!$O$1:$P$4,2,TRUE)</f>
        <v>Contributory</v>
      </c>
      <c r="CJ164" s="14" t="str">
        <f>VLOOKUP(CJ339,Lookups!$O$1:$P$4,2,TRUE)</f>
        <v>Contributory</v>
      </c>
      <c r="CK164" s="14" t="str">
        <f>VLOOKUP(CK339,Lookups!$O$1:$P$4,2,TRUE)</f>
        <v>Contributory</v>
      </c>
      <c r="CL164" s="14" t="str">
        <f>VLOOKUP(CL339,Lookups!$O$1:$P$4,2,TRUE)</f>
        <v>Voluntary</v>
      </c>
      <c r="CM164" s="14" t="str">
        <f>VLOOKUP(CM339,Lookups!$O$1:$P$4,2,TRUE)</f>
        <v>Voluntary</v>
      </c>
      <c r="CN164" s="14" t="str">
        <f>VLOOKUP(CN339,Lookups!$O$1:$P$4,2,TRUE)</f>
        <v>Contributory</v>
      </c>
      <c r="CO164" s="14" t="str">
        <f>VLOOKUP(CO339,Lookups!$O$1:$P$4,2,TRUE)</f>
        <v>Contributory</v>
      </c>
      <c r="CP164" s="14" t="str">
        <f>VLOOKUP(CP339,Lookups!$O$1:$P$4,2,TRUE)</f>
        <v>NonContributory</v>
      </c>
      <c r="CQ164" s="14" t="str">
        <f>VLOOKUP(CQ339,Lookups!$O$1:$P$4,2,TRUE)</f>
        <v>Voluntary</v>
      </c>
      <c r="CR164" s="14" t="str">
        <f>VLOOKUP(CR339,Lookups!$O$1:$P$4,2,TRUE)</f>
        <v>Contributory</v>
      </c>
      <c r="CS164" s="14" t="str">
        <f>VLOOKUP(CS339,Lookups!$O$1:$P$4,2,TRUE)</f>
        <v>Contributory</v>
      </c>
      <c r="CT164" s="14" t="str">
        <f>VLOOKUP(CT339,Lookups!$O$1:$P$4,2,TRUE)</f>
        <v>Contributory</v>
      </c>
      <c r="CU164" s="14" t="str">
        <f>VLOOKUP(CU339,Lookups!$O$1:$P$4,2,TRUE)</f>
        <v>Voluntary</v>
      </c>
      <c r="CV164" s="14" t="str">
        <f>VLOOKUP(CV339,Lookups!$O$1:$P$4,2,TRUE)</f>
        <v>Contributory</v>
      </c>
      <c r="CW164" s="14" t="str">
        <f>VLOOKUP(CW339,Lookups!$O$1:$P$4,2,TRUE)</f>
        <v>Contributory</v>
      </c>
    </row>
    <row r="165" ht="12.75" customHeight="1" outlineLevel="1">
      <c r="A165" s="11" t="s">
        <v>642</v>
      </c>
      <c r="B165" s="14">
        <f>IF(B164=Lookups!$P$3,0,IF(B164=Lookups!$P$4,1,RAND()))</f>
        <v>0</v>
      </c>
      <c r="C165" s="14">
        <f>IF(C164=Lookups!$P$3,0,IF(C164=Lookups!$P$4,1,RAND()))</f>
        <v>0</v>
      </c>
      <c r="D165" s="14">
        <f>IF(D164=Lookups!$P$3,0,IF(D164=Lookups!$P$4,1,RAND()))</f>
        <v>0.6778810229</v>
      </c>
      <c r="E165" s="14">
        <f>IF(E164=Lookups!$P$3,0,IF(E164=Lookups!$P$4,1,RAND()))</f>
        <v>0.9724110372</v>
      </c>
      <c r="F165" s="14">
        <f>IF(F164=Lookups!$P$3,0,IF(F164=Lookups!$P$4,1,RAND()))</f>
        <v>0</v>
      </c>
      <c r="G165" s="14">
        <f>IF(G164=Lookups!$P$3,0,IF(G164=Lookups!$P$4,1,RAND()))</f>
        <v>1</v>
      </c>
      <c r="H165" s="14">
        <f>IF(H164=Lookups!$P$3,0,IF(H164=Lookups!$P$4,1,RAND()))</f>
        <v>0.455766241</v>
      </c>
      <c r="I165" s="14">
        <f>IF(I164=Lookups!$P$3,0,IF(I164=Lookups!$P$4,1,RAND()))</f>
        <v>0</v>
      </c>
      <c r="J165" s="14">
        <f>IF(J164=Lookups!$P$3,0,IF(J164=Lookups!$P$4,1,RAND()))</f>
        <v>1</v>
      </c>
      <c r="K165" s="14">
        <f>IF(K164=Lookups!$P$3,0,IF(K164=Lookups!$P$4,1,RAND()))</f>
        <v>0.8080384024</v>
      </c>
      <c r="L165" s="14">
        <f>IF(L164=Lookups!$P$3,0,IF(L164=Lookups!$P$4,1,RAND()))</f>
        <v>1</v>
      </c>
      <c r="M165" s="14">
        <f>IF(M164=Lookups!$P$3,0,IF(M164=Lookups!$P$4,1,RAND()))</f>
        <v>0</v>
      </c>
      <c r="N165" s="14">
        <f>IF(N164=Lookups!$P$3,0,IF(N164=Lookups!$P$4,1,RAND()))</f>
        <v>0.8092916875</v>
      </c>
      <c r="O165" s="14">
        <f>IF(O164=Lookups!$P$3,0,IF(O164=Lookups!$P$4,1,RAND()))</f>
        <v>0.3509684574</v>
      </c>
      <c r="P165" s="14">
        <f>IF(P164=Lookups!$P$3,0,IF(P164=Lookups!$P$4,1,RAND()))</f>
        <v>0</v>
      </c>
      <c r="Q165" s="14">
        <f>IF(Q164=Lookups!$P$3,0,IF(Q164=Lookups!$P$4,1,RAND()))</f>
        <v>0</v>
      </c>
      <c r="R165" s="14">
        <f>IF(R164=Lookups!$P$3,0,IF(R164=Lookups!$P$4,1,RAND()))</f>
        <v>0</v>
      </c>
      <c r="S165" s="14">
        <f>IF(S164=Lookups!$P$3,0,IF(S164=Lookups!$P$4,1,RAND()))</f>
        <v>0</v>
      </c>
      <c r="T165" s="14">
        <f>IF(T164=Lookups!$P$3,0,IF(T164=Lookups!$P$4,1,RAND()))</f>
        <v>0</v>
      </c>
      <c r="U165" s="14">
        <f>IF(U164=Lookups!$P$3,0,IF(U164=Lookups!$P$4,1,RAND()))</f>
        <v>0.6455555674</v>
      </c>
      <c r="V165" s="14">
        <f>IF(V164=Lookups!$P$3,0,IF(V164=Lookups!$P$4,1,RAND()))</f>
        <v>0.08908312074</v>
      </c>
      <c r="W165" s="14">
        <f>IF(W164=Lookups!$P$3,0,IF(W164=Lookups!$P$4,1,RAND()))</f>
        <v>0.9723002385</v>
      </c>
      <c r="X165" s="14">
        <f>IF(X164=Lookups!$P$3,0,IF(X164=Lookups!$P$4,1,RAND()))</f>
        <v>0.9467163015</v>
      </c>
      <c r="Y165" s="14">
        <f>IF(Y164=Lookups!$P$3,0,IF(Y164=Lookups!$P$4,1,RAND()))</f>
        <v>0</v>
      </c>
      <c r="Z165" s="14">
        <f>IF(Z164=Lookups!$P$3,0,IF(Z164=Lookups!$P$4,1,RAND()))</f>
        <v>0.1876082387</v>
      </c>
      <c r="AA165" s="14">
        <f>IF(AA164=Lookups!$P$3,0,IF(AA164=Lookups!$P$4,1,RAND()))</f>
        <v>0</v>
      </c>
      <c r="AB165" s="14">
        <f>IF(AB164=Lookups!$P$3,0,IF(AB164=Lookups!$P$4,1,RAND()))</f>
        <v>0.6190322827</v>
      </c>
      <c r="AC165" s="14">
        <f>IF(AC164=Lookups!$P$3,0,IF(AC164=Lookups!$P$4,1,RAND()))</f>
        <v>0.1655218304</v>
      </c>
      <c r="AD165" s="14">
        <f>IF(AD164=Lookups!$P$3,0,IF(AD164=Lookups!$P$4,1,RAND()))</f>
        <v>0.2623574891</v>
      </c>
      <c r="AE165" s="14">
        <f>IF(AE164=Lookups!$P$3,0,IF(AE164=Lookups!$P$4,1,RAND()))</f>
        <v>1</v>
      </c>
      <c r="AF165" s="14">
        <f>IF(AF164=Lookups!$P$3,0,IF(AF164=Lookups!$P$4,1,RAND()))</f>
        <v>0.9252982688</v>
      </c>
      <c r="AG165" s="14">
        <f>IF(AG164=Lookups!$P$3,0,IF(AG164=Lookups!$P$4,1,RAND()))</f>
        <v>0.2912978292</v>
      </c>
      <c r="AH165" s="14">
        <f>IF(AH164=Lookups!$P$3,0,IF(AH164=Lookups!$P$4,1,RAND()))</f>
        <v>1</v>
      </c>
      <c r="AI165" s="14">
        <f>IF(AI164=Lookups!$P$3,0,IF(AI164=Lookups!$P$4,1,RAND()))</f>
        <v>0.3537015183</v>
      </c>
      <c r="AJ165" s="14">
        <f>IF(AJ164=Lookups!$P$3,0,IF(AJ164=Lookups!$P$4,1,RAND()))</f>
        <v>0.737900602</v>
      </c>
      <c r="AK165" s="14">
        <f>IF(AK164=Lookups!$P$3,0,IF(AK164=Lookups!$P$4,1,RAND()))</f>
        <v>0.7445211931</v>
      </c>
      <c r="AL165" s="14">
        <f>IF(AL164=Lookups!$P$3,0,IF(AL164=Lookups!$P$4,1,RAND()))</f>
        <v>0.2391005036</v>
      </c>
      <c r="AM165" s="14">
        <f>IF(AM164=Lookups!$P$3,0,IF(AM164=Lookups!$P$4,1,RAND()))</f>
        <v>1</v>
      </c>
      <c r="AN165" s="14">
        <f>IF(AN164=Lookups!$P$3,0,IF(AN164=Lookups!$P$4,1,RAND()))</f>
        <v>0.1838398472</v>
      </c>
      <c r="AO165" s="14">
        <f>IF(AO164=Lookups!$P$3,0,IF(AO164=Lookups!$P$4,1,RAND()))</f>
        <v>0.1629831575</v>
      </c>
      <c r="AP165" s="14">
        <f>IF(AP164=Lookups!$P$3,0,IF(AP164=Lookups!$P$4,1,RAND()))</f>
        <v>0.8530163823</v>
      </c>
      <c r="AQ165" s="14">
        <f>IF(AQ164=Lookups!$P$3,0,IF(AQ164=Lookups!$P$4,1,RAND()))</f>
        <v>0.166889707</v>
      </c>
      <c r="AR165" s="14">
        <f>IF(AR164=Lookups!$P$3,0,IF(AR164=Lookups!$P$4,1,RAND()))</f>
        <v>1</v>
      </c>
      <c r="AS165" s="14">
        <f>IF(AS164=Lookups!$P$3,0,IF(AS164=Lookups!$P$4,1,RAND()))</f>
        <v>0</v>
      </c>
      <c r="AT165" s="14">
        <f>IF(AT164=Lookups!$P$3,0,IF(AT164=Lookups!$P$4,1,RAND()))</f>
        <v>0.6566074385</v>
      </c>
      <c r="AU165" s="14">
        <f>IF(AU164=Lookups!$P$3,0,IF(AU164=Lookups!$P$4,1,RAND()))</f>
        <v>0.9340790344</v>
      </c>
      <c r="AV165" s="14">
        <f>IF(AV164=Lookups!$P$3,0,IF(AV164=Lookups!$P$4,1,RAND()))</f>
        <v>0.6753328405</v>
      </c>
      <c r="AW165" s="14">
        <f>IF(AW164=Lookups!$P$3,0,IF(AW164=Lookups!$P$4,1,RAND()))</f>
        <v>0</v>
      </c>
      <c r="AX165" s="14">
        <f>IF(AX164=Lookups!$P$3,0,IF(AX164=Lookups!$P$4,1,RAND()))</f>
        <v>0.3716942855</v>
      </c>
      <c r="AY165" s="14">
        <f>IF(AY164=Lookups!$P$3,0,IF(AY164=Lookups!$P$4,1,RAND()))</f>
        <v>0.4636501347</v>
      </c>
      <c r="AZ165" s="14">
        <f>IF(AZ164=Lookups!$P$3,0,IF(AZ164=Lookups!$P$4,1,RAND()))</f>
        <v>0.9104042969</v>
      </c>
      <c r="BA165" s="14">
        <f>IF(BA164=Lookups!$P$3,0,IF(BA164=Lookups!$P$4,1,RAND()))</f>
        <v>0</v>
      </c>
      <c r="BB165" s="14">
        <f>IF(BB164=Lookups!$P$3,0,IF(BB164=Lookups!$P$4,1,RAND()))</f>
        <v>0.2796066702</v>
      </c>
      <c r="BC165" s="14">
        <f>IF(BC164=Lookups!$P$3,0,IF(BC164=Lookups!$P$4,1,RAND()))</f>
        <v>0.04269153563</v>
      </c>
      <c r="BD165" s="14">
        <f>IF(BD164=Lookups!$P$3,0,IF(BD164=Lookups!$P$4,1,RAND()))</f>
        <v>0.7765821117</v>
      </c>
      <c r="BE165" s="14">
        <f>IF(BE164=Lookups!$P$3,0,IF(BE164=Lookups!$P$4,1,RAND()))</f>
        <v>1</v>
      </c>
      <c r="BF165" s="14">
        <f>IF(BF164=Lookups!$P$3,0,IF(BF164=Lookups!$P$4,1,RAND()))</f>
        <v>1</v>
      </c>
      <c r="BG165" s="14">
        <f>IF(BG164=Lookups!$P$3,0,IF(BG164=Lookups!$P$4,1,RAND()))</f>
        <v>0</v>
      </c>
      <c r="BH165" s="14">
        <f>IF(BH164=Lookups!$P$3,0,IF(BH164=Lookups!$P$4,1,RAND()))</f>
        <v>1</v>
      </c>
      <c r="BI165" s="14">
        <f>IF(BI164=Lookups!$P$3,0,IF(BI164=Lookups!$P$4,1,RAND()))</f>
        <v>0</v>
      </c>
      <c r="BJ165" s="14">
        <f>IF(BJ164=Lookups!$P$3,0,IF(BJ164=Lookups!$P$4,1,RAND()))</f>
        <v>0.01784431938</v>
      </c>
      <c r="BK165" s="14">
        <f>IF(BK164=Lookups!$P$3,0,IF(BK164=Lookups!$P$4,1,RAND()))</f>
        <v>0.280638915</v>
      </c>
      <c r="BL165" s="14">
        <f>IF(BL164=Lookups!$P$3,0,IF(BL164=Lookups!$P$4,1,RAND()))</f>
        <v>0.9009147072</v>
      </c>
      <c r="BM165" s="14">
        <f>IF(BM164=Lookups!$P$3,0,IF(BM164=Lookups!$P$4,1,RAND()))</f>
        <v>0</v>
      </c>
      <c r="BN165" s="14">
        <f>IF(BN164=Lookups!$P$3,0,IF(BN164=Lookups!$P$4,1,RAND()))</f>
        <v>0.5049090784</v>
      </c>
      <c r="BO165" s="14">
        <f>IF(BO164=Lookups!$P$3,0,IF(BO164=Lookups!$P$4,1,RAND()))</f>
        <v>0.5519822559</v>
      </c>
      <c r="BP165" s="14">
        <f>IF(BP164=Lookups!$P$3,0,IF(BP164=Lookups!$P$4,1,RAND()))</f>
        <v>0.8483323111</v>
      </c>
      <c r="BQ165" s="14">
        <f>IF(BQ164=Lookups!$P$3,0,IF(BQ164=Lookups!$P$4,1,RAND()))</f>
        <v>1</v>
      </c>
      <c r="BR165" s="14">
        <f>IF(BR164=Lookups!$P$3,0,IF(BR164=Lookups!$P$4,1,RAND()))</f>
        <v>1</v>
      </c>
      <c r="BS165" s="14">
        <f>IF(BS164=Lookups!$P$3,0,IF(BS164=Lookups!$P$4,1,RAND()))</f>
        <v>0.6209018861</v>
      </c>
      <c r="BT165" s="14">
        <f>IF(BT164=Lookups!$P$3,0,IF(BT164=Lookups!$P$4,1,RAND()))</f>
        <v>1</v>
      </c>
      <c r="BU165" s="14">
        <f>IF(BU164=Lookups!$P$3,0,IF(BU164=Lookups!$P$4,1,RAND()))</f>
        <v>0.4278196047</v>
      </c>
      <c r="BV165" s="14">
        <f>IF(BV164=Lookups!$P$3,0,IF(BV164=Lookups!$P$4,1,RAND()))</f>
        <v>0.3393170399</v>
      </c>
      <c r="BW165" s="14">
        <f>IF(BW164=Lookups!$P$3,0,IF(BW164=Lookups!$P$4,1,RAND()))</f>
        <v>0.7913663718</v>
      </c>
      <c r="BX165" s="14">
        <f>IF(BX164=Lookups!$P$3,0,IF(BX164=Lookups!$P$4,1,RAND()))</f>
        <v>0</v>
      </c>
      <c r="BY165" s="14">
        <f>IF(BY164=Lookups!$P$3,0,IF(BY164=Lookups!$P$4,1,RAND()))</f>
        <v>0</v>
      </c>
      <c r="BZ165" s="14">
        <f>IF(BZ164=Lookups!$P$3,0,IF(BZ164=Lookups!$P$4,1,RAND()))</f>
        <v>0.7622220951</v>
      </c>
      <c r="CA165" s="14">
        <f>IF(CA164=Lookups!$P$3,0,IF(CA164=Lookups!$P$4,1,RAND()))</f>
        <v>0</v>
      </c>
      <c r="CB165" s="14">
        <f>IF(CB164=Lookups!$P$3,0,IF(CB164=Lookups!$P$4,1,RAND()))</f>
        <v>0.1487273607</v>
      </c>
      <c r="CC165" s="14">
        <f>IF(CC164=Lookups!$P$3,0,IF(CC164=Lookups!$P$4,1,RAND()))</f>
        <v>0</v>
      </c>
      <c r="CD165" s="14">
        <f>IF(CD164=Lookups!$P$3,0,IF(CD164=Lookups!$P$4,1,RAND()))</f>
        <v>0</v>
      </c>
      <c r="CE165" s="14">
        <f>IF(CE164=Lookups!$P$3,0,IF(CE164=Lookups!$P$4,1,RAND()))</f>
        <v>0</v>
      </c>
      <c r="CF165" s="14">
        <f>IF(CF164=Lookups!$P$3,0,IF(CF164=Lookups!$P$4,1,RAND()))</f>
        <v>0.5300171443</v>
      </c>
      <c r="CG165" s="14">
        <f>IF(CG164=Lookups!$P$3,0,IF(CG164=Lookups!$P$4,1,RAND()))</f>
        <v>1</v>
      </c>
      <c r="CH165" s="14">
        <f>IF(CH164=Lookups!$P$3,0,IF(CH164=Lookups!$P$4,1,RAND()))</f>
        <v>1</v>
      </c>
      <c r="CI165" s="14">
        <f>IF(CI164=Lookups!$P$3,0,IF(CI164=Lookups!$P$4,1,RAND()))</f>
        <v>0.6830601676</v>
      </c>
      <c r="CJ165" s="14">
        <f>IF(CJ164=Lookups!$P$3,0,IF(CJ164=Lookups!$P$4,1,RAND()))</f>
        <v>0.1311971664</v>
      </c>
      <c r="CK165" s="14">
        <f>IF(CK164=Lookups!$P$3,0,IF(CK164=Lookups!$P$4,1,RAND()))</f>
        <v>0.521642926</v>
      </c>
      <c r="CL165" s="14">
        <f>IF(CL164=Lookups!$P$3,0,IF(CL164=Lookups!$P$4,1,RAND()))</f>
        <v>1</v>
      </c>
      <c r="CM165" s="14">
        <f>IF(CM164=Lookups!$P$3,0,IF(CM164=Lookups!$P$4,1,RAND()))</f>
        <v>1</v>
      </c>
      <c r="CN165" s="14">
        <f>IF(CN164=Lookups!$P$3,0,IF(CN164=Lookups!$P$4,1,RAND()))</f>
        <v>0.816063318</v>
      </c>
      <c r="CO165" s="14">
        <f>IF(CO164=Lookups!$P$3,0,IF(CO164=Lookups!$P$4,1,RAND()))</f>
        <v>0.649692445</v>
      </c>
      <c r="CP165" s="14">
        <f>IF(CP164=Lookups!$P$3,0,IF(CP164=Lookups!$P$4,1,RAND()))</f>
        <v>0</v>
      </c>
      <c r="CQ165" s="14">
        <f>IF(CQ164=Lookups!$P$3,0,IF(CQ164=Lookups!$P$4,1,RAND()))</f>
        <v>1</v>
      </c>
      <c r="CR165" s="14">
        <f>IF(CR164=Lookups!$P$3,0,IF(CR164=Lookups!$P$4,1,RAND()))</f>
        <v>0.5917709067</v>
      </c>
      <c r="CS165" s="14">
        <f>IF(CS164=Lookups!$P$3,0,IF(CS164=Lookups!$P$4,1,RAND()))</f>
        <v>0.05489855906</v>
      </c>
      <c r="CT165" s="14">
        <f>IF(CT164=Lookups!$P$3,0,IF(CT164=Lookups!$P$4,1,RAND()))</f>
        <v>0.2953924788</v>
      </c>
      <c r="CU165" s="14">
        <f>IF(CU164=Lookups!$P$3,0,IF(CU164=Lookups!$P$4,1,RAND()))</f>
        <v>1</v>
      </c>
      <c r="CV165" s="14">
        <f>IF(CV164=Lookups!$P$3,0,IF(CV164=Lookups!$P$4,1,RAND()))</f>
        <v>0.7511195053</v>
      </c>
      <c r="CW165" s="14">
        <f>IF(CW164=Lookups!$P$3,0,IF(CW164=Lookups!$P$4,1,RAND()))</f>
        <v>0.349359706</v>
      </c>
    </row>
    <row r="166" ht="12.75" customHeight="1" outlineLevel="1">
      <c r="A166" s="11" t="s">
        <v>643</v>
      </c>
      <c r="B166" s="14">
        <f t="shared" ref="B166:CW166" si="89">RANDBETWEEN(1,10)/10</f>
        <v>0.1</v>
      </c>
      <c r="C166" s="14">
        <f t="shared" si="89"/>
        <v>0.3</v>
      </c>
      <c r="D166" s="14">
        <f t="shared" si="89"/>
        <v>0.9</v>
      </c>
      <c r="E166" s="14">
        <f t="shared" si="89"/>
        <v>1</v>
      </c>
      <c r="F166" s="14">
        <f t="shared" si="89"/>
        <v>0.3</v>
      </c>
      <c r="G166" s="14">
        <f t="shared" si="89"/>
        <v>1</v>
      </c>
      <c r="H166" s="14">
        <f t="shared" si="89"/>
        <v>0.7</v>
      </c>
      <c r="I166" s="14">
        <f t="shared" si="89"/>
        <v>0.7</v>
      </c>
      <c r="J166" s="14">
        <f t="shared" si="89"/>
        <v>0.8</v>
      </c>
      <c r="K166" s="14">
        <f t="shared" si="89"/>
        <v>0.5</v>
      </c>
      <c r="L166" s="14">
        <f t="shared" si="89"/>
        <v>0.7</v>
      </c>
      <c r="M166" s="14">
        <f t="shared" si="89"/>
        <v>0.5</v>
      </c>
      <c r="N166" s="14">
        <f t="shared" si="89"/>
        <v>1</v>
      </c>
      <c r="O166" s="14">
        <f t="shared" si="89"/>
        <v>0.3</v>
      </c>
      <c r="P166" s="14">
        <f t="shared" si="89"/>
        <v>0.5</v>
      </c>
      <c r="Q166" s="14">
        <f t="shared" si="89"/>
        <v>0.9</v>
      </c>
      <c r="R166" s="14">
        <f t="shared" si="89"/>
        <v>1</v>
      </c>
      <c r="S166" s="14">
        <f t="shared" si="89"/>
        <v>0.5</v>
      </c>
      <c r="T166" s="14">
        <f t="shared" si="89"/>
        <v>0.8</v>
      </c>
      <c r="U166" s="14">
        <f t="shared" si="89"/>
        <v>0.2</v>
      </c>
      <c r="V166" s="14">
        <f t="shared" si="89"/>
        <v>0.5</v>
      </c>
      <c r="W166" s="14">
        <f t="shared" si="89"/>
        <v>0.1</v>
      </c>
      <c r="X166" s="14">
        <f t="shared" si="89"/>
        <v>0.3</v>
      </c>
      <c r="Y166" s="14">
        <f t="shared" si="89"/>
        <v>0.6</v>
      </c>
      <c r="Z166" s="14">
        <f t="shared" si="89"/>
        <v>0.4</v>
      </c>
      <c r="AA166" s="14">
        <f t="shared" si="89"/>
        <v>0.4</v>
      </c>
      <c r="AB166" s="14">
        <f t="shared" si="89"/>
        <v>0.5</v>
      </c>
      <c r="AC166" s="14">
        <f t="shared" si="89"/>
        <v>0.2</v>
      </c>
      <c r="AD166" s="14">
        <f t="shared" si="89"/>
        <v>0.1</v>
      </c>
      <c r="AE166" s="14">
        <f t="shared" si="89"/>
        <v>1</v>
      </c>
      <c r="AF166" s="14">
        <f t="shared" si="89"/>
        <v>0.8</v>
      </c>
      <c r="AG166" s="14">
        <f t="shared" si="89"/>
        <v>0.7</v>
      </c>
      <c r="AH166" s="14">
        <f t="shared" si="89"/>
        <v>0.3</v>
      </c>
      <c r="AI166" s="14">
        <f t="shared" si="89"/>
        <v>0.3</v>
      </c>
      <c r="AJ166" s="14">
        <f t="shared" si="89"/>
        <v>0.2</v>
      </c>
      <c r="AK166" s="14">
        <f t="shared" si="89"/>
        <v>0.8</v>
      </c>
      <c r="AL166" s="14">
        <f t="shared" si="89"/>
        <v>0.1</v>
      </c>
      <c r="AM166" s="14">
        <f t="shared" si="89"/>
        <v>0.4</v>
      </c>
      <c r="AN166" s="14">
        <f t="shared" si="89"/>
        <v>0.9</v>
      </c>
      <c r="AO166" s="14">
        <f t="shared" si="89"/>
        <v>0.9</v>
      </c>
      <c r="AP166" s="14">
        <f t="shared" si="89"/>
        <v>0.8</v>
      </c>
      <c r="AQ166" s="14">
        <f t="shared" si="89"/>
        <v>0.3</v>
      </c>
      <c r="AR166" s="14">
        <f t="shared" si="89"/>
        <v>0.1</v>
      </c>
      <c r="AS166" s="14">
        <f t="shared" si="89"/>
        <v>0.5</v>
      </c>
      <c r="AT166" s="14">
        <f t="shared" si="89"/>
        <v>0.4</v>
      </c>
      <c r="AU166" s="14">
        <f t="shared" si="89"/>
        <v>0.3</v>
      </c>
      <c r="AV166" s="14">
        <f t="shared" si="89"/>
        <v>0.3</v>
      </c>
      <c r="AW166" s="14">
        <f t="shared" si="89"/>
        <v>0.9</v>
      </c>
      <c r="AX166" s="14">
        <f t="shared" si="89"/>
        <v>0.9</v>
      </c>
      <c r="AY166" s="14">
        <f t="shared" si="89"/>
        <v>0.5</v>
      </c>
      <c r="AZ166" s="14">
        <f t="shared" si="89"/>
        <v>0.1</v>
      </c>
      <c r="BA166" s="14">
        <f t="shared" si="89"/>
        <v>0.7</v>
      </c>
      <c r="BB166" s="14">
        <f t="shared" si="89"/>
        <v>0.3</v>
      </c>
      <c r="BC166" s="14">
        <f t="shared" si="89"/>
        <v>0.2</v>
      </c>
      <c r="BD166" s="14">
        <f t="shared" si="89"/>
        <v>0.3</v>
      </c>
      <c r="BE166" s="14">
        <f t="shared" si="89"/>
        <v>0.5</v>
      </c>
      <c r="BF166" s="14">
        <f t="shared" si="89"/>
        <v>0.4</v>
      </c>
      <c r="BG166" s="14">
        <f t="shared" si="89"/>
        <v>0.6</v>
      </c>
      <c r="BH166" s="14">
        <f t="shared" si="89"/>
        <v>0.5</v>
      </c>
      <c r="BI166" s="14">
        <f t="shared" si="89"/>
        <v>0.3</v>
      </c>
      <c r="BJ166" s="14">
        <f t="shared" si="89"/>
        <v>0.4</v>
      </c>
      <c r="BK166" s="14">
        <f t="shared" si="89"/>
        <v>1</v>
      </c>
      <c r="BL166" s="14">
        <f t="shared" si="89"/>
        <v>0.9</v>
      </c>
      <c r="BM166" s="14">
        <f t="shared" si="89"/>
        <v>0.4</v>
      </c>
      <c r="BN166" s="14">
        <f t="shared" si="89"/>
        <v>0.9</v>
      </c>
      <c r="BO166" s="14">
        <f t="shared" si="89"/>
        <v>0.1</v>
      </c>
      <c r="BP166" s="14">
        <f t="shared" si="89"/>
        <v>0.6</v>
      </c>
      <c r="BQ166" s="14">
        <f t="shared" si="89"/>
        <v>0.2</v>
      </c>
      <c r="BR166" s="14">
        <f t="shared" si="89"/>
        <v>1</v>
      </c>
      <c r="BS166" s="14">
        <f t="shared" si="89"/>
        <v>0.3</v>
      </c>
      <c r="BT166" s="14">
        <f t="shared" si="89"/>
        <v>0.5</v>
      </c>
      <c r="BU166" s="14">
        <f t="shared" si="89"/>
        <v>0.1</v>
      </c>
      <c r="BV166" s="14">
        <f t="shared" si="89"/>
        <v>0.3</v>
      </c>
      <c r="BW166" s="14">
        <f t="shared" si="89"/>
        <v>0.1</v>
      </c>
      <c r="BX166" s="14">
        <f t="shared" si="89"/>
        <v>0.4</v>
      </c>
      <c r="BY166" s="14">
        <f t="shared" si="89"/>
        <v>0.4</v>
      </c>
      <c r="BZ166" s="14">
        <f t="shared" si="89"/>
        <v>0.6</v>
      </c>
      <c r="CA166" s="14">
        <f t="shared" si="89"/>
        <v>0.3</v>
      </c>
      <c r="CB166" s="14">
        <f t="shared" si="89"/>
        <v>0.5</v>
      </c>
      <c r="CC166" s="14">
        <f t="shared" si="89"/>
        <v>0.1</v>
      </c>
      <c r="CD166" s="14">
        <f t="shared" si="89"/>
        <v>1</v>
      </c>
      <c r="CE166" s="14">
        <f t="shared" si="89"/>
        <v>0.7</v>
      </c>
      <c r="CF166" s="14">
        <f t="shared" si="89"/>
        <v>0.4</v>
      </c>
      <c r="CG166" s="14">
        <f t="shared" si="89"/>
        <v>0.8</v>
      </c>
      <c r="CH166" s="14">
        <f t="shared" si="89"/>
        <v>0.3</v>
      </c>
      <c r="CI166" s="14">
        <f t="shared" si="89"/>
        <v>1</v>
      </c>
      <c r="CJ166" s="14">
        <f t="shared" si="89"/>
        <v>0.8</v>
      </c>
      <c r="CK166" s="14">
        <f t="shared" si="89"/>
        <v>0.5</v>
      </c>
      <c r="CL166" s="14">
        <f t="shared" si="89"/>
        <v>0.9</v>
      </c>
      <c r="CM166" s="14">
        <f t="shared" si="89"/>
        <v>0.2</v>
      </c>
      <c r="CN166" s="14">
        <f t="shared" si="89"/>
        <v>0.5</v>
      </c>
      <c r="CO166" s="14">
        <f t="shared" si="89"/>
        <v>0.3</v>
      </c>
      <c r="CP166" s="14">
        <f t="shared" si="89"/>
        <v>0.8</v>
      </c>
      <c r="CQ166" s="14">
        <f t="shared" si="89"/>
        <v>1</v>
      </c>
      <c r="CR166" s="14">
        <f t="shared" si="89"/>
        <v>0.4</v>
      </c>
      <c r="CS166" s="14">
        <f t="shared" si="89"/>
        <v>0.6</v>
      </c>
      <c r="CT166" s="14">
        <f t="shared" si="89"/>
        <v>0.5</v>
      </c>
      <c r="CU166" s="14">
        <f t="shared" si="89"/>
        <v>0.7</v>
      </c>
      <c r="CV166" s="14">
        <f t="shared" si="89"/>
        <v>0.9</v>
      </c>
      <c r="CW166" s="14">
        <f t="shared" si="89"/>
        <v>0.4</v>
      </c>
    </row>
    <row r="167" ht="12.75" customHeight="1" outlineLevel="1">
      <c r="A167" s="11" t="s">
        <v>644</v>
      </c>
      <c r="B167" s="14" t="str">
        <f>VLOOKUP(B340,Lookups!$Q$1:$R$3,2,TRUE)</f>
        <v>Percent</v>
      </c>
      <c r="C167" s="14" t="str">
        <f>VLOOKUP(C340,Lookups!$Q$1:$R$3,2,TRUE)</f>
        <v>Flat</v>
      </c>
      <c r="D167" s="14" t="str">
        <f>VLOOKUP(D340,Lookups!$Q$1:$R$3,2,TRUE)</f>
        <v>Percent</v>
      </c>
      <c r="E167" s="14" t="str">
        <f>VLOOKUP(E340,Lookups!$Q$1:$R$3,2,TRUE)</f>
        <v>Percent</v>
      </c>
      <c r="F167" s="14" t="str">
        <f>VLOOKUP(F340,Lookups!$Q$1:$R$3,2,TRUE)</f>
        <v>Flat</v>
      </c>
      <c r="G167" s="14" t="str">
        <f>VLOOKUP(G340,Lookups!$Q$1:$R$3,2,TRUE)</f>
        <v>Flat</v>
      </c>
      <c r="H167" s="14" t="str">
        <f>VLOOKUP(H340,Lookups!$Q$1:$R$3,2,TRUE)</f>
        <v>Flat</v>
      </c>
      <c r="I167" s="14" t="str">
        <f>VLOOKUP(I340,Lookups!$Q$1:$R$3,2,TRUE)</f>
        <v>Percent</v>
      </c>
      <c r="J167" s="14" t="str">
        <f>VLOOKUP(J340,Lookups!$Q$1:$R$3,2,TRUE)</f>
        <v>Flat</v>
      </c>
      <c r="K167" s="14" t="str">
        <f>VLOOKUP(K340,Lookups!$Q$1:$R$3,2,TRUE)</f>
        <v>Percent</v>
      </c>
      <c r="L167" s="14" t="str">
        <f>VLOOKUP(L340,Lookups!$Q$1:$R$3,2,TRUE)</f>
        <v>Flat</v>
      </c>
      <c r="M167" s="14" t="str">
        <f>VLOOKUP(M340,Lookups!$Q$1:$R$3,2,TRUE)</f>
        <v>Flat</v>
      </c>
      <c r="N167" s="14" t="str">
        <f>VLOOKUP(N340,Lookups!$Q$1:$R$3,2,TRUE)</f>
        <v>Flat</v>
      </c>
      <c r="O167" s="14" t="str">
        <f>VLOOKUP(O340,Lookups!$Q$1:$R$3,2,TRUE)</f>
        <v>Flat</v>
      </c>
      <c r="P167" s="14" t="str">
        <f>VLOOKUP(P340,Lookups!$Q$1:$R$3,2,TRUE)</f>
        <v>Flat</v>
      </c>
      <c r="Q167" s="14" t="str">
        <f>VLOOKUP(Q340,Lookups!$Q$1:$R$3,2,TRUE)</f>
        <v>Flat</v>
      </c>
      <c r="R167" s="14" t="str">
        <f>VLOOKUP(R340,Lookups!$Q$1:$R$3,2,TRUE)</f>
        <v>Flat</v>
      </c>
      <c r="S167" s="14" t="str">
        <f>VLOOKUP(S340,Lookups!$Q$1:$R$3,2,TRUE)</f>
        <v>Percent</v>
      </c>
      <c r="T167" s="14" t="str">
        <f>VLOOKUP(T340,Lookups!$Q$1:$R$3,2,TRUE)</f>
        <v>Percent</v>
      </c>
      <c r="U167" s="14" t="str">
        <f>VLOOKUP(U340,Lookups!$Q$1:$R$3,2,TRUE)</f>
        <v>Flat</v>
      </c>
      <c r="V167" s="14" t="str">
        <f>VLOOKUP(V340,Lookups!$Q$1:$R$3,2,TRUE)</f>
        <v>Flat</v>
      </c>
      <c r="W167" s="14" t="str">
        <f>VLOOKUP(W340,Lookups!$Q$1:$R$3,2,TRUE)</f>
        <v>Percent</v>
      </c>
      <c r="X167" s="14" t="str">
        <f>VLOOKUP(X340,Lookups!$Q$1:$R$3,2,TRUE)</f>
        <v>Flat</v>
      </c>
      <c r="Y167" s="14" t="str">
        <f>VLOOKUP(Y340,Lookups!$Q$1:$R$3,2,TRUE)</f>
        <v>Flat</v>
      </c>
      <c r="Z167" s="14" t="str">
        <f>VLOOKUP(Z340,Lookups!$Q$1:$R$3,2,TRUE)</f>
        <v>Percent</v>
      </c>
      <c r="AA167" s="14" t="str">
        <f>VLOOKUP(AA340,Lookups!$Q$1:$R$3,2,TRUE)</f>
        <v>Flat</v>
      </c>
      <c r="AB167" s="14" t="str">
        <f>VLOOKUP(AB340,Lookups!$Q$1:$R$3,2,TRUE)</f>
        <v>Percent</v>
      </c>
      <c r="AC167" s="14" t="str">
        <f>VLOOKUP(AC340,Lookups!$Q$1:$R$3,2,TRUE)</f>
        <v>Flat</v>
      </c>
      <c r="AD167" s="14" t="str">
        <f>VLOOKUP(AD340,Lookups!$Q$1:$R$3,2,TRUE)</f>
        <v>Flat</v>
      </c>
      <c r="AE167" s="14" t="str">
        <f>VLOOKUP(AE340,Lookups!$Q$1:$R$3,2,TRUE)</f>
        <v>Percent</v>
      </c>
      <c r="AF167" s="14" t="str">
        <f>VLOOKUP(AF340,Lookups!$Q$1:$R$3,2,TRUE)</f>
        <v>Flat</v>
      </c>
      <c r="AG167" s="14" t="str">
        <f>VLOOKUP(AG340,Lookups!$Q$1:$R$3,2,TRUE)</f>
        <v>Flat</v>
      </c>
      <c r="AH167" s="14" t="str">
        <f>VLOOKUP(AH340,Lookups!$Q$1:$R$3,2,TRUE)</f>
        <v>Flat</v>
      </c>
      <c r="AI167" s="14" t="str">
        <f>VLOOKUP(AI340,Lookups!$Q$1:$R$3,2,TRUE)</f>
        <v>Flat</v>
      </c>
      <c r="AJ167" s="14" t="str">
        <f>VLOOKUP(AJ340,Lookups!$Q$1:$R$3,2,TRUE)</f>
        <v>Flat</v>
      </c>
      <c r="AK167" s="14" t="str">
        <f>VLOOKUP(AK340,Lookups!$Q$1:$R$3,2,TRUE)</f>
        <v>Flat</v>
      </c>
      <c r="AL167" s="14" t="str">
        <f>VLOOKUP(AL340,Lookups!$Q$1:$R$3,2,TRUE)</f>
        <v>Flat</v>
      </c>
      <c r="AM167" s="14" t="str">
        <f>VLOOKUP(AM340,Lookups!$Q$1:$R$3,2,TRUE)</f>
        <v>Flat</v>
      </c>
      <c r="AN167" s="14" t="str">
        <f>VLOOKUP(AN340,Lookups!$Q$1:$R$3,2,TRUE)</f>
        <v>Flat</v>
      </c>
      <c r="AO167" s="14" t="str">
        <f>VLOOKUP(AO340,Lookups!$Q$1:$R$3,2,TRUE)</f>
        <v>Flat</v>
      </c>
      <c r="AP167" s="14" t="str">
        <f>VLOOKUP(AP340,Lookups!$Q$1:$R$3,2,TRUE)</f>
        <v>Percent</v>
      </c>
      <c r="AQ167" s="14" t="str">
        <f>VLOOKUP(AQ340,Lookups!$Q$1:$R$3,2,TRUE)</f>
        <v>Flat</v>
      </c>
      <c r="AR167" s="14" t="str">
        <f>VLOOKUP(AR340,Lookups!$Q$1:$R$3,2,TRUE)</f>
        <v>Flat</v>
      </c>
      <c r="AS167" s="14" t="str">
        <f>VLOOKUP(AS340,Lookups!$Q$1:$R$3,2,TRUE)</f>
        <v>Flat</v>
      </c>
      <c r="AT167" s="14" t="str">
        <f>VLOOKUP(AT340,Lookups!$Q$1:$R$3,2,TRUE)</f>
        <v>Flat</v>
      </c>
      <c r="AU167" s="14" t="str">
        <f>VLOOKUP(AU340,Lookups!$Q$1:$R$3,2,TRUE)</f>
        <v>Flat</v>
      </c>
      <c r="AV167" s="14" t="str">
        <f>VLOOKUP(AV340,Lookups!$Q$1:$R$3,2,TRUE)</f>
        <v>Percent</v>
      </c>
      <c r="AW167" s="14" t="str">
        <f>VLOOKUP(AW340,Lookups!$Q$1:$R$3,2,TRUE)</f>
        <v>Percent</v>
      </c>
      <c r="AX167" s="14" t="str">
        <f>VLOOKUP(AX340,Lookups!$Q$1:$R$3,2,TRUE)</f>
        <v>Flat</v>
      </c>
      <c r="AY167" s="14" t="str">
        <f>VLOOKUP(AY340,Lookups!$Q$1:$R$3,2,TRUE)</f>
        <v>Flat</v>
      </c>
      <c r="AZ167" s="14" t="str">
        <f>VLOOKUP(AZ340,Lookups!$Q$1:$R$3,2,TRUE)</f>
        <v>Flat</v>
      </c>
      <c r="BA167" s="14" t="str">
        <f>VLOOKUP(BA340,Lookups!$Q$1:$R$3,2,TRUE)</f>
        <v>Flat</v>
      </c>
      <c r="BB167" s="14" t="str">
        <f>VLOOKUP(BB340,Lookups!$Q$1:$R$3,2,TRUE)</f>
        <v>Flat</v>
      </c>
      <c r="BC167" s="14" t="str">
        <f>VLOOKUP(BC340,Lookups!$Q$1:$R$3,2,TRUE)</f>
        <v>Flat</v>
      </c>
      <c r="BD167" s="14" t="str">
        <f>VLOOKUP(BD340,Lookups!$Q$1:$R$3,2,TRUE)</f>
        <v>Flat</v>
      </c>
      <c r="BE167" s="14" t="str">
        <f>VLOOKUP(BE340,Lookups!$Q$1:$R$3,2,TRUE)</f>
        <v>Percent</v>
      </c>
      <c r="BF167" s="14" t="str">
        <f>VLOOKUP(BF340,Lookups!$Q$1:$R$3,2,TRUE)</f>
        <v>Flat</v>
      </c>
      <c r="BG167" s="14" t="str">
        <f>VLOOKUP(BG340,Lookups!$Q$1:$R$3,2,TRUE)</f>
        <v>Percent</v>
      </c>
      <c r="BH167" s="14" t="str">
        <f>VLOOKUP(BH340,Lookups!$Q$1:$R$3,2,TRUE)</f>
        <v>Flat</v>
      </c>
      <c r="BI167" s="14" t="str">
        <f>VLOOKUP(BI340,Lookups!$Q$1:$R$3,2,TRUE)</f>
        <v>Flat</v>
      </c>
      <c r="BJ167" s="14" t="str">
        <f>VLOOKUP(BJ340,Lookups!$Q$1:$R$3,2,TRUE)</f>
        <v>Flat</v>
      </c>
      <c r="BK167" s="14" t="str">
        <f>VLOOKUP(BK340,Lookups!$Q$1:$R$3,2,TRUE)</f>
        <v>Percent</v>
      </c>
      <c r="BL167" s="14" t="str">
        <f>VLOOKUP(BL340,Lookups!$Q$1:$R$3,2,TRUE)</f>
        <v>Flat</v>
      </c>
      <c r="BM167" s="14" t="str">
        <f>VLOOKUP(BM340,Lookups!$Q$1:$R$3,2,TRUE)</f>
        <v>Percent</v>
      </c>
      <c r="BN167" s="14" t="str">
        <f>VLOOKUP(BN340,Lookups!$Q$1:$R$3,2,TRUE)</f>
        <v>Flat</v>
      </c>
      <c r="BO167" s="14" t="str">
        <f>VLOOKUP(BO340,Lookups!$Q$1:$R$3,2,TRUE)</f>
        <v>Flat</v>
      </c>
      <c r="BP167" s="14" t="str">
        <f>VLOOKUP(BP340,Lookups!$Q$1:$R$3,2,TRUE)</f>
        <v>Flat</v>
      </c>
      <c r="BQ167" s="14" t="str">
        <f>VLOOKUP(BQ340,Lookups!$Q$1:$R$3,2,TRUE)</f>
        <v>Flat</v>
      </c>
      <c r="BR167" s="14" t="str">
        <f>VLOOKUP(BR340,Lookups!$Q$1:$R$3,2,TRUE)</f>
        <v>Flat</v>
      </c>
      <c r="BS167" s="14" t="str">
        <f>VLOOKUP(BS340,Lookups!$Q$1:$R$3,2,TRUE)</f>
        <v>Flat</v>
      </c>
      <c r="BT167" s="14" t="str">
        <f>VLOOKUP(BT340,Lookups!$Q$1:$R$3,2,TRUE)</f>
        <v>Flat</v>
      </c>
      <c r="BU167" s="14" t="str">
        <f>VLOOKUP(BU340,Lookups!$Q$1:$R$3,2,TRUE)</f>
        <v>Flat</v>
      </c>
      <c r="BV167" s="14" t="str">
        <f>VLOOKUP(BV340,Lookups!$Q$1:$R$3,2,TRUE)</f>
        <v>Flat</v>
      </c>
      <c r="BW167" s="14" t="str">
        <f>VLOOKUP(BW340,Lookups!$Q$1:$R$3,2,TRUE)</f>
        <v>Flat</v>
      </c>
      <c r="BX167" s="14" t="str">
        <f>VLOOKUP(BX340,Lookups!$Q$1:$R$3,2,TRUE)</f>
        <v>Flat</v>
      </c>
      <c r="BY167" s="14" t="str">
        <f>VLOOKUP(BY340,Lookups!$Q$1:$R$3,2,TRUE)</f>
        <v>Percent</v>
      </c>
      <c r="BZ167" s="14" t="str">
        <f>VLOOKUP(BZ340,Lookups!$Q$1:$R$3,2,TRUE)</f>
        <v>Flat</v>
      </c>
      <c r="CA167" s="14" t="str">
        <f>VLOOKUP(CA340,Lookups!$Q$1:$R$3,2,TRUE)</f>
        <v>Flat</v>
      </c>
      <c r="CB167" s="14" t="str">
        <f>VLOOKUP(CB340,Lookups!$Q$1:$R$3,2,TRUE)</f>
        <v>Flat</v>
      </c>
      <c r="CC167" s="14" t="str">
        <f>VLOOKUP(CC340,Lookups!$Q$1:$R$3,2,TRUE)</f>
        <v>Flat</v>
      </c>
      <c r="CD167" s="14" t="str">
        <f>VLOOKUP(CD340,Lookups!$Q$1:$R$3,2,TRUE)</f>
        <v>Flat</v>
      </c>
      <c r="CE167" s="14" t="str">
        <f>VLOOKUP(CE340,Lookups!$Q$1:$R$3,2,TRUE)</f>
        <v>Percent</v>
      </c>
      <c r="CF167" s="14" t="str">
        <f>VLOOKUP(CF340,Lookups!$Q$1:$R$3,2,TRUE)</f>
        <v>Flat</v>
      </c>
      <c r="CG167" s="14" t="str">
        <f>VLOOKUP(CG340,Lookups!$Q$1:$R$3,2,TRUE)</f>
        <v>Flat</v>
      </c>
      <c r="CH167" s="14" t="str">
        <f>VLOOKUP(CH340,Lookups!$Q$1:$R$3,2,TRUE)</f>
        <v>Flat</v>
      </c>
      <c r="CI167" s="14" t="str">
        <f>VLOOKUP(CI340,Lookups!$Q$1:$R$3,2,TRUE)</f>
        <v>Flat</v>
      </c>
      <c r="CJ167" s="14" t="str">
        <f>VLOOKUP(CJ340,Lookups!$Q$1:$R$3,2,TRUE)</f>
        <v>Flat</v>
      </c>
      <c r="CK167" s="14" t="str">
        <f>VLOOKUP(CK340,Lookups!$Q$1:$R$3,2,TRUE)</f>
        <v>Flat</v>
      </c>
      <c r="CL167" s="14" t="str">
        <f>VLOOKUP(CL340,Lookups!$Q$1:$R$3,2,TRUE)</f>
        <v>Percent</v>
      </c>
      <c r="CM167" s="14" t="str">
        <f>VLOOKUP(CM340,Lookups!$Q$1:$R$3,2,TRUE)</f>
        <v>Flat</v>
      </c>
      <c r="CN167" s="14" t="str">
        <f>VLOOKUP(CN340,Lookups!$Q$1:$R$3,2,TRUE)</f>
        <v>Flat</v>
      </c>
      <c r="CO167" s="14" t="str">
        <f>VLOOKUP(CO340,Lookups!$Q$1:$R$3,2,TRUE)</f>
        <v>Flat</v>
      </c>
      <c r="CP167" s="14" t="str">
        <f>VLOOKUP(CP340,Lookups!$Q$1:$R$3,2,TRUE)</f>
        <v>Percent</v>
      </c>
      <c r="CQ167" s="14" t="str">
        <f>VLOOKUP(CQ340,Lookups!$Q$1:$R$3,2,TRUE)</f>
        <v>Percent</v>
      </c>
      <c r="CR167" s="14" t="str">
        <f>VLOOKUP(CR340,Lookups!$Q$1:$R$3,2,TRUE)</f>
        <v>Flat</v>
      </c>
      <c r="CS167" s="14" t="str">
        <f>VLOOKUP(CS340,Lookups!$Q$1:$R$3,2,TRUE)</f>
        <v>Percent</v>
      </c>
      <c r="CT167" s="14" t="str">
        <f>VLOOKUP(CT340,Lookups!$Q$1:$R$3,2,TRUE)</f>
        <v>Flat</v>
      </c>
      <c r="CU167" s="14" t="str">
        <f>VLOOKUP(CU340,Lookups!$Q$1:$R$3,2,TRUE)</f>
        <v>Flat</v>
      </c>
      <c r="CV167" s="14" t="str">
        <f>VLOOKUP(CV340,Lookups!$Q$1:$R$3,2,TRUE)</f>
        <v>Flat</v>
      </c>
      <c r="CW167" s="14" t="str">
        <f>VLOOKUP(CW340,Lookups!$Q$1:$R$3,2,TRUE)</f>
        <v>Flat</v>
      </c>
    </row>
    <row r="168" ht="12.75" customHeight="1" outlineLevel="1">
      <c r="A168" s="11" t="s">
        <v>645</v>
      </c>
      <c r="B168" s="14">
        <f t="shared" ref="B168:CW168" si="90">RANDBETWEEN(1,10)*1000</f>
        <v>4000</v>
      </c>
      <c r="C168" s="14">
        <f t="shared" si="90"/>
        <v>6000</v>
      </c>
      <c r="D168" s="14">
        <f t="shared" si="90"/>
        <v>2000</v>
      </c>
      <c r="E168" s="14">
        <f t="shared" si="90"/>
        <v>5000</v>
      </c>
      <c r="F168" s="14">
        <f t="shared" si="90"/>
        <v>8000</v>
      </c>
      <c r="G168" s="14">
        <f t="shared" si="90"/>
        <v>9000</v>
      </c>
      <c r="H168" s="14">
        <f t="shared" si="90"/>
        <v>5000</v>
      </c>
      <c r="I168" s="14">
        <f t="shared" si="90"/>
        <v>10000</v>
      </c>
      <c r="J168" s="14">
        <f t="shared" si="90"/>
        <v>8000</v>
      </c>
      <c r="K168" s="14">
        <f t="shared" si="90"/>
        <v>4000</v>
      </c>
      <c r="L168" s="14">
        <f t="shared" si="90"/>
        <v>6000</v>
      </c>
      <c r="M168" s="14">
        <f t="shared" si="90"/>
        <v>1000</v>
      </c>
      <c r="N168" s="14">
        <f t="shared" si="90"/>
        <v>1000</v>
      </c>
      <c r="O168" s="14">
        <f t="shared" si="90"/>
        <v>2000</v>
      </c>
      <c r="P168" s="14">
        <f t="shared" si="90"/>
        <v>4000</v>
      </c>
      <c r="Q168" s="14">
        <f t="shared" si="90"/>
        <v>5000</v>
      </c>
      <c r="R168" s="14">
        <f t="shared" si="90"/>
        <v>3000</v>
      </c>
      <c r="S168" s="14">
        <f t="shared" si="90"/>
        <v>8000</v>
      </c>
      <c r="T168" s="14">
        <f t="shared" si="90"/>
        <v>6000</v>
      </c>
      <c r="U168" s="14">
        <f t="shared" si="90"/>
        <v>2000</v>
      </c>
      <c r="V168" s="14">
        <f t="shared" si="90"/>
        <v>2000</v>
      </c>
      <c r="W168" s="14">
        <f t="shared" si="90"/>
        <v>8000</v>
      </c>
      <c r="X168" s="14">
        <f t="shared" si="90"/>
        <v>4000</v>
      </c>
      <c r="Y168" s="14">
        <f t="shared" si="90"/>
        <v>7000</v>
      </c>
      <c r="Z168" s="14">
        <f t="shared" si="90"/>
        <v>8000</v>
      </c>
      <c r="AA168" s="14">
        <f t="shared" si="90"/>
        <v>1000</v>
      </c>
      <c r="AB168" s="14">
        <f t="shared" si="90"/>
        <v>6000</v>
      </c>
      <c r="AC168" s="14">
        <f t="shared" si="90"/>
        <v>6000</v>
      </c>
      <c r="AD168" s="14">
        <f t="shared" si="90"/>
        <v>4000</v>
      </c>
      <c r="AE168" s="14">
        <f t="shared" si="90"/>
        <v>7000</v>
      </c>
      <c r="AF168" s="14">
        <f t="shared" si="90"/>
        <v>6000</v>
      </c>
      <c r="AG168" s="14">
        <f t="shared" si="90"/>
        <v>5000</v>
      </c>
      <c r="AH168" s="14">
        <f t="shared" si="90"/>
        <v>6000</v>
      </c>
      <c r="AI168" s="14">
        <f t="shared" si="90"/>
        <v>10000</v>
      </c>
      <c r="AJ168" s="14">
        <f t="shared" si="90"/>
        <v>2000</v>
      </c>
      <c r="AK168" s="14">
        <f t="shared" si="90"/>
        <v>4000</v>
      </c>
      <c r="AL168" s="14">
        <f t="shared" si="90"/>
        <v>9000</v>
      </c>
      <c r="AM168" s="14">
        <f t="shared" si="90"/>
        <v>5000</v>
      </c>
      <c r="AN168" s="14">
        <f t="shared" si="90"/>
        <v>6000</v>
      </c>
      <c r="AO168" s="14">
        <f t="shared" si="90"/>
        <v>1000</v>
      </c>
      <c r="AP168" s="14">
        <f t="shared" si="90"/>
        <v>2000</v>
      </c>
      <c r="AQ168" s="14">
        <f t="shared" si="90"/>
        <v>8000</v>
      </c>
      <c r="AR168" s="14">
        <f t="shared" si="90"/>
        <v>4000</v>
      </c>
      <c r="AS168" s="14">
        <f t="shared" si="90"/>
        <v>1000</v>
      </c>
      <c r="AT168" s="14">
        <f t="shared" si="90"/>
        <v>2000</v>
      </c>
      <c r="AU168" s="14">
        <f t="shared" si="90"/>
        <v>3000</v>
      </c>
      <c r="AV168" s="14">
        <f t="shared" si="90"/>
        <v>9000</v>
      </c>
      <c r="AW168" s="14">
        <f t="shared" si="90"/>
        <v>2000</v>
      </c>
      <c r="AX168" s="14">
        <f t="shared" si="90"/>
        <v>7000</v>
      </c>
      <c r="AY168" s="14">
        <f t="shared" si="90"/>
        <v>9000</v>
      </c>
      <c r="AZ168" s="14">
        <f t="shared" si="90"/>
        <v>1000</v>
      </c>
      <c r="BA168" s="14">
        <f t="shared" si="90"/>
        <v>8000</v>
      </c>
      <c r="BB168" s="14">
        <f t="shared" si="90"/>
        <v>5000</v>
      </c>
      <c r="BC168" s="14">
        <f t="shared" si="90"/>
        <v>7000</v>
      </c>
      <c r="BD168" s="14">
        <f t="shared" si="90"/>
        <v>6000</v>
      </c>
      <c r="BE168" s="14">
        <f t="shared" si="90"/>
        <v>5000</v>
      </c>
      <c r="BF168" s="14">
        <f t="shared" si="90"/>
        <v>4000</v>
      </c>
      <c r="BG168" s="14">
        <f t="shared" si="90"/>
        <v>3000</v>
      </c>
      <c r="BH168" s="14">
        <f t="shared" si="90"/>
        <v>9000</v>
      </c>
      <c r="BI168" s="14">
        <f t="shared" si="90"/>
        <v>3000</v>
      </c>
      <c r="BJ168" s="14">
        <f t="shared" si="90"/>
        <v>6000</v>
      </c>
      <c r="BK168" s="14">
        <f t="shared" si="90"/>
        <v>10000</v>
      </c>
      <c r="BL168" s="14">
        <f t="shared" si="90"/>
        <v>3000</v>
      </c>
      <c r="BM168" s="14">
        <f t="shared" si="90"/>
        <v>5000</v>
      </c>
      <c r="BN168" s="14">
        <f t="shared" si="90"/>
        <v>7000</v>
      </c>
      <c r="BO168" s="14">
        <f t="shared" si="90"/>
        <v>9000</v>
      </c>
      <c r="BP168" s="14">
        <f t="shared" si="90"/>
        <v>7000</v>
      </c>
      <c r="BQ168" s="14">
        <f t="shared" si="90"/>
        <v>2000</v>
      </c>
      <c r="BR168" s="14">
        <f t="shared" si="90"/>
        <v>5000</v>
      </c>
      <c r="BS168" s="14">
        <f t="shared" si="90"/>
        <v>9000</v>
      </c>
      <c r="BT168" s="14">
        <f t="shared" si="90"/>
        <v>6000</v>
      </c>
      <c r="BU168" s="14">
        <f t="shared" si="90"/>
        <v>8000</v>
      </c>
      <c r="BV168" s="14">
        <f t="shared" si="90"/>
        <v>5000</v>
      </c>
      <c r="BW168" s="14">
        <f t="shared" si="90"/>
        <v>7000</v>
      </c>
      <c r="BX168" s="14">
        <f t="shared" si="90"/>
        <v>7000</v>
      </c>
      <c r="BY168" s="14">
        <f t="shared" si="90"/>
        <v>10000</v>
      </c>
      <c r="BZ168" s="14">
        <f t="shared" si="90"/>
        <v>3000</v>
      </c>
      <c r="CA168" s="14">
        <f t="shared" si="90"/>
        <v>7000</v>
      </c>
      <c r="CB168" s="14">
        <f t="shared" si="90"/>
        <v>10000</v>
      </c>
      <c r="CC168" s="14">
        <f t="shared" si="90"/>
        <v>9000</v>
      </c>
      <c r="CD168" s="14">
        <f t="shared" si="90"/>
        <v>1000</v>
      </c>
      <c r="CE168" s="14">
        <f t="shared" si="90"/>
        <v>4000</v>
      </c>
      <c r="CF168" s="14">
        <f t="shared" si="90"/>
        <v>10000</v>
      </c>
      <c r="CG168" s="14">
        <f t="shared" si="90"/>
        <v>9000</v>
      </c>
      <c r="CH168" s="14">
        <f t="shared" si="90"/>
        <v>7000</v>
      </c>
      <c r="CI168" s="14">
        <f t="shared" si="90"/>
        <v>7000</v>
      </c>
      <c r="CJ168" s="14">
        <f t="shared" si="90"/>
        <v>2000</v>
      </c>
      <c r="CK168" s="14">
        <f t="shared" si="90"/>
        <v>10000</v>
      </c>
      <c r="CL168" s="14">
        <f t="shared" si="90"/>
        <v>1000</v>
      </c>
      <c r="CM168" s="14">
        <f t="shared" si="90"/>
        <v>4000</v>
      </c>
      <c r="CN168" s="14">
        <f t="shared" si="90"/>
        <v>4000</v>
      </c>
      <c r="CO168" s="14">
        <f t="shared" si="90"/>
        <v>3000</v>
      </c>
      <c r="CP168" s="14">
        <f t="shared" si="90"/>
        <v>7000</v>
      </c>
      <c r="CQ168" s="14">
        <f t="shared" si="90"/>
        <v>7000</v>
      </c>
      <c r="CR168" s="14">
        <f t="shared" si="90"/>
        <v>2000</v>
      </c>
      <c r="CS168" s="14">
        <f t="shared" si="90"/>
        <v>4000</v>
      </c>
      <c r="CT168" s="14">
        <f t="shared" si="90"/>
        <v>8000</v>
      </c>
      <c r="CU168" s="14">
        <f t="shared" si="90"/>
        <v>1000</v>
      </c>
      <c r="CV168" s="14">
        <f t="shared" si="90"/>
        <v>7000</v>
      </c>
      <c r="CW168" s="14">
        <f t="shared" si="90"/>
        <v>6000</v>
      </c>
    </row>
    <row r="169" ht="12.75" customHeight="1" outlineLevel="1">
      <c r="A169" s="11" t="s">
        <v>646</v>
      </c>
      <c r="B169" s="14">
        <v>12.0</v>
      </c>
      <c r="C169" s="14">
        <v>12.0</v>
      </c>
      <c r="D169" s="14">
        <v>12.0</v>
      </c>
      <c r="E169" s="14">
        <v>12.0</v>
      </c>
      <c r="F169" s="14">
        <v>12.0</v>
      </c>
      <c r="G169" s="14">
        <v>12.0</v>
      </c>
      <c r="H169" s="14">
        <v>12.0</v>
      </c>
      <c r="I169" s="14">
        <v>12.0</v>
      </c>
      <c r="J169" s="14">
        <v>12.0</v>
      </c>
      <c r="K169" s="14">
        <v>12.0</v>
      </c>
      <c r="L169" s="14">
        <v>12.0</v>
      </c>
      <c r="M169" s="14">
        <v>12.0</v>
      </c>
      <c r="N169" s="14">
        <v>12.0</v>
      </c>
      <c r="O169" s="14">
        <v>12.0</v>
      </c>
      <c r="P169" s="14">
        <v>12.0</v>
      </c>
      <c r="Q169" s="14">
        <v>12.0</v>
      </c>
      <c r="R169" s="14">
        <v>12.0</v>
      </c>
      <c r="S169" s="14">
        <v>12.0</v>
      </c>
      <c r="T169" s="14">
        <v>12.0</v>
      </c>
      <c r="U169" s="14">
        <v>12.0</v>
      </c>
      <c r="V169" s="14">
        <v>12.0</v>
      </c>
      <c r="W169" s="14">
        <v>12.0</v>
      </c>
      <c r="X169" s="14">
        <v>12.0</v>
      </c>
      <c r="Y169" s="14">
        <v>12.0</v>
      </c>
      <c r="Z169" s="14">
        <v>12.0</v>
      </c>
      <c r="AA169" s="14">
        <v>12.0</v>
      </c>
      <c r="AB169" s="14">
        <v>12.0</v>
      </c>
      <c r="AC169" s="14">
        <v>12.0</v>
      </c>
      <c r="AD169" s="14">
        <v>12.0</v>
      </c>
      <c r="AE169" s="14">
        <v>12.0</v>
      </c>
      <c r="AF169" s="14">
        <v>12.0</v>
      </c>
      <c r="AG169" s="14">
        <v>12.0</v>
      </c>
      <c r="AH169" s="14">
        <v>12.0</v>
      </c>
      <c r="AI169" s="14">
        <v>12.0</v>
      </c>
      <c r="AJ169" s="14">
        <v>12.0</v>
      </c>
      <c r="AK169" s="14">
        <v>12.0</v>
      </c>
      <c r="AL169" s="14">
        <v>12.0</v>
      </c>
      <c r="AM169" s="14">
        <v>12.0</v>
      </c>
      <c r="AN169" s="14">
        <v>12.0</v>
      </c>
      <c r="AO169" s="14">
        <v>12.0</v>
      </c>
      <c r="AP169" s="14">
        <v>12.0</v>
      </c>
      <c r="AQ169" s="14">
        <v>12.0</v>
      </c>
      <c r="AR169" s="14">
        <v>12.0</v>
      </c>
      <c r="AS169" s="14">
        <v>12.0</v>
      </c>
      <c r="AT169" s="14">
        <v>12.0</v>
      </c>
      <c r="AU169" s="14">
        <v>12.0</v>
      </c>
      <c r="AV169" s="14">
        <v>12.0</v>
      </c>
      <c r="AW169" s="14">
        <v>12.0</v>
      </c>
      <c r="AX169" s="14">
        <v>12.0</v>
      </c>
      <c r="AY169" s="14">
        <v>12.0</v>
      </c>
      <c r="AZ169" s="14">
        <v>12.0</v>
      </c>
      <c r="BA169" s="14">
        <v>12.0</v>
      </c>
      <c r="BB169" s="14">
        <v>12.0</v>
      </c>
      <c r="BC169" s="14">
        <v>12.0</v>
      </c>
      <c r="BD169" s="14">
        <v>12.0</v>
      </c>
      <c r="BE169" s="14">
        <v>12.0</v>
      </c>
      <c r="BF169" s="14">
        <v>12.0</v>
      </c>
      <c r="BG169" s="14">
        <v>12.0</v>
      </c>
      <c r="BH169" s="14">
        <v>12.0</v>
      </c>
      <c r="BI169" s="14">
        <v>12.0</v>
      </c>
      <c r="BJ169" s="14">
        <v>12.0</v>
      </c>
      <c r="BK169" s="14">
        <v>12.0</v>
      </c>
      <c r="BL169" s="14">
        <v>12.0</v>
      </c>
      <c r="BM169" s="14">
        <v>12.0</v>
      </c>
      <c r="BN169" s="14">
        <v>12.0</v>
      </c>
      <c r="BO169" s="14">
        <v>12.0</v>
      </c>
      <c r="BP169" s="14">
        <v>12.0</v>
      </c>
      <c r="BQ169" s="14">
        <v>12.0</v>
      </c>
      <c r="BR169" s="14">
        <v>12.0</v>
      </c>
      <c r="BS169" s="14">
        <v>12.0</v>
      </c>
      <c r="BT169" s="14">
        <v>12.0</v>
      </c>
      <c r="BU169" s="14">
        <v>12.0</v>
      </c>
      <c r="BV169" s="14">
        <v>12.0</v>
      </c>
      <c r="BW169" s="14">
        <v>12.0</v>
      </c>
      <c r="BX169" s="14">
        <v>12.0</v>
      </c>
      <c r="BY169" s="14">
        <v>12.0</v>
      </c>
      <c r="BZ169" s="14">
        <v>12.0</v>
      </c>
      <c r="CA169" s="14">
        <v>12.0</v>
      </c>
      <c r="CB169" s="14">
        <v>12.0</v>
      </c>
      <c r="CC169" s="14">
        <v>12.0</v>
      </c>
      <c r="CD169" s="14">
        <v>12.0</v>
      </c>
      <c r="CE169" s="14">
        <v>12.0</v>
      </c>
      <c r="CF169" s="14">
        <v>12.0</v>
      </c>
      <c r="CG169" s="14">
        <v>12.0</v>
      </c>
      <c r="CH169" s="14">
        <v>12.0</v>
      </c>
      <c r="CI169" s="14">
        <v>12.0</v>
      </c>
      <c r="CJ169" s="14">
        <v>12.0</v>
      </c>
      <c r="CK169" s="14">
        <v>12.0</v>
      </c>
      <c r="CL169" s="14">
        <v>12.0</v>
      </c>
      <c r="CM169" s="14">
        <v>12.0</v>
      </c>
      <c r="CN169" s="14">
        <v>12.0</v>
      </c>
      <c r="CO169" s="14">
        <v>12.0</v>
      </c>
      <c r="CP169" s="14">
        <v>12.0</v>
      </c>
      <c r="CQ169" s="14">
        <v>12.0</v>
      </c>
      <c r="CR169" s="14">
        <v>12.0</v>
      </c>
      <c r="CS169" s="14">
        <v>12.0</v>
      </c>
      <c r="CT169" s="14">
        <v>12.0</v>
      </c>
      <c r="CU169" s="14">
        <v>12.0</v>
      </c>
      <c r="CV169" s="14">
        <v>12.0</v>
      </c>
      <c r="CW169" s="14">
        <v>12.0</v>
      </c>
    </row>
    <row r="170" ht="12.75" customHeight="1" outlineLevel="1">
      <c r="A170" s="10" t="s">
        <v>647</v>
      </c>
      <c r="B170" s="17">
        <v>12.0</v>
      </c>
      <c r="C170" s="17">
        <v>12.0</v>
      </c>
      <c r="D170" s="17">
        <v>12.0</v>
      </c>
      <c r="E170" s="17">
        <v>12.0</v>
      </c>
      <c r="F170" s="17">
        <v>12.0</v>
      </c>
      <c r="G170" s="17">
        <v>12.0</v>
      </c>
      <c r="H170" s="17">
        <v>12.0</v>
      </c>
      <c r="I170" s="17">
        <v>12.0</v>
      </c>
      <c r="J170" s="17">
        <v>12.0</v>
      </c>
      <c r="K170" s="17">
        <v>12.0</v>
      </c>
      <c r="L170" s="17">
        <v>12.0</v>
      </c>
      <c r="M170" s="17">
        <v>12.0</v>
      </c>
      <c r="N170" s="17">
        <v>12.0</v>
      </c>
      <c r="O170" s="17">
        <v>12.0</v>
      </c>
      <c r="P170" s="17">
        <v>12.0</v>
      </c>
      <c r="Q170" s="17">
        <v>12.0</v>
      </c>
      <c r="R170" s="17">
        <v>12.0</v>
      </c>
      <c r="S170" s="17">
        <v>12.0</v>
      </c>
      <c r="T170" s="17">
        <v>12.0</v>
      </c>
      <c r="U170" s="17">
        <v>12.0</v>
      </c>
      <c r="V170" s="17">
        <v>12.0</v>
      </c>
      <c r="W170" s="17">
        <v>12.0</v>
      </c>
      <c r="X170" s="17">
        <v>12.0</v>
      </c>
      <c r="Y170" s="17">
        <v>12.0</v>
      </c>
      <c r="Z170" s="17">
        <v>12.0</v>
      </c>
      <c r="AA170" s="17">
        <v>12.0</v>
      </c>
      <c r="AB170" s="17">
        <v>12.0</v>
      </c>
      <c r="AC170" s="17">
        <v>12.0</v>
      </c>
      <c r="AD170" s="17">
        <v>12.0</v>
      </c>
      <c r="AE170" s="17">
        <v>12.0</v>
      </c>
      <c r="AF170" s="17">
        <v>12.0</v>
      </c>
      <c r="AG170" s="17">
        <v>12.0</v>
      </c>
      <c r="AH170" s="17">
        <v>12.0</v>
      </c>
      <c r="AI170" s="17">
        <v>12.0</v>
      </c>
      <c r="AJ170" s="17">
        <v>12.0</v>
      </c>
      <c r="AK170" s="17">
        <v>12.0</v>
      </c>
      <c r="AL170" s="17">
        <v>12.0</v>
      </c>
      <c r="AM170" s="17">
        <v>12.0</v>
      </c>
      <c r="AN170" s="17">
        <v>12.0</v>
      </c>
      <c r="AO170" s="17">
        <v>12.0</v>
      </c>
      <c r="AP170" s="17">
        <v>12.0</v>
      </c>
      <c r="AQ170" s="17">
        <v>12.0</v>
      </c>
      <c r="AR170" s="17">
        <v>12.0</v>
      </c>
      <c r="AS170" s="17">
        <v>12.0</v>
      </c>
      <c r="AT170" s="17">
        <v>12.0</v>
      </c>
      <c r="AU170" s="17">
        <v>12.0</v>
      </c>
      <c r="AV170" s="17">
        <v>12.0</v>
      </c>
      <c r="AW170" s="17">
        <v>12.0</v>
      </c>
      <c r="AX170" s="17">
        <v>12.0</v>
      </c>
      <c r="AY170" s="17">
        <v>12.0</v>
      </c>
      <c r="AZ170" s="17">
        <v>12.0</v>
      </c>
      <c r="BA170" s="17">
        <v>12.0</v>
      </c>
      <c r="BB170" s="17">
        <v>12.0</v>
      </c>
      <c r="BC170" s="17">
        <v>12.0</v>
      </c>
      <c r="BD170" s="17">
        <v>12.0</v>
      </c>
      <c r="BE170" s="17">
        <v>12.0</v>
      </c>
      <c r="BF170" s="17">
        <v>12.0</v>
      </c>
      <c r="BG170" s="17">
        <v>12.0</v>
      </c>
      <c r="BH170" s="17">
        <v>12.0</v>
      </c>
      <c r="BI170" s="17">
        <v>12.0</v>
      </c>
      <c r="BJ170" s="17">
        <v>12.0</v>
      </c>
      <c r="BK170" s="17">
        <v>12.0</v>
      </c>
      <c r="BL170" s="17">
        <v>12.0</v>
      </c>
      <c r="BM170" s="17">
        <v>12.0</v>
      </c>
      <c r="BN170" s="17">
        <v>12.0</v>
      </c>
      <c r="BO170" s="17">
        <v>12.0</v>
      </c>
      <c r="BP170" s="17">
        <v>12.0</v>
      </c>
      <c r="BQ170" s="17">
        <v>12.0</v>
      </c>
      <c r="BR170" s="17">
        <v>12.0</v>
      </c>
      <c r="BS170" s="17">
        <v>12.0</v>
      </c>
      <c r="BT170" s="17">
        <v>12.0</v>
      </c>
      <c r="BU170" s="17">
        <v>12.0</v>
      </c>
      <c r="BV170" s="17">
        <v>12.0</v>
      </c>
      <c r="BW170" s="17">
        <v>12.0</v>
      </c>
      <c r="BX170" s="17">
        <v>12.0</v>
      </c>
      <c r="BY170" s="17">
        <v>12.0</v>
      </c>
      <c r="BZ170" s="17">
        <v>12.0</v>
      </c>
      <c r="CA170" s="17">
        <v>12.0</v>
      </c>
      <c r="CB170" s="17">
        <v>12.0</v>
      </c>
      <c r="CC170" s="17">
        <v>12.0</v>
      </c>
      <c r="CD170" s="17">
        <v>12.0</v>
      </c>
      <c r="CE170" s="17">
        <v>12.0</v>
      </c>
      <c r="CF170" s="17">
        <v>12.0</v>
      </c>
      <c r="CG170" s="17">
        <v>12.0</v>
      </c>
      <c r="CH170" s="17">
        <v>12.0</v>
      </c>
      <c r="CI170" s="17">
        <v>12.0</v>
      </c>
      <c r="CJ170" s="17">
        <v>12.0</v>
      </c>
      <c r="CK170" s="17">
        <v>12.0</v>
      </c>
      <c r="CL170" s="17">
        <v>12.0</v>
      </c>
      <c r="CM170" s="17">
        <v>12.0</v>
      </c>
      <c r="CN170" s="17">
        <v>12.0</v>
      </c>
      <c r="CO170" s="17">
        <v>12.0</v>
      </c>
      <c r="CP170" s="17">
        <v>12.0</v>
      </c>
      <c r="CQ170" s="17">
        <v>12.0</v>
      </c>
      <c r="CR170" s="17">
        <v>12.0</v>
      </c>
      <c r="CS170" s="17">
        <v>12.0</v>
      </c>
      <c r="CT170" s="17">
        <v>12.0</v>
      </c>
      <c r="CU170" s="17">
        <v>12.0</v>
      </c>
      <c r="CV170" s="17">
        <v>12.0</v>
      </c>
      <c r="CW170" s="17">
        <v>12.0</v>
      </c>
    </row>
    <row r="171" ht="12.75" customHeight="1" outlineLevel="1">
      <c r="A171" s="11" t="s">
        <v>648</v>
      </c>
      <c r="B171" s="14" t="str">
        <f>IF(B161="Per100CoveredPayroll",VLOOKUP(B341,Lookups!$S$1:$T$3,2,TRUE),VLOOKUP(B341,Lookups!$S$1:$T$4,2,TRUE))</f>
        <v>PercentageWeeklySalarySingleValue</v>
      </c>
      <c r="C171" s="14" t="str">
        <f>IF(C161="Per100CoveredPayroll",VLOOKUP(C341,Lookups!$S$1:$T$3,2,TRUE),VLOOKUP(C341,Lookups!$S$1:$T$4,2,TRUE))</f>
        <v>PercentageWeeklySalarySingleValue</v>
      </c>
      <c r="D171" s="14" t="str">
        <f>IF(D161="Per100CoveredPayroll",VLOOKUP(D341,Lookups!$S$1:$T$3,2,TRUE),VLOOKUP(D341,Lookups!$S$1:$T$4,2,TRUE))</f>
        <v>TieredBenefits</v>
      </c>
      <c r="E171" s="14" t="str">
        <f>IF(E161="Per100CoveredPayroll",VLOOKUP(E341,Lookups!$S$1:$T$3,2,TRUE),VLOOKUP(E341,Lookups!$S$1:$T$4,2,TRUE))</f>
        <v>PercentageWeeklySalarySingleValue</v>
      </c>
      <c r="F171" s="14" t="str">
        <f>IF(F161="Per100CoveredPayroll",VLOOKUP(F341,Lookups!$S$1:$T$3,2,TRUE),VLOOKUP(F341,Lookups!$S$1:$T$4,2,TRUE))</f>
        <v>TieredBenefits</v>
      </c>
      <c r="G171" s="14" t="str">
        <f>IF(G161="Per100CoveredPayroll",VLOOKUP(G341,Lookups!$S$1:$T$3,2,TRUE),VLOOKUP(G341,Lookups!$S$1:$T$4,2,TRUE))</f>
        <v>TieredBenefits</v>
      </c>
      <c r="H171" s="14" t="str">
        <f>IF(H161="Per100CoveredPayroll",VLOOKUP(H341,Lookups!$S$1:$T$3,2,TRUE),VLOOKUP(H341,Lookups!$S$1:$T$4,2,TRUE))</f>
        <v>TieredBenefits</v>
      </c>
      <c r="I171" s="14" t="str">
        <f>IF(I161="Per100CoveredPayroll",VLOOKUP(I341,Lookups!$S$1:$T$3,2,TRUE),VLOOKUP(I341,Lookups!$S$1:$T$4,2,TRUE))</f>
        <v>PercentageWeeklySalarySingleValue</v>
      </c>
      <c r="J171" s="14" t="str">
        <f>IF(J161="Per100CoveredPayroll",VLOOKUP(J341,Lookups!$S$1:$T$3,2,TRUE),VLOOKUP(J341,Lookups!$S$1:$T$4,2,TRUE))</f>
        <v>PercentageWeeklySalarySingleValue</v>
      </c>
      <c r="K171" s="14" t="str">
        <f>IF(K161="Per100CoveredPayroll",VLOOKUP(K341,Lookups!$S$1:$T$3,2,TRUE),VLOOKUP(K341,Lookups!$S$1:$T$4,2,TRUE))</f>
        <v>PercentageWeeklySalarySingleValue</v>
      </c>
      <c r="L171" s="14" t="str">
        <f>IF(L161="Per100CoveredPayroll",VLOOKUP(L341,Lookups!$S$1:$T$3,2,TRUE),VLOOKUP(L341,Lookups!$S$1:$T$4,2,TRUE))</f>
        <v>TieredBenefits</v>
      </c>
      <c r="M171" s="14" t="str">
        <f>IF(M161="Per100CoveredPayroll",VLOOKUP(M341,Lookups!$S$1:$T$3,2,TRUE),VLOOKUP(M341,Lookups!$S$1:$T$4,2,TRUE))</f>
        <v>SpecifiedWeeklyBenefitAmountSingleValue</v>
      </c>
      <c r="N171" s="14" t="str">
        <f>IF(N161="Per100CoveredPayroll",VLOOKUP(N341,Lookups!$S$1:$T$3,2,TRUE),VLOOKUP(N341,Lookups!$S$1:$T$4,2,TRUE))</f>
        <v>PercentageWeeklySalarySingleValue</v>
      </c>
      <c r="O171" s="14" t="str">
        <f>IF(O161="Per100CoveredPayroll",VLOOKUP(O341,Lookups!$S$1:$T$3,2,TRUE),VLOOKUP(O341,Lookups!$S$1:$T$4,2,TRUE))</f>
        <v>TieredBenefits</v>
      </c>
      <c r="P171" s="14" t="str">
        <f>IF(P161="Per100CoveredPayroll",VLOOKUP(P341,Lookups!$S$1:$T$3,2,TRUE),VLOOKUP(P341,Lookups!$S$1:$T$4,2,TRUE))</f>
        <v>PercentageWeeklySalarySingleValue</v>
      </c>
      <c r="Q171" s="14" t="str">
        <f>IF(Q161="Per100CoveredPayroll",VLOOKUP(Q341,Lookups!$S$1:$T$3,2,TRUE),VLOOKUP(Q341,Lookups!$S$1:$T$4,2,TRUE))</f>
        <v>PercentageWeeklySalarySingleValue</v>
      </c>
      <c r="R171" s="14" t="str">
        <f>IF(R161="Per100CoveredPayroll",VLOOKUP(R341,Lookups!$S$1:$T$3,2,TRUE),VLOOKUP(R341,Lookups!$S$1:$T$4,2,TRUE))</f>
        <v>PercentageWeeklySalarySingleValue</v>
      </c>
      <c r="S171" s="14" t="str">
        <f>IF(S161="Per100CoveredPayroll",VLOOKUP(S341,Lookups!$S$1:$T$3,2,TRUE),VLOOKUP(S341,Lookups!$S$1:$T$4,2,TRUE))</f>
        <v>PercentageWeeklySalarySingleValue</v>
      </c>
      <c r="T171" s="14" t="str">
        <f>IF(T161="Per100CoveredPayroll",VLOOKUP(T341,Lookups!$S$1:$T$3,2,TRUE),VLOOKUP(T341,Lookups!$S$1:$T$4,2,TRUE))</f>
        <v>TieredBenefits</v>
      </c>
      <c r="U171" s="14" t="str">
        <f>IF(U161="Per100CoveredPayroll",VLOOKUP(U341,Lookups!$S$1:$T$3,2,TRUE),VLOOKUP(U341,Lookups!$S$1:$T$4,2,TRUE))</f>
        <v>PercentageWeeklySalarySingleValue</v>
      </c>
      <c r="V171" s="14" t="str">
        <f>IF(V161="Per100CoveredPayroll",VLOOKUP(V341,Lookups!$S$1:$T$3,2,TRUE),VLOOKUP(V341,Lookups!$S$1:$T$4,2,TRUE))</f>
        <v>PercentageWeeklySalarySingleValue</v>
      </c>
      <c r="W171" s="14" t="str">
        <f>IF(W161="Per100CoveredPayroll",VLOOKUP(W341,Lookups!$S$1:$T$3,2,TRUE),VLOOKUP(W341,Lookups!$S$1:$T$4,2,TRUE))</f>
        <v>TieredBenefits</v>
      </c>
      <c r="X171" s="14" t="str">
        <f>IF(X161="Per100CoveredPayroll",VLOOKUP(X341,Lookups!$S$1:$T$3,2,TRUE),VLOOKUP(X341,Lookups!$S$1:$T$4,2,TRUE))</f>
        <v>PercentageWeeklySalarySingleValue</v>
      </c>
      <c r="Y171" s="14" t="str">
        <f>IF(Y161="Per100CoveredPayroll",VLOOKUP(Y341,Lookups!$S$1:$T$3,2,TRUE),VLOOKUP(Y341,Lookups!$S$1:$T$4,2,TRUE))</f>
        <v>TieredBenefits</v>
      </c>
      <c r="Z171" s="14" t="str">
        <f>IF(Z161="Per100CoveredPayroll",VLOOKUP(Z341,Lookups!$S$1:$T$3,2,TRUE),VLOOKUP(Z341,Lookups!$S$1:$T$4,2,TRUE))</f>
        <v>PercentageWeeklySalarySingleValue</v>
      </c>
      <c r="AA171" s="14" t="str">
        <f>IF(AA161="Per100CoveredPayroll",VLOOKUP(AA341,Lookups!$S$1:$T$3,2,TRUE),VLOOKUP(AA341,Lookups!$S$1:$T$4,2,TRUE))</f>
        <v>PercentageWeeklySalarySingleValue</v>
      </c>
      <c r="AB171" s="14" t="str">
        <f>IF(AB161="Per100CoveredPayroll",VLOOKUP(AB341,Lookups!$S$1:$T$3,2,TRUE),VLOOKUP(AB341,Lookups!$S$1:$T$4,2,TRUE))</f>
        <v>PercentageWeeklySalarySingleValue</v>
      </c>
      <c r="AC171" s="14" t="str">
        <f>IF(AC161="Per100CoveredPayroll",VLOOKUP(AC341,Lookups!$S$1:$T$3,2,TRUE),VLOOKUP(AC341,Lookups!$S$1:$T$4,2,TRUE))</f>
        <v>TieredBenefits</v>
      </c>
      <c r="AD171" s="14" t="str">
        <f>IF(AD161="Per100CoveredPayroll",VLOOKUP(AD341,Lookups!$S$1:$T$3,2,TRUE),VLOOKUP(AD341,Lookups!$S$1:$T$4,2,TRUE))</f>
        <v>PercentageWeeklySalarySingleValue</v>
      </c>
      <c r="AE171" s="14" t="str">
        <f>IF(AE161="Per100CoveredPayroll",VLOOKUP(AE341,Lookups!$S$1:$T$3,2,TRUE),VLOOKUP(AE341,Lookups!$S$1:$T$4,2,TRUE))</f>
        <v>PercentageWeeklySalarySingleValue</v>
      </c>
      <c r="AF171" s="14" t="str">
        <f>IF(AF161="Per100CoveredPayroll",VLOOKUP(AF341,Lookups!$S$1:$T$3,2,TRUE),VLOOKUP(AF341,Lookups!$S$1:$T$4,2,TRUE))</f>
        <v>PercentageWeeklySalarySingleValue</v>
      </c>
      <c r="AG171" s="14" t="str">
        <f>IF(AG161="Per100CoveredPayroll",VLOOKUP(AG341,Lookups!$S$1:$T$3,2,TRUE),VLOOKUP(AG341,Lookups!$S$1:$T$4,2,TRUE))</f>
        <v>TieredBenefits</v>
      </c>
      <c r="AH171" s="14" t="str">
        <f>IF(AH161="Per100CoveredPayroll",VLOOKUP(AH341,Lookups!$S$1:$T$3,2,TRUE),VLOOKUP(AH341,Lookups!$S$1:$T$4,2,TRUE))</f>
        <v>PercentageWeeklySalarySingleValue</v>
      </c>
      <c r="AI171" s="14" t="str">
        <f>IF(AI161="Per100CoveredPayroll",VLOOKUP(AI341,Lookups!$S$1:$T$3,2,TRUE),VLOOKUP(AI341,Lookups!$S$1:$T$4,2,TRUE))</f>
        <v>PercentageWeeklySalarySingleValue</v>
      </c>
      <c r="AJ171" s="14" t="str">
        <f>IF(AJ161="Per100CoveredPayroll",VLOOKUP(AJ341,Lookups!$S$1:$T$3,2,TRUE),VLOOKUP(AJ341,Lookups!$S$1:$T$4,2,TRUE))</f>
        <v>PercentageWeeklySalarySingleValue</v>
      </c>
      <c r="AK171" s="14" t="str">
        <f>IF(AK161="Per100CoveredPayroll",VLOOKUP(AK341,Lookups!$S$1:$T$3,2,TRUE),VLOOKUP(AK341,Lookups!$S$1:$T$4,2,TRUE))</f>
        <v>PercentageWeeklySalarySingleValue</v>
      </c>
      <c r="AL171" s="14" t="str">
        <f>IF(AL161="Per100CoveredPayroll",VLOOKUP(AL341,Lookups!$S$1:$T$3,2,TRUE),VLOOKUP(AL341,Lookups!$S$1:$T$4,2,TRUE))</f>
        <v>TieredBenefits</v>
      </c>
      <c r="AM171" s="14" t="str">
        <f>IF(AM161="Per100CoveredPayroll",VLOOKUP(AM341,Lookups!$S$1:$T$3,2,TRUE),VLOOKUP(AM341,Lookups!$S$1:$T$4,2,TRUE))</f>
        <v>TieredBenefits</v>
      </c>
      <c r="AN171" s="14" t="str">
        <f>IF(AN161="Per100CoveredPayroll",VLOOKUP(AN341,Lookups!$S$1:$T$3,2,TRUE),VLOOKUP(AN341,Lookups!$S$1:$T$4,2,TRUE))</f>
        <v>PercentageWeeklySalarySingleValue</v>
      </c>
      <c r="AO171" s="14" t="str">
        <f>IF(AO161="Per100CoveredPayroll",VLOOKUP(AO341,Lookups!$S$1:$T$3,2,TRUE),VLOOKUP(AO341,Lookups!$S$1:$T$4,2,TRUE))</f>
        <v>PercentageWeeklySalarySingleValue</v>
      </c>
      <c r="AP171" s="14" t="str">
        <f>IF(AP161="Per100CoveredPayroll",VLOOKUP(AP341,Lookups!$S$1:$T$3,2,TRUE),VLOOKUP(AP341,Lookups!$S$1:$T$4,2,TRUE))</f>
        <v>PercentageWeeklySalarySingleValue</v>
      </c>
      <c r="AQ171" s="14" t="str">
        <f>IF(AQ161="Per100CoveredPayroll",VLOOKUP(AQ341,Lookups!$S$1:$T$3,2,TRUE),VLOOKUP(AQ341,Lookups!$S$1:$T$4,2,TRUE))</f>
        <v>PercentageWeeklySalarySingleValue</v>
      </c>
      <c r="AR171" s="14" t="str">
        <f>IF(AR161="Per100CoveredPayroll",VLOOKUP(AR341,Lookups!$S$1:$T$3,2,TRUE),VLOOKUP(AR341,Lookups!$S$1:$T$4,2,TRUE))</f>
        <v>PercentageWeeklySalarySingleValue</v>
      </c>
      <c r="AS171" s="14" t="str">
        <f>IF(AS161="Per100CoveredPayroll",VLOOKUP(AS341,Lookups!$S$1:$T$3,2,TRUE),VLOOKUP(AS341,Lookups!$S$1:$T$4,2,TRUE))</f>
        <v>PercentageWeeklySalarySingleValue</v>
      </c>
      <c r="AT171" s="14" t="str">
        <f>IF(AT161="Per100CoveredPayroll",VLOOKUP(AT341,Lookups!$S$1:$T$3,2,TRUE),VLOOKUP(AT341,Lookups!$S$1:$T$4,2,TRUE))</f>
        <v>TieredBenefits</v>
      </c>
      <c r="AU171" s="14" t="str">
        <f>IF(AU161="Per100CoveredPayroll",VLOOKUP(AU341,Lookups!$S$1:$T$3,2,TRUE),VLOOKUP(AU341,Lookups!$S$1:$T$4,2,TRUE))</f>
        <v>PercentageWeeklySalarySingleValue</v>
      </c>
      <c r="AV171" s="14" t="str">
        <f>IF(AV161="Per100CoveredPayroll",VLOOKUP(AV341,Lookups!$S$1:$T$3,2,TRUE),VLOOKUP(AV341,Lookups!$S$1:$T$4,2,TRUE))</f>
        <v>TieredBenefits</v>
      </c>
      <c r="AW171" s="14" t="str">
        <f>IF(AW161="Per100CoveredPayroll",VLOOKUP(AW341,Lookups!$S$1:$T$3,2,TRUE),VLOOKUP(AW341,Lookups!$S$1:$T$4,2,TRUE))</f>
        <v>PercentageWeeklySalarySingleValue</v>
      </c>
      <c r="AX171" s="14" t="str">
        <f>IF(AX161="Per100CoveredPayroll",VLOOKUP(AX341,Lookups!$S$1:$T$3,2,TRUE),VLOOKUP(AX341,Lookups!$S$1:$T$4,2,TRUE))</f>
        <v>TieredBenefits</v>
      </c>
      <c r="AY171" s="14" t="str">
        <f>IF(AY161="Per100CoveredPayroll",VLOOKUP(AY341,Lookups!$S$1:$T$3,2,TRUE),VLOOKUP(AY341,Lookups!$S$1:$T$4,2,TRUE))</f>
        <v>PercentageWeeklySalarySingleValue</v>
      </c>
      <c r="AZ171" s="14" t="str">
        <f>IF(AZ161="Per100CoveredPayroll",VLOOKUP(AZ341,Lookups!$S$1:$T$3,2,TRUE),VLOOKUP(AZ341,Lookups!$S$1:$T$4,2,TRUE))</f>
        <v>PercentageWeeklySalarySingleValue</v>
      </c>
      <c r="BA171" s="14" t="str">
        <f>IF(BA161="Per100CoveredPayroll",VLOOKUP(BA341,Lookups!$S$1:$T$3,2,TRUE),VLOOKUP(BA341,Lookups!$S$1:$T$4,2,TRUE))</f>
        <v>PercentageWeeklySalarySingleValue</v>
      </c>
      <c r="BB171" s="14" t="str">
        <f>IF(BB161="Per100CoveredPayroll",VLOOKUP(BB341,Lookups!$S$1:$T$3,2,TRUE),VLOOKUP(BB341,Lookups!$S$1:$T$4,2,TRUE))</f>
        <v>TieredBenefits</v>
      </c>
      <c r="BC171" s="14" t="str">
        <f>IF(BC161="Per100CoveredPayroll",VLOOKUP(BC341,Lookups!$S$1:$T$3,2,TRUE),VLOOKUP(BC341,Lookups!$S$1:$T$4,2,TRUE))</f>
        <v>TieredBenefits</v>
      </c>
      <c r="BD171" s="14" t="str">
        <f>IF(BD161="Per100CoveredPayroll",VLOOKUP(BD341,Lookups!$S$1:$T$3,2,TRUE),VLOOKUP(BD341,Lookups!$S$1:$T$4,2,TRUE))</f>
        <v>PercentageWeeklySalarySingleValue</v>
      </c>
      <c r="BE171" s="14" t="str">
        <f>IF(BE161="Per100CoveredPayroll",VLOOKUP(BE341,Lookups!$S$1:$T$3,2,TRUE),VLOOKUP(BE341,Lookups!$S$1:$T$4,2,TRUE))</f>
        <v>TieredBenefits</v>
      </c>
      <c r="BF171" s="14" t="str">
        <f>IF(BF161="Per100CoveredPayroll",VLOOKUP(BF341,Lookups!$S$1:$T$3,2,TRUE),VLOOKUP(BF341,Lookups!$S$1:$T$4,2,TRUE))</f>
        <v>TieredBenefits</v>
      </c>
      <c r="BG171" s="14" t="str">
        <f>IF(BG161="Per100CoveredPayroll",VLOOKUP(BG341,Lookups!$S$1:$T$3,2,TRUE),VLOOKUP(BG341,Lookups!$S$1:$T$4,2,TRUE))</f>
        <v>PercentageWeeklySalarySingleValue</v>
      </c>
      <c r="BH171" s="14" t="str">
        <f>IF(BH161="Per100CoveredPayroll",VLOOKUP(BH341,Lookups!$S$1:$T$3,2,TRUE),VLOOKUP(BH341,Lookups!$S$1:$T$4,2,TRUE))</f>
        <v>SpecifiedWeeklyBenefitAmountSingleValue</v>
      </c>
      <c r="BI171" s="14" t="str">
        <f>IF(BI161="Per100CoveredPayroll",VLOOKUP(BI341,Lookups!$S$1:$T$3,2,TRUE),VLOOKUP(BI341,Lookups!$S$1:$T$4,2,TRUE))</f>
        <v>PercentageWeeklySalarySingleValue</v>
      </c>
      <c r="BJ171" s="14" t="str">
        <f>IF(BJ161="Per100CoveredPayroll",VLOOKUP(BJ341,Lookups!$S$1:$T$3,2,TRUE),VLOOKUP(BJ341,Lookups!$S$1:$T$4,2,TRUE))</f>
        <v>TieredBenefits</v>
      </c>
      <c r="BK171" s="14" t="str">
        <f>IF(BK161="Per100CoveredPayroll",VLOOKUP(BK341,Lookups!$S$1:$T$3,2,TRUE),VLOOKUP(BK341,Lookups!$S$1:$T$4,2,TRUE))</f>
        <v>TieredBenefits</v>
      </c>
      <c r="BL171" s="14" t="str">
        <f>IF(BL161="Per100CoveredPayroll",VLOOKUP(BL341,Lookups!$S$1:$T$3,2,TRUE),VLOOKUP(BL341,Lookups!$S$1:$T$4,2,TRUE))</f>
        <v>PercentageWeeklySalarySingleValue</v>
      </c>
      <c r="BM171" s="14" t="str">
        <f>IF(BM161="Per100CoveredPayroll",VLOOKUP(BM341,Lookups!$S$1:$T$3,2,TRUE),VLOOKUP(BM341,Lookups!$S$1:$T$4,2,TRUE))</f>
        <v>SpecifiedWeeklyBenefitAmountSingleValue</v>
      </c>
      <c r="BN171" s="14" t="str">
        <f>IF(BN161="Per100CoveredPayroll",VLOOKUP(BN341,Lookups!$S$1:$T$3,2,TRUE),VLOOKUP(BN341,Lookups!$S$1:$T$4,2,TRUE))</f>
        <v>PercentageWeeklySalarySingleValue</v>
      </c>
      <c r="BO171" s="14" t="str">
        <f>IF(BO161="Per100CoveredPayroll",VLOOKUP(BO341,Lookups!$S$1:$T$3,2,TRUE),VLOOKUP(BO341,Lookups!$S$1:$T$4,2,TRUE))</f>
        <v>PercentageWeeklySalarySingleValue</v>
      </c>
      <c r="BP171" s="14" t="str">
        <f>IF(BP161="Per100CoveredPayroll",VLOOKUP(BP341,Lookups!$S$1:$T$3,2,TRUE),VLOOKUP(BP341,Lookups!$S$1:$T$4,2,TRUE))</f>
        <v>TieredBenefits</v>
      </c>
      <c r="BQ171" s="14" t="str">
        <f>IF(BQ161="Per100CoveredPayroll",VLOOKUP(BQ341,Lookups!$S$1:$T$3,2,TRUE),VLOOKUP(BQ341,Lookups!$S$1:$T$4,2,TRUE))</f>
        <v>SpecifiedWeeklyBenefitAmountSingleValue</v>
      </c>
      <c r="BR171" s="14" t="str">
        <f>IF(BR161="Per100CoveredPayroll",VLOOKUP(BR341,Lookups!$S$1:$T$3,2,TRUE),VLOOKUP(BR341,Lookups!$S$1:$T$4,2,TRUE))</f>
        <v>PercentageWeeklySalarySingleValue</v>
      </c>
      <c r="BS171" s="14" t="str">
        <f>IF(BS161="Per100CoveredPayroll",VLOOKUP(BS341,Lookups!$S$1:$T$3,2,TRUE),VLOOKUP(BS341,Lookups!$S$1:$T$4,2,TRUE))</f>
        <v>TieredBenefits</v>
      </c>
      <c r="BT171" s="14" t="str">
        <f>IF(BT161="Per100CoveredPayroll",VLOOKUP(BT341,Lookups!$S$1:$T$3,2,TRUE),VLOOKUP(BT341,Lookups!$S$1:$T$4,2,TRUE))</f>
        <v>TieredBenefits</v>
      </c>
      <c r="BU171" s="14" t="str">
        <f>IF(BU161="Per100CoveredPayroll",VLOOKUP(BU341,Lookups!$S$1:$T$3,2,TRUE),VLOOKUP(BU341,Lookups!$S$1:$T$4,2,TRUE))</f>
        <v>TieredBenefits</v>
      </c>
      <c r="BV171" s="14" t="str">
        <f>IF(BV161="Per100CoveredPayroll",VLOOKUP(BV341,Lookups!$S$1:$T$3,2,TRUE),VLOOKUP(BV341,Lookups!$S$1:$T$4,2,TRUE))</f>
        <v>PercentageWeeklySalarySingleValue</v>
      </c>
      <c r="BW171" s="14" t="str">
        <f>IF(BW161="Per100CoveredPayroll",VLOOKUP(BW341,Lookups!$S$1:$T$3,2,TRUE),VLOOKUP(BW341,Lookups!$S$1:$T$4,2,TRUE))</f>
        <v>PercentageWeeklySalarySingleValue</v>
      </c>
      <c r="BX171" s="14" t="str">
        <f>IF(BX161="Per100CoveredPayroll",VLOOKUP(BX341,Lookups!$S$1:$T$3,2,TRUE),VLOOKUP(BX341,Lookups!$S$1:$T$4,2,TRUE))</f>
        <v>TieredBenefits</v>
      </c>
      <c r="BY171" s="14" t="str">
        <f>IF(BY161="Per100CoveredPayroll",VLOOKUP(BY341,Lookups!$S$1:$T$3,2,TRUE),VLOOKUP(BY341,Lookups!$S$1:$T$4,2,TRUE))</f>
        <v>TieredBenefits</v>
      </c>
      <c r="BZ171" s="14" t="str">
        <f>IF(BZ161="Per100CoveredPayroll",VLOOKUP(BZ341,Lookups!$S$1:$T$3,2,TRUE),VLOOKUP(BZ341,Lookups!$S$1:$T$4,2,TRUE))</f>
        <v>PercentageWeeklySalarySingleValue</v>
      </c>
      <c r="CA171" s="14" t="str">
        <f>IF(CA161="Per100CoveredPayroll",VLOOKUP(CA341,Lookups!$S$1:$T$3,2,TRUE),VLOOKUP(CA341,Lookups!$S$1:$T$4,2,TRUE))</f>
        <v>PercentageWeeklySalarySingleValue</v>
      </c>
      <c r="CB171" s="14" t="str">
        <f>IF(CB161="Per100CoveredPayroll",VLOOKUP(CB341,Lookups!$S$1:$T$3,2,TRUE),VLOOKUP(CB341,Lookups!$S$1:$T$4,2,TRUE))</f>
        <v>PercentageWeeklySalarySingleValue</v>
      </c>
      <c r="CC171" s="14" t="str">
        <f>IF(CC161="Per100CoveredPayroll",VLOOKUP(CC341,Lookups!$S$1:$T$3,2,TRUE),VLOOKUP(CC341,Lookups!$S$1:$T$4,2,TRUE))</f>
        <v>TieredBenefits</v>
      </c>
      <c r="CD171" s="14" t="str">
        <f>IF(CD161="Per100CoveredPayroll",VLOOKUP(CD341,Lookups!$S$1:$T$3,2,TRUE),VLOOKUP(CD341,Lookups!$S$1:$T$4,2,TRUE))</f>
        <v>TieredBenefits</v>
      </c>
      <c r="CE171" s="14" t="str">
        <f>IF(CE161="Per100CoveredPayroll",VLOOKUP(CE341,Lookups!$S$1:$T$3,2,TRUE),VLOOKUP(CE341,Lookups!$S$1:$T$4,2,TRUE))</f>
        <v>TieredBenefits</v>
      </c>
      <c r="CF171" s="14" t="str">
        <f>IF(CF161="Per100CoveredPayroll",VLOOKUP(CF341,Lookups!$S$1:$T$3,2,TRUE),VLOOKUP(CF341,Lookups!$S$1:$T$4,2,TRUE))</f>
        <v>PercentageWeeklySalarySingleValue</v>
      </c>
      <c r="CG171" s="14" t="str">
        <f>IF(CG161="Per100CoveredPayroll",VLOOKUP(CG341,Lookups!$S$1:$T$3,2,TRUE),VLOOKUP(CG341,Lookups!$S$1:$T$4,2,TRUE))</f>
        <v>TieredBenefits</v>
      </c>
      <c r="CH171" s="14" t="str">
        <f>IF(CH161="Per100CoveredPayroll",VLOOKUP(CH341,Lookups!$S$1:$T$3,2,TRUE),VLOOKUP(CH341,Lookups!$S$1:$T$4,2,TRUE))</f>
        <v>SpecifiedWeeklyBenefitAmountSingleValue</v>
      </c>
      <c r="CI171" s="14" t="str">
        <f>IF(CI161="Per100CoveredPayroll",VLOOKUP(CI341,Lookups!$S$1:$T$3,2,TRUE),VLOOKUP(CI341,Lookups!$S$1:$T$4,2,TRUE))</f>
        <v>TieredBenefits</v>
      </c>
      <c r="CJ171" s="14" t="str">
        <f>IF(CJ161="Per100CoveredPayroll",VLOOKUP(CJ341,Lookups!$S$1:$T$3,2,TRUE),VLOOKUP(CJ341,Lookups!$S$1:$T$4,2,TRUE))</f>
        <v>PercentageWeeklySalarySingleValue</v>
      </c>
      <c r="CK171" s="14" t="str">
        <f>IF(CK161="Per100CoveredPayroll",VLOOKUP(CK341,Lookups!$S$1:$T$3,2,TRUE),VLOOKUP(CK341,Lookups!$S$1:$T$4,2,TRUE))</f>
        <v>TieredBenefits</v>
      </c>
      <c r="CL171" s="14" t="str">
        <f>IF(CL161="Per100CoveredPayroll",VLOOKUP(CL341,Lookups!$S$1:$T$3,2,TRUE),VLOOKUP(CL341,Lookups!$S$1:$T$4,2,TRUE))</f>
        <v>TieredBenefits</v>
      </c>
      <c r="CM171" s="14" t="str">
        <f>IF(CM161="Per100CoveredPayroll",VLOOKUP(CM341,Lookups!$S$1:$T$3,2,TRUE),VLOOKUP(CM341,Lookups!$S$1:$T$4,2,TRUE))</f>
        <v>PercentageWeeklySalarySingleValue</v>
      </c>
      <c r="CN171" s="14" t="str">
        <f>IF(CN161="Per100CoveredPayroll",VLOOKUP(CN341,Lookups!$S$1:$T$3,2,TRUE),VLOOKUP(CN341,Lookups!$S$1:$T$4,2,TRUE))</f>
        <v>PercentageWeeklySalarySingleValue</v>
      </c>
      <c r="CO171" s="14" t="str">
        <f>IF(CO161="Per100CoveredPayroll",VLOOKUP(CO341,Lookups!$S$1:$T$3,2,TRUE),VLOOKUP(CO341,Lookups!$S$1:$T$4,2,TRUE))</f>
        <v>PercentageWeeklySalarySingleValue</v>
      </c>
      <c r="CP171" s="14" t="str">
        <f>IF(CP161="Per100CoveredPayroll",VLOOKUP(CP341,Lookups!$S$1:$T$3,2,TRUE),VLOOKUP(CP341,Lookups!$S$1:$T$4,2,TRUE))</f>
        <v>PercentageWeeklySalarySingleValue</v>
      </c>
      <c r="CQ171" s="14" t="str">
        <f>IF(CQ161="Per100CoveredPayroll",VLOOKUP(CQ341,Lookups!$S$1:$T$3,2,TRUE),VLOOKUP(CQ341,Lookups!$S$1:$T$4,2,TRUE))</f>
        <v>TieredBenefits</v>
      </c>
      <c r="CR171" s="14" t="str">
        <f>IF(CR161="Per100CoveredPayroll",VLOOKUP(CR341,Lookups!$S$1:$T$3,2,TRUE),VLOOKUP(CR341,Lookups!$S$1:$T$4,2,TRUE))</f>
        <v>TieredBenefits</v>
      </c>
      <c r="CS171" s="14" t="str">
        <f>IF(CS161="Per100CoveredPayroll",VLOOKUP(CS341,Lookups!$S$1:$T$3,2,TRUE),VLOOKUP(CS341,Lookups!$S$1:$T$4,2,TRUE))</f>
        <v>SpecifiedWeeklyBenefitAmountSingleValue</v>
      </c>
      <c r="CT171" s="14" t="str">
        <f>IF(CT161="Per100CoveredPayroll",VLOOKUP(CT341,Lookups!$S$1:$T$3,2,TRUE),VLOOKUP(CT341,Lookups!$S$1:$T$4,2,TRUE))</f>
        <v>PercentageWeeklySalarySingleValue</v>
      </c>
      <c r="CU171" s="14" t="str">
        <f>IF(CU161="Per100CoveredPayroll",VLOOKUP(CU341,Lookups!$S$1:$T$3,2,TRUE),VLOOKUP(CU341,Lookups!$S$1:$T$4,2,TRUE))</f>
        <v>PercentageWeeklySalarySingleValue</v>
      </c>
      <c r="CV171" s="14" t="str">
        <f>IF(CV161="Per100CoveredPayroll",VLOOKUP(CV341,Lookups!$S$1:$T$3,2,TRUE),VLOOKUP(CV341,Lookups!$S$1:$T$4,2,TRUE))</f>
        <v>PercentageWeeklySalarySingleValue</v>
      </c>
      <c r="CW171" s="14" t="str">
        <f>IF(CW161="Per100CoveredPayroll",VLOOKUP(CW341,Lookups!$S$1:$T$3,2,TRUE),VLOOKUP(CW341,Lookups!$S$1:$T$4,2,TRUE))</f>
        <v>TieredBenefits</v>
      </c>
    </row>
    <row r="172" ht="12.75" customHeight="1" outlineLevel="1">
      <c r="A172" s="11" t="s">
        <v>649</v>
      </c>
      <c r="B172" s="14">
        <f t="shared" ref="B172:CW172" si="91">RANDBETWEEN(1,10)/10</f>
        <v>0.7</v>
      </c>
      <c r="C172" s="14">
        <f t="shared" si="91"/>
        <v>0.1</v>
      </c>
      <c r="D172" s="14">
        <f t="shared" si="91"/>
        <v>0.1</v>
      </c>
      <c r="E172" s="14">
        <f t="shared" si="91"/>
        <v>0.6</v>
      </c>
      <c r="F172" s="14">
        <f t="shared" si="91"/>
        <v>0.9</v>
      </c>
      <c r="G172" s="14">
        <f t="shared" si="91"/>
        <v>0.9</v>
      </c>
      <c r="H172" s="14">
        <f t="shared" si="91"/>
        <v>0.3</v>
      </c>
      <c r="I172" s="14">
        <f t="shared" si="91"/>
        <v>0.8</v>
      </c>
      <c r="J172" s="14">
        <f t="shared" si="91"/>
        <v>0.7</v>
      </c>
      <c r="K172" s="14">
        <f t="shared" si="91"/>
        <v>0.1</v>
      </c>
      <c r="L172" s="14">
        <f t="shared" si="91"/>
        <v>0.7</v>
      </c>
      <c r="M172" s="14">
        <f t="shared" si="91"/>
        <v>0.6</v>
      </c>
      <c r="N172" s="14">
        <f t="shared" si="91"/>
        <v>0.1</v>
      </c>
      <c r="O172" s="14">
        <f t="shared" si="91"/>
        <v>1</v>
      </c>
      <c r="P172" s="14">
        <f t="shared" si="91"/>
        <v>0.5</v>
      </c>
      <c r="Q172" s="14">
        <f t="shared" si="91"/>
        <v>0.2</v>
      </c>
      <c r="R172" s="14">
        <f t="shared" si="91"/>
        <v>1</v>
      </c>
      <c r="S172" s="14">
        <f t="shared" si="91"/>
        <v>1</v>
      </c>
      <c r="T172" s="14">
        <f t="shared" si="91"/>
        <v>0.9</v>
      </c>
      <c r="U172" s="14">
        <f t="shared" si="91"/>
        <v>0.6</v>
      </c>
      <c r="V172" s="14">
        <f t="shared" si="91"/>
        <v>0.3</v>
      </c>
      <c r="W172" s="14">
        <f t="shared" si="91"/>
        <v>0.1</v>
      </c>
      <c r="X172" s="14">
        <f t="shared" si="91"/>
        <v>0.7</v>
      </c>
      <c r="Y172" s="14">
        <f t="shared" si="91"/>
        <v>0.6</v>
      </c>
      <c r="Z172" s="14">
        <f t="shared" si="91"/>
        <v>0.6</v>
      </c>
      <c r="AA172" s="14">
        <f t="shared" si="91"/>
        <v>1</v>
      </c>
      <c r="AB172" s="14">
        <f t="shared" si="91"/>
        <v>0.8</v>
      </c>
      <c r="AC172" s="14">
        <f t="shared" si="91"/>
        <v>1</v>
      </c>
      <c r="AD172" s="14">
        <f t="shared" si="91"/>
        <v>0.6</v>
      </c>
      <c r="AE172" s="14">
        <f t="shared" si="91"/>
        <v>0.2</v>
      </c>
      <c r="AF172" s="14">
        <f t="shared" si="91"/>
        <v>0.2</v>
      </c>
      <c r="AG172" s="14">
        <f t="shared" si="91"/>
        <v>0.3</v>
      </c>
      <c r="AH172" s="14">
        <f t="shared" si="91"/>
        <v>1</v>
      </c>
      <c r="AI172" s="14">
        <f t="shared" si="91"/>
        <v>0.1</v>
      </c>
      <c r="AJ172" s="14">
        <f t="shared" si="91"/>
        <v>0.7</v>
      </c>
      <c r="AK172" s="14">
        <f t="shared" si="91"/>
        <v>0.6</v>
      </c>
      <c r="AL172" s="14">
        <f t="shared" si="91"/>
        <v>0.9</v>
      </c>
      <c r="AM172" s="14">
        <f t="shared" si="91"/>
        <v>0.1</v>
      </c>
      <c r="AN172" s="14">
        <f t="shared" si="91"/>
        <v>0.4</v>
      </c>
      <c r="AO172" s="14">
        <f t="shared" si="91"/>
        <v>1</v>
      </c>
      <c r="AP172" s="14">
        <f t="shared" si="91"/>
        <v>0.1</v>
      </c>
      <c r="AQ172" s="14">
        <f t="shared" si="91"/>
        <v>0.8</v>
      </c>
      <c r="AR172" s="14">
        <f t="shared" si="91"/>
        <v>1</v>
      </c>
      <c r="AS172" s="14">
        <f t="shared" si="91"/>
        <v>0.9</v>
      </c>
      <c r="AT172" s="14">
        <f t="shared" si="91"/>
        <v>1</v>
      </c>
      <c r="AU172" s="14">
        <f t="shared" si="91"/>
        <v>0.7</v>
      </c>
      <c r="AV172" s="14">
        <f t="shared" si="91"/>
        <v>0.5</v>
      </c>
      <c r="AW172" s="14">
        <f t="shared" si="91"/>
        <v>1</v>
      </c>
      <c r="AX172" s="14">
        <f t="shared" si="91"/>
        <v>0.3</v>
      </c>
      <c r="AY172" s="14">
        <f t="shared" si="91"/>
        <v>0.5</v>
      </c>
      <c r="AZ172" s="14">
        <f t="shared" si="91"/>
        <v>0.7</v>
      </c>
      <c r="BA172" s="14">
        <f t="shared" si="91"/>
        <v>0.5</v>
      </c>
      <c r="BB172" s="14">
        <f t="shared" si="91"/>
        <v>0.5</v>
      </c>
      <c r="BC172" s="14">
        <f t="shared" si="91"/>
        <v>0.9</v>
      </c>
      <c r="BD172" s="14">
        <f t="shared" si="91"/>
        <v>0.7</v>
      </c>
      <c r="BE172" s="14">
        <f t="shared" si="91"/>
        <v>0.4</v>
      </c>
      <c r="BF172" s="14">
        <f t="shared" si="91"/>
        <v>0.9</v>
      </c>
      <c r="BG172" s="14">
        <f t="shared" si="91"/>
        <v>0.4</v>
      </c>
      <c r="BH172" s="14">
        <f t="shared" si="91"/>
        <v>0.8</v>
      </c>
      <c r="BI172" s="14">
        <f t="shared" si="91"/>
        <v>0.4</v>
      </c>
      <c r="BJ172" s="14">
        <f t="shared" si="91"/>
        <v>0.2</v>
      </c>
      <c r="BK172" s="14">
        <f t="shared" si="91"/>
        <v>0.9</v>
      </c>
      <c r="BL172" s="14">
        <f t="shared" si="91"/>
        <v>0.9</v>
      </c>
      <c r="BM172" s="14">
        <f t="shared" si="91"/>
        <v>0.4</v>
      </c>
      <c r="BN172" s="14">
        <f t="shared" si="91"/>
        <v>0.4</v>
      </c>
      <c r="BO172" s="14">
        <f t="shared" si="91"/>
        <v>0.8</v>
      </c>
      <c r="BP172" s="14">
        <f t="shared" si="91"/>
        <v>0.1</v>
      </c>
      <c r="BQ172" s="14">
        <f t="shared" si="91"/>
        <v>0.2</v>
      </c>
      <c r="BR172" s="14">
        <f t="shared" si="91"/>
        <v>0.1</v>
      </c>
      <c r="BS172" s="14">
        <f t="shared" si="91"/>
        <v>0.2</v>
      </c>
      <c r="BT172" s="14">
        <f t="shared" si="91"/>
        <v>0.4</v>
      </c>
      <c r="BU172" s="14">
        <f t="shared" si="91"/>
        <v>0.4</v>
      </c>
      <c r="BV172" s="14">
        <f t="shared" si="91"/>
        <v>0.8</v>
      </c>
      <c r="BW172" s="14">
        <f t="shared" si="91"/>
        <v>0.9</v>
      </c>
      <c r="BX172" s="14">
        <f t="shared" si="91"/>
        <v>0.7</v>
      </c>
      <c r="BY172" s="14">
        <f t="shared" si="91"/>
        <v>0.9</v>
      </c>
      <c r="BZ172" s="14">
        <f t="shared" si="91"/>
        <v>0.5</v>
      </c>
      <c r="CA172" s="14">
        <f t="shared" si="91"/>
        <v>1</v>
      </c>
      <c r="CB172" s="14">
        <f t="shared" si="91"/>
        <v>0.7</v>
      </c>
      <c r="CC172" s="14">
        <f t="shared" si="91"/>
        <v>0.1</v>
      </c>
      <c r="CD172" s="14">
        <f t="shared" si="91"/>
        <v>0.8</v>
      </c>
      <c r="CE172" s="14">
        <f t="shared" si="91"/>
        <v>0.9</v>
      </c>
      <c r="CF172" s="14">
        <f t="shared" si="91"/>
        <v>0.4</v>
      </c>
      <c r="CG172" s="14">
        <f t="shared" si="91"/>
        <v>0.1</v>
      </c>
      <c r="CH172" s="14">
        <f t="shared" si="91"/>
        <v>0.2</v>
      </c>
      <c r="CI172" s="14">
        <f t="shared" si="91"/>
        <v>0.1</v>
      </c>
      <c r="CJ172" s="14">
        <f t="shared" si="91"/>
        <v>0.1</v>
      </c>
      <c r="CK172" s="14">
        <f t="shared" si="91"/>
        <v>1</v>
      </c>
      <c r="CL172" s="14">
        <f t="shared" si="91"/>
        <v>0.1</v>
      </c>
      <c r="CM172" s="14">
        <f t="shared" si="91"/>
        <v>0.6</v>
      </c>
      <c r="CN172" s="14">
        <f t="shared" si="91"/>
        <v>0.6</v>
      </c>
      <c r="CO172" s="14">
        <f t="shared" si="91"/>
        <v>0.4</v>
      </c>
      <c r="CP172" s="14">
        <f t="shared" si="91"/>
        <v>0.2</v>
      </c>
      <c r="CQ172" s="14">
        <f t="shared" si="91"/>
        <v>0.1</v>
      </c>
      <c r="CR172" s="14">
        <f t="shared" si="91"/>
        <v>0.1</v>
      </c>
      <c r="CS172" s="14">
        <f t="shared" si="91"/>
        <v>0.6</v>
      </c>
      <c r="CT172" s="14">
        <f t="shared" si="91"/>
        <v>0.4</v>
      </c>
      <c r="CU172" s="14">
        <f t="shared" si="91"/>
        <v>0.4</v>
      </c>
      <c r="CV172" s="14">
        <f t="shared" si="91"/>
        <v>0.7</v>
      </c>
      <c r="CW172" s="14">
        <f t="shared" si="91"/>
        <v>0.9</v>
      </c>
    </row>
    <row r="173" ht="12.75" customHeight="1" outlineLevel="1">
      <c r="A173" s="11" t="s">
        <v>650</v>
      </c>
      <c r="B173" s="14">
        <f t="shared" ref="B173:CW173" si="92">RANDBETWEEN(15,50)*100</f>
        <v>4100</v>
      </c>
      <c r="C173" s="14">
        <f t="shared" si="92"/>
        <v>4000</v>
      </c>
      <c r="D173" s="14">
        <f t="shared" si="92"/>
        <v>3900</v>
      </c>
      <c r="E173" s="14">
        <f t="shared" si="92"/>
        <v>2400</v>
      </c>
      <c r="F173" s="14">
        <f t="shared" si="92"/>
        <v>2800</v>
      </c>
      <c r="G173" s="14">
        <f t="shared" si="92"/>
        <v>1600</v>
      </c>
      <c r="H173" s="14">
        <f t="shared" si="92"/>
        <v>2600</v>
      </c>
      <c r="I173" s="14">
        <f t="shared" si="92"/>
        <v>4100</v>
      </c>
      <c r="J173" s="14">
        <f t="shared" si="92"/>
        <v>2400</v>
      </c>
      <c r="K173" s="14">
        <f t="shared" si="92"/>
        <v>3700</v>
      </c>
      <c r="L173" s="14">
        <f t="shared" si="92"/>
        <v>2700</v>
      </c>
      <c r="M173" s="14">
        <f t="shared" si="92"/>
        <v>1700</v>
      </c>
      <c r="N173" s="14">
        <f t="shared" si="92"/>
        <v>4800</v>
      </c>
      <c r="O173" s="14">
        <f t="shared" si="92"/>
        <v>4300</v>
      </c>
      <c r="P173" s="14">
        <f t="shared" si="92"/>
        <v>4200</v>
      </c>
      <c r="Q173" s="14">
        <f t="shared" si="92"/>
        <v>4500</v>
      </c>
      <c r="R173" s="14">
        <f t="shared" si="92"/>
        <v>4200</v>
      </c>
      <c r="S173" s="14">
        <f t="shared" si="92"/>
        <v>4600</v>
      </c>
      <c r="T173" s="14">
        <f t="shared" si="92"/>
        <v>3600</v>
      </c>
      <c r="U173" s="14">
        <f t="shared" si="92"/>
        <v>2800</v>
      </c>
      <c r="V173" s="14">
        <f t="shared" si="92"/>
        <v>2600</v>
      </c>
      <c r="W173" s="14">
        <f t="shared" si="92"/>
        <v>3200</v>
      </c>
      <c r="X173" s="14">
        <f t="shared" si="92"/>
        <v>4800</v>
      </c>
      <c r="Y173" s="14">
        <f t="shared" si="92"/>
        <v>3600</v>
      </c>
      <c r="Z173" s="14">
        <f t="shared" si="92"/>
        <v>4200</v>
      </c>
      <c r="AA173" s="14">
        <f t="shared" si="92"/>
        <v>1900</v>
      </c>
      <c r="AB173" s="14">
        <f t="shared" si="92"/>
        <v>2600</v>
      </c>
      <c r="AC173" s="14">
        <f t="shared" si="92"/>
        <v>4000</v>
      </c>
      <c r="AD173" s="14">
        <f t="shared" si="92"/>
        <v>4600</v>
      </c>
      <c r="AE173" s="14">
        <f t="shared" si="92"/>
        <v>2100</v>
      </c>
      <c r="AF173" s="14">
        <f t="shared" si="92"/>
        <v>2100</v>
      </c>
      <c r="AG173" s="14">
        <f t="shared" si="92"/>
        <v>4200</v>
      </c>
      <c r="AH173" s="14">
        <f t="shared" si="92"/>
        <v>3200</v>
      </c>
      <c r="AI173" s="14">
        <f t="shared" si="92"/>
        <v>4900</v>
      </c>
      <c r="AJ173" s="14">
        <f t="shared" si="92"/>
        <v>2400</v>
      </c>
      <c r="AK173" s="14">
        <f t="shared" si="92"/>
        <v>4800</v>
      </c>
      <c r="AL173" s="14">
        <f t="shared" si="92"/>
        <v>4800</v>
      </c>
      <c r="AM173" s="14">
        <f t="shared" si="92"/>
        <v>3300</v>
      </c>
      <c r="AN173" s="14">
        <f t="shared" si="92"/>
        <v>4400</v>
      </c>
      <c r="AO173" s="14">
        <f t="shared" si="92"/>
        <v>4000</v>
      </c>
      <c r="AP173" s="14">
        <f t="shared" si="92"/>
        <v>2300</v>
      </c>
      <c r="AQ173" s="14">
        <f t="shared" si="92"/>
        <v>1800</v>
      </c>
      <c r="AR173" s="14">
        <f t="shared" si="92"/>
        <v>2200</v>
      </c>
      <c r="AS173" s="14">
        <f t="shared" si="92"/>
        <v>2700</v>
      </c>
      <c r="AT173" s="14">
        <f t="shared" si="92"/>
        <v>2100</v>
      </c>
      <c r="AU173" s="14">
        <f t="shared" si="92"/>
        <v>1600</v>
      </c>
      <c r="AV173" s="14">
        <f t="shared" si="92"/>
        <v>3700</v>
      </c>
      <c r="AW173" s="14">
        <f t="shared" si="92"/>
        <v>2000</v>
      </c>
      <c r="AX173" s="14">
        <f t="shared" si="92"/>
        <v>4700</v>
      </c>
      <c r="AY173" s="14">
        <f t="shared" si="92"/>
        <v>4400</v>
      </c>
      <c r="AZ173" s="14">
        <f t="shared" si="92"/>
        <v>1600</v>
      </c>
      <c r="BA173" s="14">
        <f t="shared" si="92"/>
        <v>1500</v>
      </c>
      <c r="BB173" s="14">
        <f t="shared" si="92"/>
        <v>2700</v>
      </c>
      <c r="BC173" s="14">
        <f t="shared" si="92"/>
        <v>4300</v>
      </c>
      <c r="BD173" s="14">
        <f t="shared" si="92"/>
        <v>3500</v>
      </c>
      <c r="BE173" s="14">
        <f t="shared" si="92"/>
        <v>1500</v>
      </c>
      <c r="BF173" s="14">
        <f t="shared" si="92"/>
        <v>2600</v>
      </c>
      <c r="BG173" s="14">
        <f t="shared" si="92"/>
        <v>2500</v>
      </c>
      <c r="BH173" s="14">
        <f t="shared" si="92"/>
        <v>3700</v>
      </c>
      <c r="BI173" s="14">
        <f t="shared" si="92"/>
        <v>4400</v>
      </c>
      <c r="BJ173" s="14">
        <f t="shared" si="92"/>
        <v>2100</v>
      </c>
      <c r="BK173" s="14">
        <f t="shared" si="92"/>
        <v>2100</v>
      </c>
      <c r="BL173" s="14">
        <f t="shared" si="92"/>
        <v>4700</v>
      </c>
      <c r="BM173" s="14">
        <f t="shared" si="92"/>
        <v>3000</v>
      </c>
      <c r="BN173" s="14">
        <f t="shared" si="92"/>
        <v>1900</v>
      </c>
      <c r="BO173" s="14">
        <f t="shared" si="92"/>
        <v>1700</v>
      </c>
      <c r="BP173" s="14">
        <f t="shared" si="92"/>
        <v>1700</v>
      </c>
      <c r="BQ173" s="14">
        <f t="shared" si="92"/>
        <v>3800</v>
      </c>
      <c r="BR173" s="14">
        <f t="shared" si="92"/>
        <v>4600</v>
      </c>
      <c r="BS173" s="14">
        <f t="shared" si="92"/>
        <v>4900</v>
      </c>
      <c r="BT173" s="14">
        <f t="shared" si="92"/>
        <v>1600</v>
      </c>
      <c r="BU173" s="14">
        <f t="shared" si="92"/>
        <v>4300</v>
      </c>
      <c r="BV173" s="14">
        <f t="shared" si="92"/>
        <v>2200</v>
      </c>
      <c r="BW173" s="14">
        <f t="shared" si="92"/>
        <v>2900</v>
      </c>
      <c r="BX173" s="14">
        <f t="shared" si="92"/>
        <v>2900</v>
      </c>
      <c r="BY173" s="14">
        <f t="shared" si="92"/>
        <v>1600</v>
      </c>
      <c r="BZ173" s="14">
        <f t="shared" si="92"/>
        <v>3600</v>
      </c>
      <c r="CA173" s="14">
        <f t="shared" si="92"/>
        <v>3900</v>
      </c>
      <c r="CB173" s="14">
        <f t="shared" si="92"/>
        <v>2400</v>
      </c>
      <c r="CC173" s="14">
        <f t="shared" si="92"/>
        <v>2500</v>
      </c>
      <c r="CD173" s="14">
        <f t="shared" si="92"/>
        <v>4000</v>
      </c>
      <c r="CE173" s="14">
        <f t="shared" si="92"/>
        <v>4400</v>
      </c>
      <c r="CF173" s="14">
        <f t="shared" si="92"/>
        <v>4200</v>
      </c>
      <c r="CG173" s="14">
        <f t="shared" si="92"/>
        <v>2200</v>
      </c>
      <c r="CH173" s="14">
        <f t="shared" si="92"/>
        <v>3800</v>
      </c>
      <c r="CI173" s="14">
        <f t="shared" si="92"/>
        <v>2500</v>
      </c>
      <c r="CJ173" s="14">
        <f t="shared" si="92"/>
        <v>1500</v>
      </c>
      <c r="CK173" s="14">
        <f t="shared" si="92"/>
        <v>1600</v>
      </c>
      <c r="CL173" s="14">
        <f t="shared" si="92"/>
        <v>3800</v>
      </c>
      <c r="CM173" s="14">
        <f t="shared" si="92"/>
        <v>2700</v>
      </c>
      <c r="CN173" s="14">
        <f t="shared" si="92"/>
        <v>4900</v>
      </c>
      <c r="CO173" s="14">
        <f t="shared" si="92"/>
        <v>3600</v>
      </c>
      <c r="CP173" s="14">
        <f t="shared" si="92"/>
        <v>4000</v>
      </c>
      <c r="CQ173" s="14">
        <f t="shared" si="92"/>
        <v>1900</v>
      </c>
      <c r="CR173" s="14">
        <f t="shared" si="92"/>
        <v>4300</v>
      </c>
      <c r="CS173" s="14">
        <f t="shared" si="92"/>
        <v>4700</v>
      </c>
      <c r="CT173" s="14">
        <f t="shared" si="92"/>
        <v>1800</v>
      </c>
      <c r="CU173" s="14">
        <f t="shared" si="92"/>
        <v>2500</v>
      </c>
      <c r="CV173" s="14">
        <f t="shared" si="92"/>
        <v>3400</v>
      </c>
      <c r="CW173" s="14">
        <f t="shared" si="92"/>
        <v>3800</v>
      </c>
    </row>
    <row r="174" ht="12.75" customHeight="1" outlineLevel="1">
      <c r="A174" s="11" t="s">
        <v>651</v>
      </c>
      <c r="B174" s="14">
        <f t="shared" ref="B174:CW174" si="93">RANDBETWEEN(1,10)*100</f>
        <v>400</v>
      </c>
      <c r="C174" s="14">
        <f t="shared" si="93"/>
        <v>200</v>
      </c>
      <c r="D174" s="14">
        <f t="shared" si="93"/>
        <v>500</v>
      </c>
      <c r="E174" s="14">
        <f t="shared" si="93"/>
        <v>900</v>
      </c>
      <c r="F174" s="14">
        <f t="shared" si="93"/>
        <v>700</v>
      </c>
      <c r="G174" s="14">
        <f t="shared" si="93"/>
        <v>400</v>
      </c>
      <c r="H174" s="14">
        <f t="shared" si="93"/>
        <v>800</v>
      </c>
      <c r="I174" s="14">
        <f t="shared" si="93"/>
        <v>600</v>
      </c>
      <c r="J174" s="14">
        <f t="shared" si="93"/>
        <v>200</v>
      </c>
      <c r="K174" s="14">
        <f t="shared" si="93"/>
        <v>300</v>
      </c>
      <c r="L174" s="14">
        <f t="shared" si="93"/>
        <v>700</v>
      </c>
      <c r="M174" s="14">
        <f t="shared" si="93"/>
        <v>100</v>
      </c>
      <c r="N174" s="14">
        <f t="shared" si="93"/>
        <v>500</v>
      </c>
      <c r="O174" s="14">
        <f t="shared" si="93"/>
        <v>100</v>
      </c>
      <c r="P174" s="14">
        <f t="shared" si="93"/>
        <v>800</v>
      </c>
      <c r="Q174" s="14">
        <f t="shared" si="93"/>
        <v>200</v>
      </c>
      <c r="R174" s="14">
        <f t="shared" si="93"/>
        <v>100</v>
      </c>
      <c r="S174" s="14">
        <f t="shared" si="93"/>
        <v>500</v>
      </c>
      <c r="T174" s="14">
        <f t="shared" si="93"/>
        <v>400</v>
      </c>
      <c r="U174" s="14">
        <f t="shared" si="93"/>
        <v>200</v>
      </c>
      <c r="V174" s="14">
        <f t="shared" si="93"/>
        <v>300</v>
      </c>
      <c r="W174" s="14">
        <f t="shared" si="93"/>
        <v>1000</v>
      </c>
      <c r="X174" s="14">
        <f t="shared" si="93"/>
        <v>600</v>
      </c>
      <c r="Y174" s="14">
        <f t="shared" si="93"/>
        <v>1000</v>
      </c>
      <c r="Z174" s="14">
        <f t="shared" si="93"/>
        <v>400</v>
      </c>
      <c r="AA174" s="14">
        <f t="shared" si="93"/>
        <v>300</v>
      </c>
      <c r="AB174" s="14">
        <f t="shared" si="93"/>
        <v>1000</v>
      </c>
      <c r="AC174" s="14">
        <f t="shared" si="93"/>
        <v>600</v>
      </c>
      <c r="AD174" s="14">
        <f t="shared" si="93"/>
        <v>500</v>
      </c>
      <c r="AE174" s="14">
        <f t="shared" si="93"/>
        <v>300</v>
      </c>
      <c r="AF174" s="14">
        <f t="shared" si="93"/>
        <v>600</v>
      </c>
      <c r="AG174" s="14">
        <f t="shared" si="93"/>
        <v>500</v>
      </c>
      <c r="AH174" s="14">
        <f t="shared" si="93"/>
        <v>400</v>
      </c>
      <c r="AI174" s="14">
        <f t="shared" si="93"/>
        <v>1000</v>
      </c>
      <c r="AJ174" s="14">
        <f t="shared" si="93"/>
        <v>300</v>
      </c>
      <c r="AK174" s="14">
        <f t="shared" si="93"/>
        <v>900</v>
      </c>
      <c r="AL174" s="14">
        <f t="shared" si="93"/>
        <v>900</v>
      </c>
      <c r="AM174" s="14">
        <f t="shared" si="93"/>
        <v>700</v>
      </c>
      <c r="AN174" s="14">
        <f t="shared" si="93"/>
        <v>500</v>
      </c>
      <c r="AO174" s="14">
        <f t="shared" si="93"/>
        <v>600</v>
      </c>
      <c r="AP174" s="14">
        <f t="shared" si="93"/>
        <v>100</v>
      </c>
      <c r="AQ174" s="14">
        <f t="shared" si="93"/>
        <v>500</v>
      </c>
      <c r="AR174" s="14">
        <f t="shared" si="93"/>
        <v>200</v>
      </c>
      <c r="AS174" s="14">
        <f t="shared" si="93"/>
        <v>300</v>
      </c>
      <c r="AT174" s="14">
        <f t="shared" si="93"/>
        <v>200</v>
      </c>
      <c r="AU174" s="14">
        <f t="shared" si="93"/>
        <v>600</v>
      </c>
      <c r="AV174" s="14">
        <f t="shared" si="93"/>
        <v>500</v>
      </c>
      <c r="AW174" s="14">
        <f t="shared" si="93"/>
        <v>900</v>
      </c>
      <c r="AX174" s="14">
        <f t="shared" si="93"/>
        <v>500</v>
      </c>
      <c r="AY174" s="14">
        <f t="shared" si="93"/>
        <v>700</v>
      </c>
      <c r="AZ174" s="14">
        <f t="shared" si="93"/>
        <v>400</v>
      </c>
      <c r="BA174" s="14">
        <f t="shared" si="93"/>
        <v>500</v>
      </c>
      <c r="BB174" s="14">
        <f t="shared" si="93"/>
        <v>100</v>
      </c>
      <c r="BC174" s="14">
        <f t="shared" si="93"/>
        <v>700</v>
      </c>
      <c r="BD174" s="14">
        <f t="shared" si="93"/>
        <v>100</v>
      </c>
      <c r="BE174" s="14">
        <f t="shared" si="93"/>
        <v>800</v>
      </c>
      <c r="BF174" s="14">
        <f t="shared" si="93"/>
        <v>100</v>
      </c>
      <c r="BG174" s="14">
        <f t="shared" si="93"/>
        <v>700</v>
      </c>
      <c r="BH174" s="14">
        <f t="shared" si="93"/>
        <v>100</v>
      </c>
      <c r="BI174" s="14">
        <f t="shared" si="93"/>
        <v>600</v>
      </c>
      <c r="BJ174" s="14">
        <f t="shared" si="93"/>
        <v>500</v>
      </c>
      <c r="BK174" s="14">
        <f t="shared" si="93"/>
        <v>900</v>
      </c>
      <c r="BL174" s="14">
        <f t="shared" si="93"/>
        <v>800</v>
      </c>
      <c r="BM174" s="14">
        <f t="shared" si="93"/>
        <v>700</v>
      </c>
      <c r="BN174" s="14">
        <f t="shared" si="93"/>
        <v>200</v>
      </c>
      <c r="BO174" s="14">
        <f t="shared" si="93"/>
        <v>300</v>
      </c>
      <c r="BP174" s="14">
        <f t="shared" si="93"/>
        <v>600</v>
      </c>
      <c r="BQ174" s="14">
        <f t="shared" si="93"/>
        <v>500</v>
      </c>
      <c r="BR174" s="14">
        <f t="shared" si="93"/>
        <v>400</v>
      </c>
      <c r="BS174" s="14">
        <f t="shared" si="93"/>
        <v>600</v>
      </c>
      <c r="BT174" s="14">
        <f t="shared" si="93"/>
        <v>100</v>
      </c>
      <c r="BU174" s="14">
        <f t="shared" si="93"/>
        <v>200</v>
      </c>
      <c r="BV174" s="14">
        <f t="shared" si="93"/>
        <v>200</v>
      </c>
      <c r="BW174" s="14">
        <f t="shared" si="93"/>
        <v>600</v>
      </c>
      <c r="BX174" s="14">
        <f t="shared" si="93"/>
        <v>900</v>
      </c>
      <c r="BY174" s="14">
        <f t="shared" si="93"/>
        <v>200</v>
      </c>
      <c r="BZ174" s="14">
        <f t="shared" si="93"/>
        <v>100</v>
      </c>
      <c r="CA174" s="14">
        <f t="shared" si="93"/>
        <v>800</v>
      </c>
      <c r="CB174" s="14">
        <f t="shared" si="93"/>
        <v>200</v>
      </c>
      <c r="CC174" s="14">
        <f t="shared" si="93"/>
        <v>400</v>
      </c>
      <c r="CD174" s="14">
        <f t="shared" si="93"/>
        <v>1000</v>
      </c>
      <c r="CE174" s="14">
        <f t="shared" si="93"/>
        <v>400</v>
      </c>
      <c r="CF174" s="14">
        <f t="shared" si="93"/>
        <v>400</v>
      </c>
      <c r="CG174" s="14">
        <f t="shared" si="93"/>
        <v>300</v>
      </c>
      <c r="CH174" s="14">
        <f t="shared" si="93"/>
        <v>600</v>
      </c>
      <c r="CI174" s="14">
        <f t="shared" si="93"/>
        <v>300</v>
      </c>
      <c r="CJ174" s="14">
        <f t="shared" si="93"/>
        <v>1000</v>
      </c>
      <c r="CK174" s="14">
        <f t="shared" si="93"/>
        <v>800</v>
      </c>
      <c r="CL174" s="14">
        <f t="shared" si="93"/>
        <v>900</v>
      </c>
      <c r="CM174" s="14">
        <f t="shared" si="93"/>
        <v>200</v>
      </c>
      <c r="CN174" s="14">
        <f t="shared" si="93"/>
        <v>800</v>
      </c>
      <c r="CO174" s="14">
        <f t="shared" si="93"/>
        <v>1000</v>
      </c>
      <c r="CP174" s="14">
        <f t="shared" si="93"/>
        <v>100</v>
      </c>
      <c r="CQ174" s="14">
        <f t="shared" si="93"/>
        <v>500</v>
      </c>
      <c r="CR174" s="14">
        <f t="shared" si="93"/>
        <v>500</v>
      </c>
      <c r="CS174" s="14">
        <f t="shared" si="93"/>
        <v>900</v>
      </c>
      <c r="CT174" s="14">
        <f t="shared" si="93"/>
        <v>800</v>
      </c>
      <c r="CU174" s="14">
        <f t="shared" si="93"/>
        <v>100</v>
      </c>
      <c r="CV174" s="14">
        <f t="shared" si="93"/>
        <v>600</v>
      </c>
      <c r="CW174" s="14">
        <f t="shared" si="93"/>
        <v>200</v>
      </c>
    </row>
    <row r="175" ht="12.75" customHeight="1" outlineLevel="1">
      <c r="A175" s="11" t="s">
        <v>652</v>
      </c>
      <c r="B175" s="14">
        <f t="shared" ref="B175:CW175" si="94">RANDBETWEEN(65,100)/100</f>
        <v>0.95</v>
      </c>
      <c r="C175" s="14">
        <f t="shared" si="94"/>
        <v>0.68</v>
      </c>
      <c r="D175" s="14">
        <f t="shared" si="94"/>
        <v>0.99</v>
      </c>
      <c r="E175" s="14">
        <f t="shared" si="94"/>
        <v>0.93</v>
      </c>
      <c r="F175" s="14">
        <f t="shared" si="94"/>
        <v>0.7</v>
      </c>
      <c r="G175" s="14">
        <f t="shared" si="94"/>
        <v>0.76</v>
      </c>
      <c r="H175" s="14">
        <f t="shared" si="94"/>
        <v>0.69</v>
      </c>
      <c r="I175" s="14">
        <f t="shared" si="94"/>
        <v>0.97</v>
      </c>
      <c r="J175" s="14">
        <f t="shared" si="94"/>
        <v>0.78</v>
      </c>
      <c r="K175" s="14">
        <f t="shared" si="94"/>
        <v>0.69</v>
      </c>
      <c r="L175" s="14">
        <f t="shared" si="94"/>
        <v>0.95</v>
      </c>
      <c r="M175" s="14">
        <f t="shared" si="94"/>
        <v>0.73</v>
      </c>
      <c r="N175" s="14">
        <f t="shared" si="94"/>
        <v>0.89</v>
      </c>
      <c r="O175" s="14">
        <f t="shared" si="94"/>
        <v>0.84</v>
      </c>
      <c r="P175" s="14">
        <f t="shared" si="94"/>
        <v>0.89</v>
      </c>
      <c r="Q175" s="14">
        <f t="shared" si="94"/>
        <v>0.89</v>
      </c>
      <c r="R175" s="14">
        <f t="shared" si="94"/>
        <v>0.65</v>
      </c>
      <c r="S175" s="14">
        <f t="shared" si="94"/>
        <v>0.75</v>
      </c>
      <c r="T175" s="14">
        <f t="shared" si="94"/>
        <v>0.76</v>
      </c>
      <c r="U175" s="14">
        <f t="shared" si="94"/>
        <v>0.89</v>
      </c>
      <c r="V175" s="14">
        <f t="shared" si="94"/>
        <v>0.66</v>
      </c>
      <c r="W175" s="14">
        <f t="shared" si="94"/>
        <v>0.74</v>
      </c>
      <c r="X175" s="14">
        <f t="shared" si="94"/>
        <v>0.98</v>
      </c>
      <c r="Y175" s="14">
        <f t="shared" si="94"/>
        <v>0.99</v>
      </c>
      <c r="Z175" s="14">
        <f t="shared" si="94"/>
        <v>0.71</v>
      </c>
      <c r="AA175" s="14">
        <f t="shared" si="94"/>
        <v>0.79</v>
      </c>
      <c r="AB175" s="14">
        <f t="shared" si="94"/>
        <v>0.88</v>
      </c>
      <c r="AC175" s="14">
        <f t="shared" si="94"/>
        <v>0.77</v>
      </c>
      <c r="AD175" s="14">
        <f t="shared" si="94"/>
        <v>0.99</v>
      </c>
      <c r="AE175" s="14">
        <f t="shared" si="94"/>
        <v>0.95</v>
      </c>
      <c r="AF175" s="14">
        <f t="shared" si="94"/>
        <v>0.85</v>
      </c>
      <c r="AG175" s="14">
        <f t="shared" si="94"/>
        <v>0.97</v>
      </c>
      <c r="AH175" s="14">
        <f t="shared" si="94"/>
        <v>0.88</v>
      </c>
      <c r="AI175" s="14">
        <f t="shared" si="94"/>
        <v>0.9</v>
      </c>
      <c r="AJ175" s="14">
        <f t="shared" si="94"/>
        <v>0.8</v>
      </c>
      <c r="AK175" s="14">
        <f t="shared" si="94"/>
        <v>0.73</v>
      </c>
      <c r="AL175" s="14">
        <f t="shared" si="94"/>
        <v>0.93</v>
      </c>
      <c r="AM175" s="14">
        <f t="shared" si="94"/>
        <v>0.99</v>
      </c>
      <c r="AN175" s="14">
        <f t="shared" si="94"/>
        <v>0.76</v>
      </c>
      <c r="AO175" s="14">
        <f t="shared" si="94"/>
        <v>0.81</v>
      </c>
      <c r="AP175" s="14">
        <f t="shared" si="94"/>
        <v>0.65</v>
      </c>
      <c r="AQ175" s="14">
        <f t="shared" si="94"/>
        <v>0.82</v>
      </c>
      <c r="AR175" s="14">
        <f t="shared" si="94"/>
        <v>0.88</v>
      </c>
      <c r="AS175" s="14">
        <f t="shared" si="94"/>
        <v>0.69</v>
      </c>
      <c r="AT175" s="14">
        <f t="shared" si="94"/>
        <v>0.77</v>
      </c>
      <c r="AU175" s="14">
        <f t="shared" si="94"/>
        <v>0.97</v>
      </c>
      <c r="AV175" s="14">
        <f t="shared" si="94"/>
        <v>0.93</v>
      </c>
      <c r="AW175" s="14">
        <f t="shared" si="94"/>
        <v>0.86</v>
      </c>
      <c r="AX175" s="14">
        <f t="shared" si="94"/>
        <v>0.94</v>
      </c>
      <c r="AY175" s="14">
        <f t="shared" si="94"/>
        <v>0.95</v>
      </c>
      <c r="AZ175" s="14">
        <f t="shared" si="94"/>
        <v>0.75</v>
      </c>
      <c r="BA175" s="14">
        <f t="shared" si="94"/>
        <v>0.99</v>
      </c>
      <c r="BB175" s="14">
        <f t="shared" si="94"/>
        <v>0.7</v>
      </c>
      <c r="BC175" s="14">
        <f t="shared" si="94"/>
        <v>0.75</v>
      </c>
      <c r="BD175" s="14">
        <f t="shared" si="94"/>
        <v>0.89</v>
      </c>
      <c r="BE175" s="14">
        <f t="shared" si="94"/>
        <v>0.99</v>
      </c>
      <c r="BF175" s="14">
        <f t="shared" si="94"/>
        <v>0.95</v>
      </c>
      <c r="BG175" s="14">
        <f t="shared" si="94"/>
        <v>0.65</v>
      </c>
      <c r="BH175" s="14">
        <f t="shared" si="94"/>
        <v>1</v>
      </c>
      <c r="BI175" s="14">
        <f t="shared" si="94"/>
        <v>0.79</v>
      </c>
      <c r="BJ175" s="14">
        <f t="shared" si="94"/>
        <v>0.89</v>
      </c>
      <c r="BK175" s="14">
        <f t="shared" si="94"/>
        <v>0.79</v>
      </c>
      <c r="BL175" s="14">
        <f t="shared" si="94"/>
        <v>0.91</v>
      </c>
      <c r="BM175" s="14">
        <f t="shared" si="94"/>
        <v>0.65</v>
      </c>
      <c r="BN175" s="14">
        <f t="shared" si="94"/>
        <v>0.65</v>
      </c>
      <c r="BO175" s="14">
        <f t="shared" si="94"/>
        <v>0.98</v>
      </c>
      <c r="BP175" s="14">
        <f t="shared" si="94"/>
        <v>0.66</v>
      </c>
      <c r="BQ175" s="14">
        <f t="shared" si="94"/>
        <v>0.89</v>
      </c>
      <c r="BR175" s="14">
        <f t="shared" si="94"/>
        <v>0.93</v>
      </c>
      <c r="BS175" s="14">
        <f t="shared" si="94"/>
        <v>0.69</v>
      </c>
      <c r="BT175" s="14">
        <f t="shared" si="94"/>
        <v>0.96</v>
      </c>
      <c r="BU175" s="14">
        <f t="shared" si="94"/>
        <v>0.81</v>
      </c>
      <c r="BV175" s="14">
        <f t="shared" si="94"/>
        <v>0.82</v>
      </c>
      <c r="BW175" s="14">
        <f t="shared" si="94"/>
        <v>0.67</v>
      </c>
      <c r="BX175" s="14">
        <f t="shared" si="94"/>
        <v>0.91</v>
      </c>
      <c r="BY175" s="14">
        <f t="shared" si="94"/>
        <v>0.75</v>
      </c>
      <c r="BZ175" s="14">
        <f t="shared" si="94"/>
        <v>0.75</v>
      </c>
      <c r="CA175" s="14">
        <f t="shared" si="94"/>
        <v>0.8</v>
      </c>
      <c r="CB175" s="14">
        <f t="shared" si="94"/>
        <v>0.75</v>
      </c>
      <c r="CC175" s="14">
        <f t="shared" si="94"/>
        <v>0.78</v>
      </c>
      <c r="CD175" s="14">
        <f t="shared" si="94"/>
        <v>0.77</v>
      </c>
      <c r="CE175" s="14">
        <f t="shared" si="94"/>
        <v>0.92</v>
      </c>
      <c r="CF175" s="14">
        <f t="shared" si="94"/>
        <v>0.95</v>
      </c>
      <c r="CG175" s="14">
        <f t="shared" si="94"/>
        <v>0.83</v>
      </c>
      <c r="CH175" s="14">
        <f t="shared" si="94"/>
        <v>0.92</v>
      </c>
      <c r="CI175" s="14">
        <f t="shared" si="94"/>
        <v>0.79</v>
      </c>
      <c r="CJ175" s="14">
        <f t="shared" si="94"/>
        <v>0.84</v>
      </c>
      <c r="CK175" s="14">
        <f t="shared" si="94"/>
        <v>0.84</v>
      </c>
      <c r="CL175" s="14">
        <f t="shared" si="94"/>
        <v>0.84</v>
      </c>
      <c r="CM175" s="14">
        <f t="shared" si="94"/>
        <v>0.86</v>
      </c>
      <c r="CN175" s="14">
        <f t="shared" si="94"/>
        <v>0.81</v>
      </c>
      <c r="CO175" s="14">
        <f t="shared" si="94"/>
        <v>0.82</v>
      </c>
      <c r="CP175" s="14">
        <f t="shared" si="94"/>
        <v>0.73</v>
      </c>
      <c r="CQ175" s="14">
        <f t="shared" si="94"/>
        <v>0.66</v>
      </c>
      <c r="CR175" s="14">
        <f t="shared" si="94"/>
        <v>0.88</v>
      </c>
      <c r="CS175" s="14">
        <f t="shared" si="94"/>
        <v>0.81</v>
      </c>
      <c r="CT175" s="14">
        <f t="shared" si="94"/>
        <v>0.73</v>
      </c>
      <c r="CU175" s="14">
        <f t="shared" si="94"/>
        <v>0.84</v>
      </c>
      <c r="CV175" s="14">
        <f t="shared" si="94"/>
        <v>0.68</v>
      </c>
      <c r="CW175" s="14">
        <f t="shared" si="94"/>
        <v>0.65</v>
      </c>
    </row>
    <row r="176" ht="12.75" customHeight="1" outlineLevel="1">
      <c r="A176" s="11" t="s">
        <v>653</v>
      </c>
      <c r="B176" s="14">
        <f t="shared" ref="B176:CW176" si="95">RANDBETWEEN(1,14)</f>
        <v>5</v>
      </c>
      <c r="C176" s="14">
        <f t="shared" si="95"/>
        <v>7</v>
      </c>
      <c r="D176" s="14">
        <f t="shared" si="95"/>
        <v>5</v>
      </c>
      <c r="E176" s="14">
        <f t="shared" si="95"/>
        <v>7</v>
      </c>
      <c r="F176" s="14">
        <f t="shared" si="95"/>
        <v>4</v>
      </c>
      <c r="G176" s="14">
        <f t="shared" si="95"/>
        <v>11</v>
      </c>
      <c r="H176" s="14">
        <f t="shared" si="95"/>
        <v>2</v>
      </c>
      <c r="I176" s="14">
        <f t="shared" si="95"/>
        <v>1</v>
      </c>
      <c r="J176" s="14">
        <f t="shared" si="95"/>
        <v>2</v>
      </c>
      <c r="K176" s="14">
        <f t="shared" si="95"/>
        <v>4</v>
      </c>
      <c r="L176" s="14">
        <f t="shared" si="95"/>
        <v>5</v>
      </c>
      <c r="M176" s="14">
        <f t="shared" si="95"/>
        <v>11</v>
      </c>
      <c r="N176" s="14">
        <f t="shared" si="95"/>
        <v>13</v>
      </c>
      <c r="O176" s="14">
        <f t="shared" si="95"/>
        <v>9</v>
      </c>
      <c r="P176" s="14">
        <f t="shared" si="95"/>
        <v>6</v>
      </c>
      <c r="Q176" s="14">
        <f t="shared" si="95"/>
        <v>13</v>
      </c>
      <c r="R176" s="14">
        <f t="shared" si="95"/>
        <v>11</v>
      </c>
      <c r="S176" s="14">
        <f t="shared" si="95"/>
        <v>8</v>
      </c>
      <c r="T176" s="14">
        <f t="shared" si="95"/>
        <v>8</v>
      </c>
      <c r="U176" s="14">
        <f t="shared" si="95"/>
        <v>6</v>
      </c>
      <c r="V176" s="14">
        <f t="shared" si="95"/>
        <v>13</v>
      </c>
      <c r="W176" s="14">
        <f t="shared" si="95"/>
        <v>12</v>
      </c>
      <c r="X176" s="14">
        <f t="shared" si="95"/>
        <v>11</v>
      </c>
      <c r="Y176" s="14">
        <f t="shared" si="95"/>
        <v>8</v>
      </c>
      <c r="Z176" s="14">
        <f t="shared" si="95"/>
        <v>6</v>
      </c>
      <c r="AA176" s="14">
        <f t="shared" si="95"/>
        <v>11</v>
      </c>
      <c r="AB176" s="14">
        <f t="shared" si="95"/>
        <v>8</v>
      </c>
      <c r="AC176" s="14">
        <f t="shared" si="95"/>
        <v>6</v>
      </c>
      <c r="AD176" s="14">
        <f t="shared" si="95"/>
        <v>8</v>
      </c>
      <c r="AE176" s="14">
        <f t="shared" si="95"/>
        <v>11</v>
      </c>
      <c r="AF176" s="14">
        <f t="shared" si="95"/>
        <v>8</v>
      </c>
      <c r="AG176" s="14">
        <f t="shared" si="95"/>
        <v>9</v>
      </c>
      <c r="AH176" s="14">
        <f t="shared" si="95"/>
        <v>3</v>
      </c>
      <c r="AI176" s="14">
        <f t="shared" si="95"/>
        <v>1</v>
      </c>
      <c r="AJ176" s="14">
        <f t="shared" si="95"/>
        <v>14</v>
      </c>
      <c r="AK176" s="14">
        <f t="shared" si="95"/>
        <v>3</v>
      </c>
      <c r="AL176" s="14">
        <f t="shared" si="95"/>
        <v>10</v>
      </c>
      <c r="AM176" s="14">
        <f t="shared" si="95"/>
        <v>5</v>
      </c>
      <c r="AN176" s="14">
        <f t="shared" si="95"/>
        <v>7</v>
      </c>
      <c r="AO176" s="14">
        <f t="shared" si="95"/>
        <v>2</v>
      </c>
      <c r="AP176" s="14">
        <f t="shared" si="95"/>
        <v>2</v>
      </c>
      <c r="AQ176" s="14">
        <f t="shared" si="95"/>
        <v>3</v>
      </c>
      <c r="AR176" s="14">
        <f t="shared" si="95"/>
        <v>1</v>
      </c>
      <c r="AS176" s="14">
        <f t="shared" si="95"/>
        <v>3</v>
      </c>
      <c r="AT176" s="14">
        <f t="shared" si="95"/>
        <v>5</v>
      </c>
      <c r="AU176" s="14">
        <f t="shared" si="95"/>
        <v>4</v>
      </c>
      <c r="AV176" s="14">
        <f t="shared" si="95"/>
        <v>9</v>
      </c>
      <c r="AW176" s="14">
        <f t="shared" si="95"/>
        <v>4</v>
      </c>
      <c r="AX176" s="14">
        <f t="shared" si="95"/>
        <v>2</v>
      </c>
      <c r="AY176" s="14">
        <f t="shared" si="95"/>
        <v>5</v>
      </c>
      <c r="AZ176" s="14">
        <f t="shared" si="95"/>
        <v>5</v>
      </c>
      <c r="BA176" s="14">
        <f t="shared" si="95"/>
        <v>9</v>
      </c>
      <c r="BB176" s="14">
        <f t="shared" si="95"/>
        <v>6</v>
      </c>
      <c r="BC176" s="14">
        <f t="shared" si="95"/>
        <v>7</v>
      </c>
      <c r="BD176" s="14">
        <f t="shared" si="95"/>
        <v>11</v>
      </c>
      <c r="BE176" s="14">
        <f t="shared" si="95"/>
        <v>11</v>
      </c>
      <c r="BF176" s="14">
        <f t="shared" si="95"/>
        <v>6</v>
      </c>
      <c r="BG176" s="14">
        <f t="shared" si="95"/>
        <v>3</v>
      </c>
      <c r="BH176" s="14">
        <f t="shared" si="95"/>
        <v>7</v>
      </c>
      <c r="BI176" s="14">
        <f t="shared" si="95"/>
        <v>2</v>
      </c>
      <c r="BJ176" s="14">
        <f t="shared" si="95"/>
        <v>3</v>
      </c>
      <c r="BK176" s="14">
        <f t="shared" si="95"/>
        <v>1</v>
      </c>
      <c r="BL176" s="14">
        <f t="shared" si="95"/>
        <v>9</v>
      </c>
      <c r="BM176" s="14">
        <f t="shared" si="95"/>
        <v>14</v>
      </c>
      <c r="BN176" s="14">
        <f t="shared" si="95"/>
        <v>6</v>
      </c>
      <c r="BO176" s="14">
        <f t="shared" si="95"/>
        <v>12</v>
      </c>
      <c r="BP176" s="14">
        <f t="shared" si="95"/>
        <v>7</v>
      </c>
      <c r="BQ176" s="14">
        <f t="shared" si="95"/>
        <v>1</v>
      </c>
      <c r="BR176" s="14">
        <f t="shared" si="95"/>
        <v>14</v>
      </c>
      <c r="BS176" s="14">
        <f t="shared" si="95"/>
        <v>3</v>
      </c>
      <c r="BT176" s="14">
        <f t="shared" si="95"/>
        <v>4</v>
      </c>
      <c r="BU176" s="14">
        <f t="shared" si="95"/>
        <v>2</v>
      </c>
      <c r="BV176" s="14">
        <f t="shared" si="95"/>
        <v>2</v>
      </c>
      <c r="BW176" s="14">
        <f t="shared" si="95"/>
        <v>10</v>
      </c>
      <c r="BX176" s="14">
        <f t="shared" si="95"/>
        <v>7</v>
      </c>
      <c r="BY176" s="14">
        <f t="shared" si="95"/>
        <v>6</v>
      </c>
      <c r="BZ176" s="14">
        <f t="shared" si="95"/>
        <v>12</v>
      </c>
      <c r="CA176" s="14">
        <f t="shared" si="95"/>
        <v>9</v>
      </c>
      <c r="CB176" s="14">
        <f t="shared" si="95"/>
        <v>2</v>
      </c>
      <c r="CC176" s="14">
        <f t="shared" si="95"/>
        <v>2</v>
      </c>
      <c r="CD176" s="14">
        <f t="shared" si="95"/>
        <v>12</v>
      </c>
      <c r="CE176" s="14">
        <f t="shared" si="95"/>
        <v>10</v>
      </c>
      <c r="CF176" s="14">
        <f t="shared" si="95"/>
        <v>4</v>
      </c>
      <c r="CG176" s="14">
        <f t="shared" si="95"/>
        <v>3</v>
      </c>
      <c r="CH176" s="14">
        <f t="shared" si="95"/>
        <v>4</v>
      </c>
      <c r="CI176" s="14">
        <f t="shared" si="95"/>
        <v>3</v>
      </c>
      <c r="CJ176" s="14">
        <f t="shared" si="95"/>
        <v>2</v>
      </c>
      <c r="CK176" s="14">
        <f t="shared" si="95"/>
        <v>5</v>
      </c>
      <c r="CL176" s="14">
        <f t="shared" si="95"/>
        <v>6</v>
      </c>
      <c r="CM176" s="14">
        <f t="shared" si="95"/>
        <v>3</v>
      </c>
      <c r="CN176" s="14">
        <f t="shared" si="95"/>
        <v>8</v>
      </c>
      <c r="CO176" s="14">
        <f t="shared" si="95"/>
        <v>13</v>
      </c>
      <c r="CP176" s="14">
        <f t="shared" si="95"/>
        <v>8</v>
      </c>
      <c r="CQ176" s="14">
        <f t="shared" si="95"/>
        <v>2</v>
      </c>
      <c r="CR176" s="14">
        <f t="shared" si="95"/>
        <v>5</v>
      </c>
      <c r="CS176" s="14">
        <f t="shared" si="95"/>
        <v>13</v>
      </c>
      <c r="CT176" s="14">
        <f t="shared" si="95"/>
        <v>8</v>
      </c>
      <c r="CU176" s="14">
        <f t="shared" si="95"/>
        <v>2</v>
      </c>
      <c r="CV176" s="14">
        <f t="shared" si="95"/>
        <v>6</v>
      </c>
      <c r="CW176" s="14">
        <f t="shared" si="95"/>
        <v>6</v>
      </c>
    </row>
    <row r="177" ht="12.75" customHeight="1" outlineLevel="1">
      <c r="A177" s="11" t="s">
        <v>654</v>
      </c>
      <c r="B177" s="14">
        <f t="shared" ref="B177:CW177" si="96">RANDBETWEEN(1,14)</f>
        <v>5</v>
      </c>
      <c r="C177" s="14">
        <f t="shared" si="96"/>
        <v>1</v>
      </c>
      <c r="D177" s="14">
        <f t="shared" si="96"/>
        <v>8</v>
      </c>
      <c r="E177" s="14">
        <f t="shared" si="96"/>
        <v>9</v>
      </c>
      <c r="F177" s="14">
        <f t="shared" si="96"/>
        <v>6</v>
      </c>
      <c r="G177" s="14">
        <f t="shared" si="96"/>
        <v>2</v>
      </c>
      <c r="H177" s="14">
        <f t="shared" si="96"/>
        <v>12</v>
      </c>
      <c r="I177" s="14">
        <f t="shared" si="96"/>
        <v>5</v>
      </c>
      <c r="J177" s="14">
        <f t="shared" si="96"/>
        <v>8</v>
      </c>
      <c r="K177" s="14">
        <f t="shared" si="96"/>
        <v>8</v>
      </c>
      <c r="L177" s="14">
        <f t="shared" si="96"/>
        <v>3</v>
      </c>
      <c r="M177" s="14">
        <f t="shared" si="96"/>
        <v>7</v>
      </c>
      <c r="N177" s="14">
        <f t="shared" si="96"/>
        <v>7</v>
      </c>
      <c r="O177" s="14">
        <f t="shared" si="96"/>
        <v>5</v>
      </c>
      <c r="P177" s="14">
        <f t="shared" si="96"/>
        <v>12</v>
      </c>
      <c r="Q177" s="14">
        <f t="shared" si="96"/>
        <v>5</v>
      </c>
      <c r="R177" s="14">
        <f t="shared" si="96"/>
        <v>2</v>
      </c>
      <c r="S177" s="14">
        <f t="shared" si="96"/>
        <v>12</v>
      </c>
      <c r="T177" s="14">
        <f t="shared" si="96"/>
        <v>8</v>
      </c>
      <c r="U177" s="14">
        <f t="shared" si="96"/>
        <v>13</v>
      </c>
      <c r="V177" s="14">
        <f t="shared" si="96"/>
        <v>3</v>
      </c>
      <c r="W177" s="14">
        <f t="shared" si="96"/>
        <v>8</v>
      </c>
      <c r="X177" s="14">
        <f t="shared" si="96"/>
        <v>2</v>
      </c>
      <c r="Y177" s="14">
        <f t="shared" si="96"/>
        <v>12</v>
      </c>
      <c r="Z177" s="14">
        <f t="shared" si="96"/>
        <v>11</v>
      </c>
      <c r="AA177" s="14">
        <f t="shared" si="96"/>
        <v>1</v>
      </c>
      <c r="AB177" s="14">
        <f t="shared" si="96"/>
        <v>11</v>
      </c>
      <c r="AC177" s="14">
        <f t="shared" si="96"/>
        <v>13</v>
      </c>
      <c r="AD177" s="14">
        <f t="shared" si="96"/>
        <v>10</v>
      </c>
      <c r="AE177" s="14">
        <f t="shared" si="96"/>
        <v>12</v>
      </c>
      <c r="AF177" s="14">
        <f t="shared" si="96"/>
        <v>5</v>
      </c>
      <c r="AG177" s="14">
        <f t="shared" si="96"/>
        <v>7</v>
      </c>
      <c r="AH177" s="14">
        <f t="shared" si="96"/>
        <v>6</v>
      </c>
      <c r="AI177" s="14">
        <f t="shared" si="96"/>
        <v>12</v>
      </c>
      <c r="AJ177" s="14">
        <f t="shared" si="96"/>
        <v>12</v>
      </c>
      <c r="AK177" s="14">
        <f t="shared" si="96"/>
        <v>1</v>
      </c>
      <c r="AL177" s="14">
        <f t="shared" si="96"/>
        <v>12</v>
      </c>
      <c r="AM177" s="14">
        <f t="shared" si="96"/>
        <v>4</v>
      </c>
      <c r="AN177" s="14">
        <f t="shared" si="96"/>
        <v>12</v>
      </c>
      <c r="AO177" s="14">
        <f t="shared" si="96"/>
        <v>5</v>
      </c>
      <c r="AP177" s="14">
        <f t="shared" si="96"/>
        <v>1</v>
      </c>
      <c r="AQ177" s="14">
        <f t="shared" si="96"/>
        <v>12</v>
      </c>
      <c r="AR177" s="14">
        <f t="shared" si="96"/>
        <v>8</v>
      </c>
      <c r="AS177" s="14">
        <f t="shared" si="96"/>
        <v>10</v>
      </c>
      <c r="AT177" s="14">
        <f t="shared" si="96"/>
        <v>6</v>
      </c>
      <c r="AU177" s="14">
        <f t="shared" si="96"/>
        <v>3</v>
      </c>
      <c r="AV177" s="14">
        <f t="shared" si="96"/>
        <v>5</v>
      </c>
      <c r="AW177" s="14">
        <f t="shared" si="96"/>
        <v>4</v>
      </c>
      <c r="AX177" s="14">
        <f t="shared" si="96"/>
        <v>8</v>
      </c>
      <c r="AY177" s="14">
        <f t="shared" si="96"/>
        <v>2</v>
      </c>
      <c r="AZ177" s="14">
        <f t="shared" si="96"/>
        <v>9</v>
      </c>
      <c r="BA177" s="14">
        <f t="shared" si="96"/>
        <v>5</v>
      </c>
      <c r="BB177" s="14">
        <f t="shared" si="96"/>
        <v>9</v>
      </c>
      <c r="BC177" s="14">
        <f t="shared" si="96"/>
        <v>5</v>
      </c>
      <c r="BD177" s="14">
        <f t="shared" si="96"/>
        <v>13</v>
      </c>
      <c r="BE177" s="14">
        <f t="shared" si="96"/>
        <v>7</v>
      </c>
      <c r="BF177" s="14">
        <f t="shared" si="96"/>
        <v>11</v>
      </c>
      <c r="BG177" s="14">
        <f t="shared" si="96"/>
        <v>8</v>
      </c>
      <c r="BH177" s="14">
        <f t="shared" si="96"/>
        <v>6</v>
      </c>
      <c r="BI177" s="14">
        <f t="shared" si="96"/>
        <v>6</v>
      </c>
      <c r="BJ177" s="14">
        <f t="shared" si="96"/>
        <v>2</v>
      </c>
      <c r="BK177" s="14">
        <f t="shared" si="96"/>
        <v>1</v>
      </c>
      <c r="BL177" s="14">
        <f t="shared" si="96"/>
        <v>7</v>
      </c>
      <c r="BM177" s="14">
        <f t="shared" si="96"/>
        <v>8</v>
      </c>
      <c r="BN177" s="14">
        <f t="shared" si="96"/>
        <v>1</v>
      </c>
      <c r="BO177" s="14">
        <f t="shared" si="96"/>
        <v>13</v>
      </c>
      <c r="BP177" s="14">
        <f t="shared" si="96"/>
        <v>4</v>
      </c>
      <c r="BQ177" s="14">
        <f t="shared" si="96"/>
        <v>1</v>
      </c>
      <c r="BR177" s="14">
        <f t="shared" si="96"/>
        <v>3</v>
      </c>
      <c r="BS177" s="14">
        <f t="shared" si="96"/>
        <v>3</v>
      </c>
      <c r="BT177" s="14">
        <f t="shared" si="96"/>
        <v>13</v>
      </c>
      <c r="BU177" s="14">
        <f t="shared" si="96"/>
        <v>9</v>
      </c>
      <c r="BV177" s="14">
        <f t="shared" si="96"/>
        <v>12</v>
      </c>
      <c r="BW177" s="14">
        <f t="shared" si="96"/>
        <v>5</v>
      </c>
      <c r="BX177" s="14">
        <f t="shared" si="96"/>
        <v>13</v>
      </c>
      <c r="BY177" s="14">
        <f t="shared" si="96"/>
        <v>11</v>
      </c>
      <c r="BZ177" s="14">
        <f t="shared" si="96"/>
        <v>10</v>
      </c>
      <c r="CA177" s="14">
        <f t="shared" si="96"/>
        <v>1</v>
      </c>
      <c r="CB177" s="14">
        <f t="shared" si="96"/>
        <v>9</v>
      </c>
      <c r="CC177" s="14">
        <f t="shared" si="96"/>
        <v>8</v>
      </c>
      <c r="CD177" s="14">
        <f t="shared" si="96"/>
        <v>3</v>
      </c>
      <c r="CE177" s="14">
        <f t="shared" si="96"/>
        <v>9</v>
      </c>
      <c r="CF177" s="14">
        <f t="shared" si="96"/>
        <v>7</v>
      </c>
      <c r="CG177" s="14">
        <f t="shared" si="96"/>
        <v>6</v>
      </c>
      <c r="CH177" s="14">
        <f t="shared" si="96"/>
        <v>8</v>
      </c>
      <c r="CI177" s="14">
        <f t="shared" si="96"/>
        <v>2</v>
      </c>
      <c r="CJ177" s="14">
        <f t="shared" si="96"/>
        <v>3</v>
      </c>
      <c r="CK177" s="14">
        <f t="shared" si="96"/>
        <v>2</v>
      </c>
      <c r="CL177" s="14">
        <f t="shared" si="96"/>
        <v>13</v>
      </c>
      <c r="CM177" s="14">
        <f t="shared" si="96"/>
        <v>3</v>
      </c>
      <c r="CN177" s="14">
        <f t="shared" si="96"/>
        <v>12</v>
      </c>
      <c r="CO177" s="14">
        <f t="shared" si="96"/>
        <v>11</v>
      </c>
      <c r="CP177" s="14">
        <f t="shared" si="96"/>
        <v>2</v>
      </c>
      <c r="CQ177" s="14">
        <f t="shared" si="96"/>
        <v>8</v>
      </c>
      <c r="CR177" s="14">
        <f t="shared" si="96"/>
        <v>9</v>
      </c>
      <c r="CS177" s="14">
        <f t="shared" si="96"/>
        <v>11</v>
      </c>
      <c r="CT177" s="14">
        <f t="shared" si="96"/>
        <v>10</v>
      </c>
      <c r="CU177" s="14">
        <f t="shared" si="96"/>
        <v>7</v>
      </c>
      <c r="CV177" s="14">
        <f t="shared" si="96"/>
        <v>8</v>
      </c>
      <c r="CW177" s="14">
        <f t="shared" si="96"/>
        <v>8</v>
      </c>
    </row>
    <row r="178" ht="12.75" customHeight="1" outlineLevel="1">
      <c r="A178" s="11" t="s">
        <v>655</v>
      </c>
      <c r="B178" s="14" t="str">
        <f>VLOOKUP(B343,Lookups!$W$1:$Y$4,2,TRUE)</f>
        <v>Nearest</v>
      </c>
      <c r="C178" s="14" t="str">
        <f>VLOOKUP(C343,Lookups!$W$1:$Y$4,2,TRUE)</f>
        <v>Nearest</v>
      </c>
      <c r="D178" s="14" t="str">
        <f>VLOOKUP(D343,Lookups!$W$1:$Y$4,2,TRUE)</f>
        <v>Nearest</v>
      </c>
      <c r="E178" s="14" t="str">
        <f>VLOOKUP(E343,Lookups!$W$1:$Y$4,2,TRUE)</f>
        <v>Nearest</v>
      </c>
      <c r="F178" s="14" t="str">
        <f>VLOOKUP(F343,Lookups!$W$1:$Y$4,2,TRUE)</f>
        <v>Nearest</v>
      </c>
      <c r="G178" s="14" t="str">
        <f>VLOOKUP(G343,Lookups!$W$1:$Y$4,2,TRUE)</f>
        <v>Nearest</v>
      </c>
      <c r="H178" s="14" t="str">
        <f>VLOOKUP(H343,Lookups!$W$1:$Y$4,2,TRUE)</f>
        <v>Nearest</v>
      </c>
      <c r="I178" s="14" t="str">
        <f>VLOOKUP(I343,Lookups!$W$1:$Y$4,2,TRUE)</f>
        <v>Nearest</v>
      </c>
      <c r="J178" s="14" t="str">
        <f>VLOOKUP(J343,Lookups!$W$1:$Y$4,2,TRUE)</f>
        <v>Nearest</v>
      </c>
      <c r="K178" s="14" t="str">
        <f>VLOOKUP(K343,Lookups!$W$1:$Y$4,2,TRUE)</f>
        <v>Nearest</v>
      </c>
      <c r="L178" s="14" t="str">
        <f>VLOOKUP(L343,Lookups!$W$1:$Y$4,2,TRUE)</f>
        <v>Nearest</v>
      </c>
      <c r="M178" s="14" t="str">
        <f>VLOOKUP(M343,Lookups!$W$1:$Y$4,2,TRUE)</f>
        <v>NextHigher</v>
      </c>
      <c r="N178" s="14" t="str">
        <f>VLOOKUP(N343,Lookups!$W$1:$Y$4,2,TRUE)</f>
        <v>NextHigher</v>
      </c>
      <c r="O178" s="14" t="str">
        <f>VLOOKUP(O343,Lookups!$W$1:$Y$4,2,TRUE)</f>
        <v>NextLower</v>
      </c>
      <c r="P178" s="14" t="str">
        <f>VLOOKUP(P343,Lookups!$W$1:$Y$4,2,TRUE)</f>
        <v>Nearest</v>
      </c>
      <c r="Q178" s="14" t="str">
        <f>VLOOKUP(Q343,Lookups!$W$1:$Y$4,2,TRUE)</f>
        <v>Nearest</v>
      </c>
      <c r="R178" s="14" t="str">
        <f>VLOOKUP(R343,Lookups!$W$1:$Y$4,2,TRUE)</f>
        <v>Nearest</v>
      </c>
      <c r="S178" s="14" t="str">
        <f>VLOOKUP(S343,Lookups!$W$1:$Y$4,2,TRUE)</f>
        <v>Nearest</v>
      </c>
      <c r="T178" s="14" t="str">
        <f>VLOOKUP(T343,Lookups!$W$1:$Y$4,2,TRUE)</f>
        <v>Nearest</v>
      </c>
      <c r="U178" s="14" t="str">
        <f>VLOOKUP(U343,Lookups!$W$1:$Y$4,2,TRUE)</f>
        <v>Nearest</v>
      </c>
      <c r="V178" s="14" t="str">
        <f>VLOOKUP(V343,Lookups!$W$1:$Y$4,2,TRUE)</f>
        <v>Nearest</v>
      </c>
      <c r="W178" s="14" t="str">
        <f>VLOOKUP(W343,Lookups!$W$1:$Y$4,2,TRUE)</f>
        <v>NextLower</v>
      </c>
      <c r="X178" s="14" t="str">
        <f>VLOOKUP(X343,Lookups!$W$1:$Y$4,2,TRUE)</f>
        <v>Nearest</v>
      </c>
      <c r="Y178" s="14" t="str">
        <f>VLOOKUP(Y343,Lookups!$W$1:$Y$4,2,TRUE)</f>
        <v>Nearest</v>
      </c>
      <c r="Z178" s="14" t="str">
        <f>VLOOKUP(Z343,Lookups!$W$1:$Y$4,2,TRUE)</f>
        <v>Nearest</v>
      </c>
      <c r="AA178" s="14" t="str">
        <f>VLOOKUP(AA343,Lookups!$W$1:$Y$4,2,TRUE)</f>
        <v>NextHigher</v>
      </c>
      <c r="AB178" s="14" t="str">
        <f>VLOOKUP(AB343,Lookups!$W$1:$Y$4,2,TRUE)</f>
        <v>Nearest</v>
      </c>
      <c r="AC178" s="14" t="str">
        <f>VLOOKUP(AC343,Lookups!$W$1:$Y$4,2,TRUE)</f>
        <v>Nearest</v>
      </c>
      <c r="AD178" s="14" t="str">
        <f>VLOOKUP(AD343,Lookups!$W$1:$Y$4,2,TRUE)</f>
        <v>Nearest</v>
      </c>
      <c r="AE178" s="14" t="str">
        <f>VLOOKUP(AE343,Lookups!$W$1:$Y$4,2,TRUE)</f>
        <v>NextHigher</v>
      </c>
      <c r="AF178" s="14" t="str">
        <f>VLOOKUP(AF343,Lookups!$W$1:$Y$4,2,TRUE)</f>
        <v>Nearest</v>
      </c>
      <c r="AG178" s="14" t="str">
        <f>VLOOKUP(AG343,Lookups!$W$1:$Y$4,2,TRUE)</f>
        <v>Nearest</v>
      </c>
      <c r="AH178" s="14" t="str">
        <f>VLOOKUP(AH343,Lookups!$W$1:$Y$4,2,TRUE)</f>
        <v>Nearest</v>
      </c>
      <c r="AI178" s="14" t="str">
        <f>VLOOKUP(AI343,Lookups!$W$1:$Y$4,2,TRUE)</f>
        <v>NextHigher</v>
      </c>
      <c r="AJ178" s="14" t="str">
        <f>VLOOKUP(AJ343,Lookups!$W$1:$Y$4,2,TRUE)</f>
        <v>Nearest</v>
      </c>
      <c r="AK178" s="14" t="str">
        <f>VLOOKUP(AK343,Lookups!$W$1:$Y$4,2,TRUE)</f>
        <v>NextHigher</v>
      </c>
      <c r="AL178" s="14" t="str">
        <f>VLOOKUP(AL343,Lookups!$W$1:$Y$4,2,TRUE)</f>
        <v>Nearest</v>
      </c>
      <c r="AM178" s="14" t="str">
        <f>VLOOKUP(AM343,Lookups!$W$1:$Y$4,2,TRUE)</f>
        <v>Nearest</v>
      </c>
      <c r="AN178" s="14" t="str">
        <f>VLOOKUP(AN343,Lookups!$W$1:$Y$4,2,TRUE)</f>
        <v>Nearest</v>
      </c>
      <c r="AO178" s="14" t="str">
        <f>VLOOKUP(AO343,Lookups!$W$1:$Y$4,2,TRUE)</f>
        <v>Nearest</v>
      </c>
      <c r="AP178" s="14" t="str">
        <f>VLOOKUP(AP343,Lookups!$W$1:$Y$4,2,TRUE)</f>
        <v>NextHigher</v>
      </c>
      <c r="AQ178" s="14" t="str">
        <f>VLOOKUP(AQ343,Lookups!$W$1:$Y$4,2,TRUE)</f>
        <v>NextLower</v>
      </c>
      <c r="AR178" s="14" t="str">
        <f>VLOOKUP(AR343,Lookups!$W$1:$Y$4,2,TRUE)</f>
        <v>Nearest</v>
      </c>
      <c r="AS178" s="14" t="str">
        <f>VLOOKUP(AS343,Lookups!$W$1:$Y$4,2,TRUE)</f>
        <v>Nearest</v>
      </c>
      <c r="AT178" s="14" t="str">
        <f>VLOOKUP(AT343,Lookups!$W$1:$Y$4,2,TRUE)</f>
        <v>Nearest</v>
      </c>
      <c r="AU178" s="14" t="str">
        <f>VLOOKUP(AU343,Lookups!$W$1:$Y$4,2,TRUE)</f>
        <v>NextLower</v>
      </c>
      <c r="AV178" s="14" t="str">
        <f>VLOOKUP(AV343,Lookups!$W$1:$Y$4,2,TRUE)</f>
        <v>Nearest</v>
      </c>
      <c r="AW178" s="14" t="str">
        <f>VLOOKUP(AW343,Lookups!$W$1:$Y$4,2,TRUE)</f>
        <v>Nearest</v>
      </c>
      <c r="AX178" s="14" t="str">
        <f>VLOOKUP(AX343,Lookups!$W$1:$Y$4,2,TRUE)</f>
        <v>NextHigher</v>
      </c>
      <c r="AY178" s="14" t="str">
        <f>VLOOKUP(AY343,Lookups!$W$1:$Y$4,2,TRUE)</f>
        <v>Nearest</v>
      </c>
      <c r="AZ178" s="14" t="str">
        <f>VLOOKUP(AZ343,Lookups!$W$1:$Y$4,2,TRUE)</f>
        <v>NextHigher</v>
      </c>
      <c r="BA178" s="14" t="str">
        <f>VLOOKUP(BA343,Lookups!$W$1:$Y$4,2,TRUE)</f>
        <v>NextLower</v>
      </c>
      <c r="BB178" s="14" t="str">
        <f>VLOOKUP(BB343,Lookups!$W$1:$Y$4,2,TRUE)</f>
        <v>NextHigher</v>
      </c>
      <c r="BC178" s="14" t="str">
        <f>VLOOKUP(BC343,Lookups!$W$1:$Y$4,2,TRUE)</f>
        <v>Nearest</v>
      </c>
      <c r="BD178" s="14" t="str">
        <f>VLOOKUP(BD343,Lookups!$W$1:$Y$4,2,TRUE)</f>
        <v>NextLower</v>
      </c>
      <c r="BE178" s="14" t="str">
        <f>VLOOKUP(BE343,Lookups!$W$1:$Y$4,2,TRUE)</f>
        <v>NextLower</v>
      </c>
      <c r="BF178" s="14" t="str">
        <f>VLOOKUP(BF343,Lookups!$W$1:$Y$4,2,TRUE)</f>
        <v>Nearest</v>
      </c>
      <c r="BG178" s="14" t="str">
        <f>VLOOKUP(BG343,Lookups!$W$1:$Y$4,2,TRUE)</f>
        <v>NextHigher</v>
      </c>
      <c r="BH178" s="14" t="str">
        <f>VLOOKUP(BH343,Lookups!$W$1:$Y$4,2,TRUE)</f>
        <v>Nearest</v>
      </c>
      <c r="BI178" s="14" t="str">
        <f>VLOOKUP(BI343,Lookups!$W$1:$Y$4,2,TRUE)</f>
        <v>Nearest</v>
      </c>
      <c r="BJ178" s="14" t="str">
        <f>VLOOKUP(BJ343,Lookups!$W$1:$Y$4,2,TRUE)</f>
        <v>NextHigher</v>
      </c>
      <c r="BK178" s="14" t="str">
        <f>VLOOKUP(BK343,Lookups!$W$1:$Y$4,2,TRUE)</f>
        <v>NextLower</v>
      </c>
      <c r="BL178" s="14" t="str">
        <f>VLOOKUP(BL343,Lookups!$W$1:$Y$4,2,TRUE)</f>
        <v>Nearest</v>
      </c>
      <c r="BM178" s="14" t="str">
        <f>VLOOKUP(BM343,Lookups!$W$1:$Y$4,2,TRUE)</f>
        <v>Nearest</v>
      </c>
      <c r="BN178" s="14" t="str">
        <f>VLOOKUP(BN343,Lookups!$W$1:$Y$4,2,TRUE)</f>
        <v>Nearest</v>
      </c>
      <c r="BO178" s="14" t="str">
        <f>VLOOKUP(BO343,Lookups!$W$1:$Y$4,2,TRUE)</f>
        <v>Nearest</v>
      </c>
      <c r="BP178" s="14" t="str">
        <f>VLOOKUP(BP343,Lookups!$W$1:$Y$4,2,TRUE)</f>
        <v>Nearest</v>
      </c>
      <c r="BQ178" s="14" t="str">
        <f>VLOOKUP(BQ343,Lookups!$W$1:$Y$4,2,TRUE)</f>
        <v>Nearest</v>
      </c>
      <c r="BR178" s="14" t="str">
        <f>VLOOKUP(BR343,Lookups!$W$1:$Y$4,2,TRUE)</f>
        <v>Nearest</v>
      </c>
      <c r="BS178" s="14" t="str">
        <f>VLOOKUP(BS343,Lookups!$W$1:$Y$4,2,TRUE)</f>
        <v>NextLower</v>
      </c>
      <c r="BT178" s="14" t="str">
        <f>VLOOKUP(BT343,Lookups!$W$1:$Y$4,2,TRUE)</f>
        <v>Nearest</v>
      </c>
      <c r="BU178" s="14" t="str">
        <f>VLOOKUP(BU343,Lookups!$W$1:$Y$4,2,TRUE)</f>
        <v>NextHigher</v>
      </c>
      <c r="BV178" s="14" t="str">
        <f>VLOOKUP(BV343,Lookups!$W$1:$Y$4,2,TRUE)</f>
        <v>NextHigher</v>
      </c>
      <c r="BW178" s="14" t="str">
        <f>VLOOKUP(BW343,Lookups!$W$1:$Y$4,2,TRUE)</f>
        <v>NextHigher</v>
      </c>
      <c r="BX178" s="14" t="str">
        <f>VLOOKUP(BX343,Lookups!$W$1:$Y$4,2,TRUE)</f>
        <v>Nearest</v>
      </c>
      <c r="BY178" s="14" t="str">
        <f>VLOOKUP(BY343,Lookups!$W$1:$Y$4,2,TRUE)</f>
        <v>Nearest</v>
      </c>
      <c r="BZ178" s="14" t="str">
        <f>VLOOKUP(BZ343,Lookups!$W$1:$Y$4,2,TRUE)</f>
        <v>Nearest</v>
      </c>
      <c r="CA178" s="14" t="str">
        <f>VLOOKUP(CA343,Lookups!$W$1:$Y$4,2,TRUE)</f>
        <v>Nearest</v>
      </c>
      <c r="CB178" s="14" t="str">
        <f>VLOOKUP(CB343,Lookups!$W$1:$Y$4,2,TRUE)</f>
        <v>NextHigher</v>
      </c>
      <c r="CC178" s="14" t="str">
        <f>VLOOKUP(CC343,Lookups!$W$1:$Y$4,2,TRUE)</f>
        <v>NextHigher</v>
      </c>
      <c r="CD178" s="14" t="str">
        <f>VLOOKUP(CD343,Lookups!$W$1:$Y$4,2,TRUE)</f>
        <v>NextLower</v>
      </c>
      <c r="CE178" s="14" t="str">
        <f>VLOOKUP(CE343,Lookups!$W$1:$Y$4,2,TRUE)</f>
        <v>NextHigher</v>
      </c>
      <c r="CF178" s="14" t="str">
        <f>VLOOKUP(CF343,Lookups!$W$1:$Y$4,2,TRUE)</f>
        <v>Nearest</v>
      </c>
      <c r="CG178" s="14" t="str">
        <f>VLOOKUP(CG343,Lookups!$W$1:$Y$4,2,TRUE)</f>
        <v>NextHigher</v>
      </c>
      <c r="CH178" s="14" t="str">
        <f>VLOOKUP(CH343,Lookups!$W$1:$Y$4,2,TRUE)</f>
        <v>Nearest</v>
      </c>
      <c r="CI178" s="14" t="str">
        <f>VLOOKUP(CI343,Lookups!$W$1:$Y$4,2,TRUE)</f>
        <v>Nearest</v>
      </c>
      <c r="CJ178" s="14" t="str">
        <f>VLOOKUP(CJ343,Lookups!$W$1:$Y$4,2,TRUE)</f>
        <v>NextHigher</v>
      </c>
      <c r="CK178" s="14" t="str">
        <f>VLOOKUP(CK343,Lookups!$W$1:$Y$4,2,TRUE)</f>
        <v>Nearest</v>
      </c>
      <c r="CL178" s="14" t="str">
        <f>VLOOKUP(CL343,Lookups!$W$1:$Y$4,2,TRUE)</f>
        <v>Nearest</v>
      </c>
      <c r="CM178" s="14" t="str">
        <f>VLOOKUP(CM343,Lookups!$W$1:$Y$4,2,TRUE)</f>
        <v>Nearest</v>
      </c>
      <c r="CN178" s="14" t="str">
        <f>VLOOKUP(CN343,Lookups!$W$1:$Y$4,2,TRUE)</f>
        <v>Nearest</v>
      </c>
      <c r="CO178" s="14" t="str">
        <f>VLOOKUP(CO343,Lookups!$W$1:$Y$4,2,TRUE)</f>
        <v>Nearest</v>
      </c>
      <c r="CP178" s="14" t="str">
        <f>VLOOKUP(CP343,Lookups!$W$1:$Y$4,2,TRUE)</f>
        <v>NextLower</v>
      </c>
      <c r="CQ178" s="14" t="str">
        <f>VLOOKUP(CQ343,Lookups!$W$1:$Y$4,2,TRUE)</f>
        <v>Nearest</v>
      </c>
      <c r="CR178" s="14" t="str">
        <f>VLOOKUP(CR343,Lookups!$W$1:$Y$4,2,TRUE)</f>
        <v>Nearest</v>
      </c>
      <c r="CS178" s="14" t="str">
        <f>VLOOKUP(CS343,Lookups!$W$1:$Y$4,2,TRUE)</f>
        <v>Nearest</v>
      </c>
      <c r="CT178" s="14" t="str">
        <f>VLOOKUP(CT343,Lookups!$W$1:$Y$4,2,TRUE)</f>
        <v>Nearest</v>
      </c>
      <c r="CU178" s="14" t="str">
        <f>VLOOKUP(CU343,Lookups!$W$1:$Y$4,2,TRUE)</f>
        <v>Nearest</v>
      </c>
      <c r="CV178" s="14" t="str">
        <f>VLOOKUP(CV343,Lookups!$W$1:$Y$4,2,TRUE)</f>
        <v>NextHigher</v>
      </c>
      <c r="CW178" s="14" t="str">
        <f>VLOOKUP(CW343,Lookups!$W$1:$Y$4,2,TRUE)</f>
        <v>Nearest</v>
      </c>
    </row>
    <row r="179" ht="12.75" customHeight="1" outlineLevel="1">
      <c r="A179" s="11" t="s">
        <v>656</v>
      </c>
      <c r="B179" s="14">
        <f>VLOOKUP(B344,Lookups!$W$1:$Y$4,3,TRUE)</f>
        <v>1</v>
      </c>
      <c r="C179" s="14">
        <f>VLOOKUP(C344,Lookups!$W$1:$Y$4,3,TRUE)</f>
        <v>1</v>
      </c>
      <c r="D179" s="14">
        <f>VLOOKUP(D344,Lookups!$W$1:$Y$4,3,TRUE)</f>
        <v>1</v>
      </c>
      <c r="E179" s="14">
        <f>VLOOKUP(E344,Lookups!$W$1:$Y$4,3,TRUE)</f>
        <v>1</v>
      </c>
      <c r="F179" s="14">
        <f>VLOOKUP(F344,Lookups!$W$1:$Y$4,3,TRUE)</f>
        <v>10</v>
      </c>
      <c r="G179" s="14">
        <f>VLOOKUP(G344,Lookups!$W$1:$Y$4,3,TRUE)</f>
        <v>1</v>
      </c>
      <c r="H179" s="14">
        <f>VLOOKUP(H344,Lookups!$W$1:$Y$4,3,TRUE)</f>
        <v>1</v>
      </c>
      <c r="I179" s="14">
        <f>VLOOKUP(I344,Lookups!$W$1:$Y$4,3,TRUE)</f>
        <v>10</v>
      </c>
      <c r="J179" s="14">
        <f>VLOOKUP(J344,Lookups!$W$1:$Y$4,3,TRUE)</f>
        <v>1</v>
      </c>
      <c r="K179" s="14">
        <f>VLOOKUP(K344,Lookups!$W$1:$Y$4,3,TRUE)</f>
        <v>1</v>
      </c>
      <c r="L179" s="14">
        <f>VLOOKUP(L344,Lookups!$W$1:$Y$4,3,TRUE)</f>
        <v>1</v>
      </c>
      <c r="M179" s="14">
        <f>VLOOKUP(M344,Lookups!$W$1:$Y$4,3,TRUE)</f>
        <v>10</v>
      </c>
      <c r="N179" s="14">
        <f>VLOOKUP(N344,Lookups!$W$1:$Y$4,3,TRUE)</f>
        <v>100</v>
      </c>
      <c r="O179" s="14">
        <f>VLOOKUP(O344,Lookups!$W$1:$Y$4,3,TRUE)</f>
        <v>10</v>
      </c>
      <c r="P179" s="14">
        <f>VLOOKUP(P344,Lookups!$W$1:$Y$4,3,TRUE)</f>
        <v>1</v>
      </c>
      <c r="Q179" s="14">
        <f>VLOOKUP(Q344,Lookups!$W$1:$Y$4,3,TRUE)</f>
        <v>1</v>
      </c>
      <c r="R179" s="14">
        <f>VLOOKUP(R344,Lookups!$W$1:$Y$4,3,TRUE)</f>
        <v>1</v>
      </c>
      <c r="S179" s="14">
        <f>VLOOKUP(S344,Lookups!$W$1:$Y$4,3,TRUE)</f>
        <v>10</v>
      </c>
      <c r="T179" s="14">
        <f>VLOOKUP(T344,Lookups!$W$1:$Y$4,3,TRUE)</f>
        <v>1</v>
      </c>
      <c r="U179" s="14">
        <f>VLOOKUP(U344,Lookups!$W$1:$Y$4,3,TRUE)</f>
        <v>1</v>
      </c>
      <c r="V179" s="14">
        <f>VLOOKUP(V344,Lookups!$W$1:$Y$4,3,TRUE)</f>
        <v>100</v>
      </c>
      <c r="W179" s="14">
        <f>VLOOKUP(W344,Lookups!$W$1:$Y$4,3,TRUE)</f>
        <v>100</v>
      </c>
      <c r="X179" s="14">
        <f>VLOOKUP(X344,Lookups!$W$1:$Y$4,3,TRUE)</f>
        <v>1</v>
      </c>
      <c r="Y179" s="14">
        <f>VLOOKUP(Y344,Lookups!$W$1:$Y$4,3,TRUE)</f>
        <v>1</v>
      </c>
      <c r="Z179" s="14">
        <f>VLOOKUP(Z344,Lookups!$W$1:$Y$4,3,TRUE)</f>
        <v>1</v>
      </c>
      <c r="AA179" s="14">
        <f>VLOOKUP(AA344,Lookups!$W$1:$Y$4,3,TRUE)</f>
        <v>1</v>
      </c>
      <c r="AB179" s="14">
        <f>VLOOKUP(AB344,Lookups!$W$1:$Y$4,3,TRUE)</f>
        <v>1</v>
      </c>
      <c r="AC179" s="14">
        <f>VLOOKUP(AC344,Lookups!$W$1:$Y$4,3,TRUE)</f>
        <v>1</v>
      </c>
      <c r="AD179" s="14">
        <f>VLOOKUP(AD344,Lookups!$W$1:$Y$4,3,TRUE)</f>
        <v>1</v>
      </c>
      <c r="AE179" s="14">
        <f>VLOOKUP(AE344,Lookups!$W$1:$Y$4,3,TRUE)</f>
        <v>100</v>
      </c>
      <c r="AF179" s="14">
        <f>VLOOKUP(AF344,Lookups!$W$1:$Y$4,3,TRUE)</f>
        <v>1</v>
      </c>
      <c r="AG179" s="14">
        <f>VLOOKUP(AG344,Lookups!$W$1:$Y$4,3,TRUE)</f>
        <v>1</v>
      </c>
      <c r="AH179" s="14">
        <f>VLOOKUP(AH344,Lookups!$W$1:$Y$4,3,TRUE)</f>
        <v>10</v>
      </c>
      <c r="AI179" s="14">
        <f>VLOOKUP(AI344,Lookups!$W$1:$Y$4,3,TRUE)</f>
        <v>10</v>
      </c>
      <c r="AJ179" s="14">
        <f>VLOOKUP(AJ344,Lookups!$W$1:$Y$4,3,TRUE)</f>
        <v>1</v>
      </c>
      <c r="AK179" s="14">
        <f>VLOOKUP(AK344,Lookups!$W$1:$Y$4,3,TRUE)</f>
        <v>1</v>
      </c>
      <c r="AL179" s="14">
        <f>VLOOKUP(AL344,Lookups!$W$1:$Y$4,3,TRUE)</f>
        <v>1</v>
      </c>
      <c r="AM179" s="14">
        <f>VLOOKUP(AM344,Lookups!$W$1:$Y$4,3,TRUE)</f>
        <v>10</v>
      </c>
      <c r="AN179" s="14">
        <f>VLOOKUP(AN344,Lookups!$W$1:$Y$4,3,TRUE)</f>
        <v>1</v>
      </c>
      <c r="AO179" s="14">
        <f>VLOOKUP(AO344,Lookups!$W$1:$Y$4,3,TRUE)</f>
        <v>10</v>
      </c>
      <c r="AP179" s="14">
        <f>VLOOKUP(AP344,Lookups!$W$1:$Y$4,3,TRUE)</f>
        <v>10</v>
      </c>
      <c r="AQ179" s="14">
        <f>VLOOKUP(AQ344,Lookups!$W$1:$Y$4,3,TRUE)</f>
        <v>1</v>
      </c>
      <c r="AR179" s="14">
        <f>VLOOKUP(AR344,Lookups!$W$1:$Y$4,3,TRUE)</f>
        <v>1</v>
      </c>
      <c r="AS179" s="14">
        <f>VLOOKUP(AS344,Lookups!$W$1:$Y$4,3,TRUE)</f>
        <v>10</v>
      </c>
      <c r="AT179" s="14">
        <f>VLOOKUP(AT344,Lookups!$W$1:$Y$4,3,TRUE)</f>
        <v>1</v>
      </c>
      <c r="AU179" s="14">
        <f>VLOOKUP(AU344,Lookups!$W$1:$Y$4,3,TRUE)</f>
        <v>1</v>
      </c>
      <c r="AV179" s="14">
        <f>VLOOKUP(AV344,Lookups!$W$1:$Y$4,3,TRUE)</f>
        <v>10</v>
      </c>
      <c r="AW179" s="14">
        <f>VLOOKUP(AW344,Lookups!$W$1:$Y$4,3,TRUE)</f>
        <v>1</v>
      </c>
      <c r="AX179" s="14">
        <f>VLOOKUP(AX344,Lookups!$W$1:$Y$4,3,TRUE)</f>
        <v>1</v>
      </c>
      <c r="AY179" s="14">
        <f>VLOOKUP(AY344,Lookups!$W$1:$Y$4,3,TRUE)</f>
        <v>10</v>
      </c>
      <c r="AZ179" s="14">
        <f>VLOOKUP(AZ344,Lookups!$W$1:$Y$4,3,TRUE)</f>
        <v>1</v>
      </c>
      <c r="BA179" s="14">
        <f>VLOOKUP(BA344,Lookups!$W$1:$Y$4,3,TRUE)</f>
        <v>100</v>
      </c>
      <c r="BB179" s="14">
        <f>VLOOKUP(BB344,Lookups!$W$1:$Y$4,3,TRUE)</f>
        <v>1</v>
      </c>
      <c r="BC179" s="14">
        <f>VLOOKUP(BC344,Lookups!$W$1:$Y$4,3,TRUE)</f>
        <v>1</v>
      </c>
      <c r="BD179" s="14">
        <f>VLOOKUP(BD344,Lookups!$W$1:$Y$4,3,TRUE)</f>
        <v>10</v>
      </c>
      <c r="BE179" s="14">
        <f>VLOOKUP(BE344,Lookups!$W$1:$Y$4,3,TRUE)</f>
        <v>1</v>
      </c>
      <c r="BF179" s="14">
        <f>VLOOKUP(BF344,Lookups!$W$1:$Y$4,3,TRUE)</f>
        <v>1</v>
      </c>
      <c r="BG179" s="14">
        <f>VLOOKUP(BG344,Lookups!$W$1:$Y$4,3,TRUE)</f>
        <v>1</v>
      </c>
      <c r="BH179" s="14">
        <f>VLOOKUP(BH344,Lookups!$W$1:$Y$4,3,TRUE)</f>
        <v>1</v>
      </c>
      <c r="BI179" s="14">
        <f>VLOOKUP(BI344,Lookups!$W$1:$Y$4,3,TRUE)</f>
        <v>1</v>
      </c>
      <c r="BJ179" s="14">
        <f>VLOOKUP(BJ344,Lookups!$W$1:$Y$4,3,TRUE)</f>
        <v>1</v>
      </c>
      <c r="BK179" s="14">
        <f>VLOOKUP(BK344,Lookups!$W$1:$Y$4,3,TRUE)</f>
        <v>100</v>
      </c>
      <c r="BL179" s="14">
        <f>VLOOKUP(BL344,Lookups!$W$1:$Y$4,3,TRUE)</f>
        <v>1</v>
      </c>
      <c r="BM179" s="14">
        <f>VLOOKUP(BM344,Lookups!$W$1:$Y$4,3,TRUE)</f>
        <v>1</v>
      </c>
      <c r="BN179" s="14">
        <f>VLOOKUP(BN344,Lookups!$W$1:$Y$4,3,TRUE)</f>
        <v>100</v>
      </c>
      <c r="BO179" s="14">
        <f>VLOOKUP(BO344,Lookups!$W$1:$Y$4,3,TRUE)</f>
        <v>1</v>
      </c>
      <c r="BP179" s="14">
        <f>VLOOKUP(BP344,Lookups!$W$1:$Y$4,3,TRUE)</f>
        <v>1</v>
      </c>
      <c r="BQ179" s="14">
        <f>VLOOKUP(BQ344,Lookups!$W$1:$Y$4,3,TRUE)</f>
        <v>1</v>
      </c>
      <c r="BR179" s="14">
        <f>VLOOKUP(BR344,Lookups!$W$1:$Y$4,3,TRUE)</f>
        <v>1</v>
      </c>
      <c r="BS179" s="14">
        <f>VLOOKUP(BS344,Lookups!$W$1:$Y$4,3,TRUE)</f>
        <v>1</v>
      </c>
      <c r="BT179" s="14">
        <f>VLOOKUP(BT344,Lookups!$W$1:$Y$4,3,TRUE)</f>
        <v>1</v>
      </c>
      <c r="BU179" s="14">
        <f>VLOOKUP(BU344,Lookups!$W$1:$Y$4,3,TRUE)</f>
        <v>1</v>
      </c>
      <c r="BV179" s="14">
        <f>VLOOKUP(BV344,Lookups!$W$1:$Y$4,3,TRUE)</f>
        <v>1</v>
      </c>
      <c r="BW179" s="14">
        <f>VLOOKUP(BW344,Lookups!$W$1:$Y$4,3,TRUE)</f>
        <v>1</v>
      </c>
      <c r="BX179" s="14">
        <f>VLOOKUP(BX344,Lookups!$W$1:$Y$4,3,TRUE)</f>
        <v>1</v>
      </c>
      <c r="BY179" s="14">
        <f>VLOOKUP(BY344,Lookups!$W$1:$Y$4,3,TRUE)</f>
        <v>10</v>
      </c>
      <c r="BZ179" s="14">
        <f>VLOOKUP(BZ344,Lookups!$W$1:$Y$4,3,TRUE)</f>
        <v>1</v>
      </c>
      <c r="CA179" s="14">
        <f>VLOOKUP(CA344,Lookups!$W$1:$Y$4,3,TRUE)</f>
        <v>1</v>
      </c>
      <c r="CB179" s="14">
        <f>VLOOKUP(CB344,Lookups!$W$1:$Y$4,3,TRUE)</f>
        <v>10</v>
      </c>
      <c r="CC179" s="14">
        <f>VLOOKUP(CC344,Lookups!$W$1:$Y$4,3,TRUE)</f>
        <v>1</v>
      </c>
      <c r="CD179" s="14">
        <f>VLOOKUP(CD344,Lookups!$W$1:$Y$4,3,TRUE)</f>
        <v>1</v>
      </c>
      <c r="CE179" s="14">
        <f>VLOOKUP(CE344,Lookups!$W$1:$Y$4,3,TRUE)</f>
        <v>1</v>
      </c>
      <c r="CF179" s="14">
        <f>VLOOKUP(CF344,Lookups!$W$1:$Y$4,3,TRUE)</f>
        <v>1</v>
      </c>
      <c r="CG179" s="14">
        <f>VLOOKUP(CG344,Lookups!$W$1:$Y$4,3,TRUE)</f>
        <v>1</v>
      </c>
      <c r="CH179" s="14">
        <f>VLOOKUP(CH344,Lookups!$W$1:$Y$4,3,TRUE)</f>
        <v>1</v>
      </c>
      <c r="CI179" s="14">
        <f>VLOOKUP(CI344,Lookups!$W$1:$Y$4,3,TRUE)</f>
        <v>10</v>
      </c>
      <c r="CJ179" s="14">
        <f>VLOOKUP(CJ344,Lookups!$W$1:$Y$4,3,TRUE)</f>
        <v>1</v>
      </c>
      <c r="CK179" s="14">
        <f>VLOOKUP(CK344,Lookups!$W$1:$Y$4,3,TRUE)</f>
        <v>1</v>
      </c>
      <c r="CL179" s="14">
        <f>VLOOKUP(CL344,Lookups!$W$1:$Y$4,3,TRUE)</f>
        <v>1</v>
      </c>
      <c r="CM179" s="14">
        <f>VLOOKUP(CM344,Lookups!$W$1:$Y$4,3,TRUE)</f>
        <v>10</v>
      </c>
      <c r="CN179" s="14">
        <f>VLOOKUP(CN344,Lookups!$W$1:$Y$4,3,TRUE)</f>
        <v>1</v>
      </c>
      <c r="CO179" s="14">
        <f>VLOOKUP(CO344,Lookups!$W$1:$Y$4,3,TRUE)</f>
        <v>1</v>
      </c>
      <c r="CP179" s="14">
        <f>VLOOKUP(CP344,Lookups!$W$1:$Y$4,3,TRUE)</f>
        <v>1</v>
      </c>
      <c r="CQ179" s="14">
        <f>VLOOKUP(CQ344,Lookups!$W$1:$Y$4,3,TRUE)</f>
        <v>10</v>
      </c>
      <c r="CR179" s="14">
        <f>VLOOKUP(CR344,Lookups!$W$1:$Y$4,3,TRUE)</f>
        <v>1</v>
      </c>
      <c r="CS179" s="14">
        <f>VLOOKUP(CS344,Lookups!$W$1:$Y$4,3,TRUE)</f>
        <v>1</v>
      </c>
      <c r="CT179" s="14">
        <f>VLOOKUP(CT344,Lookups!$W$1:$Y$4,3,TRUE)</f>
        <v>1</v>
      </c>
      <c r="CU179" s="14">
        <f>VLOOKUP(CU344,Lookups!$W$1:$Y$4,3,TRUE)</f>
        <v>10</v>
      </c>
      <c r="CV179" s="14">
        <f>VLOOKUP(CV344,Lookups!$W$1:$Y$4,3,TRUE)</f>
        <v>1</v>
      </c>
      <c r="CW179" s="14">
        <f>VLOOKUP(CW344,Lookups!$W$1:$Y$4,3,TRUE)</f>
        <v>1</v>
      </c>
    </row>
    <row r="180" ht="12.75" customHeight="1" outlineLevel="1">
      <c r="A180" s="11" t="s">
        <v>657</v>
      </c>
      <c r="B180" s="14">
        <f t="shared" ref="B180:CW180" si="97">RANDBETWEEN(1,104)</f>
        <v>38</v>
      </c>
      <c r="C180" s="14">
        <f t="shared" si="97"/>
        <v>104</v>
      </c>
      <c r="D180" s="14">
        <f t="shared" si="97"/>
        <v>87</v>
      </c>
      <c r="E180" s="14">
        <f t="shared" si="97"/>
        <v>73</v>
      </c>
      <c r="F180" s="14">
        <f t="shared" si="97"/>
        <v>91</v>
      </c>
      <c r="G180" s="14">
        <f t="shared" si="97"/>
        <v>54</v>
      </c>
      <c r="H180" s="14">
        <f t="shared" si="97"/>
        <v>84</v>
      </c>
      <c r="I180" s="14">
        <f t="shared" si="97"/>
        <v>49</v>
      </c>
      <c r="J180" s="14">
        <f t="shared" si="97"/>
        <v>67</v>
      </c>
      <c r="K180" s="14">
        <f t="shared" si="97"/>
        <v>48</v>
      </c>
      <c r="L180" s="14">
        <f t="shared" si="97"/>
        <v>68</v>
      </c>
      <c r="M180" s="14">
        <f t="shared" si="97"/>
        <v>40</v>
      </c>
      <c r="N180" s="14">
        <f t="shared" si="97"/>
        <v>25</v>
      </c>
      <c r="O180" s="14">
        <f t="shared" si="97"/>
        <v>102</v>
      </c>
      <c r="P180" s="14">
        <f t="shared" si="97"/>
        <v>25</v>
      </c>
      <c r="Q180" s="14">
        <f t="shared" si="97"/>
        <v>10</v>
      </c>
      <c r="R180" s="14">
        <f t="shared" si="97"/>
        <v>24</v>
      </c>
      <c r="S180" s="14">
        <f t="shared" si="97"/>
        <v>82</v>
      </c>
      <c r="T180" s="14">
        <f t="shared" si="97"/>
        <v>75</v>
      </c>
      <c r="U180" s="14">
        <f t="shared" si="97"/>
        <v>85</v>
      </c>
      <c r="V180" s="14">
        <f t="shared" si="97"/>
        <v>9</v>
      </c>
      <c r="W180" s="14">
        <f t="shared" si="97"/>
        <v>97</v>
      </c>
      <c r="X180" s="14">
        <f t="shared" si="97"/>
        <v>49</v>
      </c>
      <c r="Y180" s="14">
        <f t="shared" si="97"/>
        <v>82</v>
      </c>
      <c r="Z180" s="14">
        <f t="shared" si="97"/>
        <v>81</v>
      </c>
      <c r="AA180" s="14">
        <f t="shared" si="97"/>
        <v>95</v>
      </c>
      <c r="AB180" s="14">
        <f t="shared" si="97"/>
        <v>78</v>
      </c>
      <c r="AC180" s="14">
        <f t="shared" si="97"/>
        <v>35</v>
      </c>
      <c r="AD180" s="14">
        <f t="shared" si="97"/>
        <v>19</v>
      </c>
      <c r="AE180" s="14">
        <f t="shared" si="97"/>
        <v>85</v>
      </c>
      <c r="AF180" s="14">
        <f t="shared" si="97"/>
        <v>13</v>
      </c>
      <c r="AG180" s="14">
        <f t="shared" si="97"/>
        <v>88</v>
      </c>
      <c r="AH180" s="14">
        <f t="shared" si="97"/>
        <v>39</v>
      </c>
      <c r="AI180" s="14">
        <f t="shared" si="97"/>
        <v>24</v>
      </c>
      <c r="AJ180" s="14">
        <f t="shared" si="97"/>
        <v>50</v>
      </c>
      <c r="AK180" s="14">
        <f t="shared" si="97"/>
        <v>91</v>
      </c>
      <c r="AL180" s="14">
        <f t="shared" si="97"/>
        <v>64</v>
      </c>
      <c r="AM180" s="14">
        <f t="shared" si="97"/>
        <v>36</v>
      </c>
      <c r="AN180" s="14">
        <f t="shared" si="97"/>
        <v>9</v>
      </c>
      <c r="AO180" s="14">
        <f t="shared" si="97"/>
        <v>92</v>
      </c>
      <c r="AP180" s="14">
        <f t="shared" si="97"/>
        <v>27</v>
      </c>
      <c r="AQ180" s="14">
        <f t="shared" si="97"/>
        <v>100</v>
      </c>
      <c r="AR180" s="14">
        <f t="shared" si="97"/>
        <v>22</v>
      </c>
      <c r="AS180" s="14">
        <f t="shared" si="97"/>
        <v>103</v>
      </c>
      <c r="AT180" s="14">
        <f t="shared" si="97"/>
        <v>36</v>
      </c>
      <c r="AU180" s="14">
        <f t="shared" si="97"/>
        <v>20</v>
      </c>
      <c r="AV180" s="14">
        <f t="shared" si="97"/>
        <v>76</v>
      </c>
      <c r="AW180" s="14">
        <f t="shared" si="97"/>
        <v>14</v>
      </c>
      <c r="AX180" s="14">
        <f t="shared" si="97"/>
        <v>11</v>
      </c>
      <c r="AY180" s="14">
        <f t="shared" si="97"/>
        <v>12</v>
      </c>
      <c r="AZ180" s="14">
        <f t="shared" si="97"/>
        <v>26</v>
      </c>
      <c r="BA180" s="14">
        <f t="shared" si="97"/>
        <v>12</v>
      </c>
      <c r="BB180" s="14">
        <f t="shared" si="97"/>
        <v>62</v>
      </c>
      <c r="BC180" s="14">
        <f t="shared" si="97"/>
        <v>11</v>
      </c>
      <c r="BD180" s="14">
        <f t="shared" si="97"/>
        <v>19</v>
      </c>
      <c r="BE180" s="14">
        <f t="shared" si="97"/>
        <v>98</v>
      </c>
      <c r="BF180" s="14">
        <f t="shared" si="97"/>
        <v>47</v>
      </c>
      <c r="BG180" s="14">
        <f t="shared" si="97"/>
        <v>51</v>
      </c>
      <c r="BH180" s="14">
        <f t="shared" si="97"/>
        <v>74</v>
      </c>
      <c r="BI180" s="14">
        <f t="shared" si="97"/>
        <v>98</v>
      </c>
      <c r="BJ180" s="14">
        <f t="shared" si="97"/>
        <v>4</v>
      </c>
      <c r="BK180" s="14">
        <f t="shared" si="97"/>
        <v>53</v>
      </c>
      <c r="BL180" s="14">
        <f t="shared" si="97"/>
        <v>69</v>
      </c>
      <c r="BM180" s="14">
        <f t="shared" si="97"/>
        <v>92</v>
      </c>
      <c r="BN180" s="14">
        <f t="shared" si="97"/>
        <v>16</v>
      </c>
      <c r="BO180" s="14">
        <f t="shared" si="97"/>
        <v>41</v>
      </c>
      <c r="BP180" s="14">
        <f t="shared" si="97"/>
        <v>46</v>
      </c>
      <c r="BQ180" s="14">
        <f t="shared" si="97"/>
        <v>74</v>
      </c>
      <c r="BR180" s="14">
        <f t="shared" si="97"/>
        <v>56</v>
      </c>
      <c r="BS180" s="14">
        <f t="shared" si="97"/>
        <v>71</v>
      </c>
      <c r="BT180" s="14">
        <f t="shared" si="97"/>
        <v>16</v>
      </c>
      <c r="BU180" s="14">
        <f t="shared" si="97"/>
        <v>4</v>
      </c>
      <c r="BV180" s="14">
        <f t="shared" si="97"/>
        <v>103</v>
      </c>
      <c r="BW180" s="14">
        <f t="shared" si="97"/>
        <v>86</v>
      </c>
      <c r="BX180" s="14">
        <f t="shared" si="97"/>
        <v>91</v>
      </c>
      <c r="BY180" s="14">
        <f t="shared" si="97"/>
        <v>64</v>
      </c>
      <c r="BZ180" s="14">
        <f t="shared" si="97"/>
        <v>101</v>
      </c>
      <c r="CA180" s="14">
        <f t="shared" si="97"/>
        <v>36</v>
      </c>
      <c r="CB180" s="14">
        <f t="shared" si="97"/>
        <v>1</v>
      </c>
      <c r="CC180" s="14">
        <f t="shared" si="97"/>
        <v>26</v>
      </c>
      <c r="CD180" s="14">
        <f t="shared" si="97"/>
        <v>76</v>
      </c>
      <c r="CE180" s="14">
        <f t="shared" si="97"/>
        <v>51</v>
      </c>
      <c r="CF180" s="14">
        <f t="shared" si="97"/>
        <v>8</v>
      </c>
      <c r="CG180" s="14">
        <f t="shared" si="97"/>
        <v>97</v>
      </c>
      <c r="CH180" s="14">
        <f t="shared" si="97"/>
        <v>20</v>
      </c>
      <c r="CI180" s="14">
        <f t="shared" si="97"/>
        <v>16</v>
      </c>
      <c r="CJ180" s="14">
        <f t="shared" si="97"/>
        <v>29</v>
      </c>
      <c r="CK180" s="14">
        <f t="shared" si="97"/>
        <v>50</v>
      </c>
      <c r="CL180" s="14">
        <f t="shared" si="97"/>
        <v>37</v>
      </c>
      <c r="CM180" s="14">
        <f t="shared" si="97"/>
        <v>84</v>
      </c>
      <c r="CN180" s="14">
        <f t="shared" si="97"/>
        <v>36</v>
      </c>
      <c r="CO180" s="14">
        <f t="shared" si="97"/>
        <v>49</v>
      </c>
      <c r="CP180" s="14">
        <f t="shared" si="97"/>
        <v>47</v>
      </c>
      <c r="CQ180" s="14">
        <f t="shared" si="97"/>
        <v>18</v>
      </c>
      <c r="CR180" s="14">
        <f t="shared" si="97"/>
        <v>83</v>
      </c>
      <c r="CS180" s="14">
        <f t="shared" si="97"/>
        <v>56</v>
      </c>
      <c r="CT180" s="14">
        <f t="shared" si="97"/>
        <v>22</v>
      </c>
      <c r="CU180" s="14">
        <f t="shared" si="97"/>
        <v>79</v>
      </c>
      <c r="CV180" s="14">
        <f t="shared" si="97"/>
        <v>14</v>
      </c>
      <c r="CW180" s="14">
        <f t="shared" si="97"/>
        <v>26</v>
      </c>
    </row>
    <row r="181" ht="12.75" customHeight="1" outlineLevel="1">
      <c r="A181" s="11" t="s">
        <v>658</v>
      </c>
      <c r="B181" s="14" t="str">
        <f>IF(B171="TieredBenefits",VLOOKUP(B342,Lookups!$U$1:$V$3,2,TRUE),"")</f>
        <v/>
      </c>
      <c r="C181" s="14" t="str">
        <f>IF(C171="TieredBenefits",VLOOKUP(C342,Lookups!$U$1:$V$3,2,TRUE),"")</f>
        <v/>
      </c>
      <c r="D181" s="14" t="str">
        <f>IF(D171="TieredBenefits",VLOOKUP(D342,Lookups!$U$1:$V$3,2,TRUE),"")</f>
        <v>Percentage</v>
      </c>
      <c r="E181" s="14" t="str">
        <f>IF(E171="TieredBenefits",VLOOKUP(E342,Lookups!$U$1:$V$3,2,TRUE),"")</f>
        <v/>
      </c>
      <c r="F181" s="14" t="str">
        <f>IF(F171="TieredBenefits",VLOOKUP(F342,Lookups!$U$1:$V$3,2,TRUE),"")</f>
        <v>Flat</v>
      </c>
      <c r="G181" s="14" t="str">
        <f>IF(G171="TieredBenefits",VLOOKUP(G342,Lookups!$U$1:$V$3,2,TRUE),"")</f>
        <v>Flat</v>
      </c>
      <c r="H181" s="14" t="str">
        <f>IF(H171="TieredBenefits",VLOOKUP(H342,Lookups!$U$1:$V$3,2,TRUE),"")</f>
        <v>Flat</v>
      </c>
      <c r="I181" s="14" t="str">
        <f>IF(I171="TieredBenefits",VLOOKUP(I342,Lookups!$U$1:$V$3,2,TRUE),"")</f>
        <v/>
      </c>
      <c r="J181" s="14" t="str">
        <f>IF(J171="TieredBenefits",VLOOKUP(J342,Lookups!$U$1:$V$3,2,TRUE),"")</f>
        <v/>
      </c>
      <c r="K181" s="14" t="str">
        <f>IF(K171="TieredBenefits",VLOOKUP(K342,Lookups!$U$1:$V$3,2,TRUE),"")</f>
        <v/>
      </c>
      <c r="L181" s="14" t="str">
        <f>IF(L171="TieredBenefits",VLOOKUP(L342,Lookups!$U$1:$V$3,2,TRUE),"")</f>
        <v>Flat</v>
      </c>
      <c r="M181" s="14" t="str">
        <f>IF(M171="TieredBenefits",VLOOKUP(M342,Lookups!$U$1:$V$3,2,TRUE),"")</f>
        <v/>
      </c>
      <c r="N181" s="14" t="str">
        <f>IF(N171="TieredBenefits",VLOOKUP(N342,Lookups!$U$1:$V$3,2,TRUE),"")</f>
        <v/>
      </c>
      <c r="O181" s="14" t="str">
        <f>IF(O171="TieredBenefits",VLOOKUP(O342,Lookups!$U$1:$V$3,2,TRUE),"")</f>
        <v>Flat</v>
      </c>
      <c r="P181" s="14" t="str">
        <f>IF(P171="TieredBenefits",VLOOKUP(P342,Lookups!$U$1:$V$3,2,TRUE),"")</f>
        <v/>
      </c>
      <c r="Q181" s="14" t="str">
        <f>IF(Q171="TieredBenefits",VLOOKUP(Q342,Lookups!$U$1:$V$3,2,TRUE),"")</f>
        <v/>
      </c>
      <c r="R181" s="14" t="str">
        <f>IF(R171="TieredBenefits",VLOOKUP(R342,Lookups!$U$1:$V$3,2,TRUE),"")</f>
        <v/>
      </c>
      <c r="S181" s="14" t="str">
        <f>IF(S171="TieredBenefits",VLOOKUP(S342,Lookups!$U$1:$V$3,2,TRUE),"")</f>
        <v/>
      </c>
      <c r="T181" s="14" t="str">
        <f>IF(T171="TieredBenefits",VLOOKUP(T342,Lookups!$U$1:$V$3,2,TRUE),"")</f>
        <v>Percentage</v>
      </c>
      <c r="U181" s="14" t="str">
        <f>IF(U171="TieredBenefits",VLOOKUP(U342,Lookups!$U$1:$V$3,2,TRUE),"")</f>
        <v/>
      </c>
      <c r="V181" s="14" t="str">
        <f>IF(V171="TieredBenefits",VLOOKUP(V342,Lookups!$U$1:$V$3,2,TRUE),"")</f>
        <v/>
      </c>
      <c r="W181" s="14" t="str">
        <f>IF(W171="TieredBenefits",VLOOKUP(W342,Lookups!$U$1:$V$3,2,TRUE),"")</f>
        <v>Flat</v>
      </c>
      <c r="X181" s="14" t="str">
        <f>IF(X171="TieredBenefits",VLOOKUP(X342,Lookups!$U$1:$V$3,2,TRUE),"")</f>
        <v/>
      </c>
      <c r="Y181" s="14" t="str">
        <f>IF(Y171="TieredBenefits",VLOOKUP(Y342,Lookups!$U$1:$V$3,2,TRUE),"")</f>
        <v>Flat</v>
      </c>
      <c r="Z181" s="14" t="str">
        <f>IF(Z171="TieredBenefits",VLOOKUP(Z342,Lookups!$U$1:$V$3,2,TRUE),"")</f>
        <v/>
      </c>
      <c r="AA181" s="14" t="str">
        <f>IF(AA171="TieredBenefits",VLOOKUP(AA342,Lookups!$U$1:$V$3,2,TRUE),"")</f>
        <v/>
      </c>
      <c r="AB181" s="14" t="str">
        <f>IF(AB171="TieredBenefits",VLOOKUP(AB342,Lookups!$U$1:$V$3,2,TRUE),"")</f>
        <v/>
      </c>
      <c r="AC181" s="14" t="str">
        <f>IF(AC171="TieredBenefits",VLOOKUP(AC342,Lookups!$U$1:$V$3,2,TRUE),"")</f>
        <v>Percentage</v>
      </c>
      <c r="AD181" s="14" t="str">
        <f>IF(AD171="TieredBenefits",VLOOKUP(AD342,Lookups!$U$1:$V$3,2,TRUE),"")</f>
        <v/>
      </c>
      <c r="AE181" s="14" t="str">
        <f>IF(AE171="TieredBenefits",VLOOKUP(AE342,Lookups!$U$1:$V$3,2,TRUE),"")</f>
        <v/>
      </c>
      <c r="AF181" s="14" t="str">
        <f>IF(AF171="TieredBenefits",VLOOKUP(AF342,Lookups!$U$1:$V$3,2,TRUE),"")</f>
        <v/>
      </c>
      <c r="AG181" s="14" t="str">
        <f>IF(AG171="TieredBenefits",VLOOKUP(AG342,Lookups!$U$1:$V$3,2,TRUE),"")</f>
        <v>Flat</v>
      </c>
      <c r="AH181" s="14" t="str">
        <f>IF(AH171="TieredBenefits",VLOOKUP(AH342,Lookups!$U$1:$V$3,2,TRUE),"")</f>
        <v/>
      </c>
      <c r="AI181" s="14" t="str">
        <f>IF(AI171="TieredBenefits",VLOOKUP(AI342,Lookups!$U$1:$V$3,2,TRUE),"")</f>
        <v/>
      </c>
      <c r="AJ181" s="14" t="str">
        <f>IF(AJ171="TieredBenefits",VLOOKUP(AJ342,Lookups!$U$1:$V$3,2,TRUE),"")</f>
        <v/>
      </c>
      <c r="AK181" s="14" t="str">
        <f>IF(AK171="TieredBenefits",VLOOKUP(AK342,Lookups!$U$1:$V$3,2,TRUE),"")</f>
        <v/>
      </c>
      <c r="AL181" s="14" t="str">
        <f>IF(AL171="TieredBenefits",VLOOKUP(AL342,Lookups!$U$1:$V$3,2,TRUE),"")</f>
        <v>Flat</v>
      </c>
      <c r="AM181" s="14" t="str">
        <f>IF(AM171="TieredBenefits",VLOOKUP(AM342,Lookups!$U$1:$V$3,2,TRUE),"")</f>
        <v>Flat</v>
      </c>
      <c r="AN181" s="14" t="str">
        <f>IF(AN171="TieredBenefits",VLOOKUP(AN342,Lookups!$U$1:$V$3,2,TRUE),"")</f>
        <v/>
      </c>
      <c r="AO181" s="14" t="str">
        <f>IF(AO171="TieredBenefits",VLOOKUP(AO342,Lookups!$U$1:$V$3,2,TRUE),"")</f>
        <v/>
      </c>
      <c r="AP181" s="14" t="str">
        <f>IF(AP171="TieredBenefits",VLOOKUP(AP342,Lookups!$U$1:$V$3,2,TRUE),"")</f>
        <v/>
      </c>
      <c r="AQ181" s="14" t="str">
        <f>IF(AQ171="TieredBenefits",VLOOKUP(AQ342,Lookups!$U$1:$V$3,2,TRUE),"")</f>
        <v/>
      </c>
      <c r="AR181" s="14" t="str">
        <f>IF(AR171="TieredBenefits",VLOOKUP(AR342,Lookups!$U$1:$V$3,2,TRUE),"")</f>
        <v/>
      </c>
      <c r="AS181" s="14" t="str">
        <f>IF(AS171="TieredBenefits",VLOOKUP(AS342,Lookups!$U$1:$V$3,2,TRUE),"")</f>
        <v/>
      </c>
      <c r="AT181" s="14" t="str">
        <f>IF(AT171="TieredBenefits",VLOOKUP(AT342,Lookups!$U$1:$V$3,2,TRUE),"")</f>
        <v>Percentage</v>
      </c>
      <c r="AU181" s="14" t="str">
        <f>IF(AU171="TieredBenefits",VLOOKUP(AU342,Lookups!$U$1:$V$3,2,TRUE),"")</f>
        <v/>
      </c>
      <c r="AV181" s="14" t="str">
        <f>IF(AV171="TieredBenefits",VLOOKUP(AV342,Lookups!$U$1:$V$3,2,TRUE),"")</f>
        <v>Percentage</v>
      </c>
      <c r="AW181" s="14" t="str">
        <f>IF(AW171="TieredBenefits",VLOOKUP(AW342,Lookups!$U$1:$V$3,2,TRUE),"")</f>
        <v/>
      </c>
      <c r="AX181" s="14" t="str">
        <f>IF(AX171="TieredBenefits",VLOOKUP(AX342,Lookups!$U$1:$V$3,2,TRUE),"")</f>
        <v>Percentage</v>
      </c>
      <c r="AY181" s="14" t="str">
        <f>IF(AY171="TieredBenefits",VLOOKUP(AY342,Lookups!$U$1:$V$3,2,TRUE),"")</f>
        <v/>
      </c>
      <c r="AZ181" s="14" t="str">
        <f>IF(AZ171="TieredBenefits",VLOOKUP(AZ342,Lookups!$U$1:$V$3,2,TRUE),"")</f>
        <v/>
      </c>
      <c r="BA181" s="14" t="str">
        <f>IF(BA171="TieredBenefits",VLOOKUP(BA342,Lookups!$U$1:$V$3,2,TRUE),"")</f>
        <v/>
      </c>
      <c r="BB181" s="14" t="str">
        <f>IF(BB171="TieredBenefits",VLOOKUP(BB342,Lookups!$U$1:$V$3,2,TRUE),"")</f>
        <v>Flat</v>
      </c>
      <c r="BC181" s="14" t="str">
        <f>IF(BC171="TieredBenefits",VLOOKUP(BC342,Lookups!$U$1:$V$3,2,TRUE),"")</f>
        <v>Percentage</v>
      </c>
      <c r="BD181" s="14" t="str">
        <f>IF(BD171="TieredBenefits",VLOOKUP(BD342,Lookups!$U$1:$V$3,2,TRUE),"")</f>
        <v/>
      </c>
      <c r="BE181" s="14" t="str">
        <f>IF(BE171="TieredBenefits",VLOOKUP(BE342,Lookups!$U$1:$V$3,2,TRUE),"")</f>
        <v>Flat</v>
      </c>
      <c r="BF181" s="14" t="str">
        <f>IF(BF171="TieredBenefits",VLOOKUP(BF342,Lookups!$U$1:$V$3,2,TRUE),"")</f>
        <v>Flat</v>
      </c>
      <c r="BG181" s="14" t="str">
        <f>IF(BG171="TieredBenefits",VLOOKUP(BG342,Lookups!$U$1:$V$3,2,TRUE),"")</f>
        <v/>
      </c>
      <c r="BH181" s="14" t="str">
        <f>IF(BH171="TieredBenefits",VLOOKUP(BH342,Lookups!$U$1:$V$3,2,TRUE),"")</f>
        <v/>
      </c>
      <c r="BI181" s="14" t="str">
        <f>IF(BI171="TieredBenefits",VLOOKUP(BI342,Lookups!$U$1:$V$3,2,TRUE),"")</f>
        <v/>
      </c>
      <c r="BJ181" s="14" t="str">
        <f>IF(BJ171="TieredBenefits",VLOOKUP(BJ342,Lookups!$U$1:$V$3,2,TRUE),"")</f>
        <v>Flat</v>
      </c>
      <c r="BK181" s="14" t="str">
        <f>IF(BK171="TieredBenefits",VLOOKUP(BK342,Lookups!$U$1:$V$3,2,TRUE),"")</f>
        <v>Flat</v>
      </c>
      <c r="BL181" s="14" t="str">
        <f>IF(BL171="TieredBenefits",VLOOKUP(BL342,Lookups!$U$1:$V$3,2,TRUE),"")</f>
        <v/>
      </c>
      <c r="BM181" s="14" t="str">
        <f>IF(BM171="TieredBenefits",VLOOKUP(BM342,Lookups!$U$1:$V$3,2,TRUE),"")</f>
        <v/>
      </c>
      <c r="BN181" s="14" t="str">
        <f>IF(BN171="TieredBenefits",VLOOKUP(BN342,Lookups!$U$1:$V$3,2,TRUE),"")</f>
        <v/>
      </c>
      <c r="BO181" s="14" t="str">
        <f>IF(BO171="TieredBenefits",VLOOKUP(BO342,Lookups!$U$1:$V$3,2,TRUE),"")</f>
        <v/>
      </c>
      <c r="BP181" s="14" t="str">
        <f>IF(BP171="TieredBenefits",VLOOKUP(BP342,Lookups!$U$1:$V$3,2,TRUE),"")</f>
        <v>Percentage</v>
      </c>
      <c r="BQ181" s="14" t="str">
        <f>IF(BQ171="TieredBenefits",VLOOKUP(BQ342,Lookups!$U$1:$V$3,2,TRUE),"")</f>
        <v/>
      </c>
      <c r="BR181" s="14" t="str">
        <f>IF(BR171="TieredBenefits",VLOOKUP(BR342,Lookups!$U$1:$V$3,2,TRUE),"")</f>
        <v/>
      </c>
      <c r="BS181" s="14" t="str">
        <f>IF(BS171="TieredBenefits",VLOOKUP(BS342,Lookups!$U$1:$V$3,2,TRUE),"")</f>
        <v>Flat</v>
      </c>
      <c r="BT181" s="14" t="str">
        <f>IF(BT171="TieredBenefits",VLOOKUP(BT342,Lookups!$U$1:$V$3,2,TRUE),"")</f>
        <v>Flat</v>
      </c>
      <c r="BU181" s="14" t="str">
        <f>IF(BU171="TieredBenefits",VLOOKUP(BU342,Lookups!$U$1:$V$3,2,TRUE),"")</f>
        <v>Flat</v>
      </c>
      <c r="BV181" s="14" t="str">
        <f>IF(BV171="TieredBenefits",VLOOKUP(BV342,Lookups!$U$1:$V$3,2,TRUE),"")</f>
        <v/>
      </c>
      <c r="BW181" s="14" t="str">
        <f>IF(BW171="TieredBenefits",VLOOKUP(BW342,Lookups!$U$1:$V$3,2,TRUE),"")</f>
        <v/>
      </c>
      <c r="BX181" s="14" t="str">
        <f>IF(BX171="TieredBenefits",VLOOKUP(BX342,Lookups!$U$1:$V$3,2,TRUE),"")</f>
        <v>Flat</v>
      </c>
      <c r="BY181" s="14" t="str">
        <f>IF(BY171="TieredBenefits",VLOOKUP(BY342,Lookups!$U$1:$V$3,2,TRUE),"")</f>
        <v>Flat</v>
      </c>
      <c r="BZ181" s="14" t="str">
        <f>IF(BZ171="TieredBenefits",VLOOKUP(BZ342,Lookups!$U$1:$V$3,2,TRUE),"")</f>
        <v/>
      </c>
      <c r="CA181" s="14" t="str">
        <f>IF(CA171="TieredBenefits",VLOOKUP(CA342,Lookups!$U$1:$V$3,2,TRUE),"")</f>
        <v/>
      </c>
      <c r="CB181" s="14" t="str">
        <f>IF(CB171="TieredBenefits",VLOOKUP(CB342,Lookups!$U$1:$V$3,2,TRUE),"")</f>
        <v/>
      </c>
      <c r="CC181" s="14" t="str">
        <f>IF(CC171="TieredBenefits",VLOOKUP(CC342,Lookups!$U$1:$V$3,2,TRUE),"")</f>
        <v>Flat</v>
      </c>
      <c r="CD181" s="14" t="str">
        <f>IF(CD171="TieredBenefits",VLOOKUP(CD342,Lookups!$U$1:$V$3,2,TRUE),"")</f>
        <v>Flat</v>
      </c>
      <c r="CE181" s="14" t="str">
        <f>IF(CE171="TieredBenefits",VLOOKUP(CE342,Lookups!$U$1:$V$3,2,TRUE),"")</f>
        <v>Flat</v>
      </c>
      <c r="CF181" s="14" t="str">
        <f>IF(CF171="TieredBenefits",VLOOKUP(CF342,Lookups!$U$1:$V$3,2,TRUE),"")</f>
        <v/>
      </c>
      <c r="CG181" s="14" t="str">
        <f>IF(CG171="TieredBenefits",VLOOKUP(CG342,Lookups!$U$1:$V$3,2,TRUE),"")</f>
        <v>Percentage</v>
      </c>
      <c r="CH181" s="14" t="str">
        <f>IF(CH171="TieredBenefits",VLOOKUP(CH342,Lookups!$U$1:$V$3,2,TRUE),"")</f>
        <v/>
      </c>
      <c r="CI181" s="14" t="str">
        <f>IF(CI171="TieredBenefits",VLOOKUP(CI342,Lookups!$U$1:$V$3,2,TRUE),"")</f>
        <v>Flat</v>
      </c>
      <c r="CJ181" s="14" t="str">
        <f>IF(CJ171="TieredBenefits",VLOOKUP(CJ342,Lookups!$U$1:$V$3,2,TRUE),"")</f>
        <v/>
      </c>
      <c r="CK181" s="14" t="str">
        <f>IF(CK171="TieredBenefits",VLOOKUP(CK342,Lookups!$U$1:$V$3,2,TRUE),"")</f>
        <v>Flat</v>
      </c>
      <c r="CL181" s="14" t="str">
        <f>IF(CL171="TieredBenefits",VLOOKUP(CL342,Lookups!$U$1:$V$3,2,TRUE),"")</f>
        <v>Percentage</v>
      </c>
      <c r="CM181" s="14" t="str">
        <f>IF(CM171="TieredBenefits",VLOOKUP(CM342,Lookups!$U$1:$V$3,2,TRUE),"")</f>
        <v/>
      </c>
      <c r="CN181" s="14" t="str">
        <f>IF(CN171="TieredBenefits",VLOOKUP(CN342,Lookups!$U$1:$V$3,2,TRUE),"")</f>
        <v/>
      </c>
      <c r="CO181" s="14" t="str">
        <f>IF(CO171="TieredBenefits",VLOOKUP(CO342,Lookups!$U$1:$V$3,2,TRUE),"")</f>
        <v/>
      </c>
      <c r="CP181" s="14" t="str">
        <f>IF(CP171="TieredBenefits",VLOOKUP(CP342,Lookups!$U$1:$V$3,2,TRUE),"")</f>
        <v/>
      </c>
      <c r="CQ181" s="14" t="str">
        <f>IF(CQ171="TieredBenefits",VLOOKUP(CQ342,Lookups!$U$1:$V$3,2,TRUE),"")</f>
        <v>Percentage</v>
      </c>
      <c r="CR181" s="14" t="str">
        <f>IF(CR171="TieredBenefits",VLOOKUP(CR342,Lookups!$U$1:$V$3,2,TRUE),"")</f>
        <v>Percentage</v>
      </c>
      <c r="CS181" s="14" t="str">
        <f>IF(CS171="TieredBenefits",VLOOKUP(CS342,Lookups!$U$1:$V$3,2,TRUE),"")</f>
        <v/>
      </c>
      <c r="CT181" s="14" t="str">
        <f>IF(CT171="TieredBenefits",VLOOKUP(CT342,Lookups!$U$1:$V$3,2,TRUE),"")</f>
        <v/>
      </c>
      <c r="CU181" s="14" t="str">
        <f>IF(CU171="TieredBenefits",VLOOKUP(CU342,Lookups!$U$1:$V$3,2,TRUE),"")</f>
        <v/>
      </c>
      <c r="CV181" s="14" t="str">
        <f>IF(CV171="TieredBenefits",VLOOKUP(CV342,Lookups!$U$1:$V$3,2,TRUE),"")</f>
        <v/>
      </c>
      <c r="CW181" s="14" t="str">
        <f>IF(CW171="TieredBenefits",VLOOKUP(CW342,Lookups!$U$1:$V$3,2,TRUE),"")</f>
        <v>Percentage</v>
      </c>
    </row>
    <row r="182" ht="12.75" customHeight="1" outlineLevel="1">
      <c r="A182" s="11" t="s">
        <v>659</v>
      </c>
      <c r="B182" s="14" t="str">
        <f t="shared" ref="B182:CW182" si="98">IF(B181="","",RANDBETWEEN(1,10)/10)</f>
        <v/>
      </c>
      <c r="C182" s="14" t="str">
        <f t="shared" si="98"/>
        <v/>
      </c>
      <c r="D182" s="14">
        <f t="shared" si="98"/>
        <v>0.9</v>
      </c>
      <c r="E182" s="14" t="str">
        <f t="shared" si="98"/>
        <v/>
      </c>
      <c r="F182" s="14">
        <f t="shared" si="98"/>
        <v>0.3</v>
      </c>
      <c r="G182" s="14">
        <f t="shared" si="98"/>
        <v>0.9</v>
      </c>
      <c r="H182" s="14">
        <f t="shared" si="98"/>
        <v>0.4</v>
      </c>
      <c r="I182" s="14" t="str">
        <f t="shared" si="98"/>
        <v/>
      </c>
      <c r="J182" s="14" t="str">
        <f t="shared" si="98"/>
        <v/>
      </c>
      <c r="K182" s="14" t="str">
        <f t="shared" si="98"/>
        <v/>
      </c>
      <c r="L182" s="14">
        <f t="shared" si="98"/>
        <v>0.7</v>
      </c>
      <c r="M182" s="14" t="str">
        <f t="shared" si="98"/>
        <v/>
      </c>
      <c r="N182" s="14" t="str">
        <f t="shared" si="98"/>
        <v/>
      </c>
      <c r="O182" s="14">
        <f t="shared" si="98"/>
        <v>0.3</v>
      </c>
      <c r="P182" s="14" t="str">
        <f t="shared" si="98"/>
        <v/>
      </c>
      <c r="Q182" s="14" t="str">
        <f t="shared" si="98"/>
        <v/>
      </c>
      <c r="R182" s="14" t="str">
        <f t="shared" si="98"/>
        <v/>
      </c>
      <c r="S182" s="14" t="str">
        <f t="shared" si="98"/>
        <v/>
      </c>
      <c r="T182" s="14">
        <f t="shared" si="98"/>
        <v>0.2</v>
      </c>
      <c r="U182" s="14" t="str">
        <f t="shared" si="98"/>
        <v/>
      </c>
      <c r="V182" s="14" t="str">
        <f t="shared" si="98"/>
        <v/>
      </c>
      <c r="W182" s="14">
        <f t="shared" si="98"/>
        <v>0.9</v>
      </c>
      <c r="X182" s="14" t="str">
        <f t="shared" si="98"/>
        <v/>
      </c>
      <c r="Y182" s="14">
        <f t="shared" si="98"/>
        <v>0.5</v>
      </c>
      <c r="Z182" s="14" t="str">
        <f t="shared" si="98"/>
        <v/>
      </c>
      <c r="AA182" s="14" t="str">
        <f t="shared" si="98"/>
        <v/>
      </c>
      <c r="AB182" s="14" t="str">
        <f t="shared" si="98"/>
        <v/>
      </c>
      <c r="AC182" s="14">
        <f t="shared" si="98"/>
        <v>0.9</v>
      </c>
      <c r="AD182" s="14" t="str">
        <f t="shared" si="98"/>
        <v/>
      </c>
      <c r="AE182" s="14" t="str">
        <f t="shared" si="98"/>
        <v/>
      </c>
      <c r="AF182" s="14" t="str">
        <f t="shared" si="98"/>
        <v/>
      </c>
      <c r="AG182" s="14">
        <f t="shared" si="98"/>
        <v>0.5</v>
      </c>
      <c r="AH182" s="14" t="str">
        <f t="shared" si="98"/>
        <v/>
      </c>
      <c r="AI182" s="14" t="str">
        <f t="shared" si="98"/>
        <v/>
      </c>
      <c r="AJ182" s="14" t="str">
        <f t="shared" si="98"/>
        <v/>
      </c>
      <c r="AK182" s="14" t="str">
        <f t="shared" si="98"/>
        <v/>
      </c>
      <c r="AL182" s="14">
        <f t="shared" si="98"/>
        <v>0.4</v>
      </c>
      <c r="AM182" s="14">
        <f t="shared" si="98"/>
        <v>0.3</v>
      </c>
      <c r="AN182" s="14" t="str">
        <f t="shared" si="98"/>
        <v/>
      </c>
      <c r="AO182" s="14" t="str">
        <f t="shared" si="98"/>
        <v/>
      </c>
      <c r="AP182" s="14" t="str">
        <f t="shared" si="98"/>
        <v/>
      </c>
      <c r="AQ182" s="14" t="str">
        <f t="shared" si="98"/>
        <v/>
      </c>
      <c r="AR182" s="14" t="str">
        <f t="shared" si="98"/>
        <v/>
      </c>
      <c r="AS182" s="14" t="str">
        <f t="shared" si="98"/>
        <v/>
      </c>
      <c r="AT182" s="14">
        <f t="shared" si="98"/>
        <v>0.8</v>
      </c>
      <c r="AU182" s="14" t="str">
        <f t="shared" si="98"/>
        <v/>
      </c>
      <c r="AV182" s="14">
        <f t="shared" si="98"/>
        <v>0.9</v>
      </c>
      <c r="AW182" s="14" t="str">
        <f t="shared" si="98"/>
        <v/>
      </c>
      <c r="AX182" s="14">
        <f t="shared" si="98"/>
        <v>0.4</v>
      </c>
      <c r="AY182" s="14" t="str">
        <f t="shared" si="98"/>
        <v/>
      </c>
      <c r="AZ182" s="14" t="str">
        <f t="shared" si="98"/>
        <v/>
      </c>
      <c r="BA182" s="14" t="str">
        <f t="shared" si="98"/>
        <v/>
      </c>
      <c r="BB182" s="14">
        <f t="shared" si="98"/>
        <v>0.9</v>
      </c>
      <c r="BC182" s="14">
        <f t="shared" si="98"/>
        <v>0.8</v>
      </c>
      <c r="BD182" s="14" t="str">
        <f t="shared" si="98"/>
        <v/>
      </c>
      <c r="BE182" s="14">
        <f t="shared" si="98"/>
        <v>0.2</v>
      </c>
      <c r="BF182" s="14">
        <f t="shared" si="98"/>
        <v>0.4</v>
      </c>
      <c r="BG182" s="14" t="str">
        <f t="shared" si="98"/>
        <v/>
      </c>
      <c r="BH182" s="14" t="str">
        <f t="shared" si="98"/>
        <v/>
      </c>
      <c r="BI182" s="14" t="str">
        <f t="shared" si="98"/>
        <v/>
      </c>
      <c r="BJ182" s="14">
        <f t="shared" si="98"/>
        <v>0.3</v>
      </c>
      <c r="BK182" s="14">
        <f t="shared" si="98"/>
        <v>0.8</v>
      </c>
      <c r="BL182" s="14" t="str">
        <f t="shared" si="98"/>
        <v/>
      </c>
      <c r="BM182" s="14" t="str">
        <f t="shared" si="98"/>
        <v/>
      </c>
      <c r="BN182" s="14" t="str">
        <f t="shared" si="98"/>
        <v/>
      </c>
      <c r="BO182" s="14" t="str">
        <f t="shared" si="98"/>
        <v/>
      </c>
      <c r="BP182" s="14">
        <f t="shared" si="98"/>
        <v>0.9</v>
      </c>
      <c r="BQ182" s="14" t="str">
        <f t="shared" si="98"/>
        <v/>
      </c>
      <c r="BR182" s="14" t="str">
        <f t="shared" si="98"/>
        <v/>
      </c>
      <c r="BS182" s="14">
        <f t="shared" si="98"/>
        <v>0.4</v>
      </c>
      <c r="BT182" s="14">
        <f t="shared" si="98"/>
        <v>0.5</v>
      </c>
      <c r="BU182" s="14">
        <f t="shared" si="98"/>
        <v>0.1</v>
      </c>
      <c r="BV182" s="14" t="str">
        <f t="shared" si="98"/>
        <v/>
      </c>
      <c r="BW182" s="14" t="str">
        <f t="shared" si="98"/>
        <v/>
      </c>
      <c r="BX182" s="14">
        <f t="shared" si="98"/>
        <v>0.2</v>
      </c>
      <c r="BY182" s="14">
        <f t="shared" si="98"/>
        <v>0.6</v>
      </c>
      <c r="BZ182" s="14" t="str">
        <f t="shared" si="98"/>
        <v/>
      </c>
      <c r="CA182" s="14" t="str">
        <f t="shared" si="98"/>
        <v/>
      </c>
      <c r="CB182" s="14" t="str">
        <f t="shared" si="98"/>
        <v/>
      </c>
      <c r="CC182" s="14">
        <f t="shared" si="98"/>
        <v>0.5</v>
      </c>
      <c r="CD182" s="14">
        <f t="shared" si="98"/>
        <v>0.3</v>
      </c>
      <c r="CE182" s="14">
        <f t="shared" si="98"/>
        <v>0.5</v>
      </c>
      <c r="CF182" s="14" t="str">
        <f t="shared" si="98"/>
        <v/>
      </c>
      <c r="CG182" s="14">
        <f t="shared" si="98"/>
        <v>0.9</v>
      </c>
      <c r="CH182" s="14" t="str">
        <f t="shared" si="98"/>
        <v/>
      </c>
      <c r="CI182" s="14">
        <f t="shared" si="98"/>
        <v>0.4</v>
      </c>
      <c r="CJ182" s="14" t="str">
        <f t="shared" si="98"/>
        <v/>
      </c>
      <c r="CK182" s="14">
        <f t="shared" si="98"/>
        <v>0.9</v>
      </c>
      <c r="CL182" s="14">
        <f t="shared" si="98"/>
        <v>1</v>
      </c>
      <c r="CM182" s="14" t="str">
        <f t="shared" si="98"/>
        <v/>
      </c>
      <c r="CN182" s="14" t="str">
        <f t="shared" si="98"/>
        <v/>
      </c>
      <c r="CO182" s="14" t="str">
        <f t="shared" si="98"/>
        <v/>
      </c>
      <c r="CP182" s="14" t="str">
        <f t="shared" si="98"/>
        <v/>
      </c>
      <c r="CQ182" s="14">
        <f t="shared" si="98"/>
        <v>0.5</v>
      </c>
      <c r="CR182" s="14">
        <f t="shared" si="98"/>
        <v>0.1</v>
      </c>
      <c r="CS182" s="14" t="str">
        <f t="shared" si="98"/>
        <v/>
      </c>
      <c r="CT182" s="14" t="str">
        <f t="shared" si="98"/>
        <v/>
      </c>
      <c r="CU182" s="14" t="str">
        <f t="shared" si="98"/>
        <v/>
      </c>
      <c r="CV182" s="14" t="str">
        <f t="shared" si="98"/>
        <v/>
      </c>
      <c r="CW182" s="14">
        <f t="shared" si="98"/>
        <v>0.1</v>
      </c>
    </row>
    <row r="183" ht="12.75" customHeight="1" outlineLevel="1">
      <c r="A183" s="10" t="s">
        <v>660</v>
      </c>
      <c r="B183" s="17" t="str">
        <f t="shared" ref="B183:CW183" si="99">IF(B181="","",RANDBETWEEN(125,250)*10)</f>
        <v/>
      </c>
      <c r="C183" s="17" t="str">
        <f t="shared" si="99"/>
        <v/>
      </c>
      <c r="D183" s="17">
        <f t="shared" si="99"/>
        <v>1620</v>
      </c>
      <c r="E183" s="17" t="str">
        <f t="shared" si="99"/>
        <v/>
      </c>
      <c r="F183" s="17">
        <f t="shared" si="99"/>
        <v>2200</v>
      </c>
      <c r="G183" s="17">
        <f t="shared" si="99"/>
        <v>1490</v>
      </c>
      <c r="H183" s="17">
        <f t="shared" si="99"/>
        <v>1260</v>
      </c>
      <c r="I183" s="17" t="str">
        <f t="shared" si="99"/>
        <v/>
      </c>
      <c r="J183" s="17" t="str">
        <f t="shared" si="99"/>
        <v/>
      </c>
      <c r="K183" s="17" t="str">
        <f t="shared" si="99"/>
        <v/>
      </c>
      <c r="L183" s="17">
        <f t="shared" si="99"/>
        <v>1300</v>
      </c>
      <c r="M183" s="17" t="str">
        <f t="shared" si="99"/>
        <v/>
      </c>
      <c r="N183" s="17" t="str">
        <f t="shared" si="99"/>
        <v/>
      </c>
      <c r="O183" s="17">
        <f t="shared" si="99"/>
        <v>1370</v>
      </c>
      <c r="P183" s="17" t="str">
        <f t="shared" si="99"/>
        <v/>
      </c>
      <c r="Q183" s="17" t="str">
        <f t="shared" si="99"/>
        <v/>
      </c>
      <c r="R183" s="17" t="str">
        <f t="shared" si="99"/>
        <v/>
      </c>
      <c r="S183" s="17" t="str">
        <f t="shared" si="99"/>
        <v/>
      </c>
      <c r="T183" s="17">
        <f t="shared" si="99"/>
        <v>1610</v>
      </c>
      <c r="U183" s="17" t="str">
        <f t="shared" si="99"/>
        <v/>
      </c>
      <c r="V183" s="17" t="str">
        <f t="shared" si="99"/>
        <v/>
      </c>
      <c r="W183" s="17">
        <f t="shared" si="99"/>
        <v>1550</v>
      </c>
      <c r="X183" s="17" t="str">
        <f t="shared" si="99"/>
        <v/>
      </c>
      <c r="Y183" s="17">
        <f t="shared" si="99"/>
        <v>2260</v>
      </c>
      <c r="Z183" s="17" t="str">
        <f t="shared" si="99"/>
        <v/>
      </c>
      <c r="AA183" s="17" t="str">
        <f t="shared" si="99"/>
        <v/>
      </c>
      <c r="AB183" s="17" t="str">
        <f t="shared" si="99"/>
        <v/>
      </c>
      <c r="AC183" s="17">
        <f t="shared" si="99"/>
        <v>1840</v>
      </c>
      <c r="AD183" s="17" t="str">
        <f t="shared" si="99"/>
        <v/>
      </c>
      <c r="AE183" s="17" t="str">
        <f t="shared" si="99"/>
        <v/>
      </c>
      <c r="AF183" s="17" t="str">
        <f t="shared" si="99"/>
        <v/>
      </c>
      <c r="AG183" s="17">
        <f t="shared" si="99"/>
        <v>2060</v>
      </c>
      <c r="AH183" s="17" t="str">
        <f t="shared" si="99"/>
        <v/>
      </c>
      <c r="AI183" s="17" t="str">
        <f t="shared" si="99"/>
        <v/>
      </c>
      <c r="AJ183" s="17" t="str">
        <f t="shared" si="99"/>
        <v/>
      </c>
      <c r="AK183" s="17" t="str">
        <f t="shared" si="99"/>
        <v/>
      </c>
      <c r="AL183" s="17">
        <f t="shared" si="99"/>
        <v>1980</v>
      </c>
      <c r="AM183" s="17">
        <f t="shared" si="99"/>
        <v>1630</v>
      </c>
      <c r="AN183" s="17" t="str">
        <f t="shared" si="99"/>
        <v/>
      </c>
      <c r="AO183" s="17" t="str">
        <f t="shared" si="99"/>
        <v/>
      </c>
      <c r="AP183" s="17" t="str">
        <f t="shared" si="99"/>
        <v/>
      </c>
      <c r="AQ183" s="17" t="str">
        <f t="shared" si="99"/>
        <v/>
      </c>
      <c r="AR183" s="17" t="str">
        <f t="shared" si="99"/>
        <v/>
      </c>
      <c r="AS183" s="17" t="str">
        <f t="shared" si="99"/>
        <v/>
      </c>
      <c r="AT183" s="17">
        <f t="shared" si="99"/>
        <v>1530</v>
      </c>
      <c r="AU183" s="17" t="str">
        <f t="shared" si="99"/>
        <v/>
      </c>
      <c r="AV183" s="17">
        <f t="shared" si="99"/>
        <v>1360</v>
      </c>
      <c r="AW183" s="17" t="str">
        <f t="shared" si="99"/>
        <v/>
      </c>
      <c r="AX183" s="17">
        <f t="shared" si="99"/>
        <v>2290</v>
      </c>
      <c r="AY183" s="17" t="str">
        <f t="shared" si="99"/>
        <v/>
      </c>
      <c r="AZ183" s="17" t="str">
        <f t="shared" si="99"/>
        <v/>
      </c>
      <c r="BA183" s="17" t="str">
        <f t="shared" si="99"/>
        <v/>
      </c>
      <c r="BB183" s="17">
        <f t="shared" si="99"/>
        <v>1580</v>
      </c>
      <c r="BC183" s="17">
        <f t="shared" si="99"/>
        <v>1620</v>
      </c>
      <c r="BD183" s="17" t="str">
        <f t="shared" si="99"/>
        <v/>
      </c>
      <c r="BE183" s="17">
        <f t="shared" si="99"/>
        <v>1870</v>
      </c>
      <c r="BF183" s="17">
        <f t="shared" si="99"/>
        <v>1760</v>
      </c>
      <c r="BG183" s="17" t="str">
        <f t="shared" si="99"/>
        <v/>
      </c>
      <c r="BH183" s="17" t="str">
        <f t="shared" si="99"/>
        <v/>
      </c>
      <c r="BI183" s="17" t="str">
        <f t="shared" si="99"/>
        <v/>
      </c>
      <c r="BJ183" s="17">
        <f t="shared" si="99"/>
        <v>2400</v>
      </c>
      <c r="BK183" s="17">
        <f t="shared" si="99"/>
        <v>2300</v>
      </c>
      <c r="BL183" s="17" t="str">
        <f t="shared" si="99"/>
        <v/>
      </c>
      <c r="BM183" s="17" t="str">
        <f t="shared" si="99"/>
        <v/>
      </c>
      <c r="BN183" s="17" t="str">
        <f t="shared" si="99"/>
        <v/>
      </c>
      <c r="BO183" s="17" t="str">
        <f t="shared" si="99"/>
        <v/>
      </c>
      <c r="BP183" s="17">
        <f t="shared" si="99"/>
        <v>1980</v>
      </c>
      <c r="BQ183" s="17" t="str">
        <f t="shared" si="99"/>
        <v/>
      </c>
      <c r="BR183" s="17" t="str">
        <f t="shared" si="99"/>
        <v/>
      </c>
      <c r="BS183" s="17">
        <f t="shared" si="99"/>
        <v>2270</v>
      </c>
      <c r="BT183" s="17">
        <f t="shared" si="99"/>
        <v>1860</v>
      </c>
      <c r="BU183" s="17">
        <f t="shared" si="99"/>
        <v>2400</v>
      </c>
      <c r="BV183" s="17" t="str">
        <f t="shared" si="99"/>
        <v/>
      </c>
      <c r="BW183" s="17" t="str">
        <f t="shared" si="99"/>
        <v/>
      </c>
      <c r="BX183" s="17">
        <f t="shared" si="99"/>
        <v>1270</v>
      </c>
      <c r="BY183" s="17">
        <f t="shared" si="99"/>
        <v>1390</v>
      </c>
      <c r="BZ183" s="17" t="str">
        <f t="shared" si="99"/>
        <v/>
      </c>
      <c r="CA183" s="17" t="str">
        <f t="shared" si="99"/>
        <v/>
      </c>
      <c r="CB183" s="17" t="str">
        <f t="shared" si="99"/>
        <v/>
      </c>
      <c r="CC183" s="17">
        <f t="shared" si="99"/>
        <v>1920</v>
      </c>
      <c r="CD183" s="17">
        <f t="shared" si="99"/>
        <v>1350</v>
      </c>
      <c r="CE183" s="17">
        <f t="shared" si="99"/>
        <v>1510</v>
      </c>
      <c r="CF183" s="17" t="str">
        <f t="shared" si="99"/>
        <v/>
      </c>
      <c r="CG183" s="17">
        <f t="shared" si="99"/>
        <v>1490</v>
      </c>
      <c r="CH183" s="17" t="str">
        <f t="shared" si="99"/>
        <v/>
      </c>
      <c r="CI183" s="17">
        <f t="shared" si="99"/>
        <v>2480</v>
      </c>
      <c r="CJ183" s="17" t="str">
        <f t="shared" si="99"/>
        <v/>
      </c>
      <c r="CK183" s="17">
        <f t="shared" si="99"/>
        <v>2300</v>
      </c>
      <c r="CL183" s="17">
        <f t="shared" si="99"/>
        <v>2080</v>
      </c>
      <c r="CM183" s="17" t="str">
        <f t="shared" si="99"/>
        <v/>
      </c>
      <c r="CN183" s="17" t="str">
        <f t="shared" si="99"/>
        <v/>
      </c>
      <c r="CO183" s="17" t="str">
        <f t="shared" si="99"/>
        <v/>
      </c>
      <c r="CP183" s="17" t="str">
        <f t="shared" si="99"/>
        <v/>
      </c>
      <c r="CQ183" s="17">
        <f t="shared" si="99"/>
        <v>2480</v>
      </c>
      <c r="CR183" s="17">
        <f t="shared" si="99"/>
        <v>1360</v>
      </c>
      <c r="CS183" s="17" t="str">
        <f t="shared" si="99"/>
        <v/>
      </c>
      <c r="CT183" s="17" t="str">
        <f t="shared" si="99"/>
        <v/>
      </c>
      <c r="CU183" s="17" t="str">
        <f t="shared" si="99"/>
        <v/>
      </c>
      <c r="CV183" s="17" t="str">
        <f t="shared" si="99"/>
        <v/>
      </c>
      <c r="CW183" s="17">
        <f t="shared" si="99"/>
        <v>1920</v>
      </c>
    </row>
    <row r="184" ht="12.75" customHeight="1" outlineLevel="1">
      <c r="A184" s="11" t="s">
        <v>661</v>
      </c>
      <c r="B184" s="14" t="str">
        <f>VLOOKUP(B345,Lookups!$Z$1:$AA$4,2,TRUE)</f>
        <v>OwnJob</v>
      </c>
      <c r="C184" s="14" t="str">
        <f>VLOOKUP(C345,Lookups!$Z$1:$AA$4,2,TRUE)</f>
        <v>OwnOccupation</v>
      </c>
      <c r="D184" s="14" t="str">
        <f>VLOOKUP(D345,Lookups!$Z$1:$AA$4,2,TRUE)</f>
        <v>OwnJob</v>
      </c>
      <c r="E184" s="14" t="str">
        <f>VLOOKUP(E345,Lookups!$Z$1:$AA$4,2,TRUE)</f>
        <v>Specialty/Sub-specialty</v>
      </c>
      <c r="F184" s="14" t="str">
        <f>VLOOKUP(F345,Lookups!$Z$1:$AA$4,2,TRUE)</f>
        <v>OwnJob</v>
      </c>
      <c r="G184" s="14" t="str">
        <f>VLOOKUP(G345,Lookups!$Z$1:$AA$4,2,TRUE)</f>
        <v>Specialty/Sub-specialty</v>
      </c>
      <c r="H184" s="14" t="str">
        <f>VLOOKUP(H345,Lookups!$Z$1:$AA$4,2,TRUE)</f>
        <v>OwnJob</v>
      </c>
      <c r="I184" s="14" t="str">
        <f>VLOOKUP(I345,Lookups!$Z$1:$AA$4,2,TRUE)</f>
        <v>OwnJob</v>
      </c>
      <c r="J184" s="14" t="str">
        <f>VLOOKUP(J345,Lookups!$Z$1:$AA$4,2,TRUE)</f>
        <v>OwnJob</v>
      </c>
      <c r="K184" s="14" t="str">
        <f>VLOOKUP(K345,Lookups!$Z$1:$AA$4,2,TRUE)</f>
        <v>Specialty/Sub-specialty</v>
      </c>
      <c r="L184" s="14" t="str">
        <f>VLOOKUP(L345,Lookups!$Z$1:$AA$4,2,TRUE)</f>
        <v>OwnJob</v>
      </c>
      <c r="M184" s="14" t="str">
        <f>VLOOKUP(M345,Lookups!$Z$1:$AA$4,2,TRUE)</f>
        <v>OwnJob</v>
      </c>
      <c r="N184" s="14" t="str">
        <f>VLOOKUP(N345,Lookups!$Z$1:$AA$4,2,TRUE)</f>
        <v>OwnJob</v>
      </c>
      <c r="O184" s="14" t="str">
        <f>VLOOKUP(O345,Lookups!$Z$1:$AA$4,2,TRUE)</f>
        <v>OwnJob</v>
      </c>
      <c r="P184" s="14" t="str">
        <f>VLOOKUP(P345,Lookups!$Z$1:$AA$4,2,TRUE)</f>
        <v>OwnJob</v>
      </c>
      <c r="Q184" s="14" t="str">
        <f>VLOOKUP(Q345,Lookups!$Z$1:$AA$4,2,TRUE)</f>
        <v>OwnOccupation</v>
      </c>
      <c r="R184" s="14" t="str">
        <f>VLOOKUP(R345,Lookups!$Z$1:$AA$4,2,TRUE)</f>
        <v>OwnJob</v>
      </c>
      <c r="S184" s="14" t="str">
        <f>VLOOKUP(S345,Lookups!$Z$1:$AA$4,2,TRUE)</f>
        <v>OwnJob</v>
      </c>
      <c r="T184" s="14" t="str">
        <f>VLOOKUP(T345,Lookups!$Z$1:$AA$4,2,TRUE)</f>
        <v>OwnJob</v>
      </c>
      <c r="U184" s="14" t="str">
        <f>VLOOKUP(U345,Lookups!$Z$1:$AA$4,2,TRUE)</f>
        <v>Specialty/Sub-specialty</v>
      </c>
      <c r="V184" s="14" t="str">
        <f>VLOOKUP(V345,Lookups!$Z$1:$AA$4,2,TRUE)</f>
        <v>OwnJob</v>
      </c>
      <c r="W184" s="14" t="str">
        <f>VLOOKUP(W345,Lookups!$Z$1:$AA$4,2,TRUE)</f>
        <v>OwnJob</v>
      </c>
      <c r="X184" s="14" t="str">
        <f>VLOOKUP(X345,Lookups!$Z$1:$AA$4,2,TRUE)</f>
        <v>Specialty/Sub-specialty</v>
      </c>
      <c r="Y184" s="14" t="str">
        <f>VLOOKUP(Y345,Lookups!$Z$1:$AA$4,2,TRUE)</f>
        <v>Specialty/Sub-specialty</v>
      </c>
      <c r="Z184" s="14" t="str">
        <f>VLOOKUP(Z345,Lookups!$Z$1:$AA$4,2,TRUE)</f>
        <v>OwnJob</v>
      </c>
      <c r="AA184" s="14" t="str">
        <f>VLOOKUP(AA345,Lookups!$Z$1:$AA$4,2,TRUE)</f>
        <v>OwnJob</v>
      </c>
      <c r="AB184" s="14" t="str">
        <f>VLOOKUP(AB345,Lookups!$Z$1:$AA$4,2,TRUE)</f>
        <v>Specialty/Sub-specialty</v>
      </c>
      <c r="AC184" s="14" t="str">
        <f>VLOOKUP(AC345,Lookups!$Z$1:$AA$4,2,TRUE)</f>
        <v>OwnOccupation</v>
      </c>
      <c r="AD184" s="14" t="str">
        <f>VLOOKUP(AD345,Lookups!$Z$1:$AA$4,2,TRUE)</f>
        <v>OwnOccupation</v>
      </c>
      <c r="AE184" s="14" t="str">
        <f>VLOOKUP(AE345,Lookups!$Z$1:$AA$4,2,TRUE)</f>
        <v>Specialty/Sub-specialty</v>
      </c>
      <c r="AF184" s="14" t="str">
        <f>VLOOKUP(AF345,Lookups!$Z$1:$AA$4,2,TRUE)</f>
        <v>OwnJob</v>
      </c>
      <c r="AG184" s="14" t="str">
        <f>VLOOKUP(AG345,Lookups!$Z$1:$AA$4,2,TRUE)</f>
        <v>OwnJob</v>
      </c>
      <c r="AH184" s="14" t="str">
        <f>VLOOKUP(AH345,Lookups!$Z$1:$AA$4,2,TRUE)</f>
        <v>OwnJob</v>
      </c>
      <c r="AI184" s="14" t="str">
        <f>VLOOKUP(AI345,Lookups!$Z$1:$AA$4,2,TRUE)</f>
        <v>OwnJob</v>
      </c>
      <c r="AJ184" s="14" t="str">
        <f>VLOOKUP(AJ345,Lookups!$Z$1:$AA$4,2,TRUE)</f>
        <v>OwnJob</v>
      </c>
      <c r="AK184" s="14" t="str">
        <f>VLOOKUP(AK345,Lookups!$Z$1:$AA$4,2,TRUE)</f>
        <v>OwnJob</v>
      </c>
      <c r="AL184" s="14" t="str">
        <f>VLOOKUP(AL345,Lookups!$Z$1:$AA$4,2,TRUE)</f>
        <v>OwnJob</v>
      </c>
      <c r="AM184" s="14" t="str">
        <f>VLOOKUP(AM345,Lookups!$Z$1:$AA$4,2,TRUE)</f>
        <v>OwnOccupation</v>
      </c>
      <c r="AN184" s="14" t="str">
        <f>VLOOKUP(AN345,Lookups!$Z$1:$AA$4,2,TRUE)</f>
        <v>OwnOccupation</v>
      </c>
      <c r="AO184" s="14" t="str">
        <f>VLOOKUP(AO345,Lookups!$Z$1:$AA$4,2,TRUE)</f>
        <v>OwnJob</v>
      </c>
      <c r="AP184" s="14" t="str">
        <f>VLOOKUP(AP345,Lookups!$Z$1:$AA$4,2,TRUE)</f>
        <v>Specialty/Sub-specialty</v>
      </c>
      <c r="AQ184" s="14" t="str">
        <f>VLOOKUP(AQ345,Lookups!$Z$1:$AA$4,2,TRUE)</f>
        <v>OwnJob</v>
      </c>
      <c r="AR184" s="14" t="str">
        <f>VLOOKUP(AR345,Lookups!$Z$1:$AA$4,2,TRUE)</f>
        <v>OwnJob</v>
      </c>
      <c r="AS184" s="14" t="str">
        <f>VLOOKUP(AS345,Lookups!$Z$1:$AA$4,2,TRUE)</f>
        <v>OwnJob</v>
      </c>
      <c r="AT184" s="14" t="str">
        <f>VLOOKUP(AT345,Lookups!$Z$1:$AA$4,2,TRUE)</f>
        <v>OwnJob</v>
      </c>
      <c r="AU184" s="14" t="str">
        <f>VLOOKUP(AU345,Lookups!$Z$1:$AA$4,2,TRUE)</f>
        <v>OwnJob</v>
      </c>
      <c r="AV184" s="14" t="str">
        <f>VLOOKUP(AV345,Lookups!$Z$1:$AA$4,2,TRUE)</f>
        <v>OwnOccupation</v>
      </c>
      <c r="AW184" s="14" t="str">
        <f>VLOOKUP(AW345,Lookups!$Z$1:$AA$4,2,TRUE)</f>
        <v>OwnJob</v>
      </c>
      <c r="AX184" s="14" t="str">
        <f>VLOOKUP(AX345,Lookups!$Z$1:$AA$4,2,TRUE)</f>
        <v>OwnOccupation</v>
      </c>
      <c r="AY184" s="14" t="str">
        <f>VLOOKUP(AY345,Lookups!$Z$1:$AA$4,2,TRUE)</f>
        <v>Specialty/Sub-specialty</v>
      </c>
      <c r="AZ184" s="14" t="str">
        <f>VLOOKUP(AZ345,Lookups!$Z$1:$AA$4,2,TRUE)</f>
        <v>OwnJob</v>
      </c>
      <c r="BA184" s="14" t="str">
        <f>VLOOKUP(BA345,Lookups!$Z$1:$AA$4,2,TRUE)</f>
        <v>OwnOccupation</v>
      </c>
      <c r="BB184" s="14" t="str">
        <f>VLOOKUP(BB345,Lookups!$Z$1:$AA$4,2,TRUE)</f>
        <v>OwnJob</v>
      </c>
      <c r="BC184" s="14" t="str">
        <f>VLOOKUP(BC345,Lookups!$Z$1:$AA$4,2,TRUE)</f>
        <v>OwnJob</v>
      </c>
      <c r="BD184" s="14" t="str">
        <f>VLOOKUP(BD345,Lookups!$Z$1:$AA$4,2,TRUE)</f>
        <v>OwnOccupation</v>
      </c>
      <c r="BE184" s="14" t="str">
        <f>VLOOKUP(BE345,Lookups!$Z$1:$AA$4,2,TRUE)</f>
        <v>OwnJob</v>
      </c>
      <c r="BF184" s="14" t="str">
        <f>VLOOKUP(BF345,Lookups!$Z$1:$AA$4,2,TRUE)</f>
        <v>OwnJob</v>
      </c>
      <c r="BG184" s="14" t="str">
        <f>VLOOKUP(BG345,Lookups!$Z$1:$AA$4,2,TRUE)</f>
        <v>OwnJob</v>
      </c>
      <c r="BH184" s="14" t="str">
        <f>VLOOKUP(BH345,Lookups!$Z$1:$AA$4,2,TRUE)</f>
        <v>OwnOccupation</v>
      </c>
      <c r="BI184" s="14" t="str">
        <f>VLOOKUP(BI345,Lookups!$Z$1:$AA$4,2,TRUE)</f>
        <v>OwnJob</v>
      </c>
      <c r="BJ184" s="14" t="str">
        <f>VLOOKUP(BJ345,Lookups!$Z$1:$AA$4,2,TRUE)</f>
        <v>OwnJob</v>
      </c>
      <c r="BK184" s="14" t="str">
        <f>VLOOKUP(BK345,Lookups!$Z$1:$AA$4,2,TRUE)</f>
        <v>OwnOccupation</v>
      </c>
      <c r="BL184" s="14" t="str">
        <f>VLOOKUP(BL345,Lookups!$Z$1:$AA$4,2,TRUE)</f>
        <v>OwnJob</v>
      </c>
      <c r="BM184" s="14" t="str">
        <f>VLOOKUP(BM345,Lookups!$Z$1:$AA$4,2,TRUE)</f>
        <v>Specialty/Sub-specialty</v>
      </c>
      <c r="BN184" s="14" t="str">
        <f>VLOOKUP(BN345,Lookups!$Z$1:$AA$4,2,TRUE)</f>
        <v>OwnOccupation</v>
      </c>
      <c r="BO184" s="14" t="str">
        <f>VLOOKUP(BO345,Lookups!$Z$1:$AA$4,2,TRUE)</f>
        <v>OwnJob</v>
      </c>
      <c r="BP184" s="14" t="str">
        <f>VLOOKUP(BP345,Lookups!$Z$1:$AA$4,2,TRUE)</f>
        <v>OwnJob</v>
      </c>
      <c r="BQ184" s="14" t="str">
        <f>VLOOKUP(BQ345,Lookups!$Z$1:$AA$4,2,TRUE)</f>
        <v>OwnJob</v>
      </c>
      <c r="BR184" s="14" t="str">
        <f>VLOOKUP(BR345,Lookups!$Z$1:$AA$4,2,TRUE)</f>
        <v>OwnJob</v>
      </c>
      <c r="BS184" s="14" t="str">
        <f>VLOOKUP(BS345,Lookups!$Z$1:$AA$4,2,TRUE)</f>
        <v>OwnJob</v>
      </c>
      <c r="BT184" s="14" t="str">
        <f>VLOOKUP(BT345,Lookups!$Z$1:$AA$4,2,TRUE)</f>
        <v>Specialty/Sub-specialty</v>
      </c>
      <c r="BU184" s="14" t="str">
        <f>VLOOKUP(BU345,Lookups!$Z$1:$AA$4,2,TRUE)</f>
        <v>OwnOccupation</v>
      </c>
      <c r="BV184" s="14" t="str">
        <f>VLOOKUP(BV345,Lookups!$Z$1:$AA$4,2,TRUE)</f>
        <v>OwnJob</v>
      </c>
      <c r="BW184" s="14" t="str">
        <f>VLOOKUP(BW345,Lookups!$Z$1:$AA$4,2,TRUE)</f>
        <v>Specialty/Sub-specialty</v>
      </c>
      <c r="BX184" s="14" t="str">
        <f>VLOOKUP(BX345,Lookups!$Z$1:$AA$4,2,TRUE)</f>
        <v>OwnJob</v>
      </c>
      <c r="BY184" s="14" t="str">
        <f>VLOOKUP(BY345,Lookups!$Z$1:$AA$4,2,TRUE)</f>
        <v>OwnOccupation</v>
      </c>
      <c r="BZ184" s="14" t="str">
        <f>VLOOKUP(BZ345,Lookups!$Z$1:$AA$4,2,TRUE)</f>
        <v>OwnJob</v>
      </c>
      <c r="CA184" s="14" t="str">
        <f>VLOOKUP(CA345,Lookups!$Z$1:$AA$4,2,TRUE)</f>
        <v>OwnJob</v>
      </c>
      <c r="CB184" s="14" t="str">
        <f>VLOOKUP(CB345,Lookups!$Z$1:$AA$4,2,TRUE)</f>
        <v>OwnOccupation</v>
      </c>
      <c r="CC184" s="14" t="str">
        <f>VLOOKUP(CC345,Lookups!$Z$1:$AA$4,2,TRUE)</f>
        <v>OwnJob</v>
      </c>
      <c r="CD184" s="14" t="str">
        <f>VLOOKUP(CD345,Lookups!$Z$1:$AA$4,2,TRUE)</f>
        <v>OwnJob</v>
      </c>
      <c r="CE184" s="14" t="str">
        <f>VLOOKUP(CE345,Lookups!$Z$1:$AA$4,2,TRUE)</f>
        <v>OwnJob</v>
      </c>
      <c r="CF184" s="14" t="str">
        <f>VLOOKUP(CF345,Lookups!$Z$1:$AA$4,2,TRUE)</f>
        <v>OwnJob</v>
      </c>
      <c r="CG184" s="14" t="str">
        <f>VLOOKUP(CG345,Lookups!$Z$1:$AA$4,2,TRUE)</f>
        <v>OwnJob</v>
      </c>
      <c r="CH184" s="14" t="str">
        <f>VLOOKUP(CH345,Lookups!$Z$1:$AA$4,2,TRUE)</f>
        <v>OwnJob</v>
      </c>
      <c r="CI184" s="14" t="str">
        <f>VLOOKUP(CI345,Lookups!$Z$1:$AA$4,2,TRUE)</f>
        <v>OwnOccupation</v>
      </c>
      <c r="CJ184" s="14" t="str">
        <f>VLOOKUP(CJ345,Lookups!$Z$1:$AA$4,2,TRUE)</f>
        <v>OwnJob</v>
      </c>
      <c r="CK184" s="14" t="str">
        <f>VLOOKUP(CK345,Lookups!$Z$1:$AA$4,2,TRUE)</f>
        <v>Specialty/Sub-specialty</v>
      </c>
      <c r="CL184" s="14" t="str">
        <f>VLOOKUP(CL345,Lookups!$Z$1:$AA$4,2,TRUE)</f>
        <v>OwnOccupation</v>
      </c>
      <c r="CM184" s="14" t="str">
        <f>VLOOKUP(CM345,Lookups!$Z$1:$AA$4,2,TRUE)</f>
        <v>OwnJob</v>
      </c>
      <c r="CN184" s="14" t="str">
        <f>VLOOKUP(CN345,Lookups!$Z$1:$AA$4,2,TRUE)</f>
        <v>OwnJob</v>
      </c>
      <c r="CO184" s="14" t="str">
        <f>VLOOKUP(CO345,Lookups!$Z$1:$AA$4,2,TRUE)</f>
        <v>OwnJob</v>
      </c>
      <c r="CP184" s="14" t="str">
        <f>VLOOKUP(CP345,Lookups!$Z$1:$AA$4,2,TRUE)</f>
        <v>OwnJob</v>
      </c>
      <c r="CQ184" s="14" t="str">
        <f>VLOOKUP(CQ345,Lookups!$Z$1:$AA$4,2,TRUE)</f>
        <v>OwnJob</v>
      </c>
      <c r="CR184" s="14" t="str">
        <f>VLOOKUP(CR345,Lookups!$Z$1:$AA$4,2,TRUE)</f>
        <v>Specialty/Sub-specialty</v>
      </c>
      <c r="CS184" s="14" t="str">
        <f>VLOOKUP(CS345,Lookups!$Z$1:$AA$4,2,TRUE)</f>
        <v>Specialty/Sub-specialty</v>
      </c>
      <c r="CT184" s="14" t="str">
        <f>VLOOKUP(CT345,Lookups!$Z$1:$AA$4,2,TRUE)</f>
        <v>OwnJob</v>
      </c>
      <c r="CU184" s="14" t="str">
        <f>VLOOKUP(CU345,Lookups!$Z$1:$AA$4,2,TRUE)</f>
        <v>OwnJob</v>
      </c>
      <c r="CV184" s="14" t="str">
        <f>VLOOKUP(CV345,Lookups!$Z$1:$AA$4,2,TRUE)</f>
        <v>Specialty/Sub-specialty</v>
      </c>
      <c r="CW184" s="14" t="str">
        <f>VLOOKUP(CW345,Lookups!$Z$1:$AA$4,2,TRUE)</f>
        <v>Specialty/Sub-specialty</v>
      </c>
    </row>
    <row r="185" ht="12.75" customHeight="1" outlineLevel="1">
      <c r="A185" s="11" t="s">
        <v>662</v>
      </c>
      <c r="B185" s="14" t="str">
        <f>VLOOKUP(B346,Lookups!$AB$1:$AC$3,2,TRUE)</f>
        <v>NonOccupationalCoverage</v>
      </c>
      <c r="C185" s="14" t="str">
        <f>VLOOKUP(C346,Lookups!$AB$1:$AC$3,2,TRUE)</f>
        <v>24HourCoverage</v>
      </c>
      <c r="D185" s="14" t="str">
        <f>VLOOKUP(D346,Lookups!$AB$1:$AC$3,2,TRUE)</f>
        <v>NonOccupationalCoverage</v>
      </c>
      <c r="E185" s="14" t="str">
        <f>VLOOKUP(E346,Lookups!$AB$1:$AC$3,2,TRUE)</f>
        <v>NonOccupationalCoverage</v>
      </c>
      <c r="F185" s="14" t="str">
        <f>VLOOKUP(F346,Lookups!$AB$1:$AC$3,2,TRUE)</f>
        <v>24HourCoverage</v>
      </c>
      <c r="G185" s="14" t="str">
        <f>VLOOKUP(G346,Lookups!$AB$1:$AC$3,2,TRUE)</f>
        <v>NonOccupationalCoverage</v>
      </c>
      <c r="H185" s="14" t="str">
        <f>VLOOKUP(H346,Lookups!$AB$1:$AC$3,2,TRUE)</f>
        <v>NonOccupationalCoverage</v>
      </c>
      <c r="I185" s="14" t="str">
        <f>VLOOKUP(I346,Lookups!$AB$1:$AC$3,2,TRUE)</f>
        <v>24HourCoverage</v>
      </c>
      <c r="J185" s="14" t="str">
        <f>VLOOKUP(J346,Lookups!$AB$1:$AC$3,2,TRUE)</f>
        <v>24HourCoverage</v>
      </c>
      <c r="K185" s="14" t="str">
        <f>VLOOKUP(K346,Lookups!$AB$1:$AC$3,2,TRUE)</f>
        <v>24HourCoverage</v>
      </c>
      <c r="L185" s="14" t="str">
        <f>VLOOKUP(L346,Lookups!$AB$1:$AC$3,2,TRUE)</f>
        <v>24HourCoverage</v>
      </c>
      <c r="M185" s="14" t="str">
        <f>VLOOKUP(M346,Lookups!$AB$1:$AC$3,2,TRUE)</f>
        <v>24HourCoverage</v>
      </c>
      <c r="N185" s="14" t="str">
        <f>VLOOKUP(N346,Lookups!$AB$1:$AC$3,2,TRUE)</f>
        <v>24HourCoverage</v>
      </c>
      <c r="O185" s="14" t="str">
        <f>VLOOKUP(O346,Lookups!$AB$1:$AC$3,2,TRUE)</f>
        <v>NonOccupationalCoverage</v>
      </c>
      <c r="P185" s="14" t="str">
        <f>VLOOKUP(P346,Lookups!$AB$1:$AC$3,2,TRUE)</f>
        <v>NonOccupationalCoverage</v>
      </c>
      <c r="Q185" s="14" t="str">
        <f>VLOOKUP(Q346,Lookups!$AB$1:$AC$3,2,TRUE)</f>
        <v>24HourCoverage</v>
      </c>
      <c r="R185" s="14" t="str">
        <f>VLOOKUP(R346,Lookups!$AB$1:$AC$3,2,TRUE)</f>
        <v>NonOccupationalCoverage</v>
      </c>
      <c r="S185" s="14" t="str">
        <f>VLOOKUP(S346,Lookups!$AB$1:$AC$3,2,TRUE)</f>
        <v>24HourCoverage</v>
      </c>
      <c r="T185" s="14" t="str">
        <f>VLOOKUP(T346,Lookups!$AB$1:$AC$3,2,TRUE)</f>
        <v>24HourCoverage</v>
      </c>
      <c r="U185" s="14" t="str">
        <f>VLOOKUP(U346,Lookups!$AB$1:$AC$3,2,TRUE)</f>
        <v>NonOccupationalCoverage</v>
      </c>
      <c r="V185" s="14" t="str">
        <f>VLOOKUP(V346,Lookups!$AB$1:$AC$3,2,TRUE)</f>
        <v>24HourCoverage</v>
      </c>
      <c r="W185" s="14" t="str">
        <f>VLOOKUP(W346,Lookups!$AB$1:$AC$3,2,TRUE)</f>
        <v>NonOccupationalCoverage</v>
      </c>
      <c r="X185" s="14" t="str">
        <f>VLOOKUP(X346,Lookups!$AB$1:$AC$3,2,TRUE)</f>
        <v>NonOccupationalCoverage</v>
      </c>
      <c r="Y185" s="14" t="str">
        <f>VLOOKUP(Y346,Lookups!$AB$1:$AC$3,2,TRUE)</f>
        <v>24HourCoverage</v>
      </c>
      <c r="Z185" s="14" t="str">
        <f>VLOOKUP(Z346,Lookups!$AB$1:$AC$3,2,TRUE)</f>
        <v>24HourCoverage</v>
      </c>
      <c r="AA185" s="14" t="str">
        <f>VLOOKUP(AA346,Lookups!$AB$1:$AC$3,2,TRUE)</f>
        <v>NonOccupationalCoverage</v>
      </c>
      <c r="AB185" s="14" t="str">
        <f>VLOOKUP(AB346,Lookups!$AB$1:$AC$3,2,TRUE)</f>
        <v>24HourCoverage</v>
      </c>
      <c r="AC185" s="14" t="str">
        <f>VLOOKUP(AC346,Lookups!$AB$1:$AC$3,2,TRUE)</f>
        <v>NonOccupationalCoverage</v>
      </c>
      <c r="AD185" s="14" t="str">
        <f>VLOOKUP(AD346,Lookups!$AB$1:$AC$3,2,TRUE)</f>
        <v>NonOccupationalCoverage</v>
      </c>
      <c r="AE185" s="14" t="str">
        <f>VLOOKUP(AE346,Lookups!$AB$1:$AC$3,2,TRUE)</f>
        <v>24HourCoverage</v>
      </c>
      <c r="AF185" s="14" t="str">
        <f>VLOOKUP(AF346,Lookups!$AB$1:$AC$3,2,TRUE)</f>
        <v>NonOccupationalCoverage</v>
      </c>
      <c r="AG185" s="14" t="str">
        <f>VLOOKUP(AG346,Lookups!$AB$1:$AC$3,2,TRUE)</f>
        <v>NonOccupationalCoverage</v>
      </c>
      <c r="AH185" s="14" t="str">
        <f>VLOOKUP(AH346,Lookups!$AB$1:$AC$3,2,TRUE)</f>
        <v>NonOccupationalCoverage</v>
      </c>
      <c r="AI185" s="14" t="str">
        <f>VLOOKUP(AI346,Lookups!$AB$1:$AC$3,2,TRUE)</f>
        <v>NonOccupationalCoverage</v>
      </c>
      <c r="AJ185" s="14" t="str">
        <f>VLOOKUP(AJ346,Lookups!$AB$1:$AC$3,2,TRUE)</f>
        <v>24HourCoverage</v>
      </c>
      <c r="AK185" s="14" t="str">
        <f>VLOOKUP(AK346,Lookups!$AB$1:$AC$3,2,TRUE)</f>
        <v>NonOccupationalCoverage</v>
      </c>
      <c r="AL185" s="14" t="str">
        <f>VLOOKUP(AL346,Lookups!$AB$1:$AC$3,2,TRUE)</f>
        <v>24HourCoverage</v>
      </c>
      <c r="AM185" s="14" t="str">
        <f>VLOOKUP(AM346,Lookups!$AB$1:$AC$3,2,TRUE)</f>
        <v>NonOccupationalCoverage</v>
      </c>
      <c r="AN185" s="14" t="str">
        <f>VLOOKUP(AN346,Lookups!$AB$1:$AC$3,2,TRUE)</f>
        <v>24HourCoverage</v>
      </c>
      <c r="AO185" s="14" t="str">
        <f>VLOOKUP(AO346,Lookups!$AB$1:$AC$3,2,TRUE)</f>
        <v>24HourCoverage</v>
      </c>
      <c r="AP185" s="14" t="str">
        <f>VLOOKUP(AP346,Lookups!$AB$1:$AC$3,2,TRUE)</f>
        <v>24HourCoverage</v>
      </c>
      <c r="AQ185" s="14" t="str">
        <f>VLOOKUP(AQ346,Lookups!$AB$1:$AC$3,2,TRUE)</f>
        <v>NonOccupationalCoverage</v>
      </c>
      <c r="AR185" s="14" t="str">
        <f>VLOOKUP(AR346,Lookups!$AB$1:$AC$3,2,TRUE)</f>
        <v>NonOccupationalCoverage</v>
      </c>
      <c r="AS185" s="14" t="str">
        <f>VLOOKUP(AS346,Lookups!$AB$1:$AC$3,2,TRUE)</f>
        <v>NonOccupationalCoverage</v>
      </c>
      <c r="AT185" s="14" t="str">
        <f>VLOOKUP(AT346,Lookups!$AB$1:$AC$3,2,TRUE)</f>
        <v>NonOccupationalCoverage</v>
      </c>
      <c r="AU185" s="14" t="str">
        <f>VLOOKUP(AU346,Lookups!$AB$1:$AC$3,2,TRUE)</f>
        <v>NonOccupationalCoverage</v>
      </c>
      <c r="AV185" s="14" t="str">
        <f>VLOOKUP(AV346,Lookups!$AB$1:$AC$3,2,TRUE)</f>
        <v>24HourCoverage</v>
      </c>
      <c r="AW185" s="14" t="str">
        <f>VLOOKUP(AW346,Lookups!$AB$1:$AC$3,2,TRUE)</f>
        <v>NonOccupationalCoverage</v>
      </c>
      <c r="AX185" s="14" t="str">
        <f>VLOOKUP(AX346,Lookups!$AB$1:$AC$3,2,TRUE)</f>
        <v>24HourCoverage</v>
      </c>
      <c r="AY185" s="14" t="str">
        <f>VLOOKUP(AY346,Lookups!$AB$1:$AC$3,2,TRUE)</f>
        <v>24HourCoverage</v>
      </c>
      <c r="AZ185" s="14" t="str">
        <f>VLOOKUP(AZ346,Lookups!$AB$1:$AC$3,2,TRUE)</f>
        <v>24HourCoverage</v>
      </c>
      <c r="BA185" s="14" t="str">
        <f>VLOOKUP(BA346,Lookups!$AB$1:$AC$3,2,TRUE)</f>
        <v>NonOccupationalCoverage</v>
      </c>
      <c r="BB185" s="14" t="str">
        <f>VLOOKUP(BB346,Lookups!$AB$1:$AC$3,2,TRUE)</f>
        <v>24HourCoverage</v>
      </c>
      <c r="BC185" s="14" t="str">
        <f>VLOOKUP(BC346,Lookups!$AB$1:$AC$3,2,TRUE)</f>
        <v>NonOccupationalCoverage</v>
      </c>
      <c r="BD185" s="14" t="str">
        <f>VLOOKUP(BD346,Lookups!$AB$1:$AC$3,2,TRUE)</f>
        <v>NonOccupationalCoverage</v>
      </c>
      <c r="BE185" s="14" t="str">
        <f>VLOOKUP(BE346,Lookups!$AB$1:$AC$3,2,TRUE)</f>
        <v>24HourCoverage</v>
      </c>
      <c r="BF185" s="14" t="str">
        <f>VLOOKUP(BF346,Lookups!$AB$1:$AC$3,2,TRUE)</f>
        <v>24HourCoverage</v>
      </c>
      <c r="BG185" s="14" t="str">
        <f>VLOOKUP(BG346,Lookups!$AB$1:$AC$3,2,TRUE)</f>
        <v>NonOccupationalCoverage</v>
      </c>
      <c r="BH185" s="14" t="str">
        <f>VLOOKUP(BH346,Lookups!$AB$1:$AC$3,2,TRUE)</f>
        <v>NonOccupationalCoverage</v>
      </c>
      <c r="BI185" s="14" t="str">
        <f>VLOOKUP(BI346,Lookups!$AB$1:$AC$3,2,TRUE)</f>
        <v>24HourCoverage</v>
      </c>
      <c r="BJ185" s="14" t="str">
        <f>VLOOKUP(BJ346,Lookups!$AB$1:$AC$3,2,TRUE)</f>
        <v>24HourCoverage</v>
      </c>
      <c r="BK185" s="14" t="str">
        <f>VLOOKUP(BK346,Lookups!$AB$1:$AC$3,2,TRUE)</f>
        <v>24HourCoverage</v>
      </c>
      <c r="BL185" s="14" t="str">
        <f>VLOOKUP(BL346,Lookups!$AB$1:$AC$3,2,TRUE)</f>
        <v>24HourCoverage</v>
      </c>
      <c r="BM185" s="14" t="str">
        <f>VLOOKUP(BM346,Lookups!$AB$1:$AC$3,2,TRUE)</f>
        <v>NonOccupationalCoverage</v>
      </c>
      <c r="BN185" s="14" t="str">
        <f>VLOOKUP(BN346,Lookups!$AB$1:$AC$3,2,TRUE)</f>
        <v>24HourCoverage</v>
      </c>
      <c r="BO185" s="14" t="str">
        <f>VLOOKUP(BO346,Lookups!$AB$1:$AC$3,2,TRUE)</f>
        <v>24HourCoverage</v>
      </c>
      <c r="BP185" s="14" t="str">
        <f>VLOOKUP(BP346,Lookups!$AB$1:$AC$3,2,TRUE)</f>
        <v>NonOccupationalCoverage</v>
      </c>
      <c r="BQ185" s="14" t="str">
        <f>VLOOKUP(BQ346,Lookups!$AB$1:$AC$3,2,TRUE)</f>
        <v>NonOccupationalCoverage</v>
      </c>
      <c r="BR185" s="14" t="str">
        <f>VLOOKUP(BR346,Lookups!$AB$1:$AC$3,2,TRUE)</f>
        <v>24HourCoverage</v>
      </c>
      <c r="BS185" s="14" t="str">
        <f>VLOOKUP(BS346,Lookups!$AB$1:$AC$3,2,TRUE)</f>
        <v>NonOccupationalCoverage</v>
      </c>
      <c r="BT185" s="14" t="str">
        <f>VLOOKUP(BT346,Lookups!$AB$1:$AC$3,2,TRUE)</f>
        <v>NonOccupationalCoverage</v>
      </c>
      <c r="BU185" s="14" t="str">
        <f>VLOOKUP(BU346,Lookups!$AB$1:$AC$3,2,TRUE)</f>
        <v>24HourCoverage</v>
      </c>
      <c r="BV185" s="14" t="str">
        <f>VLOOKUP(BV346,Lookups!$AB$1:$AC$3,2,TRUE)</f>
        <v>24HourCoverage</v>
      </c>
      <c r="BW185" s="14" t="str">
        <f>VLOOKUP(BW346,Lookups!$AB$1:$AC$3,2,TRUE)</f>
        <v>24HourCoverage</v>
      </c>
      <c r="BX185" s="14" t="str">
        <f>VLOOKUP(BX346,Lookups!$AB$1:$AC$3,2,TRUE)</f>
        <v>24HourCoverage</v>
      </c>
      <c r="BY185" s="14" t="str">
        <f>VLOOKUP(BY346,Lookups!$AB$1:$AC$3,2,TRUE)</f>
        <v>NonOccupationalCoverage</v>
      </c>
      <c r="BZ185" s="14" t="str">
        <f>VLOOKUP(BZ346,Lookups!$AB$1:$AC$3,2,TRUE)</f>
        <v>NonOccupationalCoverage</v>
      </c>
      <c r="CA185" s="14" t="str">
        <f>VLOOKUP(CA346,Lookups!$AB$1:$AC$3,2,TRUE)</f>
        <v>24HourCoverage</v>
      </c>
      <c r="CB185" s="14" t="str">
        <f>VLOOKUP(CB346,Lookups!$AB$1:$AC$3,2,TRUE)</f>
        <v>24HourCoverage</v>
      </c>
      <c r="CC185" s="14" t="str">
        <f>VLOOKUP(CC346,Lookups!$AB$1:$AC$3,2,TRUE)</f>
        <v>24HourCoverage</v>
      </c>
      <c r="CD185" s="14" t="str">
        <f>VLOOKUP(CD346,Lookups!$AB$1:$AC$3,2,TRUE)</f>
        <v>24HourCoverage</v>
      </c>
      <c r="CE185" s="14" t="str">
        <f>VLOOKUP(CE346,Lookups!$AB$1:$AC$3,2,TRUE)</f>
        <v>NonOccupationalCoverage</v>
      </c>
      <c r="CF185" s="14" t="str">
        <f>VLOOKUP(CF346,Lookups!$AB$1:$AC$3,2,TRUE)</f>
        <v>24HourCoverage</v>
      </c>
      <c r="CG185" s="14" t="str">
        <f>VLOOKUP(CG346,Lookups!$AB$1:$AC$3,2,TRUE)</f>
        <v>24HourCoverage</v>
      </c>
      <c r="CH185" s="14" t="str">
        <f>VLOOKUP(CH346,Lookups!$AB$1:$AC$3,2,TRUE)</f>
        <v>NonOccupationalCoverage</v>
      </c>
      <c r="CI185" s="14" t="str">
        <f>VLOOKUP(CI346,Lookups!$AB$1:$AC$3,2,TRUE)</f>
        <v>24HourCoverage</v>
      </c>
      <c r="CJ185" s="14" t="str">
        <f>VLOOKUP(CJ346,Lookups!$AB$1:$AC$3,2,TRUE)</f>
        <v>24HourCoverage</v>
      </c>
      <c r="CK185" s="14" t="str">
        <f>VLOOKUP(CK346,Lookups!$AB$1:$AC$3,2,TRUE)</f>
        <v>NonOccupationalCoverage</v>
      </c>
      <c r="CL185" s="14" t="str">
        <f>VLOOKUP(CL346,Lookups!$AB$1:$AC$3,2,TRUE)</f>
        <v>NonOccupationalCoverage</v>
      </c>
      <c r="CM185" s="14" t="str">
        <f>VLOOKUP(CM346,Lookups!$AB$1:$AC$3,2,TRUE)</f>
        <v>NonOccupationalCoverage</v>
      </c>
      <c r="CN185" s="14" t="str">
        <f>VLOOKUP(CN346,Lookups!$AB$1:$AC$3,2,TRUE)</f>
        <v>NonOccupationalCoverage</v>
      </c>
      <c r="CO185" s="14" t="str">
        <f>VLOOKUP(CO346,Lookups!$AB$1:$AC$3,2,TRUE)</f>
        <v>24HourCoverage</v>
      </c>
      <c r="CP185" s="14" t="str">
        <f>VLOOKUP(CP346,Lookups!$AB$1:$AC$3,2,TRUE)</f>
        <v>24HourCoverage</v>
      </c>
      <c r="CQ185" s="14" t="str">
        <f>VLOOKUP(CQ346,Lookups!$AB$1:$AC$3,2,TRUE)</f>
        <v>NonOccupationalCoverage</v>
      </c>
      <c r="CR185" s="14" t="str">
        <f>VLOOKUP(CR346,Lookups!$AB$1:$AC$3,2,TRUE)</f>
        <v>NonOccupationalCoverage</v>
      </c>
      <c r="CS185" s="14" t="str">
        <f>VLOOKUP(CS346,Lookups!$AB$1:$AC$3,2,TRUE)</f>
        <v>NonOccupationalCoverage</v>
      </c>
      <c r="CT185" s="14" t="str">
        <f>VLOOKUP(CT346,Lookups!$AB$1:$AC$3,2,TRUE)</f>
        <v>24HourCoverage</v>
      </c>
      <c r="CU185" s="14" t="str">
        <f>VLOOKUP(CU346,Lookups!$AB$1:$AC$3,2,TRUE)</f>
        <v>NonOccupationalCoverage</v>
      </c>
      <c r="CV185" s="14" t="str">
        <f>VLOOKUP(CV346,Lookups!$AB$1:$AC$3,2,TRUE)</f>
        <v>NonOccupationalCoverage</v>
      </c>
      <c r="CW185" s="14" t="str">
        <f>VLOOKUP(CW346,Lookups!$AB$1:$AC$3,2,TRUE)</f>
        <v>24HourCoverage</v>
      </c>
    </row>
    <row r="186" ht="12.75" customHeight="1" outlineLevel="1">
      <c r="A186" s="11" t="s">
        <v>663</v>
      </c>
      <c r="B186" s="14" t="b">
        <f>VLOOKUP(B347,Lookups!$AD$1:$AE$3,2,TRUE)</f>
        <v>0</v>
      </c>
      <c r="C186" s="14" t="b">
        <f>VLOOKUP(C347,Lookups!$AD$1:$AE$3,2,TRUE)</f>
        <v>0</v>
      </c>
      <c r="D186" s="14" t="b">
        <f>VLOOKUP(D347,Lookups!$AD$1:$AE$3,2,TRUE)</f>
        <v>0</v>
      </c>
      <c r="E186" s="14" t="b">
        <f>VLOOKUP(E347,Lookups!$AD$1:$AE$3,2,TRUE)</f>
        <v>0</v>
      </c>
      <c r="F186" s="14" t="b">
        <f>VLOOKUP(F347,Lookups!$AD$1:$AE$3,2,TRUE)</f>
        <v>0</v>
      </c>
      <c r="G186" s="14" t="b">
        <f>VLOOKUP(G347,Lookups!$AD$1:$AE$3,2,TRUE)</f>
        <v>0</v>
      </c>
      <c r="H186" s="14" t="b">
        <f>VLOOKUP(H347,Lookups!$AD$1:$AE$3,2,TRUE)</f>
        <v>1</v>
      </c>
      <c r="I186" s="14" t="b">
        <f>VLOOKUP(I347,Lookups!$AD$1:$AE$3,2,TRUE)</f>
        <v>0</v>
      </c>
      <c r="J186" s="14" t="b">
        <f>VLOOKUP(J347,Lookups!$AD$1:$AE$3,2,TRUE)</f>
        <v>1</v>
      </c>
      <c r="K186" s="14" t="b">
        <f>VLOOKUP(K347,Lookups!$AD$1:$AE$3,2,TRUE)</f>
        <v>0</v>
      </c>
      <c r="L186" s="14" t="b">
        <f>VLOOKUP(L347,Lookups!$AD$1:$AE$3,2,TRUE)</f>
        <v>1</v>
      </c>
      <c r="M186" s="14" t="b">
        <f>VLOOKUP(M347,Lookups!$AD$1:$AE$3,2,TRUE)</f>
        <v>1</v>
      </c>
      <c r="N186" s="14" t="b">
        <f>VLOOKUP(N347,Lookups!$AD$1:$AE$3,2,TRUE)</f>
        <v>1</v>
      </c>
      <c r="O186" s="14" t="b">
        <f>VLOOKUP(O347,Lookups!$AD$1:$AE$3,2,TRUE)</f>
        <v>1</v>
      </c>
      <c r="P186" s="14" t="b">
        <f>VLOOKUP(P347,Lookups!$AD$1:$AE$3,2,TRUE)</f>
        <v>0</v>
      </c>
      <c r="Q186" s="14" t="b">
        <f>VLOOKUP(Q347,Lookups!$AD$1:$AE$3,2,TRUE)</f>
        <v>1</v>
      </c>
      <c r="R186" s="14" t="b">
        <f>VLOOKUP(R347,Lookups!$AD$1:$AE$3,2,TRUE)</f>
        <v>1</v>
      </c>
      <c r="S186" s="14" t="b">
        <f>VLOOKUP(S347,Lookups!$AD$1:$AE$3,2,TRUE)</f>
        <v>0</v>
      </c>
      <c r="T186" s="14" t="b">
        <f>VLOOKUP(T347,Lookups!$AD$1:$AE$3,2,TRUE)</f>
        <v>0</v>
      </c>
      <c r="U186" s="14" t="b">
        <f>VLOOKUP(U347,Lookups!$AD$1:$AE$3,2,TRUE)</f>
        <v>1</v>
      </c>
      <c r="V186" s="14" t="b">
        <f>VLOOKUP(V347,Lookups!$AD$1:$AE$3,2,TRUE)</f>
        <v>1</v>
      </c>
      <c r="W186" s="14" t="b">
        <f>VLOOKUP(W347,Lookups!$AD$1:$AE$3,2,TRUE)</f>
        <v>1</v>
      </c>
      <c r="X186" s="14" t="b">
        <f>VLOOKUP(X347,Lookups!$AD$1:$AE$3,2,TRUE)</f>
        <v>1</v>
      </c>
      <c r="Y186" s="14" t="b">
        <f>VLOOKUP(Y347,Lookups!$AD$1:$AE$3,2,TRUE)</f>
        <v>1</v>
      </c>
      <c r="Z186" s="14" t="b">
        <f>VLOOKUP(Z347,Lookups!$AD$1:$AE$3,2,TRUE)</f>
        <v>1</v>
      </c>
      <c r="AA186" s="14" t="b">
        <f>VLOOKUP(AA347,Lookups!$AD$1:$AE$3,2,TRUE)</f>
        <v>0</v>
      </c>
      <c r="AB186" s="14" t="b">
        <f>VLOOKUP(AB347,Lookups!$AD$1:$AE$3,2,TRUE)</f>
        <v>1</v>
      </c>
      <c r="AC186" s="14" t="b">
        <f>VLOOKUP(AC347,Lookups!$AD$1:$AE$3,2,TRUE)</f>
        <v>1</v>
      </c>
      <c r="AD186" s="14" t="b">
        <f>VLOOKUP(AD347,Lookups!$AD$1:$AE$3,2,TRUE)</f>
        <v>1</v>
      </c>
      <c r="AE186" s="14" t="b">
        <f>VLOOKUP(AE347,Lookups!$AD$1:$AE$3,2,TRUE)</f>
        <v>1</v>
      </c>
      <c r="AF186" s="14" t="b">
        <f>VLOOKUP(AF347,Lookups!$AD$1:$AE$3,2,TRUE)</f>
        <v>0</v>
      </c>
      <c r="AG186" s="14" t="b">
        <f>VLOOKUP(AG347,Lookups!$AD$1:$AE$3,2,TRUE)</f>
        <v>0</v>
      </c>
      <c r="AH186" s="14" t="b">
        <f>VLOOKUP(AH347,Lookups!$AD$1:$AE$3,2,TRUE)</f>
        <v>1</v>
      </c>
      <c r="AI186" s="14" t="b">
        <f>VLOOKUP(AI347,Lookups!$AD$1:$AE$3,2,TRUE)</f>
        <v>0</v>
      </c>
      <c r="AJ186" s="14" t="b">
        <f>VLOOKUP(AJ347,Lookups!$AD$1:$AE$3,2,TRUE)</f>
        <v>0</v>
      </c>
      <c r="AK186" s="14" t="b">
        <f>VLOOKUP(AK347,Lookups!$AD$1:$AE$3,2,TRUE)</f>
        <v>0</v>
      </c>
      <c r="AL186" s="14" t="b">
        <f>VLOOKUP(AL347,Lookups!$AD$1:$AE$3,2,TRUE)</f>
        <v>1</v>
      </c>
      <c r="AM186" s="14" t="b">
        <f>VLOOKUP(AM347,Lookups!$AD$1:$AE$3,2,TRUE)</f>
        <v>0</v>
      </c>
      <c r="AN186" s="14" t="b">
        <f>VLOOKUP(AN347,Lookups!$AD$1:$AE$3,2,TRUE)</f>
        <v>1</v>
      </c>
      <c r="AO186" s="14" t="b">
        <f>VLOOKUP(AO347,Lookups!$AD$1:$AE$3,2,TRUE)</f>
        <v>1</v>
      </c>
      <c r="AP186" s="14" t="b">
        <f>VLOOKUP(AP347,Lookups!$AD$1:$AE$3,2,TRUE)</f>
        <v>0</v>
      </c>
      <c r="AQ186" s="14" t="b">
        <f>VLOOKUP(AQ347,Lookups!$AD$1:$AE$3,2,TRUE)</f>
        <v>0</v>
      </c>
      <c r="AR186" s="14" t="b">
        <f>VLOOKUP(AR347,Lookups!$AD$1:$AE$3,2,TRUE)</f>
        <v>1</v>
      </c>
      <c r="AS186" s="14" t="b">
        <f>VLOOKUP(AS347,Lookups!$AD$1:$AE$3,2,TRUE)</f>
        <v>0</v>
      </c>
      <c r="AT186" s="14" t="b">
        <f>VLOOKUP(AT347,Lookups!$AD$1:$AE$3,2,TRUE)</f>
        <v>1</v>
      </c>
      <c r="AU186" s="14" t="b">
        <f>VLOOKUP(AU347,Lookups!$AD$1:$AE$3,2,TRUE)</f>
        <v>0</v>
      </c>
      <c r="AV186" s="14" t="b">
        <f>VLOOKUP(AV347,Lookups!$AD$1:$AE$3,2,TRUE)</f>
        <v>1</v>
      </c>
      <c r="AW186" s="14" t="b">
        <f>VLOOKUP(AW347,Lookups!$AD$1:$AE$3,2,TRUE)</f>
        <v>0</v>
      </c>
      <c r="AX186" s="14" t="b">
        <f>VLOOKUP(AX347,Lookups!$AD$1:$AE$3,2,TRUE)</f>
        <v>0</v>
      </c>
      <c r="AY186" s="14" t="b">
        <f>VLOOKUP(AY347,Lookups!$AD$1:$AE$3,2,TRUE)</f>
        <v>1</v>
      </c>
      <c r="AZ186" s="14" t="b">
        <f>VLOOKUP(AZ347,Lookups!$AD$1:$AE$3,2,TRUE)</f>
        <v>0</v>
      </c>
      <c r="BA186" s="14" t="b">
        <f>VLOOKUP(BA347,Lookups!$AD$1:$AE$3,2,TRUE)</f>
        <v>1</v>
      </c>
      <c r="BB186" s="14" t="b">
        <f>VLOOKUP(BB347,Lookups!$AD$1:$AE$3,2,TRUE)</f>
        <v>1</v>
      </c>
      <c r="BC186" s="14" t="b">
        <f>VLOOKUP(BC347,Lookups!$AD$1:$AE$3,2,TRUE)</f>
        <v>1</v>
      </c>
      <c r="BD186" s="14" t="b">
        <f>VLOOKUP(BD347,Lookups!$AD$1:$AE$3,2,TRUE)</f>
        <v>0</v>
      </c>
      <c r="BE186" s="14" t="b">
        <f>VLOOKUP(BE347,Lookups!$AD$1:$AE$3,2,TRUE)</f>
        <v>0</v>
      </c>
      <c r="BF186" s="14" t="b">
        <f>VLOOKUP(BF347,Lookups!$AD$1:$AE$3,2,TRUE)</f>
        <v>0</v>
      </c>
      <c r="BG186" s="14" t="b">
        <f>VLOOKUP(BG347,Lookups!$AD$1:$AE$3,2,TRUE)</f>
        <v>1</v>
      </c>
      <c r="BH186" s="14" t="b">
        <f>VLOOKUP(BH347,Lookups!$AD$1:$AE$3,2,TRUE)</f>
        <v>1</v>
      </c>
      <c r="BI186" s="14" t="b">
        <f>VLOOKUP(BI347,Lookups!$AD$1:$AE$3,2,TRUE)</f>
        <v>0</v>
      </c>
      <c r="BJ186" s="14" t="b">
        <f>VLOOKUP(BJ347,Lookups!$AD$1:$AE$3,2,TRUE)</f>
        <v>0</v>
      </c>
      <c r="BK186" s="14" t="b">
        <f>VLOOKUP(BK347,Lookups!$AD$1:$AE$3,2,TRUE)</f>
        <v>0</v>
      </c>
      <c r="BL186" s="14" t="b">
        <f>VLOOKUP(BL347,Lookups!$AD$1:$AE$3,2,TRUE)</f>
        <v>0</v>
      </c>
      <c r="BM186" s="14" t="b">
        <f>VLOOKUP(BM347,Lookups!$AD$1:$AE$3,2,TRUE)</f>
        <v>0</v>
      </c>
      <c r="BN186" s="14" t="b">
        <f>VLOOKUP(BN347,Lookups!$AD$1:$AE$3,2,TRUE)</f>
        <v>0</v>
      </c>
      <c r="BO186" s="14" t="b">
        <f>VLOOKUP(BO347,Lookups!$AD$1:$AE$3,2,TRUE)</f>
        <v>1</v>
      </c>
      <c r="BP186" s="14" t="b">
        <f>VLOOKUP(BP347,Lookups!$AD$1:$AE$3,2,TRUE)</f>
        <v>0</v>
      </c>
      <c r="BQ186" s="14" t="b">
        <f>VLOOKUP(BQ347,Lookups!$AD$1:$AE$3,2,TRUE)</f>
        <v>1</v>
      </c>
      <c r="BR186" s="14" t="b">
        <f>VLOOKUP(BR347,Lookups!$AD$1:$AE$3,2,TRUE)</f>
        <v>1</v>
      </c>
      <c r="BS186" s="14" t="b">
        <f>VLOOKUP(BS347,Lookups!$AD$1:$AE$3,2,TRUE)</f>
        <v>1</v>
      </c>
      <c r="BT186" s="14" t="b">
        <f>VLOOKUP(BT347,Lookups!$AD$1:$AE$3,2,TRUE)</f>
        <v>1</v>
      </c>
      <c r="BU186" s="14" t="b">
        <f>VLOOKUP(BU347,Lookups!$AD$1:$AE$3,2,TRUE)</f>
        <v>0</v>
      </c>
      <c r="BV186" s="14" t="b">
        <f>VLOOKUP(BV347,Lookups!$AD$1:$AE$3,2,TRUE)</f>
        <v>1</v>
      </c>
      <c r="BW186" s="14" t="b">
        <f>VLOOKUP(BW347,Lookups!$AD$1:$AE$3,2,TRUE)</f>
        <v>1</v>
      </c>
      <c r="BX186" s="14" t="b">
        <f>VLOOKUP(BX347,Lookups!$AD$1:$AE$3,2,TRUE)</f>
        <v>0</v>
      </c>
      <c r="BY186" s="14" t="b">
        <f>VLOOKUP(BY347,Lookups!$AD$1:$AE$3,2,TRUE)</f>
        <v>1</v>
      </c>
      <c r="BZ186" s="14" t="b">
        <f>VLOOKUP(BZ347,Lookups!$AD$1:$AE$3,2,TRUE)</f>
        <v>0</v>
      </c>
      <c r="CA186" s="14" t="b">
        <f>VLOOKUP(CA347,Lookups!$AD$1:$AE$3,2,TRUE)</f>
        <v>0</v>
      </c>
      <c r="CB186" s="14" t="b">
        <f>VLOOKUP(CB347,Lookups!$AD$1:$AE$3,2,TRUE)</f>
        <v>1</v>
      </c>
      <c r="CC186" s="14" t="b">
        <f>VLOOKUP(CC347,Lookups!$AD$1:$AE$3,2,TRUE)</f>
        <v>1</v>
      </c>
      <c r="CD186" s="14" t="b">
        <f>VLOOKUP(CD347,Lookups!$AD$1:$AE$3,2,TRUE)</f>
        <v>1</v>
      </c>
      <c r="CE186" s="14" t="b">
        <f>VLOOKUP(CE347,Lookups!$AD$1:$AE$3,2,TRUE)</f>
        <v>0</v>
      </c>
      <c r="CF186" s="14" t="b">
        <f>VLOOKUP(CF347,Lookups!$AD$1:$AE$3,2,TRUE)</f>
        <v>1</v>
      </c>
      <c r="CG186" s="14" t="b">
        <f>VLOOKUP(CG347,Lookups!$AD$1:$AE$3,2,TRUE)</f>
        <v>0</v>
      </c>
      <c r="CH186" s="14" t="b">
        <f>VLOOKUP(CH347,Lookups!$AD$1:$AE$3,2,TRUE)</f>
        <v>0</v>
      </c>
      <c r="CI186" s="14" t="b">
        <f>VLOOKUP(CI347,Lookups!$AD$1:$AE$3,2,TRUE)</f>
        <v>0</v>
      </c>
      <c r="CJ186" s="14" t="b">
        <f>VLOOKUP(CJ347,Lookups!$AD$1:$AE$3,2,TRUE)</f>
        <v>0</v>
      </c>
      <c r="CK186" s="14" t="b">
        <f>VLOOKUP(CK347,Lookups!$AD$1:$AE$3,2,TRUE)</f>
        <v>0</v>
      </c>
      <c r="CL186" s="14" t="b">
        <f>VLOOKUP(CL347,Lookups!$AD$1:$AE$3,2,TRUE)</f>
        <v>1</v>
      </c>
      <c r="CM186" s="14" t="b">
        <f>VLOOKUP(CM347,Lookups!$AD$1:$AE$3,2,TRUE)</f>
        <v>1</v>
      </c>
      <c r="CN186" s="14" t="b">
        <f>VLOOKUP(CN347,Lookups!$AD$1:$AE$3,2,TRUE)</f>
        <v>1</v>
      </c>
      <c r="CO186" s="14" t="b">
        <f>VLOOKUP(CO347,Lookups!$AD$1:$AE$3,2,TRUE)</f>
        <v>1</v>
      </c>
      <c r="CP186" s="14" t="b">
        <f>VLOOKUP(CP347,Lookups!$AD$1:$AE$3,2,TRUE)</f>
        <v>0</v>
      </c>
      <c r="CQ186" s="14" t="b">
        <f>VLOOKUP(CQ347,Lookups!$AD$1:$AE$3,2,TRUE)</f>
        <v>0</v>
      </c>
      <c r="CR186" s="14" t="b">
        <f>VLOOKUP(CR347,Lookups!$AD$1:$AE$3,2,TRUE)</f>
        <v>0</v>
      </c>
      <c r="CS186" s="14" t="b">
        <f>VLOOKUP(CS347,Lookups!$AD$1:$AE$3,2,TRUE)</f>
        <v>1</v>
      </c>
      <c r="CT186" s="14" t="b">
        <f>VLOOKUP(CT347,Lookups!$AD$1:$AE$3,2,TRUE)</f>
        <v>0</v>
      </c>
      <c r="CU186" s="14" t="b">
        <f>VLOOKUP(CU347,Lookups!$AD$1:$AE$3,2,TRUE)</f>
        <v>0</v>
      </c>
      <c r="CV186" s="14" t="b">
        <f>VLOOKUP(CV347,Lookups!$AD$1:$AE$3,2,TRUE)</f>
        <v>1</v>
      </c>
      <c r="CW186" s="14" t="b">
        <f>VLOOKUP(CW347,Lookups!$AD$1:$AE$3,2,TRUE)</f>
        <v>1</v>
      </c>
    </row>
    <row r="187" ht="12.75" customHeight="1" outlineLevel="1">
      <c r="A187" s="11" t="s">
        <v>664</v>
      </c>
      <c r="B187" s="14" t="str">
        <f>VLOOKUP(B348,Lookups!$AF$1:$AG$4,2,TRUE)</f>
        <v>3Months</v>
      </c>
      <c r="C187" s="14" t="str">
        <f>VLOOKUP(C348,Lookups!$AF$1:$AG$4,2,TRUE)</f>
        <v>3Months</v>
      </c>
      <c r="D187" s="14" t="str">
        <f>VLOOKUP(D348,Lookups!$AF$1:$AG$4,2,TRUE)</f>
        <v>3Months</v>
      </c>
      <c r="E187" s="14" t="str">
        <f>VLOOKUP(E348,Lookups!$AF$1:$AG$4,2,TRUE)</f>
        <v>3Months</v>
      </c>
      <c r="F187" s="14" t="str">
        <f>VLOOKUP(F348,Lookups!$AF$1:$AG$4,2,TRUE)</f>
        <v>6Months</v>
      </c>
      <c r="G187" s="14" t="str">
        <f>VLOOKUP(G348,Lookups!$AF$1:$AG$4,2,TRUE)</f>
        <v>6Months</v>
      </c>
      <c r="H187" s="14" t="str">
        <f>VLOOKUP(H348,Lookups!$AF$1:$AG$4,2,TRUE)</f>
        <v>6Months</v>
      </c>
      <c r="I187" s="14" t="str">
        <f>VLOOKUP(I348,Lookups!$AF$1:$AG$4,2,TRUE)</f>
        <v>12Months</v>
      </c>
      <c r="J187" s="14" t="str">
        <f>VLOOKUP(J348,Lookups!$AF$1:$AG$4,2,TRUE)</f>
        <v>6Months</v>
      </c>
      <c r="K187" s="14" t="str">
        <f>VLOOKUP(K348,Lookups!$AF$1:$AG$4,2,TRUE)</f>
        <v>3Months</v>
      </c>
      <c r="L187" s="14" t="str">
        <f>VLOOKUP(L348,Lookups!$AF$1:$AG$4,2,TRUE)</f>
        <v>6Months</v>
      </c>
      <c r="M187" s="14" t="str">
        <f>VLOOKUP(M348,Lookups!$AF$1:$AG$4,2,TRUE)</f>
        <v>12Months</v>
      </c>
      <c r="N187" s="14" t="str">
        <f>VLOOKUP(N348,Lookups!$AF$1:$AG$4,2,TRUE)</f>
        <v>3Months</v>
      </c>
      <c r="O187" s="14" t="str">
        <f>VLOOKUP(O348,Lookups!$AF$1:$AG$4,2,TRUE)</f>
        <v>6Months</v>
      </c>
      <c r="P187" s="14" t="str">
        <f>VLOOKUP(P348,Lookups!$AF$1:$AG$4,2,TRUE)</f>
        <v>3Months</v>
      </c>
      <c r="Q187" s="14" t="str">
        <f>VLOOKUP(Q348,Lookups!$AF$1:$AG$4,2,TRUE)</f>
        <v>3Months</v>
      </c>
      <c r="R187" s="14" t="str">
        <f>VLOOKUP(R348,Lookups!$AF$1:$AG$4,2,TRUE)</f>
        <v>3Months</v>
      </c>
      <c r="S187" s="14" t="str">
        <f>VLOOKUP(S348,Lookups!$AF$1:$AG$4,2,TRUE)</f>
        <v>3Months</v>
      </c>
      <c r="T187" s="14" t="str">
        <f>VLOOKUP(T348,Lookups!$AF$1:$AG$4,2,TRUE)</f>
        <v>6Months</v>
      </c>
      <c r="U187" s="14" t="str">
        <f>VLOOKUP(U348,Lookups!$AF$1:$AG$4,2,TRUE)</f>
        <v>12Months</v>
      </c>
      <c r="V187" s="14" t="str">
        <f>VLOOKUP(V348,Lookups!$AF$1:$AG$4,2,TRUE)</f>
        <v>12Months</v>
      </c>
      <c r="W187" s="14" t="str">
        <f>VLOOKUP(W348,Lookups!$AF$1:$AG$4,2,TRUE)</f>
        <v>6Months</v>
      </c>
      <c r="X187" s="14" t="str">
        <f>VLOOKUP(X348,Lookups!$AF$1:$AG$4,2,TRUE)</f>
        <v>3Months</v>
      </c>
      <c r="Y187" s="14" t="str">
        <f>VLOOKUP(Y348,Lookups!$AF$1:$AG$4,2,TRUE)</f>
        <v>12Months</v>
      </c>
      <c r="Z187" s="14" t="str">
        <f>VLOOKUP(Z348,Lookups!$AF$1:$AG$4,2,TRUE)</f>
        <v>6Months</v>
      </c>
      <c r="AA187" s="14" t="str">
        <f>VLOOKUP(AA348,Lookups!$AF$1:$AG$4,2,TRUE)</f>
        <v>3Months</v>
      </c>
      <c r="AB187" s="14" t="str">
        <f>VLOOKUP(AB348,Lookups!$AF$1:$AG$4,2,TRUE)</f>
        <v>3Months</v>
      </c>
      <c r="AC187" s="14" t="str">
        <f>VLOOKUP(AC348,Lookups!$AF$1:$AG$4,2,TRUE)</f>
        <v>3Months</v>
      </c>
      <c r="AD187" s="14" t="str">
        <f>VLOOKUP(AD348,Lookups!$AF$1:$AG$4,2,TRUE)</f>
        <v>12Months</v>
      </c>
      <c r="AE187" s="14" t="str">
        <f>VLOOKUP(AE348,Lookups!$AF$1:$AG$4,2,TRUE)</f>
        <v>6Months</v>
      </c>
      <c r="AF187" s="14" t="str">
        <f>VLOOKUP(AF348,Lookups!$AF$1:$AG$4,2,TRUE)</f>
        <v>6Months</v>
      </c>
      <c r="AG187" s="14" t="str">
        <f>VLOOKUP(AG348,Lookups!$AF$1:$AG$4,2,TRUE)</f>
        <v>6Months</v>
      </c>
      <c r="AH187" s="14" t="str">
        <f>VLOOKUP(AH348,Lookups!$AF$1:$AG$4,2,TRUE)</f>
        <v>3Months</v>
      </c>
      <c r="AI187" s="14" t="str">
        <f>VLOOKUP(AI348,Lookups!$AF$1:$AG$4,2,TRUE)</f>
        <v>3Months</v>
      </c>
      <c r="AJ187" s="14" t="str">
        <f>VLOOKUP(AJ348,Lookups!$AF$1:$AG$4,2,TRUE)</f>
        <v>3Months</v>
      </c>
      <c r="AK187" s="14" t="str">
        <f>VLOOKUP(AK348,Lookups!$AF$1:$AG$4,2,TRUE)</f>
        <v>6Months</v>
      </c>
      <c r="AL187" s="14" t="str">
        <f>VLOOKUP(AL348,Lookups!$AF$1:$AG$4,2,TRUE)</f>
        <v>3Months</v>
      </c>
      <c r="AM187" s="14" t="str">
        <f>VLOOKUP(AM348,Lookups!$AF$1:$AG$4,2,TRUE)</f>
        <v>3Months</v>
      </c>
      <c r="AN187" s="14" t="str">
        <f>VLOOKUP(AN348,Lookups!$AF$1:$AG$4,2,TRUE)</f>
        <v>12Months</v>
      </c>
      <c r="AO187" s="14" t="str">
        <f>VLOOKUP(AO348,Lookups!$AF$1:$AG$4,2,TRUE)</f>
        <v>6Months</v>
      </c>
      <c r="AP187" s="14" t="str">
        <f>VLOOKUP(AP348,Lookups!$AF$1:$AG$4,2,TRUE)</f>
        <v>3Months</v>
      </c>
      <c r="AQ187" s="14" t="str">
        <f>VLOOKUP(AQ348,Lookups!$AF$1:$AG$4,2,TRUE)</f>
        <v>6Months</v>
      </c>
      <c r="AR187" s="14" t="str">
        <f>VLOOKUP(AR348,Lookups!$AF$1:$AG$4,2,TRUE)</f>
        <v>12Months</v>
      </c>
      <c r="AS187" s="14" t="str">
        <f>VLOOKUP(AS348,Lookups!$AF$1:$AG$4,2,TRUE)</f>
        <v>3Months</v>
      </c>
      <c r="AT187" s="14" t="str">
        <f>VLOOKUP(AT348,Lookups!$AF$1:$AG$4,2,TRUE)</f>
        <v>3Months</v>
      </c>
      <c r="AU187" s="14" t="str">
        <f>VLOOKUP(AU348,Lookups!$AF$1:$AG$4,2,TRUE)</f>
        <v>12Months</v>
      </c>
      <c r="AV187" s="14" t="str">
        <f>VLOOKUP(AV348,Lookups!$AF$1:$AG$4,2,TRUE)</f>
        <v>12Months</v>
      </c>
      <c r="AW187" s="14" t="str">
        <f>VLOOKUP(AW348,Lookups!$AF$1:$AG$4,2,TRUE)</f>
        <v>6Months</v>
      </c>
      <c r="AX187" s="14" t="str">
        <f>VLOOKUP(AX348,Lookups!$AF$1:$AG$4,2,TRUE)</f>
        <v>3Months</v>
      </c>
      <c r="AY187" s="14" t="str">
        <f>VLOOKUP(AY348,Lookups!$AF$1:$AG$4,2,TRUE)</f>
        <v>3Months</v>
      </c>
      <c r="AZ187" s="14" t="str">
        <f>VLOOKUP(AZ348,Lookups!$AF$1:$AG$4,2,TRUE)</f>
        <v>3Months</v>
      </c>
      <c r="BA187" s="14" t="str">
        <f>VLOOKUP(BA348,Lookups!$AF$1:$AG$4,2,TRUE)</f>
        <v>6Months</v>
      </c>
      <c r="BB187" s="14" t="str">
        <f>VLOOKUP(BB348,Lookups!$AF$1:$AG$4,2,TRUE)</f>
        <v>3Months</v>
      </c>
      <c r="BC187" s="14" t="str">
        <f>VLOOKUP(BC348,Lookups!$AF$1:$AG$4,2,TRUE)</f>
        <v>6Months</v>
      </c>
      <c r="BD187" s="14" t="str">
        <f>VLOOKUP(BD348,Lookups!$AF$1:$AG$4,2,TRUE)</f>
        <v>3Months</v>
      </c>
      <c r="BE187" s="14" t="str">
        <f>VLOOKUP(BE348,Lookups!$AF$1:$AG$4,2,TRUE)</f>
        <v>3Months</v>
      </c>
      <c r="BF187" s="14" t="str">
        <f>VLOOKUP(BF348,Lookups!$AF$1:$AG$4,2,TRUE)</f>
        <v>12Months</v>
      </c>
      <c r="BG187" s="14" t="str">
        <f>VLOOKUP(BG348,Lookups!$AF$1:$AG$4,2,TRUE)</f>
        <v>3Months</v>
      </c>
      <c r="BH187" s="14" t="str">
        <f>VLOOKUP(BH348,Lookups!$AF$1:$AG$4,2,TRUE)</f>
        <v>3Months</v>
      </c>
      <c r="BI187" s="14" t="str">
        <f>VLOOKUP(BI348,Lookups!$AF$1:$AG$4,2,TRUE)</f>
        <v>3Months</v>
      </c>
      <c r="BJ187" s="14" t="str">
        <f>VLOOKUP(BJ348,Lookups!$AF$1:$AG$4,2,TRUE)</f>
        <v>12Months</v>
      </c>
      <c r="BK187" s="14" t="str">
        <f>VLOOKUP(BK348,Lookups!$AF$1:$AG$4,2,TRUE)</f>
        <v>3Months</v>
      </c>
      <c r="BL187" s="14" t="str">
        <f>VLOOKUP(BL348,Lookups!$AF$1:$AG$4,2,TRUE)</f>
        <v>3Months</v>
      </c>
      <c r="BM187" s="14" t="str">
        <f>VLOOKUP(BM348,Lookups!$AF$1:$AG$4,2,TRUE)</f>
        <v>6Months</v>
      </c>
      <c r="BN187" s="14" t="str">
        <f>VLOOKUP(BN348,Lookups!$AF$1:$AG$4,2,TRUE)</f>
        <v>3Months</v>
      </c>
      <c r="BO187" s="14" t="str">
        <f>VLOOKUP(BO348,Lookups!$AF$1:$AG$4,2,TRUE)</f>
        <v>6Months</v>
      </c>
      <c r="BP187" s="14" t="str">
        <f>VLOOKUP(BP348,Lookups!$AF$1:$AG$4,2,TRUE)</f>
        <v>12Months</v>
      </c>
      <c r="BQ187" s="14" t="str">
        <f>VLOOKUP(BQ348,Lookups!$AF$1:$AG$4,2,TRUE)</f>
        <v>3Months</v>
      </c>
      <c r="BR187" s="14" t="str">
        <f>VLOOKUP(BR348,Lookups!$AF$1:$AG$4,2,TRUE)</f>
        <v>12Months</v>
      </c>
      <c r="BS187" s="14" t="str">
        <f>VLOOKUP(BS348,Lookups!$AF$1:$AG$4,2,TRUE)</f>
        <v>3Months</v>
      </c>
      <c r="BT187" s="14" t="str">
        <f>VLOOKUP(BT348,Lookups!$AF$1:$AG$4,2,TRUE)</f>
        <v>12Months</v>
      </c>
      <c r="BU187" s="14" t="str">
        <f>VLOOKUP(BU348,Lookups!$AF$1:$AG$4,2,TRUE)</f>
        <v>3Months</v>
      </c>
      <c r="BV187" s="14" t="str">
        <f>VLOOKUP(BV348,Lookups!$AF$1:$AG$4,2,TRUE)</f>
        <v>3Months</v>
      </c>
      <c r="BW187" s="14" t="str">
        <f>VLOOKUP(BW348,Lookups!$AF$1:$AG$4,2,TRUE)</f>
        <v>3Months</v>
      </c>
      <c r="BX187" s="14" t="str">
        <f>VLOOKUP(BX348,Lookups!$AF$1:$AG$4,2,TRUE)</f>
        <v>6Months</v>
      </c>
      <c r="BY187" s="14" t="str">
        <f>VLOOKUP(BY348,Lookups!$AF$1:$AG$4,2,TRUE)</f>
        <v>3Months</v>
      </c>
      <c r="BZ187" s="14" t="str">
        <f>VLOOKUP(BZ348,Lookups!$AF$1:$AG$4,2,TRUE)</f>
        <v>3Months</v>
      </c>
      <c r="CA187" s="14" t="str">
        <f>VLOOKUP(CA348,Lookups!$AF$1:$AG$4,2,TRUE)</f>
        <v>6Months</v>
      </c>
      <c r="CB187" s="14" t="str">
        <f>VLOOKUP(CB348,Lookups!$AF$1:$AG$4,2,TRUE)</f>
        <v>12Months</v>
      </c>
      <c r="CC187" s="14" t="str">
        <f>VLOOKUP(CC348,Lookups!$AF$1:$AG$4,2,TRUE)</f>
        <v>6Months</v>
      </c>
      <c r="CD187" s="14" t="str">
        <f>VLOOKUP(CD348,Lookups!$AF$1:$AG$4,2,TRUE)</f>
        <v>3Months</v>
      </c>
      <c r="CE187" s="14" t="str">
        <f>VLOOKUP(CE348,Lookups!$AF$1:$AG$4,2,TRUE)</f>
        <v>6Months</v>
      </c>
      <c r="CF187" s="14" t="str">
        <f>VLOOKUP(CF348,Lookups!$AF$1:$AG$4,2,TRUE)</f>
        <v>12Months</v>
      </c>
      <c r="CG187" s="14" t="str">
        <f>VLOOKUP(CG348,Lookups!$AF$1:$AG$4,2,TRUE)</f>
        <v>6Months</v>
      </c>
      <c r="CH187" s="14" t="str">
        <f>VLOOKUP(CH348,Lookups!$AF$1:$AG$4,2,TRUE)</f>
        <v>3Months</v>
      </c>
      <c r="CI187" s="14" t="str">
        <f>VLOOKUP(CI348,Lookups!$AF$1:$AG$4,2,TRUE)</f>
        <v>3Months</v>
      </c>
      <c r="CJ187" s="14" t="str">
        <f>VLOOKUP(CJ348,Lookups!$AF$1:$AG$4,2,TRUE)</f>
        <v>3Months</v>
      </c>
      <c r="CK187" s="14" t="str">
        <f>VLOOKUP(CK348,Lookups!$AF$1:$AG$4,2,TRUE)</f>
        <v>12Months</v>
      </c>
      <c r="CL187" s="14" t="str">
        <f>VLOOKUP(CL348,Lookups!$AF$1:$AG$4,2,TRUE)</f>
        <v>6Months</v>
      </c>
      <c r="CM187" s="14" t="str">
        <f>VLOOKUP(CM348,Lookups!$AF$1:$AG$4,2,TRUE)</f>
        <v>3Months</v>
      </c>
      <c r="CN187" s="14" t="str">
        <f>VLOOKUP(CN348,Lookups!$AF$1:$AG$4,2,TRUE)</f>
        <v>6Months</v>
      </c>
      <c r="CO187" s="14" t="str">
        <f>VLOOKUP(CO348,Lookups!$AF$1:$AG$4,2,TRUE)</f>
        <v>6Months</v>
      </c>
      <c r="CP187" s="14" t="str">
        <f>VLOOKUP(CP348,Lookups!$AF$1:$AG$4,2,TRUE)</f>
        <v>6Months</v>
      </c>
      <c r="CQ187" s="14" t="str">
        <f>VLOOKUP(CQ348,Lookups!$AF$1:$AG$4,2,TRUE)</f>
        <v>12Months</v>
      </c>
      <c r="CR187" s="14" t="str">
        <f>VLOOKUP(CR348,Lookups!$AF$1:$AG$4,2,TRUE)</f>
        <v>12Months</v>
      </c>
      <c r="CS187" s="14" t="str">
        <f>VLOOKUP(CS348,Lookups!$AF$1:$AG$4,2,TRUE)</f>
        <v>6Months</v>
      </c>
      <c r="CT187" s="14" t="str">
        <f>VLOOKUP(CT348,Lookups!$AF$1:$AG$4,2,TRUE)</f>
        <v>3Months</v>
      </c>
      <c r="CU187" s="14" t="str">
        <f>VLOOKUP(CU348,Lookups!$AF$1:$AG$4,2,TRUE)</f>
        <v>3Months</v>
      </c>
      <c r="CV187" s="14" t="str">
        <f>VLOOKUP(CV348,Lookups!$AF$1:$AG$4,2,TRUE)</f>
        <v>6Months</v>
      </c>
      <c r="CW187" s="14" t="str">
        <f>VLOOKUP(CW348,Lookups!$AF$1:$AG$4,2,TRUE)</f>
        <v>6Months</v>
      </c>
    </row>
    <row r="188" ht="12.75" customHeight="1" outlineLevel="1">
      <c r="A188" s="11" t="s">
        <v>665</v>
      </c>
      <c r="B188" s="14" t="str">
        <f>VLOOKUP(B349,Lookups!$AH$1:$AI$5,2,TRUE)</f>
        <v>6Months</v>
      </c>
      <c r="C188" s="14" t="str">
        <f>VLOOKUP(C349,Lookups!$AH$1:$AI$5,2,TRUE)</f>
        <v>3Months</v>
      </c>
      <c r="D188" s="14" t="str">
        <f>VLOOKUP(D349,Lookups!$AH$1:$AI$5,2,TRUE)</f>
        <v>NotApplicable</v>
      </c>
      <c r="E188" s="14" t="str">
        <f>VLOOKUP(E349,Lookups!$AH$1:$AI$5,2,TRUE)</f>
        <v>NotApplicable</v>
      </c>
      <c r="F188" s="14" t="str">
        <f>VLOOKUP(F349,Lookups!$AH$1:$AI$5,2,TRUE)</f>
        <v>3Months</v>
      </c>
      <c r="G188" s="14" t="str">
        <f>VLOOKUP(G349,Lookups!$AH$1:$AI$5,2,TRUE)</f>
        <v>NotApplicable</v>
      </c>
      <c r="H188" s="14" t="str">
        <f>VLOOKUP(H349,Lookups!$AH$1:$AI$5,2,TRUE)</f>
        <v>NotApplicable</v>
      </c>
      <c r="I188" s="14" t="str">
        <f>VLOOKUP(I349,Lookups!$AH$1:$AI$5,2,TRUE)</f>
        <v>3Months</v>
      </c>
      <c r="J188" s="14" t="str">
        <f>VLOOKUP(J349,Lookups!$AH$1:$AI$5,2,TRUE)</f>
        <v>NotApplicable</v>
      </c>
      <c r="K188" s="14" t="str">
        <f>VLOOKUP(K349,Lookups!$AH$1:$AI$5,2,TRUE)</f>
        <v>6Months</v>
      </c>
      <c r="L188" s="14" t="str">
        <f>VLOOKUP(L349,Lookups!$AH$1:$AI$5,2,TRUE)</f>
        <v>NotApplicable</v>
      </c>
      <c r="M188" s="14" t="str">
        <f>VLOOKUP(M349,Lookups!$AH$1:$AI$5,2,TRUE)</f>
        <v>3Months</v>
      </c>
      <c r="N188" s="14" t="str">
        <f>VLOOKUP(N349,Lookups!$AH$1:$AI$5,2,TRUE)</f>
        <v>6Months</v>
      </c>
      <c r="O188" s="14" t="str">
        <f>VLOOKUP(O349,Lookups!$AH$1:$AI$5,2,TRUE)</f>
        <v>NotApplicable</v>
      </c>
      <c r="P188" s="14" t="str">
        <f>VLOOKUP(P349,Lookups!$AH$1:$AI$5,2,TRUE)</f>
        <v>NotApplicable</v>
      </c>
      <c r="Q188" s="14" t="str">
        <f>VLOOKUP(Q349,Lookups!$AH$1:$AI$5,2,TRUE)</f>
        <v>NotApplicable</v>
      </c>
      <c r="R188" s="14" t="str">
        <f>VLOOKUP(R349,Lookups!$AH$1:$AI$5,2,TRUE)</f>
        <v>NotApplicable</v>
      </c>
      <c r="S188" s="14" t="str">
        <f>VLOOKUP(S349,Lookups!$AH$1:$AI$5,2,TRUE)</f>
        <v>NotApplicable</v>
      </c>
      <c r="T188" s="14" t="str">
        <f>VLOOKUP(T349,Lookups!$AH$1:$AI$5,2,TRUE)</f>
        <v>NotApplicable</v>
      </c>
      <c r="U188" s="14" t="str">
        <f>VLOOKUP(U349,Lookups!$AH$1:$AI$5,2,TRUE)</f>
        <v>12Months</v>
      </c>
      <c r="V188" s="14" t="str">
        <f>VLOOKUP(V349,Lookups!$AH$1:$AI$5,2,TRUE)</f>
        <v>NotApplicable</v>
      </c>
      <c r="W188" s="14" t="str">
        <f>VLOOKUP(W349,Lookups!$AH$1:$AI$5,2,TRUE)</f>
        <v>NotApplicable</v>
      </c>
      <c r="X188" s="14" t="str">
        <f>VLOOKUP(X349,Lookups!$AH$1:$AI$5,2,TRUE)</f>
        <v>NotApplicable</v>
      </c>
      <c r="Y188" s="14" t="str">
        <f>VLOOKUP(Y349,Lookups!$AH$1:$AI$5,2,TRUE)</f>
        <v>3Months</v>
      </c>
      <c r="Z188" s="14" t="str">
        <f>VLOOKUP(Z349,Lookups!$AH$1:$AI$5,2,TRUE)</f>
        <v>3Months</v>
      </c>
      <c r="AA188" s="14" t="str">
        <f>VLOOKUP(AA349,Lookups!$AH$1:$AI$5,2,TRUE)</f>
        <v>NotApplicable</v>
      </c>
      <c r="AB188" s="14" t="str">
        <f>VLOOKUP(AB349,Lookups!$AH$1:$AI$5,2,TRUE)</f>
        <v>3Months</v>
      </c>
      <c r="AC188" s="14" t="str">
        <f>VLOOKUP(AC349,Lookups!$AH$1:$AI$5,2,TRUE)</f>
        <v>3Months</v>
      </c>
      <c r="AD188" s="14" t="str">
        <f>VLOOKUP(AD349,Lookups!$AH$1:$AI$5,2,TRUE)</f>
        <v>3Months</v>
      </c>
      <c r="AE188" s="14" t="str">
        <f>VLOOKUP(AE349,Lookups!$AH$1:$AI$5,2,TRUE)</f>
        <v>NotApplicable</v>
      </c>
      <c r="AF188" s="14" t="str">
        <f>VLOOKUP(AF349,Lookups!$AH$1:$AI$5,2,TRUE)</f>
        <v>NotApplicable</v>
      </c>
      <c r="AG188" s="14" t="str">
        <f>VLOOKUP(AG349,Lookups!$AH$1:$AI$5,2,TRUE)</f>
        <v>NotApplicable</v>
      </c>
      <c r="AH188" s="14" t="str">
        <f>VLOOKUP(AH349,Lookups!$AH$1:$AI$5,2,TRUE)</f>
        <v>3Months</v>
      </c>
      <c r="AI188" s="14" t="str">
        <f>VLOOKUP(AI349,Lookups!$AH$1:$AI$5,2,TRUE)</f>
        <v>12Months</v>
      </c>
      <c r="AJ188" s="14" t="str">
        <f>VLOOKUP(AJ349,Lookups!$AH$1:$AI$5,2,TRUE)</f>
        <v>NotApplicable</v>
      </c>
      <c r="AK188" s="14" t="str">
        <f>VLOOKUP(AK349,Lookups!$AH$1:$AI$5,2,TRUE)</f>
        <v>6Months</v>
      </c>
      <c r="AL188" s="14" t="str">
        <f>VLOOKUP(AL349,Lookups!$AH$1:$AI$5,2,TRUE)</f>
        <v>NotApplicable</v>
      </c>
      <c r="AM188" s="14" t="str">
        <f>VLOOKUP(AM349,Lookups!$AH$1:$AI$5,2,TRUE)</f>
        <v>NotApplicable</v>
      </c>
      <c r="AN188" s="14" t="str">
        <f>VLOOKUP(AN349,Lookups!$AH$1:$AI$5,2,TRUE)</f>
        <v>3Months</v>
      </c>
      <c r="AO188" s="14" t="str">
        <f>VLOOKUP(AO349,Lookups!$AH$1:$AI$5,2,TRUE)</f>
        <v>NotApplicable</v>
      </c>
      <c r="AP188" s="14" t="str">
        <f>VLOOKUP(AP349,Lookups!$AH$1:$AI$5,2,TRUE)</f>
        <v>NotApplicable</v>
      </c>
      <c r="AQ188" s="14" t="str">
        <f>VLOOKUP(AQ349,Lookups!$AH$1:$AI$5,2,TRUE)</f>
        <v>3Months</v>
      </c>
      <c r="AR188" s="14" t="str">
        <f>VLOOKUP(AR349,Lookups!$AH$1:$AI$5,2,TRUE)</f>
        <v>NotApplicable</v>
      </c>
      <c r="AS188" s="14" t="str">
        <f>VLOOKUP(AS349,Lookups!$AH$1:$AI$5,2,TRUE)</f>
        <v>NotApplicable</v>
      </c>
      <c r="AT188" s="14" t="str">
        <f>VLOOKUP(AT349,Lookups!$AH$1:$AI$5,2,TRUE)</f>
        <v>12Months</v>
      </c>
      <c r="AU188" s="14" t="str">
        <f>VLOOKUP(AU349,Lookups!$AH$1:$AI$5,2,TRUE)</f>
        <v>NotApplicable</v>
      </c>
      <c r="AV188" s="14" t="str">
        <f>VLOOKUP(AV349,Lookups!$AH$1:$AI$5,2,TRUE)</f>
        <v>NotApplicable</v>
      </c>
      <c r="AW188" s="14" t="str">
        <f>VLOOKUP(AW349,Lookups!$AH$1:$AI$5,2,TRUE)</f>
        <v>6Months</v>
      </c>
      <c r="AX188" s="14" t="str">
        <f>VLOOKUP(AX349,Lookups!$AH$1:$AI$5,2,TRUE)</f>
        <v>6Months</v>
      </c>
      <c r="AY188" s="14" t="str">
        <f>VLOOKUP(AY349,Lookups!$AH$1:$AI$5,2,TRUE)</f>
        <v>3Months</v>
      </c>
      <c r="AZ188" s="14" t="str">
        <f>VLOOKUP(AZ349,Lookups!$AH$1:$AI$5,2,TRUE)</f>
        <v>3Months</v>
      </c>
      <c r="BA188" s="14" t="str">
        <f>VLOOKUP(BA349,Lookups!$AH$1:$AI$5,2,TRUE)</f>
        <v>NotApplicable</v>
      </c>
      <c r="BB188" s="14" t="str">
        <f>VLOOKUP(BB349,Lookups!$AH$1:$AI$5,2,TRUE)</f>
        <v>6Months</v>
      </c>
      <c r="BC188" s="14" t="str">
        <f>VLOOKUP(BC349,Lookups!$AH$1:$AI$5,2,TRUE)</f>
        <v>12Months</v>
      </c>
      <c r="BD188" s="14" t="str">
        <f>VLOOKUP(BD349,Lookups!$AH$1:$AI$5,2,TRUE)</f>
        <v>6Months</v>
      </c>
      <c r="BE188" s="14" t="str">
        <f>VLOOKUP(BE349,Lookups!$AH$1:$AI$5,2,TRUE)</f>
        <v>12Months</v>
      </c>
      <c r="BF188" s="14" t="str">
        <f>VLOOKUP(BF349,Lookups!$AH$1:$AI$5,2,TRUE)</f>
        <v>NotApplicable</v>
      </c>
      <c r="BG188" s="14" t="str">
        <f>VLOOKUP(BG349,Lookups!$AH$1:$AI$5,2,TRUE)</f>
        <v>NotApplicable</v>
      </c>
      <c r="BH188" s="14" t="str">
        <f>VLOOKUP(BH349,Lookups!$AH$1:$AI$5,2,TRUE)</f>
        <v>NotApplicable</v>
      </c>
      <c r="BI188" s="14" t="str">
        <f>VLOOKUP(BI349,Lookups!$AH$1:$AI$5,2,TRUE)</f>
        <v>NotApplicable</v>
      </c>
      <c r="BJ188" s="14" t="str">
        <f>VLOOKUP(BJ349,Lookups!$AH$1:$AI$5,2,TRUE)</f>
        <v>NotApplicable</v>
      </c>
      <c r="BK188" s="14" t="str">
        <f>VLOOKUP(BK349,Lookups!$AH$1:$AI$5,2,TRUE)</f>
        <v>6Months</v>
      </c>
      <c r="BL188" s="14" t="str">
        <f>VLOOKUP(BL349,Lookups!$AH$1:$AI$5,2,TRUE)</f>
        <v>NotApplicable</v>
      </c>
      <c r="BM188" s="14" t="str">
        <f>VLOOKUP(BM349,Lookups!$AH$1:$AI$5,2,TRUE)</f>
        <v>6Months</v>
      </c>
      <c r="BN188" s="14" t="str">
        <f>VLOOKUP(BN349,Lookups!$AH$1:$AI$5,2,TRUE)</f>
        <v>NotApplicable</v>
      </c>
      <c r="BO188" s="14" t="str">
        <f>VLOOKUP(BO349,Lookups!$AH$1:$AI$5,2,TRUE)</f>
        <v>6Months</v>
      </c>
      <c r="BP188" s="14" t="str">
        <f>VLOOKUP(BP349,Lookups!$AH$1:$AI$5,2,TRUE)</f>
        <v>NotApplicable</v>
      </c>
      <c r="BQ188" s="14" t="str">
        <f>VLOOKUP(BQ349,Lookups!$AH$1:$AI$5,2,TRUE)</f>
        <v>3Months</v>
      </c>
      <c r="BR188" s="14" t="str">
        <f>VLOOKUP(BR349,Lookups!$AH$1:$AI$5,2,TRUE)</f>
        <v>NotApplicable</v>
      </c>
      <c r="BS188" s="14" t="str">
        <f>VLOOKUP(BS349,Lookups!$AH$1:$AI$5,2,TRUE)</f>
        <v>12Months</v>
      </c>
      <c r="BT188" s="14" t="str">
        <f>VLOOKUP(BT349,Lookups!$AH$1:$AI$5,2,TRUE)</f>
        <v>NotApplicable</v>
      </c>
      <c r="BU188" s="14" t="str">
        <f>VLOOKUP(BU349,Lookups!$AH$1:$AI$5,2,TRUE)</f>
        <v>3Months</v>
      </c>
      <c r="BV188" s="14" t="str">
        <f>VLOOKUP(BV349,Lookups!$AH$1:$AI$5,2,TRUE)</f>
        <v>NotApplicable</v>
      </c>
      <c r="BW188" s="14" t="str">
        <f>VLOOKUP(BW349,Lookups!$AH$1:$AI$5,2,TRUE)</f>
        <v>NotApplicable</v>
      </c>
      <c r="BX188" s="14" t="str">
        <f>VLOOKUP(BX349,Lookups!$AH$1:$AI$5,2,TRUE)</f>
        <v>NotApplicable</v>
      </c>
      <c r="BY188" s="14" t="str">
        <f>VLOOKUP(BY349,Lookups!$AH$1:$AI$5,2,TRUE)</f>
        <v>NotApplicable</v>
      </c>
      <c r="BZ188" s="14" t="str">
        <f>VLOOKUP(BZ349,Lookups!$AH$1:$AI$5,2,TRUE)</f>
        <v>NotApplicable</v>
      </c>
      <c r="CA188" s="14" t="str">
        <f>VLOOKUP(CA349,Lookups!$AH$1:$AI$5,2,TRUE)</f>
        <v>NotApplicable</v>
      </c>
      <c r="CB188" s="14" t="str">
        <f>VLOOKUP(CB349,Lookups!$AH$1:$AI$5,2,TRUE)</f>
        <v>NotApplicable</v>
      </c>
      <c r="CC188" s="14" t="str">
        <f>VLOOKUP(CC349,Lookups!$AH$1:$AI$5,2,TRUE)</f>
        <v>NotApplicable</v>
      </c>
      <c r="CD188" s="14" t="str">
        <f>VLOOKUP(CD349,Lookups!$AH$1:$AI$5,2,TRUE)</f>
        <v>NotApplicable</v>
      </c>
      <c r="CE188" s="14" t="str">
        <f>VLOOKUP(CE349,Lookups!$AH$1:$AI$5,2,TRUE)</f>
        <v>3Months</v>
      </c>
      <c r="CF188" s="14" t="str">
        <f>VLOOKUP(CF349,Lookups!$AH$1:$AI$5,2,TRUE)</f>
        <v>NotApplicable</v>
      </c>
      <c r="CG188" s="14" t="str">
        <f>VLOOKUP(CG349,Lookups!$AH$1:$AI$5,2,TRUE)</f>
        <v>NotApplicable</v>
      </c>
      <c r="CH188" s="14" t="str">
        <f>VLOOKUP(CH349,Lookups!$AH$1:$AI$5,2,TRUE)</f>
        <v>NotApplicable</v>
      </c>
      <c r="CI188" s="14" t="str">
        <f>VLOOKUP(CI349,Lookups!$AH$1:$AI$5,2,TRUE)</f>
        <v>3Months</v>
      </c>
      <c r="CJ188" s="14" t="str">
        <f>VLOOKUP(CJ349,Lookups!$AH$1:$AI$5,2,TRUE)</f>
        <v>NotApplicable</v>
      </c>
      <c r="CK188" s="14" t="str">
        <f>VLOOKUP(CK349,Lookups!$AH$1:$AI$5,2,TRUE)</f>
        <v>3Months</v>
      </c>
      <c r="CL188" s="14" t="str">
        <f>VLOOKUP(CL349,Lookups!$AH$1:$AI$5,2,TRUE)</f>
        <v>3Months</v>
      </c>
      <c r="CM188" s="14" t="str">
        <f>VLOOKUP(CM349,Lookups!$AH$1:$AI$5,2,TRUE)</f>
        <v>NotApplicable</v>
      </c>
      <c r="CN188" s="14" t="str">
        <f>VLOOKUP(CN349,Lookups!$AH$1:$AI$5,2,TRUE)</f>
        <v>NotApplicable</v>
      </c>
      <c r="CO188" s="14" t="str">
        <f>VLOOKUP(CO349,Lookups!$AH$1:$AI$5,2,TRUE)</f>
        <v>3Months</v>
      </c>
      <c r="CP188" s="14" t="str">
        <f>VLOOKUP(CP349,Lookups!$AH$1:$AI$5,2,TRUE)</f>
        <v>6Months</v>
      </c>
      <c r="CQ188" s="14" t="str">
        <f>VLOOKUP(CQ349,Lookups!$AH$1:$AI$5,2,TRUE)</f>
        <v>NotApplicable</v>
      </c>
      <c r="CR188" s="14" t="str">
        <f>VLOOKUP(CR349,Lookups!$AH$1:$AI$5,2,TRUE)</f>
        <v>12Months</v>
      </c>
      <c r="CS188" s="14" t="str">
        <f>VLOOKUP(CS349,Lookups!$AH$1:$AI$5,2,TRUE)</f>
        <v>NotApplicable</v>
      </c>
      <c r="CT188" s="14" t="str">
        <f>VLOOKUP(CT349,Lookups!$AH$1:$AI$5,2,TRUE)</f>
        <v>3Months</v>
      </c>
      <c r="CU188" s="14" t="str">
        <f>VLOOKUP(CU349,Lookups!$AH$1:$AI$5,2,TRUE)</f>
        <v>3Months</v>
      </c>
      <c r="CV188" s="14" t="str">
        <f>VLOOKUP(CV349,Lookups!$AH$1:$AI$5,2,TRUE)</f>
        <v>6Months</v>
      </c>
      <c r="CW188" s="14" t="str">
        <f>VLOOKUP(CW349,Lookups!$AH$1:$AI$5,2,TRUE)</f>
        <v>NotApplicable</v>
      </c>
    </row>
    <row r="189" ht="12.75" customHeight="1" outlineLevel="1">
      <c r="A189" s="11" t="s">
        <v>666</v>
      </c>
      <c r="B189" s="14" t="str">
        <f>VLOOKUP(B350,Lookups!$AJ$1:$AK$4,2,TRUE)</f>
        <v>6Months</v>
      </c>
      <c r="C189" s="14" t="str">
        <f>VLOOKUP(C350,Lookups!$AJ$1:$AK$4,2,TRUE)</f>
        <v>12Months</v>
      </c>
      <c r="D189" s="14" t="str">
        <f>VLOOKUP(D350,Lookups!$AJ$1:$AK$4,2,TRUE)</f>
        <v>12Months</v>
      </c>
      <c r="E189" s="14" t="str">
        <f>VLOOKUP(E350,Lookups!$AJ$1:$AK$4,2,TRUE)</f>
        <v>12Months</v>
      </c>
      <c r="F189" s="14" t="str">
        <f>VLOOKUP(F350,Lookups!$AJ$1:$AK$4,2,TRUE)</f>
        <v>6Months</v>
      </c>
      <c r="G189" s="14" t="str">
        <f>VLOOKUP(G350,Lookups!$AJ$1:$AK$4,2,TRUE)</f>
        <v>6Months</v>
      </c>
      <c r="H189" s="14" t="str">
        <f>VLOOKUP(H350,Lookups!$AJ$1:$AK$4,2,TRUE)</f>
        <v>6Months</v>
      </c>
      <c r="I189" s="14" t="str">
        <f>VLOOKUP(I350,Lookups!$AJ$1:$AK$4,2,TRUE)</f>
        <v>24Months</v>
      </c>
      <c r="J189" s="14" t="str">
        <f>VLOOKUP(J350,Lookups!$AJ$1:$AK$4,2,TRUE)</f>
        <v>6Months</v>
      </c>
      <c r="K189" s="14" t="str">
        <f>VLOOKUP(K350,Lookups!$AJ$1:$AK$4,2,TRUE)</f>
        <v>12Months</v>
      </c>
      <c r="L189" s="14" t="str">
        <f>VLOOKUP(L350,Lookups!$AJ$1:$AK$4,2,TRUE)</f>
        <v>12Months</v>
      </c>
      <c r="M189" s="14" t="str">
        <f>VLOOKUP(M350,Lookups!$AJ$1:$AK$4,2,TRUE)</f>
        <v>12Months</v>
      </c>
      <c r="N189" s="14" t="str">
        <f>VLOOKUP(N350,Lookups!$AJ$1:$AK$4,2,TRUE)</f>
        <v>12Months</v>
      </c>
      <c r="O189" s="14" t="str">
        <f>VLOOKUP(O350,Lookups!$AJ$1:$AK$4,2,TRUE)</f>
        <v>12Months</v>
      </c>
      <c r="P189" s="14" t="str">
        <f>VLOOKUP(P350,Lookups!$AJ$1:$AK$4,2,TRUE)</f>
        <v>12Months</v>
      </c>
      <c r="Q189" s="14" t="str">
        <f>VLOOKUP(Q350,Lookups!$AJ$1:$AK$4,2,TRUE)</f>
        <v>12Months</v>
      </c>
      <c r="R189" s="14" t="str">
        <f>VLOOKUP(R350,Lookups!$AJ$1:$AK$4,2,TRUE)</f>
        <v>12Months</v>
      </c>
      <c r="S189" s="14" t="str">
        <f>VLOOKUP(S350,Lookups!$AJ$1:$AK$4,2,TRUE)</f>
        <v>6Months</v>
      </c>
      <c r="T189" s="14" t="str">
        <f>VLOOKUP(T350,Lookups!$AJ$1:$AK$4,2,TRUE)</f>
        <v>6Months</v>
      </c>
      <c r="U189" s="14" t="str">
        <f>VLOOKUP(U350,Lookups!$AJ$1:$AK$4,2,TRUE)</f>
        <v>12Months</v>
      </c>
      <c r="V189" s="14" t="str">
        <f>VLOOKUP(V350,Lookups!$AJ$1:$AK$4,2,TRUE)</f>
        <v>12Months</v>
      </c>
      <c r="W189" s="14" t="str">
        <f>VLOOKUP(W350,Lookups!$AJ$1:$AK$4,2,TRUE)</f>
        <v>24Months</v>
      </c>
      <c r="X189" s="14" t="str">
        <f>VLOOKUP(X350,Lookups!$AJ$1:$AK$4,2,TRUE)</f>
        <v>24Months</v>
      </c>
      <c r="Y189" s="14" t="str">
        <f>VLOOKUP(Y350,Lookups!$AJ$1:$AK$4,2,TRUE)</f>
        <v>12Months</v>
      </c>
      <c r="Z189" s="14" t="str">
        <f>VLOOKUP(Z350,Lookups!$AJ$1:$AK$4,2,TRUE)</f>
        <v>12Months</v>
      </c>
      <c r="AA189" s="14" t="str">
        <f>VLOOKUP(AA350,Lookups!$AJ$1:$AK$4,2,TRUE)</f>
        <v>6Months</v>
      </c>
      <c r="AB189" s="14" t="str">
        <f>VLOOKUP(AB350,Lookups!$AJ$1:$AK$4,2,TRUE)</f>
        <v>12Months</v>
      </c>
      <c r="AC189" s="14" t="str">
        <f>VLOOKUP(AC350,Lookups!$AJ$1:$AK$4,2,TRUE)</f>
        <v>6Months</v>
      </c>
      <c r="AD189" s="14" t="str">
        <f>VLOOKUP(AD350,Lookups!$AJ$1:$AK$4,2,TRUE)</f>
        <v>12Months</v>
      </c>
      <c r="AE189" s="14" t="str">
        <f>VLOOKUP(AE350,Lookups!$AJ$1:$AK$4,2,TRUE)</f>
        <v>24Months</v>
      </c>
      <c r="AF189" s="14" t="str">
        <f>VLOOKUP(AF350,Lookups!$AJ$1:$AK$4,2,TRUE)</f>
        <v>6Months</v>
      </c>
      <c r="AG189" s="14" t="str">
        <f>VLOOKUP(AG350,Lookups!$AJ$1:$AK$4,2,TRUE)</f>
        <v>12Months</v>
      </c>
      <c r="AH189" s="14" t="str">
        <f>VLOOKUP(AH350,Lookups!$AJ$1:$AK$4,2,TRUE)</f>
        <v>6Months</v>
      </c>
      <c r="AI189" s="14" t="str">
        <f>VLOOKUP(AI350,Lookups!$AJ$1:$AK$4,2,TRUE)</f>
        <v>6Months</v>
      </c>
      <c r="AJ189" s="14" t="str">
        <f>VLOOKUP(AJ350,Lookups!$AJ$1:$AK$4,2,TRUE)</f>
        <v>6Months</v>
      </c>
      <c r="AK189" s="14" t="str">
        <f>VLOOKUP(AK350,Lookups!$AJ$1:$AK$4,2,TRUE)</f>
        <v>24Months</v>
      </c>
      <c r="AL189" s="14" t="str">
        <f>VLOOKUP(AL350,Lookups!$AJ$1:$AK$4,2,TRUE)</f>
        <v>6Months</v>
      </c>
      <c r="AM189" s="14" t="str">
        <f>VLOOKUP(AM350,Lookups!$AJ$1:$AK$4,2,TRUE)</f>
        <v>12Months</v>
      </c>
      <c r="AN189" s="14" t="str">
        <f>VLOOKUP(AN350,Lookups!$AJ$1:$AK$4,2,TRUE)</f>
        <v>24Months</v>
      </c>
      <c r="AO189" s="14" t="str">
        <f>VLOOKUP(AO350,Lookups!$AJ$1:$AK$4,2,TRUE)</f>
        <v>6Months</v>
      </c>
      <c r="AP189" s="14" t="str">
        <f>VLOOKUP(AP350,Lookups!$AJ$1:$AK$4,2,TRUE)</f>
        <v>12Months</v>
      </c>
      <c r="AQ189" s="14" t="str">
        <f>VLOOKUP(AQ350,Lookups!$AJ$1:$AK$4,2,TRUE)</f>
        <v>12Months</v>
      </c>
      <c r="AR189" s="14" t="str">
        <f>VLOOKUP(AR350,Lookups!$AJ$1:$AK$4,2,TRUE)</f>
        <v>24Months</v>
      </c>
      <c r="AS189" s="14" t="str">
        <f>VLOOKUP(AS350,Lookups!$AJ$1:$AK$4,2,TRUE)</f>
        <v>12Months</v>
      </c>
      <c r="AT189" s="14" t="str">
        <f>VLOOKUP(AT350,Lookups!$AJ$1:$AK$4,2,TRUE)</f>
        <v>24Months</v>
      </c>
      <c r="AU189" s="14" t="str">
        <f>VLOOKUP(AU350,Lookups!$AJ$1:$AK$4,2,TRUE)</f>
        <v>12Months</v>
      </c>
      <c r="AV189" s="14" t="str">
        <f>VLOOKUP(AV350,Lookups!$AJ$1:$AK$4,2,TRUE)</f>
        <v>12Months</v>
      </c>
      <c r="AW189" s="14" t="str">
        <f>VLOOKUP(AW350,Lookups!$AJ$1:$AK$4,2,TRUE)</f>
        <v>6Months</v>
      </c>
      <c r="AX189" s="14" t="str">
        <f>VLOOKUP(AX350,Lookups!$AJ$1:$AK$4,2,TRUE)</f>
        <v>24Months</v>
      </c>
      <c r="AY189" s="14" t="str">
        <f>VLOOKUP(AY350,Lookups!$AJ$1:$AK$4,2,TRUE)</f>
        <v>6Months</v>
      </c>
      <c r="AZ189" s="14" t="str">
        <f>VLOOKUP(AZ350,Lookups!$AJ$1:$AK$4,2,TRUE)</f>
        <v>12Months</v>
      </c>
      <c r="BA189" s="14" t="str">
        <f>VLOOKUP(BA350,Lookups!$AJ$1:$AK$4,2,TRUE)</f>
        <v>24Months</v>
      </c>
      <c r="BB189" s="14" t="str">
        <f>VLOOKUP(BB350,Lookups!$AJ$1:$AK$4,2,TRUE)</f>
        <v>24Months</v>
      </c>
      <c r="BC189" s="14" t="str">
        <f>VLOOKUP(BC350,Lookups!$AJ$1:$AK$4,2,TRUE)</f>
        <v>6Months</v>
      </c>
      <c r="BD189" s="14" t="str">
        <f>VLOOKUP(BD350,Lookups!$AJ$1:$AK$4,2,TRUE)</f>
        <v>24Months</v>
      </c>
      <c r="BE189" s="14" t="str">
        <f>VLOOKUP(BE350,Lookups!$AJ$1:$AK$4,2,TRUE)</f>
        <v>6Months</v>
      </c>
      <c r="BF189" s="14" t="str">
        <f>VLOOKUP(BF350,Lookups!$AJ$1:$AK$4,2,TRUE)</f>
        <v>6Months</v>
      </c>
      <c r="BG189" s="14" t="str">
        <f>VLOOKUP(BG350,Lookups!$AJ$1:$AK$4,2,TRUE)</f>
        <v>6Months</v>
      </c>
      <c r="BH189" s="14" t="str">
        <f>VLOOKUP(BH350,Lookups!$AJ$1:$AK$4,2,TRUE)</f>
        <v>12Months</v>
      </c>
      <c r="BI189" s="14" t="str">
        <f>VLOOKUP(BI350,Lookups!$AJ$1:$AK$4,2,TRUE)</f>
        <v>12Months</v>
      </c>
      <c r="BJ189" s="14" t="str">
        <f>VLOOKUP(BJ350,Lookups!$AJ$1:$AK$4,2,TRUE)</f>
        <v>24Months</v>
      </c>
      <c r="BK189" s="14" t="str">
        <f>VLOOKUP(BK350,Lookups!$AJ$1:$AK$4,2,TRUE)</f>
        <v>6Months</v>
      </c>
      <c r="BL189" s="14" t="str">
        <f>VLOOKUP(BL350,Lookups!$AJ$1:$AK$4,2,TRUE)</f>
        <v>6Months</v>
      </c>
      <c r="BM189" s="14" t="str">
        <f>VLOOKUP(BM350,Lookups!$AJ$1:$AK$4,2,TRUE)</f>
        <v>12Months</v>
      </c>
      <c r="BN189" s="14" t="str">
        <f>VLOOKUP(BN350,Lookups!$AJ$1:$AK$4,2,TRUE)</f>
        <v>12Months</v>
      </c>
      <c r="BO189" s="14" t="str">
        <f>VLOOKUP(BO350,Lookups!$AJ$1:$AK$4,2,TRUE)</f>
        <v>12Months</v>
      </c>
      <c r="BP189" s="14" t="str">
        <f>VLOOKUP(BP350,Lookups!$AJ$1:$AK$4,2,TRUE)</f>
        <v>12Months</v>
      </c>
      <c r="BQ189" s="14" t="str">
        <f>VLOOKUP(BQ350,Lookups!$AJ$1:$AK$4,2,TRUE)</f>
        <v>6Months</v>
      </c>
      <c r="BR189" s="14" t="str">
        <f>VLOOKUP(BR350,Lookups!$AJ$1:$AK$4,2,TRUE)</f>
        <v>24Months</v>
      </c>
      <c r="BS189" s="14" t="str">
        <f>VLOOKUP(BS350,Lookups!$AJ$1:$AK$4,2,TRUE)</f>
        <v>12Months</v>
      </c>
      <c r="BT189" s="14" t="str">
        <f>VLOOKUP(BT350,Lookups!$AJ$1:$AK$4,2,TRUE)</f>
        <v>6Months</v>
      </c>
      <c r="BU189" s="14" t="str">
        <f>VLOOKUP(BU350,Lookups!$AJ$1:$AK$4,2,TRUE)</f>
        <v>6Months</v>
      </c>
      <c r="BV189" s="14" t="str">
        <f>VLOOKUP(BV350,Lookups!$AJ$1:$AK$4,2,TRUE)</f>
        <v>12Months</v>
      </c>
      <c r="BW189" s="14" t="str">
        <f>VLOOKUP(BW350,Lookups!$AJ$1:$AK$4,2,TRUE)</f>
        <v>12Months</v>
      </c>
      <c r="BX189" s="14" t="str">
        <f>VLOOKUP(BX350,Lookups!$AJ$1:$AK$4,2,TRUE)</f>
        <v>24Months</v>
      </c>
      <c r="BY189" s="14" t="str">
        <f>VLOOKUP(BY350,Lookups!$AJ$1:$AK$4,2,TRUE)</f>
        <v>12Months</v>
      </c>
      <c r="BZ189" s="14" t="str">
        <f>VLOOKUP(BZ350,Lookups!$AJ$1:$AK$4,2,TRUE)</f>
        <v>6Months</v>
      </c>
      <c r="CA189" s="14" t="str">
        <f>VLOOKUP(CA350,Lookups!$AJ$1:$AK$4,2,TRUE)</f>
        <v>24Months</v>
      </c>
      <c r="CB189" s="14" t="str">
        <f>VLOOKUP(CB350,Lookups!$AJ$1:$AK$4,2,TRUE)</f>
        <v>6Months</v>
      </c>
      <c r="CC189" s="14" t="str">
        <f>VLOOKUP(CC350,Lookups!$AJ$1:$AK$4,2,TRUE)</f>
        <v>12Months</v>
      </c>
      <c r="CD189" s="14" t="str">
        <f>VLOOKUP(CD350,Lookups!$AJ$1:$AK$4,2,TRUE)</f>
        <v>6Months</v>
      </c>
      <c r="CE189" s="14" t="str">
        <f>VLOOKUP(CE350,Lookups!$AJ$1:$AK$4,2,TRUE)</f>
        <v>6Months</v>
      </c>
      <c r="CF189" s="14" t="str">
        <f>VLOOKUP(CF350,Lookups!$AJ$1:$AK$4,2,TRUE)</f>
        <v>12Months</v>
      </c>
      <c r="CG189" s="14" t="str">
        <f>VLOOKUP(CG350,Lookups!$AJ$1:$AK$4,2,TRUE)</f>
        <v>12Months</v>
      </c>
      <c r="CH189" s="14" t="str">
        <f>VLOOKUP(CH350,Lookups!$AJ$1:$AK$4,2,TRUE)</f>
        <v>6Months</v>
      </c>
      <c r="CI189" s="14" t="str">
        <f>VLOOKUP(CI350,Lookups!$AJ$1:$AK$4,2,TRUE)</f>
        <v>24Months</v>
      </c>
      <c r="CJ189" s="14" t="str">
        <f>VLOOKUP(CJ350,Lookups!$AJ$1:$AK$4,2,TRUE)</f>
        <v>12Months</v>
      </c>
      <c r="CK189" s="14" t="str">
        <f>VLOOKUP(CK350,Lookups!$AJ$1:$AK$4,2,TRUE)</f>
        <v>24Months</v>
      </c>
      <c r="CL189" s="14" t="str">
        <f>VLOOKUP(CL350,Lookups!$AJ$1:$AK$4,2,TRUE)</f>
        <v>6Months</v>
      </c>
      <c r="CM189" s="14" t="str">
        <f>VLOOKUP(CM350,Lookups!$AJ$1:$AK$4,2,TRUE)</f>
        <v>6Months</v>
      </c>
      <c r="CN189" s="14" t="str">
        <f>VLOOKUP(CN350,Lookups!$AJ$1:$AK$4,2,TRUE)</f>
        <v>6Months</v>
      </c>
      <c r="CO189" s="14" t="str">
        <f>VLOOKUP(CO350,Lookups!$AJ$1:$AK$4,2,TRUE)</f>
        <v>6Months</v>
      </c>
      <c r="CP189" s="14" t="str">
        <f>VLOOKUP(CP350,Lookups!$AJ$1:$AK$4,2,TRUE)</f>
        <v>24Months</v>
      </c>
      <c r="CQ189" s="14" t="str">
        <f>VLOOKUP(CQ350,Lookups!$AJ$1:$AK$4,2,TRUE)</f>
        <v>24Months</v>
      </c>
      <c r="CR189" s="14" t="str">
        <f>VLOOKUP(CR350,Lookups!$AJ$1:$AK$4,2,TRUE)</f>
        <v>24Months</v>
      </c>
      <c r="CS189" s="14" t="str">
        <f>VLOOKUP(CS350,Lookups!$AJ$1:$AK$4,2,TRUE)</f>
        <v>6Months</v>
      </c>
      <c r="CT189" s="14" t="str">
        <f>VLOOKUP(CT350,Lookups!$AJ$1:$AK$4,2,TRUE)</f>
        <v>12Months</v>
      </c>
      <c r="CU189" s="14" t="str">
        <f>VLOOKUP(CU350,Lookups!$AJ$1:$AK$4,2,TRUE)</f>
        <v>24Months</v>
      </c>
      <c r="CV189" s="14" t="str">
        <f>VLOOKUP(CV350,Lookups!$AJ$1:$AK$4,2,TRUE)</f>
        <v>6Months</v>
      </c>
      <c r="CW189" s="14" t="str">
        <f>VLOOKUP(CW350,Lookups!$AJ$1:$AK$4,2,TRUE)</f>
        <v>6Months</v>
      </c>
    </row>
    <row r="190" ht="12.75" customHeight="1" outlineLevel="1">
      <c r="A190" s="11" t="s">
        <v>667</v>
      </c>
      <c r="B190" s="14" t="str">
        <f>VLOOKUP(B351,Lookups!$AL$1:$AM$3,2,TRUE)</f>
        <v>Included  </v>
      </c>
      <c r="C190" s="14" t="str">
        <f>VLOOKUP(C351,Lookups!$AL$1:$AM$3,2,TRUE)</f>
        <v>NotIncluded   </v>
      </c>
      <c r="D190" s="14" t="str">
        <f>VLOOKUP(D351,Lookups!$AL$1:$AM$3,2,TRUE)</f>
        <v>Included  </v>
      </c>
      <c r="E190" s="14" t="str">
        <f>VLOOKUP(E351,Lookups!$AL$1:$AM$3,2,TRUE)</f>
        <v>Included  </v>
      </c>
      <c r="F190" s="14" t="str">
        <f>VLOOKUP(F351,Lookups!$AL$1:$AM$3,2,TRUE)</f>
        <v>NotIncluded   </v>
      </c>
      <c r="G190" s="14" t="str">
        <f>VLOOKUP(G351,Lookups!$AL$1:$AM$3,2,TRUE)</f>
        <v>NotIncluded   </v>
      </c>
      <c r="H190" s="14" t="str">
        <f>VLOOKUP(H351,Lookups!$AL$1:$AM$3,2,TRUE)</f>
        <v>Included  </v>
      </c>
      <c r="I190" s="14" t="str">
        <f>VLOOKUP(I351,Lookups!$AL$1:$AM$3,2,TRUE)</f>
        <v>NotIncluded   </v>
      </c>
      <c r="J190" s="14" t="str">
        <f>VLOOKUP(J351,Lookups!$AL$1:$AM$3,2,TRUE)</f>
        <v>NotIncluded   </v>
      </c>
      <c r="K190" s="14" t="str">
        <f>VLOOKUP(K351,Lookups!$AL$1:$AM$3,2,TRUE)</f>
        <v>NotIncluded   </v>
      </c>
      <c r="L190" s="14" t="str">
        <f>VLOOKUP(L351,Lookups!$AL$1:$AM$3,2,TRUE)</f>
        <v>Included  </v>
      </c>
      <c r="M190" s="14" t="str">
        <f>VLOOKUP(M351,Lookups!$AL$1:$AM$3,2,TRUE)</f>
        <v>Included  </v>
      </c>
      <c r="N190" s="14" t="str">
        <f>VLOOKUP(N351,Lookups!$AL$1:$AM$3,2,TRUE)</f>
        <v>NotIncluded   </v>
      </c>
      <c r="O190" s="14" t="str">
        <f>VLOOKUP(O351,Lookups!$AL$1:$AM$3,2,TRUE)</f>
        <v>Included  </v>
      </c>
      <c r="P190" s="14" t="str">
        <f>VLOOKUP(P351,Lookups!$AL$1:$AM$3,2,TRUE)</f>
        <v>NotIncluded   </v>
      </c>
      <c r="Q190" s="14" t="str">
        <f>VLOOKUP(Q351,Lookups!$AL$1:$AM$3,2,TRUE)</f>
        <v>Included  </v>
      </c>
      <c r="R190" s="14" t="str">
        <f>VLOOKUP(R351,Lookups!$AL$1:$AM$3,2,TRUE)</f>
        <v>Included  </v>
      </c>
      <c r="S190" s="14" t="str">
        <f>VLOOKUP(S351,Lookups!$AL$1:$AM$3,2,TRUE)</f>
        <v>Included  </v>
      </c>
      <c r="T190" s="14" t="str">
        <f>VLOOKUP(T351,Lookups!$AL$1:$AM$3,2,TRUE)</f>
        <v>Included  </v>
      </c>
      <c r="U190" s="14" t="str">
        <f>VLOOKUP(U351,Lookups!$AL$1:$AM$3,2,TRUE)</f>
        <v>NotIncluded   </v>
      </c>
      <c r="V190" s="14" t="str">
        <f>VLOOKUP(V351,Lookups!$AL$1:$AM$3,2,TRUE)</f>
        <v>NotIncluded   </v>
      </c>
      <c r="W190" s="14" t="str">
        <f>VLOOKUP(W351,Lookups!$AL$1:$AM$3,2,TRUE)</f>
        <v>Included  </v>
      </c>
      <c r="X190" s="14" t="str">
        <f>VLOOKUP(X351,Lookups!$AL$1:$AM$3,2,TRUE)</f>
        <v>NotIncluded   </v>
      </c>
      <c r="Y190" s="14" t="str">
        <f>VLOOKUP(Y351,Lookups!$AL$1:$AM$3,2,TRUE)</f>
        <v>NotIncluded   </v>
      </c>
      <c r="Z190" s="14" t="str">
        <f>VLOOKUP(Z351,Lookups!$AL$1:$AM$3,2,TRUE)</f>
        <v>Included  </v>
      </c>
      <c r="AA190" s="14" t="str">
        <f>VLOOKUP(AA351,Lookups!$AL$1:$AM$3,2,TRUE)</f>
        <v>Included  </v>
      </c>
      <c r="AB190" s="14" t="str">
        <f>VLOOKUP(AB351,Lookups!$AL$1:$AM$3,2,TRUE)</f>
        <v>Included  </v>
      </c>
      <c r="AC190" s="14" t="str">
        <f>VLOOKUP(AC351,Lookups!$AL$1:$AM$3,2,TRUE)</f>
        <v>Included  </v>
      </c>
      <c r="AD190" s="14" t="str">
        <f>VLOOKUP(AD351,Lookups!$AL$1:$AM$3,2,TRUE)</f>
        <v>NotIncluded   </v>
      </c>
      <c r="AE190" s="14" t="str">
        <f>VLOOKUP(AE351,Lookups!$AL$1:$AM$3,2,TRUE)</f>
        <v>Included  </v>
      </c>
      <c r="AF190" s="14" t="str">
        <f>VLOOKUP(AF351,Lookups!$AL$1:$AM$3,2,TRUE)</f>
        <v>NotIncluded   </v>
      </c>
      <c r="AG190" s="14" t="str">
        <f>VLOOKUP(AG351,Lookups!$AL$1:$AM$3,2,TRUE)</f>
        <v>NotIncluded   </v>
      </c>
      <c r="AH190" s="14" t="str">
        <f>VLOOKUP(AH351,Lookups!$AL$1:$AM$3,2,TRUE)</f>
        <v>NotIncluded   </v>
      </c>
      <c r="AI190" s="14" t="str">
        <f>VLOOKUP(AI351,Lookups!$AL$1:$AM$3,2,TRUE)</f>
        <v>Included  </v>
      </c>
      <c r="AJ190" s="14" t="str">
        <f>VLOOKUP(AJ351,Lookups!$AL$1:$AM$3,2,TRUE)</f>
        <v>Included  </v>
      </c>
      <c r="AK190" s="14" t="str">
        <f>VLOOKUP(AK351,Lookups!$AL$1:$AM$3,2,TRUE)</f>
        <v>Included  </v>
      </c>
      <c r="AL190" s="14" t="str">
        <f>VLOOKUP(AL351,Lookups!$AL$1:$AM$3,2,TRUE)</f>
        <v>NotIncluded   </v>
      </c>
      <c r="AM190" s="14" t="str">
        <f>VLOOKUP(AM351,Lookups!$AL$1:$AM$3,2,TRUE)</f>
        <v>Included  </v>
      </c>
      <c r="AN190" s="14" t="str">
        <f>VLOOKUP(AN351,Lookups!$AL$1:$AM$3,2,TRUE)</f>
        <v>NotIncluded   </v>
      </c>
      <c r="AO190" s="14" t="str">
        <f>VLOOKUP(AO351,Lookups!$AL$1:$AM$3,2,TRUE)</f>
        <v>Included  </v>
      </c>
      <c r="AP190" s="14" t="str">
        <f>VLOOKUP(AP351,Lookups!$AL$1:$AM$3,2,TRUE)</f>
        <v>Included  </v>
      </c>
      <c r="AQ190" s="14" t="str">
        <f>VLOOKUP(AQ351,Lookups!$AL$1:$AM$3,2,TRUE)</f>
        <v>Included  </v>
      </c>
      <c r="AR190" s="14" t="str">
        <f>VLOOKUP(AR351,Lookups!$AL$1:$AM$3,2,TRUE)</f>
        <v>NotIncluded   </v>
      </c>
      <c r="AS190" s="14" t="str">
        <f>VLOOKUP(AS351,Lookups!$AL$1:$AM$3,2,TRUE)</f>
        <v>Included  </v>
      </c>
      <c r="AT190" s="14" t="str">
        <f>VLOOKUP(AT351,Lookups!$AL$1:$AM$3,2,TRUE)</f>
        <v>NotIncluded   </v>
      </c>
      <c r="AU190" s="14" t="str">
        <f>VLOOKUP(AU351,Lookups!$AL$1:$AM$3,2,TRUE)</f>
        <v>Included  </v>
      </c>
      <c r="AV190" s="14" t="str">
        <f>VLOOKUP(AV351,Lookups!$AL$1:$AM$3,2,TRUE)</f>
        <v>NotIncluded   </v>
      </c>
      <c r="AW190" s="14" t="str">
        <f>VLOOKUP(AW351,Lookups!$AL$1:$AM$3,2,TRUE)</f>
        <v>NotIncluded   </v>
      </c>
      <c r="AX190" s="14" t="str">
        <f>VLOOKUP(AX351,Lookups!$AL$1:$AM$3,2,TRUE)</f>
        <v>Included  </v>
      </c>
      <c r="AY190" s="14" t="str">
        <f>VLOOKUP(AY351,Lookups!$AL$1:$AM$3,2,TRUE)</f>
        <v>Included  </v>
      </c>
      <c r="AZ190" s="14" t="str">
        <f>VLOOKUP(AZ351,Lookups!$AL$1:$AM$3,2,TRUE)</f>
        <v>Included  </v>
      </c>
      <c r="BA190" s="14" t="str">
        <f>VLOOKUP(BA351,Lookups!$AL$1:$AM$3,2,TRUE)</f>
        <v>NotIncluded   </v>
      </c>
      <c r="BB190" s="14" t="str">
        <f>VLOOKUP(BB351,Lookups!$AL$1:$AM$3,2,TRUE)</f>
        <v>NotIncluded   </v>
      </c>
      <c r="BC190" s="14" t="str">
        <f>VLOOKUP(BC351,Lookups!$AL$1:$AM$3,2,TRUE)</f>
        <v>Included  </v>
      </c>
      <c r="BD190" s="14" t="str">
        <f>VLOOKUP(BD351,Lookups!$AL$1:$AM$3,2,TRUE)</f>
        <v>Included  </v>
      </c>
      <c r="BE190" s="14" t="str">
        <f>VLOOKUP(BE351,Lookups!$AL$1:$AM$3,2,TRUE)</f>
        <v>NotIncluded   </v>
      </c>
      <c r="BF190" s="14" t="str">
        <f>VLOOKUP(BF351,Lookups!$AL$1:$AM$3,2,TRUE)</f>
        <v>Included  </v>
      </c>
      <c r="BG190" s="14" t="str">
        <f>VLOOKUP(BG351,Lookups!$AL$1:$AM$3,2,TRUE)</f>
        <v>NotIncluded   </v>
      </c>
      <c r="BH190" s="14" t="str">
        <f>VLOOKUP(BH351,Lookups!$AL$1:$AM$3,2,TRUE)</f>
        <v>NotIncluded   </v>
      </c>
      <c r="BI190" s="14" t="str">
        <f>VLOOKUP(BI351,Lookups!$AL$1:$AM$3,2,TRUE)</f>
        <v>Included  </v>
      </c>
      <c r="BJ190" s="14" t="str">
        <f>VLOOKUP(BJ351,Lookups!$AL$1:$AM$3,2,TRUE)</f>
        <v>NotIncluded   </v>
      </c>
      <c r="BK190" s="14" t="str">
        <f>VLOOKUP(BK351,Lookups!$AL$1:$AM$3,2,TRUE)</f>
        <v>NotIncluded   </v>
      </c>
      <c r="BL190" s="14" t="str">
        <f>VLOOKUP(BL351,Lookups!$AL$1:$AM$3,2,TRUE)</f>
        <v>NotIncluded   </v>
      </c>
      <c r="BM190" s="14" t="str">
        <f>VLOOKUP(BM351,Lookups!$AL$1:$AM$3,2,TRUE)</f>
        <v>NotIncluded   </v>
      </c>
      <c r="BN190" s="14" t="str">
        <f>VLOOKUP(BN351,Lookups!$AL$1:$AM$3,2,TRUE)</f>
        <v>NotIncluded   </v>
      </c>
      <c r="BO190" s="14" t="str">
        <f>VLOOKUP(BO351,Lookups!$AL$1:$AM$3,2,TRUE)</f>
        <v>NotIncluded   </v>
      </c>
      <c r="BP190" s="14" t="str">
        <f>VLOOKUP(BP351,Lookups!$AL$1:$AM$3,2,TRUE)</f>
        <v>NotIncluded   </v>
      </c>
      <c r="BQ190" s="14" t="str">
        <f>VLOOKUP(BQ351,Lookups!$AL$1:$AM$3,2,TRUE)</f>
        <v>NotIncluded   </v>
      </c>
      <c r="BR190" s="14" t="str">
        <f>VLOOKUP(BR351,Lookups!$AL$1:$AM$3,2,TRUE)</f>
        <v>NotIncluded   </v>
      </c>
      <c r="BS190" s="14" t="str">
        <f>VLOOKUP(BS351,Lookups!$AL$1:$AM$3,2,TRUE)</f>
        <v>NotIncluded   </v>
      </c>
      <c r="BT190" s="14" t="str">
        <f>VLOOKUP(BT351,Lookups!$AL$1:$AM$3,2,TRUE)</f>
        <v>NotIncluded   </v>
      </c>
      <c r="BU190" s="14" t="str">
        <f>VLOOKUP(BU351,Lookups!$AL$1:$AM$3,2,TRUE)</f>
        <v>Included  </v>
      </c>
      <c r="BV190" s="14" t="str">
        <f>VLOOKUP(BV351,Lookups!$AL$1:$AM$3,2,TRUE)</f>
        <v>Included  </v>
      </c>
      <c r="BW190" s="14" t="str">
        <f>VLOOKUP(BW351,Lookups!$AL$1:$AM$3,2,TRUE)</f>
        <v>NotIncluded   </v>
      </c>
      <c r="BX190" s="14" t="str">
        <f>VLOOKUP(BX351,Lookups!$AL$1:$AM$3,2,TRUE)</f>
        <v>Included  </v>
      </c>
      <c r="BY190" s="14" t="str">
        <f>VLOOKUP(BY351,Lookups!$AL$1:$AM$3,2,TRUE)</f>
        <v>Included  </v>
      </c>
      <c r="BZ190" s="14" t="str">
        <f>VLOOKUP(BZ351,Lookups!$AL$1:$AM$3,2,TRUE)</f>
        <v>NotIncluded   </v>
      </c>
      <c r="CA190" s="14" t="str">
        <f>VLOOKUP(CA351,Lookups!$AL$1:$AM$3,2,TRUE)</f>
        <v>Included  </v>
      </c>
      <c r="CB190" s="14" t="str">
        <f>VLOOKUP(CB351,Lookups!$AL$1:$AM$3,2,TRUE)</f>
        <v>NotIncluded   </v>
      </c>
      <c r="CC190" s="14" t="str">
        <f>VLOOKUP(CC351,Lookups!$AL$1:$AM$3,2,TRUE)</f>
        <v>Included  </v>
      </c>
      <c r="CD190" s="14" t="str">
        <f>VLOOKUP(CD351,Lookups!$AL$1:$AM$3,2,TRUE)</f>
        <v>Included  </v>
      </c>
      <c r="CE190" s="14" t="str">
        <f>VLOOKUP(CE351,Lookups!$AL$1:$AM$3,2,TRUE)</f>
        <v>Included  </v>
      </c>
      <c r="CF190" s="14" t="str">
        <f>VLOOKUP(CF351,Lookups!$AL$1:$AM$3,2,TRUE)</f>
        <v>Included  </v>
      </c>
      <c r="CG190" s="14" t="str">
        <f>VLOOKUP(CG351,Lookups!$AL$1:$AM$3,2,TRUE)</f>
        <v>NotIncluded   </v>
      </c>
      <c r="CH190" s="14" t="str">
        <f>VLOOKUP(CH351,Lookups!$AL$1:$AM$3,2,TRUE)</f>
        <v>Included  </v>
      </c>
      <c r="CI190" s="14" t="str">
        <f>VLOOKUP(CI351,Lookups!$AL$1:$AM$3,2,TRUE)</f>
        <v>Included  </v>
      </c>
      <c r="CJ190" s="14" t="str">
        <f>VLOOKUP(CJ351,Lookups!$AL$1:$AM$3,2,TRUE)</f>
        <v>NotIncluded   </v>
      </c>
      <c r="CK190" s="14" t="str">
        <f>VLOOKUP(CK351,Lookups!$AL$1:$AM$3,2,TRUE)</f>
        <v>Included  </v>
      </c>
      <c r="CL190" s="14" t="str">
        <f>VLOOKUP(CL351,Lookups!$AL$1:$AM$3,2,TRUE)</f>
        <v>NotIncluded   </v>
      </c>
      <c r="CM190" s="14" t="str">
        <f>VLOOKUP(CM351,Lookups!$AL$1:$AM$3,2,TRUE)</f>
        <v>Included  </v>
      </c>
      <c r="CN190" s="14" t="str">
        <f>VLOOKUP(CN351,Lookups!$AL$1:$AM$3,2,TRUE)</f>
        <v>NotIncluded   </v>
      </c>
      <c r="CO190" s="14" t="str">
        <f>VLOOKUP(CO351,Lookups!$AL$1:$AM$3,2,TRUE)</f>
        <v>NotIncluded   </v>
      </c>
      <c r="CP190" s="14" t="str">
        <f>VLOOKUP(CP351,Lookups!$AL$1:$AM$3,2,TRUE)</f>
        <v>Included  </v>
      </c>
      <c r="CQ190" s="14" t="str">
        <f>VLOOKUP(CQ351,Lookups!$AL$1:$AM$3,2,TRUE)</f>
        <v>Included  </v>
      </c>
      <c r="CR190" s="14" t="str">
        <f>VLOOKUP(CR351,Lookups!$AL$1:$AM$3,2,TRUE)</f>
        <v>NotIncluded   </v>
      </c>
      <c r="CS190" s="14" t="str">
        <f>VLOOKUP(CS351,Lookups!$AL$1:$AM$3,2,TRUE)</f>
        <v>NotIncluded   </v>
      </c>
      <c r="CT190" s="14" t="str">
        <f>VLOOKUP(CT351,Lookups!$AL$1:$AM$3,2,TRUE)</f>
        <v>Included  </v>
      </c>
      <c r="CU190" s="14" t="str">
        <f>VLOOKUP(CU351,Lookups!$AL$1:$AM$3,2,TRUE)</f>
        <v>Included  </v>
      </c>
      <c r="CV190" s="14" t="str">
        <f>VLOOKUP(CV351,Lookups!$AL$1:$AM$3,2,TRUE)</f>
        <v>Included  </v>
      </c>
      <c r="CW190" s="14" t="str">
        <f>VLOOKUP(CW351,Lookups!$AL$1:$AM$3,2,TRUE)</f>
        <v>NotIncluded   </v>
      </c>
    </row>
    <row r="191" ht="12.75" customHeight="1" outlineLevel="1">
      <c r="A191" s="11" t="s">
        <v>668</v>
      </c>
      <c r="B191" s="14" t="b">
        <f>VLOOKUP(B352,Lookups!$AN$1:$AO$3,2,TRUE)</f>
        <v>0</v>
      </c>
      <c r="C191" s="14" t="b">
        <f>VLOOKUP(C352,Lookups!$AN$1:$AO$3,2,TRUE)</f>
        <v>1</v>
      </c>
      <c r="D191" s="14" t="b">
        <f>VLOOKUP(D352,Lookups!$AN$1:$AO$3,2,TRUE)</f>
        <v>0</v>
      </c>
      <c r="E191" s="14" t="b">
        <f>VLOOKUP(E352,Lookups!$AN$1:$AO$3,2,TRUE)</f>
        <v>0</v>
      </c>
      <c r="F191" s="14" t="b">
        <f>VLOOKUP(F352,Lookups!$AN$1:$AO$3,2,TRUE)</f>
        <v>0</v>
      </c>
      <c r="G191" s="14" t="b">
        <f>VLOOKUP(G352,Lookups!$AN$1:$AO$3,2,TRUE)</f>
        <v>1</v>
      </c>
      <c r="H191" s="14" t="b">
        <f>VLOOKUP(H352,Lookups!$AN$1:$AO$3,2,TRUE)</f>
        <v>0</v>
      </c>
      <c r="I191" s="14" t="b">
        <f>VLOOKUP(I352,Lookups!$AN$1:$AO$3,2,TRUE)</f>
        <v>1</v>
      </c>
      <c r="J191" s="14" t="b">
        <f>VLOOKUP(J352,Lookups!$AN$1:$AO$3,2,TRUE)</f>
        <v>0</v>
      </c>
      <c r="K191" s="14" t="b">
        <f>VLOOKUP(K352,Lookups!$AN$1:$AO$3,2,TRUE)</f>
        <v>0</v>
      </c>
      <c r="L191" s="14" t="b">
        <f>VLOOKUP(L352,Lookups!$AN$1:$AO$3,2,TRUE)</f>
        <v>1</v>
      </c>
      <c r="M191" s="14" t="b">
        <f>VLOOKUP(M352,Lookups!$AN$1:$AO$3,2,TRUE)</f>
        <v>1</v>
      </c>
      <c r="N191" s="14" t="b">
        <f>VLOOKUP(N352,Lookups!$AN$1:$AO$3,2,TRUE)</f>
        <v>1</v>
      </c>
      <c r="O191" s="14" t="b">
        <f>VLOOKUP(O352,Lookups!$AN$1:$AO$3,2,TRUE)</f>
        <v>0</v>
      </c>
      <c r="P191" s="14" t="b">
        <f>VLOOKUP(P352,Lookups!$AN$1:$AO$3,2,TRUE)</f>
        <v>1</v>
      </c>
      <c r="Q191" s="14" t="b">
        <f>VLOOKUP(Q352,Lookups!$AN$1:$AO$3,2,TRUE)</f>
        <v>0</v>
      </c>
      <c r="R191" s="14" t="b">
        <f>VLOOKUP(R352,Lookups!$AN$1:$AO$3,2,TRUE)</f>
        <v>1</v>
      </c>
      <c r="S191" s="14" t="b">
        <f>VLOOKUP(S352,Lookups!$AN$1:$AO$3,2,TRUE)</f>
        <v>0</v>
      </c>
      <c r="T191" s="14" t="b">
        <f>VLOOKUP(T352,Lookups!$AN$1:$AO$3,2,TRUE)</f>
        <v>1</v>
      </c>
      <c r="U191" s="14" t="b">
        <f>VLOOKUP(U352,Lookups!$AN$1:$AO$3,2,TRUE)</f>
        <v>0</v>
      </c>
      <c r="V191" s="14" t="b">
        <f>VLOOKUP(V352,Lookups!$AN$1:$AO$3,2,TRUE)</f>
        <v>1</v>
      </c>
      <c r="W191" s="14" t="b">
        <f>VLOOKUP(W352,Lookups!$AN$1:$AO$3,2,TRUE)</f>
        <v>1</v>
      </c>
      <c r="X191" s="14" t="b">
        <f>VLOOKUP(X352,Lookups!$AN$1:$AO$3,2,TRUE)</f>
        <v>0</v>
      </c>
      <c r="Y191" s="14" t="b">
        <f>VLOOKUP(Y352,Lookups!$AN$1:$AO$3,2,TRUE)</f>
        <v>1</v>
      </c>
      <c r="Z191" s="14" t="b">
        <f>VLOOKUP(Z352,Lookups!$AN$1:$AO$3,2,TRUE)</f>
        <v>1</v>
      </c>
      <c r="AA191" s="14" t="b">
        <f>VLOOKUP(AA352,Lookups!$AN$1:$AO$3,2,TRUE)</f>
        <v>0</v>
      </c>
      <c r="AB191" s="14" t="b">
        <f>VLOOKUP(AB352,Lookups!$AN$1:$AO$3,2,TRUE)</f>
        <v>0</v>
      </c>
      <c r="AC191" s="14" t="b">
        <f>VLOOKUP(AC352,Lookups!$AN$1:$AO$3,2,TRUE)</f>
        <v>0</v>
      </c>
      <c r="AD191" s="14" t="b">
        <f>VLOOKUP(AD352,Lookups!$AN$1:$AO$3,2,TRUE)</f>
        <v>1</v>
      </c>
      <c r="AE191" s="14" t="b">
        <f>VLOOKUP(AE352,Lookups!$AN$1:$AO$3,2,TRUE)</f>
        <v>1</v>
      </c>
      <c r="AF191" s="14" t="b">
        <f>VLOOKUP(AF352,Lookups!$AN$1:$AO$3,2,TRUE)</f>
        <v>0</v>
      </c>
      <c r="AG191" s="14" t="b">
        <f>VLOOKUP(AG352,Lookups!$AN$1:$AO$3,2,TRUE)</f>
        <v>1</v>
      </c>
      <c r="AH191" s="14" t="b">
        <f>VLOOKUP(AH352,Lookups!$AN$1:$AO$3,2,TRUE)</f>
        <v>0</v>
      </c>
      <c r="AI191" s="14" t="b">
        <f>VLOOKUP(AI352,Lookups!$AN$1:$AO$3,2,TRUE)</f>
        <v>1</v>
      </c>
      <c r="AJ191" s="14" t="b">
        <f>VLOOKUP(AJ352,Lookups!$AN$1:$AO$3,2,TRUE)</f>
        <v>1</v>
      </c>
      <c r="AK191" s="14" t="b">
        <f>VLOOKUP(AK352,Lookups!$AN$1:$AO$3,2,TRUE)</f>
        <v>0</v>
      </c>
      <c r="AL191" s="14" t="b">
        <f>VLOOKUP(AL352,Lookups!$AN$1:$AO$3,2,TRUE)</f>
        <v>1</v>
      </c>
      <c r="AM191" s="14" t="b">
        <f>VLOOKUP(AM352,Lookups!$AN$1:$AO$3,2,TRUE)</f>
        <v>0</v>
      </c>
      <c r="AN191" s="14" t="b">
        <f>VLOOKUP(AN352,Lookups!$AN$1:$AO$3,2,TRUE)</f>
        <v>0</v>
      </c>
      <c r="AO191" s="14" t="b">
        <f>VLOOKUP(AO352,Lookups!$AN$1:$AO$3,2,TRUE)</f>
        <v>1</v>
      </c>
      <c r="AP191" s="14" t="b">
        <f>VLOOKUP(AP352,Lookups!$AN$1:$AO$3,2,TRUE)</f>
        <v>1</v>
      </c>
      <c r="AQ191" s="14" t="b">
        <f>VLOOKUP(AQ352,Lookups!$AN$1:$AO$3,2,TRUE)</f>
        <v>0</v>
      </c>
      <c r="AR191" s="14" t="b">
        <f>VLOOKUP(AR352,Lookups!$AN$1:$AO$3,2,TRUE)</f>
        <v>1</v>
      </c>
      <c r="AS191" s="14" t="b">
        <f>VLOOKUP(AS352,Lookups!$AN$1:$AO$3,2,TRUE)</f>
        <v>0</v>
      </c>
      <c r="AT191" s="14" t="b">
        <f>VLOOKUP(AT352,Lookups!$AN$1:$AO$3,2,TRUE)</f>
        <v>0</v>
      </c>
      <c r="AU191" s="14" t="b">
        <f>VLOOKUP(AU352,Lookups!$AN$1:$AO$3,2,TRUE)</f>
        <v>1</v>
      </c>
      <c r="AV191" s="14" t="b">
        <f>VLOOKUP(AV352,Lookups!$AN$1:$AO$3,2,TRUE)</f>
        <v>1</v>
      </c>
      <c r="AW191" s="14" t="b">
        <f>VLOOKUP(AW352,Lookups!$AN$1:$AO$3,2,TRUE)</f>
        <v>1</v>
      </c>
      <c r="AX191" s="14" t="b">
        <f>VLOOKUP(AX352,Lookups!$AN$1:$AO$3,2,TRUE)</f>
        <v>1</v>
      </c>
      <c r="AY191" s="14" t="b">
        <f>VLOOKUP(AY352,Lookups!$AN$1:$AO$3,2,TRUE)</f>
        <v>1</v>
      </c>
      <c r="AZ191" s="14" t="b">
        <f>VLOOKUP(AZ352,Lookups!$AN$1:$AO$3,2,TRUE)</f>
        <v>0</v>
      </c>
      <c r="BA191" s="14" t="b">
        <f>VLOOKUP(BA352,Lookups!$AN$1:$AO$3,2,TRUE)</f>
        <v>0</v>
      </c>
      <c r="BB191" s="14" t="b">
        <f>VLOOKUP(BB352,Lookups!$AN$1:$AO$3,2,TRUE)</f>
        <v>0</v>
      </c>
      <c r="BC191" s="14" t="b">
        <f>VLOOKUP(BC352,Lookups!$AN$1:$AO$3,2,TRUE)</f>
        <v>0</v>
      </c>
      <c r="BD191" s="14" t="b">
        <f>VLOOKUP(BD352,Lookups!$AN$1:$AO$3,2,TRUE)</f>
        <v>0</v>
      </c>
      <c r="BE191" s="14" t="b">
        <f>VLOOKUP(BE352,Lookups!$AN$1:$AO$3,2,TRUE)</f>
        <v>1</v>
      </c>
      <c r="BF191" s="14" t="b">
        <f>VLOOKUP(BF352,Lookups!$AN$1:$AO$3,2,TRUE)</f>
        <v>1</v>
      </c>
      <c r="BG191" s="14" t="b">
        <f>VLOOKUP(BG352,Lookups!$AN$1:$AO$3,2,TRUE)</f>
        <v>1</v>
      </c>
      <c r="BH191" s="14" t="b">
        <f>VLOOKUP(BH352,Lookups!$AN$1:$AO$3,2,TRUE)</f>
        <v>1</v>
      </c>
      <c r="BI191" s="14" t="b">
        <f>VLOOKUP(BI352,Lookups!$AN$1:$AO$3,2,TRUE)</f>
        <v>0</v>
      </c>
      <c r="BJ191" s="14" t="b">
        <f>VLOOKUP(BJ352,Lookups!$AN$1:$AO$3,2,TRUE)</f>
        <v>1</v>
      </c>
      <c r="BK191" s="14" t="b">
        <f>VLOOKUP(BK352,Lookups!$AN$1:$AO$3,2,TRUE)</f>
        <v>0</v>
      </c>
      <c r="BL191" s="14" t="b">
        <f>VLOOKUP(BL352,Lookups!$AN$1:$AO$3,2,TRUE)</f>
        <v>0</v>
      </c>
      <c r="BM191" s="14" t="b">
        <f>VLOOKUP(BM352,Lookups!$AN$1:$AO$3,2,TRUE)</f>
        <v>0</v>
      </c>
      <c r="BN191" s="14" t="b">
        <f>VLOOKUP(BN352,Lookups!$AN$1:$AO$3,2,TRUE)</f>
        <v>0</v>
      </c>
      <c r="BO191" s="14" t="b">
        <f>VLOOKUP(BO352,Lookups!$AN$1:$AO$3,2,TRUE)</f>
        <v>1</v>
      </c>
      <c r="BP191" s="14" t="b">
        <f>VLOOKUP(BP352,Lookups!$AN$1:$AO$3,2,TRUE)</f>
        <v>0</v>
      </c>
      <c r="BQ191" s="14" t="b">
        <f>VLOOKUP(BQ352,Lookups!$AN$1:$AO$3,2,TRUE)</f>
        <v>1</v>
      </c>
      <c r="BR191" s="14" t="b">
        <f>VLOOKUP(BR352,Lookups!$AN$1:$AO$3,2,TRUE)</f>
        <v>1</v>
      </c>
      <c r="BS191" s="14" t="b">
        <f>VLOOKUP(BS352,Lookups!$AN$1:$AO$3,2,TRUE)</f>
        <v>0</v>
      </c>
      <c r="BT191" s="14" t="b">
        <f>VLOOKUP(BT352,Lookups!$AN$1:$AO$3,2,TRUE)</f>
        <v>0</v>
      </c>
      <c r="BU191" s="14" t="b">
        <f>VLOOKUP(BU352,Lookups!$AN$1:$AO$3,2,TRUE)</f>
        <v>1</v>
      </c>
      <c r="BV191" s="14" t="b">
        <f>VLOOKUP(BV352,Lookups!$AN$1:$AO$3,2,TRUE)</f>
        <v>0</v>
      </c>
      <c r="BW191" s="14" t="b">
        <f>VLOOKUP(BW352,Lookups!$AN$1:$AO$3,2,TRUE)</f>
        <v>0</v>
      </c>
      <c r="BX191" s="14" t="b">
        <f>VLOOKUP(BX352,Lookups!$AN$1:$AO$3,2,TRUE)</f>
        <v>1</v>
      </c>
      <c r="BY191" s="14" t="b">
        <f>VLOOKUP(BY352,Lookups!$AN$1:$AO$3,2,TRUE)</f>
        <v>1</v>
      </c>
      <c r="BZ191" s="14" t="b">
        <f>VLOOKUP(BZ352,Lookups!$AN$1:$AO$3,2,TRUE)</f>
        <v>0</v>
      </c>
      <c r="CA191" s="14" t="b">
        <f>VLOOKUP(CA352,Lookups!$AN$1:$AO$3,2,TRUE)</f>
        <v>0</v>
      </c>
      <c r="CB191" s="14" t="b">
        <f>VLOOKUP(CB352,Lookups!$AN$1:$AO$3,2,TRUE)</f>
        <v>1</v>
      </c>
      <c r="CC191" s="14" t="b">
        <f>VLOOKUP(CC352,Lookups!$AN$1:$AO$3,2,TRUE)</f>
        <v>0</v>
      </c>
      <c r="CD191" s="14" t="b">
        <f>VLOOKUP(CD352,Lookups!$AN$1:$AO$3,2,TRUE)</f>
        <v>1</v>
      </c>
      <c r="CE191" s="14" t="b">
        <f>VLOOKUP(CE352,Lookups!$AN$1:$AO$3,2,TRUE)</f>
        <v>0</v>
      </c>
      <c r="CF191" s="14" t="b">
        <f>VLOOKUP(CF352,Lookups!$AN$1:$AO$3,2,TRUE)</f>
        <v>1</v>
      </c>
      <c r="CG191" s="14" t="b">
        <f>VLOOKUP(CG352,Lookups!$AN$1:$AO$3,2,TRUE)</f>
        <v>0</v>
      </c>
      <c r="CH191" s="14" t="b">
        <f>VLOOKUP(CH352,Lookups!$AN$1:$AO$3,2,TRUE)</f>
        <v>1</v>
      </c>
      <c r="CI191" s="14" t="b">
        <f>VLOOKUP(CI352,Lookups!$AN$1:$AO$3,2,TRUE)</f>
        <v>1</v>
      </c>
      <c r="CJ191" s="14" t="b">
        <f>VLOOKUP(CJ352,Lookups!$AN$1:$AO$3,2,TRUE)</f>
        <v>0</v>
      </c>
      <c r="CK191" s="14" t="b">
        <f>VLOOKUP(CK352,Lookups!$AN$1:$AO$3,2,TRUE)</f>
        <v>0</v>
      </c>
      <c r="CL191" s="14" t="b">
        <f>VLOOKUP(CL352,Lookups!$AN$1:$AO$3,2,TRUE)</f>
        <v>0</v>
      </c>
      <c r="CM191" s="14" t="b">
        <f>VLOOKUP(CM352,Lookups!$AN$1:$AO$3,2,TRUE)</f>
        <v>1</v>
      </c>
      <c r="CN191" s="14" t="b">
        <f>VLOOKUP(CN352,Lookups!$AN$1:$AO$3,2,TRUE)</f>
        <v>0</v>
      </c>
      <c r="CO191" s="14" t="b">
        <f>VLOOKUP(CO352,Lookups!$AN$1:$AO$3,2,TRUE)</f>
        <v>0</v>
      </c>
      <c r="CP191" s="14" t="b">
        <f>VLOOKUP(CP352,Lookups!$AN$1:$AO$3,2,TRUE)</f>
        <v>0</v>
      </c>
      <c r="CQ191" s="14" t="b">
        <f>VLOOKUP(CQ352,Lookups!$AN$1:$AO$3,2,TRUE)</f>
        <v>1</v>
      </c>
      <c r="CR191" s="14" t="b">
        <f>VLOOKUP(CR352,Lookups!$AN$1:$AO$3,2,TRUE)</f>
        <v>1</v>
      </c>
      <c r="CS191" s="14" t="b">
        <f>VLOOKUP(CS352,Lookups!$AN$1:$AO$3,2,TRUE)</f>
        <v>0</v>
      </c>
      <c r="CT191" s="14" t="b">
        <f>VLOOKUP(CT352,Lookups!$AN$1:$AO$3,2,TRUE)</f>
        <v>1</v>
      </c>
      <c r="CU191" s="14" t="b">
        <f>VLOOKUP(CU352,Lookups!$AN$1:$AO$3,2,TRUE)</f>
        <v>0</v>
      </c>
      <c r="CV191" s="14" t="b">
        <f>VLOOKUP(CV352,Lookups!$AN$1:$AO$3,2,TRUE)</f>
        <v>1</v>
      </c>
      <c r="CW191" s="14" t="b">
        <f>VLOOKUP(CW352,Lookups!$AN$1:$AO$3,2,TRUE)</f>
        <v>1</v>
      </c>
    </row>
    <row r="192" ht="12.75" customHeight="1" outlineLevel="1">
      <c r="A192" s="11" t="s">
        <v>669</v>
      </c>
      <c r="B192" s="14" t="b">
        <f>VLOOKUP(B353,Lookups!$AP$1:$AQ$3,2,TRUE)</f>
        <v>0</v>
      </c>
      <c r="C192" s="14" t="b">
        <f>VLOOKUP(C353,Lookups!$AP$1:$AQ$3,2,TRUE)</f>
        <v>0</v>
      </c>
      <c r="D192" s="14" t="b">
        <f>VLOOKUP(D353,Lookups!$AP$1:$AQ$3,2,TRUE)</f>
        <v>1</v>
      </c>
      <c r="E192" s="14" t="b">
        <f>VLOOKUP(E353,Lookups!$AP$1:$AQ$3,2,TRUE)</f>
        <v>1</v>
      </c>
      <c r="F192" s="14" t="b">
        <f>VLOOKUP(F353,Lookups!$AP$1:$AQ$3,2,TRUE)</f>
        <v>1</v>
      </c>
      <c r="G192" s="14" t="b">
        <f>VLOOKUP(G353,Lookups!$AP$1:$AQ$3,2,TRUE)</f>
        <v>1</v>
      </c>
      <c r="H192" s="14" t="b">
        <f>VLOOKUP(H353,Lookups!$AP$1:$AQ$3,2,TRUE)</f>
        <v>1</v>
      </c>
      <c r="I192" s="14" t="b">
        <f>VLOOKUP(I353,Lookups!$AP$1:$AQ$3,2,TRUE)</f>
        <v>0</v>
      </c>
      <c r="J192" s="14" t="b">
        <f>VLOOKUP(J353,Lookups!$AP$1:$AQ$3,2,TRUE)</f>
        <v>0</v>
      </c>
      <c r="K192" s="14" t="b">
        <f>VLOOKUP(K353,Lookups!$AP$1:$AQ$3,2,TRUE)</f>
        <v>1</v>
      </c>
      <c r="L192" s="14" t="b">
        <f>VLOOKUP(L353,Lookups!$AP$1:$AQ$3,2,TRUE)</f>
        <v>1</v>
      </c>
      <c r="M192" s="14" t="b">
        <f>VLOOKUP(M353,Lookups!$AP$1:$AQ$3,2,TRUE)</f>
        <v>1</v>
      </c>
      <c r="N192" s="14" t="b">
        <f>VLOOKUP(N353,Lookups!$AP$1:$AQ$3,2,TRUE)</f>
        <v>0</v>
      </c>
      <c r="O192" s="14" t="b">
        <f>VLOOKUP(O353,Lookups!$AP$1:$AQ$3,2,TRUE)</f>
        <v>1</v>
      </c>
      <c r="P192" s="14" t="b">
        <f>VLOOKUP(P353,Lookups!$AP$1:$AQ$3,2,TRUE)</f>
        <v>0</v>
      </c>
      <c r="Q192" s="14" t="b">
        <f>VLOOKUP(Q353,Lookups!$AP$1:$AQ$3,2,TRUE)</f>
        <v>1</v>
      </c>
      <c r="R192" s="14" t="b">
        <f>VLOOKUP(R353,Lookups!$AP$1:$AQ$3,2,TRUE)</f>
        <v>1</v>
      </c>
      <c r="S192" s="14" t="b">
        <f>VLOOKUP(S353,Lookups!$AP$1:$AQ$3,2,TRUE)</f>
        <v>1</v>
      </c>
      <c r="T192" s="14" t="b">
        <f>VLOOKUP(T353,Lookups!$AP$1:$AQ$3,2,TRUE)</f>
        <v>1</v>
      </c>
      <c r="U192" s="14" t="b">
        <f>VLOOKUP(U353,Lookups!$AP$1:$AQ$3,2,TRUE)</f>
        <v>0</v>
      </c>
      <c r="V192" s="14" t="b">
        <f>VLOOKUP(V353,Lookups!$AP$1:$AQ$3,2,TRUE)</f>
        <v>0</v>
      </c>
      <c r="W192" s="14" t="b">
        <f>VLOOKUP(W353,Lookups!$AP$1:$AQ$3,2,TRUE)</f>
        <v>1</v>
      </c>
      <c r="X192" s="14" t="b">
        <f>VLOOKUP(X353,Lookups!$AP$1:$AQ$3,2,TRUE)</f>
        <v>1</v>
      </c>
      <c r="Y192" s="14" t="b">
        <f>VLOOKUP(Y353,Lookups!$AP$1:$AQ$3,2,TRUE)</f>
        <v>1</v>
      </c>
      <c r="Z192" s="14" t="b">
        <f>VLOOKUP(Z353,Lookups!$AP$1:$AQ$3,2,TRUE)</f>
        <v>1</v>
      </c>
      <c r="AA192" s="14" t="b">
        <f>VLOOKUP(AA353,Lookups!$AP$1:$AQ$3,2,TRUE)</f>
        <v>0</v>
      </c>
      <c r="AB192" s="14" t="b">
        <f>VLOOKUP(AB353,Lookups!$AP$1:$AQ$3,2,TRUE)</f>
        <v>0</v>
      </c>
      <c r="AC192" s="14" t="b">
        <f>VLOOKUP(AC353,Lookups!$AP$1:$AQ$3,2,TRUE)</f>
        <v>1</v>
      </c>
      <c r="AD192" s="14" t="b">
        <f>VLOOKUP(AD353,Lookups!$AP$1:$AQ$3,2,TRUE)</f>
        <v>1</v>
      </c>
      <c r="AE192" s="14" t="b">
        <f>VLOOKUP(AE353,Lookups!$AP$1:$AQ$3,2,TRUE)</f>
        <v>1</v>
      </c>
      <c r="AF192" s="14" t="b">
        <f>VLOOKUP(AF353,Lookups!$AP$1:$AQ$3,2,TRUE)</f>
        <v>0</v>
      </c>
      <c r="AG192" s="14" t="b">
        <f>VLOOKUP(AG353,Lookups!$AP$1:$AQ$3,2,TRUE)</f>
        <v>0</v>
      </c>
      <c r="AH192" s="14" t="b">
        <f>VLOOKUP(AH353,Lookups!$AP$1:$AQ$3,2,TRUE)</f>
        <v>0</v>
      </c>
      <c r="AI192" s="14" t="b">
        <f>VLOOKUP(AI353,Lookups!$AP$1:$AQ$3,2,TRUE)</f>
        <v>1</v>
      </c>
      <c r="AJ192" s="14" t="b">
        <f>VLOOKUP(AJ353,Lookups!$AP$1:$AQ$3,2,TRUE)</f>
        <v>1</v>
      </c>
      <c r="AK192" s="14" t="b">
        <f>VLOOKUP(AK353,Lookups!$AP$1:$AQ$3,2,TRUE)</f>
        <v>0</v>
      </c>
      <c r="AL192" s="14" t="b">
        <f>VLOOKUP(AL353,Lookups!$AP$1:$AQ$3,2,TRUE)</f>
        <v>0</v>
      </c>
      <c r="AM192" s="14" t="b">
        <f>VLOOKUP(AM353,Lookups!$AP$1:$AQ$3,2,TRUE)</f>
        <v>1</v>
      </c>
      <c r="AN192" s="14" t="b">
        <f>VLOOKUP(AN353,Lookups!$AP$1:$AQ$3,2,TRUE)</f>
        <v>1</v>
      </c>
      <c r="AO192" s="14" t="b">
        <f>VLOOKUP(AO353,Lookups!$AP$1:$AQ$3,2,TRUE)</f>
        <v>0</v>
      </c>
      <c r="AP192" s="14" t="b">
        <f>VLOOKUP(AP353,Lookups!$AP$1:$AQ$3,2,TRUE)</f>
        <v>1</v>
      </c>
      <c r="AQ192" s="14" t="b">
        <f>VLOOKUP(AQ353,Lookups!$AP$1:$AQ$3,2,TRUE)</f>
        <v>1</v>
      </c>
      <c r="AR192" s="14" t="b">
        <f>VLOOKUP(AR353,Lookups!$AP$1:$AQ$3,2,TRUE)</f>
        <v>0</v>
      </c>
      <c r="AS192" s="14" t="b">
        <f>VLOOKUP(AS353,Lookups!$AP$1:$AQ$3,2,TRUE)</f>
        <v>1</v>
      </c>
      <c r="AT192" s="14" t="b">
        <f>VLOOKUP(AT353,Lookups!$AP$1:$AQ$3,2,TRUE)</f>
        <v>0</v>
      </c>
      <c r="AU192" s="14" t="b">
        <f>VLOOKUP(AU353,Lookups!$AP$1:$AQ$3,2,TRUE)</f>
        <v>1</v>
      </c>
      <c r="AV192" s="14" t="b">
        <f>VLOOKUP(AV353,Lookups!$AP$1:$AQ$3,2,TRUE)</f>
        <v>1</v>
      </c>
      <c r="AW192" s="14" t="b">
        <f>VLOOKUP(AW353,Lookups!$AP$1:$AQ$3,2,TRUE)</f>
        <v>0</v>
      </c>
      <c r="AX192" s="14" t="b">
        <f>VLOOKUP(AX353,Lookups!$AP$1:$AQ$3,2,TRUE)</f>
        <v>1</v>
      </c>
      <c r="AY192" s="14" t="b">
        <f>VLOOKUP(AY353,Lookups!$AP$1:$AQ$3,2,TRUE)</f>
        <v>1</v>
      </c>
      <c r="AZ192" s="14" t="b">
        <f>VLOOKUP(AZ353,Lookups!$AP$1:$AQ$3,2,TRUE)</f>
        <v>1</v>
      </c>
      <c r="BA192" s="14" t="b">
        <f>VLOOKUP(BA353,Lookups!$AP$1:$AQ$3,2,TRUE)</f>
        <v>1</v>
      </c>
      <c r="BB192" s="14" t="b">
        <f>VLOOKUP(BB353,Lookups!$AP$1:$AQ$3,2,TRUE)</f>
        <v>1</v>
      </c>
      <c r="BC192" s="14" t="b">
        <f>VLOOKUP(BC353,Lookups!$AP$1:$AQ$3,2,TRUE)</f>
        <v>0</v>
      </c>
      <c r="BD192" s="14" t="b">
        <f>VLOOKUP(BD353,Lookups!$AP$1:$AQ$3,2,TRUE)</f>
        <v>1</v>
      </c>
      <c r="BE192" s="14" t="b">
        <f>VLOOKUP(BE353,Lookups!$AP$1:$AQ$3,2,TRUE)</f>
        <v>1</v>
      </c>
      <c r="BF192" s="14" t="b">
        <f>VLOOKUP(BF353,Lookups!$AP$1:$AQ$3,2,TRUE)</f>
        <v>1</v>
      </c>
      <c r="BG192" s="14" t="b">
        <f>VLOOKUP(BG353,Lookups!$AP$1:$AQ$3,2,TRUE)</f>
        <v>1</v>
      </c>
      <c r="BH192" s="14" t="b">
        <f>VLOOKUP(BH353,Lookups!$AP$1:$AQ$3,2,TRUE)</f>
        <v>1</v>
      </c>
      <c r="BI192" s="14" t="b">
        <f>VLOOKUP(BI353,Lookups!$AP$1:$AQ$3,2,TRUE)</f>
        <v>0</v>
      </c>
      <c r="BJ192" s="14" t="b">
        <f>VLOOKUP(BJ353,Lookups!$AP$1:$AQ$3,2,TRUE)</f>
        <v>1</v>
      </c>
      <c r="BK192" s="14" t="b">
        <f>VLOOKUP(BK353,Lookups!$AP$1:$AQ$3,2,TRUE)</f>
        <v>0</v>
      </c>
      <c r="BL192" s="14" t="b">
        <f>VLOOKUP(BL353,Lookups!$AP$1:$AQ$3,2,TRUE)</f>
        <v>1</v>
      </c>
      <c r="BM192" s="14" t="b">
        <f>VLOOKUP(BM353,Lookups!$AP$1:$AQ$3,2,TRUE)</f>
        <v>1</v>
      </c>
      <c r="BN192" s="14" t="b">
        <f>VLOOKUP(BN353,Lookups!$AP$1:$AQ$3,2,TRUE)</f>
        <v>1</v>
      </c>
      <c r="BO192" s="14" t="b">
        <f>VLOOKUP(BO353,Lookups!$AP$1:$AQ$3,2,TRUE)</f>
        <v>0</v>
      </c>
      <c r="BP192" s="14" t="b">
        <f>VLOOKUP(BP353,Lookups!$AP$1:$AQ$3,2,TRUE)</f>
        <v>1</v>
      </c>
      <c r="BQ192" s="14" t="b">
        <f>VLOOKUP(BQ353,Lookups!$AP$1:$AQ$3,2,TRUE)</f>
        <v>1</v>
      </c>
      <c r="BR192" s="14" t="b">
        <f>VLOOKUP(BR353,Lookups!$AP$1:$AQ$3,2,TRUE)</f>
        <v>1</v>
      </c>
      <c r="BS192" s="14" t="b">
        <f>VLOOKUP(BS353,Lookups!$AP$1:$AQ$3,2,TRUE)</f>
        <v>0</v>
      </c>
      <c r="BT192" s="14" t="b">
        <f>VLOOKUP(BT353,Lookups!$AP$1:$AQ$3,2,TRUE)</f>
        <v>0</v>
      </c>
      <c r="BU192" s="14" t="b">
        <f>VLOOKUP(BU353,Lookups!$AP$1:$AQ$3,2,TRUE)</f>
        <v>0</v>
      </c>
      <c r="BV192" s="14" t="b">
        <f>VLOOKUP(BV353,Lookups!$AP$1:$AQ$3,2,TRUE)</f>
        <v>0</v>
      </c>
      <c r="BW192" s="14" t="b">
        <f>VLOOKUP(BW353,Lookups!$AP$1:$AQ$3,2,TRUE)</f>
        <v>0</v>
      </c>
      <c r="BX192" s="14" t="b">
        <f>VLOOKUP(BX353,Lookups!$AP$1:$AQ$3,2,TRUE)</f>
        <v>1</v>
      </c>
      <c r="BY192" s="14" t="b">
        <f>VLOOKUP(BY353,Lookups!$AP$1:$AQ$3,2,TRUE)</f>
        <v>0</v>
      </c>
      <c r="BZ192" s="14" t="b">
        <f>VLOOKUP(BZ353,Lookups!$AP$1:$AQ$3,2,TRUE)</f>
        <v>1</v>
      </c>
      <c r="CA192" s="14" t="b">
        <f>VLOOKUP(CA353,Lookups!$AP$1:$AQ$3,2,TRUE)</f>
        <v>1</v>
      </c>
      <c r="CB192" s="14" t="b">
        <f>VLOOKUP(CB353,Lookups!$AP$1:$AQ$3,2,TRUE)</f>
        <v>1</v>
      </c>
      <c r="CC192" s="14" t="b">
        <f>VLOOKUP(CC353,Lookups!$AP$1:$AQ$3,2,TRUE)</f>
        <v>0</v>
      </c>
      <c r="CD192" s="14" t="b">
        <f>VLOOKUP(CD353,Lookups!$AP$1:$AQ$3,2,TRUE)</f>
        <v>0</v>
      </c>
      <c r="CE192" s="14" t="b">
        <f>VLOOKUP(CE353,Lookups!$AP$1:$AQ$3,2,TRUE)</f>
        <v>0</v>
      </c>
      <c r="CF192" s="14" t="b">
        <f>VLOOKUP(CF353,Lookups!$AP$1:$AQ$3,2,TRUE)</f>
        <v>0</v>
      </c>
      <c r="CG192" s="14" t="b">
        <f>VLOOKUP(CG353,Lookups!$AP$1:$AQ$3,2,TRUE)</f>
        <v>1</v>
      </c>
      <c r="CH192" s="14" t="b">
        <f>VLOOKUP(CH353,Lookups!$AP$1:$AQ$3,2,TRUE)</f>
        <v>1</v>
      </c>
      <c r="CI192" s="14" t="b">
        <f>VLOOKUP(CI353,Lookups!$AP$1:$AQ$3,2,TRUE)</f>
        <v>1</v>
      </c>
      <c r="CJ192" s="14" t="b">
        <f>VLOOKUP(CJ353,Lookups!$AP$1:$AQ$3,2,TRUE)</f>
        <v>1</v>
      </c>
      <c r="CK192" s="14" t="b">
        <f>VLOOKUP(CK353,Lookups!$AP$1:$AQ$3,2,TRUE)</f>
        <v>0</v>
      </c>
      <c r="CL192" s="14" t="b">
        <f>VLOOKUP(CL353,Lookups!$AP$1:$AQ$3,2,TRUE)</f>
        <v>0</v>
      </c>
      <c r="CM192" s="14" t="b">
        <f>VLOOKUP(CM353,Lookups!$AP$1:$AQ$3,2,TRUE)</f>
        <v>1</v>
      </c>
      <c r="CN192" s="14" t="b">
        <f>VLOOKUP(CN353,Lookups!$AP$1:$AQ$3,2,TRUE)</f>
        <v>1</v>
      </c>
      <c r="CO192" s="14" t="b">
        <f>VLOOKUP(CO353,Lookups!$AP$1:$AQ$3,2,TRUE)</f>
        <v>0</v>
      </c>
      <c r="CP192" s="14" t="b">
        <f>VLOOKUP(CP353,Lookups!$AP$1:$AQ$3,2,TRUE)</f>
        <v>0</v>
      </c>
      <c r="CQ192" s="14" t="b">
        <f>VLOOKUP(CQ353,Lookups!$AP$1:$AQ$3,2,TRUE)</f>
        <v>1</v>
      </c>
      <c r="CR192" s="14" t="b">
        <f>VLOOKUP(CR353,Lookups!$AP$1:$AQ$3,2,TRUE)</f>
        <v>0</v>
      </c>
      <c r="CS192" s="14" t="b">
        <f>VLOOKUP(CS353,Lookups!$AP$1:$AQ$3,2,TRUE)</f>
        <v>1</v>
      </c>
      <c r="CT192" s="14" t="b">
        <f>VLOOKUP(CT353,Lookups!$AP$1:$AQ$3,2,TRUE)</f>
        <v>1</v>
      </c>
      <c r="CU192" s="14" t="b">
        <f>VLOOKUP(CU353,Lookups!$AP$1:$AQ$3,2,TRUE)</f>
        <v>0</v>
      </c>
      <c r="CV192" s="14" t="b">
        <f>VLOOKUP(CV353,Lookups!$AP$1:$AQ$3,2,TRUE)</f>
        <v>0</v>
      </c>
      <c r="CW192" s="14" t="b">
        <f>VLOOKUP(CW353,Lookups!$AP$1:$AQ$3,2,TRUE)</f>
        <v>1</v>
      </c>
    </row>
    <row r="193" ht="12.75" customHeight="1" outlineLevel="1">
      <c r="A193" s="11" t="s">
        <v>670</v>
      </c>
      <c r="B193" s="14" t="str">
        <f>VLOOKUP(B354,Lookups!$AR$1:$AS$4,2,TRUE)</f>
        <v>ZeroDay</v>
      </c>
      <c r="C193" s="14" t="str">
        <f>VLOOKUP(C354,Lookups!$AR$1:$AS$4,2,TRUE)</f>
        <v>Partial</v>
      </c>
      <c r="D193" s="14" t="str">
        <f>VLOOKUP(D354,Lookups!$AR$1:$AS$4,2,TRUE)</f>
        <v>Total</v>
      </c>
      <c r="E193" s="14" t="str">
        <f>VLOOKUP(E354,Lookups!$AR$1:$AS$4,2,TRUE)</f>
        <v>Total</v>
      </c>
      <c r="F193" s="14" t="str">
        <f>VLOOKUP(F354,Lookups!$AR$1:$AS$4,2,TRUE)</f>
        <v>Total</v>
      </c>
      <c r="G193" s="14" t="str">
        <f>VLOOKUP(G354,Lookups!$AR$1:$AS$4,2,TRUE)</f>
        <v>Total</v>
      </c>
      <c r="H193" s="14" t="str">
        <f>VLOOKUP(H354,Lookups!$AR$1:$AS$4,2,TRUE)</f>
        <v>ZeroDay</v>
      </c>
      <c r="I193" s="14" t="str">
        <f>VLOOKUP(I354,Lookups!$AR$1:$AS$4,2,TRUE)</f>
        <v>Total</v>
      </c>
      <c r="J193" s="14" t="str">
        <f>VLOOKUP(J354,Lookups!$AR$1:$AS$4,2,TRUE)</f>
        <v>Partial</v>
      </c>
      <c r="K193" s="14" t="str">
        <f>VLOOKUP(K354,Lookups!$AR$1:$AS$4,2,TRUE)</f>
        <v>Total</v>
      </c>
      <c r="L193" s="14" t="str">
        <f>VLOOKUP(L354,Lookups!$AR$1:$AS$4,2,TRUE)</f>
        <v>Total</v>
      </c>
      <c r="M193" s="14" t="str">
        <f>VLOOKUP(M354,Lookups!$AR$1:$AS$4,2,TRUE)</f>
        <v>Partial</v>
      </c>
      <c r="N193" s="14" t="str">
        <f>VLOOKUP(N354,Lookups!$AR$1:$AS$4,2,TRUE)</f>
        <v>ZeroDay</v>
      </c>
      <c r="O193" s="14" t="str">
        <f>VLOOKUP(O354,Lookups!$AR$1:$AS$4,2,TRUE)</f>
        <v>Partial</v>
      </c>
      <c r="P193" s="14" t="str">
        <f>VLOOKUP(P354,Lookups!$AR$1:$AS$4,2,TRUE)</f>
        <v>Partial</v>
      </c>
      <c r="Q193" s="14" t="str">
        <f>VLOOKUP(Q354,Lookups!$AR$1:$AS$4,2,TRUE)</f>
        <v>Partial</v>
      </c>
      <c r="R193" s="14" t="str">
        <f>VLOOKUP(R354,Lookups!$AR$1:$AS$4,2,TRUE)</f>
        <v>Total</v>
      </c>
      <c r="S193" s="14" t="str">
        <f>VLOOKUP(S354,Lookups!$AR$1:$AS$4,2,TRUE)</f>
        <v>ZeroDay</v>
      </c>
      <c r="T193" s="14" t="str">
        <f>VLOOKUP(T354,Lookups!$AR$1:$AS$4,2,TRUE)</f>
        <v>Partial</v>
      </c>
      <c r="U193" s="14" t="str">
        <f>VLOOKUP(U354,Lookups!$AR$1:$AS$4,2,TRUE)</f>
        <v>ZeroDay</v>
      </c>
      <c r="V193" s="14" t="str">
        <f>VLOOKUP(V354,Lookups!$AR$1:$AS$4,2,TRUE)</f>
        <v>ZeroDay</v>
      </c>
      <c r="W193" s="14" t="str">
        <f>VLOOKUP(W354,Lookups!$AR$1:$AS$4,2,TRUE)</f>
        <v>Total</v>
      </c>
      <c r="X193" s="14" t="str">
        <f>VLOOKUP(X354,Lookups!$AR$1:$AS$4,2,TRUE)</f>
        <v>Total</v>
      </c>
      <c r="Y193" s="14" t="str">
        <f>VLOOKUP(Y354,Lookups!$AR$1:$AS$4,2,TRUE)</f>
        <v>Total</v>
      </c>
      <c r="Z193" s="14" t="str">
        <f>VLOOKUP(Z354,Lookups!$AR$1:$AS$4,2,TRUE)</f>
        <v>Total</v>
      </c>
      <c r="AA193" s="14" t="str">
        <f>VLOOKUP(AA354,Lookups!$AR$1:$AS$4,2,TRUE)</f>
        <v>Partial</v>
      </c>
      <c r="AB193" s="14" t="str">
        <f>VLOOKUP(AB354,Lookups!$AR$1:$AS$4,2,TRUE)</f>
        <v>Total</v>
      </c>
      <c r="AC193" s="14" t="str">
        <f>VLOOKUP(AC354,Lookups!$AR$1:$AS$4,2,TRUE)</f>
        <v>Total</v>
      </c>
      <c r="AD193" s="14" t="str">
        <f>VLOOKUP(AD354,Lookups!$AR$1:$AS$4,2,TRUE)</f>
        <v>Total</v>
      </c>
      <c r="AE193" s="14" t="str">
        <f>VLOOKUP(AE354,Lookups!$AR$1:$AS$4,2,TRUE)</f>
        <v>Partial</v>
      </c>
      <c r="AF193" s="14" t="str">
        <f>VLOOKUP(AF354,Lookups!$AR$1:$AS$4,2,TRUE)</f>
        <v>Total</v>
      </c>
      <c r="AG193" s="14" t="str">
        <f>VLOOKUP(AG354,Lookups!$AR$1:$AS$4,2,TRUE)</f>
        <v>Partial</v>
      </c>
      <c r="AH193" s="14" t="str">
        <f>VLOOKUP(AH354,Lookups!$AR$1:$AS$4,2,TRUE)</f>
        <v>Total</v>
      </c>
      <c r="AI193" s="14" t="str">
        <f>VLOOKUP(AI354,Lookups!$AR$1:$AS$4,2,TRUE)</f>
        <v>ZeroDay</v>
      </c>
      <c r="AJ193" s="14" t="str">
        <f>VLOOKUP(AJ354,Lookups!$AR$1:$AS$4,2,TRUE)</f>
        <v>Partial</v>
      </c>
      <c r="AK193" s="14" t="str">
        <f>VLOOKUP(AK354,Lookups!$AR$1:$AS$4,2,TRUE)</f>
        <v>ZeroDay</v>
      </c>
      <c r="AL193" s="14" t="str">
        <f>VLOOKUP(AL354,Lookups!$AR$1:$AS$4,2,TRUE)</f>
        <v>Partial</v>
      </c>
      <c r="AM193" s="14" t="str">
        <f>VLOOKUP(AM354,Lookups!$AR$1:$AS$4,2,TRUE)</f>
        <v>Partial</v>
      </c>
      <c r="AN193" s="14" t="str">
        <f>VLOOKUP(AN354,Lookups!$AR$1:$AS$4,2,TRUE)</f>
        <v>ZeroDay</v>
      </c>
      <c r="AO193" s="14" t="str">
        <f>VLOOKUP(AO354,Lookups!$AR$1:$AS$4,2,TRUE)</f>
        <v>ZeroDay</v>
      </c>
      <c r="AP193" s="14" t="str">
        <f>VLOOKUP(AP354,Lookups!$AR$1:$AS$4,2,TRUE)</f>
        <v>Total</v>
      </c>
      <c r="AQ193" s="14" t="str">
        <f>VLOOKUP(AQ354,Lookups!$AR$1:$AS$4,2,TRUE)</f>
        <v>Total</v>
      </c>
      <c r="AR193" s="14" t="str">
        <f>VLOOKUP(AR354,Lookups!$AR$1:$AS$4,2,TRUE)</f>
        <v>Partial</v>
      </c>
      <c r="AS193" s="14" t="str">
        <f>VLOOKUP(AS354,Lookups!$AR$1:$AS$4,2,TRUE)</f>
        <v>ZeroDay</v>
      </c>
      <c r="AT193" s="14" t="str">
        <f>VLOOKUP(AT354,Lookups!$AR$1:$AS$4,2,TRUE)</f>
        <v>Partial</v>
      </c>
      <c r="AU193" s="14" t="str">
        <f>VLOOKUP(AU354,Lookups!$AR$1:$AS$4,2,TRUE)</f>
        <v>Total</v>
      </c>
      <c r="AV193" s="14" t="str">
        <f>VLOOKUP(AV354,Lookups!$AR$1:$AS$4,2,TRUE)</f>
        <v>Total</v>
      </c>
      <c r="AW193" s="14" t="str">
        <f>VLOOKUP(AW354,Lookups!$AR$1:$AS$4,2,TRUE)</f>
        <v>Total</v>
      </c>
      <c r="AX193" s="14" t="str">
        <f>VLOOKUP(AX354,Lookups!$AR$1:$AS$4,2,TRUE)</f>
        <v>Partial</v>
      </c>
      <c r="AY193" s="14" t="str">
        <f>VLOOKUP(AY354,Lookups!$AR$1:$AS$4,2,TRUE)</f>
        <v>ZeroDay</v>
      </c>
      <c r="AZ193" s="14" t="str">
        <f>VLOOKUP(AZ354,Lookups!$AR$1:$AS$4,2,TRUE)</f>
        <v>Partial</v>
      </c>
      <c r="BA193" s="14" t="str">
        <f>VLOOKUP(BA354,Lookups!$AR$1:$AS$4,2,TRUE)</f>
        <v>ZeroDay</v>
      </c>
      <c r="BB193" s="14" t="str">
        <f>VLOOKUP(BB354,Lookups!$AR$1:$AS$4,2,TRUE)</f>
        <v>Partial</v>
      </c>
      <c r="BC193" s="14" t="str">
        <f>VLOOKUP(BC354,Lookups!$AR$1:$AS$4,2,TRUE)</f>
        <v>Partial</v>
      </c>
      <c r="BD193" s="14" t="str">
        <f>VLOOKUP(BD354,Lookups!$AR$1:$AS$4,2,TRUE)</f>
        <v>Partial</v>
      </c>
      <c r="BE193" s="14" t="str">
        <f>VLOOKUP(BE354,Lookups!$AR$1:$AS$4,2,TRUE)</f>
        <v>Total</v>
      </c>
      <c r="BF193" s="14" t="str">
        <f>VLOOKUP(BF354,Lookups!$AR$1:$AS$4,2,TRUE)</f>
        <v>Partial</v>
      </c>
      <c r="BG193" s="14" t="str">
        <f>VLOOKUP(BG354,Lookups!$AR$1:$AS$4,2,TRUE)</f>
        <v>ZeroDay</v>
      </c>
      <c r="BH193" s="14" t="str">
        <f>VLOOKUP(BH354,Lookups!$AR$1:$AS$4,2,TRUE)</f>
        <v>Total</v>
      </c>
      <c r="BI193" s="14" t="str">
        <f>VLOOKUP(BI354,Lookups!$AR$1:$AS$4,2,TRUE)</f>
        <v>Total</v>
      </c>
      <c r="BJ193" s="14" t="str">
        <f>VLOOKUP(BJ354,Lookups!$AR$1:$AS$4,2,TRUE)</f>
        <v>ZeroDay</v>
      </c>
      <c r="BK193" s="14" t="str">
        <f>VLOOKUP(BK354,Lookups!$AR$1:$AS$4,2,TRUE)</f>
        <v>Total</v>
      </c>
      <c r="BL193" s="14" t="str">
        <f>VLOOKUP(BL354,Lookups!$AR$1:$AS$4,2,TRUE)</f>
        <v>Total</v>
      </c>
      <c r="BM193" s="14" t="str">
        <f>VLOOKUP(BM354,Lookups!$AR$1:$AS$4,2,TRUE)</f>
        <v>ZeroDay</v>
      </c>
      <c r="BN193" s="14" t="str">
        <f>VLOOKUP(BN354,Lookups!$AR$1:$AS$4,2,TRUE)</f>
        <v>Partial</v>
      </c>
      <c r="BO193" s="14" t="str">
        <f>VLOOKUP(BO354,Lookups!$AR$1:$AS$4,2,TRUE)</f>
        <v>Partial</v>
      </c>
      <c r="BP193" s="14" t="str">
        <f>VLOOKUP(BP354,Lookups!$AR$1:$AS$4,2,TRUE)</f>
        <v>Partial</v>
      </c>
      <c r="BQ193" s="14" t="str">
        <f>VLOOKUP(BQ354,Lookups!$AR$1:$AS$4,2,TRUE)</f>
        <v>Total</v>
      </c>
      <c r="BR193" s="14" t="str">
        <f>VLOOKUP(BR354,Lookups!$AR$1:$AS$4,2,TRUE)</f>
        <v>Total</v>
      </c>
      <c r="BS193" s="14" t="str">
        <f>VLOOKUP(BS354,Lookups!$AR$1:$AS$4,2,TRUE)</f>
        <v>Total</v>
      </c>
      <c r="BT193" s="14" t="str">
        <f>VLOOKUP(BT354,Lookups!$AR$1:$AS$4,2,TRUE)</f>
        <v>Total</v>
      </c>
      <c r="BU193" s="14" t="str">
        <f>VLOOKUP(BU354,Lookups!$AR$1:$AS$4,2,TRUE)</f>
        <v>Total</v>
      </c>
      <c r="BV193" s="14" t="str">
        <f>VLOOKUP(BV354,Lookups!$AR$1:$AS$4,2,TRUE)</f>
        <v>Total</v>
      </c>
      <c r="BW193" s="14" t="str">
        <f>VLOOKUP(BW354,Lookups!$AR$1:$AS$4,2,TRUE)</f>
        <v>ZeroDay</v>
      </c>
      <c r="BX193" s="14" t="str">
        <f>VLOOKUP(BX354,Lookups!$AR$1:$AS$4,2,TRUE)</f>
        <v>Total</v>
      </c>
      <c r="BY193" s="14" t="str">
        <f>VLOOKUP(BY354,Lookups!$AR$1:$AS$4,2,TRUE)</f>
        <v>Total</v>
      </c>
      <c r="BZ193" s="14" t="str">
        <f>VLOOKUP(BZ354,Lookups!$AR$1:$AS$4,2,TRUE)</f>
        <v>ZeroDay</v>
      </c>
      <c r="CA193" s="14" t="str">
        <f>VLOOKUP(CA354,Lookups!$AR$1:$AS$4,2,TRUE)</f>
        <v>Total</v>
      </c>
      <c r="CB193" s="14" t="str">
        <f>VLOOKUP(CB354,Lookups!$AR$1:$AS$4,2,TRUE)</f>
        <v>Total</v>
      </c>
      <c r="CC193" s="14" t="str">
        <f>VLOOKUP(CC354,Lookups!$AR$1:$AS$4,2,TRUE)</f>
        <v>Total</v>
      </c>
      <c r="CD193" s="14" t="str">
        <f>VLOOKUP(CD354,Lookups!$AR$1:$AS$4,2,TRUE)</f>
        <v>ZeroDay</v>
      </c>
      <c r="CE193" s="14" t="str">
        <f>VLOOKUP(CE354,Lookups!$AR$1:$AS$4,2,TRUE)</f>
        <v>Total</v>
      </c>
      <c r="CF193" s="14" t="str">
        <f>VLOOKUP(CF354,Lookups!$AR$1:$AS$4,2,TRUE)</f>
        <v>ZeroDay</v>
      </c>
      <c r="CG193" s="14" t="str">
        <f>VLOOKUP(CG354,Lookups!$AR$1:$AS$4,2,TRUE)</f>
        <v>ZeroDay</v>
      </c>
      <c r="CH193" s="14" t="str">
        <f>VLOOKUP(CH354,Lookups!$AR$1:$AS$4,2,TRUE)</f>
        <v>Partial</v>
      </c>
      <c r="CI193" s="14" t="str">
        <f>VLOOKUP(CI354,Lookups!$AR$1:$AS$4,2,TRUE)</f>
        <v>ZeroDay</v>
      </c>
      <c r="CJ193" s="14" t="str">
        <f>VLOOKUP(CJ354,Lookups!$AR$1:$AS$4,2,TRUE)</f>
        <v>ZeroDay</v>
      </c>
      <c r="CK193" s="14" t="str">
        <f>VLOOKUP(CK354,Lookups!$AR$1:$AS$4,2,TRUE)</f>
        <v>Partial</v>
      </c>
      <c r="CL193" s="14" t="str">
        <f>VLOOKUP(CL354,Lookups!$AR$1:$AS$4,2,TRUE)</f>
        <v>Partial</v>
      </c>
      <c r="CM193" s="14" t="str">
        <f>VLOOKUP(CM354,Lookups!$AR$1:$AS$4,2,TRUE)</f>
        <v>ZeroDay</v>
      </c>
      <c r="CN193" s="14" t="str">
        <f>VLOOKUP(CN354,Lookups!$AR$1:$AS$4,2,TRUE)</f>
        <v>Partial</v>
      </c>
      <c r="CO193" s="14" t="str">
        <f>VLOOKUP(CO354,Lookups!$AR$1:$AS$4,2,TRUE)</f>
        <v>Partial</v>
      </c>
      <c r="CP193" s="14" t="str">
        <f>VLOOKUP(CP354,Lookups!$AR$1:$AS$4,2,TRUE)</f>
        <v>Partial</v>
      </c>
      <c r="CQ193" s="14" t="str">
        <f>VLOOKUP(CQ354,Lookups!$AR$1:$AS$4,2,TRUE)</f>
        <v>Partial</v>
      </c>
      <c r="CR193" s="14" t="str">
        <f>VLOOKUP(CR354,Lookups!$AR$1:$AS$4,2,TRUE)</f>
        <v>Partial</v>
      </c>
      <c r="CS193" s="14" t="str">
        <f>VLOOKUP(CS354,Lookups!$AR$1:$AS$4,2,TRUE)</f>
        <v>Total</v>
      </c>
      <c r="CT193" s="14" t="str">
        <f>VLOOKUP(CT354,Lookups!$AR$1:$AS$4,2,TRUE)</f>
        <v>ZeroDay</v>
      </c>
      <c r="CU193" s="14" t="str">
        <f>VLOOKUP(CU354,Lookups!$AR$1:$AS$4,2,TRUE)</f>
        <v>ZeroDay</v>
      </c>
      <c r="CV193" s="14" t="str">
        <f>VLOOKUP(CV354,Lookups!$AR$1:$AS$4,2,TRUE)</f>
        <v>ZeroDay</v>
      </c>
      <c r="CW193" s="14" t="str">
        <f>VLOOKUP(CW354,Lookups!$AR$1:$AS$4,2,TRUE)</f>
        <v>ZeroDay</v>
      </c>
    </row>
    <row r="194" ht="12.75" customHeight="1" outlineLevel="1">
      <c r="A194" s="11" t="s">
        <v>671</v>
      </c>
      <c r="B194" s="14" t="b">
        <f>VLOOKUP(B355,Lookups!$AT$1:$AU$3,2,TRUE)</f>
        <v>1</v>
      </c>
      <c r="C194" s="14" t="b">
        <f>VLOOKUP(C355,Lookups!$AT$1:$AU$3,2,TRUE)</f>
        <v>0</v>
      </c>
      <c r="D194" s="14" t="b">
        <f>VLOOKUP(D355,Lookups!$AT$1:$AU$3,2,TRUE)</f>
        <v>0</v>
      </c>
      <c r="E194" s="14" t="b">
        <f>VLOOKUP(E355,Lookups!$AT$1:$AU$3,2,TRUE)</f>
        <v>1</v>
      </c>
      <c r="F194" s="14" t="b">
        <f>VLOOKUP(F355,Lookups!$AT$1:$AU$3,2,TRUE)</f>
        <v>1</v>
      </c>
      <c r="G194" s="14" t="b">
        <f>VLOOKUP(G355,Lookups!$AT$1:$AU$3,2,TRUE)</f>
        <v>0</v>
      </c>
      <c r="H194" s="14" t="b">
        <f>VLOOKUP(H355,Lookups!$AT$1:$AU$3,2,TRUE)</f>
        <v>0</v>
      </c>
      <c r="I194" s="14" t="b">
        <f>VLOOKUP(I355,Lookups!$AT$1:$AU$3,2,TRUE)</f>
        <v>1</v>
      </c>
      <c r="J194" s="14" t="b">
        <f>VLOOKUP(J355,Lookups!$AT$1:$AU$3,2,TRUE)</f>
        <v>0</v>
      </c>
      <c r="K194" s="14" t="b">
        <f>VLOOKUP(K355,Lookups!$AT$1:$AU$3,2,TRUE)</f>
        <v>1</v>
      </c>
      <c r="L194" s="14" t="b">
        <f>VLOOKUP(L355,Lookups!$AT$1:$AU$3,2,TRUE)</f>
        <v>1</v>
      </c>
      <c r="M194" s="14" t="b">
        <f>VLOOKUP(M355,Lookups!$AT$1:$AU$3,2,TRUE)</f>
        <v>1</v>
      </c>
      <c r="N194" s="14" t="b">
        <f>VLOOKUP(N355,Lookups!$AT$1:$AU$3,2,TRUE)</f>
        <v>1</v>
      </c>
      <c r="O194" s="14" t="b">
        <f>VLOOKUP(O355,Lookups!$AT$1:$AU$3,2,TRUE)</f>
        <v>1</v>
      </c>
      <c r="P194" s="14" t="b">
        <f>VLOOKUP(P355,Lookups!$AT$1:$AU$3,2,TRUE)</f>
        <v>1</v>
      </c>
      <c r="Q194" s="14" t="b">
        <f>VLOOKUP(Q355,Lookups!$AT$1:$AU$3,2,TRUE)</f>
        <v>0</v>
      </c>
      <c r="R194" s="14" t="b">
        <f>VLOOKUP(R355,Lookups!$AT$1:$AU$3,2,TRUE)</f>
        <v>0</v>
      </c>
      <c r="S194" s="14" t="b">
        <f>VLOOKUP(S355,Lookups!$AT$1:$AU$3,2,TRUE)</f>
        <v>0</v>
      </c>
      <c r="T194" s="14" t="b">
        <f>VLOOKUP(T355,Lookups!$AT$1:$AU$3,2,TRUE)</f>
        <v>1</v>
      </c>
      <c r="U194" s="14" t="b">
        <f>VLOOKUP(U355,Lookups!$AT$1:$AU$3,2,TRUE)</f>
        <v>1</v>
      </c>
      <c r="V194" s="14" t="b">
        <f>VLOOKUP(V355,Lookups!$AT$1:$AU$3,2,TRUE)</f>
        <v>1</v>
      </c>
      <c r="W194" s="14" t="b">
        <f>VLOOKUP(W355,Lookups!$AT$1:$AU$3,2,TRUE)</f>
        <v>0</v>
      </c>
      <c r="X194" s="14" t="b">
        <f>VLOOKUP(X355,Lookups!$AT$1:$AU$3,2,TRUE)</f>
        <v>0</v>
      </c>
      <c r="Y194" s="14" t="b">
        <f>VLOOKUP(Y355,Lookups!$AT$1:$AU$3,2,TRUE)</f>
        <v>0</v>
      </c>
      <c r="Z194" s="14" t="b">
        <f>VLOOKUP(Z355,Lookups!$AT$1:$AU$3,2,TRUE)</f>
        <v>1</v>
      </c>
      <c r="AA194" s="14" t="b">
        <f>VLOOKUP(AA355,Lookups!$AT$1:$AU$3,2,TRUE)</f>
        <v>0</v>
      </c>
      <c r="AB194" s="14" t="b">
        <f>VLOOKUP(AB355,Lookups!$AT$1:$AU$3,2,TRUE)</f>
        <v>0</v>
      </c>
      <c r="AC194" s="14" t="b">
        <f>VLOOKUP(AC355,Lookups!$AT$1:$AU$3,2,TRUE)</f>
        <v>1</v>
      </c>
      <c r="AD194" s="14" t="b">
        <f>VLOOKUP(AD355,Lookups!$AT$1:$AU$3,2,TRUE)</f>
        <v>1</v>
      </c>
      <c r="AE194" s="14" t="b">
        <f>VLOOKUP(AE355,Lookups!$AT$1:$AU$3,2,TRUE)</f>
        <v>0</v>
      </c>
      <c r="AF194" s="14" t="b">
        <f>VLOOKUP(AF355,Lookups!$AT$1:$AU$3,2,TRUE)</f>
        <v>0</v>
      </c>
      <c r="AG194" s="14" t="b">
        <f>VLOOKUP(AG355,Lookups!$AT$1:$AU$3,2,TRUE)</f>
        <v>0</v>
      </c>
      <c r="AH194" s="14" t="b">
        <f>VLOOKUP(AH355,Lookups!$AT$1:$AU$3,2,TRUE)</f>
        <v>1</v>
      </c>
      <c r="AI194" s="14" t="b">
        <f>VLOOKUP(AI355,Lookups!$AT$1:$AU$3,2,TRUE)</f>
        <v>0</v>
      </c>
      <c r="AJ194" s="14" t="b">
        <f>VLOOKUP(AJ355,Lookups!$AT$1:$AU$3,2,TRUE)</f>
        <v>0</v>
      </c>
      <c r="AK194" s="14" t="b">
        <f>VLOOKUP(AK355,Lookups!$AT$1:$AU$3,2,TRUE)</f>
        <v>1</v>
      </c>
      <c r="AL194" s="14" t="b">
        <f>VLOOKUP(AL355,Lookups!$AT$1:$AU$3,2,TRUE)</f>
        <v>0</v>
      </c>
      <c r="AM194" s="14" t="b">
        <f>VLOOKUP(AM355,Lookups!$AT$1:$AU$3,2,TRUE)</f>
        <v>1</v>
      </c>
      <c r="AN194" s="14" t="b">
        <f>VLOOKUP(AN355,Lookups!$AT$1:$AU$3,2,TRUE)</f>
        <v>1</v>
      </c>
      <c r="AO194" s="14" t="b">
        <f>VLOOKUP(AO355,Lookups!$AT$1:$AU$3,2,TRUE)</f>
        <v>1</v>
      </c>
      <c r="AP194" s="14" t="b">
        <f>VLOOKUP(AP355,Lookups!$AT$1:$AU$3,2,TRUE)</f>
        <v>0</v>
      </c>
      <c r="AQ194" s="14" t="b">
        <f>VLOOKUP(AQ355,Lookups!$AT$1:$AU$3,2,TRUE)</f>
        <v>0</v>
      </c>
      <c r="AR194" s="14" t="b">
        <f>VLOOKUP(AR355,Lookups!$AT$1:$AU$3,2,TRUE)</f>
        <v>0</v>
      </c>
      <c r="AS194" s="14" t="b">
        <f>VLOOKUP(AS355,Lookups!$AT$1:$AU$3,2,TRUE)</f>
        <v>1</v>
      </c>
      <c r="AT194" s="14" t="b">
        <f>VLOOKUP(AT355,Lookups!$AT$1:$AU$3,2,TRUE)</f>
        <v>0</v>
      </c>
      <c r="AU194" s="14" t="b">
        <f>VLOOKUP(AU355,Lookups!$AT$1:$AU$3,2,TRUE)</f>
        <v>0</v>
      </c>
      <c r="AV194" s="14" t="b">
        <f>VLOOKUP(AV355,Lookups!$AT$1:$AU$3,2,TRUE)</f>
        <v>0</v>
      </c>
      <c r="AW194" s="14" t="b">
        <f>VLOOKUP(AW355,Lookups!$AT$1:$AU$3,2,TRUE)</f>
        <v>1</v>
      </c>
      <c r="AX194" s="14" t="b">
        <f>VLOOKUP(AX355,Lookups!$AT$1:$AU$3,2,TRUE)</f>
        <v>0</v>
      </c>
      <c r="AY194" s="14" t="b">
        <f>VLOOKUP(AY355,Lookups!$AT$1:$AU$3,2,TRUE)</f>
        <v>1</v>
      </c>
      <c r="AZ194" s="14" t="b">
        <f>VLOOKUP(AZ355,Lookups!$AT$1:$AU$3,2,TRUE)</f>
        <v>0</v>
      </c>
      <c r="BA194" s="14" t="b">
        <f>VLOOKUP(BA355,Lookups!$AT$1:$AU$3,2,TRUE)</f>
        <v>1</v>
      </c>
      <c r="BB194" s="14" t="b">
        <f>VLOOKUP(BB355,Lookups!$AT$1:$AU$3,2,TRUE)</f>
        <v>0</v>
      </c>
      <c r="BC194" s="14" t="b">
        <f>VLOOKUP(BC355,Lookups!$AT$1:$AU$3,2,TRUE)</f>
        <v>1</v>
      </c>
      <c r="BD194" s="14" t="b">
        <f>VLOOKUP(BD355,Lookups!$AT$1:$AU$3,2,TRUE)</f>
        <v>0</v>
      </c>
      <c r="BE194" s="14" t="b">
        <f>VLOOKUP(BE355,Lookups!$AT$1:$AU$3,2,TRUE)</f>
        <v>1</v>
      </c>
      <c r="BF194" s="14" t="b">
        <f>VLOOKUP(BF355,Lookups!$AT$1:$AU$3,2,TRUE)</f>
        <v>0</v>
      </c>
      <c r="BG194" s="14" t="b">
        <f>VLOOKUP(BG355,Lookups!$AT$1:$AU$3,2,TRUE)</f>
        <v>0</v>
      </c>
      <c r="BH194" s="14" t="b">
        <f>VLOOKUP(BH355,Lookups!$AT$1:$AU$3,2,TRUE)</f>
        <v>1</v>
      </c>
      <c r="BI194" s="14" t="b">
        <f>VLOOKUP(BI355,Lookups!$AT$1:$AU$3,2,TRUE)</f>
        <v>1</v>
      </c>
      <c r="BJ194" s="14" t="b">
        <f>VLOOKUP(BJ355,Lookups!$AT$1:$AU$3,2,TRUE)</f>
        <v>1</v>
      </c>
      <c r="BK194" s="14" t="b">
        <f>VLOOKUP(BK355,Lookups!$AT$1:$AU$3,2,TRUE)</f>
        <v>0</v>
      </c>
      <c r="BL194" s="14" t="b">
        <f>VLOOKUP(BL355,Lookups!$AT$1:$AU$3,2,TRUE)</f>
        <v>0</v>
      </c>
      <c r="BM194" s="14" t="b">
        <f>VLOOKUP(BM355,Lookups!$AT$1:$AU$3,2,TRUE)</f>
        <v>0</v>
      </c>
      <c r="BN194" s="14" t="b">
        <f>VLOOKUP(BN355,Lookups!$AT$1:$AU$3,2,TRUE)</f>
        <v>0</v>
      </c>
      <c r="BO194" s="14" t="b">
        <f>VLOOKUP(BO355,Lookups!$AT$1:$AU$3,2,TRUE)</f>
        <v>1</v>
      </c>
      <c r="BP194" s="14" t="b">
        <f>VLOOKUP(BP355,Lookups!$AT$1:$AU$3,2,TRUE)</f>
        <v>1</v>
      </c>
      <c r="BQ194" s="14" t="b">
        <f>VLOOKUP(BQ355,Lookups!$AT$1:$AU$3,2,TRUE)</f>
        <v>0</v>
      </c>
      <c r="BR194" s="14" t="b">
        <f>VLOOKUP(BR355,Lookups!$AT$1:$AU$3,2,TRUE)</f>
        <v>0</v>
      </c>
      <c r="BS194" s="14" t="b">
        <f>VLOOKUP(BS355,Lookups!$AT$1:$AU$3,2,TRUE)</f>
        <v>0</v>
      </c>
      <c r="BT194" s="14" t="b">
        <f>VLOOKUP(BT355,Lookups!$AT$1:$AU$3,2,TRUE)</f>
        <v>1</v>
      </c>
      <c r="BU194" s="14" t="b">
        <f>VLOOKUP(BU355,Lookups!$AT$1:$AU$3,2,TRUE)</f>
        <v>0</v>
      </c>
      <c r="BV194" s="14" t="b">
        <f>VLOOKUP(BV355,Lookups!$AT$1:$AU$3,2,TRUE)</f>
        <v>1</v>
      </c>
      <c r="BW194" s="14" t="b">
        <f>VLOOKUP(BW355,Lookups!$AT$1:$AU$3,2,TRUE)</f>
        <v>0</v>
      </c>
      <c r="BX194" s="14" t="b">
        <f>VLOOKUP(BX355,Lookups!$AT$1:$AU$3,2,TRUE)</f>
        <v>1</v>
      </c>
      <c r="BY194" s="14" t="b">
        <f>VLOOKUP(BY355,Lookups!$AT$1:$AU$3,2,TRUE)</f>
        <v>1</v>
      </c>
      <c r="BZ194" s="14" t="b">
        <f>VLOOKUP(BZ355,Lookups!$AT$1:$AU$3,2,TRUE)</f>
        <v>0</v>
      </c>
      <c r="CA194" s="14" t="b">
        <f>VLOOKUP(CA355,Lookups!$AT$1:$AU$3,2,TRUE)</f>
        <v>0</v>
      </c>
      <c r="CB194" s="14" t="b">
        <f>VLOOKUP(CB355,Lookups!$AT$1:$AU$3,2,TRUE)</f>
        <v>0</v>
      </c>
      <c r="CC194" s="14" t="b">
        <f>VLOOKUP(CC355,Lookups!$AT$1:$AU$3,2,TRUE)</f>
        <v>1</v>
      </c>
      <c r="CD194" s="14" t="b">
        <f>VLOOKUP(CD355,Lookups!$AT$1:$AU$3,2,TRUE)</f>
        <v>0</v>
      </c>
      <c r="CE194" s="14" t="b">
        <f>VLOOKUP(CE355,Lookups!$AT$1:$AU$3,2,TRUE)</f>
        <v>0</v>
      </c>
      <c r="CF194" s="14" t="b">
        <f>VLOOKUP(CF355,Lookups!$AT$1:$AU$3,2,TRUE)</f>
        <v>1</v>
      </c>
      <c r="CG194" s="14" t="b">
        <f>VLOOKUP(CG355,Lookups!$AT$1:$AU$3,2,TRUE)</f>
        <v>1</v>
      </c>
      <c r="CH194" s="14" t="b">
        <f>VLOOKUP(CH355,Lookups!$AT$1:$AU$3,2,TRUE)</f>
        <v>0</v>
      </c>
      <c r="CI194" s="14" t="b">
        <f>VLOOKUP(CI355,Lookups!$AT$1:$AU$3,2,TRUE)</f>
        <v>1</v>
      </c>
      <c r="CJ194" s="14" t="b">
        <f>VLOOKUP(CJ355,Lookups!$AT$1:$AU$3,2,TRUE)</f>
        <v>1</v>
      </c>
      <c r="CK194" s="14" t="b">
        <f>VLOOKUP(CK355,Lookups!$AT$1:$AU$3,2,TRUE)</f>
        <v>0</v>
      </c>
      <c r="CL194" s="14" t="b">
        <f>VLOOKUP(CL355,Lookups!$AT$1:$AU$3,2,TRUE)</f>
        <v>1</v>
      </c>
      <c r="CM194" s="14" t="b">
        <f>VLOOKUP(CM355,Lookups!$AT$1:$AU$3,2,TRUE)</f>
        <v>1</v>
      </c>
      <c r="CN194" s="14" t="b">
        <f>VLOOKUP(CN355,Lookups!$AT$1:$AU$3,2,TRUE)</f>
        <v>0</v>
      </c>
      <c r="CO194" s="14" t="b">
        <f>VLOOKUP(CO355,Lookups!$AT$1:$AU$3,2,TRUE)</f>
        <v>0</v>
      </c>
      <c r="CP194" s="14" t="b">
        <f>VLOOKUP(CP355,Lookups!$AT$1:$AU$3,2,TRUE)</f>
        <v>0</v>
      </c>
      <c r="CQ194" s="14" t="b">
        <f>VLOOKUP(CQ355,Lookups!$AT$1:$AU$3,2,TRUE)</f>
        <v>0</v>
      </c>
      <c r="CR194" s="14" t="b">
        <f>VLOOKUP(CR355,Lookups!$AT$1:$AU$3,2,TRUE)</f>
        <v>0</v>
      </c>
      <c r="CS194" s="14" t="b">
        <f>VLOOKUP(CS355,Lookups!$AT$1:$AU$3,2,TRUE)</f>
        <v>0</v>
      </c>
      <c r="CT194" s="14" t="b">
        <f>VLOOKUP(CT355,Lookups!$AT$1:$AU$3,2,TRUE)</f>
        <v>0</v>
      </c>
      <c r="CU194" s="14" t="b">
        <f>VLOOKUP(CU355,Lookups!$AT$1:$AU$3,2,TRUE)</f>
        <v>1</v>
      </c>
      <c r="CV194" s="14" t="b">
        <f>VLOOKUP(CV355,Lookups!$AT$1:$AU$3,2,TRUE)</f>
        <v>0</v>
      </c>
      <c r="CW194" s="14" t="b">
        <f>VLOOKUP(CW355,Lookups!$AT$1:$AU$3,2,TRUE)</f>
        <v>1</v>
      </c>
    </row>
    <row r="195" ht="12.75" customHeight="1" outlineLevel="1">
      <c r="A195" s="11" t="s">
        <v>672</v>
      </c>
      <c r="B195" s="14" t="b">
        <f>VLOOKUP(B356,Lookups!$AV$1:$AW$3,2,TRUE)</f>
        <v>1</v>
      </c>
      <c r="C195" s="14" t="b">
        <f>VLOOKUP(C356,Lookups!$AV$1:$AW$3,2,TRUE)</f>
        <v>0</v>
      </c>
      <c r="D195" s="14" t="b">
        <f>VLOOKUP(D356,Lookups!$AV$1:$AW$3,2,TRUE)</f>
        <v>1</v>
      </c>
      <c r="E195" s="14" t="b">
        <f>VLOOKUP(E356,Lookups!$AV$1:$AW$3,2,TRUE)</f>
        <v>0</v>
      </c>
      <c r="F195" s="14" t="b">
        <f>VLOOKUP(F356,Lookups!$AV$1:$AW$3,2,TRUE)</f>
        <v>0</v>
      </c>
      <c r="G195" s="14" t="b">
        <f>VLOOKUP(G356,Lookups!$AV$1:$AW$3,2,TRUE)</f>
        <v>0</v>
      </c>
      <c r="H195" s="14" t="b">
        <f>VLOOKUP(H356,Lookups!$AV$1:$AW$3,2,TRUE)</f>
        <v>1</v>
      </c>
      <c r="I195" s="14" t="b">
        <f>VLOOKUP(I356,Lookups!$AV$1:$AW$3,2,TRUE)</f>
        <v>1</v>
      </c>
      <c r="J195" s="14" t="b">
        <f>VLOOKUP(J356,Lookups!$AV$1:$AW$3,2,TRUE)</f>
        <v>1</v>
      </c>
      <c r="K195" s="14" t="b">
        <f>VLOOKUP(K356,Lookups!$AV$1:$AW$3,2,TRUE)</f>
        <v>0</v>
      </c>
      <c r="L195" s="14" t="b">
        <f>VLOOKUP(L356,Lookups!$AV$1:$AW$3,2,TRUE)</f>
        <v>0</v>
      </c>
      <c r="M195" s="14" t="b">
        <f>VLOOKUP(M356,Lookups!$AV$1:$AW$3,2,TRUE)</f>
        <v>0</v>
      </c>
      <c r="N195" s="14" t="b">
        <f>VLOOKUP(N356,Lookups!$AV$1:$AW$3,2,TRUE)</f>
        <v>0</v>
      </c>
      <c r="O195" s="14" t="b">
        <f>VLOOKUP(O356,Lookups!$AV$1:$AW$3,2,TRUE)</f>
        <v>0</v>
      </c>
      <c r="P195" s="14" t="b">
        <f>VLOOKUP(P356,Lookups!$AV$1:$AW$3,2,TRUE)</f>
        <v>1</v>
      </c>
      <c r="Q195" s="14" t="b">
        <f>VLOOKUP(Q356,Lookups!$AV$1:$AW$3,2,TRUE)</f>
        <v>0</v>
      </c>
      <c r="R195" s="14" t="b">
        <f>VLOOKUP(R356,Lookups!$AV$1:$AW$3,2,TRUE)</f>
        <v>0</v>
      </c>
      <c r="S195" s="14" t="b">
        <f>VLOOKUP(S356,Lookups!$AV$1:$AW$3,2,TRUE)</f>
        <v>1</v>
      </c>
      <c r="T195" s="14" t="b">
        <f>VLOOKUP(T356,Lookups!$AV$1:$AW$3,2,TRUE)</f>
        <v>0</v>
      </c>
      <c r="U195" s="14" t="b">
        <f>VLOOKUP(U356,Lookups!$AV$1:$AW$3,2,TRUE)</f>
        <v>0</v>
      </c>
      <c r="V195" s="14" t="b">
        <f>VLOOKUP(V356,Lookups!$AV$1:$AW$3,2,TRUE)</f>
        <v>1</v>
      </c>
      <c r="W195" s="14" t="b">
        <f>VLOOKUP(W356,Lookups!$AV$1:$AW$3,2,TRUE)</f>
        <v>1</v>
      </c>
      <c r="X195" s="14" t="b">
        <f>VLOOKUP(X356,Lookups!$AV$1:$AW$3,2,TRUE)</f>
        <v>1</v>
      </c>
      <c r="Y195" s="14" t="b">
        <f>VLOOKUP(Y356,Lookups!$AV$1:$AW$3,2,TRUE)</f>
        <v>0</v>
      </c>
      <c r="Z195" s="14" t="b">
        <f>VLOOKUP(Z356,Lookups!$AV$1:$AW$3,2,TRUE)</f>
        <v>0</v>
      </c>
      <c r="AA195" s="14" t="b">
        <f>VLOOKUP(AA356,Lookups!$AV$1:$AW$3,2,TRUE)</f>
        <v>0</v>
      </c>
      <c r="AB195" s="14" t="b">
        <f>VLOOKUP(AB356,Lookups!$AV$1:$AW$3,2,TRUE)</f>
        <v>1</v>
      </c>
      <c r="AC195" s="14" t="b">
        <f>VLOOKUP(AC356,Lookups!$AV$1:$AW$3,2,TRUE)</f>
        <v>1</v>
      </c>
      <c r="AD195" s="14" t="b">
        <f>VLOOKUP(AD356,Lookups!$AV$1:$AW$3,2,TRUE)</f>
        <v>1</v>
      </c>
      <c r="AE195" s="14" t="b">
        <f>VLOOKUP(AE356,Lookups!$AV$1:$AW$3,2,TRUE)</f>
        <v>1</v>
      </c>
      <c r="AF195" s="14" t="b">
        <f>VLOOKUP(AF356,Lookups!$AV$1:$AW$3,2,TRUE)</f>
        <v>1</v>
      </c>
      <c r="AG195" s="14" t="b">
        <f>VLOOKUP(AG356,Lookups!$AV$1:$AW$3,2,TRUE)</f>
        <v>1</v>
      </c>
      <c r="AH195" s="14" t="b">
        <f>VLOOKUP(AH356,Lookups!$AV$1:$AW$3,2,TRUE)</f>
        <v>1</v>
      </c>
      <c r="AI195" s="14" t="b">
        <f>VLOOKUP(AI356,Lookups!$AV$1:$AW$3,2,TRUE)</f>
        <v>1</v>
      </c>
      <c r="AJ195" s="14" t="b">
        <f>VLOOKUP(AJ356,Lookups!$AV$1:$AW$3,2,TRUE)</f>
        <v>1</v>
      </c>
      <c r="AK195" s="14" t="b">
        <f>VLOOKUP(AK356,Lookups!$AV$1:$AW$3,2,TRUE)</f>
        <v>0</v>
      </c>
      <c r="AL195" s="14" t="b">
        <f>VLOOKUP(AL356,Lookups!$AV$1:$AW$3,2,TRUE)</f>
        <v>1</v>
      </c>
      <c r="AM195" s="14" t="b">
        <f>VLOOKUP(AM356,Lookups!$AV$1:$AW$3,2,TRUE)</f>
        <v>1</v>
      </c>
      <c r="AN195" s="14" t="b">
        <f>VLOOKUP(AN356,Lookups!$AV$1:$AW$3,2,TRUE)</f>
        <v>0</v>
      </c>
      <c r="AO195" s="14" t="b">
        <f>VLOOKUP(AO356,Lookups!$AV$1:$AW$3,2,TRUE)</f>
        <v>1</v>
      </c>
      <c r="AP195" s="14" t="b">
        <f>VLOOKUP(AP356,Lookups!$AV$1:$AW$3,2,TRUE)</f>
        <v>0</v>
      </c>
      <c r="AQ195" s="14" t="b">
        <f>VLOOKUP(AQ356,Lookups!$AV$1:$AW$3,2,TRUE)</f>
        <v>0</v>
      </c>
      <c r="AR195" s="14" t="b">
        <f>VLOOKUP(AR356,Lookups!$AV$1:$AW$3,2,TRUE)</f>
        <v>1</v>
      </c>
      <c r="AS195" s="14" t="b">
        <f>VLOOKUP(AS356,Lookups!$AV$1:$AW$3,2,TRUE)</f>
        <v>1</v>
      </c>
      <c r="AT195" s="14" t="b">
        <f>VLOOKUP(AT356,Lookups!$AV$1:$AW$3,2,TRUE)</f>
        <v>1</v>
      </c>
      <c r="AU195" s="14" t="b">
        <f>VLOOKUP(AU356,Lookups!$AV$1:$AW$3,2,TRUE)</f>
        <v>0</v>
      </c>
      <c r="AV195" s="14" t="b">
        <f>VLOOKUP(AV356,Lookups!$AV$1:$AW$3,2,TRUE)</f>
        <v>0</v>
      </c>
      <c r="AW195" s="14" t="b">
        <f>VLOOKUP(AW356,Lookups!$AV$1:$AW$3,2,TRUE)</f>
        <v>1</v>
      </c>
      <c r="AX195" s="14" t="b">
        <f>VLOOKUP(AX356,Lookups!$AV$1:$AW$3,2,TRUE)</f>
        <v>0</v>
      </c>
      <c r="AY195" s="14" t="b">
        <f>VLOOKUP(AY356,Lookups!$AV$1:$AW$3,2,TRUE)</f>
        <v>1</v>
      </c>
      <c r="AZ195" s="14" t="b">
        <f>VLOOKUP(AZ356,Lookups!$AV$1:$AW$3,2,TRUE)</f>
        <v>1</v>
      </c>
      <c r="BA195" s="14" t="b">
        <f>VLOOKUP(BA356,Lookups!$AV$1:$AW$3,2,TRUE)</f>
        <v>0</v>
      </c>
      <c r="BB195" s="14" t="b">
        <f>VLOOKUP(BB356,Lookups!$AV$1:$AW$3,2,TRUE)</f>
        <v>1</v>
      </c>
      <c r="BC195" s="14" t="b">
        <f>VLOOKUP(BC356,Lookups!$AV$1:$AW$3,2,TRUE)</f>
        <v>0</v>
      </c>
      <c r="BD195" s="14" t="b">
        <f>VLOOKUP(BD356,Lookups!$AV$1:$AW$3,2,TRUE)</f>
        <v>1</v>
      </c>
      <c r="BE195" s="14" t="b">
        <f>VLOOKUP(BE356,Lookups!$AV$1:$AW$3,2,TRUE)</f>
        <v>0</v>
      </c>
      <c r="BF195" s="14" t="b">
        <f>VLOOKUP(BF356,Lookups!$AV$1:$AW$3,2,TRUE)</f>
        <v>0</v>
      </c>
      <c r="BG195" s="14" t="b">
        <f>VLOOKUP(BG356,Lookups!$AV$1:$AW$3,2,TRUE)</f>
        <v>0</v>
      </c>
      <c r="BH195" s="14" t="b">
        <f>VLOOKUP(BH356,Lookups!$AV$1:$AW$3,2,TRUE)</f>
        <v>1</v>
      </c>
      <c r="BI195" s="14" t="b">
        <f>VLOOKUP(BI356,Lookups!$AV$1:$AW$3,2,TRUE)</f>
        <v>1</v>
      </c>
      <c r="BJ195" s="14" t="b">
        <f>VLOOKUP(BJ356,Lookups!$AV$1:$AW$3,2,TRUE)</f>
        <v>1</v>
      </c>
      <c r="BK195" s="14" t="b">
        <f>VLOOKUP(BK356,Lookups!$AV$1:$AW$3,2,TRUE)</f>
        <v>1</v>
      </c>
      <c r="BL195" s="14" t="b">
        <f>VLOOKUP(BL356,Lookups!$AV$1:$AW$3,2,TRUE)</f>
        <v>0</v>
      </c>
      <c r="BM195" s="14" t="b">
        <f>VLOOKUP(BM356,Lookups!$AV$1:$AW$3,2,TRUE)</f>
        <v>0</v>
      </c>
      <c r="BN195" s="14" t="b">
        <f>VLOOKUP(BN356,Lookups!$AV$1:$AW$3,2,TRUE)</f>
        <v>0</v>
      </c>
      <c r="BO195" s="14" t="b">
        <f>VLOOKUP(BO356,Lookups!$AV$1:$AW$3,2,TRUE)</f>
        <v>1</v>
      </c>
      <c r="BP195" s="14" t="b">
        <f>VLOOKUP(BP356,Lookups!$AV$1:$AW$3,2,TRUE)</f>
        <v>0</v>
      </c>
      <c r="BQ195" s="14" t="b">
        <f>VLOOKUP(BQ356,Lookups!$AV$1:$AW$3,2,TRUE)</f>
        <v>0</v>
      </c>
      <c r="BR195" s="14" t="b">
        <f>VLOOKUP(BR356,Lookups!$AV$1:$AW$3,2,TRUE)</f>
        <v>0</v>
      </c>
      <c r="BS195" s="14" t="b">
        <f>VLOOKUP(BS356,Lookups!$AV$1:$AW$3,2,TRUE)</f>
        <v>0</v>
      </c>
      <c r="BT195" s="14" t="b">
        <f>VLOOKUP(BT356,Lookups!$AV$1:$AW$3,2,TRUE)</f>
        <v>0</v>
      </c>
      <c r="BU195" s="14" t="b">
        <f>VLOOKUP(BU356,Lookups!$AV$1:$AW$3,2,TRUE)</f>
        <v>1</v>
      </c>
      <c r="BV195" s="14" t="b">
        <f>VLOOKUP(BV356,Lookups!$AV$1:$AW$3,2,TRUE)</f>
        <v>1</v>
      </c>
      <c r="BW195" s="14" t="b">
        <f>VLOOKUP(BW356,Lookups!$AV$1:$AW$3,2,TRUE)</f>
        <v>1</v>
      </c>
      <c r="BX195" s="14" t="b">
        <f>VLOOKUP(BX356,Lookups!$AV$1:$AW$3,2,TRUE)</f>
        <v>0</v>
      </c>
      <c r="BY195" s="14" t="b">
        <f>VLOOKUP(BY356,Lookups!$AV$1:$AW$3,2,TRUE)</f>
        <v>0</v>
      </c>
      <c r="BZ195" s="14" t="b">
        <f>VLOOKUP(BZ356,Lookups!$AV$1:$AW$3,2,TRUE)</f>
        <v>1</v>
      </c>
      <c r="CA195" s="14" t="b">
        <f>VLOOKUP(CA356,Lookups!$AV$1:$AW$3,2,TRUE)</f>
        <v>1</v>
      </c>
      <c r="CB195" s="14" t="b">
        <f>VLOOKUP(CB356,Lookups!$AV$1:$AW$3,2,TRUE)</f>
        <v>0</v>
      </c>
      <c r="CC195" s="14" t="b">
        <f>VLOOKUP(CC356,Lookups!$AV$1:$AW$3,2,TRUE)</f>
        <v>0</v>
      </c>
      <c r="CD195" s="14" t="b">
        <f>VLOOKUP(CD356,Lookups!$AV$1:$AW$3,2,TRUE)</f>
        <v>1</v>
      </c>
      <c r="CE195" s="14" t="b">
        <f>VLOOKUP(CE356,Lookups!$AV$1:$AW$3,2,TRUE)</f>
        <v>1</v>
      </c>
      <c r="CF195" s="14" t="b">
        <f>VLOOKUP(CF356,Lookups!$AV$1:$AW$3,2,TRUE)</f>
        <v>1</v>
      </c>
      <c r="CG195" s="14" t="b">
        <f>VLOOKUP(CG356,Lookups!$AV$1:$AW$3,2,TRUE)</f>
        <v>1</v>
      </c>
      <c r="CH195" s="14" t="b">
        <f>VLOOKUP(CH356,Lookups!$AV$1:$AW$3,2,TRUE)</f>
        <v>1</v>
      </c>
      <c r="CI195" s="14" t="b">
        <f>VLOOKUP(CI356,Lookups!$AV$1:$AW$3,2,TRUE)</f>
        <v>1</v>
      </c>
      <c r="CJ195" s="14" t="b">
        <f>VLOOKUP(CJ356,Lookups!$AV$1:$AW$3,2,TRUE)</f>
        <v>0</v>
      </c>
      <c r="CK195" s="14" t="b">
        <f>VLOOKUP(CK356,Lookups!$AV$1:$AW$3,2,TRUE)</f>
        <v>1</v>
      </c>
      <c r="CL195" s="14" t="b">
        <f>VLOOKUP(CL356,Lookups!$AV$1:$AW$3,2,TRUE)</f>
        <v>0</v>
      </c>
      <c r="CM195" s="14" t="b">
        <f>VLOOKUP(CM356,Lookups!$AV$1:$AW$3,2,TRUE)</f>
        <v>0</v>
      </c>
      <c r="CN195" s="14" t="b">
        <f>VLOOKUP(CN356,Lookups!$AV$1:$AW$3,2,TRUE)</f>
        <v>0</v>
      </c>
      <c r="CO195" s="14" t="b">
        <f>VLOOKUP(CO356,Lookups!$AV$1:$AW$3,2,TRUE)</f>
        <v>0</v>
      </c>
      <c r="CP195" s="14" t="b">
        <f>VLOOKUP(CP356,Lookups!$AV$1:$AW$3,2,TRUE)</f>
        <v>0</v>
      </c>
      <c r="CQ195" s="14" t="b">
        <f>VLOOKUP(CQ356,Lookups!$AV$1:$AW$3,2,TRUE)</f>
        <v>1</v>
      </c>
      <c r="CR195" s="14" t="b">
        <f>VLOOKUP(CR356,Lookups!$AV$1:$AW$3,2,TRUE)</f>
        <v>1</v>
      </c>
      <c r="CS195" s="14" t="b">
        <f>VLOOKUP(CS356,Lookups!$AV$1:$AW$3,2,TRUE)</f>
        <v>0</v>
      </c>
      <c r="CT195" s="14" t="b">
        <f>VLOOKUP(CT356,Lookups!$AV$1:$AW$3,2,TRUE)</f>
        <v>0</v>
      </c>
      <c r="CU195" s="14" t="b">
        <f>VLOOKUP(CU356,Lookups!$AV$1:$AW$3,2,TRUE)</f>
        <v>1</v>
      </c>
      <c r="CV195" s="14" t="b">
        <f>VLOOKUP(CV356,Lookups!$AV$1:$AW$3,2,TRUE)</f>
        <v>0</v>
      </c>
      <c r="CW195" s="14" t="b">
        <f>VLOOKUP(CW356,Lookups!$AV$1:$AW$3,2,TRUE)</f>
        <v>1</v>
      </c>
    </row>
    <row r="196" ht="12.75" customHeight="1" outlineLevel="1">
      <c r="A196" s="11" t="s">
        <v>673</v>
      </c>
      <c r="B196" s="14" t="str">
        <f>VLOOKUP(B357,Lookups!$AX$1:$AY$3,2,TRUE)</f>
        <v>Issue</v>
      </c>
      <c r="C196" s="14" t="str">
        <f>VLOOKUP(C357,Lookups!$AX$1:$AY$3,2,TRUE)</f>
        <v>Issue</v>
      </c>
      <c r="D196" s="14" t="str">
        <f>VLOOKUP(D357,Lookups!$AX$1:$AY$3,2,TRUE)</f>
        <v>Issue</v>
      </c>
      <c r="E196" s="14" t="str">
        <f>VLOOKUP(E357,Lookups!$AX$1:$AY$3,2,TRUE)</f>
        <v>Issue</v>
      </c>
      <c r="F196" s="14" t="str">
        <f>VLOOKUP(F357,Lookups!$AX$1:$AY$3,2,TRUE)</f>
        <v>Issue</v>
      </c>
      <c r="G196" s="14" t="str">
        <f>VLOOKUP(G357,Lookups!$AX$1:$AY$3,2,TRUE)</f>
        <v>Issue</v>
      </c>
      <c r="H196" s="14" t="str">
        <f>VLOOKUP(H357,Lookups!$AX$1:$AY$3,2,TRUE)</f>
        <v>Issue</v>
      </c>
      <c r="I196" s="14" t="str">
        <f>VLOOKUP(I357,Lookups!$AX$1:$AY$3,2,TRUE)</f>
        <v>Issue</v>
      </c>
      <c r="J196" s="14" t="str">
        <f>VLOOKUP(J357,Lookups!$AX$1:$AY$3,2,TRUE)</f>
        <v>Issue</v>
      </c>
      <c r="K196" s="14" t="str">
        <f>VLOOKUP(K357,Lookups!$AX$1:$AY$3,2,TRUE)</f>
        <v>Issue</v>
      </c>
      <c r="L196" s="14" t="str">
        <f>VLOOKUP(L357,Lookups!$AX$1:$AY$3,2,TRUE)</f>
        <v>Attained</v>
      </c>
      <c r="M196" s="14" t="str">
        <f>VLOOKUP(M357,Lookups!$AX$1:$AY$3,2,TRUE)</f>
        <v>Issue</v>
      </c>
      <c r="N196" s="14" t="str">
        <f>VLOOKUP(N357,Lookups!$AX$1:$AY$3,2,TRUE)</f>
        <v>Attained</v>
      </c>
      <c r="O196" s="14" t="str">
        <f>VLOOKUP(O357,Lookups!$AX$1:$AY$3,2,TRUE)</f>
        <v>Issue</v>
      </c>
      <c r="P196" s="14" t="str">
        <f>VLOOKUP(P357,Lookups!$AX$1:$AY$3,2,TRUE)</f>
        <v>Attained</v>
      </c>
      <c r="Q196" s="14" t="str">
        <f>VLOOKUP(Q357,Lookups!$AX$1:$AY$3,2,TRUE)</f>
        <v>Issue</v>
      </c>
      <c r="R196" s="14" t="str">
        <f>VLOOKUP(R357,Lookups!$AX$1:$AY$3,2,TRUE)</f>
        <v>Attained</v>
      </c>
      <c r="S196" s="14" t="str">
        <f>VLOOKUP(S357,Lookups!$AX$1:$AY$3,2,TRUE)</f>
        <v>Attained</v>
      </c>
      <c r="T196" s="14" t="str">
        <f>VLOOKUP(T357,Lookups!$AX$1:$AY$3,2,TRUE)</f>
        <v>Issue</v>
      </c>
      <c r="U196" s="14" t="str">
        <f>VLOOKUP(U357,Lookups!$AX$1:$AY$3,2,TRUE)</f>
        <v>Issue</v>
      </c>
      <c r="V196" s="14" t="str">
        <f>VLOOKUP(V357,Lookups!$AX$1:$AY$3,2,TRUE)</f>
        <v>Attained</v>
      </c>
      <c r="W196" s="14" t="str">
        <f>VLOOKUP(W357,Lookups!$AX$1:$AY$3,2,TRUE)</f>
        <v>Attained</v>
      </c>
      <c r="X196" s="14" t="str">
        <f>VLOOKUP(X357,Lookups!$AX$1:$AY$3,2,TRUE)</f>
        <v>Attained</v>
      </c>
      <c r="Y196" s="14" t="str">
        <f>VLOOKUP(Y357,Lookups!$AX$1:$AY$3,2,TRUE)</f>
        <v>Attained</v>
      </c>
      <c r="Z196" s="14" t="str">
        <f>VLOOKUP(Z357,Lookups!$AX$1:$AY$3,2,TRUE)</f>
        <v>Issue</v>
      </c>
      <c r="AA196" s="14" t="str">
        <f>VLOOKUP(AA357,Lookups!$AX$1:$AY$3,2,TRUE)</f>
        <v>Issue</v>
      </c>
      <c r="AB196" s="14" t="str">
        <f>VLOOKUP(AB357,Lookups!$AX$1:$AY$3,2,TRUE)</f>
        <v>Issue</v>
      </c>
      <c r="AC196" s="14" t="str">
        <f>VLOOKUP(AC357,Lookups!$AX$1:$AY$3,2,TRUE)</f>
        <v>Issue</v>
      </c>
      <c r="AD196" s="14" t="str">
        <f>VLOOKUP(AD357,Lookups!$AX$1:$AY$3,2,TRUE)</f>
        <v>Attained</v>
      </c>
      <c r="AE196" s="14" t="str">
        <f>VLOOKUP(AE357,Lookups!$AX$1:$AY$3,2,TRUE)</f>
        <v>Issue</v>
      </c>
      <c r="AF196" s="14" t="str">
        <f>VLOOKUP(AF357,Lookups!$AX$1:$AY$3,2,TRUE)</f>
        <v>Attained</v>
      </c>
      <c r="AG196" s="14" t="str">
        <f>VLOOKUP(AG357,Lookups!$AX$1:$AY$3,2,TRUE)</f>
        <v>Attained</v>
      </c>
      <c r="AH196" s="14" t="str">
        <f>VLOOKUP(AH357,Lookups!$AX$1:$AY$3,2,TRUE)</f>
        <v>Issue</v>
      </c>
      <c r="AI196" s="14" t="str">
        <f>VLOOKUP(AI357,Lookups!$AX$1:$AY$3,2,TRUE)</f>
        <v>Issue</v>
      </c>
      <c r="AJ196" s="14" t="str">
        <f>VLOOKUP(AJ357,Lookups!$AX$1:$AY$3,2,TRUE)</f>
        <v>Issue</v>
      </c>
      <c r="AK196" s="14" t="str">
        <f>VLOOKUP(AK357,Lookups!$AX$1:$AY$3,2,TRUE)</f>
        <v>Issue</v>
      </c>
      <c r="AL196" s="14" t="str">
        <f>VLOOKUP(AL357,Lookups!$AX$1:$AY$3,2,TRUE)</f>
        <v>Attained</v>
      </c>
      <c r="AM196" s="14" t="str">
        <f>VLOOKUP(AM357,Lookups!$AX$1:$AY$3,2,TRUE)</f>
        <v>Issue</v>
      </c>
      <c r="AN196" s="14" t="str">
        <f>VLOOKUP(AN357,Lookups!$AX$1:$AY$3,2,TRUE)</f>
        <v>Issue</v>
      </c>
      <c r="AO196" s="14" t="str">
        <f>VLOOKUP(AO357,Lookups!$AX$1:$AY$3,2,TRUE)</f>
        <v>Issue</v>
      </c>
      <c r="AP196" s="14" t="str">
        <f>VLOOKUP(AP357,Lookups!$AX$1:$AY$3,2,TRUE)</f>
        <v>Issue</v>
      </c>
      <c r="AQ196" s="14" t="str">
        <f>VLOOKUP(AQ357,Lookups!$AX$1:$AY$3,2,TRUE)</f>
        <v>Issue</v>
      </c>
      <c r="AR196" s="14" t="str">
        <f>VLOOKUP(AR357,Lookups!$AX$1:$AY$3,2,TRUE)</f>
        <v>Attained</v>
      </c>
      <c r="AS196" s="14" t="str">
        <f>VLOOKUP(AS357,Lookups!$AX$1:$AY$3,2,TRUE)</f>
        <v>Attained</v>
      </c>
      <c r="AT196" s="14" t="str">
        <f>VLOOKUP(AT357,Lookups!$AX$1:$AY$3,2,TRUE)</f>
        <v>Attained</v>
      </c>
      <c r="AU196" s="14" t="str">
        <f>VLOOKUP(AU357,Lookups!$AX$1:$AY$3,2,TRUE)</f>
        <v>Issue</v>
      </c>
      <c r="AV196" s="14" t="str">
        <f>VLOOKUP(AV357,Lookups!$AX$1:$AY$3,2,TRUE)</f>
        <v>Issue</v>
      </c>
      <c r="AW196" s="14" t="str">
        <f>VLOOKUP(AW357,Lookups!$AX$1:$AY$3,2,TRUE)</f>
        <v>Attained</v>
      </c>
      <c r="AX196" s="14" t="str">
        <f>VLOOKUP(AX357,Lookups!$AX$1:$AY$3,2,TRUE)</f>
        <v>Attained</v>
      </c>
      <c r="AY196" s="14" t="str">
        <f>VLOOKUP(AY357,Lookups!$AX$1:$AY$3,2,TRUE)</f>
        <v>Issue</v>
      </c>
      <c r="AZ196" s="14" t="str">
        <f>VLOOKUP(AZ357,Lookups!$AX$1:$AY$3,2,TRUE)</f>
        <v>Issue</v>
      </c>
      <c r="BA196" s="14" t="str">
        <f>VLOOKUP(BA357,Lookups!$AX$1:$AY$3,2,TRUE)</f>
        <v>Attained</v>
      </c>
      <c r="BB196" s="14" t="str">
        <f>VLOOKUP(BB357,Lookups!$AX$1:$AY$3,2,TRUE)</f>
        <v>Attained</v>
      </c>
      <c r="BC196" s="14" t="str">
        <f>VLOOKUP(BC357,Lookups!$AX$1:$AY$3,2,TRUE)</f>
        <v>Issue</v>
      </c>
      <c r="BD196" s="14" t="str">
        <f>VLOOKUP(BD357,Lookups!$AX$1:$AY$3,2,TRUE)</f>
        <v>Attained</v>
      </c>
      <c r="BE196" s="14" t="str">
        <f>VLOOKUP(BE357,Lookups!$AX$1:$AY$3,2,TRUE)</f>
        <v>Issue</v>
      </c>
      <c r="BF196" s="14" t="str">
        <f>VLOOKUP(BF357,Lookups!$AX$1:$AY$3,2,TRUE)</f>
        <v>Issue</v>
      </c>
      <c r="BG196" s="14" t="str">
        <f>VLOOKUP(BG357,Lookups!$AX$1:$AY$3,2,TRUE)</f>
        <v>Issue</v>
      </c>
      <c r="BH196" s="14" t="str">
        <f>VLOOKUP(BH357,Lookups!$AX$1:$AY$3,2,TRUE)</f>
        <v>Attained</v>
      </c>
      <c r="BI196" s="14" t="str">
        <f>VLOOKUP(BI357,Lookups!$AX$1:$AY$3,2,TRUE)</f>
        <v>Issue</v>
      </c>
      <c r="BJ196" s="14" t="str">
        <f>VLOOKUP(BJ357,Lookups!$AX$1:$AY$3,2,TRUE)</f>
        <v>Issue</v>
      </c>
      <c r="BK196" s="14" t="str">
        <f>VLOOKUP(BK357,Lookups!$AX$1:$AY$3,2,TRUE)</f>
        <v>Attained</v>
      </c>
      <c r="BL196" s="14" t="str">
        <f>VLOOKUP(BL357,Lookups!$AX$1:$AY$3,2,TRUE)</f>
        <v>Attained</v>
      </c>
      <c r="BM196" s="14" t="str">
        <f>VLOOKUP(BM357,Lookups!$AX$1:$AY$3,2,TRUE)</f>
        <v>Issue</v>
      </c>
      <c r="BN196" s="14" t="str">
        <f>VLOOKUP(BN357,Lookups!$AX$1:$AY$3,2,TRUE)</f>
        <v>Issue</v>
      </c>
      <c r="BO196" s="14" t="str">
        <f>VLOOKUP(BO357,Lookups!$AX$1:$AY$3,2,TRUE)</f>
        <v>Issue</v>
      </c>
      <c r="BP196" s="14" t="str">
        <f>VLOOKUP(BP357,Lookups!$AX$1:$AY$3,2,TRUE)</f>
        <v>Issue</v>
      </c>
      <c r="BQ196" s="14" t="str">
        <f>VLOOKUP(BQ357,Lookups!$AX$1:$AY$3,2,TRUE)</f>
        <v>Issue</v>
      </c>
      <c r="BR196" s="14" t="str">
        <f>VLOOKUP(BR357,Lookups!$AX$1:$AY$3,2,TRUE)</f>
        <v>Issue</v>
      </c>
      <c r="BS196" s="14" t="str">
        <f>VLOOKUP(BS357,Lookups!$AX$1:$AY$3,2,TRUE)</f>
        <v>Issue</v>
      </c>
      <c r="BT196" s="14" t="str">
        <f>VLOOKUP(BT357,Lookups!$AX$1:$AY$3,2,TRUE)</f>
        <v>Attained</v>
      </c>
      <c r="BU196" s="14" t="str">
        <f>VLOOKUP(BU357,Lookups!$AX$1:$AY$3,2,TRUE)</f>
        <v>Issue</v>
      </c>
      <c r="BV196" s="14" t="str">
        <f>VLOOKUP(BV357,Lookups!$AX$1:$AY$3,2,TRUE)</f>
        <v>Issue</v>
      </c>
      <c r="BW196" s="14" t="str">
        <f>VLOOKUP(BW357,Lookups!$AX$1:$AY$3,2,TRUE)</f>
        <v>Issue</v>
      </c>
      <c r="BX196" s="14" t="str">
        <f>VLOOKUP(BX357,Lookups!$AX$1:$AY$3,2,TRUE)</f>
        <v>Issue</v>
      </c>
      <c r="BY196" s="14" t="str">
        <f>VLOOKUP(BY357,Lookups!$AX$1:$AY$3,2,TRUE)</f>
        <v>Attained</v>
      </c>
      <c r="BZ196" s="14" t="str">
        <f>VLOOKUP(BZ357,Lookups!$AX$1:$AY$3,2,TRUE)</f>
        <v>Issue</v>
      </c>
      <c r="CA196" s="14" t="str">
        <f>VLOOKUP(CA357,Lookups!$AX$1:$AY$3,2,TRUE)</f>
        <v>Issue</v>
      </c>
      <c r="CB196" s="14" t="str">
        <f>VLOOKUP(CB357,Lookups!$AX$1:$AY$3,2,TRUE)</f>
        <v>Attained</v>
      </c>
      <c r="CC196" s="14" t="str">
        <f>VLOOKUP(CC357,Lookups!$AX$1:$AY$3,2,TRUE)</f>
        <v>Attained</v>
      </c>
      <c r="CD196" s="14" t="str">
        <f>VLOOKUP(CD357,Lookups!$AX$1:$AY$3,2,TRUE)</f>
        <v>Issue</v>
      </c>
      <c r="CE196" s="14" t="str">
        <f>VLOOKUP(CE357,Lookups!$AX$1:$AY$3,2,TRUE)</f>
        <v>Issue</v>
      </c>
      <c r="CF196" s="14" t="str">
        <f>VLOOKUP(CF357,Lookups!$AX$1:$AY$3,2,TRUE)</f>
        <v>Issue</v>
      </c>
      <c r="CG196" s="14" t="str">
        <f>VLOOKUP(CG357,Lookups!$AX$1:$AY$3,2,TRUE)</f>
        <v>Attained</v>
      </c>
      <c r="CH196" s="14" t="str">
        <f>VLOOKUP(CH357,Lookups!$AX$1:$AY$3,2,TRUE)</f>
        <v>Issue</v>
      </c>
      <c r="CI196" s="14" t="str">
        <f>VLOOKUP(CI357,Lookups!$AX$1:$AY$3,2,TRUE)</f>
        <v>Issue</v>
      </c>
      <c r="CJ196" s="14" t="str">
        <f>VLOOKUP(CJ357,Lookups!$AX$1:$AY$3,2,TRUE)</f>
        <v>Issue</v>
      </c>
      <c r="CK196" s="14" t="str">
        <f>VLOOKUP(CK357,Lookups!$AX$1:$AY$3,2,TRUE)</f>
        <v>Attained</v>
      </c>
      <c r="CL196" s="14" t="str">
        <f>VLOOKUP(CL357,Lookups!$AX$1:$AY$3,2,TRUE)</f>
        <v>Issue</v>
      </c>
      <c r="CM196" s="14" t="str">
        <f>VLOOKUP(CM357,Lookups!$AX$1:$AY$3,2,TRUE)</f>
        <v>Issue</v>
      </c>
      <c r="CN196" s="14" t="str">
        <f>VLOOKUP(CN357,Lookups!$AX$1:$AY$3,2,TRUE)</f>
        <v>Issue</v>
      </c>
      <c r="CO196" s="14" t="str">
        <f>VLOOKUP(CO357,Lookups!$AX$1:$AY$3,2,TRUE)</f>
        <v>Issue</v>
      </c>
      <c r="CP196" s="14" t="str">
        <f>VLOOKUP(CP357,Lookups!$AX$1:$AY$3,2,TRUE)</f>
        <v>Issue</v>
      </c>
      <c r="CQ196" s="14" t="str">
        <f>VLOOKUP(CQ357,Lookups!$AX$1:$AY$3,2,TRUE)</f>
        <v>Attained</v>
      </c>
      <c r="CR196" s="14" t="str">
        <f>VLOOKUP(CR357,Lookups!$AX$1:$AY$3,2,TRUE)</f>
        <v>Issue</v>
      </c>
      <c r="CS196" s="14" t="str">
        <f>VLOOKUP(CS357,Lookups!$AX$1:$AY$3,2,TRUE)</f>
        <v>Issue</v>
      </c>
      <c r="CT196" s="14" t="str">
        <f>VLOOKUP(CT357,Lookups!$AX$1:$AY$3,2,TRUE)</f>
        <v>Issue</v>
      </c>
      <c r="CU196" s="14" t="str">
        <f>VLOOKUP(CU357,Lookups!$AX$1:$AY$3,2,TRUE)</f>
        <v>Attained</v>
      </c>
      <c r="CV196" s="14" t="str">
        <f>VLOOKUP(CV357,Lookups!$AX$1:$AY$3,2,TRUE)</f>
        <v>Issue</v>
      </c>
      <c r="CW196" s="14" t="str">
        <f>VLOOKUP(CW357,Lookups!$AX$1:$AY$3,2,TRUE)</f>
        <v>Issue</v>
      </c>
    </row>
    <row r="197" ht="12.75" customHeight="1" outlineLevel="1">
      <c r="A197" s="10" t="s">
        <v>674</v>
      </c>
      <c r="B197" s="17" t="str">
        <f>VLOOKUP(B358,Lookups!$AZ$1:$BA$3,2,TRUE)</f>
        <v>ENROLLED</v>
      </c>
      <c r="C197" s="17" t="str">
        <f>VLOOKUP(C358,Lookups!$AZ$1:$BA$3,2,TRUE)</f>
        <v>ENROLLED</v>
      </c>
      <c r="D197" s="17" t="str">
        <f>VLOOKUP(D358,Lookups!$AZ$1:$BA$3,2,TRUE)</f>
        <v>ENROLLED</v>
      </c>
      <c r="E197" s="17" t="str">
        <f>VLOOKUP(E358,Lookups!$AZ$1:$BA$3,2,TRUE)</f>
        <v>ENROLLED</v>
      </c>
      <c r="F197" s="17" t="str">
        <f>VLOOKUP(F358,Lookups!$AZ$1:$BA$3,2,TRUE)</f>
        <v>ENROLLED</v>
      </c>
      <c r="G197" s="17" t="str">
        <f>VLOOKUP(G358,Lookups!$AZ$1:$BA$3,2,TRUE)</f>
        <v>ENROLLED</v>
      </c>
      <c r="H197" s="17" t="str">
        <f>VLOOKUP(H358,Lookups!$AZ$1:$BA$3,2,TRUE)</f>
        <v>ELIGIBLE</v>
      </c>
      <c r="I197" s="17" t="str">
        <f>VLOOKUP(I358,Lookups!$AZ$1:$BA$3,2,TRUE)</f>
        <v>ENROLLED</v>
      </c>
      <c r="J197" s="17" t="str">
        <f>VLOOKUP(J358,Lookups!$AZ$1:$BA$3,2,TRUE)</f>
        <v>ELIGIBLE</v>
      </c>
      <c r="K197" s="17" t="str">
        <f>VLOOKUP(K358,Lookups!$AZ$1:$BA$3,2,TRUE)</f>
        <v>ELIGIBLE</v>
      </c>
      <c r="L197" s="17" t="str">
        <f>VLOOKUP(L358,Lookups!$AZ$1:$BA$3,2,TRUE)</f>
        <v>ELIGIBLE</v>
      </c>
      <c r="M197" s="17" t="str">
        <f>VLOOKUP(M358,Lookups!$AZ$1:$BA$3,2,TRUE)</f>
        <v>ELIGIBLE</v>
      </c>
      <c r="N197" s="17" t="str">
        <f>VLOOKUP(N358,Lookups!$AZ$1:$BA$3,2,TRUE)</f>
        <v>ENROLLED</v>
      </c>
      <c r="O197" s="17" t="str">
        <f>VLOOKUP(O358,Lookups!$AZ$1:$BA$3,2,TRUE)</f>
        <v>ELIGIBLE</v>
      </c>
      <c r="P197" s="17" t="str">
        <f>VLOOKUP(P358,Lookups!$AZ$1:$BA$3,2,TRUE)</f>
        <v>ENROLLED</v>
      </c>
      <c r="Q197" s="17" t="str">
        <f>VLOOKUP(Q358,Lookups!$AZ$1:$BA$3,2,TRUE)</f>
        <v>ELIGIBLE</v>
      </c>
      <c r="R197" s="17" t="str">
        <f>VLOOKUP(R358,Lookups!$AZ$1:$BA$3,2,TRUE)</f>
        <v>ENROLLED</v>
      </c>
      <c r="S197" s="17" t="str">
        <f>VLOOKUP(S358,Lookups!$AZ$1:$BA$3,2,TRUE)</f>
        <v>ENROLLED</v>
      </c>
      <c r="T197" s="17" t="str">
        <f>VLOOKUP(T358,Lookups!$AZ$1:$BA$3,2,TRUE)</f>
        <v>ENROLLED</v>
      </c>
      <c r="U197" s="17" t="str">
        <f>VLOOKUP(U358,Lookups!$AZ$1:$BA$3,2,TRUE)</f>
        <v>ELIGIBLE</v>
      </c>
      <c r="V197" s="17" t="str">
        <f>VLOOKUP(V358,Lookups!$AZ$1:$BA$3,2,TRUE)</f>
        <v>ELIGIBLE</v>
      </c>
      <c r="W197" s="17" t="str">
        <f>VLOOKUP(W358,Lookups!$AZ$1:$BA$3,2,TRUE)</f>
        <v>ENROLLED</v>
      </c>
      <c r="X197" s="17" t="str">
        <f>VLOOKUP(X358,Lookups!$AZ$1:$BA$3,2,TRUE)</f>
        <v>ELIGIBLE</v>
      </c>
      <c r="Y197" s="17" t="str">
        <f>VLOOKUP(Y358,Lookups!$AZ$1:$BA$3,2,TRUE)</f>
        <v>ENROLLED</v>
      </c>
      <c r="Z197" s="17" t="str">
        <f>VLOOKUP(Z358,Lookups!$AZ$1:$BA$3,2,TRUE)</f>
        <v>ENROLLED</v>
      </c>
      <c r="AA197" s="17" t="str">
        <f>VLOOKUP(AA358,Lookups!$AZ$1:$BA$3,2,TRUE)</f>
        <v>ELIGIBLE</v>
      </c>
      <c r="AB197" s="17" t="str">
        <f>VLOOKUP(AB358,Lookups!$AZ$1:$BA$3,2,TRUE)</f>
        <v>ELIGIBLE</v>
      </c>
      <c r="AC197" s="17" t="str">
        <f>VLOOKUP(AC358,Lookups!$AZ$1:$BA$3,2,TRUE)</f>
        <v>ENROLLED</v>
      </c>
      <c r="AD197" s="17" t="str">
        <f>VLOOKUP(AD358,Lookups!$AZ$1:$BA$3,2,TRUE)</f>
        <v>ELIGIBLE</v>
      </c>
      <c r="AE197" s="17" t="str">
        <f>VLOOKUP(AE358,Lookups!$AZ$1:$BA$3,2,TRUE)</f>
        <v>ENROLLED</v>
      </c>
      <c r="AF197" s="17" t="str">
        <f>VLOOKUP(AF358,Lookups!$AZ$1:$BA$3,2,TRUE)</f>
        <v>ELIGIBLE</v>
      </c>
      <c r="AG197" s="17" t="str">
        <f>VLOOKUP(AG358,Lookups!$AZ$1:$BA$3,2,TRUE)</f>
        <v>ENROLLED</v>
      </c>
      <c r="AH197" s="17" t="str">
        <f>VLOOKUP(AH358,Lookups!$AZ$1:$BA$3,2,TRUE)</f>
        <v>ENROLLED</v>
      </c>
      <c r="AI197" s="17" t="str">
        <f>VLOOKUP(AI358,Lookups!$AZ$1:$BA$3,2,TRUE)</f>
        <v>ELIGIBLE</v>
      </c>
      <c r="AJ197" s="17" t="str">
        <f>VLOOKUP(AJ358,Lookups!$AZ$1:$BA$3,2,TRUE)</f>
        <v>ELIGIBLE</v>
      </c>
      <c r="AK197" s="17" t="str">
        <f>VLOOKUP(AK358,Lookups!$AZ$1:$BA$3,2,TRUE)</f>
        <v>ENROLLED</v>
      </c>
      <c r="AL197" s="17" t="str">
        <f>VLOOKUP(AL358,Lookups!$AZ$1:$BA$3,2,TRUE)</f>
        <v>ELIGIBLE</v>
      </c>
      <c r="AM197" s="17" t="str">
        <f>VLOOKUP(AM358,Lookups!$AZ$1:$BA$3,2,TRUE)</f>
        <v>ENROLLED</v>
      </c>
      <c r="AN197" s="17" t="str">
        <f>VLOOKUP(AN358,Lookups!$AZ$1:$BA$3,2,TRUE)</f>
        <v>ELIGIBLE</v>
      </c>
      <c r="AO197" s="17" t="str">
        <f>VLOOKUP(AO358,Lookups!$AZ$1:$BA$3,2,TRUE)</f>
        <v>ELIGIBLE</v>
      </c>
      <c r="AP197" s="17" t="str">
        <f>VLOOKUP(AP358,Lookups!$AZ$1:$BA$3,2,TRUE)</f>
        <v>ENROLLED</v>
      </c>
      <c r="AQ197" s="17" t="str">
        <f>VLOOKUP(AQ358,Lookups!$AZ$1:$BA$3,2,TRUE)</f>
        <v>ENROLLED</v>
      </c>
      <c r="AR197" s="17" t="str">
        <f>VLOOKUP(AR358,Lookups!$AZ$1:$BA$3,2,TRUE)</f>
        <v>ELIGIBLE</v>
      </c>
      <c r="AS197" s="17" t="str">
        <f>VLOOKUP(AS358,Lookups!$AZ$1:$BA$3,2,TRUE)</f>
        <v>ENROLLED</v>
      </c>
      <c r="AT197" s="17" t="str">
        <f>VLOOKUP(AT358,Lookups!$AZ$1:$BA$3,2,TRUE)</f>
        <v>ELIGIBLE</v>
      </c>
      <c r="AU197" s="17" t="str">
        <f>VLOOKUP(AU358,Lookups!$AZ$1:$BA$3,2,TRUE)</f>
        <v>ELIGIBLE</v>
      </c>
      <c r="AV197" s="17" t="str">
        <f>VLOOKUP(AV358,Lookups!$AZ$1:$BA$3,2,TRUE)</f>
        <v>ELIGIBLE</v>
      </c>
      <c r="AW197" s="17" t="str">
        <f>VLOOKUP(AW358,Lookups!$AZ$1:$BA$3,2,TRUE)</f>
        <v>ENROLLED</v>
      </c>
      <c r="AX197" s="17" t="str">
        <f>VLOOKUP(AX358,Lookups!$AZ$1:$BA$3,2,TRUE)</f>
        <v>ENROLLED</v>
      </c>
      <c r="AY197" s="17" t="str">
        <f>VLOOKUP(AY358,Lookups!$AZ$1:$BA$3,2,TRUE)</f>
        <v>ENROLLED</v>
      </c>
      <c r="AZ197" s="17" t="str">
        <f>VLOOKUP(AZ358,Lookups!$AZ$1:$BA$3,2,TRUE)</f>
        <v>ELIGIBLE</v>
      </c>
      <c r="BA197" s="17" t="str">
        <f>VLOOKUP(BA358,Lookups!$AZ$1:$BA$3,2,TRUE)</f>
        <v>ENROLLED</v>
      </c>
      <c r="BB197" s="17" t="str">
        <f>VLOOKUP(BB358,Lookups!$AZ$1:$BA$3,2,TRUE)</f>
        <v>ELIGIBLE</v>
      </c>
      <c r="BC197" s="17" t="str">
        <f>VLOOKUP(BC358,Lookups!$AZ$1:$BA$3,2,TRUE)</f>
        <v>ENROLLED</v>
      </c>
      <c r="BD197" s="17" t="str">
        <f>VLOOKUP(BD358,Lookups!$AZ$1:$BA$3,2,TRUE)</f>
        <v>ELIGIBLE</v>
      </c>
      <c r="BE197" s="17" t="str">
        <f>VLOOKUP(BE358,Lookups!$AZ$1:$BA$3,2,TRUE)</f>
        <v>ENROLLED</v>
      </c>
      <c r="BF197" s="17" t="str">
        <f>VLOOKUP(BF358,Lookups!$AZ$1:$BA$3,2,TRUE)</f>
        <v>ENROLLED</v>
      </c>
      <c r="BG197" s="17" t="str">
        <f>VLOOKUP(BG358,Lookups!$AZ$1:$BA$3,2,TRUE)</f>
        <v>ENROLLED</v>
      </c>
      <c r="BH197" s="17" t="str">
        <f>VLOOKUP(BH358,Lookups!$AZ$1:$BA$3,2,TRUE)</f>
        <v>ELIGIBLE</v>
      </c>
      <c r="BI197" s="17" t="str">
        <f>VLOOKUP(BI358,Lookups!$AZ$1:$BA$3,2,TRUE)</f>
        <v>ENROLLED</v>
      </c>
      <c r="BJ197" s="17" t="str">
        <f>VLOOKUP(BJ358,Lookups!$AZ$1:$BA$3,2,TRUE)</f>
        <v>ELIGIBLE</v>
      </c>
      <c r="BK197" s="17" t="str">
        <f>VLOOKUP(BK358,Lookups!$AZ$1:$BA$3,2,TRUE)</f>
        <v>ENROLLED</v>
      </c>
      <c r="BL197" s="17" t="str">
        <f>VLOOKUP(BL358,Lookups!$AZ$1:$BA$3,2,TRUE)</f>
        <v>ELIGIBLE</v>
      </c>
      <c r="BM197" s="17" t="str">
        <f>VLOOKUP(BM358,Lookups!$AZ$1:$BA$3,2,TRUE)</f>
        <v>ENROLLED</v>
      </c>
      <c r="BN197" s="17" t="str">
        <f>VLOOKUP(BN358,Lookups!$AZ$1:$BA$3,2,TRUE)</f>
        <v>ENROLLED</v>
      </c>
      <c r="BO197" s="17" t="str">
        <f>VLOOKUP(BO358,Lookups!$AZ$1:$BA$3,2,TRUE)</f>
        <v>ELIGIBLE</v>
      </c>
      <c r="BP197" s="17" t="str">
        <f>VLOOKUP(BP358,Lookups!$AZ$1:$BA$3,2,TRUE)</f>
        <v>ENROLLED</v>
      </c>
      <c r="BQ197" s="17" t="str">
        <f>VLOOKUP(BQ358,Lookups!$AZ$1:$BA$3,2,TRUE)</f>
        <v>ELIGIBLE</v>
      </c>
      <c r="BR197" s="17" t="str">
        <f>VLOOKUP(BR358,Lookups!$AZ$1:$BA$3,2,TRUE)</f>
        <v>ELIGIBLE</v>
      </c>
      <c r="BS197" s="17" t="str">
        <f>VLOOKUP(BS358,Lookups!$AZ$1:$BA$3,2,TRUE)</f>
        <v>ELIGIBLE</v>
      </c>
      <c r="BT197" s="17" t="str">
        <f>VLOOKUP(BT358,Lookups!$AZ$1:$BA$3,2,TRUE)</f>
        <v>ELIGIBLE</v>
      </c>
      <c r="BU197" s="17" t="str">
        <f>VLOOKUP(BU358,Lookups!$AZ$1:$BA$3,2,TRUE)</f>
        <v>ENROLLED</v>
      </c>
      <c r="BV197" s="17" t="str">
        <f>VLOOKUP(BV358,Lookups!$AZ$1:$BA$3,2,TRUE)</f>
        <v>ENROLLED</v>
      </c>
      <c r="BW197" s="17" t="str">
        <f>VLOOKUP(BW358,Lookups!$AZ$1:$BA$3,2,TRUE)</f>
        <v>ENROLLED</v>
      </c>
      <c r="BX197" s="17" t="str">
        <f>VLOOKUP(BX358,Lookups!$AZ$1:$BA$3,2,TRUE)</f>
        <v>ELIGIBLE</v>
      </c>
      <c r="BY197" s="17" t="str">
        <f>VLOOKUP(BY358,Lookups!$AZ$1:$BA$3,2,TRUE)</f>
        <v>ENROLLED</v>
      </c>
      <c r="BZ197" s="17" t="str">
        <f>VLOOKUP(BZ358,Lookups!$AZ$1:$BA$3,2,TRUE)</f>
        <v>ENROLLED</v>
      </c>
      <c r="CA197" s="17" t="str">
        <f>VLOOKUP(CA358,Lookups!$AZ$1:$BA$3,2,TRUE)</f>
        <v>ELIGIBLE</v>
      </c>
      <c r="CB197" s="17" t="str">
        <f>VLOOKUP(CB358,Lookups!$AZ$1:$BA$3,2,TRUE)</f>
        <v>ELIGIBLE</v>
      </c>
      <c r="CC197" s="17" t="str">
        <f>VLOOKUP(CC358,Lookups!$AZ$1:$BA$3,2,TRUE)</f>
        <v>ENROLLED</v>
      </c>
      <c r="CD197" s="17" t="str">
        <f>VLOOKUP(CD358,Lookups!$AZ$1:$BA$3,2,TRUE)</f>
        <v>ENROLLED</v>
      </c>
      <c r="CE197" s="17" t="str">
        <f>VLOOKUP(CE358,Lookups!$AZ$1:$BA$3,2,TRUE)</f>
        <v>ELIGIBLE</v>
      </c>
      <c r="CF197" s="17" t="str">
        <f>VLOOKUP(CF358,Lookups!$AZ$1:$BA$3,2,TRUE)</f>
        <v>ENROLLED</v>
      </c>
      <c r="CG197" s="17" t="str">
        <f>VLOOKUP(CG358,Lookups!$AZ$1:$BA$3,2,TRUE)</f>
        <v>ENROLLED</v>
      </c>
      <c r="CH197" s="17" t="str">
        <f>VLOOKUP(CH358,Lookups!$AZ$1:$BA$3,2,TRUE)</f>
        <v>ELIGIBLE</v>
      </c>
      <c r="CI197" s="17" t="str">
        <f>VLOOKUP(CI358,Lookups!$AZ$1:$BA$3,2,TRUE)</f>
        <v>ELIGIBLE</v>
      </c>
      <c r="CJ197" s="17" t="str">
        <f>VLOOKUP(CJ358,Lookups!$AZ$1:$BA$3,2,TRUE)</f>
        <v>ENROLLED</v>
      </c>
      <c r="CK197" s="17" t="str">
        <f>VLOOKUP(CK358,Lookups!$AZ$1:$BA$3,2,TRUE)</f>
        <v>ELIGIBLE</v>
      </c>
      <c r="CL197" s="17" t="str">
        <f>VLOOKUP(CL358,Lookups!$AZ$1:$BA$3,2,TRUE)</f>
        <v>ENROLLED</v>
      </c>
      <c r="CM197" s="17" t="str">
        <f>VLOOKUP(CM358,Lookups!$AZ$1:$BA$3,2,TRUE)</f>
        <v>ENROLLED</v>
      </c>
      <c r="CN197" s="17" t="str">
        <f>VLOOKUP(CN358,Lookups!$AZ$1:$BA$3,2,TRUE)</f>
        <v>ELIGIBLE</v>
      </c>
      <c r="CO197" s="17" t="str">
        <f>VLOOKUP(CO358,Lookups!$AZ$1:$BA$3,2,TRUE)</f>
        <v>ELIGIBLE</v>
      </c>
      <c r="CP197" s="17" t="str">
        <f>VLOOKUP(CP358,Lookups!$AZ$1:$BA$3,2,TRUE)</f>
        <v>ELIGIBLE</v>
      </c>
      <c r="CQ197" s="17" t="str">
        <f>VLOOKUP(CQ358,Lookups!$AZ$1:$BA$3,2,TRUE)</f>
        <v>ELIGIBLE</v>
      </c>
      <c r="CR197" s="17" t="str">
        <f>VLOOKUP(CR358,Lookups!$AZ$1:$BA$3,2,TRUE)</f>
        <v>ENROLLED</v>
      </c>
      <c r="CS197" s="17" t="str">
        <f>VLOOKUP(CS358,Lookups!$AZ$1:$BA$3,2,TRUE)</f>
        <v>ELIGIBLE</v>
      </c>
      <c r="CT197" s="17" t="str">
        <f>VLOOKUP(CT358,Lookups!$AZ$1:$BA$3,2,TRUE)</f>
        <v>ELIGIBLE</v>
      </c>
      <c r="CU197" s="17" t="str">
        <f>VLOOKUP(CU358,Lookups!$AZ$1:$BA$3,2,TRUE)</f>
        <v>ENROLLED</v>
      </c>
      <c r="CV197" s="17" t="str">
        <f>VLOOKUP(CV358,Lookups!$AZ$1:$BA$3,2,TRUE)</f>
        <v>ELIGIBLE</v>
      </c>
      <c r="CW197" s="17" t="str">
        <f>VLOOKUP(CW358,Lookups!$AZ$1:$BA$3,2,TRUE)</f>
        <v>ELIGIBLE</v>
      </c>
    </row>
    <row r="198" ht="12.75" customHeight="1" outlineLevel="1">
      <c r="A198" s="11" t="s">
        <v>675</v>
      </c>
      <c r="B198" s="21" t="s">
        <v>169</v>
      </c>
      <c r="C198" s="21" t="s">
        <v>169</v>
      </c>
      <c r="D198" s="21" t="s">
        <v>169</v>
      </c>
      <c r="E198" s="21" t="s">
        <v>169</v>
      </c>
      <c r="F198" s="21" t="s">
        <v>169</v>
      </c>
      <c r="G198" s="21" t="s">
        <v>169</v>
      </c>
      <c r="H198" s="21" t="s">
        <v>169</v>
      </c>
      <c r="I198" s="21" t="s">
        <v>169</v>
      </c>
      <c r="J198" s="21" t="s">
        <v>169</v>
      </c>
      <c r="K198" s="21" t="s">
        <v>169</v>
      </c>
      <c r="L198" s="21" t="s">
        <v>169</v>
      </c>
      <c r="M198" s="21" t="s">
        <v>169</v>
      </c>
      <c r="N198" s="21" t="s">
        <v>169</v>
      </c>
      <c r="O198" s="21" t="s">
        <v>169</v>
      </c>
      <c r="P198" s="21" t="s">
        <v>169</v>
      </c>
      <c r="Q198" s="21" t="s">
        <v>169</v>
      </c>
      <c r="R198" s="21" t="s">
        <v>169</v>
      </c>
      <c r="S198" s="21" t="s">
        <v>169</v>
      </c>
      <c r="T198" s="21" t="s">
        <v>169</v>
      </c>
      <c r="U198" s="21" t="s">
        <v>169</v>
      </c>
      <c r="V198" s="21" t="s">
        <v>169</v>
      </c>
      <c r="W198" s="21" t="s">
        <v>169</v>
      </c>
      <c r="X198" s="21" t="s">
        <v>169</v>
      </c>
      <c r="Y198" s="21" t="s">
        <v>169</v>
      </c>
      <c r="Z198" s="21" t="s">
        <v>169</v>
      </c>
      <c r="AA198" s="21" t="s">
        <v>169</v>
      </c>
      <c r="AB198" s="21" t="s">
        <v>169</v>
      </c>
      <c r="AC198" s="21" t="s">
        <v>169</v>
      </c>
      <c r="AD198" s="21" t="s">
        <v>169</v>
      </c>
      <c r="AE198" s="21" t="s">
        <v>169</v>
      </c>
      <c r="AF198" s="21" t="s">
        <v>169</v>
      </c>
      <c r="AG198" s="21" t="s">
        <v>169</v>
      </c>
      <c r="AH198" s="21" t="s">
        <v>169</v>
      </c>
      <c r="AI198" s="21" t="s">
        <v>169</v>
      </c>
      <c r="AJ198" s="21" t="s">
        <v>169</v>
      </c>
      <c r="AK198" s="21" t="s">
        <v>169</v>
      </c>
      <c r="AL198" s="21" t="s">
        <v>169</v>
      </c>
      <c r="AM198" s="21" t="s">
        <v>169</v>
      </c>
      <c r="AN198" s="21" t="s">
        <v>169</v>
      </c>
      <c r="AO198" s="21" t="s">
        <v>169</v>
      </c>
      <c r="AP198" s="21" t="s">
        <v>169</v>
      </c>
      <c r="AQ198" s="21" t="s">
        <v>169</v>
      </c>
      <c r="AR198" s="21" t="s">
        <v>169</v>
      </c>
      <c r="AS198" s="21" t="s">
        <v>169</v>
      </c>
      <c r="AT198" s="21" t="s">
        <v>169</v>
      </c>
      <c r="AU198" s="21" t="s">
        <v>169</v>
      </c>
      <c r="AV198" s="21" t="s">
        <v>169</v>
      </c>
      <c r="AW198" s="21" t="s">
        <v>169</v>
      </c>
      <c r="AX198" s="21" t="s">
        <v>169</v>
      </c>
      <c r="AY198" s="21" t="s">
        <v>169</v>
      </c>
      <c r="AZ198" s="21" t="s">
        <v>169</v>
      </c>
      <c r="BA198" s="21" t="s">
        <v>169</v>
      </c>
      <c r="BB198" s="21" t="s">
        <v>169</v>
      </c>
      <c r="BC198" s="21" t="s">
        <v>169</v>
      </c>
      <c r="BD198" s="21" t="s">
        <v>169</v>
      </c>
      <c r="BE198" s="21" t="s">
        <v>169</v>
      </c>
      <c r="BF198" s="21" t="s">
        <v>169</v>
      </c>
      <c r="BG198" s="21" t="s">
        <v>169</v>
      </c>
      <c r="BH198" s="21" t="s">
        <v>169</v>
      </c>
      <c r="BI198" s="21" t="s">
        <v>169</v>
      </c>
      <c r="BJ198" s="21" t="s">
        <v>169</v>
      </c>
      <c r="BK198" s="21" t="s">
        <v>169</v>
      </c>
      <c r="BL198" s="21" t="s">
        <v>169</v>
      </c>
      <c r="BM198" s="21" t="s">
        <v>169</v>
      </c>
      <c r="BN198" s="21" t="s">
        <v>169</v>
      </c>
      <c r="BO198" s="21" t="s">
        <v>169</v>
      </c>
      <c r="BP198" s="21" t="s">
        <v>169</v>
      </c>
      <c r="BQ198" s="21" t="s">
        <v>169</v>
      </c>
      <c r="BR198" s="21" t="s">
        <v>169</v>
      </c>
      <c r="BS198" s="21" t="s">
        <v>169</v>
      </c>
      <c r="BT198" s="21" t="s">
        <v>169</v>
      </c>
      <c r="BU198" s="21" t="s">
        <v>169</v>
      </c>
      <c r="BV198" s="21" t="s">
        <v>169</v>
      </c>
      <c r="BW198" s="21" t="s">
        <v>169</v>
      </c>
      <c r="BX198" s="21" t="s">
        <v>169</v>
      </c>
      <c r="BY198" s="21" t="s">
        <v>169</v>
      </c>
      <c r="BZ198" s="21" t="s">
        <v>169</v>
      </c>
      <c r="CA198" s="21" t="s">
        <v>169</v>
      </c>
      <c r="CB198" s="21" t="s">
        <v>169</v>
      </c>
      <c r="CC198" s="21" t="s">
        <v>169</v>
      </c>
      <c r="CD198" s="21" t="s">
        <v>169</v>
      </c>
      <c r="CE198" s="21" t="s">
        <v>169</v>
      </c>
      <c r="CF198" s="21" t="s">
        <v>169</v>
      </c>
      <c r="CG198" s="21" t="s">
        <v>169</v>
      </c>
      <c r="CH198" s="21" t="s">
        <v>169</v>
      </c>
      <c r="CI198" s="21" t="s">
        <v>169</v>
      </c>
      <c r="CJ198" s="21" t="s">
        <v>169</v>
      </c>
      <c r="CK198" s="21" t="s">
        <v>169</v>
      </c>
      <c r="CL198" s="21" t="s">
        <v>169</v>
      </c>
      <c r="CM198" s="21" t="s">
        <v>169</v>
      </c>
      <c r="CN198" s="21" t="s">
        <v>169</v>
      </c>
      <c r="CO198" s="21" t="s">
        <v>169</v>
      </c>
      <c r="CP198" s="21" t="s">
        <v>169</v>
      </c>
      <c r="CQ198" s="21" t="s">
        <v>169</v>
      </c>
      <c r="CR198" s="21" t="s">
        <v>169</v>
      </c>
      <c r="CS198" s="21" t="s">
        <v>169</v>
      </c>
      <c r="CT198" s="21" t="s">
        <v>169</v>
      </c>
      <c r="CU198" s="21" t="s">
        <v>169</v>
      </c>
      <c r="CV198" s="21" t="s">
        <v>169</v>
      </c>
      <c r="CW198" s="21" t="s">
        <v>169</v>
      </c>
    </row>
    <row r="199" ht="12.75" customHeight="1" outlineLevel="1">
      <c r="A199" s="11" t="s">
        <v>676</v>
      </c>
      <c r="B199" s="21">
        <v>2.0</v>
      </c>
      <c r="C199" s="21">
        <v>2.0</v>
      </c>
      <c r="D199" s="21">
        <v>2.0</v>
      </c>
      <c r="E199" s="21">
        <v>2.0</v>
      </c>
      <c r="F199" s="21">
        <v>2.0</v>
      </c>
      <c r="G199" s="21">
        <v>2.0</v>
      </c>
      <c r="H199" s="21">
        <v>2.0</v>
      </c>
      <c r="I199" s="21">
        <v>2.0</v>
      </c>
      <c r="J199" s="21">
        <v>2.0</v>
      </c>
      <c r="K199" s="21">
        <v>2.0</v>
      </c>
      <c r="L199" s="21">
        <v>2.0</v>
      </c>
      <c r="M199" s="21">
        <v>2.0</v>
      </c>
      <c r="N199" s="21">
        <v>2.0</v>
      </c>
      <c r="O199" s="21">
        <v>2.0</v>
      </c>
      <c r="P199" s="21">
        <v>2.0</v>
      </c>
      <c r="Q199" s="21">
        <v>2.0</v>
      </c>
      <c r="R199" s="21">
        <v>2.0</v>
      </c>
      <c r="S199" s="21">
        <v>2.0</v>
      </c>
      <c r="T199" s="21">
        <v>2.0</v>
      </c>
      <c r="U199" s="21">
        <v>2.0</v>
      </c>
      <c r="V199" s="21">
        <v>2.0</v>
      </c>
      <c r="W199" s="21">
        <v>2.0</v>
      </c>
      <c r="X199" s="21">
        <v>2.0</v>
      </c>
      <c r="Y199" s="21">
        <v>2.0</v>
      </c>
      <c r="Z199" s="21">
        <v>2.0</v>
      </c>
      <c r="AA199" s="21">
        <v>2.0</v>
      </c>
      <c r="AB199" s="21">
        <v>2.0</v>
      </c>
      <c r="AC199" s="21">
        <v>2.0</v>
      </c>
      <c r="AD199" s="21">
        <v>2.0</v>
      </c>
      <c r="AE199" s="21">
        <v>2.0</v>
      </c>
      <c r="AF199" s="21">
        <v>2.0</v>
      </c>
      <c r="AG199" s="21">
        <v>2.0</v>
      </c>
      <c r="AH199" s="21">
        <v>2.0</v>
      </c>
      <c r="AI199" s="21">
        <v>2.0</v>
      </c>
      <c r="AJ199" s="21">
        <v>2.0</v>
      </c>
      <c r="AK199" s="21">
        <v>2.0</v>
      </c>
      <c r="AL199" s="21">
        <v>2.0</v>
      </c>
      <c r="AM199" s="21">
        <v>2.0</v>
      </c>
      <c r="AN199" s="21">
        <v>2.0</v>
      </c>
      <c r="AO199" s="21">
        <v>2.0</v>
      </c>
      <c r="AP199" s="21">
        <v>2.0</v>
      </c>
      <c r="AQ199" s="21">
        <v>2.0</v>
      </c>
      <c r="AR199" s="21">
        <v>2.0</v>
      </c>
      <c r="AS199" s="21">
        <v>2.0</v>
      </c>
      <c r="AT199" s="21">
        <v>2.0</v>
      </c>
      <c r="AU199" s="21">
        <v>2.0</v>
      </c>
      <c r="AV199" s="21">
        <v>2.0</v>
      </c>
      <c r="AW199" s="21">
        <v>2.0</v>
      </c>
      <c r="AX199" s="21">
        <v>2.0</v>
      </c>
      <c r="AY199" s="21">
        <v>2.0</v>
      </c>
      <c r="AZ199" s="21">
        <v>2.0</v>
      </c>
      <c r="BA199" s="21">
        <v>2.0</v>
      </c>
      <c r="BB199" s="21">
        <v>2.0</v>
      </c>
      <c r="BC199" s="21">
        <v>2.0</v>
      </c>
      <c r="BD199" s="21">
        <v>2.0</v>
      </c>
      <c r="BE199" s="21">
        <v>2.0</v>
      </c>
      <c r="BF199" s="21">
        <v>2.0</v>
      </c>
      <c r="BG199" s="21">
        <v>2.0</v>
      </c>
      <c r="BH199" s="21">
        <v>2.0</v>
      </c>
      <c r="BI199" s="21">
        <v>2.0</v>
      </c>
      <c r="BJ199" s="21">
        <v>2.0</v>
      </c>
      <c r="BK199" s="21">
        <v>2.0</v>
      </c>
      <c r="BL199" s="21">
        <v>2.0</v>
      </c>
      <c r="BM199" s="21">
        <v>2.0</v>
      </c>
      <c r="BN199" s="21">
        <v>2.0</v>
      </c>
      <c r="BO199" s="21">
        <v>2.0</v>
      </c>
      <c r="BP199" s="21">
        <v>2.0</v>
      </c>
      <c r="BQ199" s="21">
        <v>2.0</v>
      </c>
      <c r="BR199" s="21">
        <v>2.0</v>
      </c>
      <c r="BS199" s="21">
        <v>2.0</v>
      </c>
      <c r="BT199" s="21">
        <v>2.0</v>
      </c>
      <c r="BU199" s="21">
        <v>2.0</v>
      </c>
      <c r="BV199" s="21">
        <v>2.0</v>
      </c>
      <c r="BW199" s="21">
        <v>2.0</v>
      </c>
      <c r="BX199" s="21">
        <v>2.0</v>
      </c>
      <c r="BY199" s="21">
        <v>2.0</v>
      </c>
      <c r="BZ199" s="21">
        <v>2.0</v>
      </c>
      <c r="CA199" s="21">
        <v>2.0</v>
      </c>
      <c r="CB199" s="21">
        <v>2.0</v>
      </c>
      <c r="CC199" s="21">
        <v>2.0</v>
      </c>
      <c r="CD199" s="21">
        <v>2.0</v>
      </c>
      <c r="CE199" s="21">
        <v>2.0</v>
      </c>
      <c r="CF199" s="21">
        <v>2.0</v>
      </c>
      <c r="CG199" s="21">
        <v>2.0</v>
      </c>
      <c r="CH199" s="21">
        <v>2.0</v>
      </c>
      <c r="CI199" s="21">
        <v>2.0</v>
      </c>
      <c r="CJ199" s="21">
        <v>2.0</v>
      </c>
      <c r="CK199" s="21">
        <v>2.0</v>
      </c>
      <c r="CL199" s="21">
        <v>2.0</v>
      </c>
      <c r="CM199" s="21">
        <v>2.0</v>
      </c>
      <c r="CN199" s="21">
        <v>2.0</v>
      </c>
      <c r="CO199" s="21">
        <v>2.0</v>
      </c>
      <c r="CP199" s="21">
        <v>2.0</v>
      </c>
      <c r="CQ199" s="21">
        <v>2.0</v>
      </c>
      <c r="CR199" s="21">
        <v>2.0</v>
      </c>
      <c r="CS199" s="21">
        <v>2.0</v>
      </c>
      <c r="CT199" s="21">
        <v>2.0</v>
      </c>
      <c r="CU199" s="21">
        <v>2.0</v>
      </c>
      <c r="CV199" s="21">
        <v>2.0</v>
      </c>
      <c r="CW199" s="21">
        <v>2.0</v>
      </c>
    </row>
    <row r="200" ht="12.75" customHeight="1" outlineLevel="1">
      <c r="A200" s="10" t="s">
        <v>677</v>
      </c>
      <c r="B200" s="17" t="str">
        <f t="shared" ref="B200:CW200" si="100">IF(AND(B10="",B162="Composite"),RANDBETWEEN(1,1000),"")</f>
        <v/>
      </c>
      <c r="C200" s="17" t="str">
        <f t="shared" si="100"/>
        <v/>
      </c>
      <c r="D200" s="17" t="str">
        <f t="shared" si="100"/>
        <v/>
      </c>
      <c r="E200" s="17" t="str">
        <f t="shared" si="100"/>
        <v/>
      </c>
      <c r="F200" s="17" t="str">
        <f t="shared" si="100"/>
        <v/>
      </c>
      <c r="G200" s="17" t="str">
        <f t="shared" si="100"/>
        <v/>
      </c>
      <c r="H200" s="17" t="str">
        <f t="shared" si="100"/>
        <v/>
      </c>
      <c r="I200" s="17">
        <f t="shared" si="100"/>
        <v>970</v>
      </c>
      <c r="J200" s="17">
        <f t="shared" si="100"/>
        <v>673</v>
      </c>
      <c r="K200" s="17" t="str">
        <f t="shared" si="100"/>
        <v/>
      </c>
      <c r="L200" s="17" t="str">
        <f t="shared" si="100"/>
        <v/>
      </c>
      <c r="M200" s="17" t="str">
        <f t="shared" si="100"/>
        <v/>
      </c>
      <c r="N200" s="17" t="str">
        <f t="shared" si="100"/>
        <v/>
      </c>
      <c r="O200" s="17">
        <f t="shared" si="100"/>
        <v>278</v>
      </c>
      <c r="P200" s="17" t="str">
        <f t="shared" si="100"/>
        <v/>
      </c>
      <c r="Q200" s="17" t="str">
        <f t="shared" si="100"/>
        <v/>
      </c>
      <c r="R200" s="17" t="str">
        <f t="shared" si="100"/>
        <v/>
      </c>
      <c r="S200" s="17" t="str">
        <f t="shared" si="100"/>
        <v/>
      </c>
      <c r="T200" s="17" t="str">
        <f t="shared" si="100"/>
        <v/>
      </c>
      <c r="U200" s="17" t="str">
        <f t="shared" si="100"/>
        <v/>
      </c>
      <c r="V200" s="17" t="str">
        <f t="shared" si="100"/>
        <v/>
      </c>
      <c r="W200" s="17" t="str">
        <f t="shared" si="100"/>
        <v/>
      </c>
      <c r="X200" s="17" t="str">
        <f t="shared" si="100"/>
        <v/>
      </c>
      <c r="Y200" s="17" t="str">
        <f t="shared" si="100"/>
        <v/>
      </c>
      <c r="Z200" s="17" t="str">
        <f t="shared" si="100"/>
        <v/>
      </c>
      <c r="AA200" s="17" t="str">
        <f t="shared" si="100"/>
        <v/>
      </c>
      <c r="AB200" s="17" t="str">
        <f t="shared" si="100"/>
        <v/>
      </c>
      <c r="AC200" s="17" t="str">
        <f t="shared" si="100"/>
        <v/>
      </c>
      <c r="AD200" s="17" t="str">
        <f t="shared" si="100"/>
        <v/>
      </c>
      <c r="AE200" s="17" t="str">
        <f t="shared" si="100"/>
        <v/>
      </c>
      <c r="AF200" s="17" t="str">
        <f t="shared" si="100"/>
        <v/>
      </c>
      <c r="AG200" s="17" t="str">
        <f t="shared" si="100"/>
        <v/>
      </c>
      <c r="AH200" s="17">
        <f t="shared" si="100"/>
        <v>763</v>
      </c>
      <c r="AI200" s="17" t="str">
        <f t="shared" si="100"/>
        <v/>
      </c>
      <c r="AJ200" s="17">
        <f t="shared" si="100"/>
        <v>517</v>
      </c>
      <c r="AK200" s="17" t="str">
        <f t="shared" si="100"/>
        <v/>
      </c>
      <c r="AL200" s="17" t="str">
        <f t="shared" si="100"/>
        <v/>
      </c>
      <c r="AM200" s="17" t="str">
        <f t="shared" si="100"/>
        <v/>
      </c>
      <c r="AN200" s="17" t="str">
        <f t="shared" si="100"/>
        <v/>
      </c>
      <c r="AO200" s="17" t="str">
        <f t="shared" si="100"/>
        <v/>
      </c>
      <c r="AP200" s="17" t="str">
        <f t="shared" si="100"/>
        <v/>
      </c>
      <c r="AQ200" s="17" t="str">
        <f t="shared" si="100"/>
        <v/>
      </c>
      <c r="AR200" s="17" t="str">
        <f t="shared" si="100"/>
        <v/>
      </c>
      <c r="AS200" s="17" t="str">
        <f t="shared" si="100"/>
        <v/>
      </c>
      <c r="AT200" s="17" t="str">
        <f t="shared" si="100"/>
        <v/>
      </c>
      <c r="AU200" s="17" t="str">
        <f t="shared" si="100"/>
        <v/>
      </c>
      <c r="AV200" s="17" t="str">
        <f t="shared" si="100"/>
        <v/>
      </c>
      <c r="AW200" s="17" t="str">
        <f t="shared" si="100"/>
        <v/>
      </c>
      <c r="AX200" s="17" t="str">
        <f t="shared" si="100"/>
        <v/>
      </c>
      <c r="AY200" s="17">
        <f t="shared" si="100"/>
        <v>577</v>
      </c>
      <c r="AZ200" s="17" t="str">
        <f t="shared" si="100"/>
        <v/>
      </c>
      <c r="BA200" s="17" t="str">
        <f t="shared" si="100"/>
        <v/>
      </c>
      <c r="BB200" s="17" t="str">
        <f t="shared" si="100"/>
        <v/>
      </c>
      <c r="BC200" s="17" t="str">
        <f t="shared" si="100"/>
        <v/>
      </c>
      <c r="BD200" s="17" t="str">
        <f t="shared" si="100"/>
        <v/>
      </c>
      <c r="BE200" s="17" t="str">
        <f t="shared" si="100"/>
        <v/>
      </c>
      <c r="BF200" s="17" t="str">
        <f t="shared" si="100"/>
        <v/>
      </c>
      <c r="BG200" s="17" t="str">
        <f t="shared" si="100"/>
        <v/>
      </c>
      <c r="BH200" s="17" t="str">
        <f t="shared" si="100"/>
        <v/>
      </c>
      <c r="BI200" s="17" t="str">
        <f t="shared" si="100"/>
        <v/>
      </c>
      <c r="BJ200" s="17" t="str">
        <f t="shared" si="100"/>
        <v/>
      </c>
      <c r="BK200" s="17" t="str">
        <f t="shared" si="100"/>
        <v/>
      </c>
      <c r="BL200" s="17" t="str">
        <f t="shared" si="100"/>
        <v/>
      </c>
      <c r="BM200" s="17" t="str">
        <f t="shared" si="100"/>
        <v/>
      </c>
      <c r="BN200" s="17" t="str">
        <f t="shared" si="100"/>
        <v/>
      </c>
      <c r="BO200" s="17" t="str">
        <f t="shared" si="100"/>
        <v/>
      </c>
      <c r="BP200" s="17" t="str">
        <f t="shared" si="100"/>
        <v/>
      </c>
      <c r="BQ200" s="17" t="str">
        <f t="shared" si="100"/>
        <v/>
      </c>
      <c r="BR200" s="17">
        <f t="shared" si="100"/>
        <v>787</v>
      </c>
      <c r="BS200" s="17" t="str">
        <f t="shared" si="100"/>
        <v/>
      </c>
      <c r="BT200" s="17" t="str">
        <f t="shared" si="100"/>
        <v/>
      </c>
      <c r="BU200" s="17" t="str">
        <f t="shared" si="100"/>
        <v/>
      </c>
      <c r="BV200" s="17" t="str">
        <f t="shared" si="100"/>
        <v/>
      </c>
      <c r="BW200" s="17" t="str">
        <f t="shared" si="100"/>
        <v/>
      </c>
      <c r="BX200" s="17">
        <f t="shared" si="100"/>
        <v>875</v>
      </c>
      <c r="BY200" s="17" t="str">
        <f t="shared" si="100"/>
        <v/>
      </c>
      <c r="BZ200" s="17" t="str">
        <f t="shared" si="100"/>
        <v/>
      </c>
      <c r="CA200" s="17" t="str">
        <f t="shared" si="100"/>
        <v/>
      </c>
      <c r="CB200" s="17" t="str">
        <f t="shared" si="100"/>
        <v/>
      </c>
      <c r="CC200" s="17">
        <f t="shared" si="100"/>
        <v>658</v>
      </c>
      <c r="CD200" s="17" t="str">
        <f t="shared" si="100"/>
        <v/>
      </c>
      <c r="CE200" s="17" t="str">
        <f t="shared" si="100"/>
        <v/>
      </c>
      <c r="CF200" s="17">
        <f t="shared" si="100"/>
        <v>896</v>
      </c>
      <c r="CG200" s="17" t="str">
        <f t="shared" si="100"/>
        <v/>
      </c>
      <c r="CH200" s="17" t="str">
        <f t="shared" si="100"/>
        <v/>
      </c>
      <c r="CI200" s="17" t="str">
        <f t="shared" si="100"/>
        <v/>
      </c>
      <c r="CJ200" s="17" t="str">
        <f t="shared" si="100"/>
        <v/>
      </c>
      <c r="CK200" s="17" t="str">
        <f t="shared" si="100"/>
        <v/>
      </c>
      <c r="CL200" s="17" t="str">
        <f t="shared" si="100"/>
        <v/>
      </c>
      <c r="CM200" s="17" t="str">
        <f t="shared" si="100"/>
        <v/>
      </c>
      <c r="CN200" s="17" t="str">
        <f t="shared" si="100"/>
        <v/>
      </c>
      <c r="CO200" s="17" t="str">
        <f t="shared" si="100"/>
        <v/>
      </c>
      <c r="CP200" s="17" t="str">
        <f t="shared" si="100"/>
        <v/>
      </c>
      <c r="CQ200" s="17" t="str">
        <f t="shared" si="100"/>
        <v/>
      </c>
      <c r="CR200" s="17" t="str">
        <f t="shared" si="100"/>
        <v/>
      </c>
      <c r="CS200" s="17" t="str">
        <f t="shared" si="100"/>
        <v/>
      </c>
      <c r="CT200" s="17" t="str">
        <f t="shared" si="100"/>
        <v/>
      </c>
      <c r="CU200" s="17" t="str">
        <f t="shared" si="100"/>
        <v/>
      </c>
      <c r="CV200" s="17" t="str">
        <f t="shared" si="100"/>
        <v/>
      </c>
      <c r="CW200" s="17" t="str">
        <f t="shared" si="100"/>
        <v/>
      </c>
    </row>
    <row r="201" ht="12.75" customHeight="1" outlineLevel="1">
      <c r="A201" s="11" t="s">
        <v>678</v>
      </c>
      <c r="B201" s="14" t="str">
        <f t="shared" ref="B201:CW201" si="101">IF(AND(B10="",B162="AgeBanded"),"&lt;25","")</f>
        <v/>
      </c>
      <c r="C201" s="14" t="str">
        <f t="shared" si="101"/>
        <v/>
      </c>
      <c r="D201" s="14" t="str">
        <f t="shared" si="101"/>
        <v/>
      </c>
      <c r="E201" s="14" t="str">
        <f t="shared" si="101"/>
        <v/>
      </c>
      <c r="F201" s="14" t="str">
        <f t="shared" si="101"/>
        <v/>
      </c>
      <c r="G201" s="14" t="str">
        <f t="shared" si="101"/>
        <v/>
      </c>
      <c r="H201" s="14" t="str">
        <f t="shared" si="101"/>
        <v/>
      </c>
      <c r="I201" s="14" t="str">
        <f t="shared" si="101"/>
        <v/>
      </c>
      <c r="J201" s="14" t="str">
        <f t="shared" si="101"/>
        <v/>
      </c>
      <c r="K201" s="14" t="str">
        <f t="shared" si="101"/>
        <v/>
      </c>
      <c r="L201" s="14" t="str">
        <f t="shared" si="101"/>
        <v/>
      </c>
      <c r="M201" s="14" t="str">
        <f t="shared" si="101"/>
        <v/>
      </c>
      <c r="N201" s="14" t="str">
        <f t="shared" si="101"/>
        <v/>
      </c>
      <c r="O201" s="14" t="str">
        <f t="shared" si="101"/>
        <v/>
      </c>
      <c r="P201" s="14" t="str">
        <f t="shared" si="101"/>
        <v/>
      </c>
      <c r="Q201" s="14" t="str">
        <f t="shared" si="101"/>
        <v/>
      </c>
      <c r="R201" s="14" t="str">
        <f t="shared" si="101"/>
        <v>&lt;25</v>
      </c>
      <c r="S201" s="14" t="str">
        <f t="shared" si="101"/>
        <v/>
      </c>
      <c r="T201" s="14" t="str">
        <f t="shared" si="101"/>
        <v/>
      </c>
      <c r="U201" s="14" t="str">
        <f t="shared" si="101"/>
        <v/>
      </c>
      <c r="V201" s="14" t="str">
        <f t="shared" si="101"/>
        <v/>
      </c>
      <c r="W201" s="14" t="str">
        <f t="shared" si="101"/>
        <v/>
      </c>
      <c r="X201" s="14" t="str">
        <f t="shared" si="101"/>
        <v/>
      </c>
      <c r="Y201" s="14" t="str">
        <f t="shared" si="101"/>
        <v>&lt;25</v>
      </c>
      <c r="Z201" s="14" t="str">
        <f t="shared" si="101"/>
        <v/>
      </c>
      <c r="AA201" s="14" t="str">
        <f t="shared" si="101"/>
        <v/>
      </c>
      <c r="AB201" s="14" t="str">
        <f t="shared" si="101"/>
        <v/>
      </c>
      <c r="AC201" s="14" t="str">
        <f t="shared" si="101"/>
        <v/>
      </c>
      <c r="AD201" s="14" t="str">
        <f t="shared" si="101"/>
        <v/>
      </c>
      <c r="AE201" s="14" t="str">
        <f t="shared" si="101"/>
        <v/>
      </c>
      <c r="AF201" s="14" t="str">
        <f t="shared" si="101"/>
        <v/>
      </c>
      <c r="AG201" s="14" t="str">
        <f t="shared" si="101"/>
        <v/>
      </c>
      <c r="AH201" s="14" t="str">
        <f t="shared" si="101"/>
        <v/>
      </c>
      <c r="AI201" s="14" t="str">
        <f t="shared" si="101"/>
        <v/>
      </c>
      <c r="AJ201" s="14" t="str">
        <f t="shared" si="101"/>
        <v/>
      </c>
      <c r="AK201" s="14" t="str">
        <f t="shared" si="101"/>
        <v/>
      </c>
      <c r="AL201" s="14" t="str">
        <f t="shared" si="101"/>
        <v/>
      </c>
      <c r="AM201" s="14" t="str">
        <f t="shared" si="101"/>
        <v/>
      </c>
      <c r="AN201" s="14" t="str">
        <f t="shared" si="101"/>
        <v/>
      </c>
      <c r="AO201" s="14" t="str">
        <f t="shared" si="101"/>
        <v/>
      </c>
      <c r="AP201" s="14" t="str">
        <f t="shared" si="101"/>
        <v/>
      </c>
      <c r="AQ201" s="14" t="str">
        <f t="shared" si="101"/>
        <v/>
      </c>
      <c r="AR201" s="14" t="str">
        <f t="shared" si="101"/>
        <v/>
      </c>
      <c r="AS201" s="14" t="str">
        <f t="shared" si="101"/>
        <v/>
      </c>
      <c r="AT201" s="14" t="str">
        <f t="shared" si="101"/>
        <v/>
      </c>
      <c r="AU201" s="14" t="str">
        <f t="shared" si="101"/>
        <v/>
      </c>
      <c r="AV201" s="14" t="str">
        <f t="shared" si="101"/>
        <v/>
      </c>
      <c r="AW201" s="14" t="str">
        <f t="shared" si="101"/>
        <v/>
      </c>
      <c r="AX201" s="14" t="str">
        <f t="shared" si="101"/>
        <v/>
      </c>
      <c r="AY201" s="14" t="str">
        <f t="shared" si="101"/>
        <v/>
      </c>
      <c r="AZ201" s="14" t="str">
        <f t="shared" si="101"/>
        <v/>
      </c>
      <c r="BA201" s="14" t="str">
        <f t="shared" si="101"/>
        <v/>
      </c>
      <c r="BB201" s="14" t="str">
        <f t="shared" si="101"/>
        <v/>
      </c>
      <c r="BC201" s="14" t="str">
        <f t="shared" si="101"/>
        <v/>
      </c>
      <c r="BD201" s="14" t="str">
        <f t="shared" si="101"/>
        <v/>
      </c>
      <c r="BE201" s="14" t="str">
        <f t="shared" si="101"/>
        <v/>
      </c>
      <c r="BF201" s="14" t="str">
        <f t="shared" si="101"/>
        <v/>
      </c>
      <c r="BG201" s="14" t="str">
        <f t="shared" si="101"/>
        <v/>
      </c>
      <c r="BH201" s="14" t="str">
        <f t="shared" si="101"/>
        <v/>
      </c>
      <c r="BI201" s="14" t="str">
        <f t="shared" si="101"/>
        <v/>
      </c>
      <c r="BJ201" s="14" t="str">
        <f t="shared" si="101"/>
        <v/>
      </c>
      <c r="BK201" s="14" t="str">
        <f t="shared" si="101"/>
        <v/>
      </c>
      <c r="BL201" s="14" t="str">
        <f t="shared" si="101"/>
        <v/>
      </c>
      <c r="BM201" s="14" t="str">
        <f t="shared" si="101"/>
        <v/>
      </c>
      <c r="BN201" s="14" t="str">
        <f t="shared" si="101"/>
        <v/>
      </c>
      <c r="BO201" s="14" t="str">
        <f t="shared" si="101"/>
        <v/>
      </c>
      <c r="BP201" s="14" t="str">
        <f t="shared" si="101"/>
        <v/>
      </c>
      <c r="BQ201" s="14" t="str">
        <f t="shared" si="101"/>
        <v/>
      </c>
      <c r="BR201" s="14" t="str">
        <f t="shared" si="101"/>
        <v/>
      </c>
      <c r="BS201" s="14" t="str">
        <f t="shared" si="101"/>
        <v>&lt;25</v>
      </c>
      <c r="BT201" s="14" t="str">
        <f t="shared" si="101"/>
        <v/>
      </c>
      <c r="BU201" s="14" t="str">
        <f t="shared" si="101"/>
        <v/>
      </c>
      <c r="BV201" s="14" t="str">
        <f t="shared" si="101"/>
        <v/>
      </c>
      <c r="BW201" s="14" t="str">
        <f t="shared" si="101"/>
        <v>&lt;25</v>
      </c>
      <c r="BX201" s="14" t="str">
        <f t="shared" si="101"/>
        <v/>
      </c>
      <c r="BY201" s="14" t="str">
        <f t="shared" si="101"/>
        <v/>
      </c>
      <c r="BZ201" s="14" t="str">
        <f t="shared" si="101"/>
        <v>&lt;25</v>
      </c>
      <c r="CA201" s="14" t="str">
        <f t="shared" si="101"/>
        <v/>
      </c>
      <c r="CB201" s="14" t="str">
        <f t="shared" si="101"/>
        <v/>
      </c>
      <c r="CC201" s="14" t="str">
        <f t="shared" si="101"/>
        <v/>
      </c>
      <c r="CD201" s="14" t="str">
        <f t="shared" si="101"/>
        <v/>
      </c>
      <c r="CE201" s="14" t="str">
        <f t="shared" si="101"/>
        <v/>
      </c>
      <c r="CF201" s="14" t="str">
        <f t="shared" si="101"/>
        <v/>
      </c>
      <c r="CG201" s="14" t="str">
        <f t="shared" si="101"/>
        <v/>
      </c>
      <c r="CH201" s="14" t="str">
        <f t="shared" si="101"/>
        <v/>
      </c>
      <c r="CI201" s="14" t="str">
        <f t="shared" si="101"/>
        <v/>
      </c>
      <c r="CJ201" s="14" t="str">
        <f t="shared" si="101"/>
        <v/>
      </c>
      <c r="CK201" s="14" t="str">
        <f t="shared" si="101"/>
        <v>&lt;25</v>
      </c>
      <c r="CL201" s="14" t="str">
        <f t="shared" si="101"/>
        <v/>
      </c>
      <c r="CM201" s="14" t="str">
        <f t="shared" si="101"/>
        <v/>
      </c>
      <c r="CN201" s="14" t="str">
        <f t="shared" si="101"/>
        <v/>
      </c>
      <c r="CO201" s="14" t="str">
        <f t="shared" si="101"/>
        <v/>
      </c>
      <c r="CP201" s="14" t="str">
        <f t="shared" si="101"/>
        <v/>
      </c>
      <c r="CQ201" s="14" t="str">
        <f t="shared" si="101"/>
        <v>&lt;25</v>
      </c>
      <c r="CR201" s="14" t="str">
        <f t="shared" si="101"/>
        <v/>
      </c>
      <c r="CS201" s="14" t="str">
        <f t="shared" si="101"/>
        <v/>
      </c>
      <c r="CT201" s="14" t="str">
        <f t="shared" si="101"/>
        <v/>
      </c>
      <c r="CU201" s="14" t="str">
        <f t="shared" si="101"/>
        <v/>
      </c>
      <c r="CV201" s="14" t="str">
        <f t="shared" si="101"/>
        <v/>
      </c>
      <c r="CW201" s="14" t="str">
        <f t="shared" si="101"/>
        <v/>
      </c>
    </row>
    <row r="202" ht="12.75" customHeight="1" outlineLevel="1">
      <c r="A202" s="11" t="s">
        <v>679</v>
      </c>
      <c r="B202" s="14" t="str">
        <f t="shared" ref="B202:CW202" si="102">IF(B201="","",RANDBETWEEN(0,100))</f>
        <v/>
      </c>
      <c r="C202" s="14" t="str">
        <f t="shared" si="102"/>
        <v/>
      </c>
      <c r="D202" s="14" t="str">
        <f t="shared" si="102"/>
        <v/>
      </c>
      <c r="E202" s="14" t="str">
        <f t="shared" si="102"/>
        <v/>
      </c>
      <c r="F202" s="14" t="str">
        <f t="shared" si="102"/>
        <v/>
      </c>
      <c r="G202" s="14" t="str">
        <f t="shared" si="102"/>
        <v/>
      </c>
      <c r="H202" s="14" t="str">
        <f t="shared" si="102"/>
        <v/>
      </c>
      <c r="I202" s="14" t="str">
        <f t="shared" si="102"/>
        <v/>
      </c>
      <c r="J202" s="14" t="str">
        <f t="shared" si="102"/>
        <v/>
      </c>
      <c r="K202" s="14" t="str">
        <f t="shared" si="102"/>
        <v/>
      </c>
      <c r="L202" s="14" t="str">
        <f t="shared" si="102"/>
        <v/>
      </c>
      <c r="M202" s="14" t="str">
        <f t="shared" si="102"/>
        <v/>
      </c>
      <c r="N202" s="14" t="str">
        <f t="shared" si="102"/>
        <v/>
      </c>
      <c r="O202" s="14" t="str">
        <f t="shared" si="102"/>
        <v/>
      </c>
      <c r="P202" s="14" t="str">
        <f t="shared" si="102"/>
        <v/>
      </c>
      <c r="Q202" s="14" t="str">
        <f t="shared" si="102"/>
        <v/>
      </c>
      <c r="R202" s="14">
        <f t="shared" si="102"/>
        <v>10</v>
      </c>
      <c r="S202" s="14" t="str">
        <f t="shared" si="102"/>
        <v/>
      </c>
      <c r="T202" s="14" t="str">
        <f t="shared" si="102"/>
        <v/>
      </c>
      <c r="U202" s="14" t="str">
        <f t="shared" si="102"/>
        <v/>
      </c>
      <c r="V202" s="14" t="str">
        <f t="shared" si="102"/>
        <v/>
      </c>
      <c r="W202" s="14" t="str">
        <f t="shared" si="102"/>
        <v/>
      </c>
      <c r="X202" s="14" t="str">
        <f t="shared" si="102"/>
        <v/>
      </c>
      <c r="Y202" s="14">
        <f t="shared" si="102"/>
        <v>91</v>
      </c>
      <c r="Z202" s="14" t="str">
        <f t="shared" si="102"/>
        <v/>
      </c>
      <c r="AA202" s="14" t="str">
        <f t="shared" si="102"/>
        <v/>
      </c>
      <c r="AB202" s="14" t="str">
        <f t="shared" si="102"/>
        <v/>
      </c>
      <c r="AC202" s="14" t="str">
        <f t="shared" si="102"/>
        <v/>
      </c>
      <c r="AD202" s="14" t="str">
        <f t="shared" si="102"/>
        <v/>
      </c>
      <c r="AE202" s="14" t="str">
        <f t="shared" si="102"/>
        <v/>
      </c>
      <c r="AF202" s="14" t="str">
        <f t="shared" si="102"/>
        <v/>
      </c>
      <c r="AG202" s="14" t="str">
        <f t="shared" si="102"/>
        <v/>
      </c>
      <c r="AH202" s="14" t="str">
        <f t="shared" si="102"/>
        <v/>
      </c>
      <c r="AI202" s="14" t="str">
        <f t="shared" si="102"/>
        <v/>
      </c>
      <c r="AJ202" s="14" t="str">
        <f t="shared" si="102"/>
        <v/>
      </c>
      <c r="AK202" s="14" t="str">
        <f t="shared" si="102"/>
        <v/>
      </c>
      <c r="AL202" s="14" t="str">
        <f t="shared" si="102"/>
        <v/>
      </c>
      <c r="AM202" s="14" t="str">
        <f t="shared" si="102"/>
        <v/>
      </c>
      <c r="AN202" s="14" t="str">
        <f t="shared" si="102"/>
        <v/>
      </c>
      <c r="AO202" s="14" t="str">
        <f t="shared" si="102"/>
        <v/>
      </c>
      <c r="AP202" s="14" t="str">
        <f t="shared" si="102"/>
        <v/>
      </c>
      <c r="AQ202" s="14" t="str">
        <f t="shared" si="102"/>
        <v/>
      </c>
      <c r="AR202" s="14" t="str">
        <f t="shared" si="102"/>
        <v/>
      </c>
      <c r="AS202" s="14" t="str">
        <f t="shared" si="102"/>
        <v/>
      </c>
      <c r="AT202" s="14" t="str">
        <f t="shared" si="102"/>
        <v/>
      </c>
      <c r="AU202" s="14" t="str">
        <f t="shared" si="102"/>
        <v/>
      </c>
      <c r="AV202" s="14" t="str">
        <f t="shared" si="102"/>
        <v/>
      </c>
      <c r="AW202" s="14" t="str">
        <f t="shared" si="102"/>
        <v/>
      </c>
      <c r="AX202" s="14" t="str">
        <f t="shared" si="102"/>
        <v/>
      </c>
      <c r="AY202" s="14" t="str">
        <f t="shared" si="102"/>
        <v/>
      </c>
      <c r="AZ202" s="14" t="str">
        <f t="shared" si="102"/>
        <v/>
      </c>
      <c r="BA202" s="14" t="str">
        <f t="shared" si="102"/>
        <v/>
      </c>
      <c r="BB202" s="14" t="str">
        <f t="shared" si="102"/>
        <v/>
      </c>
      <c r="BC202" s="14" t="str">
        <f t="shared" si="102"/>
        <v/>
      </c>
      <c r="BD202" s="14" t="str">
        <f t="shared" si="102"/>
        <v/>
      </c>
      <c r="BE202" s="14" t="str">
        <f t="shared" si="102"/>
        <v/>
      </c>
      <c r="BF202" s="14" t="str">
        <f t="shared" si="102"/>
        <v/>
      </c>
      <c r="BG202" s="14" t="str">
        <f t="shared" si="102"/>
        <v/>
      </c>
      <c r="BH202" s="14" t="str">
        <f t="shared" si="102"/>
        <v/>
      </c>
      <c r="BI202" s="14" t="str">
        <f t="shared" si="102"/>
        <v/>
      </c>
      <c r="BJ202" s="14" t="str">
        <f t="shared" si="102"/>
        <v/>
      </c>
      <c r="BK202" s="14" t="str">
        <f t="shared" si="102"/>
        <v/>
      </c>
      <c r="BL202" s="14" t="str">
        <f t="shared" si="102"/>
        <v/>
      </c>
      <c r="BM202" s="14" t="str">
        <f t="shared" si="102"/>
        <v/>
      </c>
      <c r="BN202" s="14" t="str">
        <f t="shared" si="102"/>
        <v/>
      </c>
      <c r="BO202" s="14" t="str">
        <f t="shared" si="102"/>
        <v/>
      </c>
      <c r="BP202" s="14" t="str">
        <f t="shared" si="102"/>
        <v/>
      </c>
      <c r="BQ202" s="14" t="str">
        <f t="shared" si="102"/>
        <v/>
      </c>
      <c r="BR202" s="14" t="str">
        <f t="shared" si="102"/>
        <v/>
      </c>
      <c r="BS202" s="14">
        <f t="shared" si="102"/>
        <v>43</v>
      </c>
      <c r="BT202" s="14" t="str">
        <f t="shared" si="102"/>
        <v/>
      </c>
      <c r="BU202" s="14" t="str">
        <f t="shared" si="102"/>
        <v/>
      </c>
      <c r="BV202" s="14" t="str">
        <f t="shared" si="102"/>
        <v/>
      </c>
      <c r="BW202" s="14">
        <f t="shared" si="102"/>
        <v>88</v>
      </c>
      <c r="BX202" s="14" t="str">
        <f t="shared" si="102"/>
        <v/>
      </c>
      <c r="BY202" s="14" t="str">
        <f t="shared" si="102"/>
        <v/>
      </c>
      <c r="BZ202" s="14">
        <f t="shared" si="102"/>
        <v>87</v>
      </c>
      <c r="CA202" s="14" t="str">
        <f t="shared" si="102"/>
        <v/>
      </c>
      <c r="CB202" s="14" t="str">
        <f t="shared" si="102"/>
        <v/>
      </c>
      <c r="CC202" s="14" t="str">
        <f t="shared" si="102"/>
        <v/>
      </c>
      <c r="CD202" s="14" t="str">
        <f t="shared" si="102"/>
        <v/>
      </c>
      <c r="CE202" s="14" t="str">
        <f t="shared" si="102"/>
        <v/>
      </c>
      <c r="CF202" s="14" t="str">
        <f t="shared" si="102"/>
        <v/>
      </c>
      <c r="CG202" s="14" t="str">
        <f t="shared" si="102"/>
        <v/>
      </c>
      <c r="CH202" s="14" t="str">
        <f t="shared" si="102"/>
        <v/>
      </c>
      <c r="CI202" s="14" t="str">
        <f t="shared" si="102"/>
        <v/>
      </c>
      <c r="CJ202" s="14" t="str">
        <f t="shared" si="102"/>
        <v/>
      </c>
      <c r="CK202" s="14">
        <f t="shared" si="102"/>
        <v>53</v>
      </c>
      <c r="CL202" s="14" t="str">
        <f t="shared" si="102"/>
        <v/>
      </c>
      <c r="CM202" s="14" t="str">
        <f t="shared" si="102"/>
        <v/>
      </c>
      <c r="CN202" s="14" t="str">
        <f t="shared" si="102"/>
        <v/>
      </c>
      <c r="CO202" s="14" t="str">
        <f t="shared" si="102"/>
        <v/>
      </c>
      <c r="CP202" s="14" t="str">
        <f t="shared" si="102"/>
        <v/>
      </c>
      <c r="CQ202" s="14">
        <f t="shared" si="102"/>
        <v>54</v>
      </c>
      <c r="CR202" s="14" t="str">
        <f t="shared" si="102"/>
        <v/>
      </c>
      <c r="CS202" s="14" t="str">
        <f t="shared" si="102"/>
        <v/>
      </c>
      <c r="CT202" s="14" t="str">
        <f t="shared" si="102"/>
        <v/>
      </c>
      <c r="CU202" s="14" t="str">
        <f t="shared" si="102"/>
        <v/>
      </c>
      <c r="CV202" s="14" t="str">
        <f t="shared" si="102"/>
        <v/>
      </c>
      <c r="CW202" s="14" t="str">
        <f t="shared" si="102"/>
        <v/>
      </c>
    </row>
    <row r="203" ht="12.75" customHeight="1" outlineLevel="1">
      <c r="A203" s="11" t="s">
        <v>680</v>
      </c>
      <c r="B203" s="14" t="str">
        <f t="shared" ref="B203:CW203" si="103">IF(AND(B10="",B162="AgeBanded"),"25 - 29","")</f>
        <v/>
      </c>
      <c r="C203" s="14" t="str">
        <f t="shared" si="103"/>
        <v/>
      </c>
      <c r="D203" s="14" t="str">
        <f t="shared" si="103"/>
        <v/>
      </c>
      <c r="E203" s="14" t="str">
        <f t="shared" si="103"/>
        <v/>
      </c>
      <c r="F203" s="14" t="str">
        <f t="shared" si="103"/>
        <v/>
      </c>
      <c r="G203" s="14" t="str">
        <f t="shared" si="103"/>
        <v/>
      </c>
      <c r="H203" s="14" t="str">
        <f t="shared" si="103"/>
        <v/>
      </c>
      <c r="I203" s="14" t="str">
        <f t="shared" si="103"/>
        <v/>
      </c>
      <c r="J203" s="14" t="str">
        <f t="shared" si="103"/>
        <v/>
      </c>
      <c r="K203" s="14" t="str">
        <f t="shared" si="103"/>
        <v/>
      </c>
      <c r="L203" s="14" t="str">
        <f t="shared" si="103"/>
        <v/>
      </c>
      <c r="M203" s="14" t="str">
        <f t="shared" si="103"/>
        <v/>
      </c>
      <c r="N203" s="14" t="str">
        <f t="shared" si="103"/>
        <v/>
      </c>
      <c r="O203" s="14" t="str">
        <f t="shared" si="103"/>
        <v/>
      </c>
      <c r="P203" s="14" t="str">
        <f t="shared" si="103"/>
        <v/>
      </c>
      <c r="Q203" s="14" t="str">
        <f t="shared" si="103"/>
        <v/>
      </c>
      <c r="R203" s="14" t="str">
        <f t="shared" si="103"/>
        <v>25 - 29</v>
      </c>
      <c r="S203" s="14" t="str">
        <f t="shared" si="103"/>
        <v/>
      </c>
      <c r="T203" s="14" t="str">
        <f t="shared" si="103"/>
        <v/>
      </c>
      <c r="U203" s="14" t="str">
        <f t="shared" si="103"/>
        <v/>
      </c>
      <c r="V203" s="14" t="str">
        <f t="shared" si="103"/>
        <v/>
      </c>
      <c r="W203" s="14" t="str">
        <f t="shared" si="103"/>
        <v/>
      </c>
      <c r="X203" s="14" t="str">
        <f t="shared" si="103"/>
        <v/>
      </c>
      <c r="Y203" s="14" t="str">
        <f t="shared" si="103"/>
        <v>25 - 29</v>
      </c>
      <c r="Z203" s="14" t="str">
        <f t="shared" si="103"/>
        <v/>
      </c>
      <c r="AA203" s="14" t="str">
        <f t="shared" si="103"/>
        <v/>
      </c>
      <c r="AB203" s="14" t="str">
        <f t="shared" si="103"/>
        <v/>
      </c>
      <c r="AC203" s="14" t="str">
        <f t="shared" si="103"/>
        <v/>
      </c>
      <c r="AD203" s="14" t="str">
        <f t="shared" si="103"/>
        <v/>
      </c>
      <c r="AE203" s="14" t="str">
        <f t="shared" si="103"/>
        <v/>
      </c>
      <c r="AF203" s="14" t="str">
        <f t="shared" si="103"/>
        <v/>
      </c>
      <c r="AG203" s="14" t="str">
        <f t="shared" si="103"/>
        <v/>
      </c>
      <c r="AH203" s="14" t="str">
        <f t="shared" si="103"/>
        <v/>
      </c>
      <c r="AI203" s="14" t="str">
        <f t="shared" si="103"/>
        <v/>
      </c>
      <c r="AJ203" s="14" t="str">
        <f t="shared" si="103"/>
        <v/>
      </c>
      <c r="AK203" s="14" t="str">
        <f t="shared" si="103"/>
        <v/>
      </c>
      <c r="AL203" s="14" t="str">
        <f t="shared" si="103"/>
        <v/>
      </c>
      <c r="AM203" s="14" t="str">
        <f t="shared" si="103"/>
        <v/>
      </c>
      <c r="AN203" s="14" t="str">
        <f t="shared" si="103"/>
        <v/>
      </c>
      <c r="AO203" s="14" t="str">
        <f t="shared" si="103"/>
        <v/>
      </c>
      <c r="AP203" s="14" t="str">
        <f t="shared" si="103"/>
        <v/>
      </c>
      <c r="AQ203" s="14" t="str">
        <f t="shared" si="103"/>
        <v/>
      </c>
      <c r="AR203" s="14" t="str">
        <f t="shared" si="103"/>
        <v/>
      </c>
      <c r="AS203" s="14" t="str">
        <f t="shared" si="103"/>
        <v/>
      </c>
      <c r="AT203" s="14" t="str">
        <f t="shared" si="103"/>
        <v/>
      </c>
      <c r="AU203" s="14" t="str">
        <f t="shared" si="103"/>
        <v/>
      </c>
      <c r="AV203" s="14" t="str">
        <f t="shared" si="103"/>
        <v/>
      </c>
      <c r="AW203" s="14" t="str">
        <f t="shared" si="103"/>
        <v/>
      </c>
      <c r="AX203" s="14" t="str">
        <f t="shared" si="103"/>
        <v/>
      </c>
      <c r="AY203" s="14" t="str">
        <f t="shared" si="103"/>
        <v/>
      </c>
      <c r="AZ203" s="14" t="str">
        <f t="shared" si="103"/>
        <v/>
      </c>
      <c r="BA203" s="14" t="str">
        <f t="shared" si="103"/>
        <v/>
      </c>
      <c r="BB203" s="14" t="str">
        <f t="shared" si="103"/>
        <v/>
      </c>
      <c r="BC203" s="14" t="str">
        <f t="shared" si="103"/>
        <v/>
      </c>
      <c r="BD203" s="14" t="str">
        <f t="shared" si="103"/>
        <v/>
      </c>
      <c r="BE203" s="14" t="str">
        <f t="shared" si="103"/>
        <v/>
      </c>
      <c r="BF203" s="14" t="str">
        <f t="shared" si="103"/>
        <v/>
      </c>
      <c r="BG203" s="14" t="str">
        <f t="shared" si="103"/>
        <v/>
      </c>
      <c r="BH203" s="14" t="str">
        <f t="shared" si="103"/>
        <v/>
      </c>
      <c r="BI203" s="14" t="str">
        <f t="shared" si="103"/>
        <v/>
      </c>
      <c r="BJ203" s="14" t="str">
        <f t="shared" si="103"/>
        <v/>
      </c>
      <c r="BK203" s="14" t="str">
        <f t="shared" si="103"/>
        <v/>
      </c>
      <c r="BL203" s="14" t="str">
        <f t="shared" si="103"/>
        <v/>
      </c>
      <c r="BM203" s="14" t="str">
        <f t="shared" si="103"/>
        <v/>
      </c>
      <c r="BN203" s="14" t="str">
        <f t="shared" si="103"/>
        <v/>
      </c>
      <c r="BO203" s="14" t="str">
        <f t="shared" si="103"/>
        <v/>
      </c>
      <c r="BP203" s="14" t="str">
        <f t="shared" si="103"/>
        <v/>
      </c>
      <c r="BQ203" s="14" t="str">
        <f t="shared" si="103"/>
        <v/>
      </c>
      <c r="BR203" s="14" t="str">
        <f t="shared" si="103"/>
        <v/>
      </c>
      <c r="BS203" s="14" t="str">
        <f t="shared" si="103"/>
        <v>25 - 29</v>
      </c>
      <c r="BT203" s="14" t="str">
        <f t="shared" si="103"/>
        <v/>
      </c>
      <c r="BU203" s="14" t="str">
        <f t="shared" si="103"/>
        <v/>
      </c>
      <c r="BV203" s="14" t="str">
        <f t="shared" si="103"/>
        <v/>
      </c>
      <c r="BW203" s="14" t="str">
        <f t="shared" si="103"/>
        <v>25 - 29</v>
      </c>
      <c r="BX203" s="14" t="str">
        <f t="shared" si="103"/>
        <v/>
      </c>
      <c r="BY203" s="14" t="str">
        <f t="shared" si="103"/>
        <v/>
      </c>
      <c r="BZ203" s="14" t="str">
        <f t="shared" si="103"/>
        <v>25 - 29</v>
      </c>
      <c r="CA203" s="14" t="str">
        <f t="shared" si="103"/>
        <v/>
      </c>
      <c r="CB203" s="14" t="str">
        <f t="shared" si="103"/>
        <v/>
      </c>
      <c r="CC203" s="14" t="str">
        <f t="shared" si="103"/>
        <v/>
      </c>
      <c r="CD203" s="14" t="str">
        <f t="shared" si="103"/>
        <v/>
      </c>
      <c r="CE203" s="14" t="str">
        <f t="shared" si="103"/>
        <v/>
      </c>
      <c r="CF203" s="14" t="str">
        <f t="shared" si="103"/>
        <v/>
      </c>
      <c r="CG203" s="14" t="str">
        <f t="shared" si="103"/>
        <v/>
      </c>
      <c r="CH203" s="14" t="str">
        <f t="shared" si="103"/>
        <v/>
      </c>
      <c r="CI203" s="14" t="str">
        <f t="shared" si="103"/>
        <v/>
      </c>
      <c r="CJ203" s="14" t="str">
        <f t="shared" si="103"/>
        <v/>
      </c>
      <c r="CK203" s="14" t="str">
        <f t="shared" si="103"/>
        <v>25 - 29</v>
      </c>
      <c r="CL203" s="14" t="str">
        <f t="shared" si="103"/>
        <v/>
      </c>
      <c r="CM203" s="14" t="str">
        <f t="shared" si="103"/>
        <v/>
      </c>
      <c r="CN203" s="14" t="str">
        <f t="shared" si="103"/>
        <v/>
      </c>
      <c r="CO203" s="14" t="str">
        <f t="shared" si="103"/>
        <v/>
      </c>
      <c r="CP203" s="14" t="str">
        <f t="shared" si="103"/>
        <v/>
      </c>
      <c r="CQ203" s="14" t="str">
        <f t="shared" si="103"/>
        <v>25 - 29</v>
      </c>
      <c r="CR203" s="14" t="str">
        <f t="shared" si="103"/>
        <v/>
      </c>
      <c r="CS203" s="14" t="str">
        <f t="shared" si="103"/>
        <v/>
      </c>
      <c r="CT203" s="14" t="str">
        <f t="shared" si="103"/>
        <v/>
      </c>
      <c r="CU203" s="14" t="str">
        <f t="shared" si="103"/>
        <v/>
      </c>
      <c r="CV203" s="14" t="str">
        <f t="shared" si="103"/>
        <v/>
      </c>
      <c r="CW203" s="14" t="str">
        <f t="shared" si="103"/>
        <v/>
      </c>
    </row>
    <row r="204" ht="12.75" customHeight="1" outlineLevel="1">
      <c r="A204" s="11" t="s">
        <v>681</v>
      </c>
      <c r="B204" s="14" t="str">
        <f t="shared" ref="B204:CW204" si="104">IF(B203="","",RANDBETWEEN(0,100))</f>
        <v/>
      </c>
      <c r="C204" s="14" t="str">
        <f t="shared" si="104"/>
        <v/>
      </c>
      <c r="D204" s="14" t="str">
        <f t="shared" si="104"/>
        <v/>
      </c>
      <c r="E204" s="14" t="str">
        <f t="shared" si="104"/>
        <v/>
      </c>
      <c r="F204" s="14" t="str">
        <f t="shared" si="104"/>
        <v/>
      </c>
      <c r="G204" s="14" t="str">
        <f t="shared" si="104"/>
        <v/>
      </c>
      <c r="H204" s="14" t="str">
        <f t="shared" si="104"/>
        <v/>
      </c>
      <c r="I204" s="14" t="str">
        <f t="shared" si="104"/>
        <v/>
      </c>
      <c r="J204" s="14" t="str">
        <f t="shared" si="104"/>
        <v/>
      </c>
      <c r="K204" s="14" t="str">
        <f t="shared" si="104"/>
        <v/>
      </c>
      <c r="L204" s="14" t="str">
        <f t="shared" si="104"/>
        <v/>
      </c>
      <c r="M204" s="14" t="str">
        <f t="shared" si="104"/>
        <v/>
      </c>
      <c r="N204" s="14" t="str">
        <f t="shared" si="104"/>
        <v/>
      </c>
      <c r="O204" s="14" t="str">
        <f t="shared" si="104"/>
        <v/>
      </c>
      <c r="P204" s="14" t="str">
        <f t="shared" si="104"/>
        <v/>
      </c>
      <c r="Q204" s="14" t="str">
        <f t="shared" si="104"/>
        <v/>
      </c>
      <c r="R204" s="14">
        <f t="shared" si="104"/>
        <v>31</v>
      </c>
      <c r="S204" s="14" t="str">
        <f t="shared" si="104"/>
        <v/>
      </c>
      <c r="T204" s="14" t="str">
        <f t="shared" si="104"/>
        <v/>
      </c>
      <c r="U204" s="14" t="str">
        <f t="shared" si="104"/>
        <v/>
      </c>
      <c r="V204" s="14" t="str">
        <f t="shared" si="104"/>
        <v/>
      </c>
      <c r="W204" s="14" t="str">
        <f t="shared" si="104"/>
        <v/>
      </c>
      <c r="X204" s="14" t="str">
        <f t="shared" si="104"/>
        <v/>
      </c>
      <c r="Y204" s="14">
        <f t="shared" si="104"/>
        <v>64</v>
      </c>
      <c r="Z204" s="14" t="str">
        <f t="shared" si="104"/>
        <v/>
      </c>
      <c r="AA204" s="14" t="str">
        <f t="shared" si="104"/>
        <v/>
      </c>
      <c r="AB204" s="14" t="str">
        <f t="shared" si="104"/>
        <v/>
      </c>
      <c r="AC204" s="14" t="str">
        <f t="shared" si="104"/>
        <v/>
      </c>
      <c r="AD204" s="14" t="str">
        <f t="shared" si="104"/>
        <v/>
      </c>
      <c r="AE204" s="14" t="str">
        <f t="shared" si="104"/>
        <v/>
      </c>
      <c r="AF204" s="14" t="str">
        <f t="shared" si="104"/>
        <v/>
      </c>
      <c r="AG204" s="14" t="str">
        <f t="shared" si="104"/>
        <v/>
      </c>
      <c r="AH204" s="14" t="str">
        <f t="shared" si="104"/>
        <v/>
      </c>
      <c r="AI204" s="14" t="str">
        <f t="shared" si="104"/>
        <v/>
      </c>
      <c r="AJ204" s="14" t="str">
        <f t="shared" si="104"/>
        <v/>
      </c>
      <c r="AK204" s="14" t="str">
        <f t="shared" si="104"/>
        <v/>
      </c>
      <c r="AL204" s="14" t="str">
        <f t="shared" si="104"/>
        <v/>
      </c>
      <c r="AM204" s="14" t="str">
        <f t="shared" si="104"/>
        <v/>
      </c>
      <c r="AN204" s="14" t="str">
        <f t="shared" si="104"/>
        <v/>
      </c>
      <c r="AO204" s="14" t="str">
        <f t="shared" si="104"/>
        <v/>
      </c>
      <c r="AP204" s="14" t="str">
        <f t="shared" si="104"/>
        <v/>
      </c>
      <c r="AQ204" s="14" t="str">
        <f t="shared" si="104"/>
        <v/>
      </c>
      <c r="AR204" s="14" t="str">
        <f t="shared" si="104"/>
        <v/>
      </c>
      <c r="AS204" s="14" t="str">
        <f t="shared" si="104"/>
        <v/>
      </c>
      <c r="AT204" s="14" t="str">
        <f t="shared" si="104"/>
        <v/>
      </c>
      <c r="AU204" s="14" t="str">
        <f t="shared" si="104"/>
        <v/>
      </c>
      <c r="AV204" s="14" t="str">
        <f t="shared" si="104"/>
        <v/>
      </c>
      <c r="AW204" s="14" t="str">
        <f t="shared" si="104"/>
        <v/>
      </c>
      <c r="AX204" s="14" t="str">
        <f t="shared" si="104"/>
        <v/>
      </c>
      <c r="AY204" s="14" t="str">
        <f t="shared" si="104"/>
        <v/>
      </c>
      <c r="AZ204" s="14" t="str">
        <f t="shared" si="104"/>
        <v/>
      </c>
      <c r="BA204" s="14" t="str">
        <f t="shared" si="104"/>
        <v/>
      </c>
      <c r="BB204" s="14" t="str">
        <f t="shared" si="104"/>
        <v/>
      </c>
      <c r="BC204" s="14" t="str">
        <f t="shared" si="104"/>
        <v/>
      </c>
      <c r="BD204" s="14" t="str">
        <f t="shared" si="104"/>
        <v/>
      </c>
      <c r="BE204" s="14" t="str">
        <f t="shared" si="104"/>
        <v/>
      </c>
      <c r="BF204" s="14" t="str">
        <f t="shared" si="104"/>
        <v/>
      </c>
      <c r="BG204" s="14" t="str">
        <f t="shared" si="104"/>
        <v/>
      </c>
      <c r="BH204" s="14" t="str">
        <f t="shared" si="104"/>
        <v/>
      </c>
      <c r="BI204" s="14" t="str">
        <f t="shared" si="104"/>
        <v/>
      </c>
      <c r="BJ204" s="14" t="str">
        <f t="shared" si="104"/>
        <v/>
      </c>
      <c r="BK204" s="14" t="str">
        <f t="shared" si="104"/>
        <v/>
      </c>
      <c r="BL204" s="14" t="str">
        <f t="shared" si="104"/>
        <v/>
      </c>
      <c r="BM204" s="14" t="str">
        <f t="shared" si="104"/>
        <v/>
      </c>
      <c r="BN204" s="14" t="str">
        <f t="shared" si="104"/>
        <v/>
      </c>
      <c r="BO204" s="14" t="str">
        <f t="shared" si="104"/>
        <v/>
      </c>
      <c r="BP204" s="14" t="str">
        <f t="shared" si="104"/>
        <v/>
      </c>
      <c r="BQ204" s="14" t="str">
        <f t="shared" si="104"/>
        <v/>
      </c>
      <c r="BR204" s="14" t="str">
        <f t="shared" si="104"/>
        <v/>
      </c>
      <c r="BS204" s="14">
        <f t="shared" si="104"/>
        <v>74</v>
      </c>
      <c r="BT204" s="14" t="str">
        <f t="shared" si="104"/>
        <v/>
      </c>
      <c r="BU204" s="14" t="str">
        <f t="shared" si="104"/>
        <v/>
      </c>
      <c r="BV204" s="14" t="str">
        <f t="shared" si="104"/>
        <v/>
      </c>
      <c r="BW204" s="14">
        <f t="shared" si="104"/>
        <v>37</v>
      </c>
      <c r="BX204" s="14" t="str">
        <f t="shared" si="104"/>
        <v/>
      </c>
      <c r="BY204" s="14" t="str">
        <f t="shared" si="104"/>
        <v/>
      </c>
      <c r="BZ204" s="14">
        <f t="shared" si="104"/>
        <v>54</v>
      </c>
      <c r="CA204" s="14" t="str">
        <f t="shared" si="104"/>
        <v/>
      </c>
      <c r="CB204" s="14" t="str">
        <f t="shared" si="104"/>
        <v/>
      </c>
      <c r="CC204" s="14" t="str">
        <f t="shared" si="104"/>
        <v/>
      </c>
      <c r="CD204" s="14" t="str">
        <f t="shared" si="104"/>
        <v/>
      </c>
      <c r="CE204" s="14" t="str">
        <f t="shared" si="104"/>
        <v/>
      </c>
      <c r="CF204" s="14" t="str">
        <f t="shared" si="104"/>
        <v/>
      </c>
      <c r="CG204" s="14" t="str">
        <f t="shared" si="104"/>
        <v/>
      </c>
      <c r="CH204" s="14" t="str">
        <f t="shared" si="104"/>
        <v/>
      </c>
      <c r="CI204" s="14" t="str">
        <f t="shared" si="104"/>
        <v/>
      </c>
      <c r="CJ204" s="14" t="str">
        <f t="shared" si="104"/>
        <v/>
      </c>
      <c r="CK204" s="14">
        <f t="shared" si="104"/>
        <v>96</v>
      </c>
      <c r="CL204" s="14" t="str">
        <f t="shared" si="104"/>
        <v/>
      </c>
      <c r="CM204" s="14" t="str">
        <f t="shared" si="104"/>
        <v/>
      </c>
      <c r="CN204" s="14" t="str">
        <f t="shared" si="104"/>
        <v/>
      </c>
      <c r="CO204" s="14" t="str">
        <f t="shared" si="104"/>
        <v/>
      </c>
      <c r="CP204" s="14" t="str">
        <f t="shared" si="104"/>
        <v/>
      </c>
      <c r="CQ204" s="14">
        <f t="shared" si="104"/>
        <v>32</v>
      </c>
      <c r="CR204" s="14" t="str">
        <f t="shared" si="104"/>
        <v/>
      </c>
      <c r="CS204" s="14" t="str">
        <f t="shared" si="104"/>
        <v/>
      </c>
      <c r="CT204" s="14" t="str">
        <f t="shared" si="104"/>
        <v/>
      </c>
      <c r="CU204" s="14" t="str">
        <f t="shared" si="104"/>
        <v/>
      </c>
      <c r="CV204" s="14" t="str">
        <f t="shared" si="104"/>
        <v/>
      </c>
      <c r="CW204" s="14" t="str">
        <f t="shared" si="104"/>
        <v/>
      </c>
    </row>
    <row r="205" ht="12.75" customHeight="1" outlineLevel="1">
      <c r="A205" s="11" t="s">
        <v>682</v>
      </c>
      <c r="B205" s="14" t="str">
        <f t="shared" ref="B205:CW205" si="105">IF(AND(B10="",B162="AgeBanded"),"30 - 34","")</f>
        <v/>
      </c>
      <c r="C205" s="14" t="str">
        <f t="shared" si="105"/>
        <v/>
      </c>
      <c r="D205" s="14" t="str">
        <f t="shared" si="105"/>
        <v/>
      </c>
      <c r="E205" s="14" t="str">
        <f t="shared" si="105"/>
        <v/>
      </c>
      <c r="F205" s="14" t="str">
        <f t="shared" si="105"/>
        <v/>
      </c>
      <c r="G205" s="14" t="str">
        <f t="shared" si="105"/>
        <v/>
      </c>
      <c r="H205" s="14" t="str">
        <f t="shared" si="105"/>
        <v/>
      </c>
      <c r="I205" s="14" t="str">
        <f t="shared" si="105"/>
        <v/>
      </c>
      <c r="J205" s="14" t="str">
        <f t="shared" si="105"/>
        <v/>
      </c>
      <c r="K205" s="14" t="str">
        <f t="shared" si="105"/>
        <v/>
      </c>
      <c r="L205" s="14" t="str">
        <f t="shared" si="105"/>
        <v/>
      </c>
      <c r="M205" s="14" t="str">
        <f t="shared" si="105"/>
        <v/>
      </c>
      <c r="N205" s="14" t="str">
        <f t="shared" si="105"/>
        <v/>
      </c>
      <c r="O205" s="14" t="str">
        <f t="shared" si="105"/>
        <v/>
      </c>
      <c r="P205" s="14" t="str">
        <f t="shared" si="105"/>
        <v/>
      </c>
      <c r="Q205" s="14" t="str">
        <f t="shared" si="105"/>
        <v/>
      </c>
      <c r="R205" s="14" t="str">
        <f t="shared" si="105"/>
        <v>30 - 34</v>
      </c>
      <c r="S205" s="14" t="str">
        <f t="shared" si="105"/>
        <v/>
      </c>
      <c r="T205" s="14" t="str">
        <f t="shared" si="105"/>
        <v/>
      </c>
      <c r="U205" s="14" t="str">
        <f t="shared" si="105"/>
        <v/>
      </c>
      <c r="V205" s="14" t="str">
        <f t="shared" si="105"/>
        <v/>
      </c>
      <c r="W205" s="14" t="str">
        <f t="shared" si="105"/>
        <v/>
      </c>
      <c r="X205" s="14" t="str">
        <f t="shared" si="105"/>
        <v/>
      </c>
      <c r="Y205" s="14" t="str">
        <f t="shared" si="105"/>
        <v>30 - 34</v>
      </c>
      <c r="Z205" s="14" t="str">
        <f t="shared" si="105"/>
        <v/>
      </c>
      <c r="AA205" s="14" t="str">
        <f t="shared" si="105"/>
        <v/>
      </c>
      <c r="AB205" s="14" t="str">
        <f t="shared" si="105"/>
        <v/>
      </c>
      <c r="AC205" s="14" t="str">
        <f t="shared" si="105"/>
        <v/>
      </c>
      <c r="AD205" s="14" t="str">
        <f t="shared" si="105"/>
        <v/>
      </c>
      <c r="AE205" s="14" t="str">
        <f t="shared" si="105"/>
        <v/>
      </c>
      <c r="AF205" s="14" t="str">
        <f t="shared" si="105"/>
        <v/>
      </c>
      <c r="AG205" s="14" t="str">
        <f t="shared" si="105"/>
        <v/>
      </c>
      <c r="AH205" s="14" t="str">
        <f t="shared" si="105"/>
        <v/>
      </c>
      <c r="AI205" s="14" t="str">
        <f t="shared" si="105"/>
        <v/>
      </c>
      <c r="AJ205" s="14" t="str">
        <f t="shared" si="105"/>
        <v/>
      </c>
      <c r="AK205" s="14" t="str">
        <f t="shared" si="105"/>
        <v/>
      </c>
      <c r="AL205" s="14" t="str">
        <f t="shared" si="105"/>
        <v/>
      </c>
      <c r="AM205" s="14" t="str">
        <f t="shared" si="105"/>
        <v/>
      </c>
      <c r="AN205" s="14" t="str">
        <f t="shared" si="105"/>
        <v/>
      </c>
      <c r="AO205" s="14" t="str">
        <f t="shared" si="105"/>
        <v/>
      </c>
      <c r="AP205" s="14" t="str">
        <f t="shared" si="105"/>
        <v/>
      </c>
      <c r="AQ205" s="14" t="str">
        <f t="shared" si="105"/>
        <v/>
      </c>
      <c r="AR205" s="14" t="str">
        <f t="shared" si="105"/>
        <v/>
      </c>
      <c r="AS205" s="14" t="str">
        <f t="shared" si="105"/>
        <v/>
      </c>
      <c r="AT205" s="14" t="str">
        <f t="shared" si="105"/>
        <v/>
      </c>
      <c r="AU205" s="14" t="str">
        <f t="shared" si="105"/>
        <v/>
      </c>
      <c r="AV205" s="14" t="str">
        <f t="shared" si="105"/>
        <v/>
      </c>
      <c r="AW205" s="14" t="str">
        <f t="shared" si="105"/>
        <v/>
      </c>
      <c r="AX205" s="14" t="str">
        <f t="shared" si="105"/>
        <v/>
      </c>
      <c r="AY205" s="14" t="str">
        <f t="shared" si="105"/>
        <v/>
      </c>
      <c r="AZ205" s="14" t="str">
        <f t="shared" si="105"/>
        <v/>
      </c>
      <c r="BA205" s="14" t="str">
        <f t="shared" si="105"/>
        <v/>
      </c>
      <c r="BB205" s="14" t="str">
        <f t="shared" si="105"/>
        <v/>
      </c>
      <c r="BC205" s="14" t="str">
        <f t="shared" si="105"/>
        <v/>
      </c>
      <c r="BD205" s="14" t="str">
        <f t="shared" si="105"/>
        <v/>
      </c>
      <c r="BE205" s="14" t="str">
        <f t="shared" si="105"/>
        <v/>
      </c>
      <c r="BF205" s="14" t="str">
        <f t="shared" si="105"/>
        <v/>
      </c>
      <c r="BG205" s="14" t="str">
        <f t="shared" si="105"/>
        <v/>
      </c>
      <c r="BH205" s="14" t="str">
        <f t="shared" si="105"/>
        <v/>
      </c>
      <c r="BI205" s="14" t="str">
        <f t="shared" si="105"/>
        <v/>
      </c>
      <c r="BJ205" s="14" t="str">
        <f t="shared" si="105"/>
        <v/>
      </c>
      <c r="BK205" s="14" t="str">
        <f t="shared" si="105"/>
        <v/>
      </c>
      <c r="BL205" s="14" t="str">
        <f t="shared" si="105"/>
        <v/>
      </c>
      <c r="BM205" s="14" t="str">
        <f t="shared" si="105"/>
        <v/>
      </c>
      <c r="BN205" s="14" t="str">
        <f t="shared" si="105"/>
        <v/>
      </c>
      <c r="BO205" s="14" t="str">
        <f t="shared" si="105"/>
        <v/>
      </c>
      <c r="BP205" s="14" t="str">
        <f t="shared" si="105"/>
        <v/>
      </c>
      <c r="BQ205" s="14" t="str">
        <f t="shared" si="105"/>
        <v/>
      </c>
      <c r="BR205" s="14" t="str">
        <f t="shared" si="105"/>
        <v/>
      </c>
      <c r="BS205" s="14" t="str">
        <f t="shared" si="105"/>
        <v>30 - 34</v>
      </c>
      <c r="BT205" s="14" t="str">
        <f t="shared" si="105"/>
        <v/>
      </c>
      <c r="BU205" s="14" t="str">
        <f t="shared" si="105"/>
        <v/>
      </c>
      <c r="BV205" s="14" t="str">
        <f t="shared" si="105"/>
        <v/>
      </c>
      <c r="BW205" s="14" t="str">
        <f t="shared" si="105"/>
        <v>30 - 34</v>
      </c>
      <c r="BX205" s="14" t="str">
        <f t="shared" si="105"/>
        <v/>
      </c>
      <c r="BY205" s="14" t="str">
        <f t="shared" si="105"/>
        <v/>
      </c>
      <c r="BZ205" s="14" t="str">
        <f t="shared" si="105"/>
        <v>30 - 34</v>
      </c>
      <c r="CA205" s="14" t="str">
        <f t="shared" si="105"/>
        <v/>
      </c>
      <c r="CB205" s="14" t="str">
        <f t="shared" si="105"/>
        <v/>
      </c>
      <c r="CC205" s="14" t="str">
        <f t="shared" si="105"/>
        <v/>
      </c>
      <c r="CD205" s="14" t="str">
        <f t="shared" si="105"/>
        <v/>
      </c>
      <c r="CE205" s="14" t="str">
        <f t="shared" si="105"/>
        <v/>
      </c>
      <c r="CF205" s="14" t="str">
        <f t="shared" si="105"/>
        <v/>
      </c>
      <c r="CG205" s="14" t="str">
        <f t="shared" si="105"/>
        <v/>
      </c>
      <c r="CH205" s="14" t="str">
        <f t="shared" si="105"/>
        <v/>
      </c>
      <c r="CI205" s="14" t="str">
        <f t="shared" si="105"/>
        <v/>
      </c>
      <c r="CJ205" s="14" t="str">
        <f t="shared" si="105"/>
        <v/>
      </c>
      <c r="CK205" s="14" t="str">
        <f t="shared" si="105"/>
        <v>30 - 34</v>
      </c>
      <c r="CL205" s="14" t="str">
        <f t="shared" si="105"/>
        <v/>
      </c>
      <c r="CM205" s="14" t="str">
        <f t="shared" si="105"/>
        <v/>
      </c>
      <c r="CN205" s="14" t="str">
        <f t="shared" si="105"/>
        <v/>
      </c>
      <c r="CO205" s="14" t="str">
        <f t="shared" si="105"/>
        <v/>
      </c>
      <c r="CP205" s="14" t="str">
        <f t="shared" si="105"/>
        <v/>
      </c>
      <c r="CQ205" s="14" t="str">
        <f t="shared" si="105"/>
        <v>30 - 34</v>
      </c>
      <c r="CR205" s="14" t="str">
        <f t="shared" si="105"/>
        <v/>
      </c>
      <c r="CS205" s="14" t="str">
        <f t="shared" si="105"/>
        <v/>
      </c>
      <c r="CT205" s="14" t="str">
        <f t="shared" si="105"/>
        <v/>
      </c>
      <c r="CU205" s="14" t="str">
        <f t="shared" si="105"/>
        <v/>
      </c>
      <c r="CV205" s="14" t="str">
        <f t="shared" si="105"/>
        <v/>
      </c>
      <c r="CW205" s="14" t="str">
        <f t="shared" si="105"/>
        <v/>
      </c>
    </row>
    <row r="206" ht="12.75" customHeight="1" outlineLevel="1">
      <c r="A206" s="11" t="s">
        <v>683</v>
      </c>
      <c r="B206" s="14" t="str">
        <f t="shared" ref="B206:CW206" si="106">IF(B205="","",RANDBETWEEN(0,100))</f>
        <v/>
      </c>
      <c r="C206" s="14" t="str">
        <f t="shared" si="106"/>
        <v/>
      </c>
      <c r="D206" s="14" t="str">
        <f t="shared" si="106"/>
        <v/>
      </c>
      <c r="E206" s="14" t="str">
        <f t="shared" si="106"/>
        <v/>
      </c>
      <c r="F206" s="14" t="str">
        <f t="shared" si="106"/>
        <v/>
      </c>
      <c r="G206" s="14" t="str">
        <f t="shared" si="106"/>
        <v/>
      </c>
      <c r="H206" s="14" t="str">
        <f t="shared" si="106"/>
        <v/>
      </c>
      <c r="I206" s="14" t="str">
        <f t="shared" si="106"/>
        <v/>
      </c>
      <c r="J206" s="14" t="str">
        <f t="shared" si="106"/>
        <v/>
      </c>
      <c r="K206" s="14" t="str">
        <f t="shared" si="106"/>
        <v/>
      </c>
      <c r="L206" s="14" t="str">
        <f t="shared" si="106"/>
        <v/>
      </c>
      <c r="M206" s="14" t="str">
        <f t="shared" si="106"/>
        <v/>
      </c>
      <c r="N206" s="14" t="str">
        <f t="shared" si="106"/>
        <v/>
      </c>
      <c r="O206" s="14" t="str">
        <f t="shared" si="106"/>
        <v/>
      </c>
      <c r="P206" s="14" t="str">
        <f t="shared" si="106"/>
        <v/>
      </c>
      <c r="Q206" s="14" t="str">
        <f t="shared" si="106"/>
        <v/>
      </c>
      <c r="R206" s="14">
        <f t="shared" si="106"/>
        <v>38</v>
      </c>
      <c r="S206" s="14" t="str">
        <f t="shared" si="106"/>
        <v/>
      </c>
      <c r="T206" s="14" t="str">
        <f t="shared" si="106"/>
        <v/>
      </c>
      <c r="U206" s="14" t="str">
        <f t="shared" si="106"/>
        <v/>
      </c>
      <c r="V206" s="14" t="str">
        <f t="shared" si="106"/>
        <v/>
      </c>
      <c r="W206" s="14" t="str">
        <f t="shared" si="106"/>
        <v/>
      </c>
      <c r="X206" s="14" t="str">
        <f t="shared" si="106"/>
        <v/>
      </c>
      <c r="Y206" s="14">
        <f t="shared" si="106"/>
        <v>98</v>
      </c>
      <c r="Z206" s="14" t="str">
        <f t="shared" si="106"/>
        <v/>
      </c>
      <c r="AA206" s="14" t="str">
        <f t="shared" si="106"/>
        <v/>
      </c>
      <c r="AB206" s="14" t="str">
        <f t="shared" si="106"/>
        <v/>
      </c>
      <c r="AC206" s="14" t="str">
        <f t="shared" si="106"/>
        <v/>
      </c>
      <c r="AD206" s="14" t="str">
        <f t="shared" si="106"/>
        <v/>
      </c>
      <c r="AE206" s="14" t="str">
        <f t="shared" si="106"/>
        <v/>
      </c>
      <c r="AF206" s="14" t="str">
        <f t="shared" si="106"/>
        <v/>
      </c>
      <c r="AG206" s="14" t="str">
        <f t="shared" si="106"/>
        <v/>
      </c>
      <c r="AH206" s="14" t="str">
        <f t="shared" si="106"/>
        <v/>
      </c>
      <c r="AI206" s="14" t="str">
        <f t="shared" si="106"/>
        <v/>
      </c>
      <c r="AJ206" s="14" t="str">
        <f t="shared" si="106"/>
        <v/>
      </c>
      <c r="AK206" s="14" t="str">
        <f t="shared" si="106"/>
        <v/>
      </c>
      <c r="AL206" s="14" t="str">
        <f t="shared" si="106"/>
        <v/>
      </c>
      <c r="AM206" s="14" t="str">
        <f t="shared" si="106"/>
        <v/>
      </c>
      <c r="AN206" s="14" t="str">
        <f t="shared" si="106"/>
        <v/>
      </c>
      <c r="AO206" s="14" t="str">
        <f t="shared" si="106"/>
        <v/>
      </c>
      <c r="AP206" s="14" t="str">
        <f t="shared" si="106"/>
        <v/>
      </c>
      <c r="AQ206" s="14" t="str">
        <f t="shared" si="106"/>
        <v/>
      </c>
      <c r="AR206" s="14" t="str">
        <f t="shared" si="106"/>
        <v/>
      </c>
      <c r="AS206" s="14" t="str">
        <f t="shared" si="106"/>
        <v/>
      </c>
      <c r="AT206" s="14" t="str">
        <f t="shared" si="106"/>
        <v/>
      </c>
      <c r="AU206" s="14" t="str">
        <f t="shared" si="106"/>
        <v/>
      </c>
      <c r="AV206" s="14" t="str">
        <f t="shared" si="106"/>
        <v/>
      </c>
      <c r="AW206" s="14" t="str">
        <f t="shared" si="106"/>
        <v/>
      </c>
      <c r="AX206" s="14" t="str">
        <f t="shared" si="106"/>
        <v/>
      </c>
      <c r="AY206" s="14" t="str">
        <f t="shared" si="106"/>
        <v/>
      </c>
      <c r="AZ206" s="14" t="str">
        <f t="shared" si="106"/>
        <v/>
      </c>
      <c r="BA206" s="14" t="str">
        <f t="shared" si="106"/>
        <v/>
      </c>
      <c r="BB206" s="14" t="str">
        <f t="shared" si="106"/>
        <v/>
      </c>
      <c r="BC206" s="14" t="str">
        <f t="shared" si="106"/>
        <v/>
      </c>
      <c r="BD206" s="14" t="str">
        <f t="shared" si="106"/>
        <v/>
      </c>
      <c r="BE206" s="14" t="str">
        <f t="shared" si="106"/>
        <v/>
      </c>
      <c r="BF206" s="14" t="str">
        <f t="shared" si="106"/>
        <v/>
      </c>
      <c r="BG206" s="14" t="str">
        <f t="shared" si="106"/>
        <v/>
      </c>
      <c r="BH206" s="14" t="str">
        <f t="shared" si="106"/>
        <v/>
      </c>
      <c r="BI206" s="14" t="str">
        <f t="shared" si="106"/>
        <v/>
      </c>
      <c r="BJ206" s="14" t="str">
        <f t="shared" si="106"/>
        <v/>
      </c>
      <c r="BK206" s="14" t="str">
        <f t="shared" si="106"/>
        <v/>
      </c>
      <c r="BL206" s="14" t="str">
        <f t="shared" si="106"/>
        <v/>
      </c>
      <c r="BM206" s="14" t="str">
        <f t="shared" si="106"/>
        <v/>
      </c>
      <c r="BN206" s="14" t="str">
        <f t="shared" si="106"/>
        <v/>
      </c>
      <c r="BO206" s="14" t="str">
        <f t="shared" si="106"/>
        <v/>
      </c>
      <c r="BP206" s="14" t="str">
        <f t="shared" si="106"/>
        <v/>
      </c>
      <c r="BQ206" s="14" t="str">
        <f t="shared" si="106"/>
        <v/>
      </c>
      <c r="BR206" s="14" t="str">
        <f t="shared" si="106"/>
        <v/>
      </c>
      <c r="BS206" s="14">
        <f t="shared" si="106"/>
        <v>17</v>
      </c>
      <c r="BT206" s="14" t="str">
        <f t="shared" si="106"/>
        <v/>
      </c>
      <c r="BU206" s="14" t="str">
        <f t="shared" si="106"/>
        <v/>
      </c>
      <c r="BV206" s="14" t="str">
        <f t="shared" si="106"/>
        <v/>
      </c>
      <c r="BW206" s="14">
        <f t="shared" si="106"/>
        <v>46</v>
      </c>
      <c r="BX206" s="14" t="str">
        <f t="shared" si="106"/>
        <v/>
      </c>
      <c r="BY206" s="14" t="str">
        <f t="shared" si="106"/>
        <v/>
      </c>
      <c r="BZ206" s="14">
        <f t="shared" si="106"/>
        <v>66</v>
      </c>
      <c r="CA206" s="14" t="str">
        <f t="shared" si="106"/>
        <v/>
      </c>
      <c r="CB206" s="14" t="str">
        <f t="shared" si="106"/>
        <v/>
      </c>
      <c r="CC206" s="14" t="str">
        <f t="shared" si="106"/>
        <v/>
      </c>
      <c r="CD206" s="14" t="str">
        <f t="shared" si="106"/>
        <v/>
      </c>
      <c r="CE206" s="14" t="str">
        <f t="shared" si="106"/>
        <v/>
      </c>
      <c r="CF206" s="14" t="str">
        <f t="shared" si="106"/>
        <v/>
      </c>
      <c r="CG206" s="14" t="str">
        <f t="shared" si="106"/>
        <v/>
      </c>
      <c r="CH206" s="14" t="str">
        <f t="shared" si="106"/>
        <v/>
      </c>
      <c r="CI206" s="14" t="str">
        <f t="shared" si="106"/>
        <v/>
      </c>
      <c r="CJ206" s="14" t="str">
        <f t="shared" si="106"/>
        <v/>
      </c>
      <c r="CK206" s="14">
        <f t="shared" si="106"/>
        <v>94</v>
      </c>
      <c r="CL206" s="14" t="str">
        <f t="shared" si="106"/>
        <v/>
      </c>
      <c r="CM206" s="14" t="str">
        <f t="shared" si="106"/>
        <v/>
      </c>
      <c r="CN206" s="14" t="str">
        <f t="shared" si="106"/>
        <v/>
      </c>
      <c r="CO206" s="14" t="str">
        <f t="shared" si="106"/>
        <v/>
      </c>
      <c r="CP206" s="14" t="str">
        <f t="shared" si="106"/>
        <v/>
      </c>
      <c r="CQ206" s="14">
        <f t="shared" si="106"/>
        <v>37</v>
      </c>
      <c r="CR206" s="14" t="str">
        <f t="shared" si="106"/>
        <v/>
      </c>
      <c r="CS206" s="14" t="str">
        <f t="shared" si="106"/>
        <v/>
      </c>
      <c r="CT206" s="14" t="str">
        <f t="shared" si="106"/>
        <v/>
      </c>
      <c r="CU206" s="14" t="str">
        <f t="shared" si="106"/>
        <v/>
      </c>
      <c r="CV206" s="14" t="str">
        <f t="shared" si="106"/>
        <v/>
      </c>
      <c r="CW206" s="14" t="str">
        <f t="shared" si="106"/>
        <v/>
      </c>
    </row>
    <row r="207" ht="12.75" customHeight="1" outlineLevel="1">
      <c r="A207" s="11" t="s">
        <v>684</v>
      </c>
      <c r="B207" s="14" t="str">
        <f t="shared" ref="B207:CW207" si="107">IF(AND(B10="",B162="AgeBanded"),"35 - 39","")</f>
        <v/>
      </c>
      <c r="C207" s="14" t="str">
        <f t="shared" si="107"/>
        <v/>
      </c>
      <c r="D207" s="14" t="str">
        <f t="shared" si="107"/>
        <v/>
      </c>
      <c r="E207" s="14" t="str">
        <f t="shared" si="107"/>
        <v/>
      </c>
      <c r="F207" s="14" t="str">
        <f t="shared" si="107"/>
        <v/>
      </c>
      <c r="G207" s="14" t="str">
        <f t="shared" si="107"/>
        <v/>
      </c>
      <c r="H207" s="14" t="str">
        <f t="shared" si="107"/>
        <v/>
      </c>
      <c r="I207" s="14" t="str">
        <f t="shared" si="107"/>
        <v/>
      </c>
      <c r="J207" s="14" t="str">
        <f t="shared" si="107"/>
        <v/>
      </c>
      <c r="K207" s="14" t="str">
        <f t="shared" si="107"/>
        <v/>
      </c>
      <c r="L207" s="14" t="str">
        <f t="shared" si="107"/>
        <v/>
      </c>
      <c r="M207" s="14" t="str">
        <f t="shared" si="107"/>
        <v/>
      </c>
      <c r="N207" s="14" t="str">
        <f t="shared" si="107"/>
        <v/>
      </c>
      <c r="O207" s="14" t="str">
        <f t="shared" si="107"/>
        <v/>
      </c>
      <c r="P207" s="14" t="str">
        <f t="shared" si="107"/>
        <v/>
      </c>
      <c r="Q207" s="14" t="str">
        <f t="shared" si="107"/>
        <v/>
      </c>
      <c r="R207" s="14" t="str">
        <f t="shared" si="107"/>
        <v>35 - 39</v>
      </c>
      <c r="S207" s="14" t="str">
        <f t="shared" si="107"/>
        <v/>
      </c>
      <c r="T207" s="14" t="str">
        <f t="shared" si="107"/>
        <v/>
      </c>
      <c r="U207" s="14" t="str">
        <f t="shared" si="107"/>
        <v/>
      </c>
      <c r="V207" s="14" t="str">
        <f t="shared" si="107"/>
        <v/>
      </c>
      <c r="W207" s="14" t="str">
        <f t="shared" si="107"/>
        <v/>
      </c>
      <c r="X207" s="14" t="str">
        <f t="shared" si="107"/>
        <v/>
      </c>
      <c r="Y207" s="14" t="str">
        <f t="shared" si="107"/>
        <v>35 - 39</v>
      </c>
      <c r="Z207" s="14" t="str">
        <f t="shared" si="107"/>
        <v/>
      </c>
      <c r="AA207" s="14" t="str">
        <f t="shared" si="107"/>
        <v/>
      </c>
      <c r="AB207" s="14" t="str">
        <f t="shared" si="107"/>
        <v/>
      </c>
      <c r="AC207" s="14" t="str">
        <f t="shared" si="107"/>
        <v/>
      </c>
      <c r="AD207" s="14" t="str">
        <f t="shared" si="107"/>
        <v/>
      </c>
      <c r="AE207" s="14" t="str">
        <f t="shared" si="107"/>
        <v/>
      </c>
      <c r="AF207" s="14" t="str">
        <f t="shared" si="107"/>
        <v/>
      </c>
      <c r="AG207" s="14" t="str">
        <f t="shared" si="107"/>
        <v/>
      </c>
      <c r="AH207" s="14" t="str">
        <f t="shared" si="107"/>
        <v/>
      </c>
      <c r="AI207" s="14" t="str">
        <f t="shared" si="107"/>
        <v/>
      </c>
      <c r="AJ207" s="14" t="str">
        <f t="shared" si="107"/>
        <v/>
      </c>
      <c r="AK207" s="14" t="str">
        <f t="shared" si="107"/>
        <v/>
      </c>
      <c r="AL207" s="14" t="str">
        <f t="shared" si="107"/>
        <v/>
      </c>
      <c r="AM207" s="14" t="str">
        <f t="shared" si="107"/>
        <v/>
      </c>
      <c r="AN207" s="14" t="str">
        <f t="shared" si="107"/>
        <v/>
      </c>
      <c r="AO207" s="14" t="str">
        <f t="shared" si="107"/>
        <v/>
      </c>
      <c r="AP207" s="14" t="str">
        <f t="shared" si="107"/>
        <v/>
      </c>
      <c r="AQ207" s="14" t="str">
        <f t="shared" si="107"/>
        <v/>
      </c>
      <c r="AR207" s="14" t="str">
        <f t="shared" si="107"/>
        <v/>
      </c>
      <c r="AS207" s="14" t="str">
        <f t="shared" si="107"/>
        <v/>
      </c>
      <c r="AT207" s="14" t="str">
        <f t="shared" si="107"/>
        <v/>
      </c>
      <c r="AU207" s="14" t="str">
        <f t="shared" si="107"/>
        <v/>
      </c>
      <c r="AV207" s="14" t="str">
        <f t="shared" si="107"/>
        <v/>
      </c>
      <c r="AW207" s="14" t="str">
        <f t="shared" si="107"/>
        <v/>
      </c>
      <c r="AX207" s="14" t="str">
        <f t="shared" si="107"/>
        <v/>
      </c>
      <c r="AY207" s="14" t="str">
        <f t="shared" si="107"/>
        <v/>
      </c>
      <c r="AZ207" s="14" t="str">
        <f t="shared" si="107"/>
        <v/>
      </c>
      <c r="BA207" s="14" t="str">
        <f t="shared" si="107"/>
        <v/>
      </c>
      <c r="BB207" s="14" t="str">
        <f t="shared" si="107"/>
        <v/>
      </c>
      <c r="BC207" s="14" t="str">
        <f t="shared" si="107"/>
        <v/>
      </c>
      <c r="BD207" s="14" t="str">
        <f t="shared" si="107"/>
        <v/>
      </c>
      <c r="BE207" s="14" t="str">
        <f t="shared" si="107"/>
        <v/>
      </c>
      <c r="BF207" s="14" t="str">
        <f t="shared" si="107"/>
        <v/>
      </c>
      <c r="BG207" s="14" t="str">
        <f t="shared" si="107"/>
        <v/>
      </c>
      <c r="BH207" s="14" t="str">
        <f t="shared" si="107"/>
        <v/>
      </c>
      <c r="BI207" s="14" t="str">
        <f t="shared" si="107"/>
        <v/>
      </c>
      <c r="BJ207" s="14" t="str">
        <f t="shared" si="107"/>
        <v/>
      </c>
      <c r="BK207" s="14" t="str">
        <f t="shared" si="107"/>
        <v/>
      </c>
      <c r="BL207" s="14" t="str">
        <f t="shared" si="107"/>
        <v/>
      </c>
      <c r="BM207" s="14" t="str">
        <f t="shared" si="107"/>
        <v/>
      </c>
      <c r="BN207" s="14" t="str">
        <f t="shared" si="107"/>
        <v/>
      </c>
      <c r="BO207" s="14" t="str">
        <f t="shared" si="107"/>
        <v/>
      </c>
      <c r="BP207" s="14" t="str">
        <f t="shared" si="107"/>
        <v/>
      </c>
      <c r="BQ207" s="14" t="str">
        <f t="shared" si="107"/>
        <v/>
      </c>
      <c r="BR207" s="14" t="str">
        <f t="shared" si="107"/>
        <v/>
      </c>
      <c r="BS207" s="14" t="str">
        <f t="shared" si="107"/>
        <v>35 - 39</v>
      </c>
      <c r="BT207" s="14" t="str">
        <f t="shared" si="107"/>
        <v/>
      </c>
      <c r="BU207" s="14" t="str">
        <f t="shared" si="107"/>
        <v/>
      </c>
      <c r="BV207" s="14" t="str">
        <f t="shared" si="107"/>
        <v/>
      </c>
      <c r="BW207" s="14" t="str">
        <f t="shared" si="107"/>
        <v>35 - 39</v>
      </c>
      <c r="BX207" s="14" t="str">
        <f t="shared" si="107"/>
        <v/>
      </c>
      <c r="BY207" s="14" t="str">
        <f t="shared" si="107"/>
        <v/>
      </c>
      <c r="BZ207" s="14" t="str">
        <f t="shared" si="107"/>
        <v>35 - 39</v>
      </c>
      <c r="CA207" s="14" t="str">
        <f t="shared" si="107"/>
        <v/>
      </c>
      <c r="CB207" s="14" t="str">
        <f t="shared" si="107"/>
        <v/>
      </c>
      <c r="CC207" s="14" t="str">
        <f t="shared" si="107"/>
        <v/>
      </c>
      <c r="CD207" s="14" t="str">
        <f t="shared" si="107"/>
        <v/>
      </c>
      <c r="CE207" s="14" t="str">
        <f t="shared" si="107"/>
        <v/>
      </c>
      <c r="CF207" s="14" t="str">
        <f t="shared" si="107"/>
        <v/>
      </c>
      <c r="CG207" s="14" t="str">
        <f t="shared" si="107"/>
        <v/>
      </c>
      <c r="CH207" s="14" t="str">
        <f t="shared" si="107"/>
        <v/>
      </c>
      <c r="CI207" s="14" t="str">
        <f t="shared" si="107"/>
        <v/>
      </c>
      <c r="CJ207" s="14" t="str">
        <f t="shared" si="107"/>
        <v/>
      </c>
      <c r="CK207" s="14" t="str">
        <f t="shared" si="107"/>
        <v>35 - 39</v>
      </c>
      <c r="CL207" s="14" t="str">
        <f t="shared" si="107"/>
        <v/>
      </c>
      <c r="CM207" s="14" t="str">
        <f t="shared" si="107"/>
        <v/>
      </c>
      <c r="CN207" s="14" t="str">
        <f t="shared" si="107"/>
        <v/>
      </c>
      <c r="CO207" s="14" t="str">
        <f t="shared" si="107"/>
        <v/>
      </c>
      <c r="CP207" s="14" t="str">
        <f t="shared" si="107"/>
        <v/>
      </c>
      <c r="CQ207" s="14" t="str">
        <f t="shared" si="107"/>
        <v>35 - 39</v>
      </c>
      <c r="CR207" s="14" t="str">
        <f t="shared" si="107"/>
        <v/>
      </c>
      <c r="CS207" s="14" t="str">
        <f t="shared" si="107"/>
        <v/>
      </c>
      <c r="CT207" s="14" t="str">
        <f t="shared" si="107"/>
        <v/>
      </c>
      <c r="CU207" s="14" t="str">
        <f t="shared" si="107"/>
        <v/>
      </c>
      <c r="CV207" s="14" t="str">
        <f t="shared" si="107"/>
        <v/>
      </c>
      <c r="CW207" s="14" t="str">
        <f t="shared" si="107"/>
        <v/>
      </c>
    </row>
    <row r="208" ht="12.75" customHeight="1" outlineLevel="1">
      <c r="A208" s="11" t="s">
        <v>685</v>
      </c>
      <c r="B208" s="14" t="str">
        <f t="shared" ref="B208:CW208" si="108">IF(B207="","",RANDBETWEEN(0,100))</f>
        <v/>
      </c>
      <c r="C208" s="14" t="str">
        <f t="shared" si="108"/>
        <v/>
      </c>
      <c r="D208" s="14" t="str">
        <f t="shared" si="108"/>
        <v/>
      </c>
      <c r="E208" s="14" t="str">
        <f t="shared" si="108"/>
        <v/>
      </c>
      <c r="F208" s="14" t="str">
        <f t="shared" si="108"/>
        <v/>
      </c>
      <c r="G208" s="14" t="str">
        <f t="shared" si="108"/>
        <v/>
      </c>
      <c r="H208" s="14" t="str">
        <f t="shared" si="108"/>
        <v/>
      </c>
      <c r="I208" s="14" t="str">
        <f t="shared" si="108"/>
        <v/>
      </c>
      <c r="J208" s="14" t="str">
        <f t="shared" si="108"/>
        <v/>
      </c>
      <c r="K208" s="14" t="str">
        <f t="shared" si="108"/>
        <v/>
      </c>
      <c r="L208" s="14" t="str">
        <f t="shared" si="108"/>
        <v/>
      </c>
      <c r="M208" s="14" t="str">
        <f t="shared" si="108"/>
        <v/>
      </c>
      <c r="N208" s="14" t="str">
        <f t="shared" si="108"/>
        <v/>
      </c>
      <c r="O208" s="14" t="str">
        <f t="shared" si="108"/>
        <v/>
      </c>
      <c r="P208" s="14" t="str">
        <f t="shared" si="108"/>
        <v/>
      </c>
      <c r="Q208" s="14" t="str">
        <f t="shared" si="108"/>
        <v/>
      </c>
      <c r="R208" s="14">
        <f t="shared" si="108"/>
        <v>6</v>
      </c>
      <c r="S208" s="14" t="str">
        <f t="shared" si="108"/>
        <v/>
      </c>
      <c r="T208" s="14" t="str">
        <f t="shared" si="108"/>
        <v/>
      </c>
      <c r="U208" s="14" t="str">
        <f t="shared" si="108"/>
        <v/>
      </c>
      <c r="V208" s="14" t="str">
        <f t="shared" si="108"/>
        <v/>
      </c>
      <c r="W208" s="14" t="str">
        <f t="shared" si="108"/>
        <v/>
      </c>
      <c r="X208" s="14" t="str">
        <f t="shared" si="108"/>
        <v/>
      </c>
      <c r="Y208" s="14">
        <f t="shared" si="108"/>
        <v>45</v>
      </c>
      <c r="Z208" s="14" t="str">
        <f t="shared" si="108"/>
        <v/>
      </c>
      <c r="AA208" s="14" t="str">
        <f t="shared" si="108"/>
        <v/>
      </c>
      <c r="AB208" s="14" t="str">
        <f t="shared" si="108"/>
        <v/>
      </c>
      <c r="AC208" s="14" t="str">
        <f t="shared" si="108"/>
        <v/>
      </c>
      <c r="AD208" s="14" t="str">
        <f t="shared" si="108"/>
        <v/>
      </c>
      <c r="AE208" s="14" t="str">
        <f t="shared" si="108"/>
        <v/>
      </c>
      <c r="AF208" s="14" t="str">
        <f t="shared" si="108"/>
        <v/>
      </c>
      <c r="AG208" s="14" t="str">
        <f t="shared" si="108"/>
        <v/>
      </c>
      <c r="AH208" s="14" t="str">
        <f t="shared" si="108"/>
        <v/>
      </c>
      <c r="AI208" s="14" t="str">
        <f t="shared" si="108"/>
        <v/>
      </c>
      <c r="AJ208" s="14" t="str">
        <f t="shared" si="108"/>
        <v/>
      </c>
      <c r="AK208" s="14" t="str">
        <f t="shared" si="108"/>
        <v/>
      </c>
      <c r="AL208" s="14" t="str">
        <f t="shared" si="108"/>
        <v/>
      </c>
      <c r="AM208" s="14" t="str">
        <f t="shared" si="108"/>
        <v/>
      </c>
      <c r="AN208" s="14" t="str">
        <f t="shared" si="108"/>
        <v/>
      </c>
      <c r="AO208" s="14" t="str">
        <f t="shared" si="108"/>
        <v/>
      </c>
      <c r="AP208" s="14" t="str">
        <f t="shared" si="108"/>
        <v/>
      </c>
      <c r="AQ208" s="14" t="str">
        <f t="shared" si="108"/>
        <v/>
      </c>
      <c r="AR208" s="14" t="str">
        <f t="shared" si="108"/>
        <v/>
      </c>
      <c r="AS208" s="14" t="str">
        <f t="shared" si="108"/>
        <v/>
      </c>
      <c r="AT208" s="14" t="str">
        <f t="shared" si="108"/>
        <v/>
      </c>
      <c r="AU208" s="14" t="str">
        <f t="shared" si="108"/>
        <v/>
      </c>
      <c r="AV208" s="14" t="str">
        <f t="shared" si="108"/>
        <v/>
      </c>
      <c r="AW208" s="14" t="str">
        <f t="shared" si="108"/>
        <v/>
      </c>
      <c r="AX208" s="14" t="str">
        <f t="shared" si="108"/>
        <v/>
      </c>
      <c r="AY208" s="14" t="str">
        <f t="shared" si="108"/>
        <v/>
      </c>
      <c r="AZ208" s="14" t="str">
        <f t="shared" si="108"/>
        <v/>
      </c>
      <c r="BA208" s="14" t="str">
        <f t="shared" si="108"/>
        <v/>
      </c>
      <c r="BB208" s="14" t="str">
        <f t="shared" si="108"/>
        <v/>
      </c>
      <c r="BC208" s="14" t="str">
        <f t="shared" si="108"/>
        <v/>
      </c>
      <c r="BD208" s="14" t="str">
        <f t="shared" si="108"/>
        <v/>
      </c>
      <c r="BE208" s="14" t="str">
        <f t="shared" si="108"/>
        <v/>
      </c>
      <c r="BF208" s="14" t="str">
        <f t="shared" si="108"/>
        <v/>
      </c>
      <c r="BG208" s="14" t="str">
        <f t="shared" si="108"/>
        <v/>
      </c>
      <c r="BH208" s="14" t="str">
        <f t="shared" si="108"/>
        <v/>
      </c>
      <c r="BI208" s="14" t="str">
        <f t="shared" si="108"/>
        <v/>
      </c>
      <c r="BJ208" s="14" t="str">
        <f t="shared" si="108"/>
        <v/>
      </c>
      <c r="BK208" s="14" t="str">
        <f t="shared" si="108"/>
        <v/>
      </c>
      <c r="BL208" s="14" t="str">
        <f t="shared" si="108"/>
        <v/>
      </c>
      <c r="BM208" s="14" t="str">
        <f t="shared" si="108"/>
        <v/>
      </c>
      <c r="BN208" s="14" t="str">
        <f t="shared" si="108"/>
        <v/>
      </c>
      <c r="BO208" s="14" t="str">
        <f t="shared" si="108"/>
        <v/>
      </c>
      <c r="BP208" s="14" t="str">
        <f t="shared" si="108"/>
        <v/>
      </c>
      <c r="BQ208" s="14" t="str">
        <f t="shared" si="108"/>
        <v/>
      </c>
      <c r="BR208" s="14" t="str">
        <f t="shared" si="108"/>
        <v/>
      </c>
      <c r="BS208" s="14">
        <f t="shared" si="108"/>
        <v>53</v>
      </c>
      <c r="BT208" s="14" t="str">
        <f t="shared" si="108"/>
        <v/>
      </c>
      <c r="BU208" s="14" t="str">
        <f t="shared" si="108"/>
        <v/>
      </c>
      <c r="BV208" s="14" t="str">
        <f t="shared" si="108"/>
        <v/>
      </c>
      <c r="BW208" s="14">
        <f t="shared" si="108"/>
        <v>78</v>
      </c>
      <c r="BX208" s="14" t="str">
        <f t="shared" si="108"/>
        <v/>
      </c>
      <c r="BY208" s="14" t="str">
        <f t="shared" si="108"/>
        <v/>
      </c>
      <c r="BZ208" s="14">
        <f t="shared" si="108"/>
        <v>92</v>
      </c>
      <c r="CA208" s="14" t="str">
        <f t="shared" si="108"/>
        <v/>
      </c>
      <c r="CB208" s="14" t="str">
        <f t="shared" si="108"/>
        <v/>
      </c>
      <c r="CC208" s="14" t="str">
        <f t="shared" si="108"/>
        <v/>
      </c>
      <c r="CD208" s="14" t="str">
        <f t="shared" si="108"/>
        <v/>
      </c>
      <c r="CE208" s="14" t="str">
        <f t="shared" si="108"/>
        <v/>
      </c>
      <c r="CF208" s="14" t="str">
        <f t="shared" si="108"/>
        <v/>
      </c>
      <c r="CG208" s="14" t="str">
        <f t="shared" si="108"/>
        <v/>
      </c>
      <c r="CH208" s="14" t="str">
        <f t="shared" si="108"/>
        <v/>
      </c>
      <c r="CI208" s="14" t="str">
        <f t="shared" si="108"/>
        <v/>
      </c>
      <c r="CJ208" s="14" t="str">
        <f t="shared" si="108"/>
        <v/>
      </c>
      <c r="CK208" s="14">
        <f t="shared" si="108"/>
        <v>53</v>
      </c>
      <c r="CL208" s="14" t="str">
        <f t="shared" si="108"/>
        <v/>
      </c>
      <c r="CM208" s="14" t="str">
        <f t="shared" si="108"/>
        <v/>
      </c>
      <c r="CN208" s="14" t="str">
        <f t="shared" si="108"/>
        <v/>
      </c>
      <c r="CO208" s="14" t="str">
        <f t="shared" si="108"/>
        <v/>
      </c>
      <c r="CP208" s="14" t="str">
        <f t="shared" si="108"/>
        <v/>
      </c>
      <c r="CQ208" s="14">
        <f t="shared" si="108"/>
        <v>77</v>
      </c>
      <c r="CR208" s="14" t="str">
        <f t="shared" si="108"/>
        <v/>
      </c>
      <c r="CS208" s="14" t="str">
        <f t="shared" si="108"/>
        <v/>
      </c>
      <c r="CT208" s="14" t="str">
        <f t="shared" si="108"/>
        <v/>
      </c>
      <c r="CU208" s="14" t="str">
        <f t="shared" si="108"/>
        <v/>
      </c>
      <c r="CV208" s="14" t="str">
        <f t="shared" si="108"/>
        <v/>
      </c>
      <c r="CW208" s="14" t="str">
        <f t="shared" si="108"/>
        <v/>
      </c>
    </row>
    <row r="209" ht="12.75" customHeight="1" outlineLevel="1">
      <c r="A209" s="11" t="s">
        <v>686</v>
      </c>
      <c r="B209" s="14" t="str">
        <f t="shared" ref="B209:CW209" si="109">IF(AND(B10="",B162="AgeBanded"),"40 - 44","")</f>
        <v/>
      </c>
      <c r="C209" s="14" t="str">
        <f t="shared" si="109"/>
        <v/>
      </c>
      <c r="D209" s="14" t="str">
        <f t="shared" si="109"/>
        <v/>
      </c>
      <c r="E209" s="14" t="str">
        <f t="shared" si="109"/>
        <v/>
      </c>
      <c r="F209" s="14" t="str">
        <f t="shared" si="109"/>
        <v/>
      </c>
      <c r="G209" s="14" t="str">
        <f t="shared" si="109"/>
        <v/>
      </c>
      <c r="H209" s="14" t="str">
        <f t="shared" si="109"/>
        <v/>
      </c>
      <c r="I209" s="14" t="str">
        <f t="shared" si="109"/>
        <v/>
      </c>
      <c r="J209" s="14" t="str">
        <f t="shared" si="109"/>
        <v/>
      </c>
      <c r="K209" s="14" t="str">
        <f t="shared" si="109"/>
        <v/>
      </c>
      <c r="L209" s="14" t="str">
        <f t="shared" si="109"/>
        <v/>
      </c>
      <c r="M209" s="14" t="str">
        <f t="shared" si="109"/>
        <v/>
      </c>
      <c r="N209" s="14" t="str">
        <f t="shared" si="109"/>
        <v/>
      </c>
      <c r="O209" s="14" t="str">
        <f t="shared" si="109"/>
        <v/>
      </c>
      <c r="P209" s="14" t="str">
        <f t="shared" si="109"/>
        <v/>
      </c>
      <c r="Q209" s="14" t="str">
        <f t="shared" si="109"/>
        <v/>
      </c>
      <c r="R209" s="14" t="str">
        <f t="shared" si="109"/>
        <v>40 - 44</v>
      </c>
      <c r="S209" s="14" t="str">
        <f t="shared" si="109"/>
        <v/>
      </c>
      <c r="T209" s="14" t="str">
        <f t="shared" si="109"/>
        <v/>
      </c>
      <c r="U209" s="14" t="str">
        <f t="shared" si="109"/>
        <v/>
      </c>
      <c r="V209" s="14" t="str">
        <f t="shared" si="109"/>
        <v/>
      </c>
      <c r="W209" s="14" t="str">
        <f t="shared" si="109"/>
        <v/>
      </c>
      <c r="X209" s="14" t="str">
        <f t="shared" si="109"/>
        <v/>
      </c>
      <c r="Y209" s="14" t="str">
        <f t="shared" si="109"/>
        <v>40 - 44</v>
      </c>
      <c r="Z209" s="14" t="str">
        <f t="shared" si="109"/>
        <v/>
      </c>
      <c r="AA209" s="14" t="str">
        <f t="shared" si="109"/>
        <v/>
      </c>
      <c r="AB209" s="14" t="str">
        <f t="shared" si="109"/>
        <v/>
      </c>
      <c r="AC209" s="14" t="str">
        <f t="shared" si="109"/>
        <v/>
      </c>
      <c r="AD209" s="14" t="str">
        <f t="shared" si="109"/>
        <v/>
      </c>
      <c r="AE209" s="14" t="str">
        <f t="shared" si="109"/>
        <v/>
      </c>
      <c r="AF209" s="14" t="str">
        <f t="shared" si="109"/>
        <v/>
      </c>
      <c r="AG209" s="14" t="str">
        <f t="shared" si="109"/>
        <v/>
      </c>
      <c r="AH209" s="14" t="str">
        <f t="shared" si="109"/>
        <v/>
      </c>
      <c r="AI209" s="14" t="str">
        <f t="shared" si="109"/>
        <v/>
      </c>
      <c r="AJ209" s="14" t="str">
        <f t="shared" si="109"/>
        <v/>
      </c>
      <c r="AK209" s="14" t="str">
        <f t="shared" si="109"/>
        <v/>
      </c>
      <c r="AL209" s="14" t="str">
        <f t="shared" si="109"/>
        <v/>
      </c>
      <c r="AM209" s="14" t="str">
        <f t="shared" si="109"/>
        <v/>
      </c>
      <c r="AN209" s="14" t="str">
        <f t="shared" si="109"/>
        <v/>
      </c>
      <c r="AO209" s="14" t="str">
        <f t="shared" si="109"/>
        <v/>
      </c>
      <c r="AP209" s="14" t="str">
        <f t="shared" si="109"/>
        <v/>
      </c>
      <c r="AQ209" s="14" t="str">
        <f t="shared" si="109"/>
        <v/>
      </c>
      <c r="AR209" s="14" t="str">
        <f t="shared" si="109"/>
        <v/>
      </c>
      <c r="AS209" s="14" t="str">
        <f t="shared" si="109"/>
        <v/>
      </c>
      <c r="AT209" s="14" t="str">
        <f t="shared" si="109"/>
        <v/>
      </c>
      <c r="AU209" s="14" t="str">
        <f t="shared" si="109"/>
        <v/>
      </c>
      <c r="AV209" s="14" t="str">
        <f t="shared" si="109"/>
        <v/>
      </c>
      <c r="AW209" s="14" t="str">
        <f t="shared" si="109"/>
        <v/>
      </c>
      <c r="AX209" s="14" t="str">
        <f t="shared" si="109"/>
        <v/>
      </c>
      <c r="AY209" s="14" t="str">
        <f t="shared" si="109"/>
        <v/>
      </c>
      <c r="AZ209" s="14" t="str">
        <f t="shared" si="109"/>
        <v/>
      </c>
      <c r="BA209" s="14" t="str">
        <f t="shared" si="109"/>
        <v/>
      </c>
      <c r="BB209" s="14" t="str">
        <f t="shared" si="109"/>
        <v/>
      </c>
      <c r="BC209" s="14" t="str">
        <f t="shared" si="109"/>
        <v/>
      </c>
      <c r="BD209" s="14" t="str">
        <f t="shared" si="109"/>
        <v/>
      </c>
      <c r="BE209" s="14" t="str">
        <f t="shared" si="109"/>
        <v/>
      </c>
      <c r="BF209" s="14" t="str">
        <f t="shared" si="109"/>
        <v/>
      </c>
      <c r="BG209" s="14" t="str">
        <f t="shared" si="109"/>
        <v/>
      </c>
      <c r="BH209" s="14" t="str">
        <f t="shared" si="109"/>
        <v/>
      </c>
      <c r="BI209" s="14" t="str">
        <f t="shared" si="109"/>
        <v/>
      </c>
      <c r="BJ209" s="14" t="str">
        <f t="shared" si="109"/>
        <v/>
      </c>
      <c r="BK209" s="14" t="str">
        <f t="shared" si="109"/>
        <v/>
      </c>
      <c r="BL209" s="14" t="str">
        <f t="shared" si="109"/>
        <v/>
      </c>
      <c r="BM209" s="14" t="str">
        <f t="shared" si="109"/>
        <v/>
      </c>
      <c r="BN209" s="14" t="str">
        <f t="shared" si="109"/>
        <v/>
      </c>
      <c r="BO209" s="14" t="str">
        <f t="shared" si="109"/>
        <v/>
      </c>
      <c r="BP209" s="14" t="str">
        <f t="shared" si="109"/>
        <v/>
      </c>
      <c r="BQ209" s="14" t="str">
        <f t="shared" si="109"/>
        <v/>
      </c>
      <c r="BR209" s="14" t="str">
        <f t="shared" si="109"/>
        <v/>
      </c>
      <c r="BS209" s="14" t="str">
        <f t="shared" si="109"/>
        <v>40 - 44</v>
      </c>
      <c r="BT209" s="14" t="str">
        <f t="shared" si="109"/>
        <v/>
      </c>
      <c r="BU209" s="14" t="str">
        <f t="shared" si="109"/>
        <v/>
      </c>
      <c r="BV209" s="14" t="str">
        <f t="shared" si="109"/>
        <v/>
      </c>
      <c r="BW209" s="14" t="str">
        <f t="shared" si="109"/>
        <v>40 - 44</v>
      </c>
      <c r="BX209" s="14" t="str">
        <f t="shared" si="109"/>
        <v/>
      </c>
      <c r="BY209" s="14" t="str">
        <f t="shared" si="109"/>
        <v/>
      </c>
      <c r="BZ209" s="14" t="str">
        <f t="shared" si="109"/>
        <v>40 - 44</v>
      </c>
      <c r="CA209" s="14" t="str">
        <f t="shared" si="109"/>
        <v/>
      </c>
      <c r="CB209" s="14" t="str">
        <f t="shared" si="109"/>
        <v/>
      </c>
      <c r="CC209" s="14" t="str">
        <f t="shared" si="109"/>
        <v/>
      </c>
      <c r="CD209" s="14" t="str">
        <f t="shared" si="109"/>
        <v/>
      </c>
      <c r="CE209" s="14" t="str">
        <f t="shared" si="109"/>
        <v/>
      </c>
      <c r="CF209" s="14" t="str">
        <f t="shared" si="109"/>
        <v/>
      </c>
      <c r="CG209" s="14" t="str">
        <f t="shared" si="109"/>
        <v/>
      </c>
      <c r="CH209" s="14" t="str">
        <f t="shared" si="109"/>
        <v/>
      </c>
      <c r="CI209" s="14" t="str">
        <f t="shared" si="109"/>
        <v/>
      </c>
      <c r="CJ209" s="14" t="str">
        <f t="shared" si="109"/>
        <v/>
      </c>
      <c r="CK209" s="14" t="str">
        <f t="shared" si="109"/>
        <v>40 - 44</v>
      </c>
      <c r="CL209" s="14" t="str">
        <f t="shared" si="109"/>
        <v/>
      </c>
      <c r="CM209" s="14" t="str">
        <f t="shared" si="109"/>
        <v/>
      </c>
      <c r="CN209" s="14" t="str">
        <f t="shared" si="109"/>
        <v/>
      </c>
      <c r="CO209" s="14" t="str">
        <f t="shared" si="109"/>
        <v/>
      </c>
      <c r="CP209" s="14" t="str">
        <f t="shared" si="109"/>
        <v/>
      </c>
      <c r="CQ209" s="14" t="str">
        <f t="shared" si="109"/>
        <v>40 - 44</v>
      </c>
      <c r="CR209" s="14" t="str">
        <f t="shared" si="109"/>
        <v/>
      </c>
      <c r="CS209" s="14" t="str">
        <f t="shared" si="109"/>
        <v/>
      </c>
      <c r="CT209" s="14" t="str">
        <f t="shared" si="109"/>
        <v/>
      </c>
      <c r="CU209" s="14" t="str">
        <f t="shared" si="109"/>
        <v/>
      </c>
      <c r="CV209" s="14" t="str">
        <f t="shared" si="109"/>
        <v/>
      </c>
      <c r="CW209" s="14" t="str">
        <f t="shared" si="109"/>
        <v/>
      </c>
    </row>
    <row r="210" ht="12.75" customHeight="1" outlineLevel="1">
      <c r="A210" s="11" t="s">
        <v>687</v>
      </c>
      <c r="B210" s="14" t="str">
        <f t="shared" ref="B210:CW210" si="110">IF(B209="","",RANDBETWEEN(0,100))</f>
        <v/>
      </c>
      <c r="C210" s="14" t="str">
        <f t="shared" si="110"/>
        <v/>
      </c>
      <c r="D210" s="14" t="str">
        <f t="shared" si="110"/>
        <v/>
      </c>
      <c r="E210" s="14" t="str">
        <f t="shared" si="110"/>
        <v/>
      </c>
      <c r="F210" s="14" t="str">
        <f t="shared" si="110"/>
        <v/>
      </c>
      <c r="G210" s="14" t="str">
        <f t="shared" si="110"/>
        <v/>
      </c>
      <c r="H210" s="14" t="str">
        <f t="shared" si="110"/>
        <v/>
      </c>
      <c r="I210" s="14" t="str">
        <f t="shared" si="110"/>
        <v/>
      </c>
      <c r="J210" s="14" t="str">
        <f t="shared" si="110"/>
        <v/>
      </c>
      <c r="K210" s="14" t="str">
        <f t="shared" si="110"/>
        <v/>
      </c>
      <c r="L210" s="14" t="str">
        <f t="shared" si="110"/>
        <v/>
      </c>
      <c r="M210" s="14" t="str">
        <f t="shared" si="110"/>
        <v/>
      </c>
      <c r="N210" s="14" t="str">
        <f t="shared" si="110"/>
        <v/>
      </c>
      <c r="O210" s="14" t="str">
        <f t="shared" si="110"/>
        <v/>
      </c>
      <c r="P210" s="14" t="str">
        <f t="shared" si="110"/>
        <v/>
      </c>
      <c r="Q210" s="14" t="str">
        <f t="shared" si="110"/>
        <v/>
      </c>
      <c r="R210" s="14">
        <f t="shared" si="110"/>
        <v>61</v>
      </c>
      <c r="S210" s="14" t="str">
        <f t="shared" si="110"/>
        <v/>
      </c>
      <c r="T210" s="14" t="str">
        <f t="shared" si="110"/>
        <v/>
      </c>
      <c r="U210" s="14" t="str">
        <f t="shared" si="110"/>
        <v/>
      </c>
      <c r="V210" s="14" t="str">
        <f t="shared" si="110"/>
        <v/>
      </c>
      <c r="W210" s="14" t="str">
        <f t="shared" si="110"/>
        <v/>
      </c>
      <c r="X210" s="14" t="str">
        <f t="shared" si="110"/>
        <v/>
      </c>
      <c r="Y210" s="14">
        <f t="shared" si="110"/>
        <v>79</v>
      </c>
      <c r="Z210" s="14" t="str">
        <f t="shared" si="110"/>
        <v/>
      </c>
      <c r="AA210" s="14" t="str">
        <f t="shared" si="110"/>
        <v/>
      </c>
      <c r="AB210" s="14" t="str">
        <f t="shared" si="110"/>
        <v/>
      </c>
      <c r="AC210" s="14" t="str">
        <f t="shared" si="110"/>
        <v/>
      </c>
      <c r="AD210" s="14" t="str">
        <f t="shared" si="110"/>
        <v/>
      </c>
      <c r="AE210" s="14" t="str">
        <f t="shared" si="110"/>
        <v/>
      </c>
      <c r="AF210" s="14" t="str">
        <f t="shared" si="110"/>
        <v/>
      </c>
      <c r="AG210" s="14" t="str">
        <f t="shared" si="110"/>
        <v/>
      </c>
      <c r="AH210" s="14" t="str">
        <f t="shared" si="110"/>
        <v/>
      </c>
      <c r="AI210" s="14" t="str">
        <f t="shared" si="110"/>
        <v/>
      </c>
      <c r="AJ210" s="14" t="str">
        <f t="shared" si="110"/>
        <v/>
      </c>
      <c r="AK210" s="14" t="str">
        <f t="shared" si="110"/>
        <v/>
      </c>
      <c r="AL210" s="14" t="str">
        <f t="shared" si="110"/>
        <v/>
      </c>
      <c r="AM210" s="14" t="str">
        <f t="shared" si="110"/>
        <v/>
      </c>
      <c r="AN210" s="14" t="str">
        <f t="shared" si="110"/>
        <v/>
      </c>
      <c r="AO210" s="14" t="str">
        <f t="shared" si="110"/>
        <v/>
      </c>
      <c r="AP210" s="14" t="str">
        <f t="shared" si="110"/>
        <v/>
      </c>
      <c r="AQ210" s="14" t="str">
        <f t="shared" si="110"/>
        <v/>
      </c>
      <c r="AR210" s="14" t="str">
        <f t="shared" si="110"/>
        <v/>
      </c>
      <c r="AS210" s="14" t="str">
        <f t="shared" si="110"/>
        <v/>
      </c>
      <c r="AT210" s="14" t="str">
        <f t="shared" si="110"/>
        <v/>
      </c>
      <c r="AU210" s="14" t="str">
        <f t="shared" si="110"/>
        <v/>
      </c>
      <c r="AV210" s="14" t="str">
        <f t="shared" si="110"/>
        <v/>
      </c>
      <c r="AW210" s="14" t="str">
        <f t="shared" si="110"/>
        <v/>
      </c>
      <c r="AX210" s="14" t="str">
        <f t="shared" si="110"/>
        <v/>
      </c>
      <c r="AY210" s="14" t="str">
        <f t="shared" si="110"/>
        <v/>
      </c>
      <c r="AZ210" s="14" t="str">
        <f t="shared" si="110"/>
        <v/>
      </c>
      <c r="BA210" s="14" t="str">
        <f t="shared" si="110"/>
        <v/>
      </c>
      <c r="BB210" s="14" t="str">
        <f t="shared" si="110"/>
        <v/>
      </c>
      <c r="BC210" s="14" t="str">
        <f t="shared" si="110"/>
        <v/>
      </c>
      <c r="BD210" s="14" t="str">
        <f t="shared" si="110"/>
        <v/>
      </c>
      <c r="BE210" s="14" t="str">
        <f t="shared" si="110"/>
        <v/>
      </c>
      <c r="BF210" s="14" t="str">
        <f t="shared" si="110"/>
        <v/>
      </c>
      <c r="BG210" s="14" t="str">
        <f t="shared" si="110"/>
        <v/>
      </c>
      <c r="BH210" s="14" t="str">
        <f t="shared" si="110"/>
        <v/>
      </c>
      <c r="BI210" s="14" t="str">
        <f t="shared" si="110"/>
        <v/>
      </c>
      <c r="BJ210" s="14" t="str">
        <f t="shared" si="110"/>
        <v/>
      </c>
      <c r="BK210" s="14" t="str">
        <f t="shared" si="110"/>
        <v/>
      </c>
      <c r="BL210" s="14" t="str">
        <f t="shared" si="110"/>
        <v/>
      </c>
      <c r="BM210" s="14" t="str">
        <f t="shared" si="110"/>
        <v/>
      </c>
      <c r="BN210" s="14" t="str">
        <f t="shared" si="110"/>
        <v/>
      </c>
      <c r="BO210" s="14" t="str">
        <f t="shared" si="110"/>
        <v/>
      </c>
      <c r="BP210" s="14" t="str">
        <f t="shared" si="110"/>
        <v/>
      </c>
      <c r="BQ210" s="14" t="str">
        <f t="shared" si="110"/>
        <v/>
      </c>
      <c r="BR210" s="14" t="str">
        <f t="shared" si="110"/>
        <v/>
      </c>
      <c r="BS210" s="14">
        <f t="shared" si="110"/>
        <v>79</v>
      </c>
      <c r="BT210" s="14" t="str">
        <f t="shared" si="110"/>
        <v/>
      </c>
      <c r="BU210" s="14" t="str">
        <f t="shared" si="110"/>
        <v/>
      </c>
      <c r="BV210" s="14" t="str">
        <f t="shared" si="110"/>
        <v/>
      </c>
      <c r="BW210" s="14">
        <f t="shared" si="110"/>
        <v>44</v>
      </c>
      <c r="BX210" s="14" t="str">
        <f t="shared" si="110"/>
        <v/>
      </c>
      <c r="BY210" s="14" t="str">
        <f t="shared" si="110"/>
        <v/>
      </c>
      <c r="BZ210" s="14">
        <f t="shared" si="110"/>
        <v>20</v>
      </c>
      <c r="CA210" s="14" t="str">
        <f t="shared" si="110"/>
        <v/>
      </c>
      <c r="CB210" s="14" t="str">
        <f t="shared" si="110"/>
        <v/>
      </c>
      <c r="CC210" s="14" t="str">
        <f t="shared" si="110"/>
        <v/>
      </c>
      <c r="CD210" s="14" t="str">
        <f t="shared" si="110"/>
        <v/>
      </c>
      <c r="CE210" s="14" t="str">
        <f t="shared" si="110"/>
        <v/>
      </c>
      <c r="CF210" s="14" t="str">
        <f t="shared" si="110"/>
        <v/>
      </c>
      <c r="CG210" s="14" t="str">
        <f t="shared" si="110"/>
        <v/>
      </c>
      <c r="CH210" s="14" t="str">
        <f t="shared" si="110"/>
        <v/>
      </c>
      <c r="CI210" s="14" t="str">
        <f t="shared" si="110"/>
        <v/>
      </c>
      <c r="CJ210" s="14" t="str">
        <f t="shared" si="110"/>
        <v/>
      </c>
      <c r="CK210" s="14">
        <f t="shared" si="110"/>
        <v>23</v>
      </c>
      <c r="CL210" s="14" t="str">
        <f t="shared" si="110"/>
        <v/>
      </c>
      <c r="CM210" s="14" t="str">
        <f t="shared" si="110"/>
        <v/>
      </c>
      <c r="CN210" s="14" t="str">
        <f t="shared" si="110"/>
        <v/>
      </c>
      <c r="CO210" s="14" t="str">
        <f t="shared" si="110"/>
        <v/>
      </c>
      <c r="CP210" s="14" t="str">
        <f t="shared" si="110"/>
        <v/>
      </c>
      <c r="CQ210" s="14">
        <f t="shared" si="110"/>
        <v>50</v>
      </c>
      <c r="CR210" s="14" t="str">
        <f t="shared" si="110"/>
        <v/>
      </c>
      <c r="CS210" s="14" t="str">
        <f t="shared" si="110"/>
        <v/>
      </c>
      <c r="CT210" s="14" t="str">
        <f t="shared" si="110"/>
        <v/>
      </c>
      <c r="CU210" s="14" t="str">
        <f t="shared" si="110"/>
        <v/>
      </c>
      <c r="CV210" s="14" t="str">
        <f t="shared" si="110"/>
        <v/>
      </c>
      <c r="CW210" s="14" t="str">
        <f t="shared" si="110"/>
        <v/>
      </c>
    </row>
    <row r="211" ht="12.75" customHeight="1" outlineLevel="1">
      <c r="A211" s="11" t="s">
        <v>688</v>
      </c>
      <c r="B211" s="14" t="str">
        <f t="shared" ref="B211:CW211" si="111">IF(AND(B10="",B162="AgeBanded"),"45 - 49","")</f>
        <v/>
      </c>
      <c r="C211" s="14" t="str">
        <f t="shared" si="111"/>
        <v/>
      </c>
      <c r="D211" s="14" t="str">
        <f t="shared" si="111"/>
        <v/>
      </c>
      <c r="E211" s="14" t="str">
        <f t="shared" si="111"/>
        <v/>
      </c>
      <c r="F211" s="14" t="str">
        <f t="shared" si="111"/>
        <v/>
      </c>
      <c r="G211" s="14" t="str">
        <f t="shared" si="111"/>
        <v/>
      </c>
      <c r="H211" s="14" t="str">
        <f t="shared" si="111"/>
        <v/>
      </c>
      <c r="I211" s="14" t="str">
        <f t="shared" si="111"/>
        <v/>
      </c>
      <c r="J211" s="14" t="str">
        <f t="shared" si="111"/>
        <v/>
      </c>
      <c r="K211" s="14" t="str">
        <f t="shared" si="111"/>
        <v/>
      </c>
      <c r="L211" s="14" t="str">
        <f t="shared" si="111"/>
        <v/>
      </c>
      <c r="M211" s="14" t="str">
        <f t="shared" si="111"/>
        <v/>
      </c>
      <c r="N211" s="14" t="str">
        <f t="shared" si="111"/>
        <v/>
      </c>
      <c r="O211" s="14" t="str">
        <f t="shared" si="111"/>
        <v/>
      </c>
      <c r="P211" s="14" t="str">
        <f t="shared" si="111"/>
        <v/>
      </c>
      <c r="Q211" s="14" t="str">
        <f t="shared" si="111"/>
        <v/>
      </c>
      <c r="R211" s="14" t="str">
        <f t="shared" si="111"/>
        <v>45 - 49</v>
      </c>
      <c r="S211" s="14" t="str">
        <f t="shared" si="111"/>
        <v/>
      </c>
      <c r="T211" s="14" t="str">
        <f t="shared" si="111"/>
        <v/>
      </c>
      <c r="U211" s="14" t="str">
        <f t="shared" si="111"/>
        <v/>
      </c>
      <c r="V211" s="14" t="str">
        <f t="shared" si="111"/>
        <v/>
      </c>
      <c r="W211" s="14" t="str">
        <f t="shared" si="111"/>
        <v/>
      </c>
      <c r="X211" s="14" t="str">
        <f t="shared" si="111"/>
        <v/>
      </c>
      <c r="Y211" s="14" t="str">
        <f t="shared" si="111"/>
        <v>45 - 49</v>
      </c>
      <c r="Z211" s="14" t="str">
        <f t="shared" si="111"/>
        <v/>
      </c>
      <c r="AA211" s="14" t="str">
        <f t="shared" si="111"/>
        <v/>
      </c>
      <c r="AB211" s="14" t="str">
        <f t="shared" si="111"/>
        <v/>
      </c>
      <c r="AC211" s="14" t="str">
        <f t="shared" si="111"/>
        <v/>
      </c>
      <c r="AD211" s="14" t="str">
        <f t="shared" si="111"/>
        <v/>
      </c>
      <c r="AE211" s="14" t="str">
        <f t="shared" si="111"/>
        <v/>
      </c>
      <c r="AF211" s="14" t="str">
        <f t="shared" si="111"/>
        <v/>
      </c>
      <c r="AG211" s="14" t="str">
        <f t="shared" si="111"/>
        <v/>
      </c>
      <c r="AH211" s="14" t="str">
        <f t="shared" si="111"/>
        <v/>
      </c>
      <c r="AI211" s="14" t="str">
        <f t="shared" si="111"/>
        <v/>
      </c>
      <c r="AJ211" s="14" t="str">
        <f t="shared" si="111"/>
        <v/>
      </c>
      <c r="AK211" s="14" t="str">
        <f t="shared" si="111"/>
        <v/>
      </c>
      <c r="AL211" s="14" t="str">
        <f t="shared" si="111"/>
        <v/>
      </c>
      <c r="AM211" s="14" t="str">
        <f t="shared" si="111"/>
        <v/>
      </c>
      <c r="AN211" s="14" t="str">
        <f t="shared" si="111"/>
        <v/>
      </c>
      <c r="AO211" s="14" t="str">
        <f t="shared" si="111"/>
        <v/>
      </c>
      <c r="AP211" s="14" t="str">
        <f t="shared" si="111"/>
        <v/>
      </c>
      <c r="AQ211" s="14" t="str">
        <f t="shared" si="111"/>
        <v/>
      </c>
      <c r="AR211" s="14" t="str">
        <f t="shared" si="111"/>
        <v/>
      </c>
      <c r="AS211" s="14" t="str">
        <f t="shared" si="111"/>
        <v/>
      </c>
      <c r="AT211" s="14" t="str">
        <f t="shared" si="111"/>
        <v/>
      </c>
      <c r="AU211" s="14" t="str">
        <f t="shared" si="111"/>
        <v/>
      </c>
      <c r="AV211" s="14" t="str">
        <f t="shared" si="111"/>
        <v/>
      </c>
      <c r="AW211" s="14" t="str">
        <f t="shared" si="111"/>
        <v/>
      </c>
      <c r="AX211" s="14" t="str">
        <f t="shared" si="111"/>
        <v/>
      </c>
      <c r="AY211" s="14" t="str">
        <f t="shared" si="111"/>
        <v/>
      </c>
      <c r="AZ211" s="14" t="str">
        <f t="shared" si="111"/>
        <v/>
      </c>
      <c r="BA211" s="14" t="str">
        <f t="shared" si="111"/>
        <v/>
      </c>
      <c r="BB211" s="14" t="str">
        <f t="shared" si="111"/>
        <v/>
      </c>
      <c r="BC211" s="14" t="str">
        <f t="shared" si="111"/>
        <v/>
      </c>
      <c r="BD211" s="14" t="str">
        <f t="shared" si="111"/>
        <v/>
      </c>
      <c r="BE211" s="14" t="str">
        <f t="shared" si="111"/>
        <v/>
      </c>
      <c r="BF211" s="14" t="str">
        <f t="shared" si="111"/>
        <v/>
      </c>
      <c r="BG211" s="14" t="str">
        <f t="shared" si="111"/>
        <v/>
      </c>
      <c r="BH211" s="14" t="str">
        <f t="shared" si="111"/>
        <v/>
      </c>
      <c r="BI211" s="14" t="str">
        <f t="shared" si="111"/>
        <v/>
      </c>
      <c r="BJ211" s="14" t="str">
        <f t="shared" si="111"/>
        <v/>
      </c>
      <c r="BK211" s="14" t="str">
        <f t="shared" si="111"/>
        <v/>
      </c>
      <c r="BL211" s="14" t="str">
        <f t="shared" si="111"/>
        <v/>
      </c>
      <c r="BM211" s="14" t="str">
        <f t="shared" si="111"/>
        <v/>
      </c>
      <c r="BN211" s="14" t="str">
        <f t="shared" si="111"/>
        <v/>
      </c>
      <c r="BO211" s="14" t="str">
        <f t="shared" si="111"/>
        <v/>
      </c>
      <c r="BP211" s="14" t="str">
        <f t="shared" si="111"/>
        <v/>
      </c>
      <c r="BQ211" s="14" t="str">
        <f t="shared" si="111"/>
        <v/>
      </c>
      <c r="BR211" s="14" t="str">
        <f t="shared" si="111"/>
        <v/>
      </c>
      <c r="BS211" s="14" t="str">
        <f t="shared" si="111"/>
        <v>45 - 49</v>
      </c>
      <c r="BT211" s="14" t="str">
        <f t="shared" si="111"/>
        <v/>
      </c>
      <c r="BU211" s="14" t="str">
        <f t="shared" si="111"/>
        <v/>
      </c>
      <c r="BV211" s="14" t="str">
        <f t="shared" si="111"/>
        <v/>
      </c>
      <c r="BW211" s="14" t="str">
        <f t="shared" si="111"/>
        <v>45 - 49</v>
      </c>
      <c r="BX211" s="14" t="str">
        <f t="shared" si="111"/>
        <v/>
      </c>
      <c r="BY211" s="14" t="str">
        <f t="shared" si="111"/>
        <v/>
      </c>
      <c r="BZ211" s="14" t="str">
        <f t="shared" si="111"/>
        <v>45 - 49</v>
      </c>
      <c r="CA211" s="14" t="str">
        <f t="shared" si="111"/>
        <v/>
      </c>
      <c r="CB211" s="14" t="str">
        <f t="shared" si="111"/>
        <v/>
      </c>
      <c r="CC211" s="14" t="str">
        <f t="shared" si="111"/>
        <v/>
      </c>
      <c r="CD211" s="14" t="str">
        <f t="shared" si="111"/>
        <v/>
      </c>
      <c r="CE211" s="14" t="str">
        <f t="shared" si="111"/>
        <v/>
      </c>
      <c r="CF211" s="14" t="str">
        <f t="shared" si="111"/>
        <v/>
      </c>
      <c r="CG211" s="14" t="str">
        <f t="shared" si="111"/>
        <v/>
      </c>
      <c r="CH211" s="14" t="str">
        <f t="shared" si="111"/>
        <v/>
      </c>
      <c r="CI211" s="14" t="str">
        <f t="shared" si="111"/>
        <v/>
      </c>
      <c r="CJ211" s="14" t="str">
        <f t="shared" si="111"/>
        <v/>
      </c>
      <c r="CK211" s="14" t="str">
        <f t="shared" si="111"/>
        <v>45 - 49</v>
      </c>
      <c r="CL211" s="14" t="str">
        <f t="shared" si="111"/>
        <v/>
      </c>
      <c r="CM211" s="14" t="str">
        <f t="shared" si="111"/>
        <v/>
      </c>
      <c r="CN211" s="14" t="str">
        <f t="shared" si="111"/>
        <v/>
      </c>
      <c r="CO211" s="14" t="str">
        <f t="shared" si="111"/>
        <v/>
      </c>
      <c r="CP211" s="14" t="str">
        <f t="shared" si="111"/>
        <v/>
      </c>
      <c r="CQ211" s="14" t="str">
        <f t="shared" si="111"/>
        <v>45 - 49</v>
      </c>
      <c r="CR211" s="14" t="str">
        <f t="shared" si="111"/>
        <v/>
      </c>
      <c r="CS211" s="14" t="str">
        <f t="shared" si="111"/>
        <v/>
      </c>
      <c r="CT211" s="14" t="str">
        <f t="shared" si="111"/>
        <v/>
      </c>
      <c r="CU211" s="14" t="str">
        <f t="shared" si="111"/>
        <v/>
      </c>
      <c r="CV211" s="14" t="str">
        <f t="shared" si="111"/>
        <v/>
      </c>
      <c r="CW211" s="14" t="str">
        <f t="shared" si="111"/>
        <v/>
      </c>
    </row>
    <row r="212" ht="12.75" customHeight="1" outlineLevel="1">
      <c r="A212" s="11" t="s">
        <v>689</v>
      </c>
      <c r="B212" s="14" t="str">
        <f t="shared" ref="B212:CW212" si="112">IF(B211="","",RANDBETWEEN(0,100))</f>
        <v/>
      </c>
      <c r="C212" s="14" t="str">
        <f t="shared" si="112"/>
        <v/>
      </c>
      <c r="D212" s="14" t="str">
        <f t="shared" si="112"/>
        <v/>
      </c>
      <c r="E212" s="14" t="str">
        <f t="shared" si="112"/>
        <v/>
      </c>
      <c r="F212" s="14" t="str">
        <f t="shared" si="112"/>
        <v/>
      </c>
      <c r="G212" s="14" t="str">
        <f t="shared" si="112"/>
        <v/>
      </c>
      <c r="H212" s="14" t="str">
        <f t="shared" si="112"/>
        <v/>
      </c>
      <c r="I212" s="14" t="str">
        <f t="shared" si="112"/>
        <v/>
      </c>
      <c r="J212" s="14" t="str">
        <f t="shared" si="112"/>
        <v/>
      </c>
      <c r="K212" s="14" t="str">
        <f t="shared" si="112"/>
        <v/>
      </c>
      <c r="L212" s="14" t="str">
        <f t="shared" si="112"/>
        <v/>
      </c>
      <c r="M212" s="14" t="str">
        <f t="shared" si="112"/>
        <v/>
      </c>
      <c r="N212" s="14" t="str">
        <f t="shared" si="112"/>
        <v/>
      </c>
      <c r="O212" s="14" t="str">
        <f t="shared" si="112"/>
        <v/>
      </c>
      <c r="P212" s="14" t="str">
        <f t="shared" si="112"/>
        <v/>
      </c>
      <c r="Q212" s="14" t="str">
        <f t="shared" si="112"/>
        <v/>
      </c>
      <c r="R212" s="14">
        <f t="shared" si="112"/>
        <v>14</v>
      </c>
      <c r="S212" s="14" t="str">
        <f t="shared" si="112"/>
        <v/>
      </c>
      <c r="T212" s="14" t="str">
        <f t="shared" si="112"/>
        <v/>
      </c>
      <c r="U212" s="14" t="str">
        <f t="shared" si="112"/>
        <v/>
      </c>
      <c r="V212" s="14" t="str">
        <f t="shared" si="112"/>
        <v/>
      </c>
      <c r="W212" s="14" t="str">
        <f t="shared" si="112"/>
        <v/>
      </c>
      <c r="X212" s="14" t="str">
        <f t="shared" si="112"/>
        <v/>
      </c>
      <c r="Y212" s="14">
        <f t="shared" si="112"/>
        <v>49</v>
      </c>
      <c r="Z212" s="14" t="str">
        <f t="shared" si="112"/>
        <v/>
      </c>
      <c r="AA212" s="14" t="str">
        <f t="shared" si="112"/>
        <v/>
      </c>
      <c r="AB212" s="14" t="str">
        <f t="shared" si="112"/>
        <v/>
      </c>
      <c r="AC212" s="14" t="str">
        <f t="shared" si="112"/>
        <v/>
      </c>
      <c r="AD212" s="14" t="str">
        <f t="shared" si="112"/>
        <v/>
      </c>
      <c r="AE212" s="14" t="str">
        <f t="shared" si="112"/>
        <v/>
      </c>
      <c r="AF212" s="14" t="str">
        <f t="shared" si="112"/>
        <v/>
      </c>
      <c r="AG212" s="14" t="str">
        <f t="shared" si="112"/>
        <v/>
      </c>
      <c r="AH212" s="14" t="str">
        <f t="shared" si="112"/>
        <v/>
      </c>
      <c r="AI212" s="14" t="str">
        <f t="shared" si="112"/>
        <v/>
      </c>
      <c r="AJ212" s="14" t="str">
        <f t="shared" si="112"/>
        <v/>
      </c>
      <c r="AK212" s="14" t="str">
        <f t="shared" si="112"/>
        <v/>
      </c>
      <c r="AL212" s="14" t="str">
        <f t="shared" si="112"/>
        <v/>
      </c>
      <c r="AM212" s="14" t="str">
        <f t="shared" si="112"/>
        <v/>
      </c>
      <c r="AN212" s="14" t="str">
        <f t="shared" si="112"/>
        <v/>
      </c>
      <c r="AO212" s="14" t="str">
        <f t="shared" si="112"/>
        <v/>
      </c>
      <c r="AP212" s="14" t="str">
        <f t="shared" si="112"/>
        <v/>
      </c>
      <c r="AQ212" s="14" t="str">
        <f t="shared" si="112"/>
        <v/>
      </c>
      <c r="AR212" s="14" t="str">
        <f t="shared" si="112"/>
        <v/>
      </c>
      <c r="AS212" s="14" t="str">
        <f t="shared" si="112"/>
        <v/>
      </c>
      <c r="AT212" s="14" t="str">
        <f t="shared" si="112"/>
        <v/>
      </c>
      <c r="AU212" s="14" t="str">
        <f t="shared" si="112"/>
        <v/>
      </c>
      <c r="AV212" s="14" t="str">
        <f t="shared" si="112"/>
        <v/>
      </c>
      <c r="AW212" s="14" t="str">
        <f t="shared" si="112"/>
        <v/>
      </c>
      <c r="AX212" s="14" t="str">
        <f t="shared" si="112"/>
        <v/>
      </c>
      <c r="AY212" s="14" t="str">
        <f t="shared" si="112"/>
        <v/>
      </c>
      <c r="AZ212" s="14" t="str">
        <f t="shared" si="112"/>
        <v/>
      </c>
      <c r="BA212" s="14" t="str">
        <f t="shared" si="112"/>
        <v/>
      </c>
      <c r="BB212" s="14" t="str">
        <f t="shared" si="112"/>
        <v/>
      </c>
      <c r="BC212" s="14" t="str">
        <f t="shared" si="112"/>
        <v/>
      </c>
      <c r="BD212" s="14" t="str">
        <f t="shared" si="112"/>
        <v/>
      </c>
      <c r="BE212" s="14" t="str">
        <f t="shared" si="112"/>
        <v/>
      </c>
      <c r="BF212" s="14" t="str">
        <f t="shared" si="112"/>
        <v/>
      </c>
      <c r="BG212" s="14" t="str">
        <f t="shared" si="112"/>
        <v/>
      </c>
      <c r="BH212" s="14" t="str">
        <f t="shared" si="112"/>
        <v/>
      </c>
      <c r="BI212" s="14" t="str">
        <f t="shared" si="112"/>
        <v/>
      </c>
      <c r="BJ212" s="14" t="str">
        <f t="shared" si="112"/>
        <v/>
      </c>
      <c r="BK212" s="14" t="str">
        <f t="shared" si="112"/>
        <v/>
      </c>
      <c r="BL212" s="14" t="str">
        <f t="shared" si="112"/>
        <v/>
      </c>
      <c r="BM212" s="14" t="str">
        <f t="shared" si="112"/>
        <v/>
      </c>
      <c r="BN212" s="14" t="str">
        <f t="shared" si="112"/>
        <v/>
      </c>
      <c r="BO212" s="14" t="str">
        <f t="shared" si="112"/>
        <v/>
      </c>
      <c r="BP212" s="14" t="str">
        <f t="shared" si="112"/>
        <v/>
      </c>
      <c r="BQ212" s="14" t="str">
        <f t="shared" si="112"/>
        <v/>
      </c>
      <c r="BR212" s="14" t="str">
        <f t="shared" si="112"/>
        <v/>
      </c>
      <c r="BS212" s="14">
        <f t="shared" si="112"/>
        <v>27</v>
      </c>
      <c r="BT212" s="14" t="str">
        <f t="shared" si="112"/>
        <v/>
      </c>
      <c r="BU212" s="14" t="str">
        <f t="shared" si="112"/>
        <v/>
      </c>
      <c r="BV212" s="14" t="str">
        <f t="shared" si="112"/>
        <v/>
      </c>
      <c r="BW212" s="14">
        <f t="shared" si="112"/>
        <v>15</v>
      </c>
      <c r="BX212" s="14" t="str">
        <f t="shared" si="112"/>
        <v/>
      </c>
      <c r="BY212" s="14" t="str">
        <f t="shared" si="112"/>
        <v/>
      </c>
      <c r="BZ212" s="14">
        <f t="shared" si="112"/>
        <v>31</v>
      </c>
      <c r="CA212" s="14" t="str">
        <f t="shared" si="112"/>
        <v/>
      </c>
      <c r="CB212" s="14" t="str">
        <f t="shared" si="112"/>
        <v/>
      </c>
      <c r="CC212" s="14" t="str">
        <f t="shared" si="112"/>
        <v/>
      </c>
      <c r="CD212" s="14" t="str">
        <f t="shared" si="112"/>
        <v/>
      </c>
      <c r="CE212" s="14" t="str">
        <f t="shared" si="112"/>
        <v/>
      </c>
      <c r="CF212" s="14" t="str">
        <f t="shared" si="112"/>
        <v/>
      </c>
      <c r="CG212" s="14" t="str">
        <f t="shared" si="112"/>
        <v/>
      </c>
      <c r="CH212" s="14" t="str">
        <f t="shared" si="112"/>
        <v/>
      </c>
      <c r="CI212" s="14" t="str">
        <f t="shared" si="112"/>
        <v/>
      </c>
      <c r="CJ212" s="14" t="str">
        <f t="shared" si="112"/>
        <v/>
      </c>
      <c r="CK212" s="14">
        <f t="shared" si="112"/>
        <v>79</v>
      </c>
      <c r="CL212" s="14" t="str">
        <f t="shared" si="112"/>
        <v/>
      </c>
      <c r="CM212" s="14" t="str">
        <f t="shared" si="112"/>
        <v/>
      </c>
      <c r="CN212" s="14" t="str">
        <f t="shared" si="112"/>
        <v/>
      </c>
      <c r="CO212" s="14" t="str">
        <f t="shared" si="112"/>
        <v/>
      </c>
      <c r="CP212" s="14" t="str">
        <f t="shared" si="112"/>
        <v/>
      </c>
      <c r="CQ212" s="14">
        <f t="shared" si="112"/>
        <v>93</v>
      </c>
      <c r="CR212" s="14" t="str">
        <f t="shared" si="112"/>
        <v/>
      </c>
      <c r="CS212" s="14" t="str">
        <f t="shared" si="112"/>
        <v/>
      </c>
      <c r="CT212" s="14" t="str">
        <f t="shared" si="112"/>
        <v/>
      </c>
      <c r="CU212" s="14" t="str">
        <f t="shared" si="112"/>
        <v/>
      </c>
      <c r="CV212" s="14" t="str">
        <f t="shared" si="112"/>
        <v/>
      </c>
      <c r="CW212" s="14" t="str">
        <f t="shared" si="112"/>
        <v/>
      </c>
    </row>
    <row r="213" ht="12.75" customHeight="1" outlineLevel="1">
      <c r="A213" s="11" t="s">
        <v>690</v>
      </c>
      <c r="B213" s="14" t="str">
        <f t="shared" ref="B213:CW213" si="113">IF(AND(B10="",B162="AgeBanded"),"50 - 54","")</f>
        <v/>
      </c>
      <c r="C213" s="14" t="str">
        <f t="shared" si="113"/>
        <v/>
      </c>
      <c r="D213" s="14" t="str">
        <f t="shared" si="113"/>
        <v/>
      </c>
      <c r="E213" s="14" t="str">
        <f t="shared" si="113"/>
        <v/>
      </c>
      <c r="F213" s="14" t="str">
        <f t="shared" si="113"/>
        <v/>
      </c>
      <c r="G213" s="14" t="str">
        <f t="shared" si="113"/>
        <v/>
      </c>
      <c r="H213" s="14" t="str">
        <f t="shared" si="113"/>
        <v/>
      </c>
      <c r="I213" s="14" t="str">
        <f t="shared" si="113"/>
        <v/>
      </c>
      <c r="J213" s="14" t="str">
        <f t="shared" si="113"/>
        <v/>
      </c>
      <c r="K213" s="14" t="str">
        <f t="shared" si="113"/>
        <v/>
      </c>
      <c r="L213" s="14" t="str">
        <f t="shared" si="113"/>
        <v/>
      </c>
      <c r="M213" s="14" t="str">
        <f t="shared" si="113"/>
        <v/>
      </c>
      <c r="N213" s="14" t="str">
        <f t="shared" si="113"/>
        <v/>
      </c>
      <c r="O213" s="14" t="str">
        <f t="shared" si="113"/>
        <v/>
      </c>
      <c r="P213" s="14" t="str">
        <f t="shared" si="113"/>
        <v/>
      </c>
      <c r="Q213" s="14" t="str">
        <f t="shared" si="113"/>
        <v/>
      </c>
      <c r="R213" s="14" t="str">
        <f t="shared" si="113"/>
        <v>50 - 54</v>
      </c>
      <c r="S213" s="14" t="str">
        <f t="shared" si="113"/>
        <v/>
      </c>
      <c r="T213" s="14" t="str">
        <f t="shared" si="113"/>
        <v/>
      </c>
      <c r="U213" s="14" t="str">
        <f t="shared" si="113"/>
        <v/>
      </c>
      <c r="V213" s="14" t="str">
        <f t="shared" si="113"/>
        <v/>
      </c>
      <c r="W213" s="14" t="str">
        <f t="shared" si="113"/>
        <v/>
      </c>
      <c r="X213" s="14" t="str">
        <f t="shared" si="113"/>
        <v/>
      </c>
      <c r="Y213" s="14" t="str">
        <f t="shared" si="113"/>
        <v>50 - 54</v>
      </c>
      <c r="Z213" s="14" t="str">
        <f t="shared" si="113"/>
        <v/>
      </c>
      <c r="AA213" s="14" t="str">
        <f t="shared" si="113"/>
        <v/>
      </c>
      <c r="AB213" s="14" t="str">
        <f t="shared" si="113"/>
        <v/>
      </c>
      <c r="AC213" s="14" t="str">
        <f t="shared" si="113"/>
        <v/>
      </c>
      <c r="AD213" s="14" t="str">
        <f t="shared" si="113"/>
        <v/>
      </c>
      <c r="AE213" s="14" t="str">
        <f t="shared" si="113"/>
        <v/>
      </c>
      <c r="AF213" s="14" t="str">
        <f t="shared" si="113"/>
        <v/>
      </c>
      <c r="AG213" s="14" t="str">
        <f t="shared" si="113"/>
        <v/>
      </c>
      <c r="AH213" s="14" t="str">
        <f t="shared" si="113"/>
        <v/>
      </c>
      <c r="AI213" s="14" t="str">
        <f t="shared" si="113"/>
        <v/>
      </c>
      <c r="AJ213" s="14" t="str">
        <f t="shared" si="113"/>
        <v/>
      </c>
      <c r="AK213" s="14" t="str">
        <f t="shared" si="113"/>
        <v/>
      </c>
      <c r="AL213" s="14" t="str">
        <f t="shared" si="113"/>
        <v/>
      </c>
      <c r="AM213" s="14" t="str">
        <f t="shared" si="113"/>
        <v/>
      </c>
      <c r="AN213" s="14" t="str">
        <f t="shared" si="113"/>
        <v/>
      </c>
      <c r="AO213" s="14" t="str">
        <f t="shared" si="113"/>
        <v/>
      </c>
      <c r="AP213" s="14" t="str">
        <f t="shared" si="113"/>
        <v/>
      </c>
      <c r="AQ213" s="14" t="str">
        <f t="shared" si="113"/>
        <v/>
      </c>
      <c r="AR213" s="14" t="str">
        <f t="shared" si="113"/>
        <v/>
      </c>
      <c r="AS213" s="14" t="str">
        <f t="shared" si="113"/>
        <v/>
      </c>
      <c r="AT213" s="14" t="str">
        <f t="shared" si="113"/>
        <v/>
      </c>
      <c r="AU213" s="14" t="str">
        <f t="shared" si="113"/>
        <v/>
      </c>
      <c r="AV213" s="14" t="str">
        <f t="shared" si="113"/>
        <v/>
      </c>
      <c r="AW213" s="14" t="str">
        <f t="shared" si="113"/>
        <v/>
      </c>
      <c r="AX213" s="14" t="str">
        <f t="shared" si="113"/>
        <v/>
      </c>
      <c r="AY213" s="14" t="str">
        <f t="shared" si="113"/>
        <v/>
      </c>
      <c r="AZ213" s="14" t="str">
        <f t="shared" si="113"/>
        <v/>
      </c>
      <c r="BA213" s="14" t="str">
        <f t="shared" si="113"/>
        <v/>
      </c>
      <c r="BB213" s="14" t="str">
        <f t="shared" si="113"/>
        <v/>
      </c>
      <c r="BC213" s="14" t="str">
        <f t="shared" si="113"/>
        <v/>
      </c>
      <c r="BD213" s="14" t="str">
        <f t="shared" si="113"/>
        <v/>
      </c>
      <c r="BE213" s="14" t="str">
        <f t="shared" si="113"/>
        <v/>
      </c>
      <c r="BF213" s="14" t="str">
        <f t="shared" si="113"/>
        <v/>
      </c>
      <c r="BG213" s="14" t="str">
        <f t="shared" si="113"/>
        <v/>
      </c>
      <c r="BH213" s="14" t="str">
        <f t="shared" si="113"/>
        <v/>
      </c>
      <c r="BI213" s="14" t="str">
        <f t="shared" si="113"/>
        <v/>
      </c>
      <c r="BJ213" s="14" t="str">
        <f t="shared" si="113"/>
        <v/>
      </c>
      <c r="BK213" s="14" t="str">
        <f t="shared" si="113"/>
        <v/>
      </c>
      <c r="BL213" s="14" t="str">
        <f t="shared" si="113"/>
        <v/>
      </c>
      <c r="BM213" s="14" t="str">
        <f t="shared" si="113"/>
        <v/>
      </c>
      <c r="BN213" s="14" t="str">
        <f t="shared" si="113"/>
        <v/>
      </c>
      <c r="BO213" s="14" t="str">
        <f t="shared" si="113"/>
        <v/>
      </c>
      <c r="BP213" s="14" t="str">
        <f t="shared" si="113"/>
        <v/>
      </c>
      <c r="BQ213" s="14" t="str">
        <f t="shared" si="113"/>
        <v/>
      </c>
      <c r="BR213" s="14" t="str">
        <f t="shared" si="113"/>
        <v/>
      </c>
      <c r="BS213" s="14" t="str">
        <f t="shared" si="113"/>
        <v>50 - 54</v>
      </c>
      <c r="BT213" s="14" t="str">
        <f t="shared" si="113"/>
        <v/>
      </c>
      <c r="BU213" s="14" t="str">
        <f t="shared" si="113"/>
        <v/>
      </c>
      <c r="BV213" s="14" t="str">
        <f t="shared" si="113"/>
        <v/>
      </c>
      <c r="BW213" s="14" t="str">
        <f t="shared" si="113"/>
        <v>50 - 54</v>
      </c>
      <c r="BX213" s="14" t="str">
        <f t="shared" si="113"/>
        <v/>
      </c>
      <c r="BY213" s="14" t="str">
        <f t="shared" si="113"/>
        <v/>
      </c>
      <c r="BZ213" s="14" t="str">
        <f t="shared" si="113"/>
        <v>50 - 54</v>
      </c>
      <c r="CA213" s="14" t="str">
        <f t="shared" si="113"/>
        <v/>
      </c>
      <c r="CB213" s="14" t="str">
        <f t="shared" si="113"/>
        <v/>
      </c>
      <c r="CC213" s="14" t="str">
        <f t="shared" si="113"/>
        <v/>
      </c>
      <c r="CD213" s="14" t="str">
        <f t="shared" si="113"/>
        <v/>
      </c>
      <c r="CE213" s="14" t="str">
        <f t="shared" si="113"/>
        <v/>
      </c>
      <c r="CF213" s="14" t="str">
        <f t="shared" si="113"/>
        <v/>
      </c>
      <c r="CG213" s="14" t="str">
        <f t="shared" si="113"/>
        <v/>
      </c>
      <c r="CH213" s="14" t="str">
        <f t="shared" si="113"/>
        <v/>
      </c>
      <c r="CI213" s="14" t="str">
        <f t="shared" si="113"/>
        <v/>
      </c>
      <c r="CJ213" s="14" t="str">
        <f t="shared" si="113"/>
        <v/>
      </c>
      <c r="CK213" s="14" t="str">
        <f t="shared" si="113"/>
        <v>50 - 54</v>
      </c>
      <c r="CL213" s="14" t="str">
        <f t="shared" si="113"/>
        <v/>
      </c>
      <c r="CM213" s="14" t="str">
        <f t="shared" si="113"/>
        <v/>
      </c>
      <c r="CN213" s="14" t="str">
        <f t="shared" si="113"/>
        <v/>
      </c>
      <c r="CO213" s="14" t="str">
        <f t="shared" si="113"/>
        <v/>
      </c>
      <c r="CP213" s="14" t="str">
        <f t="shared" si="113"/>
        <v/>
      </c>
      <c r="CQ213" s="14" t="str">
        <f t="shared" si="113"/>
        <v>50 - 54</v>
      </c>
      <c r="CR213" s="14" t="str">
        <f t="shared" si="113"/>
        <v/>
      </c>
      <c r="CS213" s="14" t="str">
        <f t="shared" si="113"/>
        <v/>
      </c>
      <c r="CT213" s="14" t="str">
        <f t="shared" si="113"/>
        <v/>
      </c>
      <c r="CU213" s="14" t="str">
        <f t="shared" si="113"/>
        <v/>
      </c>
      <c r="CV213" s="14" t="str">
        <f t="shared" si="113"/>
        <v/>
      </c>
      <c r="CW213" s="14" t="str">
        <f t="shared" si="113"/>
        <v/>
      </c>
    </row>
    <row r="214" ht="12.75" customHeight="1" outlineLevel="1">
      <c r="A214" s="11" t="s">
        <v>691</v>
      </c>
      <c r="B214" s="14" t="str">
        <f t="shared" ref="B214:CW214" si="114">IF(B213="","",RANDBETWEEN(0,100))</f>
        <v/>
      </c>
      <c r="C214" s="14" t="str">
        <f t="shared" si="114"/>
        <v/>
      </c>
      <c r="D214" s="14" t="str">
        <f t="shared" si="114"/>
        <v/>
      </c>
      <c r="E214" s="14" t="str">
        <f t="shared" si="114"/>
        <v/>
      </c>
      <c r="F214" s="14" t="str">
        <f t="shared" si="114"/>
        <v/>
      </c>
      <c r="G214" s="14" t="str">
        <f t="shared" si="114"/>
        <v/>
      </c>
      <c r="H214" s="14" t="str">
        <f t="shared" si="114"/>
        <v/>
      </c>
      <c r="I214" s="14" t="str">
        <f t="shared" si="114"/>
        <v/>
      </c>
      <c r="J214" s="14" t="str">
        <f t="shared" si="114"/>
        <v/>
      </c>
      <c r="K214" s="14" t="str">
        <f t="shared" si="114"/>
        <v/>
      </c>
      <c r="L214" s="14" t="str">
        <f t="shared" si="114"/>
        <v/>
      </c>
      <c r="M214" s="14" t="str">
        <f t="shared" si="114"/>
        <v/>
      </c>
      <c r="N214" s="14" t="str">
        <f t="shared" si="114"/>
        <v/>
      </c>
      <c r="O214" s="14" t="str">
        <f t="shared" si="114"/>
        <v/>
      </c>
      <c r="P214" s="14" t="str">
        <f t="shared" si="114"/>
        <v/>
      </c>
      <c r="Q214" s="14" t="str">
        <f t="shared" si="114"/>
        <v/>
      </c>
      <c r="R214" s="14">
        <f t="shared" si="114"/>
        <v>48</v>
      </c>
      <c r="S214" s="14" t="str">
        <f t="shared" si="114"/>
        <v/>
      </c>
      <c r="T214" s="14" t="str">
        <f t="shared" si="114"/>
        <v/>
      </c>
      <c r="U214" s="14" t="str">
        <f t="shared" si="114"/>
        <v/>
      </c>
      <c r="V214" s="14" t="str">
        <f t="shared" si="114"/>
        <v/>
      </c>
      <c r="W214" s="14" t="str">
        <f t="shared" si="114"/>
        <v/>
      </c>
      <c r="X214" s="14" t="str">
        <f t="shared" si="114"/>
        <v/>
      </c>
      <c r="Y214" s="14">
        <f t="shared" si="114"/>
        <v>26</v>
      </c>
      <c r="Z214" s="14" t="str">
        <f t="shared" si="114"/>
        <v/>
      </c>
      <c r="AA214" s="14" t="str">
        <f t="shared" si="114"/>
        <v/>
      </c>
      <c r="AB214" s="14" t="str">
        <f t="shared" si="114"/>
        <v/>
      </c>
      <c r="AC214" s="14" t="str">
        <f t="shared" si="114"/>
        <v/>
      </c>
      <c r="AD214" s="14" t="str">
        <f t="shared" si="114"/>
        <v/>
      </c>
      <c r="AE214" s="14" t="str">
        <f t="shared" si="114"/>
        <v/>
      </c>
      <c r="AF214" s="14" t="str">
        <f t="shared" si="114"/>
        <v/>
      </c>
      <c r="AG214" s="14" t="str">
        <f t="shared" si="114"/>
        <v/>
      </c>
      <c r="AH214" s="14" t="str">
        <f t="shared" si="114"/>
        <v/>
      </c>
      <c r="AI214" s="14" t="str">
        <f t="shared" si="114"/>
        <v/>
      </c>
      <c r="AJ214" s="14" t="str">
        <f t="shared" si="114"/>
        <v/>
      </c>
      <c r="AK214" s="14" t="str">
        <f t="shared" si="114"/>
        <v/>
      </c>
      <c r="AL214" s="14" t="str">
        <f t="shared" si="114"/>
        <v/>
      </c>
      <c r="AM214" s="14" t="str">
        <f t="shared" si="114"/>
        <v/>
      </c>
      <c r="AN214" s="14" t="str">
        <f t="shared" si="114"/>
        <v/>
      </c>
      <c r="AO214" s="14" t="str">
        <f t="shared" si="114"/>
        <v/>
      </c>
      <c r="AP214" s="14" t="str">
        <f t="shared" si="114"/>
        <v/>
      </c>
      <c r="AQ214" s="14" t="str">
        <f t="shared" si="114"/>
        <v/>
      </c>
      <c r="AR214" s="14" t="str">
        <f t="shared" si="114"/>
        <v/>
      </c>
      <c r="AS214" s="14" t="str">
        <f t="shared" si="114"/>
        <v/>
      </c>
      <c r="AT214" s="14" t="str">
        <f t="shared" si="114"/>
        <v/>
      </c>
      <c r="AU214" s="14" t="str">
        <f t="shared" si="114"/>
        <v/>
      </c>
      <c r="AV214" s="14" t="str">
        <f t="shared" si="114"/>
        <v/>
      </c>
      <c r="AW214" s="14" t="str">
        <f t="shared" si="114"/>
        <v/>
      </c>
      <c r="AX214" s="14" t="str">
        <f t="shared" si="114"/>
        <v/>
      </c>
      <c r="AY214" s="14" t="str">
        <f t="shared" si="114"/>
        <v/>
      </c>
      <c r="AZ214" s="14" t="str">
        <f t="shared" si="114"/>
        <v/>
      </c>
      <c r="BA214" s="14" t="str">
        <f t="shared" si="114"/>
        <v/>
      </c>
      <c r="BB214" s="14" t="str">
        <f t="shared" si="114"/>
        <v/>
      </c>
      <c r="BC214" s="14" t="str">
        <f t="shared" si="114"/>
        <v/>
      </c>
      <c r="BD214" s="14" t="str">
        <f t="shared" si="114"/>
        <v/>
      </c>
      <c r="BE214" s="14" t="str">
        <f t="shared" si="114"/>
        <v/>
      </c>
      <c r="BF214" s="14" t="str">
        <f t="shared" si="114"/>
        <v/>
      </c>
      <c r="BG214" s="14" t="str">
        <f t="shared" si="114"/>
        <v/>
      </c>
      <c r="BH214" s="14" t="str">
        <f t="shared" si="114"/>
        <v/>
      </c>
      <c r="BI214" s="14" t="str">
        <f t="shared" si="114"/>
        <v/>
      </c>
      <c r="BJ214" s="14" t="str">
        <f t="shared" si="114"/>
        <v/>
      </c>
      <c r="BK214" s="14" t="str">
        <f t="shared" si="114"/>
        <v/>
      </c>
      <c r="BL214" s="14" t="str">
        <f t="shared" si="114"/>
        <v/>
      </c>
      <c r="BM214" s="14" t="str">
        <f t="shared" si="114"/>
        <v/>
      </c>
      <c r="BN214" s="14" t="str">
        <f t="shared" si="114"/>
        <v/>
      </c>
      <c r="BO214" s="14" t="str">
        <f t="shared" si="114"/>
        <v/>
      </c>
      <c r="BP214" s="14" t="str">
        <f t="shared" si="114"/>
        <v/>
      </c>
      <c r="BQ214" s="14" t="str">
        <f t="shared" si="114"/>
        <v/>
      </c>
      <c r="BR214" s="14" t="str">
        <f t="shared" si="114"/>
        <v/>
      </c>
      <c r="BS214" s="14">
        <f t="shared" si="114"/>
        <v>95</v>
      </c>
      <c r="BT214" s="14" t="str">
        <f t="shared" si="114"/>
        <v/>
      </c>
      <c r="BU214" s="14" t="str">
        <f t="shared" si="114"/>
        <v/>
      </c>
      <c r="BV214" s="14" t="str">
        <f t="shared" si="114"/>
        <v/>
      </c>
      <c r="BW214" s="14">
        <f t="shared" si="114"/>
        <v>33</v>
      </c>
      <c r="BX214" s="14" t="str">
        <f t="shared" si="114"/>
        <v/>
      </c>
      <c r="BY214" s="14" t="str">
        <f t="shared" si="114"/>
        <v/>
      </c>
      <c r="BZ214" s="14">
        <f t="shared" si="114"/>
        <v>45</v>
      </c>
      <c r="CA214" s="14" t="str">
        <f t="shared" si="114"/>
        <v/>
      </c>
      <c r="CB214" s="14" t="str">
        <f t="shared" si="114"/>
        <v/>
      </c>
      <c r="CC214" s="14" t="str">
        <f t="shared" si="114"/>
        <v/>
      </c>
      <c r="CD214" s="14" t="str">
        <f t="shared" si="114"/>
        <v/>
      </c>
      <c r="CE214" s="14" t="str">
        <f t="shared" si="114"/>
        <v/>
      </c>
      <c r="CF214" s="14" t="str">
        <f t="shared" si="114"/>
        <v/>
      </c>
      <c r="CG214" s="14" t="str">
        <f t="shared" si="114"/>
        <v/>
      </c>
      <c r="CH214" s="14" t="str">
        <f t="shared" si="114"/>
        <v/>
      </c>
      <c r="CI214" s="14" t="str">
        <f t="shared" si="114"/>
        <v/>
      </c>
      <c r="CJ214" s="14" t="str">
        <f t="shared" si="114"/>
        <v/>
      </c>
      <c r="CK214" s="14">
        <f t="shared" si="114"/>
        <v>23</v>
      </c>
      <c r="CL214" s="14" t="str">
        <f t="shared" si="114"/>
        <v/>
      </c>
      <c r="CM214" s="14" t="str">
        <f t="shared" si="114"/>
        <v/>
      </c>
      <c r="CN214" s="14" t="str">
        <f t="shared" si="114"/>
        <v/>
      </c>
      <c r="CO214" s="14" t="str">
        <f t="shared" si="114"/>
        <v/>
      </c>
      <c r="CP214" s="14" t="str">
        <f t="shared" si="114"/>
        <v/>
      </c>
      <c r="CQ214" s="14">
        <f t="shared" si="114"/>
        <v>18</v>
      </c>
      <c r="CR214" s="14" t="str">
        <f t="shared" si="114"/>
        <v/>
      </c>
      <c r="CS214" s="14" t="str">
        <f t="shared" si="114"/>
        <v/>
      </c>
      <c r="CT214" s="14" t="str">
        <f t="shared" si="114"/>
        <v/>
      </c>
      <c r="CU214" s="14" t="str">
        <f t="shared" si="114"/>
        <v/>
      </c>
      <c r="CV214" s="14" t="str">
        <f t="shared" si="114"/>
        <v/>
      </c>
      <c r="CW214" s="14" t="str">
        <f t="shared" si="114"/>
        <v/>
      </c>
    </row>
    <row r="215" ht="12.75" customHeight="1" outlineLevel="1">
      <c r="A215" s="11" t="s">
        <v>692</v>
      </c>
      <c r="B215" s="14" t="str">
        <f t="shared" ref="B215:CW215" si="115">IF(AND(B10="",B162="AgeBanded"),"55 - 59","")</f>
        <v/>
      </c>
      <c r="C215" s="14" t="str">
        <f t="shared" si="115"/>
        <v/>
      </c>
      <c r="D215" s="14" t="str">
        <f t="shared" si="115"/>
        <v/>
      </c>
      <c r="E215" s="14" t="str">
        <f t="shared" si="115"/>
        <v/>
      </c>
      <c r="F215" s="14" t="str">
        <f t="shared" si="115"/>
        <v/>
      </c>
      <c r="G215" s="14" t="str">
        <f t="shared" si="115"/>
        <v/>
      </c>
      <c r="H215" s="14" t="str">
        <f t="shared" si="115"/>
        <v/>
      </c>
      <c r="I215" s="14" t="str">
        <f t="shared" si="115"/>
        <v/>
      </c>
      <c r="J215" s="14" t="str">
        <f t="shared" si="115"/>
        <v/>
      </c>
      <c r="K215" s="14" t="str">
        <f t="shared" si="115"/>
        <v/>
      </c>
      <c r="L215" s="14" t="str">
        <f t="shared" si="115"/>
        <v/>
      </c>
      <c r="M215" s="14" t="str">
        <f t="shared" si="115"/>
        <v/>
      </c>
      <c r="N215" s="14" t="str">
        <f t="shared" si="115"/>
        <v/>
      </c>
      <c r="O215" s="14" t="str">
        <f t="shared" si="115"/>
        <v/>
      </c>
      <c r="P215" s="14" t="str">
        <f t="shared" si="115"/>
        <v/>
      </c>
      <c r="Q215" s="14" t="str">
        <f t="shared" si="115"/>
        <v/>
      </c>
      <c r="R215" s="14" t="str">
        <f t="shared" si="115"/>
        <v>55 - 59</v>
      </c>
      <c r="S215" s="14" t="str">
        <f t="shared" si="115"/>
        <v/>
      </c>
      <c r="T215" s="14" t="str">
        <f t="shared" si="115"/>
        <v/>
      </c>
      <c r="U215" s="14" t="str">
        <f t="shared" si="115"/>
        <v/>
      </c>
      <c r="V215" s="14" t="str">
        <f t="shared" si="115"/>
        <v/>
      </c>
      <c r="W215" s="14" t="str">
        <f t="shared" si="115"/>
        <v/>
      </c>
      <c r="X215" s="14" t="str">
        <f t="shared" si="115"/>
        <v/>
      </c>
      <c r="Y215" s="14" t="str">
        <f t="shared" si="115"/>
        <v>55 - 59</v>
      </c>
      <c r="Z215" s="14" t="str">
        <f t="shared" si="115"/>
        <v/>
      </c>
      <c r="AA215" s="14" t="str">
        <f t="shared" si="115"/>
        <v/>
      </c>
      <c r="AB215" s="14" t="str">
        <f t="shared" si="115"/>
        <v/>
      </c>
      <c r="AC215" s="14" t="str">
        <f t="shared" si="115"/>
        <v/>
      </c>
      <c r="AD215" s="14" t="str">
        <f t="shared" si="115"/>
        <v/>
      </c>
      <c r="AE215" s="14" t="str">
        <f t="shared" si="115"/>
        <v/>
      </c>
      <c r="AF215" s="14" t="str">
        <f t="shared" si="115"/>
        <v/>
      </c>
      <c r="AG215" s="14" t="str">
        <f t="shared" si="115"/>
        <v/>
      </c>
      <c r="AH215" s="14" t="str">
        <f t="shared" si="115"/>
        <v/>
      </c>
      <c r="AI215" s="14" t="str">
        <f t="shared" si="115"/>
        <v/>
      </c>
      <c r="AJ215" s="14" t="str">
        <f t="shared" si="115"/>
        <v/>
      </c>
      <c r="AK215" s="14" t="str">
        <f t="shared" si="115"/>
        <v/>
      </c>
      <c r="AL215" s="14" t="str">
        <f t="shared" si="115"/>
        <v/>
      </c>
      <c r="AM215" s="14" t="str">
        <f t="shared" si="115"/>
        <v/>
      </c>
      <c r="AN215" s="14" t="str">
        <f t="shared" si="115"/>
        <v/>
      </c>
      <c r="AO215" s="14" t="str">
        <f t="shared" si="115"/>
        <v/>
      </c>
      <c r="AP215" s="14" t="str">
        <f t="shared" si="115"/>
        <v/>
      </c>
      <c r="AQ215" s="14" t="str">
        <f t="shared" si="115"/>
        <v/>
      </c>
      <c r="AR215" s="14" t="str">
        <f t="shared" si="115"/>
        <v/>
      </c>
      <c r="AS215" s="14" t="str">
        <f t="shared" si="115"/>
        <v/>
      </c>
      <c r="AT215" s="14" t="str">
        <f t="shared" si="115"/>
        <v/>
      </c>
      <c r="AU215" s="14" t="str">
        <f t="shared" si="115"/>
        <v/>
      </c>
      <c r="AV215" s="14" t="str">
        <f t="shared" si="115"/>
        <v/>
      </c>
      <c r="AW215" s="14" t="str">
        <f t="shared" si="115"/>
        <v/>
      </c>
      <c r="AX215" s="14" t="str">
        <f t="shared" si="115"/>
        <v/>
      </c>
      <c r="AY215" s="14" t="str">
        <f t="shared" si="115"/>
        <v/>
      </c>
      <c r="AZ215" s="14" t="str">
        <f t="shared" si="115"/>
        <v/>
      </c>
      <c r="BA215" s="14" t="str">
        <f t="shared" si="115"/>
        <v/>
      </c>
      <c r="BB215" s="14" t="str">
        <f t="shared" si="115"/>
        <v/>
      </c>
      <c r="BC215" s="14" t="str">
        <f t="shared" si="115"/>
        <v/>
      </c>
      <c r="BD215" s="14" t="str">
        <f t="shared" si="115"/>
        <v/>
      </c>
      <c r="BE215" s="14" t="str">
        <f t="shared" si="115"/>
        <v/>
      </c>
      <c r="BF215" s="14" t="str">
        <f t="shared" si="115"/>
        <v/>
      </c>
      <c r="BG215" s="14" t="str">
        <f t="shared" si="115"/>
        <v/>
      </c>
      <c r="BH215" s="14" t="str">
        <f t="shared" si="115"/>
        <v/>
      </c>
      <c r="BI215" s="14" t="str">
        <f t="shared" si="115"/>
        <v/>
      </c>
      <c r="BJ215" s="14" t="str">
        <f t="shared" si="115"/>
        <v/>
      </c>
      <c r="BK215" s="14" t="str">
        <f t="shared" si="115"/>
        <v/>
      </c>
      <c r="BL215" s="14" t="str">
        <f t="shared" si="115"/>
        <v/>
      </c>
      <c r="BM215" s="14" t="str">
        <f t="shared" si="115"/>
        <v/>
      </c>
      <c r="BN215" s="14" t="str">
        <f t="shared" si="115"/>
        <v/>
      </c>
      <c r="BO215" s="14" t="str">
        <f t="shared" si="115"/>
        <v/>
      </c>
      <c r="BP215" s="14" t="str">
        <f t="shared" si="115"/>
        <v/>
      </c>
      <c r="BQ215" s="14" t="str">
        <f t="shared" si="115"/>
        <v/>
      </c>
      <c r="BR215" s="14" t="str">
        <f t="shared" si="115"/>
        <v/>
      </c>
      <c r="BS215" s="14" t="str">
        <f t="shared" si="115"/>
        <v>55 - 59</v>
      </c>
      <c r="BT215" s="14" t="str">
        <f t="shared" si="115"/>
        <v/>
      </c>
      <c r="BU215" s="14" t="str">
        <f t="shared" si="115"/>
        <v/>
      </c>
      <c r="BV215" s="14" t="str">
        <f t="shared" si="115"/>
        <v/>
      </c>
      <c r="BW215" s="14" t="str">
        <f t="shared" si="115"/>
        <v>55 - 59</v>
      </c>
      <c r="BX215" s="14" t="str">
        <f t="shared" si="115"/>
        <v/>
      </c>
      <c r="BY215" s="14" t="str">
        <f t="shared" si="115"/>
        <v/>
      </c>
      <c r="BZ215" s="14" t="str">
        <f t="shared" si="115"/>
        <v>55 - 59</v>
      </c>
      <c r="CA215" s="14" t="str">
        <f t="shared" si="115"/>
        <v/>
      </c>
      <c r="CB215" s="14" t="str">
        <f t="shared" si="115"/>
        <v/>
      </c>
      <c r="CC215" s="14" t="str">
        <f t="shared" si="115"/>
        <v/>
      </c>
      <c r="CD215" s="14" t="str">
        <f t="shared" si="115"/>
        <v/>
      </c>
      <c r="CE215" s="14" t="str">
        <f t="shared" si="115"/>
        <v/>
      </c>
      <c r="CF215" s="14" t="str">
        <f t="shared" si="115"/>
        <v/>
      </c>
      <c r="CG215" s="14" t="str">
        <f t="shared" si="115"/>
        <v/>
      </c>
      <c r="CH215" s="14" t="str">
        <f t="shared" si="115"/>
        <v/>
      </c>
      <c r="CI215" s="14" t="str">
        <f t="shared" si="115"/>
        <v/>
      </c>
      <c r="CJ215" s="14" t="str">
        <f t="shared" si="115"/>
        <v/>
      </c>
      <c r="CK215" s="14" t="str">
        <f t="shared" si="115"/>
        <v>55 - 59</v>
      </c>
      <c r="CL215" s="14" t="str">
        <f t="shared" si="115"/>
        <v/>
      </c>
      <c r="CM215" s="14" t="str">
        <f t="shared" si="115"/>
        <v/>
      </c>
      <c r="CN215" s="14" t="str">
        <f t="shared" si="115"/>
        <v/>
      </c>
      <c r="CO215" s="14" t="str">
        <f t="shared" si="115"/>
        <v/>
      </c>
      <c r="CP215" s="14" t="str">
        <f t="shared" si="115"/>
        <v/>
      </c>
      <c r="CQ215" s="14" t="str">
        <f t="shared" si="115"/>
        <v>55 - 59</v>
      </c>
      <c r="CR215" s="14" t="str">
        <f t="shared" si="115"/>
        <v/>
      </c>
      <c r="CS215" s="14" t="str">
        <f t="shared" si="115"/>
        <v/>
      </c>
      <c r="CT215" s="14" t="str">
        <f t="shared" si="115"/>
        <v/>
      </c>
      <c r="CU215" s="14" t="str">
        <f t="shared" si="115"/>
        <v/>
      </c>
      <c r="CV215" s="14" t="str">
        <f t="shared" si="115"/>
        <v/>
      </c>
      <c r="CW215" s="14" t="str">
        <f t="shared" si="115"/>
        <v/>
      </c>
    </row>
    <row r="216" ht="12.75" customHeight="1" outlineLevel="1">
      <c r="A216" s="11" t="s">
        <v>693</v>
      </c>
      <c r="B216" s="14" t="str">
        <f t="shared" ref="B216:CW216" si="116">IF(B215="","",RANDBETWEEN(0,100))</f>
        <v/>
      </c>
      <c r="C216" s="14" t="str">
        <f t="shared" si="116"/>
        <v/>
      </c>
      <c r="D216" s="14" t="str">
        <f t="shared" si="116"/>
        <v/>
      </c>
      <c r="E216" s="14" t="str">
        <f t="shared" si="116"/>
        <v/>
      </c>
      <c r="F216" s="14" t="str">
        <f t="shared" si="116"/>
        <v/>
      </c>
      <c r="G216" s="14" t="str">
        <f t="shared" si="116"/>
        <v/>
      </c>
      <c r="H216" s="14" t="str">
        <f t="shared" si="116"/>
        <v/>
      </c>
      <c r="I216" s="14" t="str">
        <f t="shared" si="116"/>
        <v/>
      </c>
      <c r="J216" s="14" t="str">
        <f t="shared" si="116"/>
        <v/>
      </c>
      <c r="K216" s="14" t="str">
        <f t="shared" si="116"/>
        <v/>
      </c>
      <c r="L216" s="14" t="str">
        <f t="shared" si="116"/>
        <v/>
      </c>
      <c r="M216" s="14" t="str">
        <f t="shared" si="116"/>
        <v/>
      </c>
      <c r="N216" s="14" t="str">
        <f t="shared" si="116"/>
        <v/>
      </c>
      <c r="O216" s="14" t="str">
        <f t="shared" si="116"/>
        <v/>
      </c>
      <c r="P216" s="14" t="str">
        <f t="shared" si="116"/>
        <v/>
      </c>
      <c r="Q216" s="14" t="str">
        <f t="shared" si="116"/>
        <v/>
      </c>
      <c r="R216" s="14">
        <f t="shared" si="116"/>
        <v>54</v>
      </c>
      <c r="S216" s="14" t="str">
        <f t="shared" si="116"/>
        <v/>
      </c>
      <c r="T216" s="14" t="str">
        <f t="shared" si="116"/>
        <v/>
      </c>
      <c r="U216" s="14" t="str">
        <f t="shared" si="116"/>
        <v/>
      </c>
      <c r="V216" s="14" t="str">
        <f t="shared" si="116"/>
        <v/>
      </c>
      <c r="W216" s="14" t="str">
        <f t="shared" si="116"/>
        <v/>
      </c>
      <c r="X216" s="14" t="str">
        <f t="shared" si="116"/>
        <v/>
      </c>
      <c r="Y216" s="14">
        <f t="shared" si="116"/>
        <v>80</v>
      </c>
      <c r="Z216" s="14" t="str">
        <f t="shared" si="116"/>
        <v/>
      </c>
      <c r="AA216" s="14" t="str">
        <f t="shared" si="116"/>
        <v/>
      </c>
      <c r="AB216" s="14" t="str">
        <f t="shared" si="116"/>
        <v/>
      </c>
      <c r="AC216" s="14" t="str">
        <f t="shared" si="116"/>
        <v/>
      </c>
      <c r="AD216" s="14" t="str">
        <f t="shared" si="116"/>
        <v/>
      </c>
      <c r="AE216" s="14" t="str">
        <f t="shared" si="116"/>
        <v/>
      </c>
      <c r="AF216" s="14" t="str">
        <f t="shared" si="116"/>
        <v/>
      </c>
      <c r="AG216" s="14" t="str">
        <f t="shared" si="116"/>
        <v/>
      </c>
      <c r="AH216" s="14" t="str">
        <f t="shared" si="116"/>
        <v/>
      </c>
      <c r="AI216" s="14" t="str">
        <f t="shared" si="116"/>
        <v/>
      </c>
      <c r="AJ216" s="14" t="str">
        <f t="shared" si="116"/>
        <v/>
      </c>
      <c r="AK216" s="14" t="str">
        <f t="shared" si="116"/>
        <v/>
      </c>
      <c r="AL216" s="14" t="str">
        <f t="shared" si="116"/>
        <v/>
      </c>
      <c r="AM216" s="14" t="str">
        <f t="shared" si="116"/>
        <v/>
      </c>
      <c r="AN216" s="14" t="str">
        <f t="shared" si="116"/>
        <v/>
      </c>
      <c r="AO216" s="14" t="str">
        <f t="shared" si="116"/>
        <v/>
      </c>
      <c r="AP216" s="14" t="str">
        <f t="shared" si="116"/>
        <v/>
      </c>
      <c r="AQ216" s="14" t="str">
        <f t="shared" si="116"/>
        <v/>
      </c>
      <c r="AR216" s="14" t="str">
        <f t="shared" si="116"/>
        <v/>
      </c>
      <c r="AS216" s="14" t="str">
        <f t="shared" si="116"/>
        <v/>
      </c>
      <c r="AT216" s="14" t="str">
        <f t="shared" si="116"/>
        <v/>
      </c>
      <c r="AU216" s="14" t="str">
        <f t="shared" si="116"/>
        <v/>
      </c>
      <c r="AV216" s="14" t="str">
        <f t="shared" si="116"/>
        <v/>
      </c>
      <c r="AW216" s="14" t="str">
        <f t="shared" si="116"/>
        <v/>
      </c>
      <c r="AX216" s="14" t="str">
        <f t="shared" si="116"/>
        <v/>
      </c>
      <c r="AY216" s="14" t="str">
        <f t="shared" si="116"/>
        <v/>
      </c>
      <c r="AZ216" s="14" t="str">
        <f t="shared" si="116"/>
        <v/>
      </c>
      <c r="BA216" s="14" t="str">
        <f t="shared" si="116"/>
        <v/>
      </c>
      <c r="BB216" s="14" t="str">
        <f t="shared" si="116"/>
        <v/>
      </c>
      <c r="BC216" s="14" t="str">
        <f t="shared" si="116"/>
        <v/>
      </c>
      <c r="BD216" s="14" t="str">
        <f t="shared" si="116"/>
        <v/>
      </c>
      <c r="BE216" s="14" t="str">
        <f t="shared" si="116"/>
        <v/>
      </c>
      <c r="BF216" s="14" t="str">
        <f t="shared" si="116"/>
        <v/>
      </c>
      <c r="BG216" s="14" t="str">
        <f t="shared" si="116"/>
        <v/>
      </c>
      <c r="BH216" s="14" t="str">
        <f t="shared" si="116"/>
        <v/>
      </c>
      <c r="BI216" s="14" t="str">
        <f t="shared" si="116"/>
        <v/>
      </c>
      <c r="BJ216" s="14" t="str">
        <f t="shared" si="116"/>
        <v/>
      </c>
      <c r="BK216" s="14" t="str">
        <f t="shared" si="116"/>
        <v/>
      </c>
      <c r="BL216" s="14" t="str">
        <f t="shared" si="116"/>
        <v/>
      </c>
      <c r="BM216" s="14" t="str">
        <f t="shared" si="116"/>
        <v/>
      </c>
      <c r="BN216" s="14" t="str">
        <f t="shared" si="116"/>
        <v/>
      </c>
      <c r="BO216" s="14" t="str">
        <f t="shared" si="116"/>
        <v/>
      </c>
      <c r="BP216" s="14" t="str">
        <f t="shared" si="116"/>
        <v/>
      </c>
      <c r="BQ216" s="14" t="str">
        <f t="shared" si="116"/>
        <v/>
      </c>
      <c r="BR216" s="14" t="str">
        <f t="shared" si="116"/>
        <v/>
      </c>
      <c r="BS216" s="14">
        <f t="shared" si="116"/>
        <v>83</v>
      </c>
      <c r="BT216" s="14" t="str">
        <f t="shared" si="116"/>
        <v/>
      </c>
      <c r="BU216" s="14" t="str">
        <f t="shared" si="116"/>
        <v/>
      </c>
      <c r="BV216" s="14" t="str">
        <f t="shared" si="116"/>
        <v/>
      </c>
      <c r="BW216" s="14">
        <f t="shared" si="116"/>
        <v>35</v>
      </c>
      <c r="BX216" s="14" t="str">
        <f t="shared" si="116"/>
        <v/>
      </c>
      <c r="BY216" s="14" t="str">
        <f t="shared" si="116"/>
        <v/>
      </c>
      <c r="BZ216" s="14">
        <f t="shared" si="116"/>
        <v>90</v>
      </c>
      <c r="CA216" s="14" t="str">
        <f t="shared" si="116"/>
        <v/>
      </c>
      <c r="CB216" s="14" t="str">
        <f t="shared" si="116"/>
        <v/>
      </c>
      <c r="CC216" s="14" t="str">
        <f t="shared" si="116"/>
        <v/>
      </c>
      <c r="CD216" s="14" t="str">
        <f t="shared" si="116"/>
        <v/>
      </c>
      <c r="CE216" s="14" t="str">
        <f t="shared" si="116"/>
        <v/>
      </c>
      <c r="CF216" s="14" t="str">
        <f t="shared" si="116"/>
        <v/>
      </c>
      <c r="CG216" s="14" t="str">
        <f t="shared" si="116"/>
        <v/>
      </c>
      <c r="CH216" s="14" t="str">
        <f t="shared" si="116"/>
        <v/>
      </c>
      <c r="CI216" s="14" t="str">
        <f t="shared" si="116"/>
        <v/>
      </c>
      <c r="CJ216" s="14" t="str">
        <f t="shared" si="116"/>
        <v/>
      </c>
      <c r="CK216" s="14">
        <f t="shared" si="116"/>
        <v>44</v>
      </c>
      <c r="CL216" s="14" t="str">
        <f t="shared" si="116"/>
        <v/>
      </c>
      <c r="CM216" s="14" t="str">
        <f t="shared" si="116"/>
        <v/>
      </c>
      <c r="CN216" s="14" t="str">
        <f t="shared" si="116"/>
        <v/>
      </c>
      <c r="CO216" s="14" t="str">
        <f t="shared" si="116"/>
        <v/>
      </c>
      <c r="CP216" s="14" t="str">
        <f t="shared" si="116"/>
        <v/>
      </c>
      <c r="CQ216" s="14">
        <f t="shared" si="116"/>
        <v>37</v>
      </c>
      <c r="CR216" s="14" t="str">
        <f t="shared" si="116"/>
        <v/>
      </c>
      <c r="CS216" s="14" t="str">
        <f t="shared" si="116"/>
        <v/>
      </c>
      <c r="CT216" s="14" t="str">
        <f t="shared" si="116"/>
        <v/>
      </c>
      <c r="CU216" s="14" t="str">
        <f t="shared" si="116"/>
        <v/>
      </c>
      <c r="CV216" s="14" t="str">
        <f t="shared" si="116"/>
        <v/>
      </c>
      <c r="CW216" s="14" t="str">
        <f t="shared" si="116"/>
        <v/>
      </c>
    </row>
    <row r="217" ht="12.75" customHeight="1" outlineLevel="1">
      <c r="A217" s="11" t="s">
        <v>694</v>
      </c>
      <c r="B217" s="14" t="str">
        <f t="shared" ref="B217:CW217" si="117">IF(AND(B10="",B162="AgeBanded"),"60 - 64","")</f>
        <v/>
      </c>
      <c r="C217" s="14" t="str">
        <f t="shared" si="117"/>
        <v/>
      </c>
      <c r="D217" s="14" t="str">
        <f t="shared" si="117"/>
        <v/>
      </c>
      <c r="E217" s="14" t="str">
        <f t="shared" si="117"/>
        <v/>
      </c>
      <c r="F217" s="14" t="str">
        <f t="shared" si="117"/>
        <v/>
      </c>
      <c r="G217" s="14" t="str">
        <f t="shared" si="117"/>
        <v/>
      </c>
      <c r="H217" s="14" t="str">
        <f t="shared" si="117"/>
        <v/>
      </c>
      <c r="I217" s="14" t="str">
        <f t="shared" si="117"/>
        <v/>
      </c>
      <c r="J217" s="14" t="str">
        <f t="shared" si="117"/>
        <v/>
      </c>
      <c r="K217" s="14" t="str">
        <f t="shared" si="117"/>
        <v/>
      </c>
      <c r="L217" s="14" t="str">
        <f t="shared" si="117"/>
        <v/>
      </c>
      <c r="M217" s="14" t="str">
        <f t="shared" si="117"/>
        <v/>
      </c>
      <c r="N217" s="14" t="str">
        <f t="shared" si="117"/>
        <v/>
      </c>
      <c r="O217" s="14" t="str">
        <f t="shared" si="117"/>
        <v/>
      </c>
      <c r="P217" s="14" t="str">
        <f t="shared" si="117"/>
        <v/>
      </c>
      <c r="Q217" s="14" t="str">
        <f t="shared" si="117"/>
        <v/>
      </c>
      <c r="R217" s="14" t="str">
        <f t="shared" si="117"/>
        <v>60 - 64</v>
      </c>
      <c r="S217" s="14" t="str">
        <f t="shared" si="117"/>
        <v/>
      </c>
      <c r="T217" s="14" t="str">
        <f t="shared" si="117"/>
        <v/>
      </c>
      <c r="U217" s="14" t="str">
        <f t="shared" si="117"/>
        <v/>
      </c>
      <c r="V217" s="14" t="str">
        <f t="shared" si="117"/>
        <v/>
      </c>
      <c r="W217" s="14" t="str">
        <f t="shared" si="117"/>
        <v/>
      </c>
      <c r="X217" s="14" t="str">
        <f t="shared" si="117"/>
        <v/>
      </c>
      <c r="Y217" s="14" t="str">
        <f t="shared" si="117"/>
        <v>60 - 64</v>
      </c>
      <c r="Z217" s="14" t="str">
        <f t="shared" si="117"/>
        <v/>
      </c>
      <c r="AA217" s="14" t="str">
        <f t="shared" si="117"/>
        <v/>
      </c>
      <c r="AB217" s="14" t="str">
        <f t="shared" si="117"/>
        <v/>
      </c>
      <c r="AC217" s="14" t="str">
        <f t="shared" si="117"/>
        <v/>
      </c>
      <c r="AD217" s="14" t="str">
        <f t="shared" si="117"/>
        <v/>
      </c>
      <c r="AE217" s="14" t="str">
        <f t="shared" si="117"/>
        <v/>
      </c>
      <c r="AF217" s="14" t="str">
        <f t="shared" si="117"/>
        <v/>
      </c>
      <c r="AG217" s="14" t="str">
        <f t="shared" si="117"/>
        <v/>
      </c>
      <c r="AH217" s="14" t="str">
        <f t="shared" si="117"/>
        <v/>
      </c>
      <c r="AI217" s="14" t="str">
        <f t="shared" si="117"/>
        <v/>
      </c>
      <c r="AJ217" s="14" t="str">
        <f t="shared" si="117"/>
        <v/>
      </c>
      <c r="AK217" s="14" t="str">
        <f t="shared" si="117"/>
        <v/>
      </c>
      <c r="AL217" s="14" t="str">
        <f t="shared" si="117"/>
        <v/>
      </c>
      <c r="AM217" s="14" t="str">
        <f t="shared" si="117"/>
        <v/>
      </c>
      <c r="AN217" s="14" t="str">
        <f t="shared" si="117"/>
        <v/>
      </c>
      <c r="AO217" s="14" t="str">
        <f t="shared" si="117"/>
        <v/>
      </c>
      <c r="AP217" s="14" t="str">
        <f t="shared" si="117"/>
        <v/>
      </c>
      <c r="AQ217" s="14" t="str">
        <f t="shared" si="117"/>
        <v/>
      </c>
      <c r="AR217" s="14" t="str">
        <f t="shared" si="117"/>
        <v/>
      </c>
      <c r="AS217" s="14" t="str">
        <f t="shared" si="117"/>
        <v/>
      </c>
      <c r="AT217" s="14" t="str">
        <f t="shared" si="117"/>
        <v/>
      </c>
      <c r="AU217" s="14" t="str">
        <f t="shared" si="117"/>
        <v/>
      </c>
      <c r="AV217" s="14" t="str">
        <f t="shared" si="117"/>
        <v/>
      </c>
      <c r="AW217" s="14" t="str">
        <f t="shared" si="117"/>
        <v/>
      </c>
      <c r="AX217" s="14" t="str">
        <f t="shared" si="117"/>
        <v/>
      </c>
      <c r="AY217" s="14" t="str">
        <f t="shared" si="117"/>
        <v/>
      </c>
      <c r="AZ217" s="14" t="str">
        <f t="shared" si="117"/>
        <v/>
      </c>
      <c r="BA217" s="14" t="str">
        <f t="shared" si="117"/>
        <v/>
      </c>
      <c r="BB217" s="14" t="str">
        <f t="shared" si="117"/>
        <v/>
      </c>
      <c r="BC217" s="14" t="str">
        <f t="shared" si="117"/>
        <v/>
      </c>
      <c r="BD217" s="14" t="str">
        <f t="shared" si="117"/>
        <v/>
      </c>
      <c r="BE217" s="14" t="str">
        <f t="shared" si="117"/>
        <v/>
      </c>
      <c r="BF217" s="14" t="str">
        <f t="shared" si="117"/>
        <v/>
      </c>
      <c r="BG217" s="14" t="str">
        <f t="shared" si="117"/>
        <v/>
      </c>
      <c r="BH217" s="14" t="str">
        <f t="shared" si="117"/>
        <v/>
      </c>
      <c r="BI217" s="14" t="str">
        <f t="shared" si="117"/>
        <v/>
      </c>
      <c r="BJ217" s="14" t="str">
        <f t="shared" si="117"/>
        <v/>
      </c>
      <c r="BK217" s="14" t="str">
        <f t="shared" si="117"/>
        <v/>
      </c>
      <c r="BL217" s="14" t="str">
        <f t="shared" si="117"/>
        <v/>
      </c>
      <c r="BM217" s="14" t="str">
        <f t="shared" si="117"/>
        <v/>
      </c>
      <c r="BN217" s="14" t="str">
        <f t="shared" si="117"/>
        <v/>
      </c>
      <c r="BO217" s="14" t="str">
        <f t="shared" si="117"/>
        <v/>
      </c>
      <c r="BP217" s="14" t="str">
        <f t="shared" si="117"/>
        <v/>
      </c>
      <c r="BQ217" s="14" t="str">
        <f t="shared" si="117"/>
        <v/>
      </c>
      <c r="BR217" s="14" t="str">
        <f t="shared" si="117"/>
        <v/>
      </c>
      <c r="BS217" s="14" t="str">
        <f t="shared" si="117"/>
        <v>60 - 64</v>
      </c>
      <c r="BT217" s="14" t="str">
        <f t="shared" si="117"/>
        <v/>
      </c>
      <c r="BU217" s="14" t="str">
        <f t="shared" si="117"/>
        <v/>
      </c>
      <c r="BV217" s="14" t="str">
        <f t="shared" si="117"/>
        <v/>
      </c>
      <c r="BW217" s="14" t="str">
        <f t="shared" si="117"/>
        <v>60 - 64</v>
      </c>
      <c r="BX217" s="14" t="str">
        <f t="shared" si="117"/>
        <v/>
      </c>
      <c r="BY217" s="14" t="str">
        <f t="shared" si="117"/>
        <v/>
      </c>
      <c r="BZ217" s="14" t="str">
        <f t="shared" si="117"/>
        <v>60 - 64</v>
      </c>
      <c r="CA217" s="14" t="str">
        <f t="shared" si="117"/>
        <v/>
      </c>
      <c r="CB217" s="14" t="str">
        <f t="shared" si="117"/>
        <v/>
      </c>
      <c r="CC217" s="14" t="str">
        <f t="shared" si="117"/>
        <v/>
      </c>
      <c r="CD217" s="14" t="str">
        <f t="shared" si="117"/>
        <v/>
      </c>
      <c r="CE217" s="14" t="str">
        <f t="shared" si="117"/>
        <v/>
      </c>
      <c r="CF217" s="14" t="str">
        <f t="shared" si="117"/>
        <v/>
      </c>
      <c r="CG217" s="14" t="str">
        <f t="shared" si="117"/>
        <v/>
      </c>
      <c r="CH217" s="14" t="str">
        <f t="shared" si="117"/>
        <v/>
      </c>
      <c r="CI217" s="14" t="str">
        <f t="shared" si="117"/>
        <v/>
      </c>
      <c r="CJ217" s="14" t="str">
        <f t="shared" si="117"/>
        <v/>
      </c>
      <c r="CK217" s="14" t="str">
        <f t="shared" si="117"/>
        <v>60 - 64</v>
      </c>
      <c r="CL217" s="14" t="str">
        <f t="shared" si="117"/>
        <v/>
      </c>
      <c r="CM217" s="14" t="str">
        <f t="shared" si="117"/>
        <v/>
      </c>
      <c r="CN217" s="14" t="str">
        <f t="shared" si="117"/>
        <v/>
      </c>
      <c r="CO217" s="14" t="str">
        <f t="shared" si="117"/>
        <v/>
      </c>
      <c r="CP217" s="14" t="str">
        <f t="shared" si="117"/>
        <v/>
      </c>
      <c r="CQ217" s="14" t="str">
        <f t="shared" si="117"/>
        <v>60 - 64</v>
      </c>
      <c r="CR217" s="14" t="str">
        <f t="shared" si="117"/>
        <v/>
      </c>
      <c r="CS217" s="14" t="str">
        <f t="shared" si="117"/>
        <v/>
      </c>
      <c r="CT217" s="14" t="str">
        <f t="shared" si="117"/>
        <v/>
      </c>
      <c r="CU217" s="14" t="str">
        <f t="shared" si="117"/>
        <v/>
      </c>
      <c r="CV217" s="14" t="str">
        <f t="shared" si="117"/>
        <v/>
      </c>
      <c r="CW217" s="14" t="str">
        <f t="shared" si="117"/>
        <v/>
      </c>
    </row>
    <row r="218" ht="12.75" customHeight="1" outlineLevel="1">
      <c r="A218" s="11" t="s">
        <v>695</v>
      </c>
      <c r="B218" s="14" t="str">
        <f t="shared" ref="B218:CW218" si="118">IF(B217="","",RANDBETWEEN(0,100))</f>
        <v/>
      </c>
      <c r="C218" s="14" t="str">
        <f t="shared" si="118"/>
        <v/>
      </c>
      <c r="D218" s="14" t="str">
        <f t="shared" si="118"/>
        <v/>
      </c>
      <c r="E218" s="14" t="str">
        <f t="shared" si="118"/>
        <v/>
      </c>
      <c r="F218" s="14" t="str">
        <f t="shared" si="118"/>
        <v/>
      </c>
      <c r="G218" s="14" t="str">
        <f t="shared" si="118"/>
        <v/>
      </c>
      <c r="H218" s="14" t="str">
        <f t="shared" si="118"/>
        <v/>
      </c>
      <c r="I218" s="14" t="str">
        <f t="shared" si="118"/>
        <v/>
      </c>
      <c r="J218" s="14" t="str">
        <f t="shared" si="118"/>
        <v/>
      </c>
      <c r="K218" s="14" t="str">
        <f t="shared" si="118"/>
        <v/>
      </c>
      <c r="L218" s="14" t="str">
        <f t="shared" si="118"/>
        <v/>
      </c>
      <c r="M218" s="14" t="str">
        <f t="shared" si="118"/>
        <v/>
      </c>
      <c r="N218" s="14" t="str">
        <f t="shared" si="118"/>
        <v/>
      </c>
      <c r="O218" s="14" t="str">
        <f t="shared" si="118"/>
        <v/>
      </c>
      <c r="P218" s="14" t="str">
        <f t="shared" si="118"/>
        <v/>
      </c>
      <c r="Q218" s="14" t="str">
        <f t="shared" si="118"/>
        <v/>
      </c>
      <c r="R218" s="14">
        <f t="shared" si="118"/>
        <v>27</v>
      </c>
      <c r="S218" s="14" t="str">
        <f t="shared" si="118"/>
        <v/>
      </c>
      <c r="T218" s="14" t="str">
        <f t="shared" si="118"/>
        <v/>
      </c>
      <c r="U218" s="14" t="str">
        <f t="shared" si="118"/>
        <v/>
      </c>
      <c r="V218" s="14" t="str">
        <f t="shared" si="118"/>
        <v/>
      </c>
      <c r="W218" s="14" t="str">
        <f t="shared" si="118"/>
        <v/>
      </c>
      <c r="X218" s="14" t="str">
        <f t="shared" si="118"/>
        <v/>
      </c>
      <c r="Y218" s="14">
        <f t="shared" si="118"/>
        <v>57</v>
      </c>
      <c r="Z218" s="14" t="str">
        <f t="shared" si="118"/>
        <v/>
      </c>
      <c r="AA218" s="14" t="str">
        <f t="shared" si="118"/>
        <v/>
      </c>
      <c r="AB218" s="14" t="str">
        <f t="shared" si="118"/>
        <v/>
      </c>
      <c r="AC218" s="14" t="str">
        <f t="shared" si="118"/>
        <v/>
      </c>
      <c r="AD218" s="14" t="str">
        <f t="shared" si="118"/>
        <v/>
      </c>
      <c r="AE218" s="14" t="str">
        <f t="shared" si="118"/>
        <v/>
      </c>
      <c r="AF218" s="14" t="str">
        <f t="shared" si="118"/>
        <v/>
      </c>
      <c r="AG218" s="14" t="str">
        <f t="shared" si="118"/>
        <v/>
      </c>
      <c r="AH218" s="14" t="str">
        <f t="shared" si="118"/>
        <v/>
      </c>
      <c r="AI218" s="14" t="str">
        <f t="shared" si="118"/>
        <v/>
      </c>
      <c r="AJ218" s="14" t="str">
        <f t="shared" si="118"/>
        <v/>
      </c>
      <c r="AK218" s="14" t="str">
        <f t="shared" si="118"/>
        <v/>
      </c>
      <c r="AL218" s="14" t="str">
        <f t="shared" si="118"/>
        <v/>
      </c>
      <c r="AM218" s="14" t="str">
        <f t="shared" si="118"/>
        <v/>
      </c>
      <c r="AN218" s="14" t="str">
        <f t="shared" si="118"/>
        <v/>
      </c>
      <c r="AO218" s="14" t="str">
        <f t="shared" si="118"/>
        <v/>
      </c>
      <c r="AP218" s="14" t="str">
        <f t="shared" si="118"/>
        <v/>
      </c>
      <c r="AQ218" s="14" t="str">
        <f t="shared" si="118"/>
        <v/>
      </c>
      <c r="AR218" s="14" t="str">
        <f t="shared" si="118"/>
        <v/>
      </c>
      <c r="AS218" s="14" t="str">
        <f t="shared" si="118"/>
        <v/>
      </c>
      <c r="AT218" s="14" t="str">
        <f t="shared" si="118"/>
        <v/>
      </c>
      <c r="AU218" s="14" t="str">
        <f t="shared" si="118"/>
        <v/>
      </c>
      <c r="AV218" s="14" t="str">
        <f t="shared" si="118"/>
        <v/>
      </c>
      <c r="AW218" s="14" t="str">
        <f t="shared" si="118"/>
        <v/>
      </c>
      <c r="AX218" s="14" t="str">
        <f t="shared" si="118"/>
        <v/>
      </c>
      <c r="AY218" s="14" t="str">
        <f t="shared" si="118"/>
        <v/>
      </c>
      <c r="AZ218" s="14" t="str">
        <f t="shared" si="118"/>
        <v/>
      </c>
      <c r="BA218" s="14" t="str">
        <f t="shared" si="118"/>
        <v/>
      </c>
      <c r="BB218" s="14" t="str">
        <f t="shared" si="118"/>
        <v/>
      </c>
      <c r="BC218" s="14" t="str">
        <f t="shared" si="118"/>
        <v/>
      </c>
      <c r="BD218" s="14" t="str">
        <f t="shared" si="118"/>
        <v/>
      </c>
      <c r="BE218" s="14" t="str">
        <f t="shared" si="118"/>
        <v/>
      </c>
      <c r="BF218" s="14" t="str">
        <f t="shared" si="118"/>
        <v/>
      </c>
      <c r="BG218" s="14" t="str">
        <f t="shared" si="118"/>
        <v/>
      </c>
      <c r="BH218" s="14" t="str">
        <f t="shared" si="118"/>
        <v/>
      </c>
      <c r="BI218" s="14" t="str">
        <f t="shared" si="118"/>
        <v/>
      </c>
      <c r="BJ218" s="14" t="str">
        <f t="shared" si="118"/>
        <v/>
      </c>
      <c r="BK218" s="14" t="str">
        <f t="shared" si="118"/>
        <v/>
      </c>
      <c r="BL218" s="14" t="str">
        <f t="shared" si="118"/>
        <v/>
      </c>
      <c r="BM218" s="14" t="str">
        <f t="shared" si="118"/>
        <v/>
      </c>
      <c r="BN218" s="14" t="str">
        <f t="shared" si="118"/>
        <v/>
      </c>
      <c r="BO218" s="14" t="str">
        <f t="shared" si="118"/>
        <v/>
      </c>
      <c r="BP218" s="14" t="str">
        <f t="shared" si="118"/>
        <v/>
      </c>
      <c r="BQ218" s="14" t="str">
        <f t="shared" si="118"/>
        <v/>
      </c>
      <c r="BR218" s="14" t="str">
        <f t="shared" si="118"/>
        <v/>
      </c>
      <c r="BS218" s="14">
        <f t="shared" si="118"/>
        <v>89</v>
      </c>
      <c r="BT218" s="14" t="str">
        <f t="shared" si="118"/>
        <v/>
      </c>
      <c r="BU218" s="14" t="str">
        <f t="shared" si="118"/>
        <v/>
      </c>
      <c r="BV218" s="14" t="str">
        <f t="shared" si="118"/>
        <v/>
      </c>
      <c r="BW218" s="14">
        <f t="shared" si="118"/>
        <v>52</v>
      </c>
      <c r="BX218" s="14" t="str">
        <f t="shared" si="118"/>
        <v/>
      </c>
      <c r="BY218" s="14" t="str">
        <f t="shared" si="118"/>
        <v/>
      </c>
      <c r="BZ218" s="14">
        <f t="shared" si="118"/>
        <v>90</v>
      </c>
      <c r="CA218" s="14" t="str">
        <f t="shared" si="118"/>
        <v/>
      </c>
      <c r="CB218" s="14" t="str">
        <f t="shared" si="118"/>
        <v/>
      </c>
      <c r="CC218" s="14" t="str">
        <f t="shared" si="118"/>
        <v/>
      </c>
      <c r="CD218" s="14" t="str">
        <f t="shared" si="118"/>
        <v/>
      </c>
      <c r="CE218" s="14" t="str">
        <f t="shared" si="118"/>
        <v/>
      </c>
      <c r="CF218" s="14" t="str">
        <f t="shared" si="118"/>
        <v/>
      </c>
      <c r="CG218" s="14" t="str">
        <f t="shared" si="118"/>
        <v/>
      </c>
      <c r="CH218" s="14" t="str">
        <f t="shared" si="118"/>
        <v/>
      </c>
      <c r="CI218" s="14" t="str">
        <f t="shared" si="118"/>
        <v/>
      </c>
      <c r="CJ218" s="14" t="str">
        <f t="shared" si="118"/>
        <v/>
      </c>
      <c r="CK218" s="14">
        <f t="shared" si="118"/>
        <v>99</v>
      </c>
      <c r="CL218" s="14" t="str">
        <f t="shared" si="118"/>
        <v/>
      </c>
      <c r="CM218" s="14" t="str">
        <f t="shared" si="118"/>
        <v/>
      </c>
      <c r="CN218" s="14" t="str">
        <f t="shared" si="118"/>
        <v/>
      </c>
      <c r="CO218" s="14" t="str">
        <f t="shared" si="118"/>
        <v/>
      </c>
      <c r="CP218" s="14" t="str">
        <f t="shared" si="118"/>
        <v/>
      </c>
      <c r="CQ218" s="14">
        <f t="shared" si="118"/>
        <v>10</v>
      </c>
      <c r="CR218" s="14" t="str">
        <f t="shared" si="118"/>
        <v/>
      </c>
      <c r="CS218" s="14" t="str">
        <f t="shared" si="118"/>
        <v/>
      </c>
      <c r="CT218" s="14" t="str">
        <f t="shared" si="118"/>
        <v/>
      </c>
      <c r="CU218" s="14" t="str">
        <f t="shared" si="118"/>
        <v/>
      </c>
      <c r="CV218" s="14" t="str">
        <f t="shared" si="118"/>
        <v/>
      </c>
      <c r="CW218" s="14" t="str">
        <f t="shared" si="118"/>
        <v/>
      </c>
    </row>
    <row r="219" ht="12.75" customHeight="1" outlineLevel="1">
      <c r="A219" s="11" t="s">
        <v>696</v>
      </c>
      <c r="B219" s="14" t="str">
        <f t="shared" ref="B219:CW219" si="119">IF(AND(B10="",B162="AgeBanded"),"65+","")</f>
        <v/>
      </c>
      <c r="C219" s="14" t="str">
        <f t="shared" si="119"/>
        <v/>
      </c>
      <c r="D219" s="14" t="str">
        <f t="shared" si="119"/>
        <v/>
      </c>
      <c r="E219" s="14" t="str">
        <f t="shared" si="119"/>
        <v/>
      </c>
      <c r="F219" s="14" t="str">
        <f t="shared" si="119"/>
        <v/>
      </c>
      <c r="G219" s="14" t="str">
        <f t="shared" si="119"/>
        <v/>
      </c>
      <c r="H219" s="14" t="str">
        <f t="shared" si="119"/>
        <v/>
      </c>
      <c r="I219" s="14" t="str">
        <f t="shared" si="119"/>
        <v/>
      </c>
      <c r="J219" s="14" t="str">
        <f t="shared" si="119"/>
        <v/>
      </c>
      <c r="K219" s="14" t="str">
        <f t="shared" si="119"/>
        <v/>
      </c>
      <c r="L219" s="14" t="str">
        <f t="shared" si="119"/>
        <v/>
      </c>
      <c r="M219" s="14" t="str">
        <f t="shared" si="119"/>
        <v/>
      </c>
      <c r="N219" s="14" t="str">
        <f t="shared" si="119"/>
        <v/>
      </c>
      <c r="O219" s="14" t="str">
        <f t="shared" si="119"/>
        <v/>
      </c>
      <c r="P219" s="14" t="str">
        <f t="shared" si="119"/>
        <v/>
      </c>
      <c r="Q219" s="14" t="str">
        <f t="shared" si="119"/>
        <v/>
      </c>
      <c r="R219" s="14" t="str">
        <f t="shared" si="119"/>
        <v>65+</v>
      </c>
      <c r="S219" s="14" t="str">
        <f t="shared" si="119"/>
        <v/>
      </c>
      <c r="T219" s="14" t="str">
        <f t="shared" si="119"/>
        <v/>
      </c>
      <c r="U219" s="14" t="str">
        <f t="shared" si="119"/>
        <v/>
      </c>
      <c r="V219" s="14" t="str">
        <f t="shared" si="119"/>
        <v/>
      </c>
      <c r="W219" s="14" t="str">
        <f t="shared" si="119"/>
        <v/>
      </c>
      <c r="X219" s="14" t="str">
        <f t="shared" si="119"/>
        <v/>
      </c>
      <c r="Y219" s="14" t="str">
        <f t="shared" si="119"/>
        <v>65+</v>
      </c>
      <c r="Z219" s="14" t="str">
        <f t="shared" si="119"/>
        <v/>
      </c>
      <c r="AA219" s="14" t="str">
        <f t="shared" si="119"/>
        <v/>
      </c>
      <c r="AB219" s="14" t="str">
        <f t="shared" si="119"/>
        <v/>
      </c>
      <c r="AC219" s="14" t="str">
        <f t="shared" si="119"/>
        <v/>
      </c>
      <c r="AD219" s="14" t="str">
        <f t="shared" si="119"/>
        <v/>
      </c>
      <c r="AE219" s="14" t="str">
        <f t="shared" si="119"/>
        <v/>
      </c>
      <c r="AF219" s="14" t="str">
        <f t="shared" si="119"/>
        <v/>
      </c>
      <c r="AG219" s="14" t="str">
        <f t="shared" si="119"/>
        <v/>
      </c>
      <c r="AH219" s="14" t="str">
        <f t="shared" si="119"/>
        <v/>
      </c>
      <c r="AI219" s="14" t="str">
        <f t="shared" si="119"/>
        <v/>
      </c>
      <c r="AJ219" s="14" t="str">
        <f t="shared" si="119"/>
        <v/>
      </c>
      <c r="AK219" s="14" t="str">
        <f t="shared" si="119"/>
        <v/>
      </c>
      <c r="AL219" s="14" t="str">
        <f t="shared" si="119"/>
        <v/>
      </c>
      <c r="AM219" s="14" t="str">
        <f t="shared" si="119"/>
        <v/>
      </c>
      <c r="AN219" s="14" t="str">
        <f t="shared" si="119"/>
        <v/>
      </c>
      <c r="AO219" s="14" t="str">
        <f t="shared" si="119"/>
        <v/>
      </c>
      <c r="AP219" s="14" t="str">
        <f t="shared" si="119"/>
        <v/>
      </c>
      <c r="AQ219" s="14" t="str">
        <f t="shared" si="119"/>
        <v/>
      </c>
      <c r="AR219" s="14" t="str">
        <f t="shared" si="119"/>
        <v/>
      </c>
      <c r="AS219" s="14" t="str">
        <f t="shared" si="119"/>
        <v/>
      </c>
      <c r="AT219" s="14" t="str">
        <f t="shared" si="119"/>
        <v/>
      </c>
      <c r="AU219" s="14" t="str">
        <f t="shared" si="119"/>
        <v/>
      </c>
      <c r="AV219" s="14" t="str">
        <f t="shared" si="119"/>
        <v/>
      </c>
      <c r="AW219" s="14" t="str">
        <f t="shared" si="119"/>
        <v/>
      </c>
      <c r="AX219" s="14" t="str">
        <f t="shared" si="119"/>
        <v/>
      </c>
      <c r="AY219" s="14" t="str">
        <f t="shared" si="119"/>
        <v/>
      </c>
      <c r="AZ219" s="14" t="str">
        <f t="shared" si="119"/>
        <v/>
      </c>
      <c r="BA219" s="14" t="str">
        <f t="shared" si="119"/>
        <v/>
      </c>
      <c r="BB219" s="14" t="str">
        <f t="shared" si="119"/>
        <v/>
      </c>
      <c r="BC219" s="14" t="str">
        <f t="shared" si="119"/>
        <v/>
      </c>
      <c r="BD219" s="14" t="str">
        <f t="shared" si="119"/>
        <v/>
      </c>
      <c r="BE219" s="14" t="str">
        <f t="shared" si="119"/>
        <v/>
      </c>
      <c r="BF219" s="14" t="str">
        <f t="shared" si="119"/>
        <v/>
      </c>
      <c r="BG219" s="14" t="str">
        <f t="shared" si="119"/>
        <v/>
      </c>
      <c r="BH219" s="14" t="str">
        <f t="shared" si="119"/>
        <v/>
      </c>
      <c r="BI219" s="14" t="str">
        <f t="shared" si="119"/>
        <v/>
      </c>
      <c r="BJ219" s="14" t="str">
        <f t="shared" si="119"/>
        <v/>
      </c>
      <c r="BK219" s="14" t="str">
        <f t="shared" si="119"/>
        <v/>
      </c>
      <c r="BL219" s="14" t="str">
        <f t="shared" si="119"/>
        <v/>
      </c>
      <c r="BM219" s="14" t="str">
        <f t="shared" si="119"/>
        <v/>
      </c>
      <c r="BN219" s="14" t="str">
        <f t="shared" si="119"/>
        <v/>
      </c>
      <c r="BO219" s="14" t="str">
        <f t="shared" si="119"/>
        <v/>
      </c>
      <c r="BP219" s="14" t="str">
        <f t="shared" si="119"/>
        <v/>
      </c>
      <c r="BQ219" s="14" t="str">
        <f t="shared" si="119"/>
        <v/>
      </c>
      <c r="BR219" s="14" t="str">
        <f t="shared" si="119"/>
        <v/>
      </c>
      <c r="BS219" s="14" t="str">
        <f t="shared" si="119"/>
        <v>65+</v>
      </c>
      <c r="BT219" s="14" t="str">
        <f t="shared" si="119"/>
        <v/>
      </c>
      <c r="BU219" s="14" t="str">
        <f t="shared" si="119"/>
        <v/>
      </c>
      <c r="BV219" s="14" t="str">
        <f t="shared" si="119"/>
        <v/>
      </c>
      <c r="BW219" s="14" t="str">
        <f t="shared" si="119"/>
        <v>65+</v>
      </c>
      <c r="BX219" s="14" t="str">
        <f t="shared" si="119"/>
        <v/>
      </c>
      <c r="BY219" s="14" t="str">
        <f t="shared" si="119"/>
        <v/>
      </c>
      <c r="BZ219" s="14" t="str">
        <f t="shared" si="119"/>
        <v>65+</v>
      </c>
      <c r="CA219" s="14" t="str">
        <f t="shared" si="119"/>
        <v/>
      </c>
      <c r="CB219" s="14" t="str">
        <f t="shared" si="119"/>
        <v/>
      </c>
      <c r="CC219" s="14" t="str">
        <f t="shared" si="119"/>
        <v/>
      </c>
      <c r="CD219" s="14" t="str">
        <f t="shared" si="119"/>
        <v/>
      </c>
      <c r="CE219" s="14" t="str">
        <f t="shared" si="119"/>
        <v/>
      </c>
      <c r="CF219" s="14" t="str">
        <f t="shared" si="119"/>
        <v/>
      </c>
      <c r="CG219" s="14" t="str">
        <f t="shared" si="119"/>
        <v/>
      </c>
      <c r="CH219" s="14" t="str">
        <f t="shared" si="119"/>
        <v/>
      </c>
      <c r="CI219" s="14" t="str">
        <f t="shared" si="119"/>
        <v/>
      </c>
      <c r="CJ219" s="14" t="str">
        <f t="shared" si="119"/>
        <v/>
      </c>
      <c r="CK219" s="14" t="str">
        <f t="shared" si="119"/>
        <v>65+</v>
      </c>
      <c r="CL219" s="14" t="str">
        <f t="shared" si="119"/>
        <v/>
      </c>
      <c r="CM219" s="14" t="str">
        <f t="shared" si="119"/>
        <v/>
      </c>
      <c r="CN219" s="14" t="str">
        <f t="shared" si="119"/>
        <v/>
      </c>
      <c r="CO219" s="14" t="str">
        <f t="shared" si="119"/>
        <v/>
      </c>
      <c r="CP219" s="14" t="str">
        <f t="shared" si="119"/>
        <v/>
      </c>
      <c r="CQ219" s="14" t="str">
        <f t="shared" si="119"/>
        <v>65+</v>
      </c>
      <c r="CR219" s="14" t="str">
        <f t="shared" si="119"/>
        <v/>
      </c>
      <c r="CS219" s="14" t="str">
        <f t="shared" si="119"/>
        <v/>
      </c>
      <c r="CT219" s="14" t="str">
        <f t="shared" si="119"/>
        <v/>
      </c>
      <c r="CU219" s="14" t="str">
        <f t="shared" si="119"/>
        <v/>
      </c>
      <c r="CV219" s="14" t="str">
        <f t="shared" si="119"/>
        <v/>
      </c>
      <c r="CW219" s="14" t="str">
        <f t="shared" si="119"/>
        <v/>
      </c>
    </row>
    <row r="220" ht="12.75" customHeight="1" outlineLevel="1">
      <c r="A220" s="10" t="s">
        <v>697</v>
      </c>
      <c r="B220" s="17" t="str">
        <f t="shared" ref="B220:CW220" si="120">IF(B219="","",RANDBETWEEN(0,100))</f>
        <v/>
      </c>
      <c r="C220" s="17" t="str">
        <f t="shared" si="120"/>
        <v/>
      </c>
      <c r="D220" s="17" t="str">
        <f t="shared" si="120"/>
        <v/>
      </c>
      <c r="E220" s="17" t="str">
        <f t="shared" si="120"/>
        <v/>
      </c>
      <c r="F220" s="17" t="str">
        <f t="shared" si="120"/>
        <v/>
      </c>
      <c r="G220" s="17" t="str">
        <f t="shared" si="120"/>
        <v/>
      </c>
      <c r="H220" s="17" t="str">
        <f t="shared" si="120"/>
        <v/>
      </c>
      <c r="I220" s="17" t="str">
        <f t="shared" si="120"/>
        <v/>
      </c>
      <c r="J220" s="17" t="str">
        <f t="shared" si="120"/>
        <v/>
      </c>
      <c r="K220" s="17" t="str">
        <f t="shared" si="120"/>
        <v/>
      </c>
      <c r="L220" s="17" t="str">
        <f t="shared" si="120"/>
        <v/>
      </c>
      <c r="M220" s="17" t="str">
        <f t="shared" si="120"/>
        <v/>
      </c>
      <c r="N220" s="17" t="str">
        <f t="shared" si="120"/>
        <v/>
      </c>
      <c r="O220" s="17" t="str">
        <f t="shared" si="120"/>
        <v/>
      </c>
      <c r="P220" s="17" t="str">
        <f t="shared" si="120"/>
        <v/>
      </c>
      <c r="Q220" s="17" t="str">
        <f t="shared" si="120"/>
        <v/>
      </c>
      <c r="R220" s="17">
        <f t="shared" si="120"/>
        <v>13</v>
      </c>
      <c r="S220" s="17" t="str">
        <f t="shared" si="120"/>
        <v/>
      </c>
      <c r="T220" s="17" t="str">
        <f t="shared" si="120"/>
        <v/>
      </c>
      <c r="U220" s="17" t="str">
        <f t="shared" si="120"/>
        <v/>
      </c>
      <c r="V220" s="17" t="str">
        <f t="shared" si="120"/>
        <v/>
      </c>
      <c r="W220" s="17" t="str">
        <f t="shared" si="120"/>
        <v/>
      </c>
      <c r="X220" s="17" t="str">
        <f t="shared" si="120"/>
        <v/>
      </c>
      <c r="Y220" s="17">
        <f t="shared" si="120"/>
        <v>78</v>
      </c>
      <c r="Z220" s="17" t="str">
        <f t="shared" si="120"/>
        <v/>
      </c>
      <c r="AA220" s="17" t="str">
        <f t="shared" si="120"/>
        <v/>
      </c>
      <c r="AB220" s="17" t="str">
        <f t="shared" si="120"/>
        <v/>
      </c>
      <c r="AC220" s="17" t="str">
        <f t="shared" si="120"/>
        <v/>
      </c>
      <c r="AD220" s="17" t="str">
        <f t="shared" si="120"/>
        <v/>
      </c>
      <c r="AE220" s="17" t="str">
        <f t="shared" si="120"/>
        <v/>
      </c>
      <c r="AF220" s="17" t="str">
        <f t="shared" si="120"/>
        <v/>
      </c>
      <c r="AG220" s="17" t="str">
        <f t="shared" si="120"/>
        <v/>
      </c>
      <c r="AH220" s="17" t="str">
        <f t="shared" si="120"/>
        <v/>
      </c>
      <c r="AI220" s="17" t="str">
        <f t="shared" si="120"/>
        <v/>
      </c>
      <c r="AJ220" s="17" t="str">
        <f t="shared" si="120"/>
        <v/>
      </c>
      <c r="AK220" s="17" t="str">
        <f t="shared" si="120"/>
        <v/>
      </c>
      <c r="AL220" s="17" t="str">
        <f t="shared" si="120"/>
        <v/>
      </c>
      <c r="AM220" s="17" t="str">
        <f t="shared" si="120"/>
        <v/>
      </c>
      <c r="AN220" s="17" t="str">
        <f t="shared" si="120"/>
        <v/>
      </c>
      <c r="AO220" s="17" t="str">
        <f t="shared" si="120"/>
        <v/>
      </c>
      <c r="AP220" s="17" t="str">
        <f t="shared" si="120"/>
        <v/>
      </c>
      <c r="AQ220" s="17" t="str">
        <f t="shared" si="120"/>
        <v/>
      </c>
      <c r="AR220" s="17" t="str">
        <f t="shared" si="120"/>
        <v/>
      </c>
      <c r="AS220" s="17" t="str">
        <f t="shared" si="120"/>
        <v/>
      </c>
      <c r="AT220" s="17" t="str">
        <f t="shared" si="120"/>
        <v/>
      </c>
      <c r="AU220" s="17" t="str">
        <f t="shared" si="120"/>
        <v/>
      </c>
      <c r="AV220" s="17" t="str">
        <f t="shared" si="120"/>
        <v/>
      </c>
      <c r="AW220" s="17" t="str">
        <f t="shared" si="120"/>
        <v/>
      </c>
      <c r="AX220" s="17" t="str">
        <f t="shared" si="120"/>
        <v/>
      </c>
      <c r="AY220" s="17" t="str">
        <f t="shared" si="120"/>
        <v/>
      </c>
      <c r="AZ220" s="17" t="str">
        <f t="shared" si="120"/>
        <v/>
      </c>
      <c r="BA220" s="17" t="str">
        <f t="shared" si="120"/>
        <v/>
      </c>
      <c r="BB220" s="17" t="str">
        <f t="shared" si="120"/>
        <v/>
      </c>
      <c r="BC220" s="17" t="str">
        <f t="shared" si="120"/>
        <v/>
      </c>
      <c r="BD220" s="17" t="str">
        <f t="shared" si="120"/>
        <v/>
      </c>
      <c r="BE220" s="17" t="str">
        <f t="shared" si="120"/>
        <v/>
      </c>
      <c r="BF220" s="17" t="str">
        <f t="shared" si="120"/>
        <v/>
      </c>
      <c r="BG220" s="17" t="str">
        <f t="shared" si="120"/>
        <v/>
      </c>
      <c r="BH220" s="17" t="str">
        <f t="shared" si="120"/>
        <v/>
      </c>
      <c r="BI220" s="17" t="str">
        <f t="shared" si="120"/>
        <v/>
      </c>
      <c r="BJ220" s="17" t="str">
        <f t="shared" si="120"/>
        <v/>
      </c>
      <c r="BK220" s="17" t="str">
        <f t="shared" si="120"/>
        <v/>
      </c>
      <c r="BL220" s="17" t="str">
        <f t="shared" si="120"/>
        <v/>
      </c>
      <c r="BM220" s="17" t="str">
        <f t="shared" si="120"/>
        <v/>
      </c>
      <c r="BN220" s="17" t="str">
        <f t="shared" si="120"/>
        <v/>
      </c>
      <c r="BO220" s="17" t="str">
        <f t="shared" si="120"/>
        <v/>
      </c>
      <c r="BP220" s="17" t="str">
        <f t="shared" si="120"/>
        <v/>
      </c>
      <c r="BQ220" s="17" t="str">
        <f t="shared" si="120"/>
        <v/>
      </c>
      <c r="BR220" s="17" t="str">
        <f t="shared" si="120"/>
        <v/>
      </c>
      <c r="BS220" s="17">
        <f t="shared" si="120"/>
        <v>16</v>
      </c>
      <c r="BT220" s="17" t="str">
        <f t="shared" si="120"/>
        <v/>
      </c>
      <c r="BU220" s="17" t="str">
        <f t="shared" si="120"/>
        <v/>
      </c>
      <c r="BV220" s="17" t="str">
        <f t="shared" si="120"/>
        <v/>
      </c>
      <c r="BW220" s="17">
        <f t="shared" si="120"/>
        <v>11</v>
      </c>
      <c r="BX220" s="17" t="str">
        <f t="shared" si="120"/>
        <v/>
      </c>
      <c r="BY220" s="17" t="str">
        <f t="shared" si="120"/>
        <v/>
      </c>
      <c r="BZ220" s="17">
        <f t="shared" si="120"/>
        <v>7</v>
      </c>
      <c r="CA220" s="17" t="str">
        <f t="shared" si="120"/>
        <v/>
      </c>
      <c r="CB220" s="17" t="str">
        <f t="shared" si="120"/>
        <v/>
      </c>
      <c r="CC220" s="17" t="str">
        <f t="shared" si="120"/>
        <v/>
      </c>
      <c r="CD220" s="17" t="str">
        <f t="shared" si="120"/>
        <v/>
      </c>
      <c r="CE220" s="17" t="str">
        <f t="shared" si="120"/>
        <v/>
      </c>
      <c r="CF220" s="17" t="str">
        <f t="shared" si="120"/>
        <v/>
      </c>
      <c r="CG220" s="17" t="str">
        <f t="shared" si="120"/>
        <v/>
      </c>
      <c r="CH220" s="17" t="str">
        <f t="shared" si="120"/>
        <v/>
      </c>
      <c r="CI220" s="17" t="str">
        <f t="shared" si="120"/>
        <v/>
      </c>
      <c r="CJ220" s="17" t="str">
        <f t="shared" si="120"/>
        <v/>
      </c>
      <c r="CK220" s="17">
        <f t="shared" si="120"/>
        <v>51</v>
      </c>
      <c r="CL220" s="17" t="str">
        <f t="shared" si="120"/>
        <v/>
      </c>
      <c r="CM220" s="17" t="str">
        <f t="shared" si="120"/>
        <v/>
      </c>
      <c r="CN220" s="17" t="str">
        <f t="shared" si="120"/>
        <v/>
      </c>
      <c r="CO220" s="17" t="str">
        <f t="shared" si="120"/>
        <v/>
      </c>
      <c r="CP220" s="17" t="str">
        <f t="shared" si="120"/>
        <v/>
      </c>
      <c r="CQ220" s="17">
        <f t="shared" si="120"/>
        <v>95</v>
      </c>
      <c r="CR220" s="17" t="str">
        <f t="shared" si="120"/>
        <v/>
      </c>
      <c r="CS220" s="17" t="str">
        <f t="shared" si="120"/>
        <v/>
      </c>
      <c r="CT220" s="17" t="str">
        <f t="shared" si="120"/>
        <v/>
      </c>
      <c r="CU220" s="17" t="str">
        <f t="shared" si="120"/>
        <v/>
      </c>
      <c r="CV220" s="17" t="str">
        <f t="shared" si="120"/>
        <v/>
      </c>
      <c r="CW220" s="17" t="str">
        <f t="shared" si="120"/>
        <v/>
      </c>
    </row>
    <row r="221" ht="12.75" customHeight="1">
      <c r="A221" s="18" t="s">
        <v>698</v>
      </c>
      <c r="B221" s="19" t="s">
        <v>45</v>
      </c>
      <c r="C221" s="19" t="s">
        <v>45</v>
      </c>
      <c r="D221" s="19" t="s">
        <v>45</v>
      </c>
      <c r="E221" s="19" t="s">
        <v>45</v>
      </c>
      <c r="F221" s="19" t="s">
        <v>45</v>
      </c>
      <c r="G221" s="19" t="s">
        <v>45</v>
      </c>
      <c r="H221" s="19" t="s">
        <v>45</v>
      </c>
      <c r="I221" s="19" t="s">
        <v>45</v>
      </c>
      <c r="J221" s="19" t="s">
        <v>45</v>
      </c>
      <c r="K221" s="19" t="s">
        <v>45</v>
      </c>
      <c r="L221" s="19" t="s">
        <v>45</v>
      </c>
      <c r="M221" s="19" t="s">
        <v>45</v>
      </c>
      <c r="N221" s="19" t="s">
        <v>45</v>
      </c>
      <c r="O221" s="19" t="s">
        <v>45</v>
      </c>
      <c r="P221" s="19" t="s">
        <v>45</v>
      </c>
      <c r="Q221" s="19" t="s">
        <v>45</v>
      </c>
      <c r="R221" s="19" t="s">
        <v>45</v>
      </c>
      <c r="S221" s="19" t="s">
        <v>45</v>
      </c>
      <c r="T221" s="19" t="s">
        <v>45</v>
      </c>
      <c r="U221" s="19" t="s">
        <v>45</v>
      </c>
      <c r="V221" s="19" t="s">
        <v>45</v>
      </c>
      <c r="W221" s="19" t="s">
        <v>45</v>
      </c>
      <c r="X221" s="19" t="s">
        <v>45</v>
      </c>
      <c r="Y221" s="19" t="s">
        <v>45</v>
      </c>
      <c r="Z221" s="19" t="s">
        <v>45</v>
      </c>
      <c r="AA221" s="19" t="s">
        <v>45</v>
      </c>
      <c r="AB221" s="19" t="s">
        <v>45</v>
      </c>
      <c r="AC221" s="19" t="s">
        <v>45</v>
      </c>
      <c r="AD221" s="19" t="s">
        <v>45</v>
      </c>
      <c r="AE221" s="19" t="s">
        <v>45</v>
      </c>
      <c r="AF221" s="19" t="s">
        <v>45</v>
      </c>
      <c r="AG221" s="19" t="s">
        <v>45</v>
      </c>
      <c r="AH221" s="19" t="s">
        <v>45</v>
      </c>
      <c r="AI221" s="19" t="s">
        <v>45</v>
      </c>
      <c r="AJ221" s="19" t="s">
        <v>45</v>
      </c>
      <c r="AK221" s="19" t="s">
        <v>45</v>
      </c>
      <c r="AL221" s="19" t="s">
        <v>45</v>
      </c>
      <c r="AM221" s="19" t="s">
        <v>45</v>
      </c>
      <c r="AN221" s="19" t="s">
        <v>45</v>
      </c>
      <c r="AO221" s="19" t="s">
        <v>45</v>
      </c>
      <c r="AP221" s="19" t="s">
        <v>45</v>
      </c>
      <c r="AQ221" s="19" t="s">
        <v>45</v>
      </c>
      <c r="AR221" s="19" t="s">
        <v>45</v>
      </c>
      <c r="AS221" s="19" t="s">
        <v>45</v>
      </c>
      <c r="AT221" s="19" t="s">
        <v>45</v>
      </c>
      <c r="AU221" s="19" t="s">
        <v>45</v>
      </c>
      <c r="AV221" s="19" t="s">
        <v>45</v>
      </c>
      <c r="AW221" s="19" t="s">
        <v>45</v>
      </c>
      <c r="AX221" s="19" t="s">
        <v>45</v>
      </c>
      <c r="AY221" s="19" t="s">
        <v>45</v>
      </c>
      <c r="AZ221" s="19" t="s">
        <v>45</v>
      </c>
      <c r="BA221" s="19" t="s">
        <v>45</v>
      </c>
      <c r="BB221" s="19" t="s">
        <v>45</v>
      </c>
      <c r="BC221" s="19" t="s">
        <v>45</v>
      </c>
      <c r="BD221" s="19" t="s">
        <v>45</v>
      </c>
      <c r="BE221" s="19" t="s">
        <v>45</v>
      </c>
      <c r="BF221" s="19" t="s">
        <v>45</v>
      </c>
      <c r="BG221" s="19" t="s">
        <v>45</v>
      </c>
      <c r="BH221" s="19" t="s">
        <v>45</v>
      </c>
      <c r="BI221" s="19" t="s">
        <v>45</v>
      </c>
      <c r="BJ221" s="19" t="s">
        <v>45</v>
      </c>
      <c r="BK221" s="19" t="s">
        <v>45</v>
      </c>
      <c r="BL221" s="19" t="s">
        <v>45</v>
      </c>
      <c r="BM221" s="19" t="s">
        <v>45</v>
      </c>
      <c r="BN221" s="19" t="s">
        <v>45</v>
      </c>
      <c r="BO221" s="19" t="s">
        <v>45</v>
      </c>
      <c r="BP221" s="19" t="s">
        <v>45</v>
      </c>
      <c r="BQ221" s="19" t="s">
        <v>45</v>
      </c>
      <c r="BR221" s="19" t="s">
        <v>45</v>
      </c>
      <c r="BS221" s="19" t="s">
        <v>45</v>
      </c>
      <c r="BT221" s="19" t="s">
        <v>45</v>
      </c>
      <c r="BU221" s="19" t="s">
        <v>45</v>
      </c>
      <c r="BV221" s="19" t="s">
        <v>45</v>
      </c>
      <c r="BW221" s="19" t="s">
        <v>45</v>
      </c>
      <c r="BX221" s="19" t="s">
        <v>45</v>
      </c>
      <c r="BY221" s="19" t="s">
        <v>45</v>
      </c>
      <c r="BZ221" s="19" t="s">
        <v>45</v>
      </c>
      <c r="CA221" s="19" t="s">
        <v>45</v>
      </c>
      <c r="CB221" s="19" t="s">
        <v>45</v>
      </c>
      <c r="CC221" s="19" t="s">
        <v>45</v>
      </c>
      <c r="CD221" s="19" t="s">
        <v>45</v>
      </c>
      <c r="CE221" s="19" t="s">
        <v>45</v>
      </c>
      <c r="CF221" s="19" t="s">
        <v>45</v>
      </c>
      <c r="CG221" s="19" t="s">
        <v>45</v>
      </c>
      <c r="CH221" s="19" t="s">
        <v>45</v>
      </c>
      <c r="CI221" s="19" t="s">
        <v>45</v>
      </c>
      <c r="CJ221" s="19" t="s">
        <v>45</v>
      </c>
      <c r="CK221" s="19" t="s">
        <v>45</v>
      </c>
      <c r="CL221" s="19" t="s">
        <v>45</v>
      </c>
      <c r="CM221" s="19" t="s">
        <v>45</v>
      </c>
      <c r="CN221" s="19" t="s">
        <v>45</v>
      </c>
      <c r="CO221" s="19" t="s">
        <v>45</v>
      </c>
      <c r="CP221" s="19" t="s">
        <v>45</v>
      </c>
      <c r="CQ221" s="19" t="s">
        <v>45</v>
      </c>
      <c r="CR221" s="19" t="s">
        <v>45</v>
      </c>
      <c r="CS221" s="19" t="s">
        <v>45</v>
      </c>
      <c r="CT221" s="19" t="s">
        <v>45</v>
      </c>
      <c r="CU221" s="19" t="s">
        <v>45</v>
      </c>
      <c r="CV221" s="19" t="s">
        <v>45</v>
      </c>
      <c r="CW221" s="19" t="s">
        <v>45</v>
      </c>
    </row>
    <row r="222" ht="12.75" customHeight="1" outlineLevel="1">
      <c r="A222" s="11" t="s">
        <v>699</v>
      </c>
      <c r="B222" s="14" t="str">
        <f>VLOOKUP(B359,Lookups!$I$1:$J$4,2,TRUE)</f>
        <v>Per10TotalWeeklyBenefit</v>
      </c>
      <c r="C222" s="14" t="str">
        <f>VLOOKUP(C359,Lookups!$I$1:$J$4,2,TRUE)</f>
        <v>Per10TotalWeeklyBenefit</v>
      </c>
      <c r="D222" s="14" t="str">
        <f>VLOOKUP(D359,Lookups!$I$1:$J$4,2,TRUE)</f>
        <v>Per10TotalWeeklyBenefit</v>
      </c>
      <c r="E222" s="14" t="str">
        <f>VLOOKUP(E359,Lookups!$I$1:$J$4,2,TRUE)</f>
        <v>Per10TotalWeeklyBenefit</v>
      </c>
      <c r="F222" s="14" t="str">
        <f>VLOOKUP(F359,Lookups!$I$1:$J$4,2,TRUE)</f>
        <v>Per10TotalWeeklyBenefit</v>
      </c>
      <c r="G222" s="14" t="str">
        <f>VLOOKUP(G359,Lookups!$I$1:$J$4,2,TRUE)</f>
        <v>Per10TotalWeeklyBenefit</v>
      </c>
      <c r="H222" s="14" t="str">
        <f>VLOOKUP(H359,Lookups!$I$1:$J$4,2,TRUE)</f>
        <v>Per100CoveredPayroll</v>
      </c>
      <c r="I222" s="14" t="str">
        <f>VLOOKUP(I359,Lookups!$I$1:$J$4,2,TRUE)</f>
        <v>Per10TotalWeeklyBenefit</v>
      </c>
      <c r="J222" s="14" t="str">
        <f>VLOOKUP(J359,Lookups!$I$1:$J$4,2,TRUE)</f>
        <v>Per100CoveredPayroll</v>
      </c>
      <c r="K222" s="14" t="str">
        <f>VLOOKUP(K359,Lookups!$I$1:$J$4,2,TRUE)</f>
        <v>Per10TotalWeeklyBenefit</v>
      </c>
      <c r="L222" s="14" t="str">
        <f>VLOOKUP(L359,Lookups!$I$1:$J$4,2,TRUE)</f>
        <v>PerEmployeePerMonth</v>
      </c>
      <c r="M222" s="14" t="str">
        <f>VLOOKUP(M359,Lookups!$I$1:$J$4,2,TRUE)</f>
        <v>PerEmployeePerMonth</v>
      </c>
      <c r="N222" s="14" t="str">
        <f>VLOOKUP(N359,Lookups!$I$1:$J$4,2,TRUE)</f>
        <v>Per10TotalWeeklyBenefit</v>
      </c>
      <c r="O222" s="14" t="str">
        <f>VLOOKUP(O359,Lookups!$I$1:$J$4,2,TRUE)</f>
        <v>Per10TotalWeeklyBenefit</v>
      </c>
      <c r="P222" s="14" t="str">
        <f>VLOOKUP(P359,Lookups!$I$1:$J$4,2,TRUE)</f>
        <v>Per10TotalWeeklyBenefit</v>
      </c>
      <c r="Q222" s="14" t="str">
        <f>VLOOKUP(Q359,Lookups!$I$1:$J$4,2,TRUE)</f>
        <v>Per100CoveredPayroll</v>
      </c>
      <c r="R222" s="14" t="str">
        <f>VLOOKUP(R359,Lookups!$I$1:$J$4,2,TRUE)</f>
        <v>Per10TotalWeeklyBenefit</v>
      </c>
      <c r="S222" s="14" t="str">
        <f>VLOOKUP(S359,Lookups!$I$1:$J$4,2,TRUE)</f>
        <v>Per10TotalWeeklyBenefit</v>
      </c>
      <c r="T222" s="14" t="str">
        <f>VLOOKUP(T359,Lookups!$I$1:$J$4,2,TRUE)</f>
        <v>Per100CoveredPayroll</v>
      </c>
      <c r="U222" s="14" t="str">
        <f>VLOOKUP(U359,Lookups!$I$1:$J$4,2,TRUE)</f>
        <v>Per100CoveredPayroll</v>
      </c>
      <c r="V222" s="14" t="str">
        <f>VLOOKUP(V359,Lookups!$I$1:$J$4,2,TRUE)</f>
        <v>Per10TotalWeeklyBenefit</v>
      </c>
      <c r="W222" s="14" t="str">
        <f>VLOOKUP(W359,Lookups!$I$1:$J$4,2,TRUE)</f>
        <v>Per10TotalWeeklyBenefit</v>
      </c>
      <c r="X222" s="14" t="str">
        <f>VLOOKUP(X359,Lookups!$I$1:$J$4,2,TRUE)</f>
        <v>Per10TotalWeeklyBenefit</v>
      </c>
      <c r="Y222" s="14" t="str">
        <f>VLOOKUP(Y359,Lookups!$I$1:$J$4,2,TRUE)</f>
        <v>PerEmployeePerMonth</v>
      </c>
      <c r="Z222" s="14" t="str">
        <f>VLOOKUP(Z359,Lookups!$I$1:$J$4,2,TRUE)</f>
        <v>Per100CoveredPayroll</v>
      </c>
      <c r="AA222" s="14" t="str">
        <f>VLOOKUP(AA359,Lookups!$I$1:$J$4,2,TRUE)</f>
        <v>Per10TotalWeeklyBenefit</v>
      </c>
      <c r="AB222" s="14" t="str">
        <f>VLOOKUP(AB359,Lookups!$I$1:$J$4,2,TRUE)</f>
        <v>PerEmployeePerMonth</v>
      </c>
      <c r="AC222" s="14" t="str">
        <f>VLOOKUP(AC359,Lookups!$I$1:$J$4,2,TRUE)</f>
        <v>PerEmployeePerMonth</v>
      </c>
      <c r="AD222" s="14" t="str">
        <f>VLOOKUP(AD359,Lookups!$I$1:$J$4,2,TRUE)</f>
        <v>Per10TotalWeeklyBenefit</v>
      </c>
      <c r="AE222" s="14" t="str">
        <f>VLOOKUP(AE359,Lookups!$I$1:$J$4,2,TRUE)</f>
        <v>Per10TotalWeeklyBenefit</v>
      </c>
      <c r="AF222" s="14" t="str">
        <f>VLOOKUP(AF359,Lookups!$I$1:$J$4,2,TRUE)</f>
        <v>Per10TotalWeeklyBenefit</v>
      </c>
      <c r="AG222" s="14" t="str">
        <f>VLOOKUP(AG359,Lookups!$I$1:$J$4,2,TRUE)</f>
        <v>Per100CoveredPayroll</v>
      </c>
      <c r="AH222" s="14" t="str">
        <f>VLOOKUP(AH359,Lookups!$I$1:$J$4,2,TRUE)</f>
        <v>Per10TotalWeeklyBenefit</v>
      </c>
      <c r="AI222" s="14" t="str">
        <f>VLOOKUP(AI359,Lookups!$I$1:$J$4,2,TRUE)</f>
        <v>PerEmployeePerMonth</v>
      </c>
      <c r="AJ222" s="14" t="str">
        <f>VLOOKUP(AJ359,Lookups!$I$1:$J$4,2,TRUE)</f>
        <v>Per10TotalWeeklyBenefit</v>
      </c>
      <c r="AK222" s="14" t="str">
        <f>VLOOKUP(AK359,Lookups!$I$1:$J$4,2,TRUE)</f>
        <v>Per10TotalWeeklyBenefit</v>
      </c>
      <c r="AL222" s="14" t="str">
        <f>VLOOKUP(AL359,Lookups!$I$1:$J$4,2,TRUE)</f>
        <v>Per100CoveredPayroll</v>
      </c>
      <c r="AM222" s="14" t="str">
        <f>VLOOKUP(AM359,Lookups!$I$1:$J$4,2,TRUE)</f>
        <v>Per10TotalWeeklyBenefit</v>
      </c>
      <c r="AN222" s="14" t="str">
        <f>VLOOKUP(AN359,Lookups!$I$1:$J$4,2,TRUE)</f>
        <v>Per10TotalWeeklyBenefit</v>
      </c>
      <c r="AO222" s="14" t="str">
        <f>VLOOKUP(AO359,Lookups!$I$1:$J$4,2,TRUE)</f>
        <v>PerEmployeePerMonth</v>
      </c>
      <c r="AP222" s="14" t="str">
        <f>VLOOKUP(AP359,Lookups!$I$1:$J$4,2,TRUE)</f>
        <v>Per10TotalWeeklyBenefit</v>
      </c>
      <c r="AQ222" s="14" t="str">
        <f>VLOOKUP(AQ359,Lookups!$I$1:$J$4,2,TRUE)</f>
        <v>Per10TotalWeeklyBenefit</v>
      </c>
      <c r="AR222" s="14" t="str">
        <f>VLOOKUP(AR359,Lookups!$I$1:$J$4,2,TRUE)</f>
        <v>Per10TotalWeeklyBenefit</v>
      </c>
      <c r="AS222" s="14" t="str">
        <f>VLOOKUP(AS359,Lookups!$I$1:$J$4,2,TRUE)</f>
        <v>Per10TotalWeeklyBenefit</v>
      </c>
      <c r="AT222" s="14" t="str">
        <f>VLOOKUP(AT359,Lookups!$I$1:$J$4,2,TRUE)</f>
        <v>Per10TotalWeeklyBenefit</v>
      </c>
      <c r="AU222" s="14" t="str">
        <f>VLOOKUP(AU359,Lookups!$I$1:$J$4,2,TRUE)</f>
        <v>Per100CoveredPayroll</v>
      </c>
      <c r="AV222" s="14" t="str">
        <f>VLOOKUP(AV359,Lookups!$I$1:$J$4,2,TRUE)</f>
        <v>PerEmployeePerMonth</v>
      </c>
      <c r="AW222" s="14" t="str">
        <f>VLOOKUP(AW359,Lookups!$I$1:$J$4,2,TRUE)</f>
        <v>Per10TotalWeeklyBenefit</v>
      </c>
      <c r="AX222" s="14" t="str">
        <f>VLOOKUP(AX359,Lookups!$I$1:$J$4,2,TRUE)</f>
        <v>Per100CoveredPayroll</v>
      </c>
      <c r="AY222" s="14" t="str">
        <f>VLOOKUP(AY359,Lookups!$I$1:$J$4,2,TRUE)</f>
        <v>Per100CoveredPayroll</v>
      </c>
      <c r="AZ222" s="14" t="str">
        <f>VLOOKUP(AZ359,Lookups!$I$1:$J$4,2,TRUE)</f>
        <v>Per10TotalWeeklyBenefit</v>
      </c>
      <c r="BA222" s="14" t="str">
        <f>VLOOKUP(BA359,Lookups!$I$1:$J$4,2,TRUE)</f>
        <v>Per100CoveredPayroll</v>
      </c>
      <c r="BB222" s="14" t="str">
        <f>VLOOKUP(BB359,Lookups!$I$1:$J$4,2,TRUE)</f>
        <v>Per100CoveredPayroll</v>
      </c>
      <c r="BC222" s="14" t="str">
        <f>VLOOKUP(BC359,Lookups!$I$1:$J$4,2,TRUE)</f>
        <v>Per10TotalWeeklyBenefit</v>
      </c>
      <c r="BD222" s="14" t="str">
        <f>VLOOKUP(BD359,Lookups!$I$1:$J$4,2,TRUE)</f>
        <v>Per10TotalWeeklyBenefit</v>
      </c>
      <c r="BE222" s="14" t="str">
        <f>VLOOKUP(BE359,Lookups!$I$1:$J$4,2,TRUE)</f>
        <v>Per10TotalWeeklyBenefit</v>
      </c>
      <c r="BF222" s="14" t="str">
        <f>VLOOKUP(BF359,Lookups!$I$1:$J$4,2,TRUE)</f>
        <v>Per10TotalWeeklyBenefit</v>
      </c>
      <c r="BG222" s="14" t="str">
        <f>VLOOKUP(BG359,Lookups!$I$1:$J$4,2,TRUE)</f>
        <v>Per100CoveredPayroll</v>
      </c>
      <c r="BH222" s="14" t="str">
        <f>VLOOKUP(BH359,Lookups!$I$1:$J$4,2,TRUE)</f>
        <v>Per100CoveredPayroll</v>
      </c>
      <c r="BI222" s="14" t="str">
        <f>VLOOKUP(BI359,Lookups!$I$1:$J$4,2,TRUE)</f>
        <v>Per100CoveredPayroll</v>
      </c>
      <c r="BJ222" s="14" t="str">
        <f>VLOOKUP(BJ359,Lookups!$I$1:$J$4,2,TRUE)</f>
        <v>Per10TotalWeeklyBenefit</v>
      </c>
      <c r="BK222" s="14" t="str">
        <f>VLOOKUP(BK359,Lookups!$I$1:$J$4,2,TRUE)</f>
        <v>Per10TotalWeeklyBenefit</v>
      </c>
      <c r="BL222" s="14" t="str">
        <f>VLOOKUP(BL359,Lookups!$I$1:$J$4,2,TRUE)</f>
        <v>Per10TotalWeeklyBenefit</v>
      </c>
      <c r="BM222" s="14" t="str">
        <f>VLOOKUP(BM359,Lookups!$I$1:$J$4,2,TRUE)</f>
        <v>Per10TotalWeeklyBenefit</v>
      </c>
      <c r="BN222" s="14" t="str">
        <f>VLOOKUP(BN359,Lookups!$I$1:$J$4,2,TRUE)</f>
        <v>Per10TotalWeeklyBenefit</v>
      </c>
      <c r="BO222" s="14" t="str">
        <f>VLOOKUP(BO359,Lookups!$I$1:$J$4,2,TRUE)</f>
        <v>Per10TotalWeeklyBenefit</v>
      </c>
      <c r="BP222" s="14" t="str">
        <f>VLOOKUP(BP359,Lookups!$I$1:$J$4,2,TRUE)</f>
        <v>Per10TotalWeeklyBenefit</v>
      </c>
      <c r="BQ222" s="14" t="str">
        <f>VLOOKUP(BQ359,Lookups!$I$1:$J$4,2,TRUE)</f>
        <v>PerEmployeePerMonth</v>
      </c>
      <c r="BR222" s="14" t="str">
        <f>VLOOKUP(BR359,Lookups!$I$1:$J$4,2,TRUE)</f>
        <v>PerEmployeePerMonth</v>
      </c>
      <c r="BS222" s="14" t="str">
        <f>VLOOKUP(BS359,Lookups!$I$1:$J$4,2,TRUE)</f>
        <v>Per10TotalWeeklyBenefit</v>
      </c>
      <c r="BT222" s="14" t="str">
        <f>VLOOKUP(BT359,Lookups!$I$1:$J$4,2,TRUE)</f>
        <v>Per10TotalWeeklyBenefit</v>
      </c>
      <c r="BU222" s="14" t="str">
        <f>VLOOKUP(BU359,Lookups!$I$1:$J$4,2,TRUE)</f>
        <v>Per100CoveredPayroll</v>
      </c>
      <c r="BV222" s="14" t="str">
        <f>VLOOKUP(BV359,Lookups!$I$1:$J$4,2,TRUE)</f>
        <v>Per10TotalWeeklyBenefit</v>
      </c>
      <c r="BW222" s="14" t="str">
        <f>VLOOKUP(BW359,Lookups!$I$1:$J$4,2,TRUE)</f>
        <v>Per10TotalWeeklyBenefit</v>
      </c>
      <c r="BX222" s="14" t="str">
        <f>VLOOKUP(BX359,Lookups!$I$1:$J$4,2,TRUE)</f>
        <v>Per10TotalWeeklyBenefit</v>
      </c>
      <c r="BY222" s="14" t="str">
        <f>VLOOKUP(BY359,Lookups!$I$1:$J$4,2,TRUE)</f>
        <v>Per100CoveredPayroll</v>
      </c>
      <c r="BZ222" s="14" t="str">
        <f>VLOOKUP(BZ359,Lookups!$I$1:$J$4,2,TRUE)</f>
        <v>Per10TotalWeeklyBenefit</v>
      </c>
      <c r="CA222" s="14" t="str">
        <f>VLOOKUP(CA359,Lookups!$I$1:$J$4,2,TRUE)</f>
        <v>Per100CoveredPayroll</v>
      </c>
      <c r="CB222" s="14" t="str">
        <f>VLOOKUP(CB359,Lookups!$I$1:$J$4,2,TRUE)</f>
        <v>Per10TotalWeeklyBenefit</v>
      </c>
      <c r="CC222" s="14" t="str">
        <f>VLOOKUP(CC359,Lookups!$I$1:$J$4,2,TRUE)</f>
        <v>PerEmployeePerMonth</v>
      </c>
      <c r="CD222" s="14" t="str">
        <f>VLOOKUP(CD359,Lookups!$I$1:$J$4,2,TRUE)</f>
        <v>Per10TotalWeeklyBenefit</v>
      </c>
      <c r="CE222" s="14" t="str">
        <f>VLOOKUP(CE359,Lookups!$I$1:$J$4,2,TRUE)</f>
        <v>Per100CoveredPayroll</v>
      </c>
      <c r="CF222" s="14" t="str">
        <f>VLOOKUP(CF359,Lookups!$I$1:$J$4,2,TRUE)</f>
        <v>Per100CoveredPayroll</v>
      </c>
      <c r="CG222" s="14" t="str">
        <f>VLOOKUP(CG359,Lookups!$I$1:$J$4,2,TRUE)</f>
        <v>Per100CoveredPayroll</v>
      </c>
      <c r="CH222" s="14" t="str">
        <f>VLOOKUP(CH359,Lookups!$I$1:$J$4,2,TRUE)</f>
        <v>Per10TotalWeeklyBenefit</v>
      </c>
      <c r="CI222" s="14" t="str">
        <f>VLOOKUP(CI359,Lookups!$I$1:$J$4,2,TRUE)</f>
        <v>Per100CoveredPayroll</v>
      </c>
      <c r="CJ222" s="14" t="str">
        <f>VLOOKUP(CJ359,Lookups!$I$1:$J$4,2,TRUE)</f>
        <v>Per10TotalWeeklyBenefit</v>
      </c>
      <c r="CK222" s="14" t="str">
        <f>VLOOKUP(CK359,Lookups!$I$1:$J$4,2,TRUE)</f>
        <v>Per100CoveredPayroll</v>
      </c>
      <c r="CL222" s="14" t="str">
        <f>VLOOKUP(CL359,Lookups!$I$1:$J$4,2,TRUE)</f>
        <v>Per10TotalWeeklyBenefit</v>
      </c>
      <c r="CM222" s="14" t="str">
        <f>VLOOKUP(CM359,Lookups!$I$1:$J$4,2,TRUE)</f>
        <v>Per10TotalWeeklyBenefit</v>
      </c>
      <c r="CN222" s="14" t="str">
        <f>VLOOKUP(CN359,Lookups!$I$1:$J$4,2,TRUE)</f>
        <v>Per100CoveredPayroll</v>
      </c>
      <c r="CO222" s="14" t="str">
        <f>VLOOKUP(CO359,Lookups!$I$1:$J$4,2,TRUE)</f>
        <v>Per10TotalWeeklyBenefit</v>
      </c>
      <c r="CP222" s="14" t="str">
        <f>VLOOKUP(CP359,Lookups!$I$1:$J$4,2,TRUE)</f>
        <v>Per100CoveredPayroll</v>
      </c>
      <c r="CQ222" s="14" t="str">
        <f>VLOOKUP(CQ359,Lookups!$I$1:$J$4,2,TRUE)</f>
        <v>Per100CoveredPayroll</v>
      </c>
      <c r="CR222" s="14" t="str">
        <f>VLOOKUP(CR359,Lookups!$I$1:$J$4,2,TRUE)</f>
        <v>Per100CoveredPayroll</v>
      </c>
      <c r="CS222" s="14" t="str">
        <f>VLOOKUP(CS359,Lookups!$I$1:$J$4,2,TRUE)</f>
        <v>Per100CoveredPayroll</v>
      </c>
      <c r="CT222" s="14" t="str">
        <f>VLOOKUP(CT359,Lookups!$I$1:$J$4,2,TRUE)</f>
        <v>Per10TotalWeeklyBenefit</v>
      </c>
      <c r="CU222" s="14" t="str">
        <f>VLOOKUP(CU359,Lookups!$I$1:$J$4,2,TRUE)</f>
        <v>Per100CoveredPayroll</v>
      </c>
      <c r="CV222" s="14" t="str">
        <f>VLOOKUP(CV359,Lookups!$I$1:$J$4,2,TRUE)</f>
        <v>Per100CoveredPayroll</v>
      </c>
      <c r="CW222" s="14" t="str">
        <f>VLOOKUP(CW359,Lookups!$I$1:$J$4,2,TRUE)</f>
        <v>Per100CoveredPayroll</v>
      </c>
    </row>
    <row r="223" ht="12.75" customHeight="1" outlineLevel="1">
      <c r="A223" s="11" t="s">
        <v>700</v>
      </c>
      <c r="B223" s="14" t="str">
        <f>VLOOKUP(B360,Lookups!$K$1:$L$3,2,TRUE)</f>
        <v>AgeBanded</v>
      </c>
      <c r="C223" s="14" t="str">
        <f>VLOOKUP(C360,Lookups!$K$1:$L$3,2,TRUE)</f>
        <v>Composite</v>
      </c>
      <c r="D223" s="14" t="str">
        <f>VLOOKUP(D360,Lookups!$K$1:$L$3,2,TRUE)</f>
        <v>Composite</v>
      </c>
      <c r="E223" s="14" t="str">
        <f>VLOOKUP(E360,Lookups!$K$1:$L$3,2,TRUE)</f>
        <v>Composite</v>
      </c>
      <c r="F223" s="14" t="str">
        <f>VLOOKUP(F360,Lookups!$K$1:$L$3,2,TRUE)</f>
        <v>Composite</v>
      </c>
      <c r="G223" s="14" t="str">
        <f>VLOOKUP(G360,Lookups!$K$1:$L$3,2,TRUE)</f>
        <v>Composite</v>
      </c>
      <c r="H223" s="14" t="str">
        <f>VLOOKUP(H360,Lookups!$K$1:$L$3,2,TRUE)</f>
        <v>Composite</v>
      </c>
      <c r="I223" s="14" t="str">
        <f>VLOOKUP(I360,Lookups!$K$1:$L$3,2,TRUE)</f>
        <v>Composite</v>
      </c>
      <c r="J223" s="14" t="str">
        <f>VLOOKUP(J360,Lookups!$K$1:$L$3,2,TRUE)</f>
        <v>AgeBanded</v>
      </c>
      <c r="K223" s="14" t="str">
        <f>VLOOKUP(K360,Lookups!$K$1:$L$3,2,TRUE)</f>
        <v>Composite</v>
      </c>
      <c r="L223" s="14" t="str">
        <f>VLOOKUP(L360,Lookups!$K$1:$L$3,2,TRUE)</f>
        <v>Composite</v>
      </c>
      <c r="M223" s="14" t="str">
        <f>VLOOKUP(M360,Lookups!$K$1:$L$3,2,TRUE)</f>
        <v>Composite</v>
      </c>
      <c r="N223" s="14" t="str">
        <f>VLOOKUP(N360,Lookups!$K$1:$L$3,2,TRUE)</f>
        <v>AgeBanded</v>
      </c>
      <c r="O223" s="14" t="str">
        <f>VLOOKUP(O360,Lookups!$K$1:$L$3,2,TRUE)</f>
        <v>AgeBanded</v>
      </c>
      <c r="P223" s="14" t="str">
        <f>VLOOKUP(P360,Lookups!$K$1:$L$3,2,TRUE)</f>
        <v>Composite</v>
      </c>
      <c r="Q223" s="14" t="str">
        <f>VLOOKUP(Q360,Lookups!$K$1:$L$3,2,TRUE)</f>
        <v>Composite</v>
      </c>
      <c r="R223" s="14" t="str">
        <f>VLOOKUP(R360,Lookups!$K$1:$L$3,2,TRUE)</f>
        <v>Composite</v>
      </c>
      <c r="S223" s="14" t="str">
        <f>VLOOKUP(S360,Lookups!$K$1:$L$3,2,TRUE)</f>
        <v>Composite</v>
      </c>
      <c r="T223" s="14" t="str">
        <f>VLOOKUP(T360,Lookups!$K$1:$L$3,2,TRUE)</f>
        <v>AgeBanded</v>
      </c>
      <c r="U223" s="14" t="str">
        <f>VLOOKUP(U360,Lookups!$K$1:$L$3,2,TRUE)</f>
        <v>AgeBanded</v>
      </c>
      <c r="V223" s="14" t="str">
        <f>VLOOKUP(V360,Lookups!$K$1:$L$3,2,TRUE)</f>
        <v>Composite</v>
      </c>
      <c r="W223" s="14" t="str">
        <f>VLOOKUP(W360,Lookups!$K$1:$L$3,2,TRUE)</f>
        <v>Composite</v>
      </c>
      <c r="X223" s="14" t="str">
        <f>VLOOKUP(X360,Lookups!$K$1:$L$3,2,TRUE)</f>
        <v>Composite</v>
      </c>
      <c r="Y223" s="14" t="str">
        <f>VLOOKUP(Y360,Lookups!$K$1:$L$3,2,TRUE)</f>
        <v>AgeBanded</v>
      </c>
      <c r="Z223" s="14" t="str">
        <f>VLOOKUP(Z360,Lookups!$K$1:$L$3,2,TRUE)</f>
        <v>Composite</v>
      </c>
      <c r="AA223" s="14" t="str">
        <f>VLOOKUP(AA360,Lookups!$K$1:$L$3,2,TRUE)</f>
        <v>Composite</v>
      </c>
      <c r="AB223" s="14" t="str">
        <f>VLOOKUP(AB360,Lookups!$K$1:$L$3,2,TRUE)</f>
        <v>AgeBanded</v>
      </c>
      <c r="AC223" s="14" t="str">
        <f>VLOOKUP(AC360,Lookups!$K$1:$L$3,2,TRUE)</f>
        <v>AgeBanded</v>
      </c>
      <c r="AD223" s="14" t="str">
        <f>VLOOKUP(AD360,Lookups!$K$1:$L$3,2,TRUE)</f>
        <v>Composite</v>
      </c>
      <c r="AE223" s="14" t="str">
        <f>VLOOKUP(AE360,Lookups!$K$1:$L$3,2,TRUE)</f>
        <v>AgeBanded</v>
      </c>
      <c r="AF223" s="14" t="str">
        <f>VLOOKUP(AF360,Lookups!$K$1:$L$3,2,TRUE)</f>
        <v>AgeBanded</v>
      </c>
      <c r="AG223" s="14" t="str">
        <f>VLOOKUP(AG360,Lookups!$K$1:$L$3,2,TRUE)</f>
        <v>Composite</v>
      </c>
      <c r="AH223" s="14" t="str">
        <f>VLOOKUP(AH360,Lookups!$K$1:$L$3,2,TRUE)</f>
        <v>AgeBanded</v>
      </c>
      <c r="AI223" s="14" t="str">
        <f>VLOOKUP(AI360,Lookups!$K$1:$L$3,2,TRUE)</f>
        <v>Composite</v>
      </c>
      <c r="AJ223" s="14" t="str">
        <f>VLOOKUP(AJ360,Lookups!$K$1:$L$3,2,TRUE)</f>
        <v>AgeBanded</v>
      </c>
      <c r="AK223" s="14" t="str">
        <f>VLOOKUP(AK360,Lookups!$K$1:$L$3,2,TRUE)</f>
        <v>Composite</v>
      </c>
      <c r="AL223" s="14" t="str">
        <f>VLOOKUP(AL360,Lookups!$K$1:$L$3,2,TRUE)</f>
        <v>Composite</v>
      </c>
      <c r="AM223" s="14" t="str">
        <f>VLOOKUP(AM360,Lookups!$K$1:$L$3,2,TRUE)</f>
        <v>Composite</v>
      </c>
      <c r="AN223" s="14" t="str">
        <f>VLOOKUP(AN360,Lookups!$K$1:$L$3,2,TRUE)</f>
        <v>AgeBanded</v>
      </c>
      <c r="AO223" s="14" t="str">
        <f>VLOOKUP(AO360,Lookups!$K$1:$L$3,2,TRUE)</f>
        <v>Composite</v>
      </c>
      <c r="AP223" s="14" t="str">
        <f>VLOOKUP(AP360,Lookups!$K$1:$L$3,2,TRUE)</f>
        <v>Composite</v>
      </c>
      <c r="AQ223" s="14" t="str">
        <f>VLOOKUP(AQ360,Lookups!$K$1:$L$3,2,TRUE)</f>
        <v>Composite</v>
      </c>
      <c r="AR223" s="14" t="str">
        <f>VLOOKUP(AR360,Lookups!$K$1:$L$3,2,TRUE)</f>
        <v>Composite</v>
      </c>
      <c r="AS223" s="14" t="str">
        <f>VLOOKUP(AS360,Lookups!$K$1:$L$3,2,TRUE)</f>
        <v>Composite</v>
      </c>
      <c r="AT223" s="14" t="str">
        <f>VLOOKUP(AT360,Lookups!$K$1:$L$3,2,TRUE)</f>
        <v>AgeBanded</v>
      </c>
      <c r="AU223" s="14" t="str">
        <f>VLOOKUP(AU360,Lookups!$K$1:$L$3,2,TRUE)</f>
        <v>Composite</v>
      </c>
      <c r="AV223" s="14" t="str">
        <f>VLOOKUP(AV360,Lookups!$K$1:$L$3,2,TRUE)</f>
        <v>Composite</v>
      </c>
      <c r="AW223" s="14" t="str">
        <f>VLOOKUP(AW360,Lookups!$K$1:$L$3,2,TRUE)</f>
        <v>Composite</v>
      </c>
      <c r="AX223" s="14" t="str">
        <f>VLOOKUP(AX360,Lookups!$K$1:$L$3,2,TRUE)</f>
        <v>Composite</v>
      </c>
      <c r="AY223" s="14" t="str">
        <f>VLOOKUP(AY360,Lookups!$K$1:$L$3,2,TRUE)</f>
        <v>Composite</v>
      </c>
      <c r="AZ223" s="14" t="str">
        <f>VLOOKUP(AZ360,Lookups!$K$1:$L$3,2,TRUE)</f>
        <v>Composite</v>
      </c>
      <c r="BA223" s="14" t="str">
        <f>VLOOKUP(BA360,Lookups!$K$1:$L$3,2,TRUE)</f>
        <v>Composite</v>
      </c>
      <c r="BB223" s="14" t="str">
        <f>VLOOKUP(BB360,Lookups!$K$1:$L$3,2,TRUE)</f>
        <v>Composite</v>
      </c>
      <c r="BC223" s="14" t="str">
        <f>VLOOKUP(BC360,Lookups!$K$1:$L$3,2,TRUE)</f>
        <v>Composite</v>
      </c>
      <c r="BD223" s="14" t="str">
        <f>VLOOKUP(BD360,Lookups!$K$1:$L$3,2,TRUE)</f>
        <v>Composite</v>
      </c>
      <c r="BE223" s="14" t="str">
        <f>VLOOKUP(BE360,Lookups!$K$1:$L$3,2,TRUE)</f>
        <v>Composite</v>
      </c>
      <c r="BF223" s="14" t="str">
        <f>VLOOKUP(BF360,Lookups!$K$1:$L$3,2,TRUE)</f>
        <v>AgeBanded</v>
      </c>
      <c r="BG223" s="14" t="str">
        <f>VLOOKUP(BG360,Lookups!$K$1:$L$3,2,TRUE)</f>
        <v>AgeBanded</v>
      </c>
      <c r="BH223" s="14" t="str">
        <f>VLOOKUP(BH360,Lookups!$K$1:$L$3,2,TRUE)</f>
        <v>AgeBanded</v>
      </c>
      <c r="BI223" s="14" t="str">
        <f>VLOOKUP(BI360,Lookups!$K$1:$L$3,2,TRUE)</f>
        <v>Composite</v>
      </c>
      <c r="BJ223" s="14" t="str">
        <f>VLOOKUP(BJ360,Lookups!$K$1:$L$3,2,TRUE)</f>
        <v>Composite</v>
      </c>
      <c r="BK223" s="14" t="str">
        <f>VLOOKUP(BK360,Lookups!$K$1:$L$3,2,TRUE)</f>
        <v>AgeBanded</v>
      </c>
      <c r="BL223" s="14" t="str">
        <f>VLOOKUP(BL360,Lookups!$K$1:$L$3,2,TRUE)</f>
        <v>AgeBanded</v>
      </c>
      <c r="BM223" s="14" t="str">
        <f>VLOOKUP(BM360,Lookups!$K$1:$L$3,2,TRUE)</f>
        <v>Composite</v>
      </c>
      <c r="BN223" s="14" t="str">
        <f>VLOOKUP(BN360,Lookups!$K$1:$L$3,2,TRUE)</f>
        <v>AgeBanded</v>
      </c>
      <c r="BO223" s="14" t="str">
        <f>VLOOKUP(BO360,Lookups!$K$1:$L$3,2,TRUE)</f>
        <v>Composite</v>
      </c>
      <c r="BP223" s="14" t="str">
        <f>VLOOKUP(BP360,Lookups!$K$1:$L$3,2,TRUE)</f>
        <v>Composite</v>
      </c>
      <c r="BQ223" s="14" t="str">
        <f>VLOOKUP(BQ360,Lookups!$K$1:$L$3,2,TRUE)</f>
        <v>Composite</v>
      </c>
      <c r="BR223" s="14" t="str">
        <f>VLOOKUP(BR360,Lookups!$K$1:$L$3,2,TRUE)</f>
        <v>AgeBanded</v>
      </c>
      <c r="BS223" s="14" t="str">
        <f>VLOOKUP(BS360,Lookups!$K$1:$L$3,2,TRUE)</f>
        <v>Composite</v>
      </c>
      <c r="BT223" s="14" t="str">
        <f>VLOOKUP(BT360,Lookups!$K$1:$L$3,2,TRUE)</f>
        <v>Composite</v>
      </c>
      <c r="BU223" s="14" t="str">
        <f>VLOOKUP(BU360,Lookups!$K$1:$L$3,2,TRUE)</f>
        <v>Composite</v>
      </c>
      <c r="BV223" s="14" t="str">
        <f>VLOOKUP(BV360,Lookups!$K$1:$L$3,2,TRUE)</f>
        <v>AgeBanded</v>
      </c>
      <c r="BW223" s="14" t="str">
        <f>VLOOKUP(BW360,Lookups!$K$1:$L$3,2,TRUE)</f>
        <v>AgeBanded</v>
      </c>
      <c r="BX223" s="14" t="str">
        <f>VLOOKUP(BX360,Lookups!$K$1:$L$3,2,TRUE)</f>
        <v>Composite</v>
      </c>
      <c r="BY223" s="14" t="str">
        <f>VLOOKUP(BY360,Lookups!$K$1:$L$3,2,TRUE)</f>
        <v>Composite</v>
      </c>
      <c r="BZ223" s="14" t="str">
        <f>VLOOKUP(BZ360,Lookups!$K$1:$L$3,2,TRUE)</f>
        <v>AgeBanded</v>
      </c>
      <c r="CA223" s="14" t="str">
        <f>VLOOKUP(CA360,Lookups!$K$1:$L$3,2,TRUE)</f>
        <v>Composite</v>
      </c>
      <c r="CB223" s="14" t="str">
        <f>VLOOKUP(CB360,Lookups!$K$1:$L$3,2,TRUE)</f>
        <v>Composite</v>
      </c>
      <c r="CC223" s="14" t="str">
        <f>VLOOKUP(CC360,Lookups!$K$1:$L$3,2,TRUE)</f>
        <v>Composite</v>
      </c>
      <c r="CD223" s="14" t="str">
        <f>VLOOKUP(CD360,Lookups!$K$1:$L$3,2,TRUE)</f>
        <v>AgeBanded</v>
      </c>
      <c r="CE223" s="14" t="str">
        <f>VLOOKUP(CE360,Lookups!$K$1:$L$3,2,TRUE)</f>
        <v>Composite</v>
      </c>
      <c r="CF223" s="14" t="str">
        <f>VLOOKUP(CF360,Lookups!$K$1:$L$3,2,TRUE)</f>
        <v>Composite</v>
      </c>
      <c r="CG223" s="14" t="str">
        <f>VLOOKUP(CG360,Lookups!$K$1:$L$3,2,TRUE)</f>
        <v>Composite</v>
      </c>
      <c r="CH223" s="14" t="str">
        <f>VLOOKUP(CH360,Lookups!$K$1:$L$3,2,TRUE)</f>
        <v>Composite</v>
      </c>
      <c r="CI223" s="14" t="str">
        <f>VLOOKUP(CI360,Lookups!$K$1:$L$3,2,TRUE)</f>
        <v>Composite</v>
      </c>
      <c r="CJ223" s="14" t="str">
        <f>VLOOKUP(CJ360,Lookups!$K$1:$L$3,2,TRUE)</f>
        <v>Composite</v>
      </c>
      <c r="CK223" s="14" t="str">
        <f>VLOOKUP(CK360,Lookups!$K$1:$L$3,2,TRUE)</f>
        <v>Composite</v>
      </c>
      <c r="CL223" s="14" t="str">
        <f>VLOOKUP(CL360,Lookups!$K$1:$L$3,2,TRUE)</f>
        <v>Composite</v>
      </c>
      <c r="CM223" s="14" t="str">
        <f>VLOOKUP(CM360,Lookups!$K$1:$L$3,2,TRUE)</f>
        <v>AgeBanded</v>
      </c>
      <c r="CN223" s="14" t="str">
        <f>VLOOKUP(CN360,Lookups!$K$1:$L$3,2,TRUE)</f>
        <v>Composite</v>
      </c>
      <c r="CO223" s="14" t="str">
        <f>VLOOKUP(CO360,Lookups!$K$1:$L$3,2,TRUE)</f>
        <v>Composite</v>
      </c>
      <c r="CP223" s="14" t="str">
        <f>VLOOKUP(CP360,Lookups!$K$1:$L$3,2,TRUE)</f>
        <v>Composite</v>
      </c>
      <c r="CQ223" s="14" t="str">
        <f>VLOOKUP(CQ360,Lookups!$K$1:$L$3,2,TRUE)</f>
        <v>AgeBanded</v>
      </c>
      <c r="CR223" s="14" t="str">
        <f>VLOOKUP(CR360,Lookups!$K$1:$L$3,2,TRUE)</f>
        <v>Composite</v>
      </c>
      <c r="CS223" s="14" t="str">
        <f>VLOOKUP(CS360,Lookups!$K$1:$L$3,2,TRUE)</f>
        <v>Composite</v>
      </c>
      <c r="CT223" s="14" t="str">
        <f>VLOOKUP(CT360,Lookups!$K$1:$L$3,2,TRUE)</f>
        <v>Composite</v>
      </c>
      <c r="CU223" s="14" t="str">
        <f>VLOOKUP(CU360,Lookups!$K$1:$L$3,2,TRUE)</f>
        <v>AgeBanded</v>
      </c>
      <c r="CV223" s="14" t="str">
        <f>VLOOKUP(CV360,Lookups!$K$1:$L$3,2,TRUE)</f>
        <v>Composite</v>
      </c>
      <c r="CW223" s="14" t="str">
        <f>VLOOKUP(CW360,Lookups!$K$1:$L$3,2,TRUE)</f>
        <v>Composite</v>
      </c>
    </row>
    <row r="224" ht="12.75" customHeight="1" outlineLevel="1">
      <c r="A224" s="10" t="s">
        <v>701</v>
      </c>
      <c r="B224" s="17" t="str">
        <f>VLOOKUP(B361,Lookups!$M$1:$N$3,2,TRUE)</f>
        <v>FullyInsured</v>
      </c>
      <c r="C224" s="17" t="str">
        <f>VLOOKUP(C361,Lookups!$M$1:$N$3,2,TRUE)</f>
        <v>FullyInsured</v>
      </c>
      <c r="D224" s="17" t="str">
        <f>VLOOKUP(D361,Lookups!$M$1:$N$3,2,TRUE)</f>
        <v>FullyInsured</v>
      </c>
      <c r="E224" s="17" t="str">
        <f>VLOOKUP(E361,Lookups!$M$1:$N$3,2,TRUE)</f>
        <v>FullyInsured</v>
      </c>
      <c r="F224" s="17" t="str">
        <f>VLOOKUP(F361,Lookups!$M$1:$N$3,2,TRUE)</f>
        <v>FullyInsured</v>
      </c>
      <c r="G224" s="17" t="str">
        <f>VLOOKUP(G361,Lookups!$M$1:$N$3,2,TRUE)</f>
        <v>FullyInsured</v>
      </c>
      <c r="H224" s="17" t="str">
        <f>VLOOKUP(H361,Lookups!$M$1:$N$3,2,TRUE)</f>
        <v>FullyInsured</v>
      </c>
      <c r="I224" s="17" t="str">
        <f>VLOOKUP(I361,Lookups!$M$1:$N$3,2,TRUE)</f>
        <v>ASO</v>
      </c>
      <c r="J224" s="17" t="str">
        <f>VLOOKUP(J361,Lookups!$M$1:$N$3,2,TRUE)</f>
        <v>FullyInsured</v>
      </c>
      <c r="K224" s="17" t="str">
        <f>VLOOKUP(K361,Lookups!$M$1:$N$3,2,TRUE)</f>
        <v>FullyInsured</v>
      </c>
      <c r="L224" s="17" t="str">
        <f>VLOOKUP(L361,Lookups!$M$1:$N$3,2,TRUE)</f>
        <v>FullyInsured</v>
      </c>
      <c r="M224" s="17" t="str">
        <f>VLOOKUP(M361,Lookups!$M$1:$N$3,2,TRUE)</f>
        <v>ASO</v>
      </c>
      <c r="N224" s="17" t="str">
        <f>VLOOKUP(N361,Lookups!$M$1:$N$3,2,TRUE)</f>
        <v>FullyInsured</v>
      </c>
      <c r="O224" s="17" t="str">
        <f>VLOOKUP(O361,Lookups!$M$1:$N$3,2,TRUE)</f>
        <v>FullyInsured</v>
      </c>
      <c r="P224" s="17" t="str">
        <f>VLOOKUP(P361,Lookups!$M$1:$N$3,2,TRUE)</f>
        <v>FullyInsured</v>
      </c>
      <c r="Q224" s="17" t="str">
        <f>VLOOKUP(Q361,Lookups!$M$1:$N$3,2,TRUE)</f>
        <v>FullyInsured</v>
      </c>
      <c r="R224" s="17" t="str">
        <f>VLOOKUP(R361,Lookups!$M$1:$N$3,2,TRUE)</f>
        <v>FullyInsured</v>
      </c>
      <c r="S224" s="17" t="str">
        <f>VLOOKUP(S361,Lookups!$M$1:$N$3,2,TRUE)</f>
        <v>ASO</v>
      </c>
      <c r="T224" s="17" t="str">
        <f>VLOOKUP(T361,Lookups!$M$1:$N$3,2,TRUE)</f>
        <v>FullyInsured</v>
      </c>
      <c r="U224" s="17" t="str">
        <f>VLOOKUP(U361,Lookups!$M$1:$N$3,2,TRUE)</f>
        <v>FullyInsured</v>
      </c>
      <c r="V224" s="17" t="str">
        <f>VLOOKUP(V361,Lookups!$M$1:$N$3,2,TRUE)</f>
        <v>FullyInsured</v>
      </c>
      <c r="W224" s="17" t="str">
        <f>VLOOKUP(W361,Lookups!$M$1:$N$3,2,TRUE)</f>
        <v>ASO</v>
      </c>
      <c r="X224" s="17" t="str">
        <f>VLOOKUP(X361,Lookups!$M$1:$N$3,2,TRUE)</f>
        <v>FullyInsured</v>
      </c>
      <c r="Y224" s="17" t="str">
        <f>VLOOKUP(Y361,Lookups!$M$1:$N$3,2,TRUE)</f>
        <v>FullyInsured</v>
      </c>
      <c r="Z224" s="17" t="str">
        <f>VLOOKUP(Z361,Lookups!$M$1:$N$3,2,TRUE)</f>
        <v>FullyInsured</v>
      </c>
      <c r="AA224" s="17" t="str">
        <f>VLOOKUP(AA361,Lookups!$M$1:$N$3,2,TRUE)</f>
        <v>FullyInsured</v>
      </c>
      <c r="AB224" s="17" t="str">
        <f>VLOOKUP(AB361,Lookups!$M$1:$N$3,2,TRUE)</f>
        <v>FullyInsured</v>
      </c>
      <c r="AC224" s="17" t="str">
        <f>VLOOKUP(AC361,Lookups!$M$1:$N$3,2,TRUE)</f>
        <v>FullyInsured</v>
      </c>
      <c r="AD224" s="17" t="str">
        <f>VLOOKUP(AD361,Lookups!$M$1:$N$3,2,TRUE)</f>
        <v>FullyInsured</v>
      </c>
      <c r="AE224" s="17" t="str">
        <f>VLOOKUP(AE361,Lookups!$M$1:$N$3,2,TRUE)</f>
        <v>FullyInsured</v>
      </c>
      <c r="AF224" s="17" t="str">
        <f>VLOOKUP(AF361,Lookups!$M$1:$N$3,2,TRUE)</f>
        <v>FullyInsured</v>
      </c>
      <c r="AG224" s="17" t="str">
        <f>VLOOKUP(AG361,Lookups!$M$1:$N$3,2,TRUE)</f>
        <v>ASO</v>
      </c>
      <c r="AH224" s="17" t="str">
        <f>VLOOKUP(AH361,Lookups!$M$1:$N$3,2,TRUE)</f>
        <v>FullyInsured</v>
      </c>
      <c r="AI224" s="17" t="str">
        <f>VLOOKUP(AI361,Lookups!$M$1:$N$3,2,TRUE)</f>
        <v>FullyInsured</v>
      </c>
      <c r="AJ224" s="17" t="str">
        <f>VLOOKUP(AJ361,Lookups!$M$1:$N$3,2,TRUE)</f>
        <v>FullyInsured</v>
      </c>
      <c r="AK224" s="17" t="str">
        <f>VLOOKUP(AK361,Lookups!$M$1:$N$3,2,TRUE)</f>
        <v>FullyInsured</v>
      </c>
      <c r="AL224" s="17" t="str">
        <f>VLOOKUP(AL361,Lookups!$M$1:$N$3,2,TRUE)</f>
        <v>FullyInsured</v>
      </c>
      <c r="AM224" s="17" t="str">
        <f>VLOOKUP(AM361,Lookups!$M$1:$N$3,2,TRUE)</f>
        <v>ASO</v>
      </c>
      <c r="AN224" s="17" t="str">
        <f>VLOOKUP(AN361,Lookups!$M$1:$N$3,2,TRUE)</f>
        <v>FullyInsured</v>
      </c>
      <c r="AO224" s="17" t="str">
        <f>VLOOKUP(AO361,Lookups!$M$1:$N$3,2,TRUE)</f>
        <v>ASO</v>
      </c>
      <c r="AP224" s="17" t="str">
        <f>VLOOKUP(AP361,Lookups!$M$1:$N$3,2,TRUE)</f>
        <v>FullyInsured</v>
      </c>
      <c r="AQ224" s="17" t="str">
        <f>VLOOKUP(AQ361,Lookups!$M$1:$N$3,2,TRUE)</f>
        <v>FullyInsured</v>
      </c>
      <c r="AR224" s="17" t="str">
        <f>VLOOKUP(AR361,Lookups!$M$1:$N$3,2,TRUE)</f>
        <v>FullyInsured</v>
      </c>
      <c r="AS224" s="17" t="str">
        <f>VLOOKUP(AS361,Lookups!$M$1:$N$3,2,TRUE)</f>
        <v>FullyInsured</v>
      </c>
      <c r="AT224" s="17" t="str">
        <f>VLOOKUP(AT361,Lookups!$M$1:$N$3,2,TRUE)</f>
        <v>FullyInsured</v>
      </c>
      <c r="AU224" s="17" t="str">
        <f>VLOOKUP(AU361,Lookups!$M$1:$N$3,2,TRUE)</f>
        <v>FullyInsured</v>
      </c>
      <c r="AV224" s="17" t="str">
        <f>VLOOKUP(AV361,Lookups!$M$1:$N$3,2,TRUE)</f>
        <v>FullyInsured</v>
      </c>
      <c r="AW224" s="17" t="str">
        <f>VLOOKUP(AW361,Lookups!$M$1:$N$3,2,TRUE)</f>
        <v>FullyInsured</v>
      </c>
      <c r="AX224" s="17" t="str">
        <f>VLOOKUP(AX361,Lookups!$M$1:$N$3,2,TRUE)</f>
        <v>ASO</v>
      </c>
      <c r="AY224" s="17" t="str">
        <f>VLOOKUP(AY361,Lookups!$M$1:$N$3,2,TRUE)</f>
        <v>ASO</v>
      </c>
      <c r="AZ224" s="17" t="str">
        <f>VLOOKUP(AZ361,Lookups!$M$1:$N$3,2,TRUE)</f>
        <v>FullyInsured</v>
      </c>
      <c r="BA224" s="17" t="str">
        <f>VLOOKUP(BA361,Lookups!$M$1:$N$3,2,TRUE)</f>
        <v>FullyInsured</v>
      </c>
      <c r="BB224" s="17" t="str">
        <f>VLOOKUP(BB361,Lookups!$M$1:$N$3,2,TRUE)</f>
        <v>FullyInsured</v>
      </c>
      <c r="BC224" s="17" t="str">
        <f>VLOOKUP(BC361,Lookups!$M$1:$N$3,2,TRUE)</f>
        <v>FullyInsured</v>
      </c>
      <c r="BD224" s="17" t="str">
        <f>VLOOKUP(BD361,Lookups!$M$1:$N$3,2,TRUE)</f>
        <v>ASO</v>
      </c>
      <c r="BE224" s="17" t="str">
        <f>VLOOKUP(BE361,Lookups!$M$1:$N$3,2,TRUE)</f>
        <v>FullyInsured</v>
      </c>
      <c r="BF224" s="17" t="str">
        <f>VLOOKUP(BF361,Lookups!$M$1:$N$3,2,TRUE)</f>
        <v>FullyInsured</v>
      </c>
      <c r="BG224" s="17" t="str">
        <f>VLOOKUP(BG361,Lookups!$M$1:$N$3,2,TRUE)</f>
        <v>FullyInsured</v>
      </c>
      <c r="BH224" s="17" t="str">
        <f>VLOOKUP(BH361,Lookups!$M$1:$N$3,2,TRUE)</f>
        <v>FullyInsured</v>
      </c>
      <c r="BI224" s="17" t="str">
        <f>VLOOKUP(BI361,Lookups!$M$1:$N$3,2,TRUE)</f>
        <v>FullyInsured</v>
      </c>
      <c r="BJ224" s="17" t="str">
        <f>VLOOKUP(BJ361,Lookups!$M$1:$N$3,2,TRUE)</f>
        <v>ASO</v>
      </c>
      <c r="BK224" s="17" t="str">
        <f>VLOOKUP(BK361,Lookups!$M$1:$N$3,2,TRUE)</f>
        <v>FullyInsured</v>
      </c>
      <c r="BL224" s="17" t="str">
        <f>VLOOKUP(BL361,Lookups!$M$1:$N$3,2,TRUE)</f>
        <v>FullyInsured</v>
      </c>
      <c r="BM224" s="17" t="str">
        <f>VLOOKUP(BM361,Lookups!$M$1:$N$3,2,TRUE)</f>
        <v>FullyInsured</v>
      </c>
      <c r="BN224" s="17" t="str">
        <f>VLOOKUP(BN361,Lookups!$M$1:$N$3,2,TRUE)</f>
        <v>FullyInsured</v>
      </c>
      <c r="BO224" s="17" t="str">
        <f>VLOOKUP(BO361,Lookups!$M$1:$N$3,2,TRUE)</f>
        <v>FullyInsured</v>
      </c>
      <c r="BP224" s="17" t="str">
        <f>VLOOKUP(BP361,Lookups!$M$1:$N$3,2,TRUE)</f>
        <v>FullyInsured</v>
      </c>
      <c r="BQ224" s="17" t="str">
        <f>VLOOKUP(BQ361,Lookups!$M$1:$N$3,2,TRUE)</f>
        <v>ASO</v>
      </c>
      <c r="BR224" s="17" t="str">
        <f>VLOOKUP(BR361,Lookups!$M$1:$N$3,2,TRUE)</f>
        <v>ASO</v>
      </c>
      <c r="BS224" s="17" t="str">
        <f>VLOOKUP(BS361,Lookups!$M$1:$N$3,2,TRUE)</f>
        <v>FullyInsured</v>
      </c>
      <c r="BT224" s="17" t="str">
        <f>VLOOKUP(BT361,Lookups!$M$1:$N$3,2,TRUE)</f>
        <v>FullyInsured</v>
      </c>
      <c r="BU224" s="17" t="str">
        <f>VLOOKUP(BU361,Lookups!$M$1:$N$3,2,TRUE)</f>
        <v>FullyInsured</v>
      </c>
      <c r="BV224" s="17" t="str">
        <f>VLOOKUP(BV361,Lookups!$M$1:$N$3,2,TRUE)</f>
        <v>FullyInsured</v>
      </c>
      <c r="BW224" s="17" t="str">
        <f>VLOOKUP(BW361,Lookups!$M$1:$N$3,2,TRUE)</f>
        <v>FullyInsured</v>
      </c>
      <c r="BX224" s="17" t="str">
        <f>VLOOKUP(BX361,Lookups!$M$1:$N$3,2,TRUE)</f>
        <v>FullyInsured</v>
      </c>
      <c r="BY224" s="17" t="str">
        <f>VLOOKUP(BY361,Lookups!$M$1:$N$3,2,TRUE)</f>
        <v>FullyInsured</v>
      </c>
      <c r="BZ224" s="17" t="str">
        <f>VLOOKUP(BZ361,Lookups!$M$1:$N$3,2,TRUE)</f>
        <v>FullyInsured</v>
      </c>
      <c r="CA224" s="17" t="str">
        <f>VLOOKUP(CA361,Lookups!$M$1:$N$3,2,TRUE)</f>
        <v>FullyInsured</v>
      </c>
      <c r="CB224" s="17" t="str">
        <f>VLOOKUP(CB361,Lookups!$M$1:$N$3,2,TRUE)</f>
        <v>FullyInsured</v>
      </c>
      <c r="CC224" s="17" t="str">
        <f>VLOOKUP(CC361,Lookups!$M$1:$N$3,2,TRUE)</f>
        <v>FullyInsured</v>
      </c>
      <c r="CD224" s="17" t="str">
        <f>VLOOKUP(CD361,Lookups!$M$1:$N$3,2,TRUE)</f>
        <v>ASO</v>
      </c>
      <c r="CE224" s="17" t="str">
        <f>VLOOKUP(CE361,Lookups!$M$1:$N$3,2,TRUE)</f>
        <v>FullyInsured</v>
      </c>
      <c r="CF224" s="17" t="str">
        <f>VLOOKUP(CF361,Lookups!$M$1:$N$3,2,TRUE)</f>
        <v>FullyInsured</v>
      </c>
      <c r="CG224" s="17" t="str">
        <f>VLOOKUP(CG361,Lookups!$M$1:$N$3,2,TRUE)</f>
        <v>FullyInsured</v>
      </c>
      <c r="CH224" s="17" t="str">
        <f>VLOOKUP(CH361,Lookups!$M$1:$N$3,2,TRUE)</f>
        <v>FullyInsured</v>
      </c>
      <c r="CI224" s="17" t="str">
        <f>VLOOKUP(CI361,Lookups!$M$1:$N$3,2,TRUE)</f>
        <v>ASO</v>
      </c>
      <c r="CJ224" s="17" t="str">
        <f>VLOOKUP(CJ361,Lookups!$M$1:$N$3,2,TRUE)</f>
        <v>ASO</v>
      </c>
      <c r="CK224" s="17" t="str">
        <f>VLOOKUP(CK361,Lookups!$M$1:$N$3,2,TRUE)</f>
        <v>FullyInsured</v>
      </c>
      <c r="CL224" s="17" t="str">
        <f>VLOOKUP(CL361,Lookups!$M$1:$N$3,2,TRUE)</f>
        <v>FullyInsured</v>
      </c>
      <c r="CM224" s="17" t="str">
        <f>VLOOKUP(CM361,Lookups!$M$1:$N$3,2,TRUE)</f>
        <v>FullyInsured</v>
      </c>
      <c r="CN224" s="17" t="str">
        <f>VLOOKUP(CN361,Lookups!$M$1:$N$3,2,TRUE)</f>
        <v>ASO</v>
      </c>
      <c r="CO224" s="17" t="str">
        <f>VLOOKUP(CO361,Lookups!$M$1:$N$3,2,TRUE)</f>
        <v>FullyInsured</v>
      </c>
      <c r="CP224" s="17" t="str">
        <f>VLOOKUP(CP361,Lookups!$M$1:$N$3,2,TRUE)</f>
        <v>FullyInsured</v>
      </c>
      <c r="CQ224" s="17" t="str">
        <f>VLOOKUP(CQ361,Lookups!$M$1:$N$3,2,TRUE)</f>
        <v>FullyInsured</v>
      </c>
      <c r="CR224" s="17" t="str">
        <f>VLOOKUP(CR361,Lookups!$M$1:$N$3,2,TRUE)</f>
        <v>ASO</v>
      </c>
      <c r="CS224" s="17" t="str">
        <f>VLOOKUP(CS361,Lookups!$M$1:$N$3,2,TRUE)</f>
        <v>FullyInsured</v>
      </c>
      <c r="CT224" s="17" t="str">
        <f>VLOOKUP(CT361,Lookups!$M$1:$N$3,2,TRUE)</f>
        <v>FullyInsured</v>
      </c>
      <c r="CU224" s="17" t="str">
        <f>VLOOKUP(CU361,Lookups!$M$1:$N$3,2,TRUE)</f>
        <v>FullyInsured</v>
      </c>
      <c r="CV224" s="17" t="str">
        <f>VLOOKUP(CV361,Lookups!$M$1:$N$3,2,TRUE)</f>
        <v>FullyInsured</v>
      </c>
      <c r="CW224" s="17" t="str">
        <f>VLOOKUP(CW361,Lookups!$M$1:$N$3,2,TRUE)</f>
        <v>ASO</v>
      </c>
    </row>
    <row r="225" ht="12.75" customHeight="1" outlineLevel="1">
      <c r="A225" s="11" t="s">
        <v>702</v>
      </c>
      <c r="B225" s="14" t="str">
        <f>VLOOKUP(B362,Lookups!$O$1:$P$4,2,TRUE)</f>
        <v>NonContributory</v>
      </c>
      <c r="C225" s="14" t="str">
        <f>VLOOKUP(C362,Lookups!$O$1:$P$4,2,TRUE)</f>
        <v>Contributory</v>
      </c>
      <c r="D225" s="14" t="str">
        <f>VLOOKUP(D362,Lookups!$O$1:$P$4,2,TRUE)</f>
        <v>NonContributory</v>
      </c>
      <c r="E225" s="14" t="str">
        <f>VLOOKUP(E362,Lookups!$O$1:$P$4,2,TRUE)</f>
        <v>Contributory</v>
      </c>
      <c r="F225" s="14" t="str">
        <f>VLOOKUP(F362,Lookups!$O$1:$P$4,2,TRUE)</f>
        <v>Voluntary</v>
      </c>
      <c r="G225" s="14" t="str">
        <f>VLOOKUP(G362,Lookups!$O$1:$P$4,2,TRUE)</f>
        <v>Contributory</v>
      </c>
      <c r="H225" s="14" t="str">
        <f>VLOOKUP(H362,Lookups!$O$1:$P$4,2,TRUE)</f>
        <v>NonContributory</v>
      </c>
      <c r="I225" s="14" t="str">
        <f>VLOOKUP(I362,Lookups!$O$1:$P$4,2,TRUE)</f>
        <v>Contributory</v>
      </c>
      <c r="J225" s="14" t="str">
        <f>VLOOKUP(J362,Lookups!$O$1:$P$4,2,TRUE)</f>
        <v>NonContributory</v>
      </c>
      <c r="K225" s="14" t="str">
        <f>VLOOKUP(K362,Lookups!$O$1:$P$4,2,TRUE)</f>
        <v>Contributory</v>
      </c>
      <c r="L225" s="14" t="str">
        <f>VLOOKUP(L362,Lookups!$O$1:$P$4,2,TRUE)</f>
        <v>Contributory</v>
      </c>
      <c r="M225" s="14" t="str">
        <f>VLOOKUP(M362,Lookups!$O$1:$P$4,2,TRUE)</f>
        <v>Contributory</v>
      </c>
      <c r="N225" s="14" t="str">
        <f>VLOOKUP(N362,Lookups!$O$1:$P$4,2,TRUE)</f>
        <v>Voluntary</v>
      </c>
      <c r="O225" s="14" t="str">
        <f>VLOOKUP(O362,Lookups!$O$1:$P$4,2,TRUE)</f>
        <v>Contributory</v>
      </c>
      <c r="P225" s="14" t="str">
        <f>VLOOKUP(P362,Lookups!$O$1:$P$4,2,TRUE)</f>
        <v>Contributory</v>
      </c>
      <c r="Q225" s="14" t="str">
        <f>VLOOKUP(Q362,Lookups!$O$1:$P$4,2,TRUE)</f>
        <v>Contributory</v>
      </c>
      <c r="R225" s="14" t="str">
        <f>VLOOKUP(R362,Lookups!$O$1:$P$4,2,TRUE)</f>
        <v>Contributory</v>
      </c>
      <c r="S225" s="14" t="str">
        <f>VLOOKUP(S362,Lookups!$O$1:$P$4,2,TRUE)</f>
        <v>Contributory</v>
      </c>
      <c r="T225" s="14" t="str">
        <f>VLOOKUP(T362,Lookups!$O$1:$P$4,2,TRUE)</f>
        <v>Voluntary</v>
      </c>
      <c r="U225" s="14" t="str">
        <f>VLOOKUP(U362,Lookups!$O$1:$P$4,2,TRUE)</f>
        <v>Contributory</v>
      </c>
      <c r="V225" s="14" t="str">
        <f>VLOOKUP(V362,Lookups!$O$1:$P$4,2,TRUE)</f>
        <v>NonContributory</v>
      </c>
      <c r="W225" s="14" t="str">
        <f>VLOOKUP(W362,Lookups!$O$1:$P$4,2,TRUE)</f>
        <v>Contributory</v>
      </c>
      <c r="X225" s="14" t="str">
        <f>VLOOKUP(X362,Lookups!$O$1:$P$4,2,TRUE)</f>
        <v>Contributory</v>
      </c>
      <c r="Y225" s="14" t="str">
        <f>VLOOKUP(Y362,Lookups!$O$1:$P$4,2,TRUE)</f>
        <v>Contributory</v>
      </c>
      <c r="Z225" s="14" t="str">
        <f>VLOOKUP(Z362,Lookups!$O$1:$P$4,2,TRUE)</f>
        <v>Contributory</v>
      </c>
      <c r="AA225" s="14" t="str">
        <f>VLOOKUP(AA362,Lookups!$O$1:$P$4,2,TRUE)</f>
        <v>Contributory</v>
      </c>
      <c r="AB225" s="14" t="str">
        <f>VLOOKUP(AB362,Lookups!$O$1:$P$4,2,TRUE)</f>
        <v>Voluntary</v>
      </c>
      <c r="AC225" s="14" t="str">
        <f>VLOOKUP(AC362,Lookups!$O$1:$P$4,2,TRUE)</f>
        <v>Voluntary</v>
      </c>
      <c r="AD225" s="14" t="str">
        <f>VLOOKUP(AD362,Lookups!$O$1:$P$4,2,TRUE)</f>
        <v>Voluntary</v>
      </c>
      <c r="AE225" s="14" t="str">
        <f>VLOOKUP(AE362,Lookups!$O$1:$P$4,2,TRUE)</f>
        <v>Contributory</v>
      </c>
      <c r="AF225" s="14" t="str">
        <f>VLOOKUP(AF362,Lookups!$O$1:$P$4,2,TRUE)</f>
        <v>NonContributory</v>
      </c>
      <c r="AG225" s="14" t="str">
        <f>VLOOKUP(AG362,Lookups!$O$1:$P$4,2,TRUE)</f>
        <v>NonContributory</v>
      </c>
      <c r="AH225" s="14" t="str">
        <f>VLOOKUP(AH362,Lookups!$O$1:$P$4,2,TRUE)</f>
        <v>Contributory</v>
      </c>
      <c r="AI225" s="14" t="str">
        <f>VLOOKUP(AI362,Lookups!$O$1:$P$4,2,TRUE)</f>
        <v>Voluntary</v>
      </c>
      <c r="AJ225" s="14" t="str">
        <f>VLOOKUP(AJ362,Lookups!$O$1:$P$4,2,TRUE)</f>
        <v>Voluntary</v>
      </c>
      <c r="AK225" s="14" t="str">
        <f>VLOOKUP(AK362,Lookups!$O$1:$P$4,2,TRUE)</f>
        <v>NonContributory</v>
      </c>
      <c r="AL225" s="14" t="str">
        <f>VLOOKUP(AL362,Lookups!$O$1:$P$4,2,TRUE)</f>
        <v>Voluntary</v>
      </c>
      <c r="AM225" s="14" t="str">
        <f>VLOOKUP(AM362,Lookups!$O$1:$P$4,2,TRUE)</f>
        <v>Contributory</v>
      </c>
      <c r="AN225" s="14" t="str">
        <f>VLOOKUP(AN362,Lookups!$O$1:$P$4,2,TRUE)</f>
        <v>Contributory</v>
      </c>
      <c r="AO225" s="14" t="str">
        <f>VLOOKUP(AO362,Lookups!$O$1:$P$4,2,TRUE)</f>
        <v>Contributory</v>
      </c>
      <c r="AP225" s="14" t="str">
        <f>VLOOKUP(AP362,Lookups!$O$1:$P$4,2,TRUE)</f>
        <v>Contributory</v>
      </c>
      <c r="AQ225" s="14" t="str">
        <f>VLOOKUP(AQ362,Lookups!$O$1:$P$4,2,TRUE)</f>
        <v>Voluntary</v>
      </c>
      <c r="AR225" s="14" t="str">
        <f>VLOOKUP(AR362,Lookups!$O$1:$P$4,2,TRUE)</f>
        <v>Contributory</v>
      </c>
      <c r="AS225" s="14" t="str">
        <f>VLOOKUP(AS362,Lookups!$O$1:$P$4,2,TRUE)</f>
        <v>NonContributory</v>
      </c>
      <c r="AT225" s="14" t="str">
        <f>VLOOKUP(AT362,Lookups!$O$1:$P$4,2,TRUE)</f>
        <v>NonContributory</v>
      </c>
      <c r="AU225" s="14" t="str">
        <f>VLOOKUP(AU362,Lookups!$O$1:$P$4,2,TRUE)</f>
        <v>Contributory</v>
      </c>
      <c r="AV225" s="14" t="str">
        <f>VLOOKUP(AV362,Lookups!$O$1:$P$4,2,TRUE)</f>
        <v>NonContributory</v>
      </c>
      <c r="AW225" s="14" t="str">
        <f>VLOOKUP(AW362,Lookups!$O$1:$P$4,2,TRUE)</f>
        <v>NonContributory</v>
      </c>
      <c r="AX225" s="14" t="str">
        <f>VLOOKUP(AX362,Lookups!$O$1:$P$4,2,TRUE)</f>
        <v>Voluntary</v>
      </c>
      <c r="AY225" s="14" t="str">
        <f>VLOOKUP(AY362,Lookups!$O$1:$P$4,2,TRUE)</f>
        <v>Contributory</v>
      </c>
      <c r="AZ225" s="14" t="str">
        <f>VLOOKUP(AZ362,Lookups!$O$1:$P$4,2,TRUE)</f>
        <v>Contributory</v>
      </c>
      <c r="BA225" s="14" t="str">
        <f>VLOOKUP(BA362,Lookups!$O$1:$P$4,2,TRUE)</f>
        <v>NonContributory</v>
      </c>
      <c r="BB225" s="14" t="str">
        <f>VLOOKUP(BB362,Lookups!$O$1:$P$4,2,TRUE)</f>
        <v>NonContributory</v>
      </c>
      <c r="BC225" s="14" t="str">
        <f>VLOOKUP(BC362,Lookups!$O$1:$P$4,2,TRUE)</f>
        <v>NonContributory</v>
      </c>
      <c r="BD225" s="14" t="str">
        <f>VLOOKUP(BD362,Lookups!$O$1:$P$4,2,TRUE)</f>
        <v>Contributory</v>
      </c>
      <c r="BE225" s="14" t="str">
        <f>VLOOKUP(BE362,Lookups!$O$1:$P$4,2,TRUE)</f>
        <v>NonContributory</v>
      </c>
      <c r="BF225" s="14" t="str">
        <f>VLOOKUP(BF362,Lookups!$O$1:$P$4,2,TRUE)</f>
        <v>Contributory</v>
      </c>
      <c r="BG225" s="14" t="str">
        <f>VLOOKUP(BG362,Lookups!$O$1:$P$4,2,TRUE)</f>
        <v>NonContributory</v>
      </c>
      <c r="BH225" s="14" t="str">
        <f>VLOOKUP(BH362,Lookups!$O$1:$P$4,2,TRUE)</f>
        <v>NonContributory</v>
      </c>
      <c r="BI225" s="14" t="str">
        <f>VLOOKUP(BI362,Lookups!$O$1:$P$4,2,TRUE)</f>
        <v>Contributory</v>
      </c>
      <c r="BJ225" s="14" t="str">
        <f>VLOOKUP(BJ362,Lookups!$O$1:$P$4,2,TRUE)</f>
        <v>Contributory</v>
      </c>
      <c r="BK225" s="14" t="str">
        <f>VLOOKUP(BK362,Lookups!$O$1:$P$4,2,TRUE)</f>
        <v>Contributory</v>
      </c>
      <c r="BL225" s="14" t="str">
        <f>VLOOKUP(BL362,Lookups!$O$1:$P$4,2,TRUE)</f>
        <v>Voluntary</v>
      </c>
      <c r="BM225" s="14" t="str">
        <f>VLOOKUP(BM362,Lookups!$O$1:$P$4,2,TRUE)</f>
        <v>NonContributory</v>
      </c>
      <c r="BN225" s="14" t="str">
        <f>VLOOKUP(BN362,Lookups!$O$1:$P$4,2,TRUE)</f>
        <v>Contributory</v>
      </c>
      <c r="BO225" s="14" t="str">
        <f>VLOOKUP(BO362,Lookups!$O$1:$P$4,2,TRUE)</f>
        <v>Contributory</v>
      </c>
      <c r="BP225" s="14" t="str">
        <f>VLOOKUP(BP362,Lookups!$O$1:$P$4,2,TRUE)</f>
        <v>Voluntary</v>
      </c>
      <c r="BQ225" s="14" t="str">
        <f>VLOOKUP(BQ362,Lookups!$O$1:$P$4,2,TRUE)</f>
        <v>Contributory</v>
      </c>
      <c r="BR225" s="14" t="str">
        <f>VLOOKUP(BR362,Lookups!$O$1:$P$4,2,TRUE)</f>
        <v>Voluntary</v>
      </c>
      <c r="BS225" s="14" t="str">
        <f>VLOOKUP(BS362,Lookups!$O$1:$P$4,2,TRUE)</f>
        <v>Contributory</v>
      </c>
      <c r="BT225" s="14" t="str">
        <f>VLOOKUP(BT362,Lookups!$O$1:$P$4,2,TRUE)</f>
        <v>Voluntary</v>
      </c>
      <c r="BU225" s="14" t="str">
        <f>VLOOKUP(BU362,Lookups!$O$1:$P$4,2,TRUE)</f>
        <v>NonContributory</v>
      </c>
      <c r="BV225" s="14" t="str">
        <f>VLOOKUP(BV362,Lookups!$O$1:$P$4,2,TRUE)</f>
        <v>Contributory</v>
      </c>
      <c r="BW225" s="14" t="str">
        <f>VLOOKUP(BW362,Lookups!$O$1:$P$4,2,TRUE)</f>
        <v>Contributory</v>
      </c>
      <c r="BX225" s="14" t="str">
        <f>VLOOKUP(BX362,Lookups!$O$1:$P$4,2,TRUE)</f>
        <v>Contributory</v>
      </c>
      <c r="BY225" s="14" t="str">
        <f>VLOOKUP(BY362,Lookups!$O$1:$P$4,2,TRUE)</f>
        <v>Contributory</v>
      </c>
      <c r="BZ225" s="14" t="str">
        <f>VLOOKUP(BZ362,Lookups!$O$1:$P$4,2,TRUE)</f>
        <v>NonContributory</v>
      </c>
      <c r="CA225" s="14" t="str">
        <f>VLOOKUP(CA362,Lookups!$O$1:$P$4,2,TRUE)</f>
        <v>Contributory</v>
      </c>
      <c r="CB225" s="14" t="str">
        <f>VLOOKUP(CB362,Lookups!$O$1:$P$4,2,TRUE)</f>
        <v>Contributory</v>
      </c>
      <c r="CC225" s="14" t="str">
        <f>VLOOKUP(CC362,Lookups!$O$1:$P$4,2,TRUE)</f>
        <v>Voluntary</v>
      </c>
      <c r="CD225" s="14" t="str">
        <f>VLOOKUP(CD362,Lookups!$O$1:$P$4,2,TRUE)</f>
        <v>Contributory</v>
      </c>
      <c r="CE225" s="14" t="str">
        <f>VLOOKUP(CE362,Lookups!$O$1:$P$4,2,TRUE)</f>
        <v>Voluntary</v>
      </c>
      <c r="CF225" s="14" t="str">
        <f>VLOOKUP(CF362,Lookups!$O$1:$P$4,2,TRUE)</f>
        <v>Contributory</v>
      </c>
      <c r="CG225" s="14" t="str">
        <f>VLOOKUP(CG362,Lookups!$O$1:$P$4,2,TRUE)</f>
        <v>NonContributory</v>
      </c>
      <c r="CH225" s="14" t="str">
        <f>VLOOKUP(CH362,Lookups!$O$1:$P$4,2,TRUE)</f>
        <v>Voluntary</v>
      </c>
      <c r="CI225" s="14" t="str">
        <f>VLOOKUP(CI362,Lookups!$O$1:$P$4,2,TRUE)</f>
        <v>Contributory</v>
      </c>
      <c r="CJ225" s="14" t="str">
        <f>VLOOKUP(CJ362,Lookups!$O$1:$P$4,2,TRUE)</f>
        <v>Voluntary</v>
      </c>
      <c r="CK225" s="14" t="str">
        <f>VLOOKUP(CK362,Lookups!$O$1:$P$4,2,TRUE)</f>
        <v>Contributory</v>
      </c>
      <c r="CL225" s="14" t="str">
        <f>VLOOKUP(CL362,Lookups!$O$1:$P$4,2,TRUE)</f>
        <v>Contributory</v>
      </c>
      <c r="CM225" s="14" t="str">
        <f>VLOOKUP(CM362,Lookups!$O$1:$P$4,2,TRUE)</f>
        <v>Contributory</v>
      </c>
      <c r="CN225" s="14" t="str">
        <f>VLOOKUP(CN362,Lookups!$O$1:$P$4,2,TRUE)</f>
        <v>NonContributory</v>
      </c>
      <c r="CO225" s="14" t="str">
        <f>VLOOKUP(CO362,Lookups!$O$1:$P$4,2,TRUE)</f>
        <v>Contributory</v>
      </c>
      <c r="CP225" s="14" t="str">
        <f>VLOOKUP(CP362,Lookups!$O$1:$P$4,2,TRUE)</f>
        <v>Voluntary</v>
      </c>
      <c r="CQ225" s="14" t="str">
        <f>VLOOKUP(CQ362,Lookups!$O$1:$P$4,2,TRUE)</f>
        <v>NonContributory</v>
      </c>
      <c r="CR225" s="14" t="str">
        <f>VLOOKUP(CR362,Lookups!$O$1:$P$4,2,TRUE)</f>
        <v>NonContributory</v>
      </c>
      <c r="CS225" s="14" t="str">
        <f>VLOOKUP(CS362,Lookups!$O$1:$P$4,2,TRUE)</f>
        <v>Contributory</v>
      </c>
      <c r="CT225" s="14" t="str">
        <f>VLOOKUP(CT362,Lookups!$O$1:$P$4,2,TRUE)</f>
        <v>NonContributory</v>
      </c>
      <c r="CU225" s="14" t="str">
        <f>VLOOKUP(CU362,Lookups!$O$1:$P$4,2,TRUE)</f>
        <v>NonContributory</v>
      </c>
      <c r="CV225" s="14" t="str">
        <f>VLOOKUP(CV362,Lookups!$O$1:$P$4,2,TRUE)</f>
        <v>NonContributory</v>
      </c>
      <c r="CW225" s="14" t="str">
        <f>VLOOKUP(CW362,Lookups!$O$1:$P$4,2,TRUE)</f>
        <v>Voluntary</v>
      </c>
    </row>
    <row r="226" ht="12.75" customHeight="1" outlineLevel="1">
      <c r="A226" s="11" t="s">
        <v>703</v>
      </c>
      <c r="B226" s="14">
        <f>IF(B225=Lookups!$P$3,0,IF(B225=Lookups!$P$4,1,RAND()))</f>
        <v>0</v>
      </c>
      <c r="C226" s="14">
        <f>IF(C225=Lookups!$P$3,0,IF(C225=Lookups!$P$4,1,RAND()))</f>
        <v>0.8104450277</v>
      </c>
      <c r="D226" s="14">
        <f>IF(D225=Lookups!$P$3,0,IF(D225=Lookups!$P$4,1,RAND()))</f>
        <v>0</v>
      </c>
      <c r="E226" s="14">
        <f>IF(E225=Lookups!$P$3,0,IF(E225=Lookups!$P$4,1,RAND()))</f>
        <v>0.03566159438</v>
      </c>
      <c r="F226" s="14">
        <f>IF(F225=Lookups!$P$3,0,IF(F225=Lookups!$P$4,1,RAND()))</f>
        <v>1</v>
      </c>
      <c r="G226" s="14">
        <f>IF(G225=Lookups!$P$3,0,IF(G225=Lookups!$P$4,1,RAND()))</f>
        <v>0.8493508566</v>
      </c>
      <c r="H226" s="14">
        <f>IF(H225=Lookups!$P$3,0,IF(H225=Lookups!$P$4,1,RAND()))</f>
        <v>0</v>
      </c>
      <c r="I226" s="14">
        <f>IF(I225=Lookups!$P$3,0,IF(I225=Lookups!$P$4,1,RAND()))</f>
        <v>0.6426514651</v>
      </c>
      <c r="J226" s="14">
        <f>IF(J225=Lookups!$P$3,0,IF(J225=Lookups!$P$4,1,RAND()))</f>
        <v>0</v>
      </c>
      <c r="K226" s="14">
        <f>IF(K225=Lookups!$P$3,0,IF(K225=Lookups!$P$4,1,RAND()))</f>
        <v>0.485885137</v>
      </c>
      <c r="L226" s="14">
        <f>IF(L225=Lookups!$P$3,0,IF(L225=Lookups!$P$4,1,RAND()))</f>
        <v>0.6305092782</v>
      </c>
      <c r="M226" s="14">
        <f>IF(M225=Lookups!$P$3,0,IF(M225=Lookups!$P$4,1,RAND()))</f>
        <v>0.4828136434</v>
      </c>
      <c r="N226" s="14">
        <f>IF(N225=Lookups!$P$3,0,IF(N225=Lookups!$P$4,1,RAND()))</f>
        <v>1</v>
      </c>
      <c r="O226" s="14">
        <f>IF(O225=Lookups!$P$3,0,IF(O225=Lookups!$P$4,1,RAND()))</f>
        <v>0.5957032228</v>
      </c>
      <c r="P226" s="14">
        <f>IF(P225=Lookups!$P$3,0,IF(P225=Lookups!$P$4,1,RAND()))</f>
        <v>0.6916027848</v>
      </c>
      <c r="Q226" s="14">
        <f>IF(Q225=Lookups!$P$3,0,IF(Q225=Lookups!$P$4,1,RAND()))</f>
        <v>0.6866995355</v>
      </c>
      <c r="R226" s="14">
        <f>IF(R225=Lookups!$P$3,0,IF(R225=Lookups!$P$4,1,RAND()))</f>
        <v>0.5423566721</v>
      </c>
      <c r="S226" s="14">
        <f>IF(S225=Lookups!$P$3,0,IF(S225=Lookups!$P$4,1,RAND()))</f>
        <v>0.7063194428</v>
      </c>
      <c r="T226" s="14">
        <f>IF(T225=Lookups!$P$3,0,IF(T225=Lookups!$P$4,1,RAND()))</f>
        <v>1</v>
      </c>
      <c r="U226" s="14">
        <f>IF(U225=Lookups!$P$3,0,IF(U225=Lookups!$P$4,1,RAND()))</f>
        <v>0.916793448</v>
      </c>
      <c r="V226" s="14">
        <f>IF(V225=Lookups!$P$3,0,IF(V225=Lookups!$P$4,1,RAND()))</f>
        <v>0</v>
      </c>
      <c r="W226" s="14">
        <f>IF(W225=Lookups!$P$3,0,IF(W225=Lookups!$P$4,1,RAND()))</f>
        <v>0.2322910842</v>
      </c>
      <c r="X226" s="14">
        <f>IF(X225=Lookups!$P$3,0,IF(X225=Lookups!$P$4,1,RAND()))</f>
        <v>0.4796155894</v>
      </c>
      <c r="Y226" s="14">
        <f>IF(Y225=Lookups!$P$3,0,IF(Y225=Lookups!$P$4,1,RAND()))</f>
        <v>0.07657702052</v>
      </c>
      <c r="Z226" s="14">
        <f>IF(Z225=Lookups!$P$3,0,IF(Z225=Lookups!$P$4,1,RAND()))</f>
        <v>0.3158954924</v>
      </c>
      <c r="AA226" s="14">
        <f>IF(AA225=Lookups!$P$3,0,IF(AA225=Lookups!$P$4,1,RAND()))</f>
        <v>0.4939823058</v>
      </c>
      <c r="AB226" s="14">
        <f>IF(AB225=Lookups!$P$3,0,IF(AB225=Lookups!$P$4,1,RAND()))</f>
        <v>1</v>
      </c>
      <c r="AC226" s="14">
        <f>IF(AC225=Lookups!$P$3,0,IF(AC225=Lookups!$P$4,1,RAND()))</f>
        <v>1</v>
      </c>
      <c r="AD226" s="14">
        <f>IF(AD225=Lookups!$P$3,0,IF(AD225=Lookups!$P$4,1,RAND()))</f>
        <v>1</v>
      </c>
      <c r="AE226" s="14">
        <f>IF(AE225=Lookups!$P$3,0,IF(AE225=Lookups!$P$4,1,RAND()))</f>
        <v>0.3691806337</v>
      </c>
      <c r="AF226" s="14">
        <f>IF(AF225=Lookups!$P$3,0,IF(AF225=Lookups!$P$4,1,RAND()))</f>
        <v>0</v>
      </c>
      <c r="AG226" s="14">
        <f>IF(AG225=Lookups!$P$3,0,IF(AG225=Lookups!$P$4,1,RAND()))</f>
        <v>0</v>
      </c>
      <c r="AH226" s="14">
        <f>IF(AH225=Lookups!$P$3,0,IF(AH225=Lookups!$P$4,1,RAND()))</f>
        <v>0.02749490929</v>
      </c>
      <c r="AI226" s="14">
        <f>IF(AI225=Lookups!$P$3,0,IF(AI225=Lookups!$P$4,1,RAND()))</f>
        <v>1</v>
      </c>
      <c r="AJ226" s="14">
        <f>IF(AJ225=Lookups!$P$3,0,IF(AJ225=Lookups!$P$4,1,RAND()))</f>
        <v>1</v>
      </c>
      <c r="AK226" s="14">
        <f>IF(AK225=Lookups!$P$3,0,IF(AK225=Lookups!$P$4,1,RAND()))</f>
        <v>0</v>
      </c>
      <c r="AL226" s="14">
        <f>IF(AL225=Lookups!$P$3,0,IF(AL225=Lookups!$P$4,1,RAND()))</f>
        <v>1</v>
      </c>
      <c r="AM226" s="14">
        <f>IF(AM225=Lookups!$P$3,0,IF(AM225=Lookups!$P$4,1,RAND()))</f>
        <v>0.2408684926</v>
      </c>
      <c r="AN226" s="14">
        <f>IF(AN225=Lookups!$P$3,0,IF(AN225=Lookups!$P$4,1,RAND()))</f>
        <v>0.3560408774</v>
      </c>
      <c r="AO226" s="14">
        <f>IF(AO225=Lookups!$P$3,0,IF(AO225=Lookups!$P$4,1,RAND()))</f>
        <v>0.3930790842</v>
      </c>
      <c r="AP226" s="14">
        <f>IF(AP225=Lookups!$P$3,0,IF(AP225=Lookups!$P$4,1,RAND()))</f>
        <v>0.1822298365</v>
      </c>
      <c r="AQ226" s="14">
        <f>IF(AQ225=Lookups!$P$3,0,IF(AQ225=Lookups!$P$4,1,RAND()))</f>
        <v>1</v>
      </c>
      <c r="AR226" s="14">
        <f>IF(AR225=Lookups!$P$3,0,IF(AR225=Lookups!$P$4,1,RAND()))</f>
        <v>0.3949590003</v>
      </c>
      <c r="AS226" s="14">
        <f>IF(AS225=Lookups!$P$3,0,IF(AS225=Lookups!$P$4,1,RAND()))</f>
        <v>0</v>
      </c>
      <c r="AT226" s="14">
        <f>IF(AT225=Lookups!$P$3,0,IF(AT225=Lookups!$P$4,1,RAND()))</f>
        <v>0</v>
      </c>
      <c r="AU226" s="14">
        <f>IF(AU225=Lookups!$P$3,0,IF(AU225=Lookups!$P$4,1,RAND()))</f>
        <v>0.08373362527</v>
      </c>
      <c r="AV226" s="14">
        <f>IF(AV225=Lookups!$P$3,0,IF(AV225=Lookups!$P$4,1,RAND()))</f>
        <v>0</v>
      </c>
      <c r="AW226" s="14">
        <f>IF(AW225=Lookups!$P$3,0,IF(AW225=Lookups!$P$4,1,RAND()))</f>
        <v>0</v>
      </c>
      <c r="AX226" s="14">
        <f>IF(AX225=Lookups!$P$3,0,IF(AX225=Lookups!$P$4,1,RAND()))</f>
        <v>1</v>
      </c>
      <c r="AY226" s="14">
        <f>IF(AY225=Lookups!$P$3,0,IF(AY225=Lookups!$P$4,1,RAND()))</f>
        <v>0.2194046237</v>
      </c>
      <c r="AZ226" s="14">
        <f>IF(AZ225=Lookups!$P$3,0,IF(AZ225=Lookups!$P$4,1,RAND()))</f>
        <v>0.450811579</v>
      </c>
      <c r="BA226" s="14">
        <f>IF(BA225=Lookups!$P$3,0,IF(BA225=Lookups!$P$4,1,RAND()))</f>
        <v>0</v>
      </c>
      <c r="BB226" s="14">
        <f>IF(BB225=Lookups!$P$3,0,IF(BB225=Lookups!$P$4,1,RAND()))</f>
        <v>0</v>
      </c>
      <c r="BC226" s="14">
        <f>IF(BC225=Lookups!$P$3,0,IF(BC225=Lookups!$P$4,1,RAND()))</f>
        <v>0</v>
      </c>
      <c r="BD226" s="14">
        <f>IF(BD225=Lookups!$P$3,0,IF(BD225=Lookups!$P$4,1,RAND()))</f>
        <v>0.5900401566</v>
      </c>
      <c r="BE226" s="14">
        <f>IF(BE225=Lookups!$P$3,0,IF(BE225=Lookups!$P$4,1,RAND()))</f>
        <v>0</v>
      </c>
      <c r="BF226" s="14">
        <f>IF(BF225=Lookups!$P$3,0,IF(BF225=Lookups!$P$4,1,RAND()))</f>
        <v>0.5709314607</v>
      </c>
      <c r="BG226" s="14">
        <f>IF(BG225=Lookups!$P$3,0,IF(BG225=Lookups!$P$4,1,RAND()))</f>
        <v>0</v>
      </c>
      <c r="BH226" s="14">
        <f>IF(BH225=Lookups!$P$3,0,IF(BH225=Lookups!$P$4,1,RAND()))</f>
        <v>0</v>
      </c>
      <c r="BI226" s="14">
        <f>IF(BI225=Lookups!$P$3,0,IF(BI225=Lookups!$P$4,1,RAND()))</f>
        <v>0.306496223</v>
      </c>
      <c r="BJ226" s="14">
        <f>IF(BJ225=Lookups!$P$3,0,IF(BJ225=Lookups!$P$4,1,RAND()))</f>
        <v>0.6043149636</v>
      </c>
      <c r="BK226" s="14">
        <f>IF(BK225=Lookups!$P$3,0,IF(BK225=Lookups!$P$4,1,RAND()))</f>
        <v>0.3523066767</v>
      </c>
      <c r="BL226" s="14">
        <f>IF(BL225=Lookups!$P$3,0,IF(BL225=Lookups!$P$4,1,RAND()))</f>
        <v>1</v>
      </c>
      <c r="BM226" s="14">
        <f>IF(BM225=Lookups!$P$3,0,IF(BM225=Lookups!$P$4,1,RAND()))</f>
        <v>0</v>
      </c>
      <c r="BN226" s="14">
        <f>IF(BN225=Lookups!$P$3,0,IF(BN225=Lookups!$P$4,1,RAND()))</f>
        <v>0.4545706332</v>
      </c>
      <c r="BO226" s="14">
        <f>IF(BO225=Lookups!$P$3,0,IF(BO225=Lookups!$P$4,1,RAND()))</f>
        <v>0.3798893197</v>
      </c>
      <c r="BP226" s="14">
        <f>IF(BP225=Lookups!$P$3,0,IF(BP225=Lookups!$P$4,1,RAND()))</f>
        <v>1</v>
      </c>
      <c r="BQ226" s="14">
        <f>IF(BQ225=Lookups!$P$3,0,IF(BQ225=Lookups!$P$4,1,RAND()))</f>
        <v>0.2874978863</v>
      </c>
      <c r="BR226" s="14">
        <f>IF(BR225=Lookups!$P$3,0,IF(BR225=Lookups!$P$4,1,RAND()))</f>
        <v>1</v>
      </c>
      <c r="BS226" s="14">
        <f>IF(BS225=Lookups!$P$3,0,IF(BS225=Lookups!$P$4,1,RAND()))</f>
        <v>0.04005181569</v>
      </c>
      <c r="BT226" s="14">
        <f>IF(BT225=Lookups!$P$3,0,IF(BT225=Lookups!$P$4,1,RAND()))</f>
        <v>1</v>
      </c>
      <c r="BU226" s="14">
        <f>IF(BU225=Lookups!$P$3,0,IF(BU225=Lookups!$P$4,1,RAND()))</f>
        <v>0</v>
      </c>
      <c r="BV226" s="14">
        <f>IF(BV225=Lookups!$P$3,0,IF(BV225=Lookups!$P$4,1,RAND()))</f>
        <v>0.9279102873</v>
      </c>
      <c r="BW226" s="14">
        <f>IF(BW225=Lookups!$P$3,0,IF(BW225=Lookups!$P$4,1,RAND()))</f>
        <v>0.2013328327</v>
      </c>
      <c r="BX226" s="14">
        <f>IF(BX225=Lookups!$P$3,0,IF(BX225=Lookups!$P$4,1,RAND()))</f>
        <v>0.3863176931</v>
      </c>
      <c r="BY226" s="14">
        <f>IF(BY225=Lookups!$P$3,0,IF(BY225=Lookups!$P$4,1,RAND()))</f>
        <v>0.7124486085</v>
      </c>
      <c r="BZ226" s="14">
        <f>IF(BZ225=Lookups!$P$3,0,IF(BZ225=Lookups!$P$4,1,RAND()))</f>
        <v>0</v>
      </c>
      <c r="CA226" s="14">
        <f>IF(CA225=Lookups!$P$3,0,IF(CA225=Lookups!$P$4,1,RAND()))</f>
        <v>0.980033986</v>
      </c>
      <c r="CB226" s="14">
        <f>IF(CB225=Lookups!$P$3,0,IF(CB225=Lookups!$P$4,1,RAND()))</f>
        <v>0.2774851205</v>
      </c>
      <c r="CC226" s="14">
        <f>IF(CC225=Lookups!$P$3,0,IF(CC225=Lookups!$P$4,1,RAND()))</f>
        <v>1</v>
      </c>
      <c r="CD226" s="14">
        <f>IF(CD225=Lookups!$P$3,0,IF(CD225=Lookups!$P$4,1,RAND()))</f>
        <v>0.6403711897</v>
      </c>
      <c r="CE226" s="14">
        <f>IF(CE225=Lookups!$P$3,0,IF(CE225=Lookups!$P$4,1,RAND()))</f>
        <v>1</v>
      </c>
      <c r="CF226" s="14">
        <f>IF(CF225=Lookups!$P$3,0,IF(CF225=Lookups!$P$4,1,RAND()))</f>
        <v>0.7197028017</v>
      </c>
      <c r="CG226" s="14">
        <f>IF(CG225=Lookups!$P$3,0,IF(CG225=Lookups!$P$4,1,RAND()))</f>
        <v>0</v>
      </c>
      <c r="CH226" s="14">
        <f>IF(CH225=Lookups!$P$3,0,IF(CH225=Lookups!$P$4,1,RAND()))</f>
        <v>1</v>
      </c>
      <c r="CI226" s="14">
        <f>IF(CI225=Lookups!$P$3,0,IF(CI225=Lookups!$P$4,1,RAND()))</f>
        <v>0.09080008944</v>
      </c>
      <c r="CJ226" s="14">
        <f>IF(CJ225=Lookups!$P$3,0,IF(CJ225=Lookups!$P$4,1,RAND()))</f>
        <v>1</v>
      </c>
      <c r="CK226" s="14">
        <f>IF(CK225=Lookups!$P$3,0,IF(CK225=Lookups!$P$4,1,RAND()))</f>
        <v>0.3404730453</v>
      </c>
      <c r="CL226" s="14">
        <f>IF(CL225=Lookups!$P$3,0,IF(CL225=Lookups!$P$4,1,RAND()))</f>
        <v>0.2701863232</v>
      </c>
      <c r="CM226" s="14">
        <f>IF(CM225=Lookups!$P$3,0,IF(CM225=Lookups!$P$4,1,RAND()))</f>
        <v>0.8726401057</v>
      </c>
      <c r="CN226" s="14">
        <f>IF(CN225=Lookups!$P$3,0,IF(CN225=Lookups!$P$4,1,RAND()))</f>
        <v>0</v>
      </c>
      <c r="CO226" s="14">
        <f>IF(CO225=Lookups!$P$3,0,IF(CO225=Lookups!$P$4,1,RAND()))</f>
        <v>0.1184544866</v>
      </c>
      <c r="CP226" s="14">
        <f>IF(CP225=Lookups!$P$3,0,IF(CP225=Lookups!$P$4,1,RAND()))</f>
        <v>1</v>
      </c>
      <c r="CQ226" s="14">
        <f>IF(CQ225=Lookups!$P$3,0,IF(CQ225=Lookups!$P$4,1,RAND()))</f>
        <v>0</v>
      </c>
      <c r="CR226" s="14">
        <f>IF(CR225=Lookups!$P$3,0,IF(CR225=Lookups!$P$4,1,RAND()))</f>
        <v>0</v>
      </c>
      <c r="CS226" s="14">
        <f>IF(CS225=Lookups!$P$3,0,IF(CS225=Lookups!$P$4,1,RAND()))</f>
        <v>0.2733180824</v>
      </c>
      <c r="CT226" s="14">
        <f>IF(CT225=Lookups!$P$3,0,IF(CT225=Lookups!$P$4,1,RAND()))</f>
        <v>0</v>
      </c>
      <c r="CU226" s="14">
        <f>IF(CU225=Lookups!$P$3,0,IF(CU225=Lookups!$P$4,1,RAND()))</f>
        <v>0</v>
      </c>
      <c r="CV226" s="14">
        <f>IF(CV225=Lookups!$P$3,0,IF(CV225=Lookups!$P$4,1,RAND()))</f>
        <v>0</v>
      </c>
      <c r="CW226" s="14">
        <f>IF(CW225=Lookups!$P$3,0,IF(CW225=Lookups!$P$4,1,RAND()))</f>
        <v>1</v>
      </c>
    </row>
    <row r="227" ht="12.75" customHeight="1" outlineLevel="1">
      <c r="A227" s="11" t="s">
        <v>704</v>
      </c>
      <c r="B227" s="14">
        <f t="shared" ref="B227:CW227" si="121">RANDBETWEEN(1,10)/10</f>
        <v>0.8</v>
      </c>
      <c r="C227" s="14">
        <f t="shared" si="121"/>
        <v>0.6</v>
      </c>
      <c r="D227" s="14">
        <f t="shared" si="121"/>
        <v>0.7</v>
      </c>
      <c r="E227" s="14">
        <f t="shared" si="121"/>
        <v>0.2</v>
      </c>
      <c r="F227" s="14">
        <f t="shared" si="121"/>
        <v>0.5</v>
      </c>
      <c r="G227" s="14">
        <f t="shared" si="121"/>
        <v>0.1</v>
      </c>
      <c r="H227" s="14">
        <f t="shared" si="121"/>
        <v>0.2</v>
      </c>
      <c r="I227" s="14">
        <f t="shared" si="121"/>
        <v>0.1</v>
      </c>
      <c r="J227" s="14">
        <f t="shared" si="121"/>
        <v>0.4</v>
      </c>
      <c r="K227" s="14">
        <f t="shared" si="121"/>
        <v>0.5</v>
      </c>
      <c r="L227" s="14">
        <f t="shared" si="121"/>
        <v>0.5</v>
      </c>
      <c r="M227" s="14">
        <f t="shared" si="121"/>
        <v>0.8</v>
      </c>
      <c r="N227" s="14">
        <f t="shared" si="121"/>
        <v>0.7</v>
      </c>
      <c r="O227" s="14">
        <f t="shared" si="121"/>
        <v>0.1</v>
      </c>
      <c r="P227" s="14">
        <f t="shared" si="121"/>
        <v>0.1</v>
      </c>
      <c r="Q227" s="14">
        <f t="shared" si="121"/>
        <v>0.4</v>
      </c>
      <c r="R227" s="14">
        <f t="shared" si="121"/>
        <v>0.4</v>
      </c>
      <c r="S227" s="14">
        <f t="shared" si="121"/>
        <v>0.8</v>
      </c>
      <c r="T227" s="14">
        <f t="shared" si="121"/>
        <v>0.1</v>
      </c>
      <c r="U227" s="14">
        <f t="shared" si="121"/>
        <v>0.4</v>
      </c>
      <c r="V227" s="14">
        <f t="shared" si="121"/>
        <v>0.8</v>
      </c>
      <c r="W227" s="14">
        <f t="shared" si="121"/>
        <v>0.8</v>
      </c>
      <c r="X227" s="14">
        <f t="shared" si="121"/>
        <v>0.6</v>
      </c>
      <c r="Y227" s="14">
        <f t="shared" si="121"/>
        <v>0.3</v>
      </c>
      <c r="Z227" s="14">
        <f t="shared" si="121"/>
        <v>0.7</v>
      </c>
      <c r="AA227" s="14">
        <f t="shared" si="121"/>
        <v>0.2</v>
      </c>
      <c r="AB227" s="14">
        <f t="shared" si="121"/>
        <v>0.3</v>
      </c>
      <c r="AC227" s="14">
        <f t="shared" si="121"/>
        <v>0.7</v>
      </c>
      <c r="AD227" s="14">
        <f t="shared" si="121"/>
        <v>0.1</v>
      </c>
      <c r="AE227" s="14">
        <f t="shared" si="121"/>
        <v>0.7</v>
      </c>
      <c r="AF227" s="14">
        <f t="shared" si="121"/>
        <v>0.8</v>
      </c>
      <c r="AG227" s="14">
        <f t="shared" si="121"/>
        <v>0.3</v>
      </c>
      <c r="AH227" s="14">
        <f t="shared" si="121"/>
        <v>0.1</v>
      </c>
      <c r="AI227" s="14">
        <f t="shared" si="121"/>
        <v>0.1</v>
      </c>
      <c r="AJ227" s="14">
        <f t="shared" si="121"/>
        <v>0.8</v>
      </c>
      <c r="AK227" s="14">
        <f t="shared" si="121"/>
        <v>0.3</v>
      </c>
      <c r="AL227" s="14">
        <f t="shared" si="121"/>
        <v>0.4</v>
      </c>
      <c r="AM227" s="14">
        <f t="shared" si="121"/>
        <v>0.7</v>
      </c>
      <c r="AN227" s="14">
        <f t="shared" si="121"/>
        <v>0.8</v>
      </c>
      <c r="AO227" s="14">
        <f t="shared" si="121"/>
        <v>0.7</v>
      </c>
      <c r="AP227" s="14">
        <f t="shared" si="121"/>
        <v>0.2</v>
      </c>
      <c r="AQ227" s="14">
        <f t="shared" si="121"/>
        <v>0.3</v>
      </c>
      <c r="AR227" s="14">
        <f t="shared" si="121"/>
        <v>0.7</v>
      </c>
      <c r="AS227" s="14">
        <f t="shared" si="121"/>
        <v>0.9</v>
      </c>
      <c r="AT227" s="14">
        <f t="shared" si="121"/>
        <v>0.8</v>
      </c>
      <c r="AU227" s="14">
        <f t="shared" si="121"/>
        <v>0.4</v>
      </c>
      <c r="AV227" s="14">
        <f t="shared" si="121"/>
        <v>0.1</v>
      </c>
      <c r="AW227" s="14">
        <f t="shared" si="121"/>
        <v>0.4</v>
      </c>
      <c r="AX227" s="14">
        <f t="shared" si="121"/>
        <v>0.1</v>
      </c>
      <c r="AY227" s="14">
        <f t="shared" si="121"/>
        <v>0.6</v>
      </c>
      <c r="AZ227" s="14">
        <f t="shared" si="121"/>
        <v>0.2</v>
      </c>
      <c r="BA227" s="14">
        <f t="shared" si="121"/>
        <v>1</v>
      </c>
      <c r="BB227" s="14">
        <f t="shared" si="121"/>
        <v>0.3</v>
      </c>
      <c r="BC227" s="14">
        <f t="shared" si="121"/>
        <v>0.2</v>
      </c>
      <c r="BD227" s="14">
        <f t="shared" si="121"/>
        <v>0.9</v>
      </c>
      <c r="BE227" s="14">
        <f t="shared" si="121"/>
        <v>0.5</v>
      </c>
      <c r="BF227" s="14">
        <f t="shared" si="121"/>
        <v>0.3</v>
      </c>
      <c r="BG227" s="14">
        <f t="shared" si="121"/>
        <v>0.2</v>
      </c>
      <c r="BH227" s="14">
        <f t="shared" si="121"/>
        <v>0.8</v>
      </c>
      <c r="BI227" s="14">
        <f t="shared" si="121"/>
        <v>1</v>
      </c>
      <c r="BJ227" s="14">
        <f t="shared" si="121"/>
        <v>0.1</v>
      </c>
      <c r="BK227" s="14">
        <f t="shared" si="121"/>
        <v>1</v>
      </c>
      <c r="BL227" s="14">
        <f t="shared" si="121"/>
        <v>0.8</v>
      </c>
      <c r="BM227" s="14">
        <f t="shared" si="121"/>
        <v>1</v>
      </c>
      <c r="BN227" s="14">
        <f t="shared" si="121"/>
        <v>0.9</v>
      </c>
      <c r="BO227" s="14">
        <f t="shared" si="121"/>
        <v>0.8</v>
      </c>
      <c r="BP227" s="14">
        <f t="shared" si="121"/>
        <v>1</v>
      </c>
      <c r="BQ227" s="14">
        <f t="shared" si="121"/>
        <v>0.4</v>
      </c>
      <c r="BR227" s="14">
        <f t="shared" si="121"/>
        <v>0.6</v>
      </c>
      <c r="BS227" s="14">
        <f t="shared" si="121"/>
        <v>0.5</v>
      </c>
      <c r="BT227" s="14">
        <f t="shared" si="121"/>
        <v>0.4</v>
      </c>
      <c r="BU227" s="14">
        <f t="shared" si="121"/>
        <v>0.3</v>
      </c>
      <c r="BV227" s="14">
        <f t="shared" si="121"/>
        <v>0.4</v>
      </c>
      <c r="BW227" s="14">
        <f t="shared" si="121"/>
        <v>0.4</v>
      </c>
      <c r="BX227" s="14">
        <f t="shared" si="121"/>
        <v>0.3</v>
      </c>
      <c r="BY227" s="14">
        <f t="shared" si="121"/>
        <v>0.5</v>
      </c>
      <c r="BZ227" s="14">
        <f t="shared" si="121"/>
        <v>0.7</v>
      </c>
      <c r="CA227" s="14">
        <f t="shared" si="121"/>
        <v>0.1</v>
      </c>
      <c r="CB227" s="14">
        <f t="shared" si="121"/>
        <v>0.3</v>
      </c>
      <c r="CC227" s="14">
        <f t="shared" si="121"/>
        <v>0.6</v>
      </c>
      <c r="CD227" s="14">
        <f t="shared" si="121"/>
        <v>0.1</v>
      </c>
      <c r="CE227" s="14">
        <f t="shared" si="121"/>
        <v>0.8</v>
      </c>
      <c r="CF227" s="14">
        <f t="shared" si="121"/>
        <v>0.7</v>
      </c>
      <c r="CG227" s="14">
        <f t="shared" si="121"/>
        <v>0.2</v>
      </c>
      <c r="CH227" s="14">
        <f t="shared" si="121"/>
        <v>0.2</v>
      </c>
      <c r="CI227" s="14">
        <f t="shared" si="121"/>
        <v>0.8</v>
      </c>
      <c r="CJ227" s="14">
        <f t="shared" si="121"/>
        <v>0.1</v>
      </c>
      <c r="CK227" s="14">
        <f t="shared" si="121"/>
        <v>0.8</v>
      </c>
      <c r="CL227" s="14">
        <f t="shared" si="121"/>
        <v>0.3</v>
      </c>
      <c r="CM227" s="14">
        <f t="shared" si="121"/>
        <v>0.7</v>
      </c>
      <c r="CN227" s="14">
        <f t="shared" si="121"/>
        <v>0.7</v>
      </c>
      <c r="CO227" s="14">
        <f t="shared" si="121"/>
        <v>0.5</v>
      </c>
      <c r="CP227" s="14">
        <f t="shared" si="121"/>
        <v>0.7</v>
      </c>
      <c r="CQ227" s="14">
        <f t="shared" si="121"/>
        <v>0.1</v>
      </c>
      <c r="CR227" s="14">
        <f t="shared" si="121"/>
        <v>1</v>
      </c>
      <c r="CS227" s="14">
        <f t="shared" si="121"/>
        <v>0.9</v>
      </c>
      <c r="CT227" s="14">
        <f t="shared" si="121"/>
        <v>0.6</v>
      </c>
      <c r="CU227" s="14">
        <f t="shared" si="121"/>
        <v>0.4</v>
      </c>
      <c r="CV227" s="14">
        <f t="shared" si="121"/>
        <v>0.8</v>
      </c>
      <c r="CW227" s="14">
        <f t="shared" si="121"/>
        <v>0.8</v>
      </c>
    </row>
    <row r="228" ht="12.75" customHeight="1" outlineLevel="1">
      <c r="A228" s="11" t="s">
        <v>705</v>
      </c>
      <c r="B228" s="14" t="str">
        <f>VLOOKUP(B363,Lookups!$Q$1:$R$3,2,TRUE)</f>
        <v>Flat</v>
      </c>
      <c r="C228" s="14" t="str">
        <f>VLOOKUP(C363,Lookups!$Q$1:$R$3,2,TRUE)</f>
        <v>Flat</v>
      </c>
      <c r="D228" s="14" t="str">
        <f>VLOOKUP(D363,Lookups!$Q$1:$R$3,2,TRUE)</f>
        <v>Flat</v>
      </c>
      <c r="E228" s="14" t="str">
        <f>VLOOKUP(E363,Lookups!$Q$1:$R$3,2,TRUE)</f>
        <v>Flat</v>
      </c>
      <c r="F228" s="14" t="str">
        <f>VLOOKUP(F363,Lookups!$Q$1:$R$3,2,TRUE)</f>
        <v>Percent</v>
      </c>
      <c r="G228" s="14" t="str">
        <f>VLOOKUP(G363,Lookups!$Q$1:$R$3,2,TRUE)</f>
        <v>Flat</v>
      </c>
      <c r="H228" s="14" t="str">
        <f>VLOOKUP(H363,Lookups!$Q$1:$R$3,2,TRUE)</f>
        <v>Flat</v>
      </c>
      <c r="I228" s="14" t="str">
        <f>VLOOKUP(I363,Lookups!$Q$1:$R$3,2,TRUE)</f>
        <v>Percent</v>
      </c>
      <c r="J228" s="14" t="str">
        <f>VLOOKUP(J363,Lookups!$Q$1:$R$3,2,TRUE)</f>
        <v>Percent</v>
      </c>
      <c r="K228" s="14" t="str">
        <f>VLOOKUP(K363,Lookups!$Q$1:$R$3,2,TRUE)</f>
        <v>Flat</v>
      </c>
      <c r="L228" s="14" t="str">
        <f>VLOOKUP(L363,Lookups!$Q$1:$R$3,2,TRUE)</f>
        <v>Flat</v>
      </c>
      <c r="M228" s="14" t="str">
        <f>VLOOKUP(M363,Lookups!$Q$1:$R$3,2,TRUE)</f>
        <v>Flat</v>
      </c>
      <c r="N228" s="14" t="str">
        <f>VLOOKUP(N363,Lookups!$Q$1:$R$3,2,TRUE)</f>
        <v>Flat</v>
      </c>
      <c r="O228" s="14" t="str">
        <f>VLOOKUP(O363,Lookups!$Q$1:$R$3,2,TRUE)</f>
        <v>Flat</v>
      </c>
      <c r="P228" s="14" t="str">
        <f>VLOOKUP(P363,Lookups!$Q$1:$R$3,2,TRUE)</f>
        <v>Flat</v>
      </c>
      <c r="Q228" s="14" t="str">
        <f>VLOOKUP(Q363,Lookups!$Q$1:$R$3,2,TRUE)</f>
        <v>Percent</v>
      </c>
      <c r="R228" s="14" t="str">
        <f>VLOOKUP(R363,Lookups!$Q$1:$R$3,2,TRUE)</f>
        <v>Flat</v>
      </c>
      <c r="S228" s="14" t="str">
        <f>VLOOKUP(S363,Lookups!$Q$1:$R$3,2,TRUE)</f>
        <v>Flat</v>
      </c>
      <c r="T228" s="14" t="str">
        <f>VLOOKUP(T363,Lookups!$Q$1:$R$3,2,TRUE)</f>
        <v>Flat</v>
      </c>
      <c r="U228" s="14" t="str">
        <f>VLOOKUP(U363,Lookups!$Q$1:$R$3,2,TRUE)</f>
        <v>Flat</v>
      </c>
      <c r="V228" s="14" t="str">
        <f>VLOOKUP(V363,Lookups!$Q$1:$R$3,2,TRUE)</f>
        <v>Flat</v>
      </c>
      <c r="W228" s="14" t="str">
        <f>VLOOKUP(W363,Lookups!$Q$1:$R$3,2,TRUE)</f>
        <v>Flat</v>
      </c>
      <c r="X228" s="14" t="str">
        <f>VLOOKUP(X363,Lookups!$Q$1:$R$3,2,TRUE)</f>
        <v>Flat</v>
      </c>
      <c r="Y228" s="14" t="str">
        <f>VLOOKUP(Y363,Lookups!$Q$1:$R$3,2,TRUE)</f>
        <v>Flat</v>
      </c>
      <c r="Z228" s="14" t="str">
        <f>VLOOKUP(Z363,Lookups!$Q$1:$R$3,2,TRUE)</f>
        <v>Percent</v>
      </c>
      <c r="AA228" s="14" t="str">
        <f>VLOOKUP(AA363,Lookups!$Q$1:$R$3,2,TRUE)</f>
        <v>Percent</v>
      </c>
      <c r="AB228" s="14" t="str">
        <f>VLOOKUP(AB363,Lookups!$Q$1:$R$3,2,TRUE)</f>
        <v>Percent</v>
      </c>
      <c r="AC228" s="14" t="str">
        <f>VLOOKUP(AC363,Lookups!$Q$1:$R$3,2,TRUE)</f>
        <v>Flat</v>
      </c>
      <c r="AD228" s="14" t="str">
        <f>VLOOKUP(AD363,Lookups!$Q$1:$R$3,2,TRUE)</f>
        <v>Flat</v>
      </c>
      <c r="AE228" s="14" t="str">
        <f>VLOOKUP(AE363,Lookups!$Q$1:$R$3,2,TRUE)</f>
        <v>Flat</v>
      </c>
      <c r="AF228" s="14" t="str">
        <f>VLOOKUP(AF363,Lookups!$Q$1:$R$3,2,TRUE)</f>
        <v>Flat</v>
      </c>
      <c r="AG228" s="14" t="str">
        <f>VLOOKUP(AG363,Lookups!$Q$1:$R$3,2,TRUE)</f>
        <v>Flat</v>
      </c>
      <c r="AH228" s="14" t="str">
        <f>VLOOKUP(AH363,Lookups!$Q$1:$R$3,2,TRUE)</f>
        <v>Percent</v>
      </c>
      <c r="AI228" s="14" t="str">
        <f>VLOOKUP(AI363,Lookups!$Q$1:$R$3,2,TRUE)</f>
        <v>Flat</v>
      </c>
      <c r="AJ228" s="14" t="str">
        <f>VLOOKUP(AJ363,Lookups!$Q$1:$R$3,2,TRUE)</f>
        <v>Flat</v>
      </c>
      <c r="AK228" s="14" t="str">
        <f>VLOOKUP(AK363,Lookups!$Q$1:$R$3,2,TRUE)</f>
        <v>Percent</v>
      </c>
      <c r="AL228" s="14" t="str">
        <f>VLOOKUP(AL363,Lookups!$Q$1:$R$3,2,TRUE)</f>
        <v>Flat</v>
      </c>
      <c r="AM228" s="14" t="str">
        <f>VLOOKUP(AM363,Lookups!$Q$1:$R$3,2,TRUE)</f>
        <v>Flat</v>
      </c>
      <c r="AN228" s="14" t="str">
        <f>VLOOKUP(AN363,Lookups!$Q$1:$R$3,2,TRUE)</f>
        <v>Percent</v>
      </c>
      <c r="AO228" s="14" t="str">
        <f>VLOOKUP(AO363,Lookups!$Q$1:$R$3,2,TRUE)</f>
        <v>Flat</v>
      </c>
      <c r="AP228" s="14" t="str">
        <f>VLOOKUP(AP363,Lookups!$Q$1:$R$3,2,TRUE)</f>
        <v>Percent</v>
      </c>
      <c r="AQ228" s="14" t="str">
        <f>VLOOKUP(AQ363,Lookups!$Q$1:$R$3,2,TRUE)</f>
        <v>Flat</v>
      </c>
      <c r="AR228" s="14" t="str">
        <f>VLOOKUP(AR363,Lookups!$Q$1:$R$3,2,TRUE)</f>
        <v>Flat</v>
      </c>
      <c r="AS228" s="14" t="str">
        <f>VLOOKUP(AS363,Lookups!$Q$1:$R$3,2,TRUE)</f>
        <v>Percent</v>
      </c>
      <c r="AT228" s="14" t="str">
        <f>VLOOKUP(AT363,Lookups!$Q$1:$R$3,2,TRUE)</f>
        <v>Percent</v>
      </c>
      <c r="AU228" s="14" t="str">
        <f>VLOOKUP(AU363,Lookups!$Q$1:$R$3,2,TRUE)</f>
        <v>Percent</v>
      </c>
      <c r="AV228" s="14" t="str">
        <f>VLOOKUP(AV363,Lookups!$Q$1:$R$3,2,TRUE)</f>
        <v>Flat</v>
      </c>
      <c r="AW228" s="14" t="str">
        <f>VLOOKUP(AW363,Lookups!$Q$1:$R$3,2,TRUE)</f>
        <v>Percent</v>
      </c>
      <c r="AX228" s="14" t="str">
        <f>VLOOKUP(AX363,Lookups!$Q$1:$R$3,2,TRUE)</f>
        <v>Flat</v>
      </c>
      <c r="AY228" s="14" t="str">
        <f>VLOOKUP(AY363,Lookups!$Q$1:$R$3,2,TRUE)</f>
        <v>Percent</v>
      </c>
      <c r="AZ228" s="14" t="str">
        <f>VLOOKUP(AZ363,Lookups!$Q$1:$R$3,2,TRUE)</f>
        <v>Flat</v>
      </c>
      <c r="BA228" s="14" t="str">
        <f>VLOOKUP(BA363,Lookups!$Q$1:$R$3,2,TRUE)</f>
        <v>Flat</v>
      </c>
      <c r="BB228" s="14" t="str">
        <f>VLOOKUP(BB363,Lookups!$Q$1:$R$3,2,TRUE)</f>
        <v>Percent</v>
      </c>
      <c r="BC228" s="14" t="str">
        <f>VLOOKUP(BC363,Lookups!$Q$1:$R$3,2,TRUE)</f>
        <v>Flat</v>
      </c>
      <c r="BD228" s="14" t="str">
        <f>VLOOKUP(BD363,Lookups!$Q$1:$R$3,2,TRUE)</f>
        <v>Flat</v>
      </c>
      <c r="BE228" s="14" t="str">
        <f>VLOOKUP(BE363,Lookups!$Q$1:$R$3,2,TRUE)</f>
        <v>Flat</v>
      </c>
      <c r="BF228" s="14" t="str">
        <f>VLOOKUP(BF363,Lookups!$Q$1:$R$3,2,TRUE)</f>
        <v>Flat</v>
      </c>
      <c r="BG228" s="14" t="str">
        <f>VLOOKUP(BG363,Lookups!$Q$1:$R$3,2,TRUE)</f>
        <v>Percent</v>
      </c>
      <c r="BH228" s="14" t="str">
        <f>VLOOKUP(BH363,Lookups!$Q$1:$R$3,2,TRUE)</f>
        <v>Percent</v>
      </c>
      <c r="BI228" s="14" t="str">
        <f>VLOOKUP(BI363,Lookups!$Q$1:$R$3,2,TRUE)</f>
        <v>Flat</v>
      </c>
      <c r="BJ228" s="14" t="str">
        <f>VLOOKUP(BJ363,Lookups!$Q$1:$R$3,2,TRUE)</f>
        <v>Flat</v>
      </c>
      <c r="BK228" s="14" t="str">
        <f>VLOOKUP(BK363,Lookups!$Q$1:$R$3,2,TRUE)</f>
        <v>Flat</v>
      </c>
      <c r="BL228" s="14" t="str">
        <f>VLOOKUP(BL363,Lookups!$Q$1:$R$3,2,TRUE)</f>
        <v>Flat</v>
      </c>
      <c r="BM228" s="14" t="str">
        <f>VLOOKUP(BM363,Lookups!$Q$1:$R$3,2,TRUE)</f>
        <v>Flat</v>
      </c>
      <c r="BN228" s="14" t="str">
        <f>VLOOKUP(BN363,Lookups!$Q$1:$R$3,2,TRUE)</f>
        <v>Percent</v>
      </c>
      <c r="BO228" s="14" t="str">
        <f>VLOOKUP(BO363,Lookups!$Q$1:$R$3,2,TRUE)</f>
        <v>Flat</v>
      </c>
      <c r="BP228" s="14" t="str">
        <f>VLOOKUP(BP363,Lookups!$Q$1:$R$3,2,TRUE)</f>
        <v>Percent</v>
      </c>
      <c r="BQ228" s="14" t="str">
        <f>VLOOKUP(BQ363,Lookups!$Q$1:$R$3,2,TRUE)</f>
        <v>Percent</v>
      </c>
      <c r="BR228" s="14" t="str">
        <f>VLOOKUP(BR363,Lookups!$Q$1:$R$3,2,TRUE)</f>
        <v>Percent</v>
      </c>
      <c r="BS228" s="14" t="str">
        <f>VLOOKUP(BS363,Lookups!$Q$1:$R$3,2,TRUE)</f>
        <v>Percent</v>
      </c>
      <c r="BT228" s="14" t="str">
        <f>VLOOKUP(BT363,Lookups!$Q$1:$R$3,2,TRUE)</f>
        <v>Flat</v>
      </c>
      <c r="BU228" s="14" t="str">
        <f>VLOOKUP(BU363,Lookups!$Q$1:$R$3,2,TRUE)</f>
        <v>Flat</v>
      </c>
      <c r="BV228" s="14" t="str">
        <f>VLOOKUP(BV363,Lookups!$Q$1:$R$3,2,TRUE)</f>
        <v>Flat</v>
      </c>
      <c r="BW228" s="14" t="str">
        <f>VLOOKUP(BW363,Lookups!$Q$1:$R$3,2,TRUE)</f>
        <v>Flat</v>
      </c>
      <c r="BX228" s="14" t="str">
        <f>VLOOKUP(BX363,Lookups!$Q$1:$R$3,2,TRUE)</f>
        <v>Percent</v>
      </c>
      <c r="BY228" s="14" t="str">
        <f>VLOOKUP(BY363,Lookups!$Q$1:$R$3,2,TRUE)</f>
        <v>Percent</v>
      </c>
      <c r="BZ228" s="14" t="str">
        <f>VLOOKUP(BZ363,Lookups!$Q$1:$R$3,2,TRUE)</f>
        <v>Flat</v>
      </c>
      <c r="CA228" s="14" t="str">
        <f>VLOOKUP(CA363,Lookups!$Q$1:$R$3,2,TRUE)</f>
        <v>Flat</v>
      </c>
      <c r="CB228" s="14" t="str">
        <f>VLOOKUP(CB363,Lookups!$Q$1:$R$3,2,TRUE)</f>
        <v>Flat</v>
      </c>
      <c r="CC228" s="14" t="str">
        <f>VLOOKUP(CC363,Lookups!$Q$1:$R$3,2,TRUE)</f>
        <v>Flat</v>
      </c>
      <c r="CD228" s="14" t="str">
        <f>VLOOKUP(CD363,Lookups!$Q$1:$R$3,2,TRUE)</f>
        <v>Flat</v>
      </c>
      <c r="CE228" s="14" t="str">
        <f>VLOOKUP(CE363,Lookups!$Q$1:$R$3,2,TRUE)</f>
        <v>Flat</v>
      </c>
      <c r="CF228" s="14" t="str">
        <f>VLOOKUP(CF363,Lookups!$Q$1:$R$3,2,TRUE)</f>
        <v>Flat</v>
      </c>
      <c r="CG228" s="14" t="str">
        <f>VLOOKUP(CG363,Lookups!$Q$1:$R$3,2,TRUE)</f>
        <v>Percent</v>
      </c>
      <c r="CH228" s="14" t="str">
        <f>VLOOKUP(CH363,Lookups!$Q$1:$R$3,2,TRUE)</f>
        <v>Percent</v>
      </c>
      <c r="CI228" s="14" t="str">
        <f>VLOOKUP(CI363,Lookups!$Q$1:$R$3,2,TRUE)</f>
        <v>Flat</v>
      </c>
      <c r="CJ228" s="14" t="str">
        <f>VLOOKUP(CJ363,Lookups!$Q$1:$R$3,2,TRUE)</f>
        <v>Flat</v>
      </c>
      <c r="CK228" s="14" t="str">
        <f>VLOOKUP(CK363,Lookups!$Q$1:$R$3,2,TRUE)</f>
        <v>Percent</v>
      </c>
      <c r="CL228" s="14" t="str">
        <f>VLOOKUP(CL363,Lookups!$Q$1:$R$3,2,TRUE)</f>
        <v>Percent</v>
      </c>
      <c r="CM228" s="14" t="str">
        <f>VLOOKUP(CM363,Lookups!$Q$1:$R$3,2,TRUE)</f>
        <v>Percent</v>
      </c>
      <c r="CN228" s="14" t="str">
        <f>VLOOKUP(CN363,Lookups!$Q$1:$R$3,2,TRUE)</f>
        <v>Percent</v>
      </c>
      <c r="CO228" s="14" t="str">
        <f>VLOOKUP(CO363,Lookups!$Q$1:$R$3,2,TRUE)</f>
        <v>Flat</v>
      </c>
      <c r="CP228" s="14" t="str">
        <f>VLOOKUP(CP363,Lookups!$Q$1:$R$3,2,TRUE)</f>
        <v>Flat</v>
      </c>
      <c r="CQ228" s="14" t="str">
        <f>VLOOKUP(CQ363,Lookups!$Q$1:$R$3,2,TRUE)</f>
        <v>Flat</v>
      </c>
      <c r="CR228" s="14" t="str">
        <f>VLOOKUP(CR363,Lookups!$Q$1:$R$3,2,TRUE)</f>
        <v>Flat</v>
      </c>
      <c r="CS228" s="14" t="str">
        <f>VLOOKUP(CS363,Lookups!$Q$1:$R$3,2,TRUE)</f>
        <v>Percent</v>
      </c>
      <c r="CT228" s="14" t="str">
        <f>VLOOKUP(CT363,Lookups!$Q$1:$R$3,2,TRUE)</f>
        <v>Flat</v>
      </c>
      <c r="CU228" s="14" t="str">
        <f>VLOOKUP(CU363,Lookups!$Q$1:$R$3,2,TRUE)</f>
        <v>Flat</v>
      </c>
      <c r="CV228" s="14" t="str">
        <f>VLOOKUP(CV363,Lookups!$Q$1:$R$3,2,TRUE)</f>
        <v>Flat</v>
      </c>
      <c r="CW228" s="14" t="str">
        <f>VLOOKUP(CW363,Lookups!$Q$1:$R$3,2,TRUE)</f>
        <v>Flat</v>
      </c>
    </row>
    <row r="229" ht="12.75" customHeight="1" outlineLevel="1">
      <c r="A229" s="11" t="s">
        <v>706</v>
      </c>
      <c r="B229" s="14">
        <f t="shared" ref="B229:CW229" si="122">RANDBETWEEN(1,10)*1000</f>
        <v>5000</v>
      </c>
      <c r="C229" s="14">
        <f t="shared" si="122"/>
        <v>9000</v>
      </c>
      <c r="D229" s="14">
        <f t="shared" si="122"/>
        <v>8000</v>
      </c>
      <c r="E229" s="14">
        <f t="shared" si="122"/>
        <v>5000</v>
      </c>
      <c r="F229" s="14">
        <f t="shared" si="122"/>
        <v>8000</v>
      </c>
      <c r="G229" s="14">
        <f t="shared" si="122"/>
        <v>1000</v>
      </c>
      <c r="H229" s="14">
        <f t="shared" si="122"/>
        <v>3000</v>
      </c>
      <c r="I229" s="14">
        <f t="shared" si="122"/>
        <v>8000</v>
      </c>
      <c r="J229" s="14">
        <f t="shared" si="122"/>
        <v>2000</v>
      </c>
      <c r="K229" s="14">
        <f t="shared" si="122"/>
        <v>6000</v>
      </c>
      <c r="L229" s="14">
        <f t="shared" si="122"/>
        <v>8000</v>
      </c>
      <c r="M229" s="14">
        <f t="shared" si="122"/>
        <v>3000</v>
      </c>
      <c r="N229" s="14">
        <f t="shared" si="122"/>
        <v>4000</v>
      </c>
      <c r="O229" s="14">
        <f t="shared" si="122"/>
        <v>7000</v>
      </c>
      <c r="P229" s="14">
        <f t="shared" si="122"/>
        <v>1000</v>
      </c>
      <c r="Q229" s="14">
        <f t="shared" si="122"/>
        <v>7000</v>
      </c>
      <c r="R229" s="14">
        <f t="shared" si="122"/>
        <v>2000</v>
      </c>
      <c r="S229" s="14">
        <f t="shared" si="122"/>
        <v>7000</v>
      </c>
      <c r="T229" s="14">
        <f t="shared" si="122"/>
        <v>2000</v>
      </c>
      <c r="U229" s="14">
        <f t="shared" si="122"/>
        <v>2000</v>
      </c>
      <c r="V229" s="14">
        <f t="shared" si="122"/>
        <v>3000</v>
      </c>
      <c r="W229" s="14">
        <f t="shared" si="122"/>
        <v>6000</v>
      </c>
      <c r="X229" s="14">
        <f t="shared" si="122"/>
        <v>3000</v>
      </c>
      <c r="Y229" s="14">
        <f t="shared" si="122"/>
        <v>9000</v>
      </c>
      <c r="Z229" s="14">
        <f t="shared" si="122"/>
        <v>8000</v>
      </c>
      <c r="AA229" s="14">
        <f t="shared" si="122"/>
        <v>6000</v>
      </c>
      <c r="AB229" s="14">
        <f t="shared" si="122"/>
        <v>8000</v>
      </c>
      <c r="AC229" s="14">
        <f t="shared" si="122"/>
        <v>6000</v>
      </c>
      <c r="AD229" s="14">
        <f t="shared" si="122"/>
        <v>1000</v>
      </c>
      <c r="AE229" s="14">
        <f t="shared" si="122"/>
        <v>1000</v>
      </c>
      <c r="AF229" s="14">
        <f t="shared" si="122"/>
        <v>10000</v>
      </c>
      <c r="AG229" s="14">
        <f t="shared" si="122"/>
        <v>7000</v>
      </c>
      <c r="AH229" s="14">
        <f t="shared" si="122"/>
        <v>10000</v>
      </c>
      <c r="AI229" s="14">
        <f t="shared" si="122"/>
        <v>1000</v>
      </c>
      <c r="AJ229" s="14">
        <f t="shared" si="122"/>
        <v>4000</v>
      </c>
      <c r="AK229" s="14">
        <f t="shared" si="122"/>
        <v>5000</v>
      </c>
      <c r="AL229" s="14">
        <f t="shared" si="122"/>
        <v>3000</v>
      </c>
      <c r="AM229" s="14">
        <f t="shared" si="122"/>
        <v>6000</v>
      </c>
      <c r="AN229" s="14">
        <f t="shared" si="122"/>
        <v>7000</v>
      </c>
      <c r="AO229" s="14">
        <f t="shared" si="122"/>
        <v>2000</v>
      </c>
      <c r="AP229" s="14">
        <f t="shared" si="122"/>
        <v>7000</v>
      </c>
      <c r="AQ229" s="14">
        <f t="shared" si="122"/>
        <v>4000</v>
      </c>
      <c r="AR229" s="14">
        <f t="shared" si="122"/>
        <v>10000</v>
      </c>
      <c r="AS229" s="14">
        <f t="shared" si="122"/>
        <v>1000</v>
      </c>
      <c r="AT229" s="14">
        <f t="shared" si="122"/>
        <v>5000</v>
      </c>
      <c r="AU229" s="14">
        <f t="shared" si="122"/>
        <v>3000</v>
      </c>
      <c r="AV229" s="14">
        <f t="shared" si="122"/>
        <v>2000</v>
      </c>
      <c r="AW229" s="14">
        <f t="shared" si="122"/>
        <v>2000</v>
      </c>
      <c r="AX229" s="14">
        <f t="shared" si="122"/>
        <v>2000</v>
      </c>
      <c r="AY229" s="14">
        <f t="shared" si="122"/>
        <v>2000</v>
      </c>
      <c r="AZ229" s="14">
        <f t="shared" si="122"/>
        <v>7000</v>
      </c>
      <c r="BA229" s="14">
        <f t="shared" si="122"/>
        <v>4000</v>
      </c>
      <c r="BB229" s="14">
        <f t="shared" si="122"/>
        <v>1000</v>
      </c>
      <c r="BC229" s="14">
        <f t="shared" si="122"/>
        <v>10000</v>
      </c>
      <c r="BD229" s="14">
        <f t="shared" si="122"/>
        <v>5000</v>
      </c>
      <c r="BE229" s="14">
        <f t="shared" si="122"/>
        <v>6000</v>
      </c>
      <c r="BF229" s="14">
        <f t="shared" si="122"/>
        <v>7000</v>
      </c>
      <c r="BG229" s="14">
        <f t="shared" si="122"/>
        <v>8000</v>
      </c>
      <c r="BH229" s="14">
        <f t="shared" si="122"/>
        <v>8000</v>
      </c>
      <c r="BI229" s="14">
        <f t="shared" si="122"/>
        <v>5000</v>
      </c>
      <c r="BJ229" s="14">
        <f t="shared" si="122"/>
        <v>3000</v>
      </c>
      <c r="BK229" s="14">
        <f t="shared" si="122"/>
        <v>7000</v>
      </c>
      <c r="BL229" s="14">
        <f t="shared" si="122"/>
        <v>6000</v>
      </c>
      <c r="BM229" s="14">
        <f t="shared" si="122"/>
        <v>3000</v>
      </c>
      <c r="BN229" s="14">
        <f t="shared" si="122"/>
        <v>1000</v>
      </c>
      <c r="BO229" s="14">
        <f t="shared" si="122"/>
        <v>7000</v>
      </c>
      <c r="BP229" s="14">
        <f t="shared" si="122"/>
        <v>8000</v>
      </c>
      <c r="BQ229" s="14">
        <f t="shared" si="122"/>
        <v>8000</v>
      </c>
      <c r="BR229" s="14">
        <f t="shared" si="122"/>
        <v>8000</v>
      </c>
      <c r="BS229" s="14">
        <f t="shared" si="122"/>
        <v>3000</v>
      </c>
      <c r="BT229" s="14">
        <f t="shared" si="122"/>
        <v>5000</v>
      </c>
      <c r="BU229" s="14">
        <f t="shared" si="122"/>
        <v>2000</v>
      </c>
      <c r="BV229" s="14">
        <f t="shared" si="122"/>
        <v>3000</v>
      </c>
      <c r="BW229" s="14">
        <f t="shared" si="122"/>
        <v>1000</v>
      </c>
      <c r="BX229" s="14">
        <f t="shared" si="122"/>
        <v>7000</v>
      </c>
      <c r="BY229" s="14">
        <f t="shared" si="122"/>
        <v>3000</v>
      </c>
      <c r="BZ229" s="14">
        <f t="shared" si="122"/>
        <v>3000</v>
      </c>
      <c r="CA229" s="14">
        <f t="shared" si="122"/>
        <v>4000</v>
      </c>
      <c r="CB229" s="14">
        <f t="shared" si="122"/>
        <v>1000</v>
      </c>
      <c r="CC229" s="14">
        <f t="shared" si="122"/>
        <v>2000</v>
      </c>
      <c r="CD229" s="14">
        <f t="shared" si="122"/>
        <v>5000</v>
      </c>
      <c r="CE229" s="14">
        <f t="shared" si="122"/>
        <v>2000</v>
      </c>
      <c r="CF229" s="14">
        <f t="shared" si="122"/>
        <v>5000</v>
      </c>
      <c r="CG229" s="14">
        <f t="shared" si="122"/>
        <v>3000</v>
      </c>
      <c r="CH229" s="14">
        <f t="shared" si="122"/>
        <v>1000</v>
      </c>
      <c r="CI229" s="14">
        <f t="shared" si="122"/>
        <v>1000</v>
      </c>
      <c r="CJ229" s="14">
        <f t="shared" si="122"/>
        <v>6000</v>
      </c>
      <c r="CK229" s="14">
        <f t="shared" si="122"/>
        <v>2000</v>
      </c>
      <c r="CL229" s="14">
        <f t="shared" si="122"/>
        <v>9000</v>
      </c>
      <c r="CM229" s="14">
        <f t="shared" si="122"/>
        <v>1000</v>
      </c>
      <c r="CN229" s="14">
        <f t="shared" si="122"/>
        <v>1000</v>
      </c>
      <c r="CO229" s="14">
        <f t="shared" si="122"/>
        <v>9000</v>
      </c>
      <c r="CP229" s="14">
        <f t="shared" si="122"/>
        <v>1000</v>
      </c>
      <c r="CQ229" s="14">
        <f t="shared" si="122"/>
        <v>8000</v>
      </c>
      <c r="CR229" s="14">
        <f t="shared" si="122"/>
        <v>1000</v>
      </c>
      <c r="CS229" s="14">
        <f t="shared" si="122"/>
        <v>9000</v>
      </c>
      <c r="CT229" s="14">
        <f t="shared" si="122"/>
        <v>4000</v>
      </c>
      <c r="CU229" s="14">
        <f t="shared" si="122"/>
        <v>2000</v>
      </c>
      <c r="CV229" s="14">
        <f t="shared" si="122"/>
        <v>1000</v>
      </c>
      <c r="CW229" s="14">
        <f t="shared" si="122"/>
        <v>10000</v>
      </c>
    </row>
    <row r="230" ht="12.75" customHeight="1" outlineLevel="1">
      <c r="A230" s="11" t="s">
        <v>707</v>
      </c>
      <c r="B230" s="14">
        <v>12.0</v>
      </c>
      <c r="C230" s="14">
        <v>12.0</v>
      </c>
      <c r="D230" s="14">
        <v>12.0</v>
      </c>
      <c r="E230" s="14">
        <v>12.0</v>
      </c>
      <c r="F230" s="14">
        <v>12.0</v>
      </c>
      <c r="G230" s="14">
        <v>12.0</v>
      </c>
      <c r="H230" s="14">
        <v>12.0</v>
      </c>
      <c r="I230" s="14">
        <v>12.0</v>
      </c>
      <c r="J230" s="14">
        <v>12.0</v>
      </c>
      <c r="K230" s="14">
        <v>12.0</v>
      </c>
      <c r="L230" s="14">
        <v>12.0</v>
      </c>
      <c r="M230" s="14">
        <v>12.0</v>
      </c>
      <c r="N230" s="14">
        <v>12.0</v>
      </c>
      <c r="O230" s="14">
        <v>12.0</v>
      </c>
      <c r="P230" s="14">
        <v>12.0</v>
      </c>
      <c r="Q230" s="14">
        <v>12.0</v>
      </c>
      <c r="R230" s="14">
        <v>12.0</v>
      </c>
      <c r="S230" s="14">
        <v>12.0</v>
      </c>
      <c r="T230" s="14">
        <v>12.0</v>
      </c>
      <c r="U230" s="14">
        <v>12.0</v>
      </c>
      <c r="V230" s="14">
        <v>12.0</v>
      </c>
      <c r="W230" s="14">
        <v>12.0</v>
      </c>
      <c r="X230" s="14">
        <v>12.0</v>
      </c>
      <c r="Y230" s="14">
        <v>12.0</v>
      </c>
      <c r="Z230" s="14">
        <v>12.0</v>
      </c>
      <c r="AA230" s="14">
        <v>12.0</v>
      </c>
      <c r="AB230" s="14">
        <v>12.0</v>
      </c>
      <c r="AC230" s="14">
        <v>12.0</v>
      </c>
      <c r="AD230" s="14">
        <v>12.0</v>
      </c>
      <c r="AE230" s="14">
        <v>12.0</v>
      </c>
      <c r="AF230" s="14">
        <v>12.0</v>
      </c>
      <c r="AG230" s="14">
        <v>12.0</v>
      </c>
      <c r="AH230" s="14">
        <v>12.0</v>
      </c>
      <c r="AI230" s="14">
        <v>12.0</v>
      </c>
      <c r="AJ230" s="14">
        <v>12.0</v>
      </c>
      <c r="AK230" s="14">
        <v>12.0</v>
      </c>
      <c r="AL230" s="14">
        <v>12.0</v>
      </c>
      <c r="AM230" s="14">
        <v>12.0</v>
      </c>
      <c r="AN230" s="14">
        <v>12.0</v>
      </c>
      <c r="AO230" s="14">
        <v>12.0</v>
      </c>
      <c r="AP230" s="14">
        <v>12.0</v>
      </c>
      <c r="AQ230" s="14">
        <v>12.0</v>
      </c>
      <c r="AR230" s="14">
        <v>12.0</v>
      </c>
      <c r="AS230" s="14">
        <v>12.0</v>
      </c>
      <c r="AT230" s="14">
        <v>12.0</v>
      </c>
      <c r="AU230" s="14">
        <v>12.0</v>
      </c>
      <c r="AV230" s="14">
        <v>12.0</v>
      </c>
      <c r="AW230" s="14">
        <v>12.0</v>
      </c>
      <c r="AX230" s="14">
        <v>12.0</v>
      </c>
      <c r="AY230" s="14">
        <v>12.0</v>
      </c>
      <c r="AZ230" s="14">
        <v>12.0</v>
      </c>
      <c r="BA230" s="14">
        <v>12.0</v>
      </c>
      <c r="BB230" s="14">
        <v>12.0</v>
      </c>
      <c r="BC230" s="14">
        <v>12.0</v>
      </c>
      <c r="BD230" s="14">
        <v>12.0</v>
      </c>
      <c r="BE230" s="14">
        <v>12.0</v>
      </c>
      <c r="BF230" s="14">
        <v>12.0</v>
      </c>
      <c r="BG230" s="14">
        <v>12.0</v>
      </c>
      <c r="BH230" s="14">
        <v>12.0</v>
      </c>
      <c r="BI230" s="14">
        <v>12.0</v>
      </c>
      <c r="BJ230" s="14">
        <v>12.0</v>
      </c>
      <c r="BK230" s="14">
        <v>12.0</v>
      </c>
      <c r="BL230" s="14">
        <v>12.0</v>
      </c>
      <c r="BM230" s="14">
        <v>12.0</v>
      </c>
      <c r="BN230" s="14">
        <v>12.0</v>
      </c>
      <c r="BO230" s="14">
        <v>12.0</v>
      </c>
      <c r="BP230" s="14">
        <v>12.0</v>
      </c>
      <c r="BQ230" s="14">
        <v>12.0</v>
      </c>
      <c r="BR230" s="14">
        <v>12.0</v>
      </c>
      <c r="BS230" s="14">
        <v>12.0</v>
      </c>
      <c r="BT230" s="14">
        <v>12.0</v>
      </c>
      <c r="BU230" s="14">
        <v>12.0</v>
      </c>
      <c r="BV230" s="14">
        <v>12.0</v>
      </c>
      <c r="BW230" s="14">
        <v>12.0</v>
      </c>
      <c r="BX230" s="14">
        <v>12.0</v>
      </c>
      <c r="BY230" s="14">
        <v>12.0</v>
      </c>
      <c r="BZ230" s="14">
        <v>12.0</v>
      </c>
      <c r="CA230" s="14">
        <v>12.0</v>
      </c>
      <c r="CB230" s="14">
        <v>12.0</v>
      </c>
      <c r="CC230" s="14">
        <v>12.0</v>
      </c>
      <c r="CD230" s="14">
        <v>12.0</v>
      </c>
      <c r="CE230" s="14">
        <v>12.0</v>
      </c>
      <c r="CF230" s="14">
        <v>12.0</v>
      </c>
      <c r="CG230" s="14">
        <v>12.0</v>
      </c>
      <c r="CH230" s="14">
        <v>12.0</v>
      </c>
      <c r="CI230" s="14">
        <v>12.0</v>
      </c>
      <c r="CJ230" s="14">
        <v>12.0</v>
      </c>
      <c r="CK230" s="14">
        <v>12.0</v>
      </c>
      <c r="CL230" s="14">
        <v>12.0</v>
      </c>
      <c r="CM230" s="14">
        <v>12.0</v>
      </c>
      <c r="CN230" s="14">
        <v>12.0</v>
      </c>
      <c r="CO230" s="14">
        <v>12.0</v>
      </c>
      <c r="CP230" s="14">
        <v>12.0</v>
      </c>
      <c r="CQ230" s="14">
        <v>12.0</v>
      </c>
      <c r="CR230" s="14">
        <v>12.0</v>
      </c>
      <c r="CS230" s="14">
        <v>12.0</v>
      </c>
      <c r="CT230" s="14">
        <v>12.0</v>
      </c>
      <c r="CU230" s="14">
        <v>12.0</v>
      </c>
      <c r="CV230" s="14">
        <v>12.0</v>
      </c>
      <c r="CW230" s="14">
        <v>12.0</v>
      </c>
    </row>
    <row r="231" ht="12.75" customHeight="1" outlineLevel="1">
      <c r="A231" s="10" t="s">
        <v>708</v>
      </c>
      <c r="B231" s="17">
        <v>12.0</v>
      </c>
      <c r="C231" s="17">
        <v>12.0</v>
      </c>
      <c r="D231" s="17">
        <v>12.0</v>
      </c>
      <c r="E231" s="17">
        <v>12.0</v>
      </c>
      <c r="F231" s="17">
        <v>12.0</v>
      </c>
      <c r="G231" s="17">
        <v>12.0</v>
      </c>
      <c r="H231" s="17">
        <v>12.0</v>
      </c>
      <c r="I231" s="17">
        <v>12.0</v>
      </c>
      <c r="J231" s="17">
        <v>12.0</v>
      </c>
      <c r="K231" s="17">
        <v>12.0</v>
      </c>
      <c r="L231" s="17">
        <v>12.0</v>
      </c>
      <c r="M231" s="17">
        <v>12.0</v>
      </c>
      <c r="N231" s="17">
        <v>12.0</v>
      </c>
      <c r="O231" s="17">
        <v>12.0</v>
      </c>
      <c r="P231" s="17">
        <v>12.0</v>
      </c>
      <c r="Q231" s="17">
        <v>12.0</v>
      </c>
      <c r="R231" s="17">
        <v>12.0</v>
      </c>
      <c r="S231" s="17">
        <v>12.0</v>
      </c>
      <c r="T231" s="17">
        <v>12.0</v>
      </c>
      <c r="U231" s="17">
        <v>12.0</v>
      </c>
      <c r="V231" s="17">
        <v>12.0</v>
      </c>
      <c r="W231" s="17">
        <v>12.0</v>
      </c>
      <c r="X231" s="17">
        <v>12.0</v>
      </c>
      <c r="Y231" s="17">
        <v>12.0</v>
      </c>
      <c r="Z231" s="17">
        <v>12.0</v>
      </c>
      <c r="AA231" s="17">
        <v>12.0</v>
      </c>
      <c r="AB231" s="17">
        <v>12.0</v>
      </c>
      <c r="AC231" s="17">
        <v>12.0</v>
      </c>
      <c r="AD231" s="17">
        <v>12.0</v>
      </c>
      <c r="AE231" s="17">
        <v>12.0</v>
      </c>
      <c r="AF231" s="17">
        <v>12.0</v>
      </c>
      <c r="AG231" s="17">
        <v>12.0</v>
      </c>
      <c r="AH231" s="17">
        <v>12.0</v>
      </c>
      <c r="AI231" s="17">
        <v>12.0</v>
      </c>
      <c r="AJ231" s="17">
        <v>12.0</v>
      </c>
      <c r="AK231" s="17">
        <v>12.0</v>
      </c>
      <c r="AL231" s="17">
        <v>12.0</v>
      </c>
      <c r="AM231" s="17">
        <v>12.0</v>
      </c>
      <c r="AN231" s="17">
        <v>12.0</v>
      </c>
      <c r="AO231" s="17">
        <v>12.0</v>
      </c>
      <c r="AP231" s="17">
        <v>12.0</v>
      </c>
      <c r="AQ231" s="17">
        <v>12.0</v>
      </c>
      <c r="AR231" s="17">
        <v>12.0</v>
      </c>
      <c r="AS231" s="17">
        <v>12.0</v>
      </c>
      <c r="AT231" s="17">
        <v>12.0</v>
      </c>
      <c r="AU231" s="17">
        <v>12.0</v>
      </c>
      <c r="AV231" s="17">
        <v>12.0</v>
      </c>
      <c r="AW231" s="17">
        <v>12.0</v>
      </c>
      <c r="AX231" s="17">
        <v>12.0</v>
      </c>
      <c r="AY231" s="17">
        <v>12.0</v>
      </c>
      <c r="AZ231" s="17">
        <v>12.0</v>
      </c>
      <c r="BA231" s="17">
        <v>12.0</v>
      </c>
      <c r="BB231" s="17">
        <v>12.0</v>
      </c>
      <c r="BC231" s="17">
        <v>12.0</v>
      </c>
      <c r="BD231" s="17">
        <v>12.0</v>
      </c>
      <c r="BE231" s="17">
        <v>12.0</v>
      </c>
      <c r="BF231" s="17">
        <v>12.0</v>
      </c>
      <c r="BG231" s="17">
        <v>12.0</v>
      </c>
      <c r="BH231" s="17">
        <v>12.0</v>
      </c>
      <c r="BI231" s="17">
        <v>12.0</v>
      </c>
      <c r="BJ231" s="17">
        <v>12.0</v>
      </c>
      <c r="BK231" s="17">
        <v>12.0</v>
      </c>
      <c r="BL231" s="17">
        <v>12.0</v>
      </c>
      <c r="BM231" s="17">
        <v>12.0</v>
      </c>
      <c r="BN231" s="17">
        <v>12.0</v>
      </c>
      <c r="BO231" s="17">
        <v>12.0</v>
      </c>
      <c r="BP231" s="17">
        <v>12.0</v>
      </c>
      <c r="BQ231" s="17">
        <v>12.0</v>
      </c>
      <c r="BR231" s="17">
        <v>12.0</v>
      </c>
      <c r="BS231" s="17">
        <v>12.0</v>
      </c>
      <c r="BT231" s="17">
        <v>12.0</v>
      </c>
      <c r="BU231" s="17">
        <v>12.0</v>
      </c>
      <c r="BV231" s="17">
        <v>12.0</v>
      </c>
      <c r="BW231" s="17">
        <v>12.0</v>
      </c>
      <c r="BX231" s="17">
        <v>12.0</v>
      </c>
      <c r="BY231" s="17">
        <v>12.0</v>
      </c>
      <c r="BZ231" s="17">
        <v>12.0</v>
      </c>
      <c r="CA231" s="17">
        <v>12.0</v>
      </c>
      <c r="CB231" s="17">
        <v>12.0</v>
      </c>
      <c r="CC231" s="17">
        <v>12.0</v>
      </c>
      <c r="CD231" s="17">
        <v>12.0</v>
      </c>
      <c r="CE231" s="17">
        <v>12.0</v>
      </c>
      <c r="CF231" s="17">
        <v>12.0</v>
      </c>
      <c r="CG231" s="17">
        <v>12.0</v>
      </c>
      <c r="CH231" s="17">
        <v>12.0</v>
      </c>
      <c r="CI231" s="17">
        <v>12.0</v>
      </c>
      <c r="CJ231" s="17">
        <v>12.0</v>
      </c>
      <c r="CK231" s="17">
        <v>12.0</v>
      </c>
      <c r="CL231" s="17">
        <v>12.0</v>
      </c>
      <c r="CM231" s="17">
        <v>12.0</v>
      </c>
      <c r="CN231" s="17">
        <v>12.0</v>
      </c>
      <c r="CO231" s="17">
        <v>12.0</v>
      </c>
      <c r="CP231" s="17">
        <v>12.0</v>
      </c>
      <c r="CQ231" s="17">
        <v>12.0</v>
      </c>
      <c r="CR231" s="17">
        <v>12.0</v>
      </c>
      <c r="CS231" s="17">
        <v>12.0</v>
      </c>
      <c r="CT231" s="17">
        <v>12.0</v>
      </c>
      <c r="CU231" s="17">
        <v>12.0</v>
      </c>
      <c r="CV231" s="17">
        <v>12.0</v>
      </c>
      <c r="CW231" s="17">
        <v>12.0</v>
      </c>
    </row>
    <row r="232" ht="12.75" customHeight="1" outlineLevel="1">
      <c r="A232" s="11" t="s">
        <v>709</v>
      </c>
      <c r="B232" s="14" t="str">
        <f>IF(B222="Per100CoveredPayroll",VLOOKUP(B364,Lookups!$S$1:$T$3,2,TRUE),VLOOKUP(B364,Lookups!$S$1:$T$4,2,TRUE))</f>
        <v>PercentageWeeklySalarySingleValue</v>
      </c>
      <c r="C232" s="14" t="str">
        <f>IF(C222="Per100CoveredPayroll",VLOOKUP(C364,Lookups!$S$1:$T$3,2,TRUE),VLOOKUP(C364,Lookups!$S$1:$T$4,2,TRUE))</f>
        <v>PercentageWeeklySalarySingleValue</v>
      </c>
      <c r="D232" s="14" t="str">
        <f>IF(D222="Per100CoveredPayroll",VLOOKUP(D364,Lookups!$S$1:$T$3,2,TRUE),VLOOKUP(D364,Lookups!$S$1:$T$4,2,TRUE))</f>
        <v>PercentageWeeklySalarySingleValue</v>
      </c>
      <c r="E232" s="14" t="str">
        <f>IF(E222="Per100CoveredPayroll",VLOOKUP(E364,Lookups!$S$1:$T$3,2,TRUE),VLOOKUP(E364,Lookups!$S$1:$T$4,2,TRUE))</f>
        <v>PercentageWeeklySalarySingleValue</v>
      </c>
      <c r="F232" s="14" t="str">
        <f>IF(F222="Per100CoveredPayroll",VLOOKUP(F364,Lookups!$S$1:$T$3,2,TRUE),VLOOKUP(F364,Lookups!$S$1:$T$4,2,TRUE))</f>
        <v>TieredBenefits</v>
      </c>
      <c r="G232" s="14" t="str">
        <f>IF(G222="Per100CoveredPayroll",VLOOKUP(G364,Lookups!$S$1:$T$3,2,TRUE),VLOOKUP(G364,Lookups!$S$1:$T$4,2,TRUE))</f>
        <v>PercentageWeeklySalarySingleValue</v>
      </c>
      <c r="H232" s="14" t="str">
        <f>IF(H222="Per100CoveredPayroll",VLOOKUP(H364,Lookups!$S$1:$T$3,2,TRUE),VLOOKUP(H364,Lookups!$S$1:$T$4,2,TRUE))</f>
        <v>TieredBenefits</v>
      </c>
      <c r="I232" s="14" t="str">
        <f>IF(I222="Per100CoveredPayroll",VLOOKUP(I364,Lookups!$S$1:$T$3,2,TRUE),VLOOKUP(I364,Lookups!$S$1:$T$4,2,TRUE))</f>
        <v>TieredBenefits</v>
      </c>
      <c r="J232" s="14" t="str">
        <f>IF(J222="Per100CoveredPayroll",VLOOKUP(J364,Lookups!$S$1:$T$3,2,TRUE),VLOOKUP(J364,Lookups!$S$1:$T$4,2,TRUE))</f>
        <v>TieredBenefits</v>
      </c>
      <c r="K232" s="14" t="str">
        <f>IF(K222="Per100CoveredPayroll",VLOOKUP(K364,Lookups!$S$1:$T$3,2,TRUE),VLOOKUP(K364,Lookups!$S$1:$T$4,2,TRUE))</f>
        <v>PercentageWeeklySalarySingleValue</v>
      </c>
      <c r="L232" s="14" t="str">
        <f>IF(L222="Per100CoveredPayroll",VLOOKUP(L364,Lookups!$S$1:$T$3,2,TRUE),VLOOKUP(L364,Lookups!$S$1:$T$4,2,TRUE))</f>
        <v>PercentageWeeklySalarySingleValue</v>
      </c>
      <c r="M232" s="14" t="str">
        <f>IF(M222="Per100CoveredPayroll",VLOOKUP(M364,Lookups!$S$1:$T$3,2,TRUE),VLOOKUP(M364,Lookups!$S$1:$T$4,2,TRUE))</f>
        <v>PercentageWeeklySalarySingleValue</v>
      </c>
      <c r="N232" s="14" t="str">
        <f>IF(N222="Per100CoveredPayroll",VLOOKUP(N364,Lookups!$S$1:$T$3,2,TRUE),VLOOKUP(N364,Lookups!$S$1:$T$4,2,TRUE))</f>
        <v>PercentageWeeklySalarySingleValue</v>
      </c>
      <c r="O232" s="14" t="str">
        <f>IF(O222="Per100CoveredPayroll",VLOOKUP(O364,Lookups!$S$1:$T$3,2,TRUE),VLOOKUP(O364,Lookups!$S$1:$T$4,2,TRUE))</f>
        <v>TieredBenefits</v>
      </c>
      <c r="P232" s="14" t="str">
        <f>IF(P222="Per100CoveredPayroll",VLOOKUP(P364,Lookups!$S$1:$T$3,2,TRUE),VLOOKUP(P364,Lookups!$S$1:$T$4,2,TRUE))</f>
        <v>TieredBenefits</v>
      </c>
      <c r="Q232" s="14" t="str">
        <f>IF(Q222="Per100CoveredPayroll",VLOOKUP(Q364,Lookups!$S$1:$T$3,2,TRUE),VLOOKUP(Q364,Lookups!$S$1:$T$4,2,TRUE))</f>
        <v>PercentageWeeklySalarySingleValue</v>
      </c>
      <c r="R232" s="14" t="str">
        <f>IF(R222="Per100CoveredPayroll",VLOOKUP(R364,Lookups!$S$1:$T$3,2,TRUE),VLOOKUP(R364,Lookups!$S$1:$T$4,2,TRUE))</f>
        <v>TieredBenefits</v>
      </c>
      <c r="S232" s="14" t="str">
        <f>IF(S222="Per100CoveredPayroll",VLOOKUP(S364,Lookups!$S$1:$T$3,2,TRUE),VLOOKUP(S364,Lookups!$S$1:$T$4,2,TRUE))</f>
        <v>SpecifiedWeeklyBenefitAmountSingleValue</v>
      </c>
      <c r="T232" s="14" t="str">
        <f>IF(T222="Per100CoveredPayroll",VLOOKUP(T364,Lookups!$S$1:$T$3,2,TRUE),VLOOKUP(T364,Lookups!$S$1:$T$4,2,TRUE))</f>
        <v>TieredBenefits</v>
      </c>
      <c r="U232" s="14" t="str">
        <f>IF(U222="Per100CoveredPayroll",VLOOKUP(U364,Lookups!$S$1:$T$3,2,TRUE),VLOOKUP(U364,Lookups!$S$1:$T$4,2,TRUE))</f>
        <v>PercentageWeeklySalarySingleValue</v>
      </c>
      <c r="V232" s="14" t="str">
        <f>IF(V222="Per100CoveredPayroll",VLOOKUP(V364,Lookups!$S$1:$T$3,2,TRUE),VLOOKUP(V364,Lookups!$S$1:$T$4,2,TRUE))</f>
        <v>PercentageWeeklySalarySingleValue</v>
      </c>
      <c r="W232" s="14" t="str">
        <f>IF(W222="Per100CoveredPayroll",VLOOKUP(W364,Lookups!$S$1:$T$3,2,TRUE),VLOOKUP(W364,Lookups!$S$1:$T$4,2,TRUE))</f>
        <v>SpecifiedWeeklyBenefitAmountSingleValue</v>
      </c>
      <c r="X232" s="14" t="str">
        <f>IF(X222="Per100CoveredPayroll",VLOOKUP(X364,Lookups!$S$1:$T$3,2,TRUE),VLOOKUP(X364,Lookups!$S$1:$T$4,2,TRUE))</f>
        <v>TieredBenefits</v>
      </c>
      <c r="Y232" s="14" t="str">
        <f>IF(Y222="Per100CoveredPayroll",VLOOKUP(Y364,Lookups!$S$1:$T$3,2,TRUE),VLOOKUP(Y364,Lookups!$S$1:$T$4,2,TRUE))</f>
        <v>TieredBenefits</v>
      </c>
      <c r="Z232" s="14" t="str">
        <f>IF(Z222="Per100CoveredPayroll",VLOOKUP(Z364,Lookups!$S$1:$T$3,2,TRUE),VLOOKUP(Z364,Lookups!$S$1:$T$4,2,TRUE))</f>
        <v>TieredBenefits</v>
      </c>
      <c r="AA232" s="14" t="str">
        <f>IF(AA222="Per100CoveredPayroll",VLOOKUP(AA364,Lookups!$S$1:$T$3,2,TRUE),VLOOKUP(AA364,Lookups!$S$1:$T$4,2,TRUE))</f>
        <v>PercentageWeeklySalarySingleValue</v>
      </c>
      <c r="AB232" s="14" t="str">
        <f>IF(AB222="Per100CoveredPayroll",VLOOKUP(AB364,Lookups!$S$1:$T$3,2,TRUE),VLOOKUP(AB364,Lookups!$S$1:$T$4,2,TRUE))</f>
        <v>PercentageWeeklySalarySingleValue</v>
      </c>
      <c r="AC232" s="14" t="str">
        <f>IF(AC222="Per100CoveredPayroll",VLOOKUP(AC364,Lookups!$S$1:$T$3,2,TRUE),VLOOKUP(AC364,Lookups!$S$1:$T$4,2,TRUE))</f>
        <v>TieredBenefits</v>
      </c>
      <c r="AD232" s="14" t="str">
        <f>IF(AD222="Per100CoveredPayroll",VLOOKUP(AD364,Lookups!$S$1:$T$3,2,TRUE),VLOOKUP(AD364,Lookups!$S$1:$T$4,2,TRUE))</f>
        <v>TieredBenefits</v>
      </c>
      <c r="AE232" s="14" t="str">
        <f>IF(AE222="Per100CoveredPayroll",VLOOKUP(AE364,Lookups!$S$1:$T$3,2,TRUE),VLOOKUP(AE364,Lookups!$S$1:$T$4,2,TRUE))</f>
        <v>PercentageWeeklySalarySingleValue</v>
      </c>
      <c r="AF232" s="14" t="str">
        <f>IF(AF222="Per100CoveredPayroll",VLOOKUP(AF364,Lookups!$S$1:$T$3,2,TRUE),VLOOKUP(AF364,Lookups!$S$1:$T$4,2,TRUE))</f>
        <v>PercentageWeeklySalarySingleValue</v>
      </c>
      <c r="AG232" s="14" t="str">
        <f>IF(AG222="Per100CoveredPayroll",VLOOKUP(AG364,Lookups!$S$1:$T$3,2,TRUE),VLOOKUP(AG364,Lookups!$S$1:$T$4,2,TRUE))</f>
        <v>TieredBenefits</v>
      </c>
      <c r="AH232" s="14" t="str">
        <f>IF(AH222="Per100CoveredPayroll",VLOOKUP(AH364,Lookups!$S$1:$T$3,2,TRUE),VLOOKUP(AH364,Lookups!$S$1:$T$4,2,TRUE))</f>
        <v>PercentageWeeklySalarySingleValue</v>
      </c>
      <c r="AI232" s="14" t="str">
        <f>IF(AI222="Per100CoveredPayroll",VLOOKUP(AI364,Lookups!$S$1:$T$3,2,TRUE),VLOOKUP(AI364,Lookups!$S$1:$T$4,2,TRUE))</f>
        <v>PercentageWeeklySalarySingleValue</v>
      </c>
      <c r="AJ232" s="14" t="str">
        <f>IF(AJ222="Per100CoveredPayroll",VLOOKUP(AJ364,Lookups!$S$1:$T$3,2,TRUE),VLOOKUP(AJ364,Lookups!$S$1:$T$4,2,TRUE))</f>
        <v>TieredBenefits</v>
      </c>
      <c r="AK232" s="14" t="str">
        <f>IF(AK222="Per100CoveredPayroll",VLOOKUP(AK364,Lookups!$S$1:$T$3,2,TRUE),VLOOKUP(AK364,Lookups!$S$1:$T$4,2,TRUE))</f>
        <v>TieredBenefits</v>
      </c>
      <c r="AL232" s="14" t="str">
        <f>IF(AL222="Per100CoveredPayroll",VLOOKUP(AL364,Lookups!$S$1:$T$3,2,TRUE),VLOOKUP(AL364,Lookups!$S$1:$T$4,2,TRUE))</f>
        <v>PercentageWeeklySalarySingleValue</v>
      </c>
      <c r="AM232" s="14" t="str">
        <f>IF(AM222="Per100CoveredPayroll",VLOOKUP(AM364,Lookups!$S$1:$T$3,2,TRUE),VLOOKUP(AM364,Lookups!$S$1:$T$4,2,TRUE))</f>
        <v>PercentageWeeklySalarySingleValue</v>
      </c>
      <c r="AN232" s="14" t="str">
        <f>IF(AN222="Per100CoveredPayroll",VLOOKUP(AN364,Lookups!$S$1:$T$3,2,TRUE),VLOOKUP(AN364,Lookups!$S$1:$T$4,2,TRUE))</f>
        <v>PercentageWeeklySalarySingleValue</v>
      </c>
      <c r="AO232" s="14" t="str">
        <f>IF(AO222="Per100CoveredPayroll",VLOOKUP(AO364,Lookups!$S$1:$T$3,2,TRUE),VLOOKUP(AO364,Lookups!$S$1:$T$4,2,TRUE))</f>
        <v>TieredBenefits</v>
      </c>
      <c r="AP232" s="14" t="str">
        <f>IF(AP222="Per100CoveredPayroll",VLOOKUP(AP364,Lookups!$S$1:$T$3,2,TRUE),VLOOKUP(AP364,Lookups!$S$1:$T$4,2,TRUE))</f>
        <v>PercentageWeeklySalarySingleValue</v>
      </c>
      <c r="AQ232" s="14" t="str">
        <f>IF(AQ222="Per100CoveredPayroll",VLOOKUP(AQ364,Lookups!$S$1:$T$3,2,TRUE),VLOOKUP(AQ364,Lookups!$S$1:$T$4,2,TRUE))</f>
        <v>TieredBenefits</v>
      </c>
      <c r="AR232" s="14" t="str">
        <f>IF(AR222="Per100CoveredPayroll",VLOOKUP(AR364,Lookups!$S$1:$T$3,2,TRUE),VLOOKUP(AR364,Lookups!$S$1:$T$4,2,TRUE))</f>
        <v>TieredBenefits</v>
      </c>
      <c r="AS232" s="14" t="str">
        <f>IF(AS222="Per100CoveredPayroll",VLOOKUP(AS364,Lookups!$S$1:$T$3,2,TRUE),VLOOKUP(AS364,Lookups!$S$1:$T$4,2,TRUE))</f>
        <v>TieredBenefits</v>
      </c>
      <c r="AT232" s="14" t="str">
        <f>IF(AT222="Per100CoveredPayroll",VLOOKUP(AT364,Lookups!$S$1:$T$3,2,TRUE),VLOOKUP(AT364,Lookups!$S$1:$T$4,2,TRUE))</f>
        <v>PercentageWeeklySalarySingleValue</v>
      </c>
      <c r="AU232" s="14" t="str">
        <f>IF(AU222="Per100CoveredPayroll",VLOOKUP(AU364,Lookups!$S$1:$T$3,2,TRUE),VLOOKUP(AU364,Lookups!$S$1:$T$4,2,TRUE))</f>
        <v>TieredBenefits</v>
      </c>
      <c r="AV232" s="14" t="str">
        <f>IF(AV222="Per100CoveredPayroll",VLOOKUP(AV364,Lookups!$S$1:$T$3,2,TRUE),VLOOKUP(AV364,Lookups!$S$1:$T$4,2,TRUE))</f>
        <v>TieredBenefits</v>
      </c>
      <c r="AW232" s="14" t="str">
        <f>IF(AW222="Per100CoveredPayroll",VLOOKUP(AW364,Lookups!$S$1:$T$3,2,TRUE),VLOOKUP(AW364,Lookups!$S$1:$T$4,2,TRUE))</f>
        <v>PercentageWeeklySalarySingleValue</v>
      </c>
      <c r="AX232" s="14" t="str">
        <f>IF(AX222="Per100CoveredPayroll",VLOOKUP(AX364,Lookups!$S$1:$T$3,2,TRUE),VLOOKUP(AX364,Lookups!$S$1:$T$4,2,TRUE))</f>
        <v>TieredBenefits</v>
      </c>
      <c r="AY232" s="14" t="str">
        <f>IF(AY222="Per100CoveredPayroll",VLOOKUP(AY364,Lookups!$S$1:$T$3,2,TRUE),VLOOKUP(AY364,Lookups!$S$1:$T$4,2,TRUE))</f>
        <v>TieredBenefits</v>
      </c>
      <c r="AZ232" s="14" t="str">
        <f>IF(AZ222="Per100CoveredPayroll",VLOOKUP(AZ364,Lookups!$S$1:$T$3,2,TRUE),VLOOKUP(AZ364,Lookups!$S$1:$T$4,2,TRUE))</f>
        <v>TieredBenefits</v>
      </c>
      <c r="BA232" s="14" t="str">
        <f>IF(BA222="Per100CoveredPayroll",VLOOKUP(BA364,Lookups!$S$1:$T$3,2,TRUE),VLOOKUP(BA364,Lookups!$S$1:$T$4,2,TRUE))</f>
        <v>TieredBenefits</v>
      </c>
      <c r="BB232" s="14" t="str">
        <f>IF(BB222="Per100CoveredPayroll",VLOOKUP(BB364,Lookups!$S$1:$T$3,2,TRUE),VLOOKUP(BB364,Lookups!$S$1:$T$4,2,TRUE))</f>
        <v>PercentageWeeklySalarySingleValue</v>
      </c>
      <c r="BC232" s="14" t="str">
        <f>IF(BC222="Per100CoveredPayroll",VLOOKUP(BC364,Lookups!$S$1:$T$3,2,TRUE),VLOOKUP(BC364,Lookups!$S$1:$T$4,2,TRUE))</f>
        <v>TieredBenefits</v>
      </c>
      <c r="BD232" s="14" t="str">
        <f>IF(BD222="Per100CoveredPayroll",VLOOKUP(BD364,Lookups!$S$1:$T$3,2,TRUE),VLOOKUP(BD364,Lookups!$S$1:$T$4,2,TRUE))</f>
        <v>TieredBenefits</v>
      </c>
      <c r="BE232" s="14" t="str">
        <f>IF(BE222="Per100CoveredPayroll",VLOOKUP(BE364,Lookups!$S$1:$T$3,2,TRUE),VLOOKUP(BE364,Lookups!$S$1:$T$4,2,TRUE))</f>
        <v>PercentageWeeklySalarySingleValue</v>
      </c>
      <c r="BF232" s="14" t="str">
        <f>IF(BF222="Per100CoveredPayroll",VLOOKUP(BF364,Lookups!$S$1:$T$3,2,TRUE),VLOOKUP(BF364,Lookups!$S$1:$T$4,2,TRUE))</f>
        <v>TieredBenefits</v>
      </c>
      <c r="BG232" s="14" t="str">
        <f>IF(BG222="Per100CoveredPayroll",VLOOKUP(BG364,Lookups!$S$1:$T$3,2,TRUE),VLOOKUP(BG364,Lookups!$S$1:$T$4,2,TRUE))</f>
        <v>TieredBenefits</v>
      </c>
      <c r="BH232" s="14" t="str">
        <f>IF(BH222="Per100CoveredPayroll",VLOOKUP(BH364,Lookups!$S$1:$T$3,2,TRUE),VLOOKUP(BH364,Lookups!$S$1:$T$4,2,TRUE))</f>
        <v>TieredBenefits</v>
      </c>
      <c r="BI232" s="14" t="str">
        <f>IF(BI222="Per100CoveredPayroll",VLOOKUP(BI364,Lookups!$S$1:$T$3,2,TRUE),VLOOKUP(BI364,Lookups!$S$1:$T$4,2,TRUE))</f>
        <v>PercentageWeeklySalarySingleValue</v>
      </c>
      <c r="BJ232" s="14" t="str">
        <f>IF(BJ222="Per100CoveredPayroll",VLOOKUP(BJ364,Lookups!$S$1:$T$3,2,TRUE),VLOOKUP(BJ364,Lookups!$S$1:$T$4,2,TRUE))</f>
        <v>PercentageWeeklySalarySingleValue</v>
      </c>
      <c r="BK232" s="14" t="str">
        <f>IF(BK222="Per100CoveredPayroll",VLOOKUP(BK364,Lookups!$S$1:$T$3,2,TRUE),VLOOKUP(BK364,Lookups!$S$1:$T$4,2,TRUE))</f>
        <v>TieredBenefits</v>
      </c>
      <c r="BL232" s="14" t="str">
        <f>IF(BL222="Per100CoveredPayroll",VLOOKUP(BL364,Lookups!$S$1:$T$3,2,TRUE),VLOOKUP(BL364,Lookups!$S$1:$T$4,2,TRUE))</f>
        <v>PercentageWeeklySalarySingleValue</v>
      </c>
      <c r="BM232" s="14" t="str">
        <f>IF(BM222="Per100CoveredPayroll",VLOOKUP(BM364,Lookups!$S$1:$T$3,2,TRUE),VLOOKUP(BM364,Lookups!$S$1:$T$4,2,TRUE))</f>
        <v>TieredBenefits</v>
      </c>
      <c r="BN232" s="14" t="str">
        <f>IF(BN222="Per100CoveredPayroll",VLOOKUP(BN364,Lookups!$S$1:$T$3,2,TRUE),VLOOKUP(BN364,Lookups!$S$1:$T$4,2,TRUE))</f>
        <v>PercentageWeeklySalarySingleValue</v>
      </c>
      <c r="BO232" s="14" t="str">
        <f>IF(BO222="Per100CoveredPayroll",VLOOKUP(BO364,Lookups!$S$1:$T$3,2,TRUE),VLOOKUP(BO364,Lookups!$S$1:$T$4,2,TRUE))</f>
        <v>PercentageWeeklySalarySingleValue</v>
      </c>
      <c r="BP232" s="14" t="str">
        <f>IF(BP222="Per100CoveredPayroll",VLOOKUP(BP364,Lookups!$S$1:$T$3,2,TRUE),VLOOKUP(BP364,Lookups!$S$1:$T$4,2,TRUE))</f>
        <v>PercentageWeeklySalarySingleValue</v>
      </c>
      <c r="BQ232" s="14" t="str">
        <f>IF(BQ222="Per100CoveredPayroll",VLOOKUP(BQ364,Lookups!$S$1:$T$3,2,TRUE),VLOOKUP(BQ364,Lookups!$S$1:$T$4,2,TRUE))</f>
        <v>TieredBenefits</v>
      </c>
      <c r="BR232" s="14" t="str">
        <f>IF(BR222="Per100CoveredPayroll",VLOOKUP(BR364,Lookups!$S$1:$T$3,2,TRUE),VLOOKUP(BR364,Lookups!$S$1:$T$4,2,TRUE))</f>
        <v>TieredBenefits</v>
      </c>
      <c r="BS232" s="14" t="str">
        <f>IF(BS222="Per100CoveredPayroll",VLOOKUP(BS364,Lookups!$S$1:$T$3,2,TRUE),VLOOKUP(BS364,Lookups!$S$1:$T$4,2,TRUE))</f>
        <v>TieredBenefits</v>
      </c>
      <c r="BT232" s="14" t="str">
        <f>IF(BT222="Per100CoveredPayroll",VLOOKUP(BT364,Lookups!$S$1:$T$3,2,TRUE),VLOOKUP(BT364,Lookups!$S$1:$T$4,2,TRUE))</f>
        <v>PercentageWeeklySalarySingleValue</v>
      </c>
      <c r="BU232" s="14" t="str">
        <f>IF(BU222="Per100CoveredPayroll",VLOOKUP(BU364,Lookups!$S$1:$T$3,2,TRUE),VLOOKUP(BU364,Lookups!$S$1:$T$4,2,TRUE))</f>
        <v>TieredBenefits</v>
      </c>
      <c r="BV232" s="14" t="str">
        <f>IF(BV222="Per100CoveredPayroll",VLOOKUP(BV364,Lookups!$S$1:$T$3,2,TRUE),VLOOKUP(BV364,Lookups!$S$1:$T$4,2,TRUE))</f>
        <v>PercentageWeeklySalarySingleValue</v>
      </c>
      <c r="BW232" s="14" t="str">
        <f>IF(BW222="Per100CoveredPayroll",VLOOKUP(BW364,Lookups!$S$1:$T$3,2,TRUE),VLOOKUP(BW364,Lookups!$S$1:$T$4,2,TRUE))</f>
        <v>PercentageWeeklySalarySingleValue</v>
      </c>
      <c r="BX232" s="14" t="str">
        <f>IF(BX222="Per100CoveredPayroll",VLOOKUP(BX364,Lookups!$S$1:$T$3,2,TRUE),VLOOKUP(BX364,Lookups!$S$1:$T$4,2,TRUE))</f>
        <v>SpecifiedWeeklyBenefitAmountSingleValue</v>
      </c>
      <c r="BY232" s="14" t="str">
        <f>IF(BY222="Per100CoveredPayroll",VLOOKUP(BY364,Lookups!$S$1:$T$3,2,TRUE),VLOOKUP(BY364,Lookups!$S$1:$T$4,2,TRUE))</f>
        <v>TieredBenefits</v>
      </c>
      <c r="BZ232" s="14" t="str">
        <f>IF(BZ222="Per100CoveredPayroll",VLOOKUP(BZ364,Lookups!$S$1:$T$3,2,TRUE),VLOOKUP(BZ364,Lookups!$S$1:$T$4,2,TRUE))</f>
        <v>TieredBenefits</v>
      </c>
      <c r="CA232" s="14" t="str">
        <f>IF(CA222="Per100CoveredPayroll",VLOOKUP(CA364,Lookups!$S$1:$T$3,2,TRUE),VLOOKUP(CA364,Lookups!$S$1:$T$4,2,TRUE))</f>
        <v>PercentageWeeklySalarySingleValue</v>
      </c>
      <c r="CB232" s="14" t="str">
        <f>IF(CB222="Per100CoveredPayroll",VLOOKUP(CB364,Lookups!$S$1:$T$3,2,TRUE),VLOOKUP(CB364,Lookups!$S$1:$T$4,2,TRUE))</f>
        <v>TieredBenefits</v>
      </c>
      <c r="CC232" s="14" t="str">
        <f>IF(CC222="Per100CoveredPayroll",VLOOKUP(CC364,Lookups!$S$1:$T$3,2,TRUE),VLOOKUP(CC364,Lookups!$S$1:$T$4,2,TRUE))</f>
        <v>TieredBenefits</v>
      </c>
      <c r="CD232" s="14" t="str">
        <f>IF(CD222="Per100CoveredPayroll",VLOOKUP(CD364,Lookups!$S$1:$T$3,2,TRUE),VLOOKUP(CD364,Lookups!$S$1:$T$4,2,TRUE))</f>
        <v>PercentageWeeklySalarySingleValue</v>
      </c>
      <c r="CE232" s="14" t="str">
        <f>IF(CE222="Per100CoveredPayroll",VLOOKUP(CE364,Lookups!$S$1:$T$3,2,TRUE),VLOOKUP(CE364,Lookups!$S$1:$T$4,2,TRUE))</f>
        <v>PercentageWeeklySalarySingleValue</v>
      </c>
      <c r="CF232" s="14" t="str">
        <f>IF(CF222="Per100CoveredPayroll",VLOOKUP(CF364,Lookups!$S$1:$T$3,2,TRUE),VLOOKUP(CF364,Lookups!$S$1:$T$4,2,TRUE))</f>
        <v>PercentageWeeklySalarySingleValue</v>
      </c>
      <c r="CG232" s="14" t="str">
        <f>IF(CG222="Per100CoveredPayroll",VLOOKUP(CG364,Lookups!$S$1:$T$3,2,TRUE),VLOOKUP(CG364,Lookups!$S$1:$T$4,2,TRUE))</f>
        <v>TieredBenefits</v>
      </c>
      <c r="CH232" s="14" t="str">
        <f>IF(CH222="Per100CoveredPayroll",VLOOKUP(CH364,Lookups!$S$1:$T$3,2,TRUE),VLOOKUP(CH364,Lookups!$S$1:$T$4,2,TRUE))</f>
        <v>PercentageWeeklySalarySingleValue</v>
      </c>
      <c r="CI232" s="14" t="str">
        <f>IF(CI222="Per100CoveredPayroll",VLOOKUP(CI364,Lookups!$S$1:$T$3,2,TRUE),VLOOKUP(CI364,Lookups!$S$1:$T$4,2,TRUE))</f>
        <v>PercentageWeeklySalarySingleValue</v>
      </c>
      <c r="CJ232" s="14" t="str">
        <f>IF(CJ222="Per100CoveredPayroll",VLOOKUP(CJ364,Lookups!$S$1:$T$3,2,TRUE),VLOOKUP(CJ364,Lookups!$S$1:$T$4,2,TRUE))</f>
        <v>PercentageWeeklySalarySingleValue</v>
      </c>
      <c r="CK232" s="14" t="str">
        <f>IF(CK222="Per100CoveredPayroll",VLOOKUP(CK364,Lookups!$S$1:$T$3,2,TRUE),VLOOKUP(CK364,Lookups!$S$1:$T$4,2,TRUE))</f>
        <v>PercentageWeeklySalarySingleValue</v>
      </c>
      <c r="CL232" s="14" t="str">
        <f>IF(CL222="Per100CoveredPayroll",VLOOKUP(CL364,Lookups!$S$1:$T$3,2,TRUE),VLOOKUP(CL364,Lookups!$S$1:$T$4,2,TRUE))</f>
        <v>PercentageWeeklySalarySingleValue</v>
      </c>
      <c r="CM232" s="14" t="str">
        <f>IF(CM222="Per100CoveredPayroll",VLOOKUP(CM364,Lookups!$S$1:$T$3,2,TRUE),VLOOKUP(CM364,Lookups!$S$1:$T$4,2,TRUE))</f>
        <v>PercentageWeeklySalarySingleValue</v>
      </c>
      <c r="CN232" s="14" t="str">
        <f>IF(CN222="Per100CoveredPayroll",VLOOKUP(CN364,Lookups!$S$1:$T$3,2,TRUE),VLOOKUP(CN364,Lookups!$S$1:$T$4,2,TRUE))</f>
        <v>PercentageWeeklySalarySingleValue</v>
      </c>
      <c r="CO232" s="14" t="str">
        <f>IF(CO222="Per100CoveredPayroll",VLOOKUP(CO364,Lookups!$S$1:$T$3,2,TRUE),VLOOKUP(CO364,Lookups!$S$1:$T$4,2,TRUE))</f>
        <v>PercentageWeeklySalarySingleValue</v>
      </c>
      <c r="CP232" s="14" t="str">
        <f>IF(CP222="Per100CoveredPayroll",VLOOKUP(CP364,Lookups!$S$1:$T$3,2,TRUE),VLOOKUP(CP364,Lookups!$S$1:$T$4,2,TRUE))</f>
        <v>TieredBenefits</v>
      </c>
      <c r="CQ232" s="14" t="str">
        <f>IF(CQ222="Per100CoveredPayroll",VLOOKUP(CQ364,Lookups!$S$1:$T$3,2,TRUE),VLOOKUP(CQ364,Lookups!$S$1:$T$4,2,TRUE))</f>
        <v>PercentageWeeklySalarySingleValue</v>
      </c>
      <c r="CR232" s="14" t="str">
        <f>IF(CR222="Per100CoveredPayroll",VLOOKUP(CR364,Lookups!$S$1:$T$3,2,TRUE),VLOOKUP(CR364,Lookups!$S$1:$T$4,2,TRUE))</f>
        <v>TieredBenefits</v>
      </c>
      <c r="CS232" s="14" t="str">
        <f>IF(CS222="Per100CoveredPayroll",VLOOKUP(CS364,Lookups!$S$1:$T$3,2,TRUE),VLOOKUP(CS364,Lookups!$S$1:$T$4,2,TRUE))</f>
        <v>PercentageWeeklySalarySingleValue</v>
      </c>
      <c r="CT232" s="14" t="str">
        <f>IF(CT222="Per100CoveredPayroll",VLOOKUP(CT364,Lookups!$S$1:$T$3,2,TRUE),VLOOKUP(CT364,Lookups!$S$1:$T$4,2,TRUE))</f>
        <v>PercentageWeeklySalarySingleValue</v>
      </c>
      <c r="CU232" s="14" t="str">
        <f>IF(CU222="Per100CoveredPayroll",VLOOKUP(CU364,Lookups!$S$1:$T$3,2,TRUE),VLOOKUP(CU364,Lookups!$S$1:$T$4,2,TRUE))</f>
        <v>TieredBenefits</v>
      </c>
      <c r="CV232" s="14" t="str">
        <f>IF(CV222="Per100CoveredPayroll",VLOOKUP(CV364,Lookups!$S$1:$T$3,2,TRUE),VLOOKUP(CV364,Lookups!$S$1:$T$4,2,TRUE))</f>
        <v>TieredBenefits</v>
      </c>
      <c r="CW232" s="14" t="str">
        <f>IF(CW222="Per100CoveredPayroll",VLOOKUP(CW364,Lookups!$S$1:$T$3,2,TRUE),VLOOKUP(CW364,Lookups!$S$1:$T$4,2,TRUE))</f>
        <v>PercentageWeeklySalarySingleValue</v>
      </c>
    </row>
    <row r="233" ht="12.75" customHeight="1" outlineLevel="1">
      <c r="A233" s="11" t="s">
        <v>710</v>
      </c>
      <c r="B233" s="14">
        <f t="shared" ref="B233:CW233" si="123">RANDBETWEEN(1,10)/10</f>
        <v>1</v>
      </c>
      <c r="C233" s="14">
        <f t="shared" si="123"/>
        <v>0.6</v>
      </c>
      <c r="D233" s="14">
        <f t="shared" si="123"/>
        <v>0.4</v>
      </c>
      <c r="E233" s="14">
        <f t="shared" si="123"/>
        <v>0.3</v>
      </c>
      <c r="F233" s="14">
        <f t="shared" si="123"/>
        <v>0.2</v>
      </c>
      <c r="G233" s="14">
        <f t="shared" si="123"/>
        <v>0.1</v>
      </c>
      <c r="H233" s="14">
        <f t="shared" si="123"/>
        <v>0.7</v>
      </c>
      <c r="I233" s="14">
        <f t="shared" si="123"/>
        <v>0.5</v>
      </c>
      <c r="J233" s="14">
        <f t="shared" si="123"/>
        <v>0.5</v>
      </c>
      <c r="K233" s="14">
        <f t="shared" si="123"/>
        <v>0.2</v>
      </c>
      <c r="L233" s="14">
        <f t="shared" si="123"/>
        <v>0.3</v>
      </c>
      <c r="M233" s="14">
        <f t="shared" si="123"/>
        <v>1</v>
      </c>
      <c r="N233" s="14">
        <f t="shared" si="123"/>
        <v>0.1</v>
      </c>
      <c r="O233" s="14">
        <f t="shared" si="123"/>
        <v>0.1</v>
      </c>
      <c r="P233" s="14">
        <f t="shared" si="123"/>
        <v>0.6</v>
      </c>
      <c r="Q233" s="14">
        <f t="shared" si="123"/>
        <v>0.6</v>
      </c>
      <c r="R233" s="14">
        <f t="shared" si="123"/>
        <v>0.5</v>
      </c>
      <c r="S233" s="14">
        <f t="shared" si="123"/>
        <v>0.7</v>
      </c>
      <c r="T233" s="14">
        <f t="shared" si="123"/>
        <v>0.3</v>
      </c>
      <c r="U233" s="14">
        <f t="shared" si="123"/>
        <v>0.7</v>
      </c>
      <c r="V233" s="14">
        <f t="shared" si="123"/>
        <v>0.2</v>
      </c>
      <c r="W233" s="14">
        <f t="shared" si="123"/>
        <v>0.9</v>
      </c>
      <c r="X233" s="14">
        <f t="shared" si="123"/>
        <v>0.1</v>
      </c>
      <c r="Y233" s="14">
        <f t="shared" si="123"/>
        <v>1</v>
      </c>
      <c r="Z233" s="14">
        <f t="shared" si="123"/>
        <v>0.8</v>
      </c>
      <c r="AA233" s="14">
        <f t="shared" si="123"/>
        <v>0.7</v>
      </c>
      <c r="AB233" s="14">
        <f t="shared" si="123"/>
        <v>0.7</v>
      </c>
      <c r="AC233" s="14">
        <f t="shared" si="123"/>
        <v>1</v>
      </c>
      <c r="AD233" s="14">
        <f t="shared" si="123"/>
        <v>1</v>
      </c>
      <c r="AE233" s="14">
        <f t="shared" si="123"/>
        <v>0.5</v>
      </c>
      <c r="AF233" s="14">
        <f t="shared" si="123"/>
        <v>0.1</v>
      </c>
      <c r="AG233" s="14">
        <f t="shared" si="123"/>
        <v>0.4</v>
      </c>
      <c r="AH233" s="14">
        <f t="shared" si="123"/>
        <v>0.1</v>
      </c>
      <c r="AI233" s="14">
        <f t="shared" si="123"/>
        <v>0.7</v>
      </c>
      <c r="AJ233" s="14">
        <f t="shared" si="123"/>
        <v>0.9</v>
      </c>
      <c r="AK233" s="14">
        <f t="shared" si="123"/>
        <v>0.6</v>
      </c>
      <c r="AL233" s="14">
        <f t="shared" si="123"/>
        <v>0.2</v>
      </c>
      <c r="AM233" s="14">
        <f t="shared" si="123"/>
        <v>1</v>
      </c>
      <c r="AN233" s="14">
        <f t="shared" si="123"/>
        <v>0.9</v>
      </c>
      <c r="AO233" s="14">
        <f t="shared" si="123"/>
        <v>0.8</v>
      </c>
      <c r="AP233" s="14">
        <f t="shared" si="123"/>
        <v>0.4</v>
      </c>
      <c r="AQ233" s="14">
        <f t="shared" si="123"/>
        <v>0.3</v>
      </c>
      <c r="AR233" s="14">
        <f t="shared" si="123"/>
        <v>0.4</v>
      </c>
      <c r="AS233" s="14">
        <f t="shared" si="123"/>
        <v>0.7</v>
      </c>
      <c r="AT233" s="14">
        <f t="shared" si="123"/>
        <v>0.9</v>
      </c>
      <c r="AU233" s="14">
        <f t="shared" si="123"/>
        <v>1</v>
      </c>
      <c r="AV233" s="14">
        <f t="shared" si="123"/>
        <v>0.1</v>
      </c>
      <c r="AW233" s="14">
        <f t="shared" si="123"/>
        <v>0.1</v>
      </c>
      <c r="AX233" s="14">
        <f t="shared" si="123"/>
        <v>0.3</v>
      </c>
      <c r="AY233" s="14">
        <f t="shared" si="123"/>
        <v>1</v>
      </c>
      <c r="AZ233" s="14">
        <f t="shared" si="123"/>
        <v>0.4</v>
      </c>
      <c r="BA233" s="14">
        <f t="shared" si="123"/>
        <v>0.5</v>
      </c>
      <c r="BB233" s="14">
        <f t="shared" si="123"/>
        <v>0.1</v>
      </c>
      <c r="BC233" s="14">
        <f t="shared" si="123"/>
        <v>0.2</v>
      </c>
      <c r="BD233" s="14">
        <f t="shared" si="123"/>
        <v>0.1</v>
      </c>
      <c r="BE233" s="14">
        <f t="shared" si="123"/>
        <v>0.8</v>
      </c>
      <c r="BF233" s="14">
        <f t="shared" si="123"/>
        <v>1</v>
      </c>
      <c r="BG233" s="14">
        <f t="shared" si="123"/>
        <v>0.1</v>
      </c>
      <c r="BH233" s="14">
        <f t="shared" si="123"/>
        <v>0.3</v>
      </c>
      <c r="BI233" s="14">
        <f t="shared" si="123"/>
        <v>0.3</v>
      </c>
      <c r="BJ233" s="14">
        <f t="shared" si="123"/>
        <v>0.8</v>
      </c>
      <c r="BK233" s="14">
        <f t="shared" si="123"/>
        <v>0.5</v>
      </c>
      <c r="BL233" s="14">
        <f t="shared" si="123"/>
        <v>0.3</v>
      </c>
      <c r="BM233" s="14">
        <f t="shared" si="123"/>
        <v>1</v>
      </c>
      <c r="BN233" s="14">
        <f t="shared" si="123"/>
        <v>0.7</v>
      </c>
      <c r="BO233" s="14">
        <f t="shared" si="123"/>
        <v>1</v>
      </c>
      <c r="BP233" s="14">
        <f t="shared" si="123"/>
        <v>0.1</v>
      </c>
      <c r="BQ233" s="14">
        <f t="shared" si="123"/>
        <v>0.2</v>
      </c>
      <c r="BR233" s="14">
        <f t="shared" si="123"/>
        <v>0.2</v>
      </c>
      <c r="BS233" s="14">
        <f t="shared" si="123"/>
        <v>1</v>
      </c>
      <c r="BT233" s="14">
        <f t="shared" si="123"/>
        <v>0.5</v>
      </c>
      <c r="BU233" s="14">
        <f t="shared" si="123"/>
        <v>0.8</v>
      </c>
      <c r="BV233" s="14">
        <f t="shared" si="123"/>
        <v>0.6</v>
      </c>
      <c r="BW233" s="14">
        <f t="shared" si="123"/>
        <v>0.6</v>
      </c>
      <c r="BX233" s="14">
        <f t="shared" si="123"/>
        <v>0.9</v>
      </c>
      <c r="BY233" s="14">
        <f t="shared" si="123"/>
        <v>0.1</v>
      </c>
      <c r="BZ233" s="14">
        <f t="shared" si="123"/>
        <v>0.9</v>
      </c>
      <c r="CA233" s="14">
        <f t="shared" si="123"/>
        <v>1</v>
      </c>
      <c r="CB233" s="14">
        <f t="shared" si="123"/>
        <v>0.4</v>
      </c>
      <c r="CC233" s="14">
        <f t="shared" si="123"/>
        <v>0.2</v>
      </c>
      <c r="CD233" s="14">
        <f t="shared" si="123"/>
        <v>0.8</v>
      </c>
      <c r="CE233" s="14">
        <f t="shared" si="123"/>
        <v>0.3</v>
      </c>
      <c r="CF233" s="14">
        <f t="shared" si="123"/>
        <v>0.7</v>
      </c>
      <c r="CG233" s="14">
        <f t="shared" si="123"/>
        <v>0.5</v>
      </c>
      <c r="CH233" s="14">
        <f t="shared" si="123"/>
        <v>0.8</v>
      </c>
      <c r="CI233" s="14">
        <f t="shared" si="123"/>
        <v>0.9</v>
      </c>
      <c r="CJ233" s="14">
        <f t="shared" si="123"/>
        <v>0.1</v>
      </c>
      <c r="CK233" s="14">
        <f t="shared" si="123"/>
        <v>1</v>
      </c>
      <c r="CL233" s="14">
        <f t="shared" si="123"/>
        <v>0.5</v>
      </c>
      <c r="CM233" s="14">
        <f t="shared" si="123"/>
        <v>0.6</v>
      </c>
      <c r="CN233" s="14">
        <f t="shared" si="123"/>
        <v>0.3</v>
      </c>
      <c r="CO233" s="14">
        <f t="shared" si="123"/>
        <v>0.4</v>
      </c>
      <c r="CP233" s="14">
        <f t="shared" si="123"/>
        <v>0.2</v>
      </c>
      <c r="CQ233" s="14">
        <f t="shared" si="123"/>
        <v>0.3</v>
      </c>
      <c r="CR233" s="14">
        <f t="shared" si="123"/>
        <v>0.7</v>
      </c>
      <c r="CS233" s="14">
        <f t="shared" si="123"/>
        <v>0.7</v>
      </c>
      <c r="CT233" s="14">
        <f t="shared" si="123"/>
        <v>0.2</v>
      </c>
      <c r="CU233" s="14">
        <f t="shared" si="123"/>
        <v>0.2</v>
      </c>
      <c r="CV233" s="14">
        <f t="shared" si="123"/>
        <v>0.8</v>
      </c>
      <c r="CW233" s="14">
        <f t="shared" si="123"/>
        <v>0.8</v>
      </c>
    </row>
    <row r="234" ht="12.75" customHeight="1" outlineLevel="1">
      <c r="A234" s="11" t="s">
        <v>711</v>
      </c>
      <c r="B234" s="14">
        <f t="shared" ref="B234:CW234" si="124">RANDBETWEEN(15,50)*100</f>
        <v>4500</v>
      </c>
      <c r="C234" s="14">
        <f t="shared" si="124"/>
        <v>4200</v>
      </c>
      <c r="D234" s="14">
        <f t="shared" si="124"/>
        <v>3700</v>
      </c>
      <c r="E234" s="14">
        <f t="shared" si="124"/>
        <v>3900</v>
      </c>
      <c r="F234" s="14">
        <f t="shared" si="124"/>
        <v>4200</v>
      </c>
      <c r="G234" s="14">
        <f t="shared" si="124"/>
        <v>4700</v>
      </c>
      <c r="H234" s="14">
        <f t="shared" si="124"/>
        <v>3000</v>
      </c>
      <c r="I234" s="14">
        <f t="shared" si="124"/>
        <v>2000</v>
      </c>
      <c r="J234" s="14">
        <f t="shared" si="124"/>
        <v>1500</v>
      </c>
      <c r="K234" s="14">
        <f t="shared" si="124"/>
        <v>3400</v>
      </c>
      <c r="L234" s="14">
        <f t="shared" si="124"/>
        <v>2100</v>
      </c>
      <c r="M234" s="14">
        <f t="shared" si="124"/>
        <v>2300</v>
      </c>
      <c r="N234" s="14">
        <f t="shared" si="124"/>
        <v>1800</v>
      </c>
      <c r="O234" s="14">
        <f t="shared" si="124"/>
        <v>2200</v>
      </c>
      <c r="P234" s="14">
        <f t="shared" si="124"/>
        <v>3100</v>
      </c>
      <c r="Q234" s="14">
        <f t="shared" si="124"/>
        <v>1900</v>
      </c>
      <c r="R234" s="14">
        <f t="shared" si="124"/>
        <v>2600</v>
      </c>
      <c r="S234" s="14">
        <f t="shared" si="124"/>
        <v>2700</v>
      </c>
      <c r="T234" s="14">
        <f t="shared" si="124"/>
        <v>3000</v>
      </c>
      <c r="U234" s="14">
        <f t="shared" si="124"/>
        <v>4800</v>
      </c>
      <c r="V234" s="14">
        <f t="shared" si="124"/>
        <v>4400</v>
      </c>
      <c r="W234" s="14">
        <f t="shared" si="124"/>
        <v>1900</v>
      </c>
      <c r="X234" s="14">
        <f t="shared" si="124"/>
        <v>2100</v>
      </c>
      <c r="Y234" s="14">
        <f t="shared" si="124"/>
        <v>2800</v>
      </c>
      <c r="Z234" s="14">
        <f t="shared" si="124"/>
        <v>2900</v>
      </c>
      <c r="AA234" s="14">
        <f t="shared" si="124"/>
        <v>2800</v>
      </c>
      <c r="AB234" s="14">
        <f t="shared" si="124"/>
        <v>2900</v>
      </c>
      <c r="AC234" s="14">
        <f t="shared" si="124"/>
        <v>1700</v>
      </c>
      <c r="AD234" s="14">
        <f t="shared" si="124"/>
        <v>2400</v>
      </c>
      <c r="AE234" s="14">
        <f t="shared" si="124"/>
        <v>3100</v>
      </c>
      <c r="AF234" s="14">
        <f t="shared" si="124"/>
        <v>2900</v>
      </c>
      <c r="AG234" s="14">
        <f t="shared" si="124"/>
        <v>3600</v>
      </c>
      <c r="AH234" s="14">
        <f t="shared" si="124"/>
        <v>2000</v>
      </c>
      <c r="AI234" s="14">
        <f t="shared" si="124"/>
        <v>3700</v>
      </c>
      <c r="AJ234" s="14">
        <f t="shared" si="124"/>
        <v>4300</v>
      </c>
      <c r="AK234" s="14">
        <f t="shared" si="124"/>
        <v>2900</v>
      </c>
      <c r="AL234" s="14">
        <f t="shared" si="124"/>
        <v>4600</v>
      </c>
      <c r="AM234" s="14">
        <f t="shared" si="124"/>
        <v>3400</v>
      </c>
      <c r="AN234" s="14">
        <f t="shared" si="124"/>
        <v>2000</v>
      </c>
      <c r="AO234" s="14">
        <f t="shared" si="124"/>
        <v>3300</v>
      </c>
      <c r="AP234" s="14">
        <f t="shared" si="124"/>
        <v>4900</v>
      </c>
      <c r="AQ234" s="14">
        <f t="shared" si="124"/>
        <v>2900</v>
      </c>
      <c r="AR234" s="14">
        <f t="shared" si="124"/>
        <v>4200</v>
      </c>
      <c r="AS234" s="14">
        <f t="shared" si="124"/>
        <v>1900</v>
      </c>
      <c r="AT234" s="14">
        <f t="shared" si="124"/>
        <v>3800</v>
      </c>
      <c r="AU234" s="14">
        <f t="shared" si="124"/>
        <v>1600</v>
      </c>
      <c r="AV234" s="14">
        <f t="shared" si="124"/>
        <v>3100</v>
      </c>
      <c r="AW234" s="14">
        <f t="shared" si="124"/>
        <v>4500</v>
      </c>
      <c r="AX234" s="14">
        <f t="shared" si="124"/>
        <v>2600</v>
      </c>
      <c r="AY234" s="14">
        <f t="shared" si="124"/>
        <v>2700</v>
      </c>
      <c r="AZ234" s="14">
        <f t="shared" si="124"/>
        <v>3100</v>
      </c>
      <c r="BA234" s="14">
        <f t="shared" si="124"/>
        <v>2900</v>
      </c>
      <c r="BB234" s="14">
        <f t="shared" si="124"/>
        <v>2100</v>
      </c>
      <c r="BC234" s="14">
        <f t="shared" si="124"/>
        <v>2600</v>
      </c>
      <c r="BD234" s="14">
        <f t="shared" si="124"/>
        <v>2600</v>
      </c>
      <c r="BE234" s="14">
        <f t="shared" si="124"/>
        <v>2900</v>
      </c>
      <c r="BF234" s="14">
        <f t="shared" si="124"/>
        <v>4600</v>
      </c>
      <c r="BG234" s="14">
        <f t="shared" si="124"/>
        <v>3900</v>
      </c>
      <c r="BH234" s="14">
        <f t="shared" si="124"/>
        <v>3700</v>
      </c>
      <c r="BI234" s="14">
        <f t="shared" si="124"/>
        <v>1900</v>
      </c>
      <c r="BJ234" s="14">
        <f t="shared" si="124"/>
        <v>2900</v>
      </c>
      <c r="BK234" s="14">
        <f t="shared" si="124"/>
        <v>3100</v>
      </c>
      <c r="BL234" s="14">
        <f t="shared" si="124"/>
        <v>4500</v>
      </c>
      <c r="BM234" s="14">
        <f t="shared" si="124"/>
        <v>1500</v>
      </c>
      <c r="BN234" s="14">
        <f t="shared" si="124"/>
        <v>1900</v>
      </c>
      <c r="BO234" s="14">
        <f t="shared" si="124"/>
        <v>2100</v>
      </c>
      <c r="BP234" s="14">
        <f t="shared" si="124"/>
        <v>4300</v>
      </c>
      <c r="BQ234" s="14">
        <f t="shared" si="124"/>
        <v>4200</v>
      </c>
      <c r="BR234" s="14">
        <f t="shared" si="124"/>
        <v>2000</v>
      </c>
      <c r="BS234" s="14">
        <f t="shared" si="124"/>
        <v>4300</v>
      </c>
      <c r="BT234" s="14">
        <f t="shared" si="124"/>
        <v>2700</v>
      </c>
      <c r="BU234" s="14">
        <f t="shared" si="124"/>
        <v>3700</v>
      </c>
      <c r="BV234" s="14">
        <f t="shared" si="124"/>
        <v>2500</v>
      </c>
      <c r="BW234" s="14">
        <f t="shared" si="124"/>
        <v>1900</v>
      </c>
      <c r="BX234" s="14">
        <f t="shared" si="124"/>
        <v>2900</v>
      </c>
      <c r="BY234" s="14">
        <f t="shared" si="124"/>
        <v>4000</v>
      </c>
      <c r="BZ234" s="14">
        <f t="shared" si="124"/>
        <v>2300</v>
      </c>
      <c r="CA234" s="14">
        <f t="shared" si="124"/>
        <v>3100</v>
      </c>
      <c r="CB234" s="14">
        <f t="shared" si="124"/>
        <v>3100</v>
      </c>
      <c r="CC234" s="14">
        <f t="shared" si="124"/>
        <v>2800</v>
      </c>
      <c r="CD234" s="14">
        <f t="shared" si="124"/>
        <v>4600</v>
      </c>
      <c r="CE234" s="14">
        <f t="shared" si="124"/>
        <v>1600</v>
      </c>
      <c r="CF234" s="14">
        <f t="shared" si="124"/>
        <v>4200</v>
      </c>
      <c r="CG234" s="14">
        <f t="shared" si="124"/>
        <v>4200</v>
      </c>
      <c r="CH234" s="14">
        <f t="shared" si="124"/>
        <v>3000</v>
      </c>
      <c r="CI234" s="14">
        <f t="shared" si="124"/>
        <v>1600</v>
      </c>
      <c r="CJ234" s="14">
        <f t="shared" si="124"/>
        <v>3700</v>
      </c>
      <c r="CK234" s="14">
        <f t="shared" si="124"/>
        <v>3700</v>
      </c>
      <c r="CL234" s="14">
        <f t="shared" si="124"/>
        <v>3300</v>
      </c>
      <c r="CM234" s="14">
        <f t="shared" si="124"/>
        <v>3300</v>
      </c>
      <c r="CN234" s="14">
        <f t="shared" si="124"/>
        <v>4400</v>
      </c>
      <c r="CO234" s="14">
        <f t="shared" si="124"/>
        <v>4800</v>
      </c>
      <c r="CP234" s="14">
        <f t="shared" si="124"/>
        <v>4900</v>
      </c>
      <c r="CQ234" s="14">
        <f t="shared" si="124"/>
        <v>2900</v>
      </c>
      <c r="CR234" s="14">
        <f t="shared" si="124"/>
        <v>2600</v>
      </c>
      <c r="CS234" s="14">
        <f t="shared" si="124"/>
        <v>1900</v>
      </c>
      <c r="CT234" s="14">
        <f t="shared" si="124"/>
        <v>3400</v>
      </c>
      <c r="CU234" s="14">
        <f t="shared" si="124"/>
        <v>3700</v>
      </c>
      <c r="CV234" s="14">
        <f t="shared" si="124"/>
        <v>4300</v>
      </c>
      <c r="CW234" s="14">
        <f t="shared" si="124"/>
        <v>3000</v>
      </c>
    </row>
    <row r="235" ht="12.75" customHeight="1" outlineLevel="1">
      <c r="A235" s="11" t="s">
        <v>712</v>
      </c>
      <c r="B235" s="14">
        <f t="shared" ref="B235:CW235" si="125">RANDBETWEEN(1,10)*100</f>
        <v>100</v>
      </c>
      <c r="C235" s="14">
        <f t="shared" si="125"/>
        <v>500</v>
      </c>
      <c r="D235" s="14">
        <f t="shared" si="125"/>
        <v>700</v>
      </c>
      <c r="E235" s="14">
        <f t="shared" si="125"/>
        <v>800</v>
      </c>
      <c r="F235" s="14">
        <f t="shared" si="125"/>
        <v>700</v>
      </c>
      <c r="G235" s="14">
        <f t="shared" si="125"/>
        <v>800</v>
      </c>
      <c r="H235" s="14">
        <f t="shared" si="125"/>
        <v>1000</v>
      </c>
      <c r="I235" s="14">
        <f t="shared" si="125"/>
        <v>500</v>
      </c>
      <c r="J235" s="14">
        <f t="shared" si="125"/>
        <v>700</v>
      </c>
      <c r="K235" s="14">
        <f t="shared" si="125"/>
        <v>800</v>
      </c>
      <c r="L235" s="14">
        <f t="shared" si="125"/>
        <v>1000</v>
      </c>
      <c r="M235" s="14">
        <f t="shared" si="125"/>
        <v>100</v>
      </c>
      <c r="N235" s="14">
        <f t="shared" si="125"/>
        <v>400</v>
      </c>
      <c r="O235" s="14">
        <f t="shared" si="125"/>
        <v>800</v>
      </c>
      <c r="P235" s="14">
        <f t="shared" si="125"/>
        <v>800</v>
      </c>
      <c r="Q235" s="14">
        <f t="shared" si="125"/>
        <v>600</v>
      </c>
      <c r="R235" s="14">
        <f t="shared" si="125"/>
        <v>1000</v>
      </c>
      <c r="S235" s="14">
        <f t="shared" si="125"/>
        <v>400</v>
      </c>
      <c r="T235" s="14">
        <f t="shared" si="125"/>
        <v>600</v>
      </c>
      <c r="U235" s="14">
        <f t="shared" si="125"/>
        <v>500</v>
      </c>
      <c r="V235" s="14">
        <f t="shared" si="125"/>
        <v>900</v>
      </c>
      <c r="W235" s="14">
        <f t="shared" si="125"/>
        <v>1000</v>
      </c>
      <c r="X235" s="14">
        <f t="shared" si="125"/>
        <v>800</v>
      </c>
      <c r="Y235" s="14">
        <f t="shared" si="125"/>
        <v>600</v>
      </c>
      <c r="Z235" s="14">
        <f t="shared" si="125"/>
        <v>400</v>
      </c>
      <c r="AA235" s="14">
        <f t="shared" si="125"/>
        <v>700</v>
      </c>
      <c r="AB235" s="14">
        <f t="shared" si="125"/>
        <v>100</v>
      </c>
      <c r="AC235" s="14">
        <f t="shared" si="125"/>
        <v>500</v>
      </c>
      <c r="AD235" s="14">
        <f t="shared" si="125"/>
        <v>900</v>
      </c>
      <c r="AE235" s="14">
        <f t="shared" si="125"/>
        <v>400</v>
      </c>
      <c r="AF235" s="14">
        <f t="shared" si="125"/>
        <v>200</v>
      </c>
      <c r="AG235" s="14">
        <f t="shared" si="125"/>
        <v>800</v>
      </c>
      <c r="AH235" s="14">
        <f t="shared" si="125"/>
        <v>900</v>
      </c>
      <c r="AI235" s="14">
        <f t="shared" si="125"/>
        <v>800</v>
      </c>
      <c r="AJ235" s="14">
        <f t="shared" si="125"/>
        <v>400</v>
      </c>
      <c r="AK235" s="14">
        <f t="shared" si="125"/>
        <v>200</v>
      </c>
      <c r="AL235" s="14">
        <f t="shared" si="125"/>
        <v>700</v>
      </c>
      <c r="AM235" s="14">
        <f t="shared" si="125"/>
        <v>1000</v>
      </c>
      <c r="AN235" s="14">
        <f t="shared" si="125"/>
        <v>500</v>
      </c>
      <c r="AO235" s="14">
        <f t="shared" si="125"/>
        <v>600</v>
      </c>
      <c r="AP235" s="14">
        <f t="shared" si="125"/>
        <v>1000</v>
      </c>
      <c r="AQ235" s="14">
        <f t="shared" si="125"/>
        <v>200</v>
      </c>
      <c r="AR235" s="14">
        <f t="shared" si="125"/>
        <v>900</v>
      </c>
      <c r="AS235" s="14">
        <f t="shared" si="125"/>
        <v>600</v>
      </c>
      <c r="AT235" s="14">
        <f t="shared" si="125"/>
        <v>100</v>
      </c>
      <c r="AU235" s="14">
        <f t="shared" si="125"/>
        <v>200</v>
      </c>
      <c r="AV235" s="14">
        <f t="shared" si="125"/>
        <v>1000</v>
      </c>
      <c r="AW235" s="14">
        <f t="shared" si="125"/>
        <v>700</v>
      </c>
      <c r="AX235" s="14">
        <f t="shared" si="125"/>
        <v>1000</v>
      </c>
      <c r="AY235" s="14">
        <f t="shared" si="125"/>
        <v>300</v>
      </c>
      <c r="AZ235" s="14">
        <f t="shared" si="125"/>
        <v>400</v>
      </c>
      <c r="BA235" s="14">
        <f t="shared" si="125"/>
        <v>600</v>
      </c>
      <c r="BB235" s="14">
        <f t="shared" si="125"/>
        <v>300</v>
      </c>
      <c r="BC235" s="14">
        <f t="shared" si="125"/>
        <v>1000</v>
      </c>
      <c r="BD235" s="14">
        <f t="shared" si="125"/>
        <v>200</v>
      </c>
      <c r="BE235" s="14">
        <f t="shared" si="125"/>
        <v>400</v>
      </c>
      <c r="BF235" s="14">
        <f t="shared" si="125"/>
        <v>300</v>
      </c>
      <c r="BG235" s="14">
        <f t="shared" si="125"/>
        <v>600</v>
      </c>
      <c r="BH235" s="14">
        <f t="shared" si="125"/>
        <v>900</v>
      </c>
      <c r="BI235" s="14">
        <f t="shared" si="125"/>
        <v>200</v>
      </c>
      <c r="BJ235" s="14">
        <f t="shared" si="125"/>
        <v>200</v>
      </c>
      <c r="BK235" s="14">
        <f t="shared" si="125"/>
        <v>100</v>
      </c>
      <c r="BL235" s="14">
        <f t="shared" si="125"/>
        <v>700</v>
      </c>
      <c r="BM235" s="14">
        <f t="shared" si="125"/>
        <v>100</v>
      </c>
      <c r="BN235" s="14">
        <f t="shared" si="125"/>
        <v>700</v>
      </c>
      <c r="BO235" s="14">
        <f t="shared" si="125"/>
        <v>500</v>
      </c>
      <c r="BP235" s="14">
        <f t="shared" si="125"/>
        <v>1000</v>
      </c>
      <c r="BQ235" s="14">
        <f t="shared" si="125"/>
        <v>1000</v>
      </c>
      <c r="BR235" s="14">
        <f t="shared" si="125"/>
        <v>1000</v>
      </c>
      <c r="BS235" s="14">
        <f t="shared" si="125"/>
        <v>1000</v>
      </c>
      <c r="BT235" s="14">
        <f t="shared" si="125"/>
        <v>400</v>
      </c>
      <c r="BU235" s="14">
        <f t="shared" si="125"/>
        <v>300</v>
      </c>
      <c r="BV235" s="14">
        <f t="shared" si="125"/>
        <v>200</v>
      </c>
      <c r="BW235" s="14">
        <f t="shared" si="125"/>
        <v>300</v>
      </c>
      <c r="BX235" s="14">
        <f t="shared" si="125"/>
        <v>600</v>
      </c>
      <c r="BY235" s="14">
        <f t="shared" si="125"/>
        <v>700</v>
      </c>
      <c r="BZ235" s="14">
        <f t="shared" si="125"/>
        <v>200</v>
      </c>
      <c r="CA235" s="14">
        <f t="shared" si="125"/>
        <v>400</v>
      </c>
      <c r="CB235" s="14">
        <f t="shared" si="125"/>
        <v>700</v>
      </c>
      <c r="CC235" s="14">
        <f t="shared" si="125"/>
        <v>300</v>
      </c>
      <c r="CD235" s="14">
        <f t="shared" si="125"/>
        <v>600</v>
      </c>
      <c r="CE235" s="14">
        <f t="shared" si="125"/>
        <v>100</v>
      </c>
      <c r="CF235" s="14">
        <f t="shared" si="125"/>
        <v>900</v>
      </c>
      <c r="CG235" s="14">
        <f t="shared" si="125"/>
        <v>500</v>
      </c>
      <c r="CH235" s="14">
        <f t="shared" si="125"/>
        <v>300</v>
      </c>
      <c r="CI235" s="14">
        <f t="shared" si="125"/>
        <v>200</v>
      </c>
      <c r="CJ235" s="14">
        <f t="shared" si="125"/>
        <v>400</v>
      </c>
      <c r="CK235" s="14">
        <f t="shared" si="125"/>
        <v>800</v>
      </c>
      <c r="CL235" s="14">
        <f t="shared" si="125"/>
        <v>700</v>
      </c>
      <c r="CM235" s="14">
        <f t="shared" si="125"/>
        <v>900</v>
      </c>
      <c r="CN235" s="14">
        <f t="shared" si="125"/>
        <v>1000</v>
      </c>
      <c r="CO235" s="14">
        <f t="shared" si="125"/>
        <v>1000</v>
      </c>
      <c r="CP235" s="14">
        <f t="shared" si="125"/>
        <v>200</v>
      </c>
      <c r="CQ235" s="14">
        <f t="shared" si="125"/>
        <v>700</v>
      </c>
      <c r="CR235" s="14">
        <f t="shared" si="125"/>
        <v>1000</v>
      </c>
      <c r="CS235" s="14">
        <f t="shared" si="125"/>
        <v>900</v>
      </c>
      <c r="CT235" s="14">
        <f t="shared" si="125"/>
        <v>800</v>
      </c>
      <c r="CU235" s="14">
        <f t="shared" si="125"/>
        <v>700</v>
      </c>
      <c r="CV235" s="14">
        <f t="shared" si="125"/>
        <v>800</v>
      </c>
      <c r="CW235" s="14">
        <f t="shared" si="125"/>
        <v>600</v>
      </c>
    </row>
    <row r="236" ht="12.75" customHeight="1" outlineLevel="1">
      <c r="A236" s="11" t="s">
        <v>713</v>
      </c>
      <c r="B236" s="14">
        <f t="shared" ref="B236:CW236" si="126">RANDBETWEEN(65,100)/100</f>
        <v>0.98</v>
      </c>
      <c r="C236" s="14">
        <f t="shared" si="126"/>
        <v>0.66</v>
      </c>
      <c r="D236" s="14">
        <f t="shared" si="126"/>
        <v>0.76</v>
      </c>
      <c r="E236" s="14">
        <f t="shared" si="126"/>
        <v>0.76</v>
      </c>
      <c r="F236" s="14">
        <f t="shared" si="126"/>
        <v>0.98</v>
      </c>
      <c r="G236" s="14">
        <f t="shared" si="126"/>
        <v>0.97</v>
      </c>
      <c r="H236" s="14">
        <f t="shared" si="126"/>
        <v>0.81</v>
      </c>
      <c r="I236" s="14">
        <f t="shared" si="126"/>
        <v>0.76</v>
      </c>
      <c r="J236" s="14">
        <f t="shared" si="126"/>
        <v>0.79</v>
      </c>
      <c r="K236" s="14">
        <f t="shared" si="126"/>
        <v>0.93</v>
      </c>
      <c r="L236" s="14">
        <f t="shared" si="126"/>
        <v>0.66</v>
      </c>
      <c r="M236" s="14">
        <f t="shared" si="126"/>
        <v>0.89</v>
      </c>
      <c r="N236" s="14">
        <f t="shared" si="126"/>
        <v>0.74</v>
      </c>
      <c r="O236" s="14">
        <f t="shared" si="126"/>
        <v>0.74</v>
      </c>
      <c r="P236" s="14">
        <f t="shared" si="126"/>
        <v>0.74</v>
      </c>
      <c r="Q236" s="14">
        <f t="shared" si="126"/>
        <v>0.77</v>
      </c>
      <c r="R236" s="14">
        <f t="shared" si="126"/>
        <v>0.77</v>
      </c>
      <c r="S236" s="14">
        <f t="shared" si="126"/>
        <v>0.98</v>
      </c>
      <c r="T236" s="14">
        <f t="shared" si="126"/>
        <v>0.87</v>
      </c>
      <c r="U236" s="14">
        <f t="shared" si="126"/>
        <v>0.98</v>
      </c>
      <c r="V236" s="14">
        <f t="shared" si="126"/>
        <v>0.65</v>
      </c>
      <c r="W236" s="14">
        <f t="shared" si="126"/>
        <v>0.88</v>
      </c>
      <c r="X236" s="14">
        <f t="shared" si="126"/>
        <v>0.79</v>
      </c>
      <c r="Y236" s="14">
        <f t="shared" si="126"/>
        <v>0.7</v>
      </c>
      <c r="Z236" s="14">
        <f t="shared" si="126"/>
        <v>0.79</v>
      </c>
      <c r="AA236" s="14">
        <f t="shared" si="126"/>
        <v>0.96</v>
      </c>
      <c r="AB236" s="14">
        <f t="shared" si="126"/>
        <v>0.98</v>
      </c>
      <c r="AC236" s="14">
        <f t="shared" si="126"/>
        <v>0.66</v>
      </c>
      <c r="AD236" s="14">
        <f t="shared" si="126"/>
        <v>0.94</v>
      </c>
      <c r="AE236" s="14">
        <f t="shared" si="126"/>
        <v>0.8</v>
      </c>
      <c r="AF236" s="14">
        <f t="shared" si="126"/>
        <v>0.72</v>
      </c>
      <c r="AG236" s="14">
        <f t="shared" si="126"/>
        <v>0.88</v>
      </c>
      <c r="AH236" s="14">
        <f t="shared" si="126"/>
        <v>0.94</v>
      </c>
      <c r="AI236" s="14">
        <f t="shared" si="126"/>
        <v>0.83</v>
      </c>
      <c r="AJ236" s="14">
        <f t="shared" si="126"/>
        <v>0.91</v>
      </c>
      <c r="AK236" s="14">
        <f t="shared" si="126"/>
        <v>0.93</v>
      </c>
      <c r="AL236" s="14">
        <f t="shared" si="126"/>
        <v>0.83</v>
      </c>
      <c r="AM236" s="14">
        <f t="shared" si="126"/>
        <v>0.79</v>
      </c>
      <c r="AN236" s="14">
        <f t="shared" si="126"/>
        <v>0.9</v>
      </c>
      <c r="AO236" s="14">
        <f t="shared" si="126"/>
        <v>0.94</v>
      </c>
      <c r="AP236" s="14">
        <f t="shared" si="126"/>
        <v>0.89</v>
      </c>
      <c r="AQ236" s="14">
        <f t="shared" si="126"/>
        <v>0.79</v>
      </c>
      <c r="AR236" s="14">
        <f t="shared" si="126"/>
        <v>0.68</v>
      </c>
      <c r="AS236" s="14">
        <f t="shared" si="126"/>
        <v>0.91</v>
      </c>
      <c r="AT236" s="14">
        <f t="shared" si="126"/>
        <v>0.98</v>
      </c>
      <c r="AU236" s="14">
        <f t="shared" si="126"/>
        <v>0.66</v>
      </c>
      <c r="AV236" s="14">
        <f t="shared" si="126"/>
        <v>1</v>
      </c>
      <c r="AW236" s="14">
        <f t="shared" si="126"/>
        <v>0.68</v>
      </c>
      <c r="AX236" s="14">
        <f t="shared" si="126"/>
        <v>0.69</v>
      </c>
      <c r="AY236" s="14">
        <f t="shared" si="126"/>
        <v>0.7</v>
      </c>
      <c r="AZ236" s="14">
        <f t="shared" si="126"/>
        <v>0.84</v>
      </c>
      <c r="BA236" s="14">
        <f t="shared" si="126"/>
        <v>0.68</v>
      </c>
      <c r="BB236" s="14">
        <f t="shared" si="126"/>
        <v>0.79</v>
      </c>
      <c r="BC236" s="14">
        <f t="shared" si="126"/>
        <v>0.93</v>
      </c>
      <c r="BD236" s="14">
        <f t="shared" si="126"/>
        <v>0.73</v>
      </c>
      <c r="BE236" s="14">
        <f t="shared" si="126"/>
        <v>0.83</v>
      </c>
      <c r="BF236" s="14">
        <f t="shared" si="126"/>
        <v>0.66</v>
      </c>
      <c r="BG236" s="14">
        <f t="shared" si="126"/>
        <v>0.67</v>
      </c>
      <c r="BH236" s="14">
        <f t="shared" si="126"/>
        <v>1</v>
      </c>
      <c r="BI236" s="14">
        <f t="shared" si="126"/>
        <v>0.94</v>
      </c>
      <c r="BJ236" s="14">
        <f t="shared" si="126"/>
        <v>0.86</v>
      </c>
      <c r="BK236" s="14">
        <f t="shared" si="126"/>
        <v>0.69</v>
      </c>
      <c r="BL236" s="14">
        <f t="shared" si="126"/>
        <v>1</v>
      </c>
      <c r="BM236" s="14">
        <f t="shared" si="126"/>
        <v>0.92</v>
      </c>
      <c r="BN236" s="14">
        <f t="shared" si="126"/>
        <v>0.65</v>
      </c>
      <c r="BO236" s="14">
        <f t="shared" si="126"/>
        <v>0.98</v>
      </c>
      <c r="BP236" s="14">
        <f t="shared" si="126"/>
        <v>1</v>
      </c>
      <c r="BQ236" s="14">
        <f t="shared" si="126"/>
        <v>0.84</v>
      </c>
      <c r="BR236" s="14">
        <f t="shared" si="126"/>
        <v>0.68</v>
      </c>
      <c r="BS236" s="14">
        <f t="shared" si="126"/>
        <v>0.9</v>
      </c>
      <c r="BT236" s="14">
        <f t="shared" si="126"/>
        <v>0.97</v>
      </c>
      <c r="BU236" s="14">
        <f t="shared" si="126"/>
        <v>0.97</v>
      </c>
      <c r="BV236" s="14">
        <f t="shared" si="126"/>
        <v>0.75</v>
      </c>
      <c r="BW236" s="14">
        <f t="shared" si="126"/>
        <v>0.7</v>
      </c>
      <c r="BX236" s="14">
        <f t="shared" si="126"/>
        <v>0.97</v>
      </c>
      <c r="BY236" s="14">
        <f t="shared" si="126"/>
        <v>0.66</v>
      </c>
      <c r="BZ236" s="14">
        <f t="shared" si="126"/>
        <v>0.75</v>
      </c>
      <c r="CA236" s="14">
        <f t="shared" si="126"/>
        <v>0.83</v>
      </c>
      <c r="CB236" s="14">
        <f t="shared" si="126"/>
        <v>0.9</v>
      </c>
      <c r="CC236" s="14">
        <f t="shared" si="126"/>
        <v>0.72</v>
      </c>
      <c r="CD236" s="14">
        <f t="shared" si="126"/>
        <v>0.79</v>
      </c>
      <c r="CE236" s="14">
        <f t="shared" si="126"/>
        <v>0.93</v>
      </c>
      <c r="CF236" s="14">
        <f t="shared" si="126"/>
        <v>0.91</v>
      </c>
      <c r="CG236" s="14">
        <f t="shared" si="126"/>
        <v>0.74</v>
      </c>
      <c r="CH236" s="14">
        <f t="shared" si="126"/>
        <v>0.96</v>
      </c>
      <c r="CI236" s="14">
        <f t="shared" si="126"/>
        <v>0.91</v>
      </c>
      <c r="CJ236" s="14">
        <f t="shared" si="126"/>
        <v>0.95</v>
      </c>
      <c r="CK236" s="14">
        <f t="shared" si="126"/>
        <v>0.83</v>
      </c>
      <c r="CL236" s="14">
        <f t="shared" si="126"/>
        <v>0.94</v>
      </c>
      <c r="CM236" s="14">
        <f t="shared" si="126"/>
        <v>0.73</v>
      </c>
      <c r="CN236" s="14">
        <f t="shared" si="126"/>
        <v>0.75</v>
      </c>
      <c r="CO236" s="14">
        <f t="shared" si="126"/>
        <v>0.94</v>
      </c>
      <c r="CP236" s="14">
        <f t="shared" si="126"/>
        <v>0.99</v>
      </c>
      <c r="CQ236" s="14">
        <f t="shared" si="126"/>
        <v>0.96</v>
      </c>
      <c r="CR236" s="14">
        <f t="shared" si="126"/>
        <v>0.73</v>
      </c>
      <c r="CS236" s="14">
        <f t="shared" si="126"/>
        <v>0.88</v>
      </c>
      <c r="CT236" s="14">
        <f t="shared" si="126"/>
        <v>0.91</v>
      </c>
      <c r="CU236" s="14">
        <f t="shared" si="126"/>
        <v>0.88</v>
      </c>
      <c r="CV236" s="14">
        <f t="shared" si="126"/>
        <v>0.76</v>
      </c>
      <c r="CW236" s="14">
        <f t="shared" si="126"/>
        <v>0.79</v>
      </c>
    </row>
    <row r="237" ht="12.75" customHeight="1" outlineLevel="1">
      <c r="A237" s="11" t="s">
        <v>714</v>
      </c>
      <c r="B237" s="14">
        <f t="shared" ref="B237:CW237" si="127">RANDBETWEEN(1,14)</f>
        <v>6</v>
      </c>
      <c r="C237" s="14">
        <f t="shared" si="127"/>
        <v>5</v>
      </c>
      <c r="D237" s="14">
        <f t="shared" si="127"/>
        <v>1</v>
      </c>
      <c r="E237" s="14">
        <f t="shared" si="127"/>
        <v>1</v>
      </c>
      <c r="F237" s="14">
        <f t="shared" si="127"/>
        <v>4</v>
      </c>
      <c r="G237" s="14">
        <f t="shared" si="127"/>
        <v>14</v>
      </c>
      <c r="H237" s="14">
        <f t="shared" si="127"/>
        <v>7</v>
      </c>
      <c r="I237" s="14">
        <f t="shared" si="127"/>
        <v>7</v>
      </c>
      <c r="J237" s="14">
        <f t="shared" si="127"/>
        <v>7</v>
      </c>
      <c r="K237" s="14">
        <f t="shared" si="127"/>
        <v>8</v>
      </c>
      <c r="L237" s="14">
        <f t="shared" si="127"/>
        <v>9</v>
      </c>
      <c r="M237" s="14">
        <f t="shared" si="127"/>
        <v>1</v>
      </c>
      <c r="N237" s="14">
        <f t="shared" si="127"/>
        <v>4</v>
      </c>
      <c r="O237" s="14">
        <f t="shared" si="127"/>
        <v>1</v>
      </c>
      <c r="P237" s="14">
        <f t="shared" si="127"/>
        <v>1</v>
      </c>
      <c r="Q237" s="14">
        <f t="shared" si="127"/>
        <v>12</v>
      </c>
      <c r="R237" s="14">
        <f t="shared" si="127"/>
        <v>2</v>
      </c>
      <c r="S237" s="14">
        <f t="shared" si="127"/>
        <v>4</v>
      </c>
      <c r="T237" s="14">
        <f t="shared" si="127"/>
        <v>10</v>
      </c>
      <c r="U237" s="14">
        <f t="shared" si="127"/>
        <v>6</v>
      </c>
      <c r="V237" s="14">
        <f t="shared" si="127"/>
        <v>5</v>
      </c>
      <c r="W237" s="14">
        <f t="shared" si="127"/>
        <v>13</v>
      </c>
      <c r="X237" s="14">
        <f t="shared" si="127"/>
        <v>7</v>
      </c>
      <c r="Y237" s="14">
        <f t="shared" si="127"/>
        <v>3</v>
      </c>
      <c r="Z237" s="14">
        <f t="shared" si="127"/>
        <v>8</v>
      </c>
      <c r="AA237" s="14">
        <f t="shared" si="127"/>
        <v>13</v>
      </c>
      <c r="AB237" s="14">
        <f t="shared" si="127"/>
        <v>1</v>
      </c>
      <c r="AC237" s="14">
        <f t="shared" si="127"/>
        <v>14</v>
      </c>
      <c r="AD237" s="14">
        <f t="shared" si="127"/>
        <v>8</v>
      </c>
      <c r="AE237" s="14">
        <f t="shared" si="127"/>
        <v>10</v>
      </c>
      <c r="AF237" s="14">
        <f t="shared" si="127"/>
        <v>2</v>
      </c>
      <c r="AG237" s="14">
        <f t="shared" si="127"/>
        <v>1</v>
      </c>
      <c r="AH237" s="14">
        <f t="shared" si="127"/>
        <v>6</v>
      </c>
      <c r="AI237" s="14">
        <f t="shared" si="127"/>
        <v>4</v>
      </c>
      <c r="AJ237" s="14">
        <f t="shared" si="127"/>
        <v>6</v>
      </c>
      <c r="AK237" s="14">
        <f t="shared" si="127"/>
        <v>2</v>
      </c>
      <c r="AL237" s="14">
        <f t="shared" si="127"/>
        <v>8</v>
      </c>
      <c r="AM237" s="14">
        <f t="shared" si="127"/>
        <v>14</v>
      </c>
      <c r="AN237" s="14">
        <f t="shared" si="127"/>
        <v>2</v>
      </c>
      <c r="AO237" s="14">
        <f t="shared" si="127"/>
        <v>5</v>
      </c>
      <c r="AP237" s="14">
        <f t="shared" si="127"/>
        <v>11</v>
      </c>
      <c r="AQ237" s="14">
        <f t="shared" si="127"/>
        <v>9</v>
      </c>
      <c r="AR237" s="14">
        <f t="shared" si="127"/>
        <v>10</v>
      </c>
      <c r="AS237" s="14">
        <f t="shared" si="127"/>
        <v>9</v>
      </c>
      <c r="AT237" s="14">
        <f t="shared" si="127"/>
        <v>13</v>
      </c>
      <c r="AU237" s="14">
        <f t="shared" si="127"/>
        <v>5</v>
      </c>
      <c r="AV237" s="14">
        <f t="shared" si="127"/>
        <v>7</v>
      </c>
      <c r="AW237" s="14">
        <f t="shared" si="127"/>
        <v>1</v>
      </c>
      <c r="AX237" s="14">
        <f t="shared" si="127"/>
        <v>5</v>
      </c>
      <c r="AY237" s="14">
        <f t="shared" si="127"/>
        <v>1</v>
      </c>
      <c r="AZ237" s="14">
        <f t="shared" si="127"/>
        <v>8</v>
      </c>
      <c r="BA237" s="14">
        <f t="shared" si="127"/>
        <v>2</v>
      </c>
      <c r="BB237" s="14">
        <f t="shared" si="127"/>
        <v>14</v>
      </c>
      <c r="BC237" s="14">
        <f t="shared" si="127"/>
        <v>9</v>
      </c>
      <c r="BD237" s="14">
        <f t="shared" si="127"/>
        <v>3</v>
      </c>
      <c r="BE237" s="14">
        <f t="shared" si="127"/>
        <v>1</v>
      </c>
      <c r="BF237" s="14">
        <f t="shared" si="127"/>
        <v>8</v>
      </c>
      <c r="BG237" s="14">
        <f t="shared" si="127"/>
        <v>3</v>
      </c>
      <c r="BH237" s="14">
        <f t="shared" si="127"/>
        <v>11</v>
      </c>
      <c r="BI237" s="14">
        <f t="shared" si="127"/>
        <v>11</v>
      </c>
      <c r="BJ237" s="14">
        <f t="shared" si="127"/>
        <v>12</v>
      </c>
      <c r="BK237" s="14">
        <f t="shared" si="127"/>
        <v>8</v>
      </c>
      <c r="BL237" s="14">
        <f t="shared" si="127"/>
        <v>7</v>
      </c>
      <c r="BM237" s="14">
        <f t="shared" si="127"/>
        <v>5</v>
      </c>
      <c r="BN237" s="14">
        <f t="shared" si="127"/>
        <v>2</v>
      </c>
      <c r="BO237" s="14">
        <f t="shared" si="127"/>
        <v>11</v>
      </c>
      <c r="BP237" s="14">
        <f t="shared" si="127"/>
        <v>13</v>
      </c>
      <c r="BQ237" s="14">
        <f t="shared" si="127"/>
        <v>6</v>
      </c>
      <c r="BR237" s="14">
        <f t="shared" si="127"/>
        <v>1</v>
      </c>
      <c r="BS237" s="14">
        <f t="shared" si="127"/>
        <v>10</v>
      </c>
      <c r="BT237" s="14">
        <f t="shared" si="127"/>
        <v>8</v>
      </c>
      <c r="BU237" s="14">
        <f t="shared" si="127"/>
        <v>8</v>
      </c>
      <c r="BV237" s="14">
        <f t="shared" si="127"/>
        <v>13</v>
      </c>
      <c r="BW237" s="14">
        <f t="shared" si="127"/>
        <v>13</v>
      </c>
      <c r="BX237" s="14">
        <f t="shared" si="127"/>
        <v>4</v>
      </c>
      <c r="BY237" s="14">
        <f t="shared" si="127"/>
        <v>2</v>
      </c>
      <c r="BZ237" s="14">
        <f t="shared" si="127"/>
        <v>6</v>
      </c>
      <c r="CA237" s="14">
        <f t="shared" si="127"/>
        <v>6</v>
      </c>
      <c r="CB237" s="14">
        <f t="shared" si="127"/>
        <v>10</v>
      </c>
      <c r="CC237" s="14">
        <f t="shared" si="127"/>
        <v>13</v>
      </c>
      <c r="CD237" s="14">
        <f t="shared" si="127"/>
        <v>3</v>
      </c>
      <c r="CE237" s="14">
        <f t="shared" si="127"/>
        <v>1</v>
      </c>
      <c r="CF237" s="14">
        <f t="shared" si="127"/>
        <v>14</v>
      </c>
      <c r="CG237" s="14">
        <f t="shared" si="127"/>
        <v>9</v>
      </c>
      <c r="CH237" s="14">
        <f t="shared" si="127"/>
        <v>5</v>
      </c>
      <c r="CI237" s="14">
        <f t="shared" si="127"/>
        <v>7</v>
      </c>
      <c r="CJ237" s="14">
        <f t="shared" si="127"/>
        <v>12</v>
      </c>
      <c r="CK237" s="14">
        <f t="shared" si="127"/>
        <v>11</v>
      </c>
      <c r="CL237" s="14">
        <f t="shared" si="127"/>
        <v>8</v>
      </c>
      <c r="CM237" s="14">
        <f t="shared" si="127"/>
        <v>1</v>
      </c>
      <c r="CN237" s="14">
        <f t="shared" si="127"/>
        <v>4</v>
      </c>
      <c r="CO237" s="14">
        <f t="shared" si="127"/>
        <v>4</v>
      </c>
      <c r="CP237" s="14">
        <f t="shared" si="127"/>
        <v>6</v>
      </c>
      <c r="CQ237" s="14">
        <f t="shared" si="127"/>
        <v>2</v>
      </c>
      <c r="CR237" s="14">
        <f t="shared" si="127"/>
        <v>10</v>
      </c>
      <c r="CS237" s="14">
        <f t="shared" si="127"/>
        <v>14</v>
      </c>
      <c r="CT237" s="14">
        <f t="shared" si="127"/>
        <v>5</v>
      </c>
      <c r="CU237" s="14">
        <f t="shared" si="127"/>
        <v>5</v>
      </c>
      <c r="CV237" s="14">
        <f t="shared" si="127"/>
        <v>8</v>
      </c>
      <c r="CW237" s="14">
        <f t="shared" si="127"/>
        <v>8</v>
      </c>
    </row>
    <row r="238" ht="12.75" customHeight="1" outlineLevel="1">
      <c r="A238" s="11" t="s">
        <v>715</v>
      </c>
      <c r="B238" s="14">
        <f t="shared" ref="B238:CW238" si="128">RANDBETWEEN(1,14)</f>
        <v>7</v>
      </c>
      <c r="C238" s="14">
        <f t="shared" si="128"/>
        <v>2</v>
      </c>
      <c r="D238" s="14">
        <f t="shared" si="128"/>
        <v>12</v>
      </c>
      <c r="E238" s="14">
        <f t="shared" si="128"/>
        <v>12</v>
      </c>
      <c r="F238" s="14">
        <f t="shared" si="128"/>
        <v>9</v>
      </c>
      <c r="G238" s="14">
        <f t="shared" si="128"/>
        <v>14</v>
      </c>
      <c r="H238" s="14">
        <f t="shared" si="128"/>
        <v>1</v>
      </c>
      <c r="I238" s="14">
        <f t="shared" si="128"/>
        <v>9</v>
      </c>
      <c r="J238" s="14">
        <f t="shared" si="128"/>
        <v>9</v>
      </c>
      <c r="K238" s="14">
        <f t="shared" si="128"/>
        <v>8</v>
      </c>
      <c r="L238" s="14">
        <f t="shared" si="128"/>
        <v>8</v>
      </c>
      <c r="M238" s="14">
        <f t="shared" si="128"/>
        <v>7</v>
      </c>
      <c r="N238" s="14">
        <f t="shared" si="128"/>
        <v>9</v>
      </c>
      <c r="O238" s="14">
        <f t="shared" si="128"/>
        <v>9</v>
      </c>
      <c r="P238" s="14">
        <f t="shared" si="128"/>
        <v>5</v>
      </c>
      <c r="Q238" s="14">
        <f t="shared" si="128"/>
        <v>10</v>
      </c>
      <c r="R238" s="14">
        <f t="shared" si="128"/>
        <v>7</v>
      </c>
      <c r="S238" s="14">
        <f t="shared" si="128"/>
        <v>4</v>
      </c>
      <c r="T238" s="14">
        <f t="shared" si="128"/>
        <v>4</v>
      </c>
      <c r="U238" s="14">
        <f t="shared" si="128"/>
        <v>8</v>
      </c>
      <c r="V238" s="14">
        <f t="shared" si="128"/>
        <v>1</v>
      </c>
      <c r="W238" s="14">
        <f t="shared" si="128"/>
        <v>14</v>
      </c>
      <c r="X238" s="14">
        <f t="shared" si="128"/>
        <v>10</v>
      </c>
      <c r="Y238" s="14">
        <f t="shared" si="128"/>
        <v>10</v>
      </c>
      <c r="Z238" s="14">
        <f t="shared" si="128"/>
        <v>9</v>
      </c>
      <c r="AA238" s="14">
        <f t="shared" si="128"/>
        <v>10</v>
      </c>
      <c r="AB238" s="14">
        <f t="shared" si="128"/>
        <v>6</v>
      </c>
      <c r="AC238" s="14">
        <f t="shared" si="128"/>
        <v>13</v>
      </c>
      <c r="AD238" s="14">
        <f t="shared" si="128"/>
        <v>4</v>
      </c>
      <c r="AE238" s="14">
        <f t="shared" si="128"/>
        <v>5</v>
      </c>
      <c r="AF238" s="14">
        <f t="shared" si="128"/>
        <v>9</v>
      </c>
      <c r="AG238" s="14">
        <f t="shared" si="128"/>
        <v>12</v>
      </c>
      <c r="AH238" s="14">
        <f t="shared" si="128"/>
        <v>2</v>
      </c>
      <c r="AI238" s="14">
        <f t="shared" si="128"/>
        <v>12</v>
      </c>
      <c r="AJ238" s="14">
        <f t="shared" si="128"/>
        <v>13</v>
      </c>
      <c r="AK238" s="14">
        <f t="shared" si="128"/>
        <v>14</v>
      </c>
      <c r="AL238" s="14">
        <f t="shared" si="128"/>
        <v>11</v>
      </c>
      <c r="AM238" s="14">
        <f t="shared" si="128"/>
        <v>3</v>
      </c>
      <c r="AN238" s="14">
        <f t="shared" si="128"/>
        <v>1</v>
      </c>
      <c r="AO238" s="14">
        <f t="shared" si="128"/>
        <v>8</v>
      </c>
      <c r="AP238" s="14">
        <f t="shared" si="128"/>
        <v>14</v>
      </c>
      <c r="AQ238" s="14">
        <f t="shared" si="128"/>
        <v>8</v>
      </c>
      <c r="AR238" s="14">
        <f t="shared" si="128"/>
        <v>1</v>
      </c>
      <c r="AS238" s="14">
        <f t="shared" si="128"/>
        <v>9</v>
      </c>
      <c r="AT238" s="14">
        <f t="shared" si="128"/>
        <v>2</v>
      </c>
      <c r="AU238" s="14">
        <f t="shared" si="128"/>
        <v>12</v>
      </c>
      <c r="AV238" s="14">
        <f t="shared" si="128"/>
        <v>7</v>
      </c>
      <c r="AW238" s="14">
        <f t="shared" si="128"/>
        <v>4</v>
      </c>
      <c r="AX238" s="14">
        <f t="shared" si="128"/>
        <v>4</v>
      </c>
      <c r="AY238" s="14">
        <f t="shared" si="128"/>
        <v>2</v>
      </c>
      <c r="AZ238" s="14">
        <f t="shared" si="128"/>
        <v>11</v>
      </c>
      <c r="BA238" s="14">
        <f t="shared" si="128"/>
        <v>8</v>
      </c>
      <c r="BB238" s="14">
        <f t="shared" si="128"/>
        <v>4</v>
      </c>
      <c r="BC238" s="14">
        <f t="shared" si="128"/>
        <v>9</v>
      </c>
      <c r="BD238" s="14">
        <f t="shared" si="128"/>
        <v>14</v>
      </c>
      <c r="BE238" s="14">
        <f t="shared" si="128"/>
        <v>14</v>
      </c>
      <c r="BF238" s="14">
        <f t="shared" si="128"/>
        <v>1</v>
      </c>
      <c r="BG238" s="14">
        <f t="shared" si="128"/>
        <v>2</v>
      </c>
      <c r="BH238" s="14">
        <f t="shared" si="128"/>
        <v>9</v>
      </c>
      <c r="BI238" s="14">
        <f t="shared" si="128"/>
        <v>7</v>
      </c>
      <c r="BJ238" s="14">
        <f t="shared" si="128"/>
        <v>10</v>
      </c>
      <c r="BK238" s="14">
        <f t="shared" si="128"/>
        <v>14</v>
      </c>
      <c r="BL238" s="14">
        <f t="shared" si="128"/>
        <v>12</v>
      </c>
      <c r="BM238" s="14">
        <f t="shared" si="128"/>
        <v>9</v>
      </c>
      <c r="BN238" s="14">
        <f t="shared" si="128"/>
        <v>7</v>
      </c>
      <c r="BO238" s="14">
        <f t="shared" si="128"/>
        <v>5</v>
      </c>
      <c r="BP238" s="14">
        <f t="shared" si="128"/>
        <v>6</v>
      </c>
      <c r="BQ238" s="14">
        <f t="shared" si="128"/>
        <v>12</v>
      </c>
      <c r="BR238" s="14">
        <f t="shared" si="128"/>
        <v>9</v>
      </c>
      <c r="BS238" s="14">
        <f t="shared" si="128"/>
        <v>3</v>
      </c>
      <c r="BT238" s="14">
        <f t="shared" si="128"/>
        <v>13</v>
      </c>
      <c r="BU238" s="14">
        <f t="shared" si="128"/>
        <v>11</v>
      </c>
      <c r="BV238" s="14">
        <f t="shared" si="128"/>
        <v>1</v>
      </c>
      <c r="BW238" s="14">
        <f t="shared" si="128"/>
        <v>12</v>
      </c>
      <c r="BX238" s="14">
        <f t="shared" si="128"/>
        <v>11</v>
      </c>
      <c r="BY238" s="14">
        <f t="shared" si="128"/>
        <v>13</v>
      </c>
      <c r="BZ238" s="14">
        <f t="shared" si="128"/>
        <v>13</v>
      </c>
      <c r="CA238" s="14">
        <f t="shared" si="128"/>
        <v>2</v>
      </c>
      <c r="CB238" s="14">
        <f t="shared" si="128"/>
        <v>11</v>
      </c>
      <c r="CC238" s="14">
        <f t="shared" si="128"/>
        <v>4</v>
      </c>
      <c r="CD238" s="14">
        <f t="shared" si="128"/>
        <v>10</v>
      </c>
      <c r="CE238" s="14">
        <f t="shared" si="128"/>
        <v>6</v>
      </c>
      <c r="CF238" s="14">
        <f t="shared" si="128"/>
        <v>3</v>
      </c>
      <c r="CG238" s="14">
        <f t="shared" si="128"/>
        <v>8</v>
      </c>
      <c r="CH238" s="14">
        <f t="shared" si="128"/>
        <v>6</v>
      </c>
      <c r="CI238" s="14">
        <f t="shared" si="128"/>
        <v>5</v>
      </c>
      <c r="CJ238" s="14">
        <f t="shared" si="128"/>
        <v>7</v>
      </c>
      <c r="CK238" s="14">
        <f t="shared" si="128"/>
        <v>3</v>
      </c>
      <c r="CL238" s="14">
        <f t="shared" si="128"/>
        <v>1</v>
      </c>
      <c r="CM238" s="14">
        <f t="shared" si="128"/>
        <v>2</v>
      </c>
      <c r="CN238" s="14">
        <f t="shared" si="128"/>
        <v>9</v>
      </c>
      <c r="CO238" s="14">
        <f t="shared" si="128"/>
        <v>11</v>
      </c>
      <c r="CP238" s="14">
        <f t="shared" si="128"/>
        <v>2</v>
      </c>
      <c r="CQ238" s="14">
        <f t="shared" si="128"/>
        <v>8</v>
      </c>
      <c r="CR238" s="14">
        <f t="shared" si="128"/>
        <v>1</v>
      </c>
      <c r="CS238" s="14">
        <f t="shared" si="128"/>
        <v>1</v>
      </c>
      <c r="CT238" s="14">
        <f t="shared" si="128"/>
        <v>4</v>
      </c>
      <c r="CU238" s="14">
        <f t="shared" si="128"/>
        <v>8</v>
      </c>
      <c r="CV238" s="14">
        <f t="shared" si="128"/>
        <v>12</v>
      </c>
      <c r="CW238" s="14">
        <f t="shared" si="128"/>
        <v>5</v>
      </c>
    </row>
    <row r="239" ht="12.75" customHeight="1" outlineLevel="1">
      <c r="A239" s="11" t="s">
        <v>716</v>
      </c>
      <c r="B239" s="14" t="str">
        <f>VLOOKUP(B366,Lookups!$W$1:$Y$4,2,TRUE)</f>
        <v>Nearest</v>
      </c>
      <c r="C239" s="14" t="str">
        <f>VLOOKUP(C366,Lookups!$W$1:$Y$4,2,TRUE)</f>
        <v>NextLower</v>
      </c>
      <c r="D239" s="14" t="str">
        <f>VLOOKUP(D366,Lookups!$W$1:$Y$4,2,TRUE)</f>
        <v>Nearest</v>
      </c>
      <c r="E239" s="14" t="str">
        <f>VLOOKUP(E366,Lookups!$W$1:$Y$4,2,TRUE)</f>
        <v>Nearest</v>
      </c>
      <c r="F239" s="14" t="str">
        <f>VLOOKUP(F366,Lookups!$W$1:$Y$4,2,TRUE)</f>
        <v>NextHigher</v>
      </c>
      <c r="G239" s="14" t="str">
        <f>VLOOKUP(G366,Lookups!$W$1:$Y$4,2,TRUE)</f>
        <v>Nearest</v>
      </c>
      <c r="H239" s="14" t="str">
        <f>VLOOKUP(H366,Lookups!$W$1:$Y$4,2,TRUE)</f>
        <v>Nearest</v>
      </c>
      <c r="I239" s="14" t="str">
        <f>VLOOKUP(I366,Lookups!$W$1:$Y$4,2,TRUE)</f>
        <v>Nearest</v>
      </c>
      <c r="J239" s="14" t="str">
        <f>VLOOKUP(J366,Lookups!$W$1:$Y$4,2,TRUE)</f>
        <v>NextLower</v>
      </c>
      <c r="K239" s="14" t="str">
        <f>VLOOKUP(K366,Lookups!$W$1:$Y$4,2,TRUE)</f>
        <v>Nearest</v>
      </c>
      <c r="L239" s="14" t="str">
        <f>VLOOKUP(L366,Lookups!$W$1:$Y$4,2,TRUE)</f>
        <v>Nearest</v>
      </c>
      <c r="M239" s="14" t="str">
        <f>VLOOKUP(M366,Lookups!$W$1:$Y$4,2,TRUE)</f>
        <v>Nearest</v>
      </c>
      <c r="N239" s="14" t="str">
        <f>VLOOKUP(N366,Lookups!$W$1:$Y$4,2,TRUE)</f>
        <v>Nearest</v>
      </c>
      <c r="O239" s="14" t="str">
        <f>VLOOKUP(O366,Lookups!$W$1:$Y$4,2,TRUE)</f>
        <v>NextHigher</v>
      </c>
      <c r="P239" s="14" t="str">
        <f>VLOOKUP(P366,Lookups!$W$1:$Y$4,2,TRUE)</f>
        <v>Nearest</v>
      </c>
      <c r="Q239" s="14" t="str">
        <f>VLOOKUP(Q366,Lookups!$W$1:$Y$4,2,TRUE)</f>
        <v>Nearest</v>
      </c>
      <c r="R239" s="14" t="str">
        <f>VLOOKUP(R366,Lookups!$W$1:$Y$4,2,TRUE)</f>
        <v>Nearest</v>
      </c>
      <c r="S239" s="14" t="str">
        <f>VLOOKUP(S366,Lookups!$W$1:$Y$4,2,TRUE)</f>
        <v>NextLower</v>
      </c>
      <c r="T239" s="14" t="str">
        <f>VLOOKUP(T366,Lookups!$W$1:$Y$4,2,TRUE)</f>
        <v>Nearest</v>
      </c>
      <c r="U239" s="14" t="str">
        <f>VLOOKUP(U366,Lookups!$W$1:$Y$4,2,TRUE)</f>
        <v>Nearest</v>
      </c>
      <c r="V239" s="14" t="str">
        <f>VLOOKUP(V366,Lookups!$W$1:$Y$4,2,TRUE)</f>
        <v>NextHigher</v>
      </c>
      <c r="W239" s="14" t="str">
        <f>VLOOKUP(W366,Lookups!$W$1:$Y$4,2,TRUE)</f>
        <v>NextLower</v>
      </c>
      <c r="X239" s="14" t="str">
        <f>VLOOKUP(X366,Lookups!$W$1:$Y$4,2,TRUE)</f>
        <v>Nearest</v>
      </c>
      <c r="Y239" s="14" t="str">
        <f>VLOOKUP(Y366,Lookups!$W$1:$Y$4,2,TRUE)</f>
        <v>Nearest</v>
      </c>
      <c r="Z239" s="14" t="str">
        <f>VLOOKUP(Z366,Lookups!$W$1:$Y$4,2,TRUE)</f>
        <v>Nearest</v>
      </c>
      <c r="AA239" s="14" t="str">
        <f>VLOOKUP(AA366,Lookups!$W$1:$Y$4,2,TRUE)</f>
        <v>Nearest</v>
      </c>
      <c r="AB239" s="14" t="str">
        <f>VLOOKUP(AB366,Lookups!$W$1:$Y$4,2,TRUE)</f>
        <v>NextHigher</v>
      </c>
      <c r="AC239" s="14" t="str">
        <f>VLOOKUP(AC366,Lookups!$W$1:$Y$4,2,TRUE)</f>
        <v>Nearest</v>
      </c>
      <c r="AD239" s="14" t="str">
        <f>VLOOKUP(AD366,Lookups!$W$1:$Y$4,2,TRUE)</f>
        <v>Nearest</v>
      </c>
      <c r="AE239" s="14" t="str">
        <f>VLOOKUP(AE366,Lookups!$W$1:$Y$4,2,TRUE)</f>
        <v>Nearest</v>
      </c>
      <c r="AF239" s="14" t="str">
        <f>VLOOKUP(AF366,Lookups!$W$1:$Y$4,2,TRUE)</f>
        <v>Nearest</v>
      </c>
      <c r="AG239" s="14" t="str">
        <f>VLOOKUP(AG366,Lookups!$W$1:$Y$4,2,TRUE)</f>
        <v>NextLower</v>
      </c>
      <c r="AH239" s="14" t="str">
        <f>VLOOKUP(AH366,Lookups!$W$1:$Y$4,2,TRUE)</f>
        <v>Nearest</v>
      </c>
      <c r="AI239" s="14" t="str">
        <f>VLOOKUP(AI366,Lookups!$W$1:$Y$4,2,TRUE)</f>
        <v>NextLower</v>
      </c>
      <c r="AJ239" s="14" t="str">
        <f>VLOOKUP(AJ366,Lookups!$W$1:$Y$4,2,TRUE)</f>
        <v>Nearest</v>
      </c>
      <c r="AK239" s="14" t="str">
        <f>VLOOKUP(AK366,Lookups!$W$1:$Y$4,2,TRUE)</f>
        <v>NextLower</v>
      </c>
      <c r="AL239" s="14" t="str">
        <f>VLOOKUP(AL366,Lookups!$W$1:$Y$4,2,TRUE)</f>
        <v>Nearest</v>
      </c>
      <c r="AM239" s="14" t="str">
        <f>VLOOKUP(AM366,Lookups!$W$1:$Y$4,2,TRUE)</f>
        <v>Nearest</v>
      </c>
      <c r="AN239" s="14" t="str">
        <f>VLOOKUP(AN366,Lookups!$W$1:$Y$4,2,TRUE)</f>
        <v>NextHigher</v>
      </c>
      <c r="AO239" s="14" t="str">
        <f>VLOOKUP(AO366,Lookups!$W$1:$Y$4,2,TRUE)</f>
        <v>Nearest</v>
      </c>
      <c r="AP239" s="14" t="str">
        <f>VLOOKUP(AP366,Lookups!$W$1:$Y$4,2,TRUE)</f>
        <v>NextLower</v>
      </c>
      <c r="AQ239" s="14" t="str">
        <f>VLOOKUP(AQ366,Lookups!$W$1:$Y$4,2,TRUE)</f>
        <v>NextHigher</v>
      </c>
      <c r="AR239" s="14" t="str">
        <f>VLOOKUP(AR366,Lookups!$W$1:$Y$4,2,TRUE)</f>
        <v>Nearest</v>
      </c>
      <c r="AS239" s="14" t="str">
        <f>VLOOKUP(AS366,Lookups!$W$1:$Y$4,2,TRUE)</f>
        <v>NextLower</v>
      </c>
      <c r="AT239" s="14" t="str">
        <f>VLOOKUP(AT366,Lookups!$W$1:$Y$4,2,TRUE)</f>
        <v>NextHigher</v>
      </c>
      <c r="AU239" s="14" t="str">
        <f>VLOOKUP(AU366,Lookups!$W$1:$Y$4,2,TRUE)</f>
        <v>Nearest</v>
      </c>
      <c r="AV239" s="14" t="str">
        <f>VLOOKUP(AV366,Lookups!$W$1:$Y$4,2,TRUE)</f>
        <v>Nearest</v>
      </c>
      <c r="AW239" s="14" t="str">
        <f>VLOOKUP(AW366,Lookups!$W$1:$Y$4,2,TRUE)</f>
        <v>Nearest</v>
      </c>
      <c r="AX239" s="14" t="str">
        <f>VLOOKUP(AX366,Lookups!$W$1:$Y$4,2,TRUE)</f>
        <v>Nearest</v>
      </c>
      <c r="AY239" s="14" t="str">
        <f>VLOOKUP(AY366,Lookups!$W$1:$Y$4,2,TRUE)</f>
        <v>Nearest</v>
      </c>
      <c r="AZ239" s="14" t="str">
        <f>VLOOKUP(AZ366,Lookups!$W$1:$Y$4,2,TRUE)</f>
        <v>Nearest</v>
      </c>
      <c r="BA239" s="14" t="str">
        <f>VLOOKUP(BA366,Lookups!$W$1:$Y$4,2,TRUE)</f>
        <v>NextLower</v>
      </c>
      <c r="BB239" s="14" t="str">
        <f>VLOOKUP(BB366,Lookups!$W$1:$Y$4,2,TRUE)</f>
        <v>NextHigher</v>
      </c>
      <c r="BC239" s="14" t="str">
        <f>VLOOKUP(BC366,Lookups!$W$1:$Y$4,2,TRUE)</f>
        <v>Nearest</v>
      </c>
      <c r="BD239" s="14" t="str">
        <f>VLOOKUP(BD366,Lookups!$W$1:$Y$4,2,TRUE)</f>
        <v>Nearest</v>
      </c>
      <c r="BE239" s="14" t="str">
        <f>VLOOKUP(BE366,Lookups!$W$1:$Y$4,2,TRUE)</f>
        <v>NextHigher</v>
      </c>
      <c r="BF239" s="14" t="str">
        <f>VLOOKUP(BF366,Lookups!$W$1:$Y$4,2,TRUE)</f>
        <v>Nearest</v>
      </c>
      <c r="BG239" s="14" t="str">
        <f>VLOOKUP(BG366,Lookups!$W$1:$Y$4,2,TRUE)</f>
        <v>Nearest</v>
      </c>
      <c r="BH239" s="14" t="str">
        <f>VLOOKUP(BH366,Lookups!$W$1:$Y$4,2,TRUE)</f>
        <v>Nearest</v>
      </c>
      <c r="BI239" s="14" t="str">
        <f>VLOOKUP(BI366,Lookups!$W$1:$Y$4,2,TRUE)</f>
        <v>Nearest</v>
      </c>
      <c r="BJ239" s="14" t="str">
        <f>VLOOKUP(BJ366,Lookups!$W$1:$Y$4,2,TRUE)</f>
        <v>Nearest</v>
      </c>
      <c r="BK239" s="14" t="str">
        <f>VLOOKUP(BK366,Lookups!$W$1:$Y$4,2,TRUE)</f>
        <v>Nearest</v>
      </c>
      <c r="BL239" s="14" t="str">
        <f>VLOOKUP(BL366,Lookups!$W$1:$Y$4,2,TRUE)</f>
        <v>Nearest</v>
      </c>
      <c r="BM239" s="14" t="str">
        <f>VLOOKUP(BM366,Lookups!$W$1:$Y$4,2,TRUE)</f>
        <v>Nearest</v>
      </c>
      <c r="BN239" s="14" t="str">
        <f>VLOOKUP(BN366,Lookups!$W$1:$Y$4,2,TRUE)</f>
        <v>Nearest</v>
      </c>
      <c r="BO239" s="14" t="str">
        <f>VLOOKUP(BO366,Lookups!$W$1:$Y$4,2,TRUE)</f>
        <v>NextHigher</v>
      </c>
      <c r="BP239" s="14" t="str">
        <f>VLOOKUP(BP366,Lookups!$W$1:$Y$4,2,TRUE)</f>
        <v>Nearest</v>
      </c>
      <c r="BQ239" s="14" t="str">
        <f>VLOOKUP(BQ366,Lookups!$W$1:$Y$4,2,TRUE)</f>
        <v>Nearest</v>
      </c>
      <c r="BR239" s="14" t="str">
        <f>VLOOKUP(BR366,Lookups!$W$1:$Y$4,2,TRUE)</f>
        <v>Nearest</v>
      </c>
      <c r="BS239" s="14" t="str">
        <f>VLOOKUP(BS366,Lookups!$W$1:$Y$4,2,TRUE)</f>
        <v>Nearest</v>
      </c>
      <c r="BT239" s="14" t="str">
        <f>VLOOKUP(BT366,Lookups!$W$1:$Y$4,2,TRUE)</f>
        <v>Nearest</v>
      </c>
      <c r="BU239" s="14" t="str">
        <f>VLOOKUP(BU366,Lookups!$W$1:$Y$4,2,TRUE)</f>
        <v>NextLower</v>
      </c>
      <c r="BV239" s="14" t="str">
        <f>VLOOKUP(BV366,Lookups!$W$1:$Y$4,2,TRUE)</f>
        <v>NextLower</v>
      </c>
      <c r="BW239" s="14" t="str">
        <f>VLOOKUP(BW366,Lookups!$W$1:$Y$4,2,TRUE)</f>
        <v>Nearest</v>
      </c>
      <c r="BX239" s="14" t="str">
        <f>VLOOKUP(BX366,Lookups!$W$1:$Y$4,2,TRUE)</f>
        <v>Nearest</v>
      </c>
      <c r="BY239" s="14" t="str">
        <f>VLOOKUP(BY366,Lookups!$W$1:$Y$4,2,TRUE)</f>
        <v>NextHigher</v>
      </c>
      <c r="BZ239" s="14" t="str">
        <f>VLOOKUP(BZ366,Lookups!$W$1:$Y$4,2,TRUE)</f>
        <v>Nearest</v>
      </c>
      <c r="CA239" s="14" t="str">
        <f>VLOOKUP(CA366,Lookups!$W$1:$Y$4,2,TRUE)</f>
        <v>Nearest</v>
      </c>
      <c r="CB239" s="14" t="str">
        <f>VLOOKUP(CB366,Lookups!$W$1:$Y$4,2,TRUE)</f>
        <v>Nearest</v>
      </c>
      <c r="CC239" s="14" t="str">
        <f>VLOOKUP(CC366,Lookups!$W$1:$Y$4,2,TRUE)</f>
        <v>Nearest</v>
      </c>
      <c r="CD239" s="14" t="str">
        <f>VLOOKUP(CD366,Lookups!$W$1:$Y$4,2,TRUE)</f>
        <v>Nearest</v>
      </c>
      <c r="CE239" s="14" t="str">
        <f>VLOOKUP(CE366,Lookups!$W$1:$Y$4,2,TRUE)</f>
        <v>Nearest</v>
      </c>
      <c r="CF239" s="14" t="str">
        <f>VLOOKUP(CF366,Lookups!$W$1:$Y$4,2,TRUE)</f>
        <v>NextHigher</v>
      </c>
      <c r="CG239" s="14" t="str">
        <f>VLOOKUP(CG366,Lookups!$W$1:$Y$4,2,TRUE)</f>
        <v>Nearest</v>
      </c>
      <c r="CH239" s="14" t="str">
        <f>VLOOKUP(CH366,Lookups!$W$1:$Y$4,2,TRUE)</f>
        <v>Nearest</v>
      </c>
      <c r="CI239" s="14" t="str">
        <f>VLOOKUP(CI366,Lookups!$W$1:$Y$4,2,TRUE)</f>
        <v>Nearest</v>
      </c>
      <c r="CJ239" s="14" t="str">
        <f>VLOOKUP(CJ366,Lookups!$W$1:$Y$4,2,TRUE)</f>
        <v>NextHigher</v>
      </c>
      <c r="CK239" s="14" t="str">
        <f>VLOOKUP(CK366,Lookups!$W$1:$Y$4,2,TRUE)</f>
        <v>NextHigher</v>
      </c>
      <c r="CL239" s="14" t="str">
        <f>VLOOKUP(CL366,Lookups!$W$1:$Y$4,2,TRUE)</f>
        <v>NextHigher</v>
      </c>
      <c r="CM239" s="14" t="str">
        <f>VLOOKUP(CM366,Lookups!$W$1:$Y$4,2,TRUE)</f>
        <v>Nearest</v>
      </c>
      <c r="CN239" s="14" t="str">
        <f>VLOOKUP(CN366,Lookups!$W$1:$Y$4,2,TRUE)</f>
        <v>Nearest</v>
      </c>
      <c r="CO239" s="14" t="str">
        <f>VLOOKUP(CO366,Lookups!$W$1:$Y$4,2,TRUE)</f>
        <v>Nearest</v>
      </c>
      <c r="CP239" s="14" t="str">
        <f>VLOOKUP(CP366,Lookups!$W$1:$Y$4,2,TRUE)</f>
        <v>Nearest</v>
      </c>
      <c r="CQ239" s="14" t="str">
        <f>VLOOKUP(CQ366,Lookups!$W$1:$Y$4,2,TRUE)</f>
        <v>Nearest</v>
      </c>
      <c r="CR239" s="14" t="str">
        <f>VLOOKUP(CR366,Lookups!$W$1:$Y$4,2,TRUE)</f>
        <v>Nearest</v>
      </c>
      <c r="CS239" s="14" t="str">
        <f>VLOOKUP(CS366,Lookups!$W$1:$Y$4,2,TRUE)</f>
        <v>Nearest</v>
      </c>
      <c r="CT239" s="14" t="str">
        <f>VLOOKUP(CT366,Lookups!$W$1:$Y$4,2,TRUE)</f>
        <v>Nearest</v>
      </c>
      <c r="CU239" s="14" t="str">
        <f>VLOOKUP(CU366,Lookups!$W$1:$Y$4,2,TRUE)</f>
        <v>Nearest</v>
      </c>
      <c r="CV239" s="14" t="str">
        <f>VLOOKUP(CV366,Lookups!$W$1:$Y$4,2,TRUE)</f>
        <v>NextLower</v>
      </c>
      <c r="CW239" s="14" t="str">
        <f>VLOOKUP(CW366,Lookups!$W$1:$Y$4,2,TRUE)</f>
        <v>Nearest</v>
      </c>
    </row>
    <row r="240" ht="12.75" customHeight="1" outlineLevel="1">
      <c r="A240" s="11" t="s">
        <v>717</v>
      </c>
      <c r="B240" s="14">
        <f>VLOOKUP(B367,Lookups!$W$1:$Y$4,3,TRUE)</f>
        <v>10</v>
      </c>
      <c r="C240" s="14">
        <f>VLOOKUP(C367,Lookups!$W$1:$Y$4,3,TRUE)</f>
        <v>10</v>
      </c>
      <c r="D240" s="14">
        <f>VLOOKUP(D367,Lookups!$W$1:$Y$4,3,TRUE)</f>
        <v>1</v>
      </c>
      <c r="E240" s="14">
        <f>VLOOKUP(E367,Lookups!$W$1:$Y$4,3,TRUE)</f>
        <v>1</v>
      </c>
      <c r="F240" s="14">
        <f>VLOOKUP(F367,Lookups!$W$1:$Y$4,3,TRUE)</f>
        <v>10</v>
      </c>
      <c r="G240" s="14">
        <f>VLOOKUP(G367,Lookups!$W$1:$Y$4,3,TRUE)</f>
        <v>1</v>
      </c>
      <c r="H240" s="14">
        <f>VLOOKUP(H367,Lookups!$W$1:$Y$4,3,TRUE)</f>
        <v>1</v>
      </c>
      <c r="I240" s="14">
        <f>VLOOKUP(I367,Lookups!$W$1:$Y$4,3,TRUE)</f>
        <v>1</v>
      </c>
      <c r="J240" s="14">
        <f>VLOOKUP(J367,Lookups!$W$1:$Y$4,3,TRUE)</f>
        <v>1</v>
      </c>
      <c r="K240" s="14">
        <f>VLOOKUP(K367,Lookups!$W$1:$Y$4,3,TRUE)</f>
        <v>10</v>
      </c>
      <c r="L240" s="14">
        <f>VLOOKUP(L367,Lookups!$W$1:$Y$4,3,TRUE)</f>
        <v>10</v>
      </c>
      <c r="M240" s="14">
        <f>VLOOKUP(M367,Lookups!$W$1:$Y$4,3,TRUE)</f>
        <v>1</v>
      </c>
      <c r="N240" s="14">
        <f>VLOOKUP(N367,Lookups!$W$1:$Y$4,3,TRUE)</f>
        <v>1</v>
      </c>
      <c r="O240" s="14">
        <f>VLOOKUP(O367,Lookups!$W$1:$Y$4,3,TRUE)</f>
        <v>1</v>
      </c>
      <c r="P240" s="14">
        <f>VLOOKUP(P367,Lookups!$W$1:$Y$4,3,TRUE)</f>
        <v>1</v>
      </c>
      <c r="Q240" s="14">
        <f>VLOOKUP(Q367,Lookups!$W$1:$Y$4,3,TRUE)</f>
        <v>10</v>
      </c>
      <c r="R240" s="14">
        <f>VLOOKUP(R367,Lookups!$W$1:$Y$4,3,TRUE)</f>
        <v>1</v>
      </c>
      <c r="S240" s="14">
        <f>VLOOKUP(S367,Lookups!$W$1:$Y$4,3,TRUE)</f>
        <v>1</v>
      </c>
      <c r="T240" s="14">
        <f>VLOOKUP(T367,Lookups!$W$1:$Y$4,3,TRUE)</f>
        <v>10</v>
      </c>
      <c r="U240" s="14">
        <f>VLOOKUP(U367,Lookups!$W$1:$Y$4,3,TRUE)</f>
        <v>10</v>
      </c>
      <c r="V240" s="14">
        <f>VLOOKUP(V367,Lookups!$W$1:$Y$4,3,TRUE)</f>
        <v>1</v>
      </c>
      <c r="W240" s="14">
        <f>VLOOKUP(W367,Lookups!$W$1:$Y$4,3,TRUE)</f>
        <v>10</v>
      </c>
      <c r="X240" s="14">
        <f>VLOOKUP(X367,Lookups!$W$1:$Y$4,3,TRUE)</f>
        <v>1</v>
      </c>
      <c r="Y240" s="14">
        <f>VLOOKUP(Y367,Lookups!$W$1:$Y$4,3,TRUE)</f>
        <v>1</v>
      </c>
      <c r="Z240" s="14">
        <f>VLOOKUP(Z367,Lookups!$W$1:$Y$4,3,TRUE)</f>
        <v>10</v>
      </c>
      <c r="AA240" s="14">
        <f>VLOOKUP(AA367,Lookups!$W$1:$Y$4,3,TRUE)</f>
        <v>10</v>
      </c>
      <c r="AB240" s="14">
        <f>VLOOKUP(AB367,Lookups!$W$1:$Y$4,3,TRUE)</f>
        <v>1</v>
      </c>
      <c r="AC240" s="14">
        <f>VLOOKUP(AC367,Lookups!$W$1:$Y$4,3,TRUE)</f>
        <v>1</v>
      </c>
      <c r="AD240" s="14">
        <f>VLOOKUP(AD367,Lookups!$W$1:$Y$4,3,TRUE)</f>
        <v>1</v>
      </c>
      <c r="AE240" s="14">
        <f>VLOOKUP(AE367,Lookups!$W$1:$Y$4,3,TRUE)</f>
        <v>1</v>
      </c>
      <c r="AF240" s="14">
        <f>VLOOKUP(AF367,Lookups!$W$1:$Y$4,3,TRUE)</f>
        <v>100</v>
      </c>
      <c r="AG240" s="14">
        <f>VLOOKUP(AG367,Lookups!$W$1:$Y$4,3,TRUE)</f>
        <v>1</v>
      </c>
      <c r="AH240" s="14">
        <f>VLOOKUP(AH367,Lookups!$W$1:$Y$4,3,TRUE)</f>
        <v>1</v>
      </c>
      <c r="AI240" s="14">
        <f>VLOOKUP(AI367,Lookups!$W$1:$Y$4,3,TRUE)</f>
        <v>1</v>
      </c>
      <c r="AJ240" s="14">
        <f>VLOOKUP(AJ367,Lookups!$W$1:$Y$4,3,TRUE)</f>
        <v>1</v>
      </c>
      <c r="AK240" s="14">
        <f>VLOOKUP(AK367,Lookups!$W$1:$Y$4,3,TRUE)</f>
        <v>1</v>
      </c>
      <c r="AL240" s="14">
        <f>VLOOKUP(AL367,Lookups!$W$1:$Y$4,3,TRUE)</f>
        <v>1</v>
      </c>
      <c r="AM240" s="14">
        <f>VLOOKUP(AM367,Lookups!$W$1:$Y$4,3,TRUE)</f>
        <v>1</v>
      </c>
      <c r="AN240" s="14">
        <f>VLOOKUP(AN367,Lookups!$W$1:$Y$4,3,TRUE)</f>
        <v>1</v>
      </c>
      <c r="AO240" s="14">
        <f>VLOOKUP(AO367,Lookups!$W$1:$Y$4,3,TRUE)</f>
        <v>1</v>
      </c>
      <c r="AP240" s="14">
        <f>VLOOKUP(AP367,Lookups!$W$1:$Y$4,3,TRUE)</f>
        <v>1</v>
      </c>
      <c r="AQ240" s="14">
        <f>VLOOKUP(AQ367,Lookups!$W$1:$Y$4,3,TRUE)</f>
        <v>1</v>
      </c>
      <c r="AR240" s="14">
        <f>VLOOKUP(AR367,Lookups!$W$1:$Y$4,3,TRUE)</f>
        <v>1</v>
      </c>
      <c r="AS240" s="14">
        <f>VLOOKUP(AS367,Lookups!$W$1:$Y$4,3,TRUE)</f>
        <v>10</v>
      </c>
      <c r="AT240" s="14">
        <f>VLOOKUP(AT367,Lookups!$W$1:$Y$4,3,TRUE)</f>
        <v>1</v>
      </c>
      <c r="AU240" s="14">
        <f>VLOOKUP(AU367,Lookups!$W$1:$Y$4,3,TRUE)</f>
        <v>1</v>
      </c>
      <c r="AV240" s="14">
        <f>VLOOKUP(AV367,Lookups!$W$1:$Y$4,3,TRUE)</f>
        <v>1</v>
      </c>
      <c r="AW240" s="14">
        <f>VLOOKUP(AW367,Lookups!$W$1:$Y$4,3,TRUE)</f>
        <v>10</v>
      </c>
      <c r="AX240" s="14">
        <f>VLOOKUP(AX367,Lookups!$W$1:$Y$4,3,TRUE)</f>
        <v>1</v>
      </c>
      <c r="AY240" s="14">
        <f>VLOOKUP(AY367,Lookups!$W$1:$Y$4,3,TRUE)</f>
        <v>1</v>
      </c>
      <c r="AZ240" s="14">
        <f>VLOOKUP(AZ367,Lookups!$W$1:$Y$4,3,TRUE)</f>
        <v>1</v>
      </c>
      <c r="BA240" s="14">
        <f>VLOOKUP(BA367,Lookups!$W$1:$Y$4,3,TRUE)</f>
        <v>1</v>
      </c>
      <c r="BB240" s="14">
        <f>VLOOKUP(BB367,Lookups!$W$1:$Y$4,3,TRUE)</f>
        <v>1</v>
      </c>
      <c r="BC240" s="14">
        <f>VLOOKUP(BC367,Lookups!$W$1:$Y$4,3,TRUE)</f>
        <v>1</v>
      </c>
      <c r="BD240" s="14">
        <f>VLOOKUP(BD367,Lookups!$W$1:$Y$4,3,TRUE)</f>
        <v>1</v>
      </c>
      <c r="BE240" s="14">
        <f>VLOOKUP(BE367,Lookups!$W$1:$Y$4,3,TRUE)</f>
        <v>10</v>
      </c>
      <c r="BF240" s="14">
        <f>VLOOKUP(BF367,Lookups!$W$1:$Y$4,3,TRUE)</f>
        <v>100</v>
      </c>
      <c r="BG240" s="14">
        <f>VLOOKUP(BG367,Lookups!$W$1:$Y$4,3,TRUE)</f>
        <v>1</v>
      </c>
      <c r="BH240" s="14">
        <f>VLOOKUP(BH367,Lookups!$W$1:$Y$4,3,TRUE)</f>
        <v>1</v>
      </c>
      <c r="BI240" s="14">
        <f>VLOOKUP(BI367,Lookups!$W$1:$Y$4,3,TRUE)</f>
        <v>10</v>
      </c>
      <c r="BJ240" s="14">
        <f>VLOOKUP(BJ367,Lookups!$W$1:$Y$4,3,TRUE)</f>
        <v>10</v>
      </c>
      <c r="BK240" s="14">
        <f>VLOOKUP(BK367,Lookups!$W$1:$Y$4,3,TRUE)</f>
        <v>1</v>
      </c>
      <c r="BL240" s="14">
        <f>VLOOKUP(BL367,Lookups!$W$1:$Y$4,3,TRUE)</f>
        <v>1</v>
      </c>
      <c r="BM240" s="14">
        <f>VLOOKUP(BM367,Lookups!$W$1:$Y$4,3,TRUE)</f>
        <v>1</v>
      </c>
      <c r="BN240" s="14">
        <f>VLOOKUP(BN367,Lookups!$W$1:$Y$4,3,TRUE)</f>
        <v>1</v>
      </c>
      <c r="BO240" s="14">
        <f>VLOOKUP(BO367,Lookups!$W$1:$Y$4,3,TRUE)</f>
        <v>1</v>
      </c>
      <c r="BP240" s="14">
        <f>VLOOKUP(BP367,Lookups!$W$1:$Y$4,3,TRUE)</f>
        <v>10</v>
      </c>
      <c r="BQ240" s="14">
        <f>VLOOKUP(BQ367,Lookups!$W$1:$Y$4,3,TRUE)</f>
        <v>1</v>
      </c>
      <c r="BR240" s="14">
        <f>VLOOKUP(BR367,Lookups!$W$1:$Y$4,3,TRUE)</f>
        <v>10</v>
      </c>
      <c r="BS240" s="14">
        <f>VLOOKUP(BS367,Lookups!$W$1:$Y$4,3,TRUE)</f>
        <v>1</v>
      </c>
      <c r="BT240" s="14">
        <f>VLOOKUP(BT367,Lookups!$W$1:$Y$4,3,TRUE)</f>
        <v>1</v>
      </c>
      <c r="BU240" s="14">
        <f>VLOOKUP(BU367,Lookups!$W$1:$Y$4,3,TRUE)</f>
        <v>1</v>
      </c>
      <c r="BV240" s="14">
        <f>VLOOKUP(BV367,Lookups!$W$1:$Y$4,3,TRUE)</f>
        <v>100</v>
      </c>
      <c r="BW240" s="14">
        <f>VLOOKUP(BW367,Lookups!$W$1:$Y$4,3,TRUE)</f>
        <v>10</v>
      </c>
      <c r="BX240" s="14">
        <f>VLOOKUP(BX367,Lookups!$W$1:$Y$4,3,TRUE)</f>
        <v>1</v>
      </c>
      <c r="BY240" s="14">
        <f>VLOOKUP(BY367,Lookups!$W$1:$Y$4,3,TRUE)</f>
        <v>10</v>
      </c>
      <c r="BZ240" s="14">
        <f>VLOOKUP(BZ367,Lookups!$W$1:$Y$4,3,TRUE)</f>
        <v>1</v>
      </c>
      <c r="CA240" s="14">
        <f>VLOOKUP(CA367,Lookups!$W$1:$Y$4,3,TRUE)</f>
        <v>1</v>
      </c>
      <c r="CB240" s="14">
        <f>VLOOKUP(CB367,Lookups!$W$1:$Y$4,3,TRUE)</f>
        <v>10</v>
      </c>
      <c r="CC240" s="14">
        <f>VLOOKUP(CC367,Lookups!$W$1:$Y$4,3,TRUE)</f>
        <v>10</v>
      </c>
      <c r="CD240" s="14">
        <f>VLOOKUP(CD367,Lookups!$W$1:$Y$4,3,TRUE)</f>
        <v>1</v>
      </c>
      <c r="CE240" s="14">
        <f>VLOOKUP(CE367,Lookups!$W$1:$Y$4,3,TRUE)</f>
        <v>1</v>
      </c>
      <c r="CF240" s="14">
        <f>VLOOKUP(CF367,Lookups!$W$1:$Y$4,3,TRUE)</f>
        <v>1</v>
      </c>
      <c r="CG240" s="14">
        <f>VLOOKUP(CG367,Lookups!$W$1:$Y$4,3,TRUE)</f>
        <v>1</v>
      </c>
      <c r="CH240" s="14">
        <f>VLOOKUP(CH367,Lookups!$W$1:$Y$4,3,TRUE)</f>
        <v>1</v>
      </c>
      <c r="CI240" s="14">
        <f>VLOOKUP(CI367,Lookups!$W$1:$Y$4,3,TRUE)</f>
        <v>100</v>
      </c>
      <c r="CJ240" s="14">
        <f>VLOOKUP(CJ367,Lookups!$W$1:$Y$4,3,TRUE)</f>
        <v>1</v>
      </c>
      <c r="CK240" s="14">
        <f>VLOOKUP(CK367,Lookups!$W$1:$Y$4,3,TRUE)</f>
        <v>1</v>
      </c>
      <c r="CL240" s="14">
        <f>VLOOKUP(CL367,Lookups!$W$1:$Y$4,3,TRUE)</f>
        <v>10</v>
      </c>
      <c r="CM240" s="14">
        <f>VLOOKUP(CM367,Lookups!$W$1:$Y$4,3,TRUE)</f>
        <v>1</v>
      </c>
      <c r="CN240" s="14">
        <f>VLOOKUP(CN367,Lookups!$W$1:$Y$4,3,TRUE)</f>
        <v>1</v>
      </c>
      <c r="CO240" s="14">
        <f>VLOOKUP(CO367,Lookups!$W$1:$Y$4,3,TRUE)</f>
        <v>1</v>
      </c>
      <c r="CP240" s="14">
        <f>VLOOKUP(CP367,Lookups!$W$1:$Y$4,3,TRUE)</f>
        <v>1</v>
      </c>
      <c r="CQ240" s="14">
        <f>VLOOKUP(CQ367,Lookups!$W$1:$Y$4,3,TRUE)</f>
        <v>1</v>
      </c>
      <c r="CR240" s="14">
        <f>VLOOKUP(CR367,Lookups!$W$1:$Y$4,3,TRUE)</f>
        <v>1</v>
      </c>
      <c r="CS240" s="14">
        <f>VLOOKUP(CS367,Lookups!$W$1:$Y$4,3,TRUE)</f>
        <v>1</v>
      </c>
      <c r="CT240" s="14">
        <f>VLOOKUP(CT367,Lookups!$W$1:$Y$4,3,TRUE)</f>
        <v>1</v>
      </c>
      <c r="CU240" s="14">
        <f>VLOOKUP(CU367,Lookups!$W$1:$Y$4,3,TRUE)</f>
        <v>1</v>
      </c>
      <c r="CV240" s="14">
        <f>VLOOKUP(CV367,Lookups!$W$1:$Y$4,3,TRUE)</f>
        <v>1</v>
      </c>
      <c r="CW240" s="14">
        <f>VLOOKUP(CW367,Lookups!$W$1:$Y$4,3,TRUE)</f>
        <v>1</v>
      </c>
    </row>
    <row r="241" ht="12.75" customHeight="1" outlineLevel="1">
      <c r="A241" s="11" t="s">
        <v>718</v>
      </c>
      <c r="B241" s="14">
        <f t="shared" ref="B241:CW241" si="129">RANDBETWEEN(1,104)</f>
        <v>74</v>
      </c>
      <c r="C241" s="14">
        <f t="shared" si="129"/>
        <v>69</v>
      </c>
      <c r="D241" s="14">
        <f t="shared" si="129"/>
        <v>3</v>
      </c>
      <c r="E241" s="14">
        <f t="shared" si="129"/>
        <v>3</v>
      </c>
      <c r="F241" s="14">
        <f t="shared" si="129"/>
        <v>83</v>
      </c>
      <c r="G241" s="14">
        <f t="shared" si="129"/>
        <v>82</v>
      </c>
      <c r="H241" s="14">
        <f t="shared" si="129"/>
        <v>1</v>
      </c>
      <c r="I241" s="14">
        <f t="shared" si="129"/>
        <v>11</v>
      </c>
      <c r="J241" s="14">
        <f t="shared" si="129"/>
        <v>97</v>
      </c>
      <c r="K241" s="14">
        <f t="shared" si="129"/>
        <v>26</v>
      </c>
      <c r="L241" s="14">
        <f t="shared" si="129"/>
        <v>68</v>
      </c>
      <c r="M241" s="14">
        <f t="shared" si="129"/>
        <v>7</v>
      </c>
      <c r="N241" s="14">
        <f t="shared" si="129"/>
        <v>57</v>
      </c>
      <c r="O241" s="14">
        <f t="shared" si="129"/>
        <v>65</v>
      </c>
      <c r="P241" s="14">
        <f t="shared" si="129"/>
        <v>64</v>
      </c>
      <c r="Q241" s="14">
        <f t="shared" si="129"/>
        <v>16</v>
      </c>
      <c r="R241" s="14">
        <f t="shared" si="129"/>
        <v>76</v>
      </c>
      <c r="S241" s="14">
        <f t="shared" si="129"/>
        <v>6</v>
      </c>
      <c r="T241" s="14">
        <f t="shared" si="129"/>
        <v>68</v>
      </c>
      <c r="U241" s="14">
        <f t="shared" si="129"/>
        <v>57</v>
      </c>
      <c r="V241" s="14">
        <f t="shared" si="129"/>
        <v>39</v>
      </c>
      <c r="W241" s="14">
        <f t="shared" si="129"/>
        <v>88</v>
      </c>
      <c r="X241" s="14">
        <f t="shared" si="129"/>
        <v>15</v>
      </c>
      <c r="Y241" s="14">
        <f t="shared" si="129"/>
        <v>25</v>
      </c>
      <c r="Z241" s="14">
        <f t="shared" si="129"/>
        <v>103</v>
      </c>
      <c r="AA241" s="14">
        <f t="shared" si="129"/>
        <v>19</v>
      </c>
      <c r="AB241" s="14">
        <f t="shared" si="129"/>
        <v>91</v>
      </c>
      <c r="AC241" s="14">
        <f t="shared" si="129"/>
        <v>73</v>
      </c>
      <c r="AD241" s="14">
        <f t="shared" si="129"/>
        <v>19</v>
      </c>
      <c r="AE241" s="14">
        <f t="shared" si="129"/>
        <v>19</v>
      </c>
      <c r="AF241" s="14">
        <f t="shared" si="129"/>
        <v>32</v>
      </c>
      <c r="AG241" s="14">
        <f t="shared" si="129"/>
        <v>64</v>
      </c>
      <c r="AH241" s="14">
        <f t="shared" si="129"/>
        <v>36</v>
      </c>
      <c r="AI241" s="14">
        <f t="shared" si="129"/>
        <v>49</v>
      </c>
      <c r="AJ241" s="14">
        <f t="shared" si="129"/>
        <v>99</v>
      </c>
      <c r="AK241" s="14">
        <f t="shared" si="129"/>
        <v>58</v>
      </c>
      <c r="AL241" s="14">
        <f t="shared" si="129"/>
        <v>31</v>
      </c>
      <c r="AM241" s="14">
        <f t="shared" si="129"/>
        <v>86</v>
      </c>
      <c r="AN241" s="14">
        <f t="shared" si="129"/>
        <v>94</v>
      </c>
      <c r="AO241" s="14">
        <f t="shared" si="129"/>
        <v>56</v>
      </c>
      <c r="AP241" s="14">
        <f t="shared" si="129"/>
        <v>66</v>
      </c>
      <c r="AQ241" s="14">
        <f t="shared" si="129"/>
        <v>93</v>
      </c>
      <c r="AR241" s="14">
        <f t="shared" si="129"/>
        <v>81</v>
      </c>
      <c r="AS241" s="14">
        <f t="shared" si="129"/>
        <v>46</v>
      </c>
      <c r="AT241" s="14">
        <f t="shared" si="129"/>
        <v>92</v>
      </c>
      <c r="AU241" s="14">
        <f t="shared" si="129"/>
        <v>45</v>
      </c>
      <c r="AV241" s="14">
        <f t="shared" si="129"/>
        <v>39</v>
      </c>
      <c r="AW241" s="14">
        <f t="shared" si="129"/>
        <v>65</v>
      </c>
      <c r="AX241" s="14">
        <f t="shared" si="129"/>
        <v>31</v>
      </c>
      <c r="AY241" s="14">
        <f t="shared" si="129"/>
        <v>37</v>
      </c>
      <c r="AZ241" s="14">
        <f t="shared" si="129"/>
        <v>58</v>
      </c>
      <c r="BA241" s="14">
        <f t="shared" si="129"/>
        <v>52</v>
      </c>
      <c r="BB241" s="14">
        <f t="shared" si="129"/>
        <v>13</v>
      </c>
      <c r="BC241" s="14">
        <f t="shared" si="129"/>
        <v>74</v>
      </c>
      <c r="BD241" s="14">
        <f t="shared" si="129"/>
        <v>74</v>
      </c>
      <c r="BE241" s="14">
        <f t="shared" si="129"/>
        <v>31</v>
      </c>
      <c r="BF241" s="14">
        <f t="shared" si="129"/>
        <v>92</v>
      </c>
      <c r="BG241" s="14">
        <f t="shared" si="129"/>
        <v>83</v>
      </c>
      <c r="BH241" s="14">
        <f t="shared" si="129"/>
        <v>11</v>
      </c>
      <c r="BI241" s="14">
        <f t="shared" si="129"/>
        <v>26</v>
      </c>
      <c r="BJ241" s="14">
        <f t="shared" si="129"/>
        <v>3</v>
      </c>
      <c r="BK241" s="14">
        <f t="shared" si="129"/>
        <v>80</v>
      </c>
      <c r="BL241" s="14">
        <f t="shared" si="129"/>
        <v>3</v>
      </c>
      <c r="BM241" s="14">
        <f t="shared" si="129"/>
        <v>2</v>
      </c>
      <c r="BN241" s="14">
        <f t="shared" si="129"/>
        <v>77</v>
      </c>
      <c r="BO241" s="14">
        <f t="shared" si="129"/>
        <v>53</v>
      </c>
      <c r="BP241" s="14">
        <f t="shared" si="129"/>
        <v>65</v>
      </c>
      <c r="BQ241" s="14">
        <f t="shared" si="129"/>
        <v>55</v>
      </c>
      <c r="BR241" s="14">
        <f t="shared" si="129"/>
        <v>44</v>
      </c>
      <c r="BS241" s="14">
        <f t="shared" si="129"/>
        <v>102</v>
      </c>
      <c r="BT241" s="14">
        <f t="shared" si="129"/>
        <v>53</v>
      </c>
      <c r="BU241" s="14">
        <f t="shared" si="129"/>
        <v>38</v>
      </c>
      <c r="BV241" s="14">
        <f t="shared" si="129"/>
        <v>46</v>
      </c>
      <c r="BW241" s="14">
        <f t="shared" si="129"/>
        <v>104</v>
      </c>
      <c r="BX241" s="14">
        <f t="shared" si="129"/>
        <v>9</v>
      </c>
      <c r="BY241" s="14">
        <f t="shared" si="129"/>
        <v>46</v>
      </c>
      <c r="BZ241" s="14">
        <f t="shared" si="129"/>
        <v>53</v>
      </c>
      <c r="CA241" s="14">
        <f t="shared" si="129"/>
        <v>21</v>
      </c>
      <c r="CB241" s="14">
        <f t="shared" si="129"/>
        <v>68</v>
      </c>
      <c r="CC241" s="14">
        <f t="shared" si="129"/>
        <v>4</v>
      </c>
      <c r="CD241" s="14">
        <f t="shared" si="129"/>
        <v>77</v>
      </c>
      <c r="CE241" s="14">
        <f t="shared" si="129"/>
        <v>90</v>
      </c>
      <c r="CF241" s="14">
        <f t="shared" si="129"/>
        <v>89</v>
      </c>
      <c r="CG241" s="14">
        <f t="shared" si="129"/>
        <v>9</v>
      </c>
      <c r="CH241" s="14">
        <f t="shared" si="129"/>
        <v>18</v>
      </c>
      <c r="CI241" s="14">
        <f t="shared" si="129"/>
        <v>56</v>
      </c>
      <c r="CJ241" s="14">
        <f t="shared" si="129"/>
        <v>2</v>
      </c>
      <c r="CK241" s="14">
        <f t="shared" si="129"/>
        <v>36</v>
      </c>
      <c r="CL241" s="14">
        <f t="shared" si="129"/>
        <v>96</v>
      </c>
      <c r="CM241" s="14">
        <f t="shared" si="129"/>
        <v>56</v>
      </c>
      <c r="CN241" s="14">
        <f t="shared" si="129"/>
        <v>39</v>
      </c>
      <c r="CO241" s="14">
        <f t="shared" si="129"/>
        <v>21</v>
      </c>
      <c r="CP241" s="14">
        <f t="shared" si="129"/>
        <v>75</v>
      </c>
      <c r="CQ241" s="14">
        <f t="shared" si="129"/>
        <v>3</v>
      </c>
      <c r="CR241" s="14">
        <f t="shared" si="129"/>
        <v>83</v>
      </c>
      <c r="CS241" s="14">
        <f t="shared" si="129"/>
        <v>86</v>
      </c>
      <c r="CT241" s="14">
        <f t="shared" si="129"/>
        <v>91</v>
      </c>
      <c r="CU241" s="14">
        <f t="shared" si="129"/>
        <v>84</v>
      </c>
      <c r="CV241" s="14">
        <f t="shared" si="129"/>
        <v>93</v>
      </c>
      <c r="CW241" s="14">
        <f t="shared" si="129"/>
        <v>102</v>
      </c>
    </row>
    <row r="242" ht="12.75" customHeight="1" outlineLevel="1">
      <c r="A242" s="11" t="s">
        <v>719</v>
      </c>
      <c r="B242" s="14" t="str">
        <f>IF(B232="TieredBenefits",VLOOKUP(B365,Lookups!$U$1:$V$3,2,TRUE),"")</f>
        <v/>
      </c>
      <c r="C242" s="14" t="str">
        <f>IF(C232="TieredBenefits",VLOOKUP(C365,Lookups!$U$1:$V$3,2,TRUE),"")</f>
        <v/>
      </c>
      <c r="D242" s="14" t="str">
        <f>IF(D232="TieredBenefits",VLOOKUP(D365,Lookups!$U$1:$V$3,2,TRUE),"")</f>
        <v/>
      </c>
      <c r="E242" s="14" t="str">
        <f>IF(E232="TieredBenefits",VLOOKUP(E365,Lookups!$U$1:$V$3,2,TRUE),"")</f>
        <v/>
      </c>
      <c r="F242" s="14" t="str">
        <f>IF(F232="TieredBenefits",VLOOKUP(F365,Lookups!$U$1:$V$3,2,TRUE),"")</f>
        <v>Flat</v>
      </c>
      <c r="G242" s="14" t="str">
        <f>IF(G232="TieredBenefits",VLOOKUP(G365,Lookups!$U$1:$V$3,2,TRUE),"")</f>
        <v/>
      </c>
      <c r="H242" s="14" t="str">
        <f>IF(H232="TieredBenefits",VLOOKUP(H365,Lookups!$U$1:$V$3,2,TRUE),"")</f>
        <v>Percentage</v>
      </c>
      <c r="I242" s="14" t="str">
        <f>IF(I232="TieredBenefits",VLOOKUP(I365,Lookups!$U$1:$V$3,2,TRUE),"")</f>
        <v>Flat</v>
      </c>
      <c r="J242" s="14" t="str">
        <f>IF(J232="TieredBenefits",VLOOKUP(J365,Lookups!$U$1:$V$3,2,TRUE),"")</f>
        <v>Flat</v>
      </c>
      <c r="K242" s="14" t="str">
        <f>IF(K232="TieredBenefits",VLOOKUP(K365,Lookups!$U$1:$V$3,2,TRUE),"")</f>
        <v/>
      </c>
      <c r="L242" s="14" t="str">
        <f>IF(L232="TieredBenefits",VLOOKUP(L365,Lookups!$U$1:$V$3,2,TRUE),"")</f>
        <v/>
      </c>
      <c r="M242" s="14" t="str">
        <f>IF(M232="TieredBenefits",VLOOKUP(M365,Lookups!$U$1:$V$3,2,TRUE),"")</f>
        <v/>
      </c>
      <c r="N242" s="14" t="str">
        <f>IF(N232="TieredBenefits",VLOOKUP(N365,Lookups!$U$1:$V$3,2,TRUE),"")</f>
        <v/>
      </c>
      <c r="O242" s="14" t="str">
        <f>IF(O232="TieredBenefits",VLOOKUP(O365,Lookups!$U$1:$V$3,2,TRUE),"")</f>
        <v>Flat</v>
      </c>
      <c r="P242" s="14" t="str">
        <f>IF(P232="TieredBenefits",VLOOKUP(P365,Lookups!$U$1:$V$3,2,TRUE),"")</f>
        <v>Flat</v>
      </c>
      <c r="Q242" s="14" t="str">
        <f>IF(Q232="TieredBenefits",VLOOKUP(Q365,Lookups!$U$1:$V$3,2,TRUE),"")</f>
        <v/>
      </c>
      <c r="R242" s="14" t="str">
        <f>IF(R232="TieredBenefits",VLOOKUP(R365,Lookups!$U$1:$V$3,2,TRUE),"")</f>
        <v>Flat</v>
      </c>
      <c r="S242" s="14" t="str">
        <f>IF(S232="TieredBenefits",VLOOKUP(S365,Lookups!$U$1:$V$3,2,TRUE),"")</f>
        <v/>
      </c>
      <c r="T242" s="14" t="str">
        <f>IF(T232="TieredBenefits",VLOOKUP(T365,Lookups!$U$1:$V$3,2,TRUE),"")</f>
        <v>Percentage</v>
      </c>
      <c r="U242" s="14" t="str">
        <f>IF(U232="TieredBenefits",VLOOKUP(U365,Lookups!$U$1:$V$3,2,TRUE),"")</f>
        <v/>
      </c>
      <c r="V242" s="14" t="str">
        <f>IF(V232="TieredBenefits",VLOOKUP(V365,Lookups!$U$1:$V$3,2,TRUE),"")</f>
        <v/>
      </c>
      <c r="W242" s="14" t="str">
        <f>IF(W232="TieredBenefits",VLOOKUP(W365,Lookups!$U$1:$V$3,2,TRUE),"")</f>
        <v/>
      </c>
      <c r="X242" s="14" t="str">
        <f>IF(X232="TieredBenefits",VLOOKUP(X365,Lookups!$U$1:$V$3,2,TRUE),"")</f>
        <v>Percentage</v>
      </c>
      <c r="Y242" s="14" t="str">
        <f>IF(Y232="TieredBenefits",VLOOKUP(Y365,Lookups!$U$1:$V$3,2,TRUE),"")</f>
        <v>Percentage</v>
      </c>
      <c r="Z242" s="14" t="str">
        <f>IF(Z232="TieredBenefits",VLOOKUP(Z365,Lookups!$U$1:$V$3,2,TRUE),"")</f>
        <v>Flat</v>
      </c>
      <c r="AA242" s="14" t="str">
        <f>IF(AA232="TieredBenefits",VLOOKUP(AA365,Lookups!$U$1:$V$3,2,TRUE),"")</f>
        <v/>
      </c>
      <c r="AB242" s="14" t="str">
        <f>IF(AB232="TieredBenefits",VLOOKUP(AB365,Lookups!$U$1:$V$3,2,TRUE),"")</f>
        <v/>
      </c>
      <c r="AC242" s="14" t="str">
        <f>IF(AC232="TieredBenefits",VLOOKUP(AC365,Lookups!$U$1:$V$3,2,TRUE),"")</f>
        <v>Flat</v>
      </c>
      <c r="AD242" s="14" t="str">
        <f>IF(AD232="TieredBenefits",VLOOKUP(AD365,Lookups!$U$1:$V$3,2,TRUE),"")</f>
        <v>Flat</v>
      </c>
      <c r="AE242" s="14" t="str">
        <f>IF(AE232="TieredBenefits",VLOOKUP(AE365,Lookups!$U$1:$V$3,2,TRUE),"")</f>
        <v/>
      </c>
      <c r="AF242" s="14" t="str">
        <f>IF(AF232="TieredBenefits",VLOOKUP(AF365,Lookups!$U$1:$V$3,2,TRUE),"")</f>
        <v/>
      </c>
      <c r="AG242" s="14" t="str">
        <f>IF(AG232="TieredBenefits",VLOOKUP(AG365,Lookups!$U$1:$V$3,2,TRUE),"")</f>
        <v>Flat</v>
      </c>
      <c r="AH242" s="14" t="str">
        <f>IF(AH232="TieredBenefits",VLOOKUP(AH365,Lookups!$U$1:$V$3,2,TRUE),"")</f>
        <v/>
      </c>
      <c r="AI242" s="14" t="str">
        <f>IF(AI232="TieredBenefits",VLOOKUP(AI365,Lookups!$U$1:$V$3,2,TRUE),"")</f>
        <v/>
      </c>
      <c r="AJ242" s="14" t="str">
        <f>IF(AJ232="TieredBenefits",VLOOKUP(AJ365,Lookups!$U$1:$V$3,2,TRUE),"")</f>
        <v>Flat</v>
      </c>
      <c r="AK242" s="14" t="str">
        <f>IF(AK232="TieredBenefits",VLOOKUP(AK365,Lookups!$U$1:$V$3,2,TRUE),"")</f>
        <v>Percentage</v>
      </c>
      <c r="AL242" s="14" t="str">
        <f>IF(AL232="TieredBenefits",VLOOKUP(AL365,Lookups!$U$1:$V$3,2,TRUE),"")</f>
        <v/>
      </c>
      <c r="AM242" s="14" t="str">
        <f>IF(AM232="TieredBenefits",VLOOKUP(AM365,Lookups!$U$1:$V$3,2,TRUE),"")</f>
        <v/>
      </c>
      <c r="AN242" s="14" t="str">
        <f>IF(AN232="TieredBenefits",VLOOKUP(AN365,Lookups!$U$1:$V$3,2,TRUE),"")</f>
        <v/>
      </c>
      <c r="AO242" s="14" t="str">
        <f>IF(AO232="TieredBenefits",VLOOKUP(AO365,Lookups!$U$1:$V$3,2,TRUE),"")</f>
        <v>Flat</v>
      </c>
      <c r="AP242" s="14" t="str">
        <f>IF(AP232="TieredBenefits",VLOOKUP(AP365,Lookups!$U$1:$V$3,2,TRUE),"")</f>
        <v/>
      </c>
      <c r="AQ242" s="14" t="str">
        <f>IF(AQ232="TieredBenefits",VLOOKUP(AQ365,Lookups!$U$1:$V$3,2,TRUE),"")</f>
        <v>Percentage</v>
      </c>
      <c r="AR242" s="14" t="str">
        <f>IF(AR232="TieredBenefits",VLOOKUP(AR365,Lookups!$U$1:$V$3,2,TRUE),"")</f>
        <v>Flat</v>
      </c>
      <c r="AS242" s="14" t="str">
        <f>IF(AS232="TieredBenefits",VLOOKUP(AS365,Lookups!$U$1:$V$3,2,TRUE),"")</f>
        <v>Flat</v>
      </c>
      <c r="AT242" s="14" t="str">
        <f>IF(AT232="TieredBenefits",VLOOKUP(AT365,Lookups!$U$1:$V$3,2,TRUE),"")</f>
        <v/>
      </c>
      <c r="AU242" s="14" t="str">
        <f>IF(AU232="TieredBenefits",VLOOKUP(AU365,Lookups!$U$1:$V$3,2,TRUE),"")</f>
        <v>Percentage</v>
      </c>
      <c r="AV242" s="14" t="str">
        <f>IF(AV232="TieredBenefits",VLOOKUP(AV365,Lookups!$U$1:$V$3,2,TRUE),"")</f>
        <v>Flat</v>
      </c>
      <c r="AW242" s="14" t="str">
        <f>IF(AW232="TieredBenefits",VLOOKUP(AW365,Lookups!$U$1:$V$3,2,TRUE),"")</f>
        <v/>
      </c>
      <c r="AX242" s="14" t="str">
        <f>IF(AX232="TieredBenefits",VLOOKUP(AX365,Lookups!$U$1:$V$3,2,TRUE),"")</f>
        <v>Flat</v>
      </c>
      <c r="AY242" s="14" t="str">
        <f>IF(AY232="TieredBenefits",VLOOKUP(AY365,Lookups!$U$1:$V$3,2,TRUE),"")</f>
        <v>Percentage</v>
      </c>
      <c r="AZ242" s="14" t="str">
        <f>IF(AZ232="TieredBenefits",VLOOKUP(AZ365,Lookups!$U$1:$V$3,2,TRUE),"")</f>
        <v>Percentage</v>
      </c>
      <c r="BA242" s="14" t="str">
        <f>IF(BA232="TieredBenefits",VLOOKUP(BA365,Lookups!$U$1:$V$3,2,TRUE),"")</f>
        <v>Percentage</v>
      </c>
      <c r="BB242" s="14" t="str">
        <f>IF(BB232="TieredBenefits",VLOOKUP(BB365,Lookups!$U$1:$V$3,2,TRUE),"")</f>
        <v/>
      </c>
      <c r="BC242" s="14" t="str">
        <f>IF(BC232="TieredBenefits",VLOOKUP(BC365,Lookups!$U$1:$V$3,2,TRUE),"")</f>
        <v>Flat</v>
      </c>
      <c r="BD242" s="14" t="str">
        <f>IF(BD232="TieredBenefits",VLOOKUP(BD365,Lookups!$U$1:$V$3,2,TRUE),"")</f>
        <v>Flat</v>
      </c>
      <c r="BE242" s="14" t="str">
        <f>IF(BE232="TieredBenefits",VLOOKUP(BE365,Lookups!$U$1:$V$3,2,TRUE),"")</f>
        <v/>
      </c>
      <c r="BF242" s="14" t="str">
        <f>IF(BF232="TieredBenefits",VLOOKUP(BF365,Lookups!$U$1:$V$3,2,TRUE),"")</f>
        <v>Flat</v>
      </c>
      <c r="BG242" s="14" t="str">
        <f>IF(BG232="TieredBenefits",VLOOKUP(BG365,Lookups!$U$1:$V$3,2,TRUE),"")</f>
        <v>Flat</v>
      </c>
      <c r="BH242" s="14" t="str">
        <f>IF(BH232="TieredBenefits",VLOOKUP(BH365,Lookups!$U$1:$V$3,2,TRUE),"")</f>
        <v>Percentage</v>
      </c>
      <c r="BI242" s="14" t="str">
        <f>IF(BI232="TieredBenefits",VLOOKUP(BI365,Lookups!$U$1:$V$3,2,TRUE),"")</f>
        <v/>
      </c>
      <c r="BJ242" s="14" t="str">
        <f>IF(BJ232="TieredBenefits",VLOOKUP(BJ365,Lookups!$U$1:$V$3,2,TRUE),"")</f>
        <v/>
      </c>
      <c r="BK242" s="14" t="str">
        <f>IF(BK232="TieredBenefits",VLOOKUP(BK365,Lookups!$U$1:$V$3,2,TRUE),"")</f>
        <v>Percentage</v>
      </c>
      <c r="BL242" s="14" t="str">
        <f>IF(BL232="TieredBenefits",VLOOKUP(BL365,Lookups!$U$1:$V$3,2,TRUE),"")</f>
        <v/>
      </c>
      <c r="BM242" s="14" t="str">
        <f>IF(BM232="TieredBenefits",VLOOKUP(BM365,Lookups!$U$1:$V$3,2,TRUE),"")</f>
        <v>Percentage</v>
      </c>
      <c r="BN242" s="14" t="str">
        <f>IF(BN232="TieredBenefits",VLOOKUP(BN365,Lookups!$U$1:$V$3,2,TRUE),"")</f>
        <v/>
      </c>
      <c r="BO242" s="14" t="str">
        <f>IF(BO232="TieredBenefits",VLOOKUP(BO365,Lookups!$U$1:$V$3,2,TRUE),"")</f>
        <v/>
      </c>
      <c r="BP242" s="14" t="str">
        <f>IF(BP232="TieredBenefits",VLOOKUP(BP365,Lookups!$U$1:$V$3,2,TRUE),"")</f>
        <v/>
      </c>
      <c r="BQ242" s="14" t="str">
        <f>IF(BQ232="TieredBenefits",VLOOKUP(BQ365,Lookups!$U$1:$V$3,2,TRUE),"")</f>
        <v>Percentage</v>
      </c>
      <c r="BR242" s="14" t="str">
        <f>IF(BR232="TieredBenefits",VLOOKUP(BR365,Lookups!$U$1:$V$3,2,TRUE),"")</f>
        <v>Percentage</v>
      </c>
      <c r="BS242" s="14" t="str">
        <f>IF(BS232="TieredBenefits",VLOOKUP(BS365,Lookups!$U$1:$V$3,2,TRUE),"")</f>
        <v>Flat</v>
      </c>
      <c r="BT242" s="14" t="str">
        <f>IF(BT232="TieredBenefits",VLOOKUP(BT365,Lookups!$U$1:$V$3,2,TRUE),"")</f>
        <v/>
      </c>
      <c r="BU242" s="14" t="str">
        <f>IF(BU232="TieredBenefits",VLOOKUP(BU365,Lookups!$U$1:$V$3,2,TRUE),"")</f>
        <v>Flat</v>
      </c>
      <c r="BV242" s="14" t="str">
        <f>IF(BV232="TieredBenefits",VLOOKUP(BV365,Lookups!$U$1:$V$3,2,TRUE),"")</f>
        <v/>
      </c>
      <c r="BW242" s="14" t="str">
        <f>IF(BW232="TieredBenefits",VLOOKUP(BW365,Lookups!$U$1:$V$3,2,TRUE),"")</f>
        <v/>
      </c>
      <c r="BX242" s="14" t="str">
        <f>IF(BX232="TieredBenefits",VLOOKUP(BX365,Lookups!$U$1:$V$3,2,TRUE),"")</f>
        <v/>
      </c>
      <c r="BY242" s="14" t="str">
        <f>IF(BY232="TieredBenefits",VLOOKUP(BY365,Lookups!$U$1:$V$3,2,TRUE),"")</f>
        <v>Flat</v>
      </c>
      <c r="BZ242" s="14" t="str">
        <f>IF(BZ232="TieredBenefits",VLOOKUP(BZ365,Lookups!$U$1:$V$3,2,TRUE),"")</f>
        <v>Flat</v>
      </c>
      <c r="CA242" s="14" t="str">
        <f>IF(CA232="TieredBenefits",VLOOKUP(CA365,Lookups!$U$1:$V$3,2,TRUE),"")</f>
        <v/>
      </c>
      <c r="CB242" s="14" t="str">
        <f>IF(CB232="TieredBenefits",VLOOKUP(CB365,Lookups!$U$1:$V$3,2,TRUE),"")</f>
        <v>Flat</v>
      </c>
      <c r="CC242" s="14" t="str">
        <f>IF(CC232="TieredBenefits",VLOOKUP(CC365,Lookups!$U$1:$V$3,2,TRUE),"")</f>
        <v>Flat</v>
      </c>
      <c r="CD242" s="14" t="str">
        <f>IF(CD232="TieredBenefits",VLOOKUP(CD365,Lookups!$U$1:$V$3,2,TRUE),"")</f>
        <v/>
      </c>
      <c r="CE242" s="14" t="str">
        <f>IF(CE232="TieredBenefits",VLOOKUP(CE365,Lookups!$U$1:$V$3,2,TRUE),"")</f>
        <v/>
      </c>
      <c r="CF242" s="14" t="str">
        <f>IF(CF232="TieredBenefits",VLOOKUP(CF365,Lookups!$U$1:$V$3,2,TRUE),"")</f>
        <v/>
      </c>
      <c r="CG242" s="14" t="str">
        <f>IF(CG232="TieredBenefits",VLOOKUP(CG365,Lookups!$U$1:$V$3,2,TRUE),"")</f>
        <v>Percentage</v>
      </c>
      <c r="CH242" s="14" t="str">
        <f>IF(CH232="TieredBenefits",VLOOKUP(CH365,Lookups!$U$1:$V$3,2,TRUE),"")</f>
        <v/>
      </c>
      <c r="CI242" s="14" t="str">
        <f>IF(CI232="TieredBenefits",VLOOKUP(CI365,Lookups!$U$1:$V$3,2,TRUE),"")</f>
        <v/>
      </c>
      <c r="CJ242" s="14" t="str">
        <f>IF(CJ232="TieredBenefits",VLOOKUP(CJ365,Lookups!$U$1:$V$3,2,TRUE),"")</f>
        <v/>
      </c>
      <c r="CK242" s="14" t="str">
        <f>IF(CK232="TieredBenefits",VLOOKUP(CK365,Lookups!$U$1:$V$3,2,TRUE),"")</f>
        <v/>
      </c>
      <c r="CL242" s="14" t="str">
        <f>IF(CL232="TieredBenefits",VLOOKUP(CL365,Lookups!$U$1:$V$3,2,TRUE),"")</f>
        <v/>
      </c>
      <c r="CM242" s="14" t="str">
        <f>IF(CM232="TieredBenefits",VLOOKUP(CM365,Lookups!$U$1:$V$3,2,TRUE),"")</f>
        <v/>
      </c>
      <c r="CN242" s="14" t="str">
        <f>IF(CN232="TieredBenefits",VLOOKUP(CN365,Lookups!$U$1:$V$3,2,TRUE),"")</f>
        <v/>
      </c>
      <c r="CO242" s="14" t="str">
        <f>IF(CO232="TieredBenefits",VLOOKUP(CO365,Lookups!$U$1:$V$3,2,TRUE),"")</f>
        <v/>
      </c>
      <c r="CP242" s="14" t="str">
        <f>IF(CP232="TieredBenefits",VLOOKUP(CP365,Lookups!$U$1:$V$3,2,TRUE),"")</f>
        <v>Percentage</v>
      </c>
      <c r="CQ242" s="14" t="str">
        <f>IF(CQ232="TieredBenefits",VLOOKUP(CQ365,Lookups!$U$1:$V$3,2,TRUE),"")</f>
        <v/>
      </c>
      <c r="CR242" s="14" t="str">
        <f>IF(CR232="TieredBenefits",VLOOKUP(CR365,Lookups!$U$1:$V$3,2,TRUE),"")</f>
        <v>Percentage</v>
      </c>
      <c r="CS242" s="14" t="str">
        <f>IF(CS232="TieredBenefits",VLOOKUP(CS365,Lookups!$U$1:$V$3,2,TRUE),"")</f>
        <v/>
      </c>
      <c r="CT242" s="14" t="str">
        <f>IF(CT232="TieredBenefits",VLOOKUP(CT365,Lookups!$U$1:$V$3,2,TRUE),"")</f>
        <v/>
      </c>
      <c r="CU242" s="14" t="str">
        <f>IF(CU232="TieredBenefits",VLOOKUP(CU365,Lookups!$U$1:$V$3,2,TRUE),"")</f>
        <v>Percentage</v>
      </c>
      <c r="CV242" s="14" t="str">
        <f>IF(CV232="TieredBenefits",VLOOKUP(CV365,Lookups!$U$1:$V$3,2,TRUE),"")</f>
        <v>Flat</v>
      </c>
      <c r="CW242" s="14" t="str">
        <f>IF(CW232="TieredBenefits",VLOOKUP(CW365,Lookups!$U$1:$V$3,2,TRUE),"")</f>
        <v/>
      </c>
    </row>
    <row r="243" ht="12.75" customHeight="1" outlineLevel="1">
      <c r="A243" s="11" t="s">
        <v>720</v>
      </c>
      <c r="B243" s="14" t="str">
        <f t="shared" ref="B243:CW243" si="130">IF(B242="","",RANDBETWEEN(1,10)/10)</f>
        <v/>
      </c>
      <c r="C243" s="14" t="str">
        <f t="shared" si="130"/>
        <v/>
      </c>
      <c r="D243" s="14" t="str">
        <f t="shared" si="130"/>
        <v/>
      </c>
      <c r="E243" s="14" t="str">
        <f t="shared" si="130"/>
        <v/>
      </c>
      <c r="F243" s="14">
        <f t="shared" si="130"/>
        <v>0.9</v>
      </c>
      <c r="G243" s="14" t="str">
        <f t="shared" si="130"/>
        <v/>
      </c>
      <c r="H243" s="14">
        <f t="shared" si="130"/>
        <v>0.5</v>
      </c>
      <c r="I243" s="14">
        <f t="shared" si="130"/>
        <v>0.7</v>
      </c>
      <c r="J243" s="14">
        <f t="shared" si="130"/>
        <v>0.8</v>
      </c>
      <c r="K243" s="14" t="str">
        <f t="shared" si="130"/>
        <v/>
      </c>
      <c r="L243" s="14" t="str">
        <f t="shared" si="130"/>
        <v/>
      </c>
      <c r="M243" s="14" t="str">
        <f t="shared" si="130"/>
        <v/>
      </c>
      <c r="N243" s="14" t="str">
        <f t="shared" si="130"/>
        <v/>
      </c>
      <c r="O243" s="14">
        <f t="shared" si="130"/>
        <v>0.9</v>
      </c>
      <c r="P243" s="14">
        <f t="shared" si="130"/>
        <v>1</v>
      </c>
      <c r="Q243" s="14" t="str">
        <f t="shared" si="130"/>
        <v/>
      </c>
      <c r="R243" s="14">
        <f t="shared" si="130"/>
        <v>0.6</v>
      </c>
      <c r="S243" s="14" t="str">
        <f t="shared" si="130"/>
        <v/>
      </c>
      <c r="T243" s="14">
        <f t="shared" si="130"/>
        <v>0.6</v>
      </c>
      <c r="U243" s="14" t="str">
        <f t="shared" si="130"/>
        <v/>
      </c>
      <c r="V243" s="14" t="str">
        <f t="shared" si="130"/>
        <v/>
      </c>
      <c r="W243" s="14" t="str">
        <f t="shared" si="130"/>
        <v/>
      </c>
      <c r="X243" s="14">
        <f t="shared" si="130"/>
        <v>0.8</v>
      </c>
      <c r="Y243" s="14">
        <f t="shared" si="130"/>
        <v>0.6</v>
      </c>
      <c r="Z243" s="14">
        <f t="shared" si="130"/>
        <v>0.7</v>
      </c>
      <c r="AA243" s="14" t="str">
        <f t="shared" si="130"/>
        <v/>
      </c>
      <c r="AB243" s="14" t="str">
        <f t="shared" si="130"/>
        <v/>
      </c>
      <c r="AC243" s="14">
        <f t="shared" si="130"/>
        <v>0.7</v>
      </c>
      <c r="AD243" s="14">
        <f t="shared" si="130"/>
        <v>0.3</v>
      </c>
      <c r="AE243" s="14" t="str">
        <f t="shared" si="130"/>
        <v/>
      </c>
      <c r="AF243" s="14" t="str">
        <f t="shared" si="130"/>
        <v/>
      </c>
      <c r="AG243" s="14">
        <f t="shared" si="130"/>
        <v>0.5</v>
      </c>
      <c r="AH243" s="14" t="str">
        <f t="shared" si="130"/>
        <v/>
      </c>
      <c r="AI243" s="14" t="str">
        <f t="shared" si="130"/>
        <v/>
      </c>
      <c r="AJ243" s="14">
        <f t="shared" si="130"/>
        <v>0.9</v>
      </c>
      <c r="AK243" s="14">
        <f t="shared" si="130"/>
        <v>0.6</v>
      </c>
      <c r="AL243" s="14" t="str">
        <f t="shared" si="130"/>
        <v/>
      </c>
      <c r="AM243" s="14" t="str">
        <f t="shared" si="130"/>
        <v/>
      </c>
      <c r="AN243" s="14" t="str">
        <f t="shared" si="130"/>
        <v/>
      </c>
      <c r="AO243" s="14">
        <f t="shared" si="130"/>
        <v>0.5</v>
      </c>
      <c r="AP243" s="14" t="str">
        <f t="shared" si="130"/>
        <v/>
      </c>
      <c r="AQ243" s="14">
        <f t="shared" si="130"/>
        <v>0.6</v>
      </c>
      <c r="AR243" s="14">
        <f t="shared" si="130"/>
        <v>1</v>
      </c>
      <c r="AS243" s="14">
        <f t="shared" si="130"/>
        <v>1</v>
      </c>
      <c r="AT243" s="14" t="str">
        <f t="shared" si="130"/>
        <v/>
      </c>
      <c r="AU243" s="14">
        <f t="shared" si="130"/>
        <v>0.4</v>
      </c>
      <c r="AV243" s="14">
        <f t="shared" si="130"/>
        <v>0.6</v>
      </c>
      <c r="AW243" s="14" t="str">
        <f t="shared" si="130"/>
        <v/>
      </c>
      <c r="AX243" s="14">
        <f t="shared" si="130"/>
        <v>0.1</v>
      </c>
      <c r="AY243" s="14">
        <f t="shared" si="130"/>
        <v>0.8</v>
      </c>
      <c r="AZ243" s="14">
        <f t="shared" si="130"/>
        <v>0.5</v>
      </c>
      <c r="BA243" s="14">
        <f t="shared" si="130"/>
        <v>0.4</v>
      </c>
      <c r="BB243" s="14" t="str">
        <f t="shared" si="130"/>
        <v/>
      </c>
      <c r="BC243" s="14">
        <f t="shared" si="130"/>
        <v>0.9</v>
      </c>
      <c r="BD243" s="14">
        <f t="shared" si="130"/>
        <v>1</v>
      </c>
      <c r="BE243" s="14" t="str">
        <f t="shared" si="130"/>
        <v/>
      </c>
      <c r="BF243" s="14">
        <f t="shared" si="130"/>
        <v>0.5</v>
      </c>
      <c r="BG243" s="14">
        <f t="shared" si="130"/>
        <v>0.3</v>
      </c>
      <c r="BH243" s="14">
        <f t="shared" si="130"/>
        <v>0.3</v>
      </c>
      <c r="BI243" s="14" t="str">
        <f t="shared" si="130"/>
        <v/>
      </c>
      <c r="BJ243" s="14" t="str">
        <f t="shared" si="130"/>
        <v/>
      </c>
      <c r="BK243" s="14">
        <f t="shared" si="130"/>
        <v>0.3</v>
      </c>
      <c r="BL243" s="14" t="str">
        <f t="shared" si="130"/>
        <v/>
      </c>
      <c r="BM243" s="14">
        <f t="shared" si="130"/>
        <v>0.7</v>
      </c>
      <c r="BN243" s="14" t="str">
        <f t="shared" si="130"/>
        <v/>
      </c>
      <c r="BO243" s="14" t="str">
        <f t="shared" si="130"/>
        <v/>
      </c>
      <c r="BP243" s="14" t="str">
        <f t="shared" si="130"/>
        <v/>
      </c>
      <c r="BQ243" s="14">
        <f t="shared" si="130"/>
        <v>0.9</v>
      </c>
      <c r="BR243" s="14">
        <f t="shared" si="130"/>
        <v>0.2</v>
      </c>
      <c r="BS243" s="14">
        <f t="shared" si="130"/>
        <v>0.7</v>
      </c>
      <c r="BT243" s="14" t="str">
        <f t="shared" si="130"/>
        <v/>
      </c>
      <c r="BU243" s="14">
        <f t="shared" si="130"/>
        <v>0.6</v>
      </c>
      <c r="BV243" s="14" t="str">
        <f t="shared" si="130"/>
        <v/>
      </c>
      <c r="BW243" s="14" t="str">
        <f t="shared" si="130"/>
        <v/>
      </c>
      <c r="BX243" s="14" t="str">
        <f t="shared" si="130"/>
        <v/>
      </c>
      <c r="BY243" s="14">
        <f t="shared" si="130"/>
        <v>0.9</v>
      </c>
      <c r="BZ243" s="14">
        <f t="shared" si="130"/>
        <v>0.2</v>
      </c>
      <c r="CA243" s="14" t="str">
        <f t="shared" si="130"/>
        <v/>
      </c>
      <c r="CB243" s="14">
        <f t="shared" si="130"/>
        <v>0.1</v>
      </c>
      <c r="CC243" s="14">
        <f t="shared" si="130"/>
        <v>0.1</v>
      </c>
      <c r="CD243" s="14" t="str">
        <f t="shared" si="130"/>
        <v/>
      </c>
      <c r="CE243" s="14" t="str">
        <f t="shared" si="130"/>
        <v/>
      </c>
      <c r="CF243" s="14" t="str">
        <f t="shared" si="130"/>
        <v/>
      </c>
      <c r="CG243" s="14">
        <f t="shared" si="130"/>
        <v>0.3</v>
      </c>
      <c r="CH243" s="14" t="str">
        <f t="shared" si="130"/>
        <v/>
      </c>
      <c r="CI243" s="14" t="str">
        <f t="shared" si="130"/>
        <v/>
      </c>
      <c r="CJ243" s="14" t="str">
        <f t="shared" si="130"/>
        <v/>
      </c>
      <c r="CK243" s="14" t="str">
        <f t="shared" si="130"/>
        <v/>
      </c>
      <c r="CL243" s="14" t="str">
        <f t="shared" si="130"/>
        <v/>
      </c>
      <c r="CM243" s="14" t="str">
        <f t="shared" si="130"/>
        <v/>
      </c>
      <c r="CN243" s="14" t="str">
        <f t="shared" si="130"/>
        <v/>
      </c>
      <c r="CO243" s="14" t="str">
        <f t="shared" si="130"/>
        <v/>
      </c>
      <c r="CP243" s="14">
        <f t="shared" si="130"/>
        <v>0.7</v>
      </c>
      <c r="CQ243" s="14" t="str">
        <f t="shared" si="130"/>
        <v/>
      </c>
      <c r="CR243" s="14">
        <f t="shared" si="130"/>
        <v>0.6</v>
      </c>
      <c r="CS243" s="14" t="str">
        <f t="shared" si="130"/>
        <v/>
      </c>
      <c r="CT243" s="14" t="str">
        <f t="shared" si="130"/>
        <v/>
      </c>
      <c r="CU243" s="14">
        <f t="shared" si="130"/>
        <v>0.3</v>
      </c>
      <c r="CV243" s="14">
        <f t="shared" si="130"/>
        <v>0.7</v>
      </c>
      <c r="CW243" s="14" t="str">
        <f t="shared" si="130"/>
        <v/>
      </c>
    </row>
    <row r="244" ht="12.75" customHeight="1" outlineLevel="1">
      <c r="A244" s="10" t="s">
        <v>721</v>
      </c>
      <c r="B244" s="17" t="str">
        <f t="shared" ref="B244:CW244" si="131">IF(B242="","",RANDBETWEEN(125,250)*10)</f>
        <v/>
      </c>
      <c r="C244" s="17" t="str">
        <f t="shared" si="131"/>
        <v/>
      </c>
      <c r="D244" s="17" t="str">
        <f t="shared" si="131"/>
        <v/>
      </c>
      <c r="E244" s="17" t="str">
        <f t="shared" si="131"/>
        <v/>
      </c>
      <c r="F244" s="17">
        <f t="shared" si="131"/>
        <v>1520</v>
      </c>
      <c r="G244" s="17" t="str">
        <f t="shared" si="131"/>
        <v/>
      </c>
      <c r="H244" s="17">
        <f t="shared" si="131"/>
        <v>1980</v>
      </c>
      <c r="I244" s="17">
        <f t="shared" si="131"/>
        <v>1470</v>
      </c>
      <c r="J244" s="17">
        <f t="shared" si="131"/>
        <v>1330</v>
      </c>
      <c r="K244" s="17" t="str">
        <f t="shared" si="131"/>
        <v/>
      </c>
      <c r="L244" s="17" t="str">
        <f t="shared" si="131"/>
        <v/>
      </c>
      <c r="M244" s="17" t="str">
        <f t="shared" si="131"/>
        <v/>
      </c>
      <c r="N244" s="17" t="str">
        <f t="shared" si="131"/>
        <v/>
      </c>
      <c r="O244" s="17">
        <f t="shared" si="131"/>
        <v>1670</v>
      </c>
      <c r="P244" s="17">
        <f t="shared" si="131"/>
        <v>2380</v>
      </c>
      <c r="Q244" s="17" t="str">
        <f t="shared" si="131"/>
        <v/>
      </c>
      <c r="R244" s="17">
        <f t="shared" si="131"/>
        <v>2080</v>
      </c>
      <c r="S244" s="17" t="str">
        <f t="shared" si="131"/>
        <v/>
      </c>
      <c r="T244" s="17">
        <f t="shared" si="131"/>
        <v>2320</v>
      </c>
      <c r="U244" s="17" t="str">
        <f t="shared" si="131"/>
        <v/>
      </c>
      <c r="V244" s="17" t="str">
        <f t="shared" si="131"/>
        <v/>
      </c>
      <c r="W244" s="17" t="str">
        <f t="shared" si="131"/>
        <v/>
      </c>
      <c r="X244" s="17">
        <f t="shared" si="131"/>
        <v>1620</v>
      </c>
      <c r="Y244" s="17">
        <f t="shared" si="131"/>
        <v>2030</v>
      </c>
      <c r="Z244" s="17">
        <f t="shared" si="131"/>
        <v>1280</v>
      </c>
      <c r="AA244" s="17" t="str">
        <f t="shared" si="131"/>
        <v/>
      </c>
      <c r="AB244" s="17" t="str">
        <f t="shared" si="131"/>
        <v/>
      </c>
      <c r="AC244" s="17">
        <f t="shared" si="131"/>
        <v>1580</v>
      </c>
      <c r="AD244" s="17">
        <f t="shared" si="131"/>
        <v>1720</v>
      </c>
      <c r="AE244" s="17" t="str">
        <f t="shared" si="131"/>
        <v/>
      </c>
      <c r="AF244" s="17" t="str">
        <f t="shared" si="131"/>
        <v/>
      </c>
      <c r="AG244" s="17">
        <f t="shared" si="131"/>
        <v>1530</v>
      </c>
      <c r="AH244" s="17" t="str">
        <f t="shared" si="131"/>
        <v/>
      </c>
      <c r="AI244" s="17" t="str">
        <f t="shared" si="131"/>
        <v/>
      </c>
      <c r="AJ244" s="17">
        <f t="shared" si="131"/>
        <v>1740</v>
      </c>
      <c r="AK244" s="17">
        <f t="shared" si="131"/>
        <v>1350</v>
      </c>
      <c r="AL244" s="17" t="str">
        <f t="shared" si="131"/>
        <v/>
      </c>
      <c r="AM244" s="17" t="str">
        <f t="shared" si="131"/>
        <v/>
      </c>
      <c r="AN244" s="17" t="str">
        <f t="shared" si="131"/>
        <v/>
      </c>
      <c r="AO244" s="17">
        <f t="shared" si="131"/>
        <v>2260</v>
      </c>
      <c r="AP244" s="17" t="str">
        <f t="shared" si="131"/>
        <v/>
      </c>
      <c r="AQ244" s="17">
        <f t="shared" si="131"/>
        <v>1270</v>
      </c>
      <c r="AR244" s="17">
        <f t="shared" si="131"/>
        <v>1980</v>
      </c>
      <c r="AS244" s="17">
        <f t="shared" si="131"/>
        <v>2390</v>
      </c>
      <c r="AT244" s="17" t="str">
        <f t="shared" si="131"/>
        <v/>
      </c>
      <c r="AU244" s="17">
        <f t="shared" si="131"/>
        <v>1530</v>
      </c>
      <c r="AV244" s="17">
        <f t="shared" si="131"/>
        <v>2030</v>
      </c>
      <c r="AW244" s="17" t="str">
        <f t="shared" si="131"/>
        <v/>
      </c>
      <c r="AX244" s="17">
        <f t="shared" si="131"/>
        <v>2210</v>
      </c>
      <c r="AY244" s="17">
        <f t="shared" si="131"/>
        <v>1810</v>
      </c>
      <c r="AZ244" s="17">
        <f t="shared" si="131"/>
        <v>2160</v>
      </c>
      <c r="BA244" s="17">
        <f t="shared" si="131"/>
        <v>1470</v>
      </c>
      <c r="BB244" s="17" t="str">
        <f t="shared" si="131"/>
        <v/>
      </c>
      <c r="BC244" s="17">
        <f t="shared" si="131"/>
        <v>2420</v>
      </c>
      <c r="BD244" s="17">
        <f t="shared" si="131"/>
        <v>2150</v>
      </c>
      <c r="BE244" s="17" t="str">
        <f t="shared" si="131"/>
        <v/>
      </c>
      <c r="BF244" s="17">
        <f t="shared" si="131"/>
        <v>2190</v>
      </c>
      <c r="BG244" s="17">
        <f t="shared" si="131"/>
        <v>1780</v>
      </c>
      <c r="BH244" s="17">
        <f t="shared" si="131"/>
        <v>1390</v>
      </c>
      <c r="BI244" s="17" t="str">
        <f t="shared" si="131"/>
        <v/>
      </c>
      <c r="BJ244" s="17" t="str">
        <f t="shared" si="131"/>
        <v/>
      </c>
      <c r="BK244" s="17">
        <f t="shared" si="131"/>
        <v>1600</v>
      </c>
      <c r="BL244" s="17" t="str">
        <f t="shared" si="131"/>
        <v/>
      </c>
      <c r="BM244" s="17">
        <f t="shared" si="131"/>
        <v>2060</v>
      </c>
      <c r="BN244" s="17" t="str">
        <f t="shared" si="131"/>
        <v/>
      </c>
      <c r="BO244" s="17" t="str">
        <f t="shared" si="131"/>
        <v/>
      </c>
      <c r="BP244" s="17" t="str">
        <f t="shared" si="131"/>
        <v/>
      </c>
      <c r="BQ244" s="17">
        <f t="shared" si="131"/>
        <v>1590</v>
      </c>
      <c r="BR244" s="17">
        <f t="shared" si="131"/>
        <v>1740</v>
      </c>
      <c r="BS244" s="17">
        <f t="shared" si="131"/>
        <v>2060</v>
      </c>
      <c r="BT244" s="17" t="str">
        <f t="shared" si="131"/>
        <v/>
      </c>
      <c r="BU244" s="17">
        <f t="shared" si="131"/>
        <v>2210</v>
      </c>
      <c r="BV244" s="17" t="str">
        <f t="shared" si="131"/>
        <v/>
      </c>
      <c r="BW244" s="17" t="str">
        <f t="shared" si="131"/>
        <v/>
      </c>
      <c r="BX244" s="17" t="str">
        <f t="shared" si="131"/>
        <v/>
      </c>
      <c r="BY244" s="17">
        <f t="shared" si="131"/>
        <v>1650</v>
      </c>
      <c r="BZ244" s="17">
        <f t="shared" si="131"/>
        <v>1300</v>
      </c>
      <c r="CA244" s="17" t="str">
        <f t="shared" si="131"/>
        <v/>
      </c>
      <c r="CB244" s="17">
        <f t="shared" si="131"/>
        <v>2290</v>
      </c>
      <c r="CC244" s="17">
        <f t="shared" si="131"/>
        <v>2500</v>
      </c>
      <c r="CD244" s="17" t="str">
        <f t="shared" si="131"/>
        <v/>
      </c>
      <c r="CE244" s="17" t="str">
        <f t="shared" si="131"/>
        <v/>
      </c>
      <c r="CF244" s="17" t="str">
        <f t="shared" si="131"/>
        <v/>
      </c>
      <c r="CG244" s="17">
        <f t="shared" si="131"/>
        <v>1800</v>
      </c>
      <c r="CH244" s="17" t="str">
        <f t="shared" si="131"/>
        <v/>
      </c>
      <c r="CI244" s="17" t="str">
        <f t="shared" si="131"/>
        <v/>
      </c>
      <c r="CJ244" s="17" t="str">
        <f t="shared" si="131"/>
        <v/>
      </c>
      <c r="CK244" s="17" t="str">
        <f t="shared" si="131"/>
        <v/>
      </c>
      <c r="CL244" s="17" t="str">
        <f t="shared" si="131"/>
        <v/>
      </c>
      <c r="CM244" s="17" t="str">
        <f t="shared" si="131"/>
        <v/>
      </c>
      <c r="CN244" s="17" t="str">
        <f t="shared" si="131"/>
        <v/>
      </c>
      <c r="CO244" s="17" t="str">
        <f t="shared" si="131"/>
        <v/>
      </c>
      <c r="CP244" s="17">
        <f t="shared" si="131"/>
        <v>1850</v>
      </c>
      <c r="CQ244" s="17" t="str">
        <f t="shared" si="131"/>
        <v/>
      </c>
      <c r="CR244" s="17">
        <f t="shared" si="131"/>
        <v>1310</v>
      </c>
      <c r="CS244" s="17" t="str">
        <f t="shared" si="131"/>
        <v/>
      </c>
      <c r="CT244" s="17" t="str">
        <f t="shared" si="131"/>
        <v/>
      </c>
      <c r="CU244" s="17">
        <f t="shared" si="131"/>
        <v>2340</v>
      </c>
      <c r="CV244" s="17">
        <f t="shared" si="131"/>
        <v>2180</v>
      </c>
      <c r="CW244" s="17" t="str">
        <f t="shared" si="131"/>
        <v/>
      </c>
    </row>
    <row r="245" ht="12.75" customHeight="1" outlineLevel="1">
      <c r="A245" s="11" t="s">
        <v>722</v>
      </c>
      <c r="B245" s="14" t="str">
        <f>VLOOKUP(B368,Lookups!$Z$1:$AA$4,2,TRUE)</f>
        <v>Specialty/Sub-specialty</v>
      </c>
      <c r="C245" s="14" t="str">
        <f>VLOOKUP(C368,Lookups!$Z$1:$AA$4,2,TRUE)</f>
        <v>Specialty/Sub-specialty</v>
      </c>
      <c r="D245" s="14" t="str">
        <f>VLOOKUP(D368,Lookups!$Z$1:$AA$4,2,TRUE)</f>
        <v>Specialty/Sub-specialty</v>
      </c>
      <c r="E245" s="14" t="str">
        <f>VLOOKUP(E368,Lookups!$Z$1:$AA$4,2,TRUE)</f>
        <v>OwnJob</v>
      </c>
      <c r="F245" s="14" t="str">
        <f>VLOOKUP(F368,Lookups!$Z$1:$AA$4,2,TRUE)</f>
        <v>OwnJob</v>
      </c>
      <c r="G245" s="14" t="str">
        <f>VLOOKUP(G368,Lookups!$Z$1:$AA$4,2,TRUE)</f>
        <v>OwnJob</v>
      </c>
      <c r="H245" s="14" t="str">
        <f>VLOOKUP(H368,Lookups!$Z$1:$AA$4,2,TRUE)</f>
        <v>OwnJob</v>
      </c>
      <c r="I245" s="14" t="str">
        <f>VLOOKUP(I368,Lookups!$Z$1:$AA$4,2,TRUE)</f>
        <v>OwnJob</v>
      </c>
      <c r="J245" s="14" t="str">
        <f>VLOOKUP(J368,Lookups!$Z$1:$AA$4,2,TRUE)</f>
        <v>OwnJob</v>
      </c>
      <c r="K245" s="14" t="str">
        <f>VLOOKUP(K368,Lookups!$Z$1:$AA$4,2,TRUE)</f>
        <v>OwnJob</v>
      </c>
      <c r="L245" s="14" t="str">
        <f>VLOOKUP(L368,Lookups!$Z$1:$AA$4,2,TRUE)</f>
        <v>OwnJob</v>
      </c>
      <c r="M245" s="14" t="str">
        <f>VLOOKUP(M368,Lookups!$Z$1:$AA$4,2,TRUE)</f>
        <v>OwnOccupation</v>
      </c>
      <c r="N245" s="14" t="str">
        <f>VLOOKUP(N368,Lookups!$Z$1:$AA$4,2,TRUE)</f>
        <v>OwnJob</v>
      </c>
      <c r="O245" s="14" t="str">
        <f>VLOOKUP(O368,Lookups!$Z$1:$AA$4,2,TRUE)</f>
        <v>OwnOccupation</v>
      </c>
      <c r="P245" s="14" t="str">
        <f>VLOOKUP(P368,Lookups!$Z$1:$AA$4,2,TRUE)</f>
        <v>Specialty/Sub-specialty</v>
      </c>
      <c r="Q245" s="14" t="str">
        <f>VLOOKUP(Q368,Lookups!$Z$1:$AA$4,2,TRUE)</f>
        <v>OwnOccupation</v>
      </c>
      <c r="R245" s="14" t="str">
        <f>VLOOKUP(R368,Lookups!$Z$1:$AA$4,2,TRUE)</f>
        <v>OwnJob</v>
      </c>
      <c r="S245" s="14" t="str">
        <f>VLOOKUP(S368,Lookups!$Z$1:$AA$4,2,TRUE)</f>
        <v>OwnJob</v>
      </c>
      <c r="T245" s="14" t="str">
        <f>VLOOKUP(T368,Lookups!$Z$1:$AA$4,2,TRUE)</f>
        <v>OwnJob</v>
      </c>
      <c r="U245" s="14" t="str">
        <f>VLOOKUP(U368,Lookups!$Z$1:$AA$4,2,TRUE)</f>
        <v>OwnOccupation</v>
      </c>
      <c r="V245" s="14" t="str">
        <f>VLOOKUP(V368,Lookups!$Z$1:$AA$4,2,TRUE)</f>
        <v>Specialty/Sub-specialty</v>
      </c>
      <c r="W245" s="14" t="str">
        <f>VLOOKUP(W368,Lookups!$Z$1:$AA$4,2,TRUE)</f>
        <v>OwnJob</v>
      </c>
      <c r="X245" s="14" t="str">
        <f>VLOOKUP(X368,Lookups!$Z$1:$AA$4,2,TRUE)</f>
        <v>OwnOccupation</v>
      </c>
      <c r="Y245" s="14" t="str">
        <f>VLOOKUP(Y368,Lookups!$Z$1:$AA$4,2,TRUE)</f>
        <v>OwnJob</v>
      </c>
      <c r="Z245" s="14" t="str">
        <f>VLOOKUP(Z368,Lookups!$Z$1:$AA$4,2,TRUE)</f>
        <v>OwnJob</v>
      </c>
      <c r="AA245" s="14" t="str">
        <f>VLOOKUP(AA368,Lookups!$Z$1:$AA$4,2,TRUE)</f>
        <v>OwnJob</v>
      </c>
      <c r="AB245" s="14" t="str">
        <f>VLOOKUP(AB368,Lookups!$Z$1:$AA$4,2,TRUE)</f>
        <v>OwnOccupation</v>
      </c>
      <c r="AC245" s="14" t="str">
        <f>VLOOKUP(AC368,Lookups!$Z$1:$AA$4,2,TRUE)</f>
        <v>OwnOccupation</v>
      </c>
      <c r="AD245" s="14" t="str">
        <f>VLOOKUP(AD368,Lookups!$Z$1:$AA$4,2,TRUE)</f>
        <v>OwnJob</v>
      </c>
      <c r="AE245" s="14" t="str">
        <f>VLOOKUP(AE368,Lookups!$Z$1:$AA$4,2,TRUE)</f>
        <v>Specialty/Sub-specialty</v>
      </c>
      <c r="AF245" s="14" t="str">
        <f>VLOOKUP(AF368,Lookups!$Z$1:$AA$4,2,TRUE)</f>
        <v>OwnJob</v>
      </c>
      <c r="AG245" s="14" t="str">
        <f>VLOOKUP(AG368,Lookups!$Z$1:$AA$4,2,TRUE)</f>
        <v>OwnOccupation</v>
      </c>
      <c r="AH245" s="14" t="str">
        <f>VLOOKUP(AH368,Lookups!$Z$1:$AA$4,2,TRUE)</f>
        <v>OwnJob</v>
      </c>
      <c r="AI245" s="14" t="str">
        <f>VLOOKUP(AI368,Lookups!$Z$1:$AA$4,2,TRUE)</f>
        <v>Specialty/Sub-specialty</v>
      </c>
      <c r="AJ245" s="14" t="str">
        <f>VLOOKUP(AJ368,Lookups!$Z$1:$AA$4,2,TRUE)</f>
        <v>OwnJob</v>
      </c>
      <c r="AK245" s="14" t="str">
        <f>VLOOKUP(AK368,Lookups!$Z$1:$AA$4,2,TRUE)</f>
        <v>OwnJob</v>
      </c>
      <c r="AL245" s="14" t="str">
        <f>VLOOKUP(AL368,Lookups!$Z$1:$AA$4,2,TRUE)</f>
        <v>OwnJob</v>
      </c>
      <c r="AM245" s="14" t="str">
        <f>VLOOKUP(AM368,Lookups!$Z$1:$AA$4,2,TRUE)</f>
        <v>OwnJob</v>
      </c>
      <c r="AN245" s="14" t="str">
        <f>VLOOKUP(AN368,Lookups!$Z$1:$AA$4,2,TRUE)</f>
        <v>OwnJob</v>
      </c>
      <c r="AO245" s="14" t="str">
        <f>VLOOKUP(AO368,Lookups!$Z$1:$AA$4,2,TRUE)</f>
        <v>OwnJob</v>
      </c>
      <c r="AP245" s="14" t="str">
        <f>VLOOKUP(AP368,Lookups!$Z$1:$AA$4,2,TRUE)</f>
        <v>OwnJob</v>
      </c>
      <c r="AQ245" s="14" t="str">
        <f>VLOOKUP(AQ368,Lookups!$Z$1:$AA$4,2,TRUE)</f>
        <v>OwnOccupation</v>
      </c>
      <c r="AR245" s="14" t="str">
        <f>VLOOKUP(AR368,Lookups!$Z$1:$AA$4,2,TRUE)</f>
        <v>OwnJob</v>
      </c>
      <c r="AS245" s="14" t="str">
        <f>VLOOKUP(AS368,Lookups!$Z$1:$AA$4,2,TRUE)</f>
        <v>OwnJob</v>
      </c>
      <c r="AT245" s="14" t="str">
        <f>VLOOKUP(AT368,Lookups!$Z$1:$AA$4,2,TRUE)</f>
        <v>OwnJob</v>
      </c>
      <c r="AU245" s="14" t="str">
        <f>VLOOKUP(AU368,Lookups!$Z$1:$AA$4,2,TRUE)</f>
        <v>OwnOccupation</v>
      </c>
      <c r="AV245" s="14" t="str">
        <f>VLOOKUP(AV368,Lookups!$Z$1:$AA$4,2,TRUE)</f>
        <v>Specialty/Sub-specialty</v>
      </c>
      <c r="AW245" s="14" t="str">
        <f>VLOOKUP(AW368,Lookups!$Z$1:$AA$4,2,TRUE)</f>
        <v>OwnJob</v>
      </c>
      <c r="AX245" s="14" t="str">
        <f>VLOOKUP(AX368,Lookups!$Z$1:$AA$4,2,TRUE)</f>
        <v>OwnJob</v>
      </c>
      <c r="AY245" s="14" t="str">
        <f>VLOOKUP(AY368,Lookups!$Z$1:$AA$4,2,TRUE)</f>
        <v>Specialty/Sub-specialty</v>
      </c>
      <c r="AZ245" s="14" t="str">
        <f>VLOOKUP(AZ368,Lookups!$Z$1:$AA$4,2,TRUE)</f>
        <v>Specialty/Sub-specialty</v>
      </c>
      <c r="BA245" s="14" t="str">
        <f>VLOOKUP(BA368,Lookups!$Z$1:$AA$4,2,TRUE)</f>
        <v>OwnJob</v>
      </c>
      <c r="BB245" s="14" t="str">
        <f>VLOOKUP(BB368,Lookups!$Z$1:$AA$4,2,TRUE)</f>
        <v>OwnJob</v>
      </c>
      <c r="BC245" s="14" t="str">
        <f>VLOOKUP(BC368,Lookups!$Z$1:$AA$4,2,TRUE)</f>
        <v>OwnJob</v>
      </c>
      <c r="BD245" s="14" t="str">
        <f>VLOOKUP(BD368,Lookups!$Z$1:$AA$4,2,TRUE)</f>
        <v>OwnJob</v>
      </c>
      <c r="BE245" s="14" t="str">
        <f>VLOOKUP(BE368,Lookups!$Z$1:$AA$4,2,TRUE)</f>
        <v>OwnJob</v>
      </c>
      <c r="BF245" s="14" t="str">
        <f>VLOOKUP(BF368,Lookups!$Z$1:$AA$4,2,TRUE)</f>
        <v>OwnJob</v>
      </c>
      <c r="BG245" s="14" t="str">
        <f>VLOOKUP(BG368,Lookups!$Z$1:$AA$4,2,TRUE)</f>
        <v>Specialty/Sub-specialty</v>
      </c>
      <c r="BH245" s="14" t="str">
        <f>VLOOKUP(BH368,Lookups!$Z$1:$AA$4,2,TRUE)</f>
        <v>OwnJob</v>
      </c>
      <c r="BI245" s="14" t="str">
        <f>VLOOKUP(BI368,Lookups!$Z$1:$AA$4,2,TRUE)</f>
        <v>Specialty/Sub-specialty</v>
      </c>
      <c r="BJ245" s="14" t="str">
        <f>VLOOKUP(BJ368,Lookups!$Z$1:$AA$4,2,TRUE)</f>
        <v>OwnOccupation</v>
      </c>
      <c r="BK245" s="14" t="str">
        <f>VLOOKUP(BK368,Lookups!$Z$1:$AA$4,2,TRUE)</f>
        <v>OwnJob</v>
      </c>
      <c r="BL245" s="14" t="str">
        <f>VLOOKUP(BL368,Lookups!$Z$1:$AA$4,2,TRUE)</f>
        <v>Specialty/Sub-specialty</v>
      </c>
      <c r="BM245" s="14" t="str">
        <f>VLOOKUP(BM368,Lookups!$Z$1:$AA$4,2,TRUE)</f>
        <v>OwnJob</v>
      </c>
      <c r="BN245" s="14" t="str">
        <f>VLOOKUP(BN368,Lookups!$Z$1:$AA$4,2,TRUE)</f>
        <v>Specialty/Sub-specialty</v>
      </c>
      <c r="BO245" s="14" t="str">
        <f>VLOOKUP(BO368,Lookups!$Z$1:$AA$4,2,TRUE)</f>
        <v>Specialty/Sub-specialty</v>
      </c>
      <c r="BP245" s="14" t="str">
        <f>VLOOKUP(BP368,Lookups!$Z$1:$AA$4,2,TRUE)</f>
        <v>OwnJob</v>
      </c>
      <c r="BQ245" s="14" t="str">
        <f>VLOOKUP(BQ368,Lookups!$Z$1:$AA$4,2,TRUE)</f>
        <v>Specialty/Sub-specialty</v>
      </c>
      <c r="BR245" s="14" t="str">
        <f>VLOOKUP(BR368,Lookups!$Z$1:$AA$4,2,TRUE)</f>
        <v>Specialty/Sub-specialty</v>
      </c>
      <c r="BS245" s="14" t="str">
        <f>VLOOKUP(BS368,Lookups!$Z$1:$AA$4,2,TRUE)</f>
        <v>OwnJob</v>
      </c>
      <c r="BT245" s="14" t="str">
        <f>VLOOKUP(BT368,Lookups!$Z$1:$AA$4,2,TRUE)</f>
        <v>OwnOccupation</v>
      </c>
      <c r="BU245" s="14" t="str">
        <f>VLOOKUP(BU368,Lookups!$Z$1:$AA$4,2,TRUE)</f>
        <v>OwnJob</v>
      </c>
      <c r="BV245" s="14" t="str">
        <f>VLOOKUP(BV368,Lookups!$Z$1:$AA$4,2,TRUE)</f>
        <v>OwnOccupation</v>
      </c>
      <c r="BW245" s="14" t="str">
        <f>VLOOKUP(BW368,Lookups!$Z$1:$AA$4,2,TRUE)</f>
        <v>OwnOccupation</v>
      </c>
      <c r="BX245" s="14" t="str">
        <f>VLOOKUP(BX368,Lookups!$Z$1:$AA$4,2,TRUE)</f>
        <v>OwnJob</v>
      </c>
      <c r="BY245" s="14" t="str">
        <f>VLOOKUP(BY368,Lookups!$Z$1:$AA$4,2,TRUE)</f>
        <v>OwnOccupation</v>
      </c>
      <c r="BZ245" s="14" t="str">
        <f>VLOOKUP(BZ368,Lookups!$Z$1:$AA$4,2,TRUE)</f>
        <v>OwnJob</v>
      </c>
      <c r="CA245" s="14" t="str">
        <f>VLOOKUP(CA368,Lookups!$Z$1:$AA$4,2,TRUE)</f>
        <v>Specialty/Sub-specialty</v>
      </c>
      <c r="CB245" s="14" t="str">
        <f>VLOOKUP(CB368,Lookups!$Z$1:$AA$4,2,TRUE)</f>
        <v>Specialty/Sub-specialty</v>
      </c>
      <c r="CC245" s="14" t="str">
        <f>VLOOKUP(CC368,Lookups!$Z$1:$AA$4,2,TRUE)</f>
        <v>OwnJob</v>
      </c>
      <c r="CD245" s="14" t="str">
        <f>VLOOKUP(CD368,Lookups!$Z$1:$AA$4,2,TRUE)</f>
        <v>Specialty/Sub-specialty</v>
      </c>
      <c r="CE245" s="14" t="str">
        <f>VLOOKUP(CE368,Lookups!$Z$1:$AA$4,2,TRUE)</f>
        <v>OwnOccupation</v>
      </c>
      <c r="CF245" s="14" t="str">
        <f>VLOOKUP(CF368,Lookups!$Z$1:$AA$4,2,TRUE)</f>
        <v>Specialty/Sub-specialty</v>
      </c>
      <c r="CG245" s="14" t="str">
        <f>VLOOKUP(CG368,Lookups!$Z$1:$AA$4,2,TRUE)</f>
        <v>OwnJob</v>
      </c>
      <c r="CH245" s="14" t="str">
        <f>VLOOKUP(CH368,Lookups!$Z$1:$AA$4,2,TRUE)</f>
        <v>OwnOccupation</v>
      </c>
      <c r="CI245" s="14" t="str">
        <f>VLOOKUP(CI368,Lookups!$Z$1:$AA$4,2,TRUE)</f>
        <v>OwnOccupation</v>
      </c>
      <c r="CJ245" s="14" t="str">
        <f>VLOOKUP(CJ368,Lookups!$Z$1:$AA$4,2,TRUE)</f>
        <v>OwnJob</v>
      </c>
      <c r="CK245" s="14" t="str">
        <f>VLOOKUP(CK368,Lookups!$Z$1:$AA$4,2,TRUE)</f>
        <v>OwnOccupation</v>
      </c>
      <c r="CL245" s="14" t="str">
        <f>VLOOKUP(CL368,Lookups!$Z$1:$AA$4,2,TRUE)</f>
        <v>OwnJob</v>
      </c>
      <c r="CM245" s="14" t="str">
        <f>VLOOKUP(CM368,Lookups!$Z$1:$AA$4,2,TRUE)</f>
        <v>OwnJob</v>
      </c>
      <c r="CN245" s="14" t="str">
        <f>VLOOKUP(CN368,Lookups!$Z$1:$AA$4,2,TRUE)</f>
        <v>OwnJob</v>
      </c>
      <c r="CO245" s="14" t="str">
        <f>VLOOKUP(CO368,Lookups!$Z$1:$AA$4,2,TRUE)</f>
        <v>Specialty/Sub-specialty</v>
      </c>
      <c r="CP245" s="14" t="str">
        <f>VLOOKUP(CP368,Lookups!$Z$1:$AA$4,2,TRUE)</f>
        <v>OwnJob</v>
      </c>
      <c r="CQ245" s="14" t="str">
        <f>VLOOKUP(CQ368,Lookups!$Z$1:$AA$4,2,TRUE)</f>
        <v>OwnJob</v>
      </c>
      <c r="CR245" s="14" t="str">
        <f>VLOOKUP(CR368,Lookups!$Z$1:$AA$4,2,TRUE)</f>
        <v>OwnJob</v>
      </c>
      <c r="CS245" s="14" t="str">
        <f>VLOOKUP(CS368,Lookups!$Z$1:$AA$4,2,TRUE)</f>
        <v>OwnJob</v>
      </c>
      <c r="CT245" s="14" t="str">
        <f>VLOOKUP(CT368,Lookups!$Z$1:$AA$4,2,TRUE)</f>
        <v>OwnJob</v>
      </c>
      <c r="CU245" s="14" t="str">
        <f>VLOOKUP(CU368,Lookups!$Z$1:$AA$4,2,TRUE)</f>
        <v>Specialty/Sub-specialty</v>
      </c>
      <c r="CV245" s="14" t="str">
        <f>VLOOKUP(CV368,Lookups!$Z$1:$AA$4,2,TRUE)</f>
        <v>OwnJob</v>
      </c>
      <c r="CW245" s="14" t="str">
        <f>VLOOKUP(CW368,Lookups!$Z$1:$AA$4,2,TRUE)</f>
        <v>Specialty/Sub-specialty</v>
      </c>
    </row>
    <row r="246" ht="12.75" customHeight="1" outlineLevel="1">
      <c r="A246" s="11" t="s">
        <v>723</v>
      </c>
      <c r="B246" s="14" t="str">
        <f>VLOOKUP(B369,Lookups!$AB$1:$AC$3,2,TRUE)</f>
        <v>24HourCoverage</v>
      </c>
      <c r="C246" s="14" t="str">
        <f>VLOOKUP(C369,Lookups!$AB$1:$AC$3,2,TRUE)</f>
        <v>24HourCoverage</v>
      </c>
      <c r="D246" s="14" t="str">
        <f>VLOOKUP(D369,Lookups!$AB$1:$AC$3,2,TRUE)</f>
        <v>24HourCoverage</v>
      </c>
      <c r="E246" s="14" t="str">
        <f>VLOOKUP(E369,Lookups!$AB$1:$AC$3,2,TRUE)</f>
        <v>24HourCoverage</v>
      </c>
      <c r="F246" s="14" t="str">
        <f>VLOOKUP(F369,Lookups!$AB$1:$AC$3,2,TRUE)</f>
        <v>24HourCoverage</v>
      </c>
      <c r="G246" s="14" t="str">
        <f>VLOOKUP(G369,Lookups!$AB$1:$AC$3,2,TRUE)</f>
        <v>NonOccupationalCoverage</v>
      </c>
      <c r="H246" s="14" t="str">
        <f>VLOOKUP(H369,Lookups!$AB$1:$AC$3,2,TRUE)</f>
        <v>24HourCoverage</v>
      </c>
      <c r="I246" s="14" t="str">
        <f>VLOOKUP(I369,Lookups!$AB$1:$AC$3,2,TRUE)</f>
        <v>NonOccupationalCoverage</v>
      </c>
      <c r="J246" s="14" t="str">
        <f>VLOOKUP(J369,Lookups!$AB$1:$AC$3,2,TRUE)</f>
        <v>24HourCoverage</v>
      </c>
      <c r="K246" s="14" t="str">
        <f>VLOOKUP(K369,Lookups!$AB$1:$AC$3,2,TRUE)</f>
        <v>24HourCoverage</v>
      </c>
      <c r="L246" s="14" t="str">
        <f>VLOOKUP(L369,Lookups!$AB$1:$AC$3,2,TRUE)</f>
        <v>24HourCoverage</v>
      </c>
      <c r="M246" s="14" t="str">
        <f>VLOOKUP(M369,Lookups!$AB$1:$AC$3,2,TRUE)</f>
        <v>NonOccupationalCoverage</v>
      </c>
      <c r="N246" s="14" t="str">
        <f>VLOOKUP(N369,Lookups!$AB$1:$AC$3,2,TRUE)</f>
        <v>24HourCoverage</v>
      </c>
      <c r="O246" s="14" t="str">
        <f>VLOOKUP(O369,Lookups!$AB$1:$AC$3,2,TRUE)</f>
        <v>NonOccupationalCoverage</v>
      </c>
      <c r="P246" s="14" t="str">
        <f>VLOOKUP(P369,Lookups!$AB$1:$AC$3,2,TRUE)</f>
        <v>24HourCoverage</v>
      </c>
      <c r="Q246" s="14" t="str">
        <f>VLOOKUP(Q369,Lookups!$AB$1:$AC$3,2,TRUE)</f>
        <v>NonOccupationalCoverage</v>
      </c>
      <c r="R246" s="14" t="str">
        <f>VLOOKUP(R369,Lookups!$AB$1:$AC$3,2,TRUE)</f>
        <v>24HourCoverage</v>
      </c>
      <c r="S246" s="14" t="str">
        <f>VLOOKUP(S369,Lookups!$AB$1:$AC$3,2,TRUE)</f>
        <v>NonOccupationalCoverage</v>
      </c>
      <c r="T246" s="14" t="str">
        <f>VLOOKUP(T369,Lookups!$AB$1:$AC$3,2,TRUE)</f>
        <v>24HourCoverage</v>
      </c>
      <c r="U246" s="14" t="str">
        <f>VLOOKUP(U369,Lookups!$AB$1:$AC$3,2,TRUE)</f>
        <v>24HourCoverage</v>
      </c>
      <c r="V246" s="14" t="str">
        <f>VLOOKUP(V369,Lookups!$AB$1:$AC$3,2,TRUE)</f>
        <v>NonOccupationalCoverage</v>
      </c>
      <c r="W246" s="14" t="str">
        <f>VLOOKUP(W369,Lookups!$AB$1:$AC$3,2,TRUE)</f>
        <v>24HourCoverage</v>
      </c>
      <c r="X246" s="14" t="str">
        <f>VLOOKUP(X369,Lookups!$AB$1:$AC$3,2,TRUE)</f>
        <v>24HourCoverage</v>
      </c>
      <c r="Y246" s="14" t="str">
        <f>VLOOKUP(Y369,Lookups!$AB$1:$AC$3,2,TRUE)</f>
        <v>NonOccupationalCoverage</v>
      </c>
      <c r="Z246" s="14" t="str">
        <f>VLOOKUP(Z369,Lookups!$AB$1:$AC$3,2,TRUE)</f>
        <v>NonOccupationalCoverage</v>
      </c>
      <c r="AA246" s="14" t="str">
        <f>VLOOKUP(AA369,Lookups!$AB$1:$AC$3,2,TRUE)</f>
        <v>NonOccupationalCoverage</v>
      </c>
      <c r="AB246" s="14" t="str">
        <f>VLOOKUP(AB369,Lookups!$AB$1:$AC$3,2,TRUE)</f>
        <v>24HourCoverage</v>
      </c>
      <c r="AC246" s="14" t="str">
        <f>VLOOKUP(AC369,Lookups!$AB$1:$AC$3,2,TRUE)</f>
        <v>24HourCoverage</v>
      </c>
      <c r="AD246" s="14" t="str">
        <f>VLOOKUP(AD369,Lookups!$AB$1:$AC$3,2,TRUE)</f>
        <v>24HourCoverage</v>
      </c>
      <c r="AE246" s="14" t="str">
        <f>VLOOKUP(AE369,Lookups!$AB$1:$AC$3,2,TRUE)</f>
        <v>NonOccupationalCoverage</v>
      </c>
      <c r="AF246" s="14" t="str">
        <f>VLOOKUP(AF369,Lookups!$AB$1:$AC$3,2,TRUE)</f>
        <v>24HourCoverage</v>
      </c>
      <c r="AG246" s="14" t="str">
        <f>VLOOKUP(AG369,Lookups!$AB$1:$AC$3,2,TRUE)</f>
        <v>24HourCoverage</v>
      </c>
      <c r="AH246" s="14" t="str">
        <f>VLOOKUP(AH369,Lookups!$AB$1:$AC$3,2,TRUE)</f>
        <v>24HourCoverage</v>
      </c>
      <c r="AI246" s="14" t="str">
        <f>VLOOKUP(AI369,Lookups!$AB$1:$AC$3,2,TRUE)</f>
        <v>24HourCoverage</v>
      </c>
      <c r="AJ246" s="14" t="str">
        <f>VLOOKUP(AJ369,Lookups!$AB$1:$AC$3,2,TRUE)</f>
        <v>NonOccupationalCoverage</v>
      </c>
      <c r="AK246" s="14" t="str">
        <f>VLOOKUP(AK369,Lookups!$AB$1:$AC$3,2,TRUE)</f>
        <v>NonOccupationalCoverage</v>
      </c>
      <c r="AL246" s="14" t="str">
        <f>VLOOKUP(AL369,Lookups!$AB$1:$AC$3,2,TRUE)</f>
        <v>24HourCoverage</v>
      </c>
      <c r="AM246" s="14" t="str">
        <f>VLOOKUP(AM369,Lookups!$AB$1:$AC$3,2,TRUE)</f>
        <v>24HourCoverage</v>
      </c>
      <c r="AN246" s="14" t="str">
        <f>VLOOKUP(AN369,Lookups!$AB$1:$AC$3,2,TRUE)</f>
        <v>NonOccupationalCoverage</v>
      </c>
      <c r="AO246" s="14" t="str">
        <f>VLOOKUP(AO369,Lookups!$AB$1:$AC$3,2,TRUE)</f>
        <v>NonOccupationalCoverage</v>
      </c>
      <c r="AP246" s="14" t="str">
        <f>VLOOKUP(AP369,Lookups!$AB$1:$AC$3,2,TRUE)</f>
        <v>24HourCoverage</v>
      </c>
      <c r="AQ246" s="14" t="str">
        <f>VLOOKUP(AQ369,Lookups!$AB$1:$AC$3,2,TRUE)</f>
        <v>24HourCoverage</v>
      </c>
      <c r="AR246" s="14" t="str">
        <f>VLOOKUP(AR369,Lookups!$AB$1:$AC$3,2,TRUE)</f>
        <v>NonOccupationalCoverage</v>
      </c>
      <c r="AS246" s="14" t="str">
        <f>VLOOKUP(AS369,Lookups!$AB$1:$AC$3,2,TRUE)</f>
        <v>NonOccupationalCoverage</v>
      </c>
      <c r="AT246" s="14" t="str">
        <f>VLOOKUP(AT369,Lookups!$AB$1:$AC$3,2,TRUE)</f>
        <v>NonOccupationalCoverage</v>
      </c>
      <c r="AU246" s="14" t="str">
        <f>VLOOKUP(AU369,Lookups!$AB$1:$AC$3,2,TRUE)</f>
        <v>24HourCoverage</v>
      </c>
      <c r="AV246" s="14" t="str">
        <f>VLOOKUP(AV369,Lookups!$AB$1:$AC$3,2,TRUE)</f>
        <v>NonOccupationalCoverage</v>
      </c>
      <c r="AW246" s="14" t="str">
        <f>VLOOKUP(AW369,Lookups!$AB$1:$AC$3,2,TRUE)</f>
        <v>NonOccupationalCoverage</v>
      </c>
      <c r="AX246" s="14" t="str">
        <f>VLOOKUP(AX369,Lookups!$AB$1:$AC$3,2,TRUE)</f>
        <v>NonOccupationalCoverage</v>
      </c>
      <c r="AY246" s="14" t="str">
        <f>VLOOKUP(AY369,Lookups!$AB$1:$AC$3,2,TRUE)</f>
        <v>NonOccupationalCoverage</v>
      </c>
      <c r="AZ246" s="14" t="str">
        <f>VLOOKUP(AZ369,Lookups!$AB$1:$AC$3,2,TRUE)</f>
        <v>24HourCoverage</v>
      </c>
      <c r="BA246" s="14" t="str">
        <f>VLOOKUP(BA369,Lookups!$AB$1:$AC$3,2,TRUE)</f>
        <v>NonOccupationalCoverage</v>
      </c>
      <c r="BB246" s="14" t="str">
        <f>VLOOKUP(BB369,Lookups!$AB$1:$AC$3,2,TRUE)</f>
        <v>NonOccupationalCoverage</v>
      </c>
      <c r="BC246" s="14" t="str">
        <f>VLOOKUP(BC369,Lookups!$AB$1:$AC$3,2,TRUE)</f>
        <v>24HourCoverage</v>
      </c>
      <c r="BD246" s="14" t="str">
        <f>VLOOKUP(BD369,Lookups!$AB$1:$AC$3,2,TRUE)</f>
        <v>24HourCoverage</v>
      </c>
      <c r="BE246" s="14" t="str">
        <f>VLOOKUP(BE369,Lookups!$AB$1:$AC$3,2,TRUE)</f>
        <v>NonOccupationalCoverage</v>
      </c>
      <c r="BF246" s="14" t="str">
        <f>VLOOKUP(BF369,Lookups!$AB$1:$AC$3,2,TRUE)</f>
        <v>24HourCoverage</v>
      </c>
      <c r="BG246" s="14" t="str">
        <f>VLOOKUP(BG369,Lookups!$AB$1:$AC$3,2,TRUE)</f>
        <v>24HourCoverage</v>
      </c>
      <c r="BH246" s="14" t="str">
        <f>VLOOKUP(BH369,Lookups!$AB$1:$AC$3,2,TRUE)</f>
        <v>NonOccupationalCoverage</v>
      </c>
      <c r="BI246" s="14" t="str">
        <f>VLOOKUP(BI369,Lookups!$AB$1:$AC$3,2,TRUE)</f>
        <v>24HourCoverage</v>
      </c>
      <c r="BJ246" s="14" t="str">
        <f>VLOOKUP(BJ369,Lookups!$AB$1:$AC$3,2,TRUE)</f>
        <v>NonOccupationalCoverage</v>
      </c>
      <c r="BK246" s="14" t="str">
        <f>VLOOKUP(BK369,Lookups!$AB$1:$AC$3,2,TRUE)</f>
        <v>24HourCoverage</v>
      </c>
      <c r="BL246" s="14" t="str">
        <f>VLOOKUP(BL369,Lookups!$AB$1:$AC$3,2,TRUE)</f>
        <v>NonOccupationalCoverage</v>
      </c>
      <c r="BM246" s="14" t="str">
        <f>VLOOKUP(BM369,Lookups!$AB$1:$AC$3,2,TRUE)</f>
        <v>NonOccupationalCoverage</v>
      </c>
      <c r="BN246" s="14" t="str">
        <f>VLOOKUP(BN369,Lookups!$AB$1:$AC$3,2,TRUE)</f>
        <v>24HourCoverage</v>
      </c>
      <c r="BO246" s="14" t="str">
        <f>VLOOKUP(BO369,Lookups!$AB$1:$AC$3,2,TRUE)</f>
        <v>NonOccupationalCoverage</v>
      </c>
      <c r="BP246" s="14" t="str">
        <f>VLOOKUP(BP369,Lookups!$AB$1:$AC$3,2,TRUE)</f>
        <v>24HourCoverage</v>
      </c>
      <c r="BQ246" s="14" t="str">
        <f>VLOOKUP(BQ369,Lookups!$AB$1:$AC$3,2,TRUE)</f>
        <v>NonOccupationalCoverage</v>
      </c>
      <c r="BR246" s="14" t="str">
        <f>VLOOKUP(BR369,Lookups!$AB$1:$AC$3,2,TRUE)</f>
        <v>NonOccupationalCoverage</v>
      </c>
      <c r="BS246" s="14" t="str">
        <f>VLOOKUP(BS369,Lookups!$AB$1:$AC$3,2,TRUE)</f>
        <v>NonOccupationalCoverage</v>
      </c>
      <c r="BT246" s="14" t="str">
        <f>VLOOKUP(BT369,Lookups!$AB$1:$AC$3,2,TRUE)</f>
        <v>NonOccupationalCoverage</v>
      </c>
      <c r="BU246" s="14" t="str">
        <f>VLOOKUP(BU369,Lookups!$AB$1:$AC$3,2,TRUE)</f>
        <v>NonOccupationalCoverage</v>
      </c>
      <c r="BV246" s="14" t="str">
        <f>VLOOKUP(BV369,Lookups!$AB$1:$AC$3,2,TRUE)</f>
        <v>24HourCoverage</v>
      </c>
      <c r="BW246" s="14" t="str">
        <f>VLOOKUP(BW369,Lookups!$AB$1:$AC$3,2,TRUE)</f>
        <v>24HourCoverage</v>
      </c>
      <c r="BX246" s="14" t="str">
        <f>VLOOKUP(BX369,Lookups!$AB$1:$AC$3,2,TRUE)</f>
        <v>24HourCoverage</v>
      </c>
      <c r="BY246" s="14" t="str">
        <f>VLOOKUP(BY369,Lookups!$AB$1:$AC$3,2,TRUE)</f>
        <v>NonOccupationalCoverage</v>
      </c>
      <c r="BZ246" s="14" t="str">
        <f>VLOOKUP(BZ369,Lookups!$AB$1:$AC$3,2,TRUE)</f>
        <v>NonOccupationalCoverage</v>
      </c>
      <c r="CA246" s="14" t="str">
        <f>VLOOKUP(CA369,Lookups!$AB$1:$AC$3,2,TRUE)</f>
        <v>24HourCoverage</v>
      </c>
      <c r="CB246" s="14" t="str">
        <f>VLOOKUP(CB369,Lookups!$AB$1:$AC$3,2,TRUE)</f>
        <v>24HourCoverage</v>
      </c>
      <c r="CC246" s="14" t="str">
        <f>VLOOKUP(CC369,Lookups!$AB$1:$AC$3,2,TRUE)</f>
        <v>24HourCoverage</v>
      </c>
      <c r="CD246" s="14" t="str">
        <f>VLOOKUP(CD369,Lookups!$AB$1:$AC$3,2,TRUE)</f>
        <v>NonOccupationalCoverage</v>
      </c>
      <c r="CE246" s="14" t="str">
        <f>VLOOKUP(CE369,Lookups!$AB$1:$AC$3,2,TRUE)</f>
        <v>24HourCoverage</v>
      </c>
      <c r="CF246" s="14" t="str">
        <f>VLOOKUP(CF369,Lookups!$AB$1:$AC$3,2,TRUE)</f>
        <v>24HourCoverage</v>
      </c>
      <c r="CG246" s="14" t="str">
        <f>VLOOKUP(CG369,Lookups!$AB$1:$AC$3,2,TRUE)</f>
        <v>24HourCoverage</v>
      </c>
      <c r="CH246" s="14" t="str">
        <f>VLOOKUP(CH369,Lookups!$AB$1:$AC$3,2,TRUE)</f>
        <v>NonOccupationalCoverage</v>
      </c>
      <c r="CI246" s="14" t="str">
        <f>VLOOKUP(CI369,Lookups!$AB$1:$AC$3,2,TRUE)</f>
        <v>NonOccupationalCoverage</v>
      </c>
      <c r="CJ246" s="14" t="str">
        <f>VLOOKUP(CJ369,Lookups!$AB$1:$AC$3,2,TRUE)</f>
        <v>NonOccupationalCoverage</v>
      </c>
      <c r="CK246" s="14" t="str">
        <f>VLOOKUP(CK369,Lookups!$AB$1:$AC$3,2,TRUE)</f>
        <v>NonOccupationalCoverage</v>
      </c>
      <c r="CL246" s="14" t="str">
        <f>VLOOKUP(CL369,Lookups!$AB$1:$AC$3,2,TRUE)</f>
        <v>24HourCoverage</v>
      </c>
      <c r="CM246" s="14" t="str">
        <f>VLOOKUP(CM369,Lookups!$AB$1:$AC$3,2,TRUE)</f>
        <v>NonOccupationalCoverage</v>
      </c>
      <c r="CN246" s="14" t="str">
        <f>VLOOKUP(CN369,Lookups!$AB$1:$AC$3,2,TRUE)</f>
        <v>NonOccupationalCoverage</v>
      </c>
      <c r="CO246" s="14" t="str">
        <f>VLOOKUP(CO369,Lookups!$AB$1:$AC$3,2,TRUE)</f>
        <v>24HourCoverage</v>
      </c>
      <c r="CP246" s="14" t="str">
        <f>VLOOKUP(CP369,Lookups!$AB$1:$AC$3,2,TRUE)</f>
        <v>NonOccupationalCoverage</v>
      </c>
      <c r="CQ246" s="14" t="str">
        <f>VLOOKUP(CQ369,Lookups!$AB$1:$AC$3,2,TRUE)</f>
        <v>NonOccupationalCoverage</v>
      </c>
      <c r="CR246" s="14" t="str">
        <f>VLOOKUP(CR369,Lookups!$AB$1:$AC$3,2,TRUE)</f>
        <v>24HourCoverage</v>
      </c>
      <c r="CS246" s="14" t="str">
        <f>VLOOKUP(CS369,Lookups!$AB$1:$AC$3,2,TRUE)</f>
        <v>24HourCoverage</v>
      </c>
      <c r="CT246" s="14" t="str">
        <f>VLOOKUP(CT369,Lookups!$AB$1:$AC$3,2,TRUE)</f>
        <v>NonOccupationalCoverage</v>
      </c>
      <c r="CU246" s="14" t="str">
        <f>VLOOKUP(CU369,Lookups!$AB$1:$AC$3,2,TRUE)</f>
        <v>24HourCoverage</v>
      </c>
      <c r="CV246" s="14" t="str">
        <f>VLOOKUP(CV369,Lookups!$AB$1:$AC$3,2,TRUE)</f>
        <v>24HourCoverage</v>
      </c>
      <c r="CW246" s="14" t="str">
        <f>VLOOKUP(CW369,Lookups!$AB$1:$AC$3,2,TRUE)</f>
        <v>24HourCoverage</v>
      </c>
    </row>
    <row r="247" ht="12.75" customHeight="1" outlineLevel="1">
      <c r="A247" s="11" t="s">
        <v>724</v>
      </c>
      <c r="B247" s="14" t="b">
        <f>VLOOKUP(B370,Lookups!$AD$1:$AE$3,2,TRUE)</f>
        <v>1</v>
      </c>
      <c r="C247" s="14" t="b">
        <f>VLOOKUP(C370,Lookups!$AD$1:$AE$3,2,TRUE)</f>
        <v>0</v>
      </c>
      <c r="D247" s="14" t="b">
        <f>VLOOKUP(D370,Lookups!$AD$1:$AE$3,2,TRUE)</f>
        <v>1</v>
      </c>
      <c r="E247" s="14" t="b">
        <f>VLOOKUP(E370,Lookups!$AD$1:$AE$3,2,TRUE)</f>
        <v>1</v>
      </c>
      <c r="F247" s="14" t="b">
        <f>VLOOKUP(F370,Lookups!$AD$1:$AE$3,2,TRUE)</f>
        <v>1</v>
      </c>
      <c r="G247" s="14" t="b">
        <f>VLOOKUP(G370,Lookups!$AD$1:$AE$3,2,TRUE)</f>
        <v>1</v>
      </c>
      <c r="H247" s="14" t="b">
        <f>VLOOKUP(H370,Lookups!$AD$1:$AE$3,2,TRUE)</f>
        <v>1</v>
      </c>
      <c r="I247" s="14" t="b">
        <f>VLOOKUP(I370,Lookups!$AD$1:$AE$3,2,TRUE)</f>
        <v>1</v>
      </c>
      <c r="J247" s="14" t="b">
        <f>VLOOKUP(J370,Lookups!$AD$1:$AE$3,2,TRUE)</f>
        <v>0</v>
      </c>
      <c r="K247" s="14" t="b">
        <f>VLOOKUP(K370,Lookups!$AD$1:$AE$3,2,TRUE)</f>
        <v>1</v>
      </c>
      <c r="L247" s="14" t="b">
        <f>VLOOKUP(L370,Lookups!$AD$1:$AE$3,2,TRUE)</f>
        <v>1</v>
      </c>
      <c r="M247" s="14" t="b">
        <f>VLOOKUP(M370,Lookups!$AD$1:$AE$3,2,TRUE)</f>
        <v>0</v>
      </c>
      <c r="N247" s="14" t="b">
        <f>VLOOKUP(N370,Lookups!$AD$1:$AE$3,2,TRUE)</f>
        <v>0</v>
      </c>
      <c r="O247" s="14" t="b">
        <f>VLOOKUP(O370,Lookups!$AD$1:$AE$3,2,TRUE)</f>
        <v>1</v>
      </c>
      <c r="P247" s="14" t="b">
        <f>VLOOKUP(P370,Lookups!$AD$1:$AE$3,2,TRUE)</f>
        <v>0</v>
      </c>
      <c r="Q247" s="14" t="b">
        <f>VLOOKUP(Q370,Lookups!$AD$1:$AE$3,2,TRUE)</f>
        <v>1</v>
      </c>
      <c r="R247" s="14" t="b">
        <f>VLOOKUP(R370,Lookups!$AD$1:$AE$3,2,TRUE)</f>
        <v>1</v>
      </c>
      <c r="S247" s="14" t="b">
        <f>VLOOKUP(S370,Lookups!$AD$1:$AE$3,2,TRUE)</f>
        <v>1</v>
      </c>
      <c r="T247" s="14" t="b">
        <f>VLOOKUP(T370,Lookups!$AD$1:$AE$3,2,TRUE)</f>
        <v>0</v>
      </c>
      <c r="U247" s="14" t="b">
        <f>VLOOKUP(U370,Lookups!$AD$1:$AE$3,2,TRUE)</f>
        <v>1</v>
      </c>
      <c r="V247" s="14" t="b">
        <f>VLOOKUP(V370,Lookups!$AD$1:$AE$3,2,TRUE)</f>
        <v>1</v>
      </c>
      <c r="W247" s="14" t="b">
        <f>VLOOKUP(W370,Lookups!$AD$1:$AE$3,2,TRUE)</f>
        <v>0</v>
      </c>
      <c r="X247" s="14" t="b">
        <f>VLOOKUP(X370,Lookups!$AD$1:$AE$3,2,TRUE)</f>
        <v>0</v>
      </c>
      <c r="Y247" s="14" t="b">
        <f>VLOOKUP(Y370,Lookups!$AD$1:$AE$3,2,TRUE)</f>
        <v>1</v>
      </c>
      <c r="Z247" s="14" t="b">
        <f>VLOOKUP(Z370,Lookups!$AD$1:$AE$3,2,TRUE)</f>
        <v>0</v>
      </c>
      <c r="AA247" s="14" t="b">
        <f>VLOOKUP(AA370,Lookups!$AD$1:$AE$3,2,TRUE)</f>
        <v>0</v>
      </c>
      <c r="AB247" s="14" t="b">
        <f>VLOOKUP(AB370,Lookups!$AD$1:$AE$3,2,TRUE)</f>
        <v>0</v>
      </c>
      <c r="AC247" s="14" t="b">
        <f>VLOOKUP(AC370,Lookups!$AD$1:$AE$3,2,TRUE)</f>
        <v>0</v>
      </c>
      <c r="AD247" s="14" t="b">
        <f>VLOOKUP(AD370,Lookups!$AD$1:$AE$3,2,TRUE)</f>
        <v>1</v>
      </c>
      <c r="AE247" s="14" t="b">
        <f>VLOOKUP(AE370,Lookups!$AD$1:$AE$3,2,TRUE)</f>
        <v>0</v>
      </c>
      <c r="AF247" s="14" t="b">
        <f>VLOOKUP(AF370,Lookups!$AD$1:$AE$3,2,TRUE)</f>
        <v>0</v>
      </c>
      <c r="AG247" s="14" t="b">
        <f>VLOOKUP(AG370,Lookups!$AD$1:$AE$3,2,TRUE)</f>
        <v>0</v>
      </c>
      <c r="AH247" s="14" t="b">
        <f>VLOOKUP(AH370,Lookups!$AD$1:$AE$3,2,TRUE)</f>
        <v>0</v>
      </c>
      <c r="AI247" s="14" t="b">
        <f>VLOOKUP(AI370,Lookups!$AD$1:$AE$3,2,TRUE)</f>
        <v>0</v>
      </c>
      <c r="AJ247" s="14" t="b">
        <f>VLOOKUP(AJ370,Lookups!$AD$1:$AE$3,2,TRUE)</f>
        <v>0</v>
      </c>
      <c r="AK247" s="14" t="b">
        <f>VLOOKUP(AK370,Lookups!$AD$1:$AE$3,2,TRUE)</f>
        <v>1</v>
      </c>
      <c r="AL247" s="14" t="b">
        <f>VLOOKUP(AL370,Lookups!$AD$1:$AE$3,2,TRUE)</f>
        <v>1</v>
      </c>
      <c r="AM247" s="14" t="b">
        <f>VLOOKUP(AM370,Lookups!$AD$1:$AE$3,2,TRUE)</f>
        <v>1</v>
      </c>
      <c r="AN247" s="14" t="b">
        <f>VLOOKUP(AN370,Lookups!$AD$1:$AE$3,2,TRUE)</f>
        <v>1</v>
      </c>
      <c r="AO247" s="14" t="b">
        <f>VLOOKUP(AO370,Lookups!$AD$1:$AE$3,2,TRUE)</f>
        <v>0</v>
      </c>
      <c r="AP247" s="14" t="b">
        <f>VLOOKUP(AP370,Lookups!$AD$1:$AE$3,2,TRUE)</f>
        <v>1</v>
      </c>
      <c r="AQ247" s="14" t="b">
        <f>VLOOKUP(AQ370,Lookups!$AD$1:$AE$3,2,TRUE)</f>
        <v>0</v>
      </c>
      <c r="AR247" s="14" t="b">
        <f>VLOOKUP(AR370,Lookups!$AD$1:$AE$3,2,TRUE)</f>
        <v>1</v>
      </c>
      <c r="AS247" s="14" t="b">
        <f>VLOOKUP(AS370,Lookups!$AD$1:$AE$3,2,TRUE)</f>
        <v>0</v>
      </c>
      <c r="AT247" s="14" t="b">
        <f>VLOOKUP(AT370,Lookups!$AD$1:$AE$3,2,TRUE)</f>
        <v>1</v>
      </c>
      <c r="AU247" s="14" t="b">
        <f>VLOOKUP(AU370,Lookups!$AD$1:$AE$3,2,TRUE)</f>
        <v>0</v>
      </c>
      <c r="AV247" s="14" t="b">
        <f>VLOOKUP(AV370,Lookups!$AD$1:$AE$3,2,TRUE)</f>
        <v>1</v>
      </c>
      <c r="AW247" s="14" t="b">
        <f>VLOOKUP(AW370,Lookups!$AD$1:$AE$3,2,TRUE)</f>
        <v>1</v>
      </c>
      <c r="AX247" s="14" t="b">
        <f>VLOOKUP(AX370,Lookups!$AD$1:$AE$3,2,TRUE)</f>
        <v>1</v>
      </c>
      <c r="AY247" s="14" t="b">
        <f>VLOOKUP(AY370,Lookups!$AD$1:$AE$3,2,TRUE)</f>
        <v>0</v>
      </c>
      <c r="AZ247" s="14" t="b">
        <f>VLOOKUP(AZ370,Lookups!$AD$1:$AE$3,2,TRUE)</f>
        <v>1</v>
      </c>
      <c r="BA247" s="14" t="b">
        <f>VLOOKUP(BA370,Lookups!$AD$1:$AE$3,2,TRUE)</f>
        <v>0</v>
      </c>
      <c r="BB247" s="14" t="b">
        <f>VLOOKUP(BB370,Lookups!$AD$1:$AE$3,2,TRUE)</f>
        <v>0</v>
      </c>
      <c r="BC247" s="14" t="b">
        <f>VLOOKUP(BC370,Lookups!$AD$1:$AE$3,2,TRUE)</f>
        <v>0</v>
      </c>
      <c r="BD247" s="14" t="b">
        <f>VLOOKUP(BD370,Lookups!$AD$1:$AE$3,2,TRUE)</f>
        <v>0</v>
      </c>
      <c r="BE247" s="14" t="b">
        <f>VLOOKUP(BE370,Lookups!$AD$1:$AE$3,2,TRUE)</f>
        <v>1</v>
      </c>
      <c r="BF247" s="14" t="b">
        <f>VLOOKUP(BF370,Lookups!$AD$1:$AE$3,2,TRUE)</f>
        <v>0</v>
      </c>
      <c r="BG247" s="14" t="b">
        <f>VLOOKUP(BG370,Lookups!$AD$1:$AE$3,2,TRUE)</f>
        <v>0</v>
      </c>
      <c r="BH247" s="14" t="b">
        <f>VLOOKUP(BH370,Lookups!$AD$1:$AE$3,2,TRUE)</f>
        <v>1</v>
      </c>
      <c r="BI247" s="14" t="b">
        <f>VLOOKUP(BI370,Lookups!$AD$1:$AE$3,2,TRUE)</f>
        <v>0</v>
      </c>
      <c r="BJ247" s="14" t="b">
        <f>VLOOKUP(BJ370,Lookups!$AD$1:$AE$3,2,TRUE)</f>
        <v>0</v>
      </c>
      <c r="BK247" s="14" t="b">
        <f>VLOOKUP(BK370,Lookups!$AD$1:$AE$3,2,TRUE)</f>
        <v>1</v>
      </c>
      <c r="BL247" s="14" t="b">
        <f>VLOOKUP(BL370,Lookups!$AD$1:$AE$3,2,TRUE)</f>
        <v>1</v>
      </c>
      <c r="BM247" s="14" t="b">
        <f>VLOOKUP(BM370,Lookups!$AD$1:$AE$3,2,TRUE)</f>
        <v>1</v>
      </c>
      <c r="BN247" s="14" t="b">
        <f>VLOOKUP(BN370,Lookups!$AD$1:$AE$3,2,TRUE)</f>
        <v>1</v>
      </c>
      <c r="BO247" s="14" t="b">
        <f>VLOOKUP(BO370,Lookups!$AD$1:$AE$3,2,TRUE)</f>
        <v>1</v>
      </c>
      <c r="BP247" s="14" t="b">
        <f>VLOOKUP(BP370,Lookups!$AD$1:$AE$3,2,TRUE)</f>
        <v>1</v>
      </c>
      <c r="BQ247" s="14" t="b">
        <f>VLOOKUP(BQ370,Lookups!$AD$1:$AE$3,2,TRUE)</f>
        <v>1</v>
      </c>
      <c r="BR247" s="14" t="b">
        <f>VLOOKUP(BR370,Lookups!$AD$1:$AE$3,2,TRUE)</f>
        <v>0</v>
      </c>
      <c r="BS247" s="14" t="b">
        <f>VLOOKUP(BS370,Lookups!$AD$1:$AE$3,2,TRUE)</f>
        <v>0</v>
      </c>
      <c r="BT247" s="14" t="b">
        <f>VLOOKUP(BT370,Lookups!$AD$1:$AE$3,2,TRUE)</f>
        <v>0</v>
      </c>
      <c r="BU247" s="14" t="b">
        <f>VLOOKUP(BU370,Lookups!$AD$1:$AE$3,2,TRUE)</f>
        <v>1</v>
      </c>
      <c r="BV247" s="14" t="b">
        <f>VLOOKUP(BV370,Lookups!$AD$1:$AE$3,2,TRUE)</f>
        <v>0</v>
      </c>
      <c r="BW247" s="14" t="b">
        <f>VLOOKUP(BW370,Lookups!$AD$1:$AE$3,2,TRUE)</f>
        <v>0</v>
      </c>
      <c r="BX247" s="14" t="b">
        <f>VLOOKUP(BX370,Lookups!$AD$1:$AE$3,2,TRUE)</f>
        <v>0</v>
      </c>
      <c r="BY247" s="14" t="b">
        <f>VLOOKUP(BY370,Lookups!$AD$1:$AE$3,2,TRUE)</f>
        <v>1</v>
      </c>
      <c r="BZ247" s="14" t="b">
        <f>VLOOKUP(BZ370,Lookups!$AD$1:$AE$3,2,TRUE)</f>
        <v>1</v>
      </c>
      <c r="CA247" s="14" t="b">
        <f>VLOOKUP(CA370,Lookups!$AD$1:$AE$3,2,TRUE)</f>
        <v>1</v>
      </c>
      <c r="CB247" s="14" t="b">
        <f>VLOOKUP(CB370,Lookups!$AD$1:$AE$3,2,TRUE)</f>
        <v>0</v>
      </c>
      <c r="CC247" s="14" t="b">
        <f>VLOOKUP(CC370,Lookups!$AD$1:$AE$3,2,TRUE)</f>
        <v>1</v>
      </c>
      <c r="CD247" s="14" t="b">
        <f>VLOOKUP(CD370,Lookups!$AD$1:$AE$3,2,TRUE)</f>
        <v>1</v>
      </c>
      <c r="CE247" s="14" t="b">
        <f>VLOOKUP(CE370,Lookups!$AD$1:$AE$3,2,TRUE)</f>
        <v>1</v>
      </c>
      <c r="CF247" s="14" t="b">
        <f>VLOOKUP(CF370,Lookups!$AD$1:$AE$3,2,TRUE)</f>
        <v>0</v>
      </c>
      <c r="CG247" s="14" t="b">
        <f>VLOOKUP(CG370,Lookups!$AD$1:$AE$3,2,TRUE)</f>
        <v>0</v>
      </c>
      <c r="CH247" s="14" t="b">
        <f>VLOOKUP(CH370,Lookups!$AD$1:$AE$3,2,TRUE)</f>
        <v>0</v>
      </c>
      <c r="CI247" s="14" t="b">
        <f>VLOOKUP(CI370,Lookups!$AD$1:$AE$3,2,TRUE)</f>
        <v>1</v>
      </c>
      <c r="CJ247" s="14" t="b">
        <f>VLOOKUP(CJ370,Lookups!$AD$1:$AE$3,2,TRUE)</f>
        <v>0</v>
      </c>
      <c r="CK247" s="14" t="b">
        <f>VLOOKUP(CK370,Lookups!$AD$1:$AE$3,2,TRUE)</f>
        <v>0</v>
      </c>
      <c r="CL247" s="14" t="b">
        <f>VLOOKUP(CL370,Lookups!$AD$1:$AE$3,2,TRUE)</f>
        <v>1</v>
      </c>
      <c r="CM247" s="14" t="b">
        <f>VLOOKUP(CM370,Lookups!$AD$1:$AE$3,2,TRUE)</f>
        <v>1</v>
      </c>
      <c r="CN247" s="14" t="b">
        <f>VLOOKUP(CN370,Lookups!$AD$1:$AE$3,2,TRUE)</f>
        <v>1</v>
      </c>
      <c r="CO247" s="14" t="b">
        <f>VLOOKUP(CO370,Lookups!$AD$1:$AE$3,2,TRUE)</f>
        <v>1</v>
      </c>
      <c r="CP247" s="14" t="b">
        <f>VLOOKUP(CP370,Lookups!$AD$1:$AE$3,2,TRUE)</f>
        <v>1</v>
      </c>
      <c r="CQ247" s="14" t="b">
        <f>VLOOKUP(CQ370,Lookups!$AD$1:$AE$3,2,TRUE)</f>
        <v>0</v>
      </c>
      <c r="CR247" s="14" t="b">
        <f>VLOOKUP(CR370,Lookups!$AD$1:$AE$3,2,TRUE)</f>
        <v>0</v>
      </c>
      <c r="CS247" s="14" t="b">
        <f>VLOOKUP(CS370,Lookups!$AD$1:$AE$3,2,TRUE)</f>
        <v>0</v>
      </c>
      <c r="CT247" s="14" t="b">
        <f>VLOOKUP(CT370,Lookups!$AD$1:$AE$3,2,TRUE)</f>
        <v>0</v>
      </c>
      <c r="CU247" s="14" t="b">
        <f>VLOOKUP(CU370,Lookups!$AD$1:$AE$3,2,TRUE)</f>
        <v>0</v>
      </c>
      <c r="CV247" s="14" t="b">
        <f>VLOOKUP(CV370,Lookups!$AD$1:$AE$3,2,TRUE)</f>
        <v>0</v>
      </c>
      <c r="CW247" s="14" t="b">
        <f>VLOOKUP(CW370,Lookups!$AD$1:$AE$3,2,TRUE)</f>
        <v>0</v>
      </c>
    </row>
    <row r="248" ht="12.75" customHeight="1" outlineLevel="1">
      <c r="A248" s="11" t="s">
        <v>725</v>
      </c>
      <c r="B248" s="14" t="str">
        <f>VLOOKUP(B371,Lookups!$AF$1:$AG$4,2,TRUE)</f>
        <v>12Months</v>
      </c>
      <c r="C248" s="14" t="str">
        <f>VLOOKUP(C371,Lookups!$AF$1:$AG$4,2,TRUE)</f>
        <v>3Months</v>
      </c>
      <c r="D248" s="14" t="str">
        <f>VLOOKUP(D371,Lookups!$AF$1:$AG$4,2,TRUE)</f>
        <v>6Months</v>
      </c>
      <c r="E248" s="14" t="str">
        <f>VLOOKUP(E371,Lookups!$AF$1:$AG$4,2,TRUE)</f>
        <v>6Months</v>
      </c>
      <c r="F248" s="14" t="str">
        <f>VLOOKUP(F371,Lookups!$AF$1:$AG$4,2,TRUE)</f>
        <v>6Months</v>
      </c>
      <c r="G248" s="14" t="str">
        <f>VLOOKUP(G371,Lookups!$AF$1:$AG$4,2,TRUE)</f>
        <v>3Months</v>
      </c>
      <c r="H248" s="14" t="str">
        <f>VLOOKUP(H371,Lookups!$AF$1:$AG$4,2,TRUE)</f>
        <v>12Months</v>
      </c>
      <c r="I248" s="14" t="str">
        <f>VLOOKUP(I371,Lookups!$AF$1:$AG$4,2,TRUE)</f>
        <v>3Months</v>
      </c>
      <c r="J248" s="14" t="str">
        <f>VLOOKUP(J371,Lookups!$AF$1:$AG$4,2,TRUE)</f>
        <v>12Months</v>
      </c>
      <c r="K248" s="14" t="str">
        <f>VLOOKUP(K371,Lookups!$AF$1:$AG$4,2,TRUE)</f>
        <v>6Months</v>
      </c>
      <c r="L248" s="14" t="str">
        <f>VLOOKUP(L371,Lookups!$AF$1:$AG$4,2,TRUE)</f>
        <v>12Months</v>
      </c>
      <c r="M248" s="14" t="str">
        <f>VLOOKUP(M371,Lookups!$AF$1:$AG$4,2,TRUE)</f>
        <v>12Months</v>
      </c>
      <c r="N248" s="14" t="str">
        <f>VLOOKUP(N371,Lookups!$AF$1:$AG$4,2,TRUE)</f>
        <v>6Months</v>
      </c>
      <c r="O248" s="14" t="str">
        <f>VLOOKUP(O371,Lookups!$AF$1:$AG$4,2,TRUE)</f>
        <v>3Months</v>
      </c>
      <c r="P248" s="14" t="str">
        <f>VLOOKUP(P371,Lookups!$AF$1:$AG$4,2,TRUE)</f>
        <v>3Months</v>
      </c>
      <c r="Q248" s="14" t="str">
        <f>VLOOKUP(Q371,Lookups!$AF$1:$AG$4,2,TRUE)</f>
        <v>3Months</v>
      </c>
      <c r="R248" s="14" t="str">
        <f>VLOOKUP(R371,Lookups!$AF$1:$AG$4,2,TRUE)</f>
        <v>12Months</v>
      </c>
      <c r="S248" s="14" t="str">
        <f>VLOOKUP(S371,Lookups!$AF$1:$AG$4,2,TRUE)</f>
        <v>6Months</v>
      </c>
      <c r="T248" s="14" t="str">
        <f>VLOOKUP(T371,Lookups!$AF$1:$AG$4,2,TRUE)</f>
        <v>6Months</v>
      </c>
      <c r="U248" s="14" t="str">
        <f>VLOOKUP(U371,Lookups!$AF$1:$AG$4,2,TRUE)</f>
        <v>3Months</v>
      </c>
      <c r="V248" s="14" t="str">
        <f>VLOOKUP(V371,Lookups!$AF$1:$AG$4,2,TRUE)</f>
        <v>12Months</v>
      </c>
      <c r="W248" s="14" t="str">
        <f>VLOOKUP(W371,Lookups!$AF$1:$AG$4,2,TRUE)</f>
        <v>3Months</v>
      </c>
      <c r="X248" s="14" t="str">
        <f>VLOOKUP(X371,Lookups!$AF$1:$AG$4,2,TRUE)</f>
        <v>6Months</v>
      </c>
      <c r="Y248" s="14" t="str">
        <f>VLOOKUP(Y371,Lookups!$AF$1:$AG$4,2,TRUE)</f>
        <v>6Months</v>
      </c>
      <c r="Z248" s="14" t="str">
        <f>VLOOKUP(Z371,Lookups!$AF$1:$AG$4,2,TRUE)</f>
        <v>3Months</v>
      </c>
      <c r="AA248" s="14" t="str">
        <f>VLOOKUP(AA371,Lookups!$AF$1:$AG$4,2,TRUE)</f>
        <v>3Months</v>
      </c>
      <c r="AB248" s="14" t="str">
        <f>VLOOKUP(AB371,Lookups!$AF$1:$AG$4,2,TRUE)</f>
        <v>3Months</v>
      </c>
      <c r="AC248" s="14" t="str">
        <f>VLOOKUP(AC371,Lookups!$AF$1:$AG$4,2,TRUE)</f>
        <v>6Months</v>
      </c>
      <c r="AD248" s="14" t="str">
        <f>VLOOKUP(AD371,Lookups!$AF$1:$AG$4,2,TRUE)</f>
        <v>6Months</v>
      </c>
      <c r="AE248" s="14" t="str">
        <f>VLOOKUP(AE371,Lookups!$AF$1:$AG$4,2,TRUE)</f>
        <v>3Months</v>
      </c>
      <c r="AF248" s="14" t="str">
        <f>VLOOKUP(AF371,Lookups!$AF$1:$AG$4,2,TRUE)</f>
        <v>3Months</v>
      </c>
      <c r="AG248" s="14" t="str">
        <f>VLOOKUP(AG371,Lookups!$AF$1:$AG$4,2,TRUE)</f>
        <v>3Months</v>
      </c>
      <c r="AH248" s="14" t="str">
        <f>VLOOKUP(AH371,Lookups!$AF$1:$AG$4,2,TRUE)</f>
        <v>12Months</v>
      </c>
      <c r="AI248" s="14" t="str">
        <f>VLOOKUP(AI371,Lookups!$AF$1:$AG$4,2,TRUE)</f>
        <v>3Months</v>
      </c>
      <c r="AJ248" s="14" t="str">
        <f>VLOOKUP(AJ371,Lookups!$AF$1:$AG$4,2,TRUE)</f>
        <v>6Months</v>
      </c>
      <c r="AK248" s="14" t="str">
        <f>VLOOKUP(AK371,Lookups!$AF$1:$AG$4,2,TRUE)</f>
        <v>6Months</v>
      </c>
      <c r="AL248" s="14" t="str">
        <f>VLOOKUP(AL371,Lookups!$AF$1:$AG$4,2,TRUE)</f>
        <v>12Months</v>
      </c>
      <c r="AM248" s="14" t="str">
        <f>VLOOKUP(AM371,Lookups!$AF$1:$AG$4,2,TRUE)</f>
        <v>6Months</v>
      </c>
      <c r="AN248" s="14" t="str">
        <f>VLOOKUP(AN371,Lookups!$AF$1:$AG$4,2,TRUE)</f>
        <v>3Months</v>
      </c>
      <c r="AO248" s="14" t="str">
        <f>VLOOKUP(AO371,Lookups!$AF$1:$AG$4,2,TRUE)</f>
        <v>3Months</v>
      </c>
      <c r="AP248" s="14" t="str">
        <f>VLOOKUP(AP371,Lookups!$AF$1:$AG$4,2,TRUE)</f>
        <v>6Months</v>
      </c>
      <c r="AQ248" s="14" t="str">
        <f>VLOOKUP(AQ371,Lookups!$AF$1:$AG$4,2,TRUE)</f>
        <v>6Months</v>
      </c>
      <c r="AR248" s="14" t="str">
        <f>VLOOKUP(AR371,Lookups!$AF$1:$AG$4,2,TRUE)</f>
        <v>3Months</v>
      </c>
      <c r="AS248" s="14" t="str">
        <f>VLOOKUP(AS371,Lookups!$AF$1:$AG$4,2,TRUE)</f>
        <v>3Months</v>
      </c>
      <c r="AT248" s="14" t="str">
        <f>VLOOKUP(AT371,Lookups!$AF$1:$AG$4,2,TRUE)</f>
        <v>3Months</v>
      </c>
      <c r="AU248" s="14" t="str">
        <f>VLOOKUP(AU371,Lookups!$AF$1:$AG$4,2,TRUE)</f>
        <v>6Months</v>
      </c>
      <c r="AV248" s="14" t="str">
        <f>VLOOKUP(AV371,Lookups!$AF$1:$AG$4,2,TRUE)</f>
        <v>6Months</v>
      </c>
      <c r="AW248" s="14" t="str">
        <f>VLOOKUP(AW371,Lookups!$AF$1:$AG$4,2,TRUE)</f>
        <v>3Months</v>
      </c>
      <c r="AX248" s="14" t="str">
        <f>VLOOKUP(AX371,Lookups!$AF$1:$AG$4,2,TRUE)</f>
        <v>3Months</v>
      </c>
      <c r="AY248" s="14" t="str">
        <f>VLOOKUP(AY371,Lookups!$AF$1:$AG$4,2,TRUE)</f>
        <v>12Months</v>
      </c>
      <c r="AZ248" s="14" t="str">
        <f>VLOOKUP(AZ371,Lookups!$AF$1:$AG$4,2,TRUE)</f>
        <v>3Months</v>
      </c>
      <c r="BA248" s="14" t="str">
        <f>VLOOKUP(BA371,Lookups!$AF$1:$AG$4,2,TRUE)</f>
        <v>12Months</v>
      </c>
      <c r="BB248" s="14" t="str">
        <f>VLOOKUP(BB371,Lookups!$AF$1:$AG$4,2,TRUE)</f>
        <v>3Months</v>
      </c>
      <c r="BC248" s="14" t="str">
        <f>VLOOKUP(BC371,Lookups!$AF$1:$AG$4,2,TRUE)</f>
        <v>6Months</v>
      </c>
      <c r="BD248" s="14" t="str">
        <f>VLOOKUP(BD371,Lookups!$AF$1:$AG$4,2,TRUE)</f>
        <v>6Months</v>
      </c>
      <c r="BE248" s="14" t="str">
        <f>VLOOKUP(BE371,Lookups!$AF$1:$AG$4,2,TRUE)</f>
        <v>3Months</v>
      </c>
      <c r="BF248" s="14" t="str">
        <f>VLOOKUP(BF371,Lookups!$AF$1:$AG$4,2,TRUE)</f>
        <v>6Months</v>
      </c>
      <c r="BG248" s="14" t="str">
        <f>VLOOKUP(BG371,Lookups!$AF$1:$AG$4,2,TRUE)</f>
        <v>6Months</v>
      </c>
      <c r="BH248" s="14" t="str">
        <f>VLOOKUP(BH371,Lookups!$AF$1:$AG$4,2,TRUE)</f>
        <v>6Months</v>
      </c>
      <c r="BI248" s="14" t="str">
        <f>VLOOKUP(BI371,Lookups!$AF$1:$AG$4,2,TRUE)</f>
        <v>6Months</v>
      </c>
      <c r="BJ248" s="14" t="str">
        <f>VLOOKUP(BJ371,Lookups!$AF$1:$AG$4,2,TRUE)</f>
        <v>6Months</v>
      </c>
      <c r="BK248" s="14" t="str">
        <f>VLOOKUP(BK371,Lookups!$AF$1:$AG$4,2,TRUE)</f>
        <v>6Months</v>
      </c>
      <c r="BL248" s="14" t="str">
        <f>VLOOKUP(BL371,Lookups!$AF$1:$AG$4,2,TRUE)</f>
        <v>6Months</v>
      </c>
      <c r="BM248" s="14" t="str">
        <f>VLOOKUP(BM371,Lookups!$AF$1:$AG$4,2,TRUE)</f>
        <v>12Months</v>
      </c>
      <c r="BN248" s="14" t="str">
        <f>VLOOKUP(BN371,Lookups!$AF$1:$AG$4,2,TRUE)</f>
        <v>3Months</v>
      </c>
      <c r="BO248" s="14" t="str">
        <f>VLOOKUP(BO371,Lookups!$AF$1:$AG$4,2,TRUE)</f>
        <v>12Months</v>
      </c>
      <c r="BP248" s="14" t="str">
        <f>VLOOKUP(BP371,Lookups!$AF$1:$AG$4,2,TRUE)</f>
        <v>12Months</v>
      </c>
      <c r="BQ248" s="14" t="str">
        <f>VLOOKUP(BQ371,Lookups!$AF$1:$AG$4,2,TRUE)</f>
        <v>6Months</v>
      </c>
      <c r="BR248" s="14" t="str">
        <f>VLOOKUP(BR371,Lookups!$AF$1:$AG$4,2,TRUE)</f>
        <v>6Months</v>
      </c>
      <c r="BS248" s="14" t="str">
        <f>VLOOKUP(BS371,Lookups!$AF$1:$AG$4,2,TRUE)</f>
        <v>3Months</v>
      </c>
      <c r="BT248" s="14" t="str">
        <f>VLOOKUP(BT371,Lookups!$AF$1:$AG$4,2,TRUE)</f>
        <v>3Months</v>
      </c>
      <c r="BU248" s="14" t="str">
        <f>VLOOKUP(BU371,Lookups!$AF$1:$AG$4,2,TRUE)</f>
        <v>6Months</v>
      </c>
      <c r="BV248" s="14" t="str">
        <f>VLOOKUP(BV371,Lookups!$AF$1:$AG$4,2,TRUE)</f>
        <v>3Months</v>
      </c>
      <c r="BW248" s="14" t="str">
        <f>VLOOKUP(BW371,Lookups!$AF$1:$AG$4,2,TRUE)</f>
        <v>6Months</v>
      </c>
      <c r="BX248" s="14" t="str">
        <f>VLOOKUP(BX371,Lookups!$AF$1:$AG$4,2,TRUE)</f>
        <v>12Months</v>
      </c>
      <c r="BY248" s="14" t="str">
        <f>VLOOKUP(BY371,Lookups!$AF$1:$AG$4,2,TRUE)</f>
        <v>3Months</v>
      </c>
      <c r="BZ248" s="14" t="str">
        <f>VLOOKUP(BZ371,Lookups!$AF$1:$AG$4,2,TRUE)</f>
        <v>3Months</v>
      </c>
      <c r="CA248" s="14" t="str">
        <f>VLOOKUP(CA371,Lookups!$AF$1:$AG$4,2,TRUE)</f>
        <v>3Months</v>
      </c>
      <c r="CB248" s="14" t="str">
        <f>VLOOKUP(CB371,Lookups!$AF$1:$AG$4,2,TRUE)</f>
        <v>3Months</v>
      </c>
      <c r="CC248" s="14" t="str">
        <f>VLOOKUP(CC371,Lookups!$AF$1:$AG$4,2,TRUE)</f>
        <v>6Months</v>
      </c>
      <c r="CD248" s="14" t="str">
        <f>VLOOKUP(CD371,Lookups!$AF$1:$AG$4,2,TRUE)</f>
        <v>3Months</v>
      </c>
      <c r="CE248" s="14" t="str">
        <f>VLOOKUP(CE371,Lookups!$AF$1:$AG$4,2,TRUE)</f>
        <v>3Months</v>
      </c>
      <c r="CF248" s="14" t="str">
        <f>VLOOKUP(CF371,Lookups!$AF$1:$AG$4,2,TRUE)</f>
        <v>3Months</v>
      </c>
      <c r="CG248" s="14" t="str">
        <f>VLOOKUP(CG371,Lookups!$AF$1:$AG$4,2,TRUE)</f>
        <v>3Months</v>
      </c>
      <c r="CH248" s="14" t="str">
        <f>VLOOKUP(CH371,Lookups!$AF$1:$AG$4,2,TRUE)</f>
        <v>3Months</v>
      </c>
      <c r="CI248" s="14" t="str">
        <f>VLOOKUP(CI371,Lookups!$AF$1:$AG$4,2,TRUE)</f>
        <v>3Months</v>
      </c>
      <c r="CJ248" s="14" t="str">
        <f>VLOOKUP(CJ371,Lookups!$AF$1:$AG$4,2,TRUE)</f>
        <v>6Months</v>
      </c>
      <c r="CK248" s="14" t="str">
        <f>VLOOKUP(CK371,Lookups!$AF$1:$AG$4,2,TRUE)</f>
        <v>3Months</v>
      </c>
      <c r="CL248" s="14" t="str">
        <f>VLOOKUP(CL371,Lookups!$AF$1:$AG$4,2,TRUE)</f>
        <v>3Months</v>
      </c>
      <c r="CM248" s="14" t="str">
        <f>VLOOKUP(CM371,Lookups!$AF$1:$AG$4,2,TRUE)</f>
        <v>3Months</v>
      </c>
      <c r="CN248" s="14" t="str">
        <f>VLOOKUP(CN371,Lookups!$AF$1:$AG$4,2,TRUE)</f>
        <v>6Months</v>
      </c>
      <c r="CO248" s="14" t="str">
        <f>VLOOKUP(CO371,Lookups!$AF$1:$AG$4,2,TRUE)</f>
        <v>3Months</v>
      </c>
      <c r="CP248" s="14" t="str">
        <f>VLOOKUP(CP371,Lookups!$AF$1:$AG$4,2,TRUE)</f>
        <v>6Months</v>
      </c>
      <c r="CQ248" s="14" t="str">
        <f>VLOOKUP(CQ371,Lookups!$AF$1:$AG$4,2,TRUE)</f>
        <v>3Months</v>
      </c>
      <c r="CR248" s="14" t="str">
        <f>VLOOKUP(CR371,Lookups!$AF$1:$AG$4,2,TRUE)</f>
        <v>6Months</v>
      </c>
      <c r="CS248" s="14" t="str">
        <f>VLOOKUP(CS371,Lookups!$AF$1:$AG$4,2,TRUE)</f>
        <v>12Months</v>
      </c>
      <c r="CT248" s="14" t="str">
        <f>VLOOKUP(CT371,Lookups!$AF$1:$AG$4,2,TRUE)</f>
        <v>3Months</v>
      </c>
      <c r="CU248" s="14" t="str">
        <f>VLOOKUP(CU371,Lookups!$AF$1:$AG$4,2,TRUE)</f>
        <v>12Months</v>
      </c>
      <c r="CV248" s="14" t="str">
        <f>VLOOKUP(CV371,Lookups!$AF$1:$AG$4,2,TRUE)</f>
        <v>3Months</v>
      </c>
      <c r="CW248" s="14" t="str">
        <f>VLOOKUP(CW371,Lookups!$AF$1:$AG$4,2,TRUE)</f>
        <v>3Months</v>
      </c>
    </row>
    <row r="249" ht="12.75" customHeight="1" outlineLevel="1">
      <c r="A249" s="11" t="s">
        <v>726</v>
      </c>
      <c r="B249" s="14" t="str">
        <f>VLOOKUP(B372,Lookups!$AH$1:$AI$5,2,TRUE)</f>
        <v>NotApplicable</v>
      </c>
      <c r="C249" s="14" t="str">
        <f>VLOOKUP(C372,Lookups!$AH$1:$AI$5,2,TRUE)</f>
        <v>3Months</v>
      </c>
      <c r="D249" s="14" t="str">
        <f>VLOOKUP(D372,Lookups!$AH$1:$AI$5,2,TRUE)</f>
        <v>NotApplicable</v>
      </c>
      <c r="E249" s="14" t="str">
        <f>VLOOKUP(E372,Lookups!$AH$1:$AI$5,2,TRUE)</f>
        <v>NotApplicable</v>
      </c>
      <c r="F249" s="14" t="str">
        <f>VLOOKUP(F372,Lookups!$AH$1:$AI$5,2,TRUE)</f>
        <v>NotApplicable</v>
      </c>
      <c r="G249" s="14" t="str">
        <f>VLOOKUP(G372,Lookups!$AH$1:$AI$5,2,TRUE)</f>
        <v>6Months</v>
      </c>
      <c r="H249" s="14" t="str">
        <f>VLOOKUP(H372,Lookups!$AH$1:$AI$5,2,TRUE)</f>
        <v>NotApplicable</v>
      </c>
      <c r="I249" s="14" t="str">
        <f>VLOOKUP(I372,Lookups!$AH$1:$AI$5,2,TRUE)</f>
        <v>NotApplicable</v>
      </c>
      <c r="J249" s="14" t="str">
        <f>VLOOKUP(J372,Lookups!$AH$1:$AI$5,2,TRUE)</f>
        <v>6Months</v>
      </c>
      <c r="K249" s="14" t="str">
        <f>VLOOKUP(K372,Lookups!$AH$1:$AI$5,2,TRUE)</f>
        <v>NotApplicable</v>
      </c>
      <c r="L249" s="14" t="str">
        <f>VLOOKUP(L372,Lookups!$AH$1:$AI$5,2,TRUE)</f>
        <v>NotApplicable</v>
      </c>
      <c r="M249" s="14" t="str">
        <f>VLOOKUP(M372,Lookups!$AH$1:$AI$5,2,TRUE)</f>
        <v>NotApplicable</v>
      </c>
      <c r="N249" s="14" t="str">
        <f>VLOOKUP(N372,Lookups!$AH$1:$AI$5,2,TRUE)</f>
        <v>6Months</v>
      </c>
      <c r="O249" s="14" t="str">
        <f>VLOOKUP(O372,Lookups!$AH$1:$AI$5,2,TRUE)</f>
        <v>NotApplicable</v>
      </c>
      <c r="P249" s="14" t="str">
        <f>VLOOKUP(P372,Lookups!$AH$1:$AI$5,2,TRUE)</f>
        <v>NotApplicable</v>
      </c>
      <c r="Q249" s="14" t="str">
        <f>VLOOKUP(Q372,Lookups!$AH$1:$AI$5,2,TRUE)</f>
        <v>NotApplicable</v>
      </c>
      <c r="R249" s="14" t="str">
        <f>VLOOKUP(R372,Lookups!$AH$1:$AI$5,2,TRUE)</f>
        <v>3Months</v>
      </c>
      <c r="S249" s="14" t="str">
        <f>VLOOKUP(S372,Lookups!$AH$1:$AI$5,2,TRUE)</f>
        <v>3Months</v>
      </c>
      <c r="T249" s="14" t="str">
        <f>VLOOKUP(T372,Lookups!$AH$1:$AI$5,2,TRUE)</f>
        <v>6Months</v>
      </c>
      <c r="U249" s="14" t="str">
        <f>VLOOKUP(U372,Lookups!$AH$1:$AI$5,2,TRUE)</f>
        <v>NotApplicable</v>
      </c>
      <c r="V249" s="14" t="str">
        <f>VLOOKUP(V372,Lookups!$AH$1:$AI$5,2,TRUE)</f>
        <v>NotApplicable</v>
      </c>
      <c r="W249" s="14" t="str">
        <f>VLOOKUP(W372,Lookups!$AH$1:$AI$5,2,TRUE)</f>
        <v>NotApplicable</v>
      </c>
      <c r="X249" s="14" t="str">
        <f>VLOOKUP(X372,Lookups!$AH$1:$AI$5,2,TRUE)</f>
        <v>NotApplicable</v>
      </c>
      <c r="Y249" s="14" t="str">
        <f>VLOOKUP(Y372,Lookups!$AH$1:$AI$5,2,TRUE)</f>
        <v>6Months</v>
      </c>
      <c r="Z249" s="14" t="str">
        <f>VLOOKUP(Z372,Lookups!$AH$1:$AI$5,2,TRUE)</f>
        <v>3Months</v>
      </c>
      <c r="AA249" s="14" t="str">
        <f>VLOOKUP(AA372,Lookups!$AH$1:$AI$5,2,TRUE)</f>
        <v>6Months</v>
      </c>
      <c r="AB249" s="14" t="str">
        <f>VLOOKUP(AB372,Lookups!$AH$1:$AI$5,2,TRUE)</f>
        <v>3Months</v>
      </c>
      <c r="AC249" s="14" t="str">
        <f>VLOOKUP(AC372,Lookups!$AH$1:$AI$5,2,TRUE)</f>
        <v>NotApplicable</v>
      </c>
      <c r="AD249" s="14" t="str">
        <f>VLOOKUP(AD372,Lookups!$AH$1:$AI$5,2,TRUE)</f>
        <v>3Months</v>
      </c>
      <c r="AE249" s="14" t="str">
        <f>VLOOKUP(AE372,Lookups!$AH$1:$AI$5,2,TRUE)</f>
        <v>NotApplicable</v>
      </c>
      <c r="AF249" s="14" t="str">
        <f>VLOOKUP(AF372,Lookups!$AH$1:$AI$5,2,TRUE)</f>
        <v>NotApplicable</v>
      </c>
      <c r="AG249" s="14" t="str">
        <f>VLOOKUP(AG372,Lookups!$AH$1:$AI$5,2,TRUE)</f>
        <v>6Months</v>
      </c>
      <c r="AH249" s="14" t="str">
        <f>VLOOKUP(AH372,Lookups!$AH$1:$AI$5,2,TRUE)</f>
        <v>NotApplicable</v>
      </c>
      <c r="AI249" s="14" t="str">
        <f>VLOOKUP(AI372,Lookups!$AH$1:$AI$5,2,TRUE)</f>
        <v>NotApplicable</v>
      </c>
      <c r="AJ249" s="14" t="str">
        <f>VLOOKUP(AJ372,Lookups!$AH$1:$AI$5,2,TRUE)</f>
        <v>6Months</v>
      </c>
      <c r="AK249" s="14" t="str">
        <f>VLOOKUP(AK372,Lookups!$AH$1:$AI$5,2,TRUE)</f>
        <v>NotApplicable</v>
      </c>
      <c r="AL249" s="14" t="str">
        <f>VLOOKUP(AL372,Lookups!$AH$1:$AI$5,2,TRUE)</f>
        <v>NotApplicable</v>
      </c>
      <c r="AM249" s="14" t="str">
        <f>VLOOKUP(AM372,Lookups!$AH$1:$AI$5,2,TRUE)</f>
        <v>3Months</v>
      </c>
      <c r="AN249" s="14" t="str">
        <f>VLOOKUP(AN372,Lookups!$AH$1:$AI$5,2,TRUE)</f>
        <v>NotApplicable</v>
      </c>
      <c r="AO249" s="14" t="str">
        <f>VLOOKUP(AO372,Lookups!$AH$1:$AI$5,2,TRUE)</f>
        <v>6Months</v>
      </c>
      <c r="AP249" s="14" t="str">
        <f>VLOOKUP(AP372,Lookups!$AH$1:$AI$5,2,TRUE)</f>
        <v>3Months</v>
      </c>
      <c r="AQ249" s="14" t="str">
        <f>VLOOKUP(AQ372,Lookups!$AH$1:$AI$5,2,TRUE)</f>
        <v>12Months</v>
      </c>
      <c r="AR249" s="14" t="str">
        <f>VLOOKUP(AR372,Lookups!$AH$1:$AI$5,2,TRUE)</f>
        <v>6Months</v>
      </c>
      <c r="AS249" s="14" t="str">
        <f>VLOOKUP(AS372,Lookups!$AH$1:$AI$5,2,TRUE)</f>
        <v>NotApplicable</v>
      </c>
      <c r="AT249" s="14" t="str">
        <f>VLOOKUP(AT372,Lookups!$AH$1:$AI$5,2,TRUE)</f>
        <v>3Months</v>
      </c>
      <c r="AU249" s="14" t="str">
        <f>VLOOKUP(AU372,Lookups!$AH$1:$AI$5,2,TRUE)</f>
        <v>3Months</v>
      </c>
      <c r="AV249" s="14" t="str">
        <f>VLOOKUP(AV372,Lookups!$AH$1:$AI$5,2,TRUE)</f>
        <v>6Months</v>
      </c>
      <c r="AW249" s="14" t="str">
        <f>VLOOKUP(AW372,Lookups!$AH$1:$AI$5,2,TRUE)</f>
        <v>NotApplicable</v>
      </c>
      <c r="AX249" s="14" t="str">
        <f>VLOOKUP(AX372,Lookups!$AH$1:$AI$5,2,TRUE)</f>
        <v>3Months</v>
      </c>
      <c r="AY249" s="14" t="str">
        <f>VLOOKUP(AY372,Lookups!$AH$1:$AI$5,2,TRUE)</f>
        <v>3Months</v>
      </c>
      <c r="AZ249" s="14" t="str">
        <f>VLOOKUP(AZ372,Lookups!$AH$1:$AI$5,2,TRUE)</f>
        <v>6Months</v>
      </c>
      <c r="BA249" s="14" t="str">
        <f>VLOOKUP(BA372,Lookups!$AH$1:$AI$5,2,TRUE)</f>
        <v>3Months</v>
      </c>
      <c r="BB249" s="14" t="str">
        <f>VLOOKUP(BB372,Lookups!$AH$1:$AI$5,2,TRUE)</f>
        <v>6Months</v>
      </c>
      <c r="BC249" s="14" t="str">
        <f>VLOOKUP(BC372,Lookups!$AH$1:$AI$5,2,TRUE)</f>
        <v>6Months</v>
      </c>
      <c r="BD249" s="14" t="str">
        <f>VLOOKUP(BD372,Lookups!$AH$1:$AI$5,2,TRUE)</f>
        <v>6Months</v>
      </c>
      <c r="BE249" s="14" t="str">
        <f>VLOOKUP(BE372,Lookups!$AH$1:$AI$5,2,TRUE)</f>
        <v>3Months</v>
      </c>
      <c r="BF249" s="14" t="str">
        <f>VLOOKUP(BF372,Lookups!$AH$1:$AI$5,2,TRUE)</f>
        <v>NotApplicable</v>
      </c>
      <c r="BG249" s="14" t="str">
        <f>VLOOKUP(BG372,Lookups!$AH$1:$AI$5,2,TRUE)</f>
        <v>6Months</v>
      </c>
      <c r="BH249" s="14" t="str">
        <f>VLOOKUP(BH372,Lookups!$AH$1:$AI$5,2,TRUE)</f>
        <v>NotApplicable</v>
      </c>
      <c r="BI249" s="14" t="str">
        <f>VLOOKUP(BI372,Lookups!$AH$1:$AI$5,2,TRUE)</f>
        <v>3Months</v>
      </c>
      <c r="BJ249" s="14" t="str">
        <f>VLOOKUP(BJ372,Lookups!$AH$1:$AI$5,2,TRUE)</f>
        <v>12Months</v>
      </c>
      <c r="BK249" s="14" t="str">
        <f>VLOOKUP(BK372,Lookups!$AH$1:$AI$5,2,TRUE)</f>
        <v>3Months</v>
      </c>
      <c r="BL249" s="14" t="str">
        <f>VLOOKUP(BL372,Lookups!$AH$1:$AI$5,2,TRUE)</f>
        <v>3Months</v>
      </c>
      <c r="BM249" s="14" t="str">
        <f>VLOOKUP(BM372,Lookups!$AH$1:$AI$5,2,TRUE)</f>
        <v>3Months</v>
      </c>
      <c r="BN249" s="14" t="str">
        <f>VLOOKUP(BN372,Lookups!$AH$1:$AI$5,2,TRUE)</f>
        <v>NotApplicable</v>
      </c>
      <c r="BO249" s="14" t="str">
        <f>VLOOKUP(BO372,Lookups!$AH$1:$AI$5,2,TRUE)</f>
        <v>NotApplicable</v>
      </c>
      <c r="BP249" s="14" t="str">
        <f>VLOOKUP(BP372,Lookups!$AH$1:$AI$5,2,TRUE)</f>
        <v>12Months</v>
      </c>
      <c r="BQ249" s="14" t="str">
        <f>VLOOKUP(BQ372,Lookups!$AH$1:$AI$5,2,TRUE)</f>
        <v>6Months</v>
      </c>
      <c r="BR249" s="14" t="str">
        <f>VLOOKUP(BR372,Lookups!$AH$1:$AI$5,2,TRUE)</f>
        <v>6Months</v>
      </c>
      <c r="BS249" s="14" t="str">
        <f>VLOOKUP(BS372,Lookups!$AH$1:$AI$5,2,TRUE)</f>
        <v>NotApplicable</v>
      </c>
      <c r="BT249" s="14" t="str">
        <f>VLOOKUP(BT372,Lookups!$AH$1:$AI$5,2,TRUE)</f>
        <v>NotApplicable</v>
      </c>
      <c r="BU249" s="14" t="str">
        <f>VLOOKUP(BU372,Lookups!$AH$1:$AI$5,2,TRUE)</f>
        <v>NotApplicable</v>
      </c>
      <c r="BV249" s="14" t="str">
        <f>VLOOKUP(BV372,Lookups!$AH$1:$AI$5,2,TRUE)</f>
        <v>NotApplicable</v>
      </c>
      <c r="BW249" s="14" t="str">
        <f>VLOOKUP(BW372,Lookups!$AH$1:$AI$5,2,TRUE)</f>
        <v>3Months</v>
      </c>
      <c r="BX249" s="14" t="str">
        <f>VLOOKUP(BX372,Lookups!$AH$1:$AI$5,2,TRUE)</f>
        <v>NotApplicable</v>
      </c>
      <c r="BY249" s="14" t="str">
        <f>VLOOKUP(BY372,Lookups!$AH$1:$AI$5,2,TRUE)</f>
        <v>3Months</v>
      </c>
      <c r="BZ249" s="14" t="str">
        <f>VLOOKUP(BZ372,Lookups!$AH$1:$AI$5,2,TRUE)</f>
        <v>3Months</v>
      </c>
      <c r="CA249" s="14" t="str">
        <f>VLOOKUP(CA372,Lookups!$AH$1:$AI$5,2,TRUE)</f>
        <v>NotApplicable</v>
      </c>
      <c r="CB249" s="14" t="str">
        <f>VLOOKUP(CB372,Lookups!$AH$1:$AI$5,2,TRUE)</f>
        <v>NotApplicable</v>
      </c>
      <c r="CC249" s="14" t="str">
        <f>VLOOKUP(CC372,Lookups!$AH$1:$AI$5,2,TRUE)</f>
        <v>3Months</v>
      </c>
      <c r="CD249" s="14" t="str">
        <f>VLOOKUP(CD372,Lookups!$AH$1:$AI$5,2,TRUE)</f>
        <v>NotApplicable</v>
      </c>
      <c r="CE249" s="14" t="str">
        <f>VLOOKUP(CE372,Lookups!$AH$1:$AI$5,2,TRUE)</f>
        <v>NotApplicable</v>
      </c>
      <c r="CF249" s="14" t="str">
        <f>VLOOKUP(CF372,Lookups!$AH$1:$AI$5,2,TRUE)</f>
        <v>3Months</v>
      </c>
      <c r="CG249" s="14" t="str">
        <f>VLOOKUP(CG372,Lookups!$AH$1:$AI$5,2,TRUE)</f>
        <v>NotApplicable</v>
      </c>
      <c r="CH249" s="14" t="str">
        <f>VLOOKUP(CH372,Lookups!$AH$1:$AI$5,2,TRUE)</f>
        <v>NotApplicable</v>
      </c>
      <c r="CI249" s="14" t="str">
        <f>VLOOKUP(CI372,Lookups!$AH$1:$AI$5,2,TRUE)</f>
        <v>NotApplicable</v>
      </c>
      <c r="CJ249" s="14" t="str">
        <f>VLOOKUP(CJ372,Lookups!$AH$1:$AI$5,2,TRUE)</f>
        <v>NotApplicable</v>
      </c>
      <c r="CK249" s="14" t="str">
        <f>VLOOKUP(CK372,Lookups!$AH$1:$AI$5,2,TRUE)</f>
        <v>NotApplicable</v>
      </c>
      <c r="CL249" s="14" t="str">
        <f>VLOOKUP(CL372,Lookups!$AH$1:$AI$5,2,TRUE)</f>
        <v>6Months</v>
      </c>
      <c r="CM249" s="14" t="str">
        <f>VLOOKUP(CM372,Lookups!$AH$1:$AI$5,2,TRUE)</f>
        <v>NotApplicable</v>
      </c>
      <c r="CN249" s="14" t="str">
        <f>VLOOKUP(CN372,Lookups!$AH$1:$AI$5,2,TRUE)</f>
        <v>6Months</v>
      </c>
      <c r="CO249" s="14" t="str">
        <f>VLOOKUP(CO372,Lookups!$AH$1:$AI$5,2,TRUE)</f>
        <v>NotApplicable</v>
      </c>
      <c r="CP249" s="14" t="str">
        <f>VLOOKUP(CP372,Lookups!$AH$1:$AI$5,2,TRUE)</f>
        <v>3Months</v>
      </c>
      <c r="CQ249" s="14" t="str">
        <f>VLOOKUP(CQ372,Lookups!$AH$1:$AI$5,2,TRUE)</f>
        <v>12Months</v>
      </c>
      <c r="CR249" s="14" t="str">
        <f>VLOOKUP(CR372,Lookups!$AH$1:$AI$5,2,TRUE)</f>
        <v>NotApplicable</v>
      </c>
      <c r="CS249" s="14" t="str">
        <f>VLOOKUP(CS372,Lookups!$AH$1:$AI$5,2,TRUE)</f>
        <v>NotApplicable</v>
      </c>
      <c r="CT249" s="14" t="str">
        <f>VLOOKUP(CT372,Lookups!$AH$1:$AI$5,2,TRUE)</f>
        <v>6Months</v>
      </c>
      <c r="CU249" s="14" t="str">
        <f>VLOOKUP(CU372,Lookups!$AH$1:$AI$5,2,TRUE)</f>
        <v>NotApplicable</v>
      </c>
      <c r="CV249" s="14" t="str">
        <f>VLOOKUP(CV372,Lookups!$AH$1:$AI$5,2,TRUE)</f>
        <v>NotApplicable</v>
      </c>
      <c r="CW249" s="14" t="str">
        <f>VLOOKUP(CW372,Lookups!$AH$1:$AI$5,2,TRUE)</f>
        <v>NotApplicable</v>
      </c>
    </row>
    <row r="250" ht="12.75" customHeight="1" outlineLevel="1">
      <c r="A250" s="11" t="s">
        <v>727</v>
      </c>
      <c r="B250" s="14" t="str">
        <f>VLOOKUP(B373,Lookups!$AJ$1:$AK$4,2,TRUE)</f>
        <v>12Months</v>
      </c>
      <c r="C250" s="14" t="str">
        <f>VLOOKUP(C373,Lookups!$AJ$1:$AK$4,2,TRUE)</f>
        <v>6Months</v>
      </c>
      <c r="D250" s="14" t="str">
        <f>VLOOKUP(D373,Lookups!$AJ$1:$AK$4,2,TRUE)</f>
        <v>24Months</v>
      </c>
      <c r="E250" s="14" t="str">
        <f>VLOOKUP(E373,Lookups!$AJ$1:$AK$4,2,TRUE)</f>
        <v>6Months</v>
      </c>
      <c r="F250" s="14" t="str">
        <f>VLOOKUP(F373,Lookups!$AJ$1:$AK$4,2,TRUE)</f>
        <v>6Months</v>
      </c>
      <c r="G250" s="14" t="str">
        <f>VLOOKUP(G373,Lookups!$AJ$1:$AK$4,2,TRUE)</f>
        <v>6Months</v>
      </c>
      <c r="H250" s="14" t="str">
        <f>VLOOKUP(H373,Lookups!$AJ$1:$AK$4,2,TRUE)</f>
        <v>12Months</v>
      </c>
      <c r="I250" s="14" t="str">
        <f>VLOOKUP(I373,Lookups!$AJ$1:$AK$4,2,TRUE)</f>
        <v>6Months</v>
      </c>
      <c r="J250" s="14" t="str">
        <f>VLOOKUP(J373,Lookups!$AJ$1:$AK$4,2,TRUE)</f>
        <v>6Months</v>
      </c>
      <c r="K250" s="14" t="str">
        <f>VLOOKUP(K373,Lookups!$AJ$1:$AK$4,2,TRUE)</f>
        <v>6Months</v>
      </c>
      <c r="L250" s="14" t="str">
        <f>VLOOKUP(L373,Lookups!$AJ$1:$AK$4,2,TRUE)</f>
        <v>6Months</v>
      </c>
      <c r="M250" s="14" t="str">
        <f>VLOOKUP(M373,Lookups!$AJ$1:$AK$4,2,TRUE)</f>
        <v>24Months</v>
      </c>
      <c r="N250" s="14" t="str">
        <f>VLOOKUP(N373,Lookups!$AJ$1:$AK$4,2,TRUE)</f>
        <v>24Months</v>
      </c>
      <c r="O250" s="14" t="str">
        <f>VLOOKUP(O373,Lookups!$AJ$1:$AK$4,2,TRUE)</f>
        <v>6Months</v>
      </c>
      <c r="P250" s="14" t="str">
        <f>VLOOKUP(P373,Lookups!$AJ$1:$AK$4,2,TRUE)</f>
        <v>6Months</v>
      </c>
      <c r="Q250" s="14" t="str">
        <f>VLOOKUP(Q373,Lookups!$AJ$1:$AK$4,2,TRUE)</f>
        <v>6Months</v>
      </c>
      <c r="R250" s="14" t="str">
        <f>VLOOKUP(R373,Lookups!$AJ$1:$AK$4,2,TRUE)</f>
        <v>6Months</v>
      </c>
      <c r="S250" s="14" t="str">
        <f>VLOOKUP(S373,Lookups!$AJ$1:$AK$4,2,TRUE)</f>
        <v>12Months</v>
      </c>
      <c r="T250" s="14" t="str">
        <f>VLOOKUP(T373,Lookups!$AJ$1:$AK$4,2,TRUE)</f>
        <v>6Months</v>
      </c>
      <c r="U250" s="14" t="str">
        <f>VLOOKUP(U373,Lookups!$AJ$1:$AK$4,2,TRUE)</f>
        <v>6Months</v>
      </c>
      <c r="V250" s="14" t="str">
        <f>VLOOKUP(V373,Lookups!$AJ$1:$AK$4,2,TRUE)</f>
        <v>12Months</v>
      </c>
      <c r="W250" s="14" t="str">
        <f>VLOOKUP(W373,Lookups!$AJ$1:$AK$4,2,TRUE)</f>
        <v>6Months</v>
      </c>
      <c r="X250" s="14" t="str">
        <f>VLOOKUP(X373,Lookups!$AJ$1:$AK$4,2,TRUE)</f>
        <v>6Months</v>
      </c>
      <c r="Y250" s="14" t="str">
        <f>VLOOKUP(Y373,Lookups!$AJ$1:$AK$4,2,TRUE)</f>
        <v>24Months</v>
      </c>
      <c r="Z250" s="14" t="str">
        <f>VLOOKUP(Z373,Lookups!$AJ$1:$AK$4,2,TRUE)</f>
        <v>12Months</v>
      </c>
      <c r="AA250" s="14" t="str">
        <f>VLOOKUP(AA373,Lookups!$AJ$1:$AK$4,2,TRUE)</f>
        <v>6Months</v>
      </c>
      <c r="AB250" s="14" t="str">
        <f>VLOOKUP(AB373,Lookups!$AJ$1:$AK$4,2,TRUE)</f>
        <v>6Months</v>
      </c>
      <c r="AC250" s="14" t="str">
        <f>VLOOKUP(AC373,Lookups!$AJ$1:$AK$4,2,TRUE)</f>
        <v>6Months</v>
      </c>
      <c r="AD250" s="14" t="str">
        <f>VLOOKUP(AD373,Lookups!$AJ$1:$AK$4,2,TRUE)</f>
        <v>6Months</v>
      </c>
      <c r="AE250" s="14" t="str">
        <f>VLOOKUP(AE373,Lookups!$AJ$1:$AK$4,2,TRUE)</f>
        <v>6Months</v>
      </c>
      <c r="AF250" s="14" t="str">
        <f>VLOOKUP(AF373,Lookups!$AJ$1:$AK$4,2,TRUE)</f>
        <v>12Months</v>
      </c>
      <c r="AG250" s="14" t="str">
        <f>VLOOKUP(AG373,Lookups!$AJ$1:$AK$4,2,TRUE)</f>
        <v>6Months</v>
      </c>
      <c r="AH250" s="14" t="str">
        <f>VLOOKUP(AH373,Lookups!$AJ$1:$AK$4,2,TRUE)</f>
        <v>12Months</v>
      </c>
      <c r="AI250" s="14" t="str">
        <f>VLOOKUP(AI373,Lookups!$AJ$1:$AK$4,2,TRUE)</f>
        <v>6Months</v>
      </c>
      <c r="AJ250" s="14" t="str">
        <f>VLOOKUP(AJ373,Lookups!$AJ$1:$AK$4,2,TRUE)</f>
        <v>24Months</v>
      </c>
      <c r="AK250" s="14" t="str">
        <f>VLOOKUP(AK373,Lookups!$AJ$1:$AK$4,2,TRUE)</f>
        <v>6Months</v>
      </c>
      <c r="AL250" s="14" t="str">
        <f>VLOOKUP(AL373,Lookups!$AJ$1:$AK$4,2,TRUE)</f>
        <v>24Months</v>
      </c>
      <c r="AM250" s="14" t="str">
        <f>VLOOKUP(AM373,Lookups!$AJ$1:$AK$4,2,TRUE)</f>
        <v>6Months</v>
      </c>
      <c r="AN250" s="14" t="str">
        <f>VLOOKUP(AN373,Lookups!$AJ$1:$AK$4,2,TRUE)</f>
        <v>6Months</v>
      </c>
      <c r="AO250" s="14" t="str">
        <f>VLOOKUP(AO373,Lookups!$AJ$1:$AK$4,2,TRUE)</f>
        <v>6Months</v>
      </c>
      <c r="AP250" s="14" t="str">
        <f>VLOOKUP(AP373,Lookups!$AJ$1:$AK$4,2,TRUE)</f>
        <v>12Months</v>
      </c>
      <c r="AQ250" s="14" t="str">
        <f>VLOOKUP(AQ373,Lookups!$AJ$1:$AK$4,2,TRUE)</f>
        <v>6Months</v>
      </c>
      <c r="AR250" s="14" t="str">
        <f>VLOOKUP(AR373,Lookups!$AJ$1:$AK$4,2,TRUE)</f>
        <v>6Months</v>
      </c>
      <c r="AS250" s="14" t="str">
        <f>VLOOKUP(AS373,Lookups!$AJ$1:$AK$4,2,TRUE)</f>
        <v>24Months</v>
      </c>
      <c r="AT250" s="14" t="str">
        <f>VLOOKUP(AT373,Lookups!$AJ$1:$AK$4,2,TRUE)</f>
        <v>6Months</v>
      </c>
      <c r="AU250" s="14" t="str">
        <f>VLOOKUP(AU373,Lookups!$AJ$1:$AK$4,2,TRUE)</f>
        <v>6Months</v>
      </c>
      <c r="AV250" s="14" t="str">
        <f>VLOOKUP(AV373,Lookups!$AJ$1:$AK$4,2,TRUE)</f>
        <v>6Months</v>
      </c>
      <c r="AW250" s="14" t="str">
        <f>VLOOKUP(AW373,Lookups!$AJ$1:$AK$4,2,TRUE)</f>
        <v>6Months</v>
      </c>
      <c r="AX250" s="14" t="str">
        <f>VLOOKUP(AX373,Lookups!$AJ$1:$AK$4,2,TRUE)</f>
        <v>6Months</v>
      </c>
      <c r="AY250" s="14" t="str">
        <f>VLOOKUP(AY373,Lookups!$AJ$1:$AK$4,2,TRUE)</f>
        <v>6Months</v>
      </c>
      <c r="AZ250" s="14" t="str">
        <f>VLOOKUP(AZ373,Lookups!$AJ$1:$AK$4,2,TRUE)</f>
        <v>24Months</v>
      </c>
      <c r="BA250" s="14" t="str">
        <f>VLOOKUP(BA373,Lookups!$AJ$1:$AK$4,2,TRUE)</f>
        <v>6Months</v>
      </c>
      <c r="BB250" s="14" t="str">
        <f>VLOOKUP(BB373,Lookups!$AJ$1:$AK$4,2,TRUE)</f>
        <v>6Months</v>
      </c>
      <c r="BC250" s="14" t="str">
        <f>VLOOKUP(BC373,Lookups!$AJ$1:$AK$4,2,TRUE)</f>
        <v>12Months</v>
      </c>
      <c r="BD250" s="14" t="str">
        <f>VLOOKUP(BD373,Lookups!$AJ$1:$AK$4,2,TRUE)</f>
        <v>12Months</v>
      </c>
      <c r="BE250" s="14" t="str">
        <f>VLOOKUP(BE373,Lookups!$AJ$1:$AK$4,2,TRUE)</f>
        <v>6Months</v>
      </c>
      <c r="BF250" s="14" t="str">
        <f>VLOOKUP(BF373,Lookups!$AJ$1:$AK$4,2,TRUE)</f>
        <v>6Months</v>
      </c>
      <c r="BG250" s="14" t="str">
        <f>VLOOKUP(BG373,Lookups!$AJ$1:$AK$4,2,TRUE)</f>
        <v>6Months</v>
      </c>
      <c r="BH250" s="14" t="str">
        <f>VLOOKUP(BH373,Lookups!$AJ$1:$AK$4,2,TRUE)</f>
        <v>6Months</v>
      </c>
      <c r="BI250" s="14" t="str">
        <f>VLOOKUP(BI373,Lookups!$AJ$1:$AK$4,2,TRUE)</f>
        <v>6Months</v>
      </c>
      <c r="BJ250" s="14" t="str">
        <f>VLOOKUP(BJ373,Lookups!$AJ$1:$AK$4,2,TRUE)</f>
        <v>6Months</v>
      </c>
      <c r="BK250" s="14" t="str">
        <f>VLOOKUP(BK373,Lookups!$AJ$1:$AK$4,2,TRUE)</f>
        <v>24Months</v>
      </c>
      <c r="BL250" s="14" t="str">
        <f>VLOOKUP(BL373,Lookups!$AJ$1:$AK$4,2,TRUE)</f>
        <v>6Months</v>
      </c>
      <c r="BM250" s="14" t="str">
        <f>VLOOKUP(BM373,Lookups!$AJ$1:$AK$4,2,TRUE)</f>
        <v>6Months</v>
      </c>
      <c r="BN250" s="14" t="str">
        <f>VLOOKUP(BN373,Lookups!$AJ$1:$AK$4,2,TRUE)</f>
        <v>12Months</v>
      </c>
      <c r="BO250" s="14" t="str">
        <f>VLOOKUP(BO373,Lookups!$AJ$1:$AK$4,2,TRUE)</f>
        <v>24Months</v>
      </c>
      <c r="BP250" s="14" t="str">
        <f>VLOOKUP(BP373,Lookups!$AJ$1:$AK$4,2,TRUE)</f>
        <v>6Months</v>
      </c>
      <c r="BQ250" s="14" t="str">
        <f>VLOOKUP(BQ373,Lookups!$AJ$1:$AK$4,2,TRUE)</f>
        <v>6Months</v>
      </c>
      <c r="BR250" s="14" t="str">
        <f>VLOOKUP(BR373,Lookups!$AJ$1:$AK$4,2,TRUE)</f>
        <v>6Months</v>
      </c>
      <c r="BS250" s="14" t="str">
        <f>VLOOKUP(BS373,Lookups!$AJ$1:$AK$4,2,TRUE)</f>
        <v>24Months</v>
      </c>
      <c r="BT250" s="14" t="str">
        <f>VLOOKUP(BT373,Lookups!$AJ$1:$AK$4,2,TRUE)</f>
        <v>24Months</v>
      </c>
      <c r="BU250" s="14" t="str">
        <f>VLOOKUP(BU373,Lookups!$AJ$1:$AK$4,2,TRUE)</f>
        <v>12Months</v>
      </c>
      <c r="BV250" s="14" t="str">
        <f>VLOOKUP(BV373,Lookups!$AJ$1:$AK$4,2,TRUE)</f>
        <v>24Months</v>
      </c>
      <c r="BW250" s="14" t="str">
        <f>VLOOKUP(BW373,Lookups!$AJ$1:$AK$4,2,TRUE)</f>
        <v>6Months</v>
      </c>
      <c r="BX250" s="14" t="str">
        <f>VLOOKUP(BX373,Lookups!$AJ$1:$AK$4,2,TRUE)</f>
        <v>6Months</v>
      </c>
      <c r="BY250" s="14" t="str">
        <f>VLOOKUP(BY373,Lookups!$AJ$1:$AK$4,2,TRUE)</f>
        <v>6Months</v>
      </c>
      <c r="BZ250" s="14" t="str">
        <f>VLOOKUP(BZ373,Lookups!$AJ$1:$AK$4,2,TRUE)</f>
        <v>6Months</v>
      </c>
      <c r="CA250" s="14" t="str">
        <f>VLOOKUP(CA373,Lookups!$AJ$1:$AK$4,2,TRUE)</f>
        <v>6Months</v>
      </c>
      <c r="CB250" s="14" t="str">
        <f>VLOOKUP(CB373,Lookups!$AJ$1:$AK$4,2,TRUE)</f>
        <v>6Months</v>
      </c>
      <c r="CC250" s="14" t="str">
        <f>VLOOKUP(CC373,Lookups!$AJ$1:$AK$4,2,TRUE)</f>
        <v>24Months</v>
      </c>
      <c r="CD250" s="14" t="str">
        <f>VLOOKUP(CD373,Lookups!$AJ$1:$AK$4,2,TRUE)</f>
        <v>24Months</v>
      </c>
      <c r="CE250" s="14" t="str">
        <f>VLOOKUP(CE373,Lookups!$AJ$1:$AK$4,2,TRUE)</f>
        <v>12Months</v>
      </c>
      <c r="CF250" s="14" t="str">
        <f>VLOOKUP(CF373,Lookups!$AJ$1:$AK$4,2,TRUE)</f>
        <v>12Months</v>
      </c>
      <c r="CG250" s="14" t="str">
        <f>VLOOKUP(CG373,Lookups!$AJ$1:$AK$4,2,TRUE)</f>
        <v>12Months</v>
      </c>
      <c r="CH250" s="14" t="str">
        <f>VLOOKUP(CH373,Lookups!$AJ$1:$AK$4,2,TRUE)</f>
        <v>12Months</v>
      </c>
      <c r="CI250" s="14" t="str">
        <f>VLOOKUP(CI373,Lookups!$AJ$1:$AK$4,2,TRUE)</f>
        <v>24Months</v>
      </c>
      <c r="CJ250" s="14" t="str">
        <f>VLOOKUP(CJ373,Lookups!$AJ$1:$AK$4,2,TRUE)</f>
        <v>12Months</v>
      </c>
      <c r="CK250" s="14" t="str">
        <f>VLOOKUP(CK373,Lookups!$AJ$1:$AK$4,2,TRUE)</f>
        <v>6Months</v>
      </c>
      <c r="CL250" s="14" t="str">
        <f>VLOOKUP(CL373,Lookups!$AJ$1:$AK$4,2,TRUE)</f>
        <v>24Months</v>
      </c>
      <c r="CM250" s="14" t="str">
        <f>VLOOKUP(CM373,Lookups!$AJ$1:$AK$4,2,TRUE)</f>
        <v>12Months</v>
      </c>
      <c r="CN250" s="14" t="str">
        <f>VLOOKUP(CN373,Lookups!$AJ$1:$AK$4,2,TRUE)</f>
        <v>12Months</v>
      </c>
      <c r="CO250" s="14" t="str">
        <f>VLOOKUP(CO373,Lookups!$AJ$1:$AK$4,2,TRUE)</f>
        <v>24Months</v>
      </c>
      <c r="CP250" s="14" t="str">
        <f>VLOOKUP(CP373,Lookups!$AJ$1:$AK$4,2,TRUE)</f>
        <v>24Months</v>
      </c>
      <c r="CQ250" s="14" t="str">
        <f>VLOOKUP(CQ373,Lookups!$AJ$1:$AK$4,2,TRUE)</f>
        <v>6Months</v>
      </c>
      <c r="CR250" s="14" t="str">
        <f>VLOOKUP(CR373,Lookups!$AJ$1:$AK$4,2,TRUE)</f>
        <v>12Months</v>
      </c>
      <c r="CS250" s="14" t="str">
        <f>VLOOKUP(CS373,Lookups!$AJ$1:$AK$4,2,TRUE)</f>
        <v>6Months</v>
      </c>
      <c r="CT250" s="14" t="str">
        <f>VLOOKUP(CT373,Lookups!$AJ$1:$AK$4,2,TRUE)</f>
        <v>6Months</v>
      </c>
      <c r="CU250" s="14" t="str">
        <f>VLOOKUP(CU373,Lookups!$AJ$1:$AK$4,2,TRUE)</f>
        <v>12Months</v>
      </c>
      <c r="CV250" s="14" t="str">
        <f>VLOOKUP(CV373,Lookups!$AJ$1:$AK$4,2,TRUE)</f>
        <v>12Months</v>
      </c>
      <c r="CW250" s="14" t="str">
        <f>VLOOKUP(CW373,Lookups!$AJ$1:$AK$4,2,TRUE)</f>
        <v>12Months</v>
      </c>
    </row>
    <row r="251" ht="12.75" customHeight="1" outlineLevel="1">
      <c r="A251" s="11" t="s">
        <v>728</v>
      </c>
      <c r="B251" s="14" t="str">
        <f>VLOOKUP(B374,Lookups!$AL$1:$AM$3,2,TRUE)</f>
        <v>NotIncluded   </v>
      </c>
      <c r="C251" s="14" t="str">
        <f>VLOOKUP(C374,Lookups!$AL$1:$AM$3,2,TRUE)</f>
        <v>NotIncluded   </v>
      </c>
      <c r="D251" s="14" t="str">
        <f>VLOOKUP(D374,Lookups!$AL$1:$AM$3,2,TRUE)</f>
        <v>NotIncluded   </v>
      </c>
      <c r="E251" s="14" t="str">
        <f>VLOOKUP(E374,Lookups!$AL$1:$AM$3,2,TRUE)</f>
        <v>Included  </v>
      </c>
      <c r="F251" s="14" t="str">
        <f>VLOOKUP(F374,Lookups!$AL$1:$AM$3,2,TRUE)</f>
        <v>Included  </v>
      </c>
      <c r="G251" s="14" t="str">
        <f>VLOOKUP(G374,Lookups!$AL$1:$AM$3,2,TRUE)</f>
        <v>Included  </v>
      </c>
      <c r="H251" s="14" t="str">
        <f>VLOOKUP(H374,Lookups!$AL$1:$AM$3,2,TRUE)</f>
        <v>NotIncluded   </v>
      </c>
      <c r="I251" s="14" t="str">
        <f>VLOOKUP(I374,Lookups!$AL$1:$AM$3,2,TRUE)</f>
        <v>NotIncluded   </v>
      </c>
      <c r="J251" s="14" t="str">
        <f>VLOOKUP(J374,Lookups!$AL$1:$AM$3,2,TRUE)</f>
        <v>NotIncluded   </v>
      </c>
      <c r="K251" s="14" t="str">
        <f>VLOOKUP(K374,Lookups!$AL$1:$AM$3,2,TRUE)</f>
        <v>Included  </v>
      </c>
      <c r="L251" s="14" t="str">
        <f>VLOOKUP(L374,Lookups!$AL$1:$AM$3,2,TRUE)</f>
        <v>NotIncluded   </v>
      </c>
      <c r="M251" s="14" t="str">
        <f>VLOOKUP(M374,Lookups!$AL$1:$AM$3,2,TRUE)</f>
        <v>NotIncluded   </v>
      </c>
      <c r="N251" s="14" t="str">
        <f>VLOOKUP(N374,Lookups!$AL$1:$AM$3,2,TRUE)</f>
        <v>NotIncluded   </v>
      </c>
      <c r="O251" s="14" t="str">
        <f>VLOOKUP(O374,Lookups!$AL$1:$AM$3,2,TRUE)</f>
        <v>NotIncluded   </v>
      </c>
      <c r="P251" s="14" t="str">
        <f>VLOOKUP(P374,Lookups!$AL$1:$AM$3,2,TRUE)</f>
        <v>Included  </v>
      </c>
      <c r="Q251" s="14" t="str">
        <f>VLOOKUP(Q374,Lookups!$AL$1:$AM$3,2,TRUE)</f>
        <v>Included  </v>
      </c>
      <c r="R251" s="14" t="str">
        <f>VLOOKUP(R374,Lookups!$AL$1:$AM$3,2,TRUE)</f>
        <v>Included  </v>
      </c>
      <c r="S251" s="14" t="str">
        <f>VLOOKUP(S374,Lookups!$AL$1:$AM$3,2,TRUE)</f>
        <v>NotIncluded   </v>
      </c>
      <c r="T251" s="14" t="str">
        <f>VLOOKUP(T374,Lookups!$AL$1:$AM$3,2,TRUE)</f>
        <v>NotIncluded   </v>
      </c>
      <c r="U251" s="14" t="str">
        <f>VLOOKUP(U374,Lookups!$AL$1:$AM$3,2,TRUE)</f>
        <v>Included  </v>
      </c>
      <c r="V251" s="14" t="str">
        <f>VLOOKUP(V374,Lookups!$AL$1:$AM$3,2,TRUE)</f>
        <v>Included  </v>
      </c>
      <c r="W251" s="14" t="str">
        <f>VLOOKUP(W374,Lookups!$AL$1:$AM$3,2,TRUE)</f>
        <v>Included  </v>
      </c>
      <c r="X251" s="14" t="str">
        <f>VLOOKUP(X374,Lookups!$AL$1:$AM$3,2,TRUE)</f>
        <v>NotIncluded   </v>
      </c>
      <c r="Y251" s="14" t="str">
        <f>VLOOKUP(Y374,Lookups!$AL$1:$AM$3,2,TRUE)</f>
        <v>Included  </v>
      </c>
      <c r="Z251" s="14" t="str">
        <f>VLOOKUP(Z374,Lookups!$AL$1:$AM$3,2,TRUE)</f>
        <v>Included  </v>
      </c>
      <c r="AA251" s="14" t="str">
        <f>VLOOKUP(AA374,Lookups!$AL$1:$AM$3,2,TRUE)</f>
        <v>Included  </v>
      </c>
      <c r="AB251" s="14" t="str">
        <f>VLOOKUP(AB374,Lookups!$AL$1:$AM$3,2,TRUE)</f>
        <v>Included  </v>
      </c>
      <c r="AC251" s="14" t="str">
        <f>VLOOKUP(AC374,Lookups!$AL$1:$AM$3,2,TRUE)</f>
        <v>NotIncluded   </v>
      </c>
      <c r="AD251" s="14" t="str">
        <f>VLOOKUP(AD374,Lookups!$AL$1:$AM$3,2,TRUE)</f>
        <v>NotIncluded   </v>
      </c>
      <c r="AE251" s="14" t="str">
        <f>VLOOKUP(AE374,Lookups!$AL$1:$AM$3,2,TRUE)</f>
        <v>NotIncluded   </v>
      </c>
      <c r="AF251" s="14" t="str">
        <f>VLOOKUP(AF374,Lookups!$AL$1:$AM$3,2,TRUE)</f>
        <v>NotIncluded   </v>
      </c>
      <c r="AG251" s="14" t="str">
        <f>VLOOKUP(AG374,Lookups!$AL$1:$AM$3,2,TRUE)</f>
        <v>NotIncluded   </v>
      </c>
      <c r="AH251" s="14" t="str">
        <f>VLOOKUP(AH374,Lookups!$AL$1:$AM$3,2,TRUE)</f>
        <v>Included  </v>
      </c>
      <c r="AI251" s="14" t="str">
        <f>VLOOKUP(AI374,Lookups!$AL$1:$AM$3,2,TRUE)</f>
        <v>NotIncluded   </v>
      </c>
      <c r="AJ251" s="14" t="str">
        <f>VLOOKUP(AJ374,Lookups!$AL$1:$AM$3,2,TRUE)</f>
        <v>NotIncluded   </v>
      </c>
      <c r="AK251" s="14" t="str">
        <f>VLOOKUP(AK374,Lookups!$AL$1:$AM$3,2,TRUE)</f>
        <v>Included  </v>
      </c>
      <c r="AL251" s="14" t="str">
        <f>VLOOKUP(AL374,Lookups!$AL$1:$AM$3,2,TRUE)</f>
        <v>Included  </v>
      </c>
      <c r="AM251" s="14" t="str">
        <f>VLOOKUP(AM374,Lookups!$AL$1:$AM$3,2,TRUE)</f>
        <v>Included  </v>
      </c>
      <c r="AN251" s="14" t="str">
        <f>VLOOKUP(AN374,Lookups!$AL$1:$AM$3,2,TRUE)</f>
        <v>NotIncluded   </v>
      </c>
      <c r="AO251" s="14" t="str">
        <f>VLOOKUP(AO374,Lookups!$AL$1:$AM$3,2,TRUE)</f>
        <v>Included  </v>
      </c>
      <c r="AP251" s="14" t="str">
        <f>VLOOKUP(AP374,Lookups!$AL$1:$AM$3,2,TRUE)</f>
        <v>NotIncluded   </v>
      </c>
      <c r="AQ251" s="14" t="str">
        <f>VLOOKUP(AQ374,Lookups!$AL$1:$AM$3,2,TRUE)</f>
        <v>Included  </v>
      </c>
      <c r="AR251" s="14" t="str">
        <f>VLOOKUP(AR374,Lookups!$AL$1:$AM$3,2,TRUE)</f>
        <v>Included  </v>
      </c>
      <c r="AS251" s="14" t="str">
        <f>VLOOKUP(AS374,Lookups!$AL$1:$AM$3,2,TRUE)</f>
        <v>NotIncluded   </v>
      </c>
      <c r="AT251" s="14" t="str">
        <f>VLOOKUP(AT374,Lookups!$AL$1:$AM$3,2,TRUE)</f>
        <v>NotIncluded   </v>
      </c>
      <c r="AU251" s="14" t="str">
        <f>VLOOKUP(AU374,Lookups!$AL$1:$AM$3,2,TRUE)</f>
        <v>Included  </v>
      </c>
      <c r="AV251" s="14" t="str">
        <f>VLOOKUP(AV374,Lookups!$AL$1:$AM$3,2,TRUE)</f>
        <v>NotIncluded   </v>
      </c>
      <c r="AW251" s="14" t="str">
        <f>VLOOKUP(AW374,Lookups!$AL$1:$AM$3,2,TRUE)</f>
        <v>NotIncluded   </v>
      </c>
      <c r="AX251" s="14" t="str">
        <f>VLOOKUP(AX374,Lookups!$AL$1:$AM$3,2,TRUE)</f>
        <v>Included  </v>
      </c>
      <c r="AY251" s="14" t="str">
        <f>VLOOKUP(AY374,Lookups!$AL$1:$AM$3,2,TRUE)</f>
        <v>NotIncluded   </v>
      </c>
      <c r="AZ251" s="14" t="str">
        <f>VLOOKUP(AZ374,Lookups!$AL$1:$AM$3,2,TRUE)</f>
        <v>NotIncluded   </v>
      </c>
      <c r="BA251" s="14" t="str">
        <f>VLOOKUP(BA374,Lookups!$AL$1:$AM$3,2,TRUE)</f>
        <v>Included  </v>
      </c>
      <c r="BB251" s="14" t="str">
        <f>VLOOKUP(BB374,Lookups!$AL$1:$AM$3,2,TRUE)</f>
        <v>Included  </v>
      </c>
      <c r="BC251" s="14" t="str">
        <f>VLOOKUP(BC374,Lookups!$AL$1:$AM$3,2,TRUE)</f>
        <v>NotIncluded   </v>
      </c>
      <c r="BD251" s="14" t="str">
        <f>VLOOKUP(BD374,Lookups!$AL$1:$AM$3,2,TRUE)</f>
        <v>Included  </v>
      </c>
      <c r="BE251" s="14" t="str">
        <f>VLOOKUP(BE374,Lookups!$AL$1:$AM$3,2,TRUE)</f>
        <v>NotIncluded   </v>
      </c>
      <c r="BF251" s="14" t="str">
        <f>VLOOKUP(BF374,Lookups!$AL$1:$AM$3,2,TRUE)</f>
        <v>NotIncluded   </v>
      </c>
      <c r="BG251" s="14" t="str">
        <f>VLOOKUP(BG374,Lookups!$AL$1:$AM$3,2,TRUE)</f>
        <v>Included  </v>
      </c>
      <c r="BH251" s="14" t="str">
        <f>VLOOKUP(BH374,Lookups!$AL$1:$AM$3,2,TRUE)</f>
        <v>Included  </v>
      </c>
      <c r="BI251" s="14" t="str">
        <f>VLOOKUP(BI374,Lookups!$AL$1:$AM$3,2,TRUE)</f>
        <v>Included  </v>
      </c>
      <c r="BJ251" s="14" t="str">
        <f>VLOOKUP(BJ374,Lookups!$AL$1:$AM$3,2,TRUE)</f>
        <v>NotIncluded   </v>
      </c>
      <c r="BK251" s="14" t="str">
        <f>VLOOKUP(BK374,Lookups!$AL$1:$AM$3,2,TRUE)</f>
        <v>Included  </v>
      </c>
      <c r="BL251" s="14" t="str">
        <f>VLOOKUP(BL374,Lookups!$AL$1:$AM$3,2,TRUE)</f>
        <v>Included  </v>
      </c>
      <c r="BM251" s="14" t="str">
        <f>VLOOKUP(BM374,Lookups!$AL$1:$AM$3,2,TRUE)</f>
        <v>Included  </v>
      </c>
      <c r="BN251" s="14" t="str">
        <f>VLOOKUP(BN374,Lookups!$AL$1:$AM$3,2,TRUE)</f>
        <v>NotIncluded   </v>
      </c>
      <c r="BO251" s="14" t="str">
        <f>VLOOKUP(BO374,Lookups!$AL$1:$AM$3,2,TRUE)</f>
        <v>NotIncluded   </v>
      </c>
      <c r="BP251" s="14" t="str">
        <f>VLOOKUP(BP374,Lookups!$AL$1:$AM$3,2,TRUE)</f>
        <v>Included  </v>
      </c>
      <c r="BQ251" s="14" t="str">
        <f>VLOOKUP(BQ374,Lookups!$AL$1:$AM$3,2,TRUE)</f>
        <v>Included  </v>
      </c>
      <c r="BR251" s="14" t="str">
        <f>VLOOKUP(BR374,Lookups!$AL$1:$AM$3,2,TRUE)</f>
        <v>Included  </v>
      </c>
      <c r="BS251" s="14" t="str">
        <f>VLOOKUP(BS374,Lookups!$AL$1:$AM$3,2,TRUE)</f>
        <v>NotIncluded   </v>
      </c>
      <c r="BT251" s="14" t="str">
        <f>VLOOKUP(BT374,Lookups!$AL$1:$AM$3,2,TRUE)</f>
        <v>NotIncluded   </v>
      </c>
      <c r="BU251" s="14" t="str">
        <f>VLOOKUP(BU374,Lookups!$AL$1:$AM$3,2,TRUE)</f>
        <v>Included  </v>
      </c>
      <c r="BV251" s="14" t="str">
        <f>VLOOKUP(BV374,Lookups!$AL$1:$AM$3,2,TRUE)</f>
        <v>NotIncluded   </v>
      </c>
      <c r="BW251" s="14" t="str">
        <f>VLOOKUP(BW374,Lookups!$AL$1:$AM$3,2,TRUE)</f>
        <v>Included  </v>
      </c>
      <c r="BX251" s="14" t="str">
        <f>VLOOKUP(BX374,Lookups!$AL$1:$AM$3,2,TRUE)</f>
        <v>Included  </v>
      </c>
      <c r="BY251" s="14" t="str">
        <f>VLOOKUP(BY374,Lookups!$AL$1:$AM$3,2,TRUE)</f>
        <v>NotIncluded   </v>
      </c>
      <c r="BZ251" s="14" t="str">
        <f>VLOOKUP(BZ374,Lookups!$AL$1:$AM$3,2,TRUE)</f>
        <v>NotIncluded   </v>
      </c>
      <c r="CA251" s="14" t="str">
        <f>VLOOKUP(CA374,Lookups!$AL$1:$AM$3,2,TRUE)</f>
        <v>NotIncluded   </v>
      </c>
      <c r="CB251" s="14" t="str">
        <f>VLOOKUP(CB374,Lookups!$AL$1:$AM$3,2,TRUE)</f>
        <v>Included  </v>
      </c>
      <c r="CC251" s="14" t="str">
        <f>VLOOKUP(CC374,Lookups!$AL$1:$AM$3,2,TRUE)</f>
        <v>NotIncluded   </v>
      </c>
      <c r="CD251" s="14" t="str">
        <f>VLOOKUP(CD374,Lookups!$AL$1:$AM$3,2,TRUE)</f>
        <v>Included  </v>
      </c>
      <c r="CE251" s="14" t="str">
        <f>VLOOKUP(CE374,Lookups!$AL$1:$AM$3,2,TRUE)</f>
        <v>Included  </v>
      </c>
      <c r="CF251" s="14" t="str">
        <f>VLOOKUP(CF374,Lookups!$AL$1:$AM$3,2,TRUE)</f>
        <v>Included  </v>
      </c>
      <c r="CG251" s="14" t="str">
        <f>VLOOKUP(CG374,Lookups!$AL$1:$AM$3,2,TRUE)</f>
        <v>NotIncluded   </v>
      </c>
      <c r="CH251" s="14" t="str">
        <f>VLOOKUP(CH374,Lookups!$AL$1:$AM$3,2,TRUE)</f>
        <v>Included  </v>
      </c>
      <c r="CI251" s="14" t="str">
        <f>VLOOKUP(CI374,Lookups!$AL$1:$AM$3,2,TRUE)</f>
        <v>Included  </v>
      </c>
      <c r="CJ251" s="14" t="str">
        <f>VLOOKUP(CJ374,Lookups!$AL$1:$AM$3,2,TRUE)</f>
        <v>Included  </v>
      </c>
      <c r="CK251" s="14" t="str">
        <f>VLOOKUP(CK374,Lookups!$AL$1:$AM$3,2,TRUE)</f>
        <v>Included  </v>
      </c>
      <c r="CL251" s="14" t="str">
        <f>VLOOKUP(CL374,Lookups!$AL$1:$AM$3,2,TRUE)</f>
        <v>Included  </v>
      </c>
      <c r="CM251" s="14" t="str">
        <f>VLOOKUP(CM374,Lookups!$AL$1:$AM$3,2,TRUE)</f>
        <v>NotIncluded   </v>
      </c>
      <c r="CN251" s="14" t="str">
        <f>VLOOKUP(CN374,Lookups!$AL$1:$AM$3,2,TRUE)</f>
        <v>NotIncluded   </v>
      </c>
      <c r="CO251" s="14" t="str">
        <f>VLOOKUP(CO374,Lookups!$AL$1:$AM$3,2,TRUE)</f>
        <v>Included  </v>
      </c>
      <c r="CP251" s="14" t="str">
        <f>VLOOKUP(CP374,Lookups!$AL$1:$AM$3,2,TRUE)</f>
        <v>NotIncluded   </v>
      </c>
      <c r="CQ251" s="14" t="str">
        <f>VLOOKUP(CQ374,Lookups!$AL$1:$AM$3,2,TRUE)</f>
        <v>NotIncluded   </v>
      </c>
      <c r="CR251" s="14" t="str">
        <f>VLOOKUP(CR374,Lookups!$AL$1:$AM$3,2,TRUE)</f>
        <v>Included  </v>
      </c>
      <c r="CS251" s="14" t="str">
        <f>VLOOKUP(CS374,Lookups!$AL$1:$AM$3,2,TRUE)</f>
        <v>Included  </v>
      </c>
      <c r="CT251" s="14" t="str">
        <f>VLOOKUP(CT374,Lookups!$AL$1:$AM$3,2,TRUE)</f>
        <v>NotIncluded   </v>
      </c>
      <c r="CU251" s="14" t="str">
        <f>VLOOKUP(CU374,Lookups!$AL$1:$AM$3,2,TRUE)</f>
        <v>NotIncluded   </v>
      </c>
      <c r="CV251" s="14" t="str">
        <f>VLOOKUP(CV374,Lookups!$AL$1:$AM$3,2,TRUE)</f>
        <v>NotIncluded   </v>
      </c>
      <c r="CW251" s="14" t="str">
        <f>VLOOKUP(CW374,Lookups!$AL$1:$AM$3,2,TRUE)</f>
        <v>NotIncluded   </v>
      </c>
    </row>
    <row r="252" ht="12.75" customHeight="1" outlineLevel="1">
      <c r="A252" s="11" t="s">
        <v>729</v>
      </c>
      <c r="B252" s="14" t="b">
        <f>VLOOKUP(B375,Lookups!$AN$1:$AO$3,2,TRUE)</f>
        <v>0</v>
      </c>
      <c r="C252" s="14" t="b">
        <f>VLOOKUP(C375,Lookups!$AN$1:$AO$3,2,TRUE)</f>
        <v>0</v>
      </c>
      <c r="D252" s="14" t="b">
        <f>VLOOKUP(D375,Lookups!$AN$1:$AO$3,2,TRUE)</f>
        <v>1</v>
      </c>
      <c r="E252" s="14" t="b">
        <f>VLOOKUP(E375,Lookups!$AN$1:$AO$3,2,TRUE)</f>
        <v>1</v>
      </c>
      <c r="F252" s="14" t="b">
        <f>VLOOKUP(F375,Lookups!$AN$1:$AO$3,2,TRUE)</f>
        <v>0</v>
      </c>
      <c r="G252" s="14" t="b">
        <f>VLOOKUP(G375,Lookups!$AN$1:$AO$3,2,TRUE)</f>
        <v>0</v>
      </c>
      <c r="H252" s="14" t="b">
        <f>VLOOKUP(H375,Lookups!$AN$1:$AO$3,2,TRUE)</f>
        <v>1</v>
      </c>
      <c r="I252" s="14" t="b">
        <f>VLOOKUP(I375,Lookups!$AN$1:$AO$3,2,TRUE)</f>
        <v>0</v>
      </c>
      <c r="J252" s="14" t="b">
        <f>VLOOKUP(J375,Lookups!$AN$1:$AO$3,2,TRUE)</f>
        <v>0</v>
      </c>
      <c r="K252" s="14" t="b">
        <f>VLOOKUP(K375,Lookups!$AN$1:$AO$3,2,TRUE)</f>
        <v>1</v>
      </c>
      <c r="L252" s="14" t="b">
        <f>VLOOKUP(L375,Lookups!$AN$1:$AO$3,2,TRUE)</f>
        <v>1</v>
      </c>
      <c r="M252" s="14" t="b">
        <f>VLOOKUP(M375,Lookups!$AN$1:$AO$3,2,TRUE)</f>
        <v>1</v>
      </c>
      <c r="N252" s="14" t="b">
        <f>VLOOKUP(N375,Lookups!$AN$1:$AO$3,2,TRUE)</f>
        <v>1</v>
      </c>
      <c r="O252" s="14" t="b">
        <f>VLOOKUP(O375,Lookups!$AN$1:$AO$3,2,TRUE)</f>
        <v>1</v>
      </c>
      <c r="P252" s="14" t="b">
        <f>VLOOKUP(P375,Lookups!$AN$1:$AO$3,2,TRUE)</f>
        <v>0</v>
      </c>
      <c r="Q252" s="14" t="b">
        <f>VLOOKUP(Q375,Lookups!$AN$1:$AO$3,2,TRUE)</f>
        <v>0</v>
      </c>
      <c r="R252" s="14" t="b">
        <f>VLOOKUP(R375,Lookups!$AN$1:$AO$3,2,TRUE)</f>
        <v>0</v>
      </c>
      <c r="S252" s="14" t="b">
        <f>VLOOKUP(S375,Lookups!$AN$1:$AO$3,2,TRUE)</f>
        <v>0</v>
      </c>
      <c r="T252" s="14" t="b">
        <f>VLOOKUP(T375,Lookups!$AN$1:$AO$3,2,TRUE)</f>
        <v>1</v>
      </c>
      <c r="U252" s="14" t="b">
        <f>VLOOKUP(U375,Lookups!$AN$1:$AO$3,2,TRUE)</f>
        <v>0</v>
      </c>
      <c r="V252" s="14" t="b">
        <f>VLOOKUP(V375,Lookups!$AN$1:$AO$3,2,TRUE)</f>
        <v>1</v>
      </c>
      <c r="W252" s="14" t="b">
        <f>VLOOKUP(W375,Lookups!$AN$1:$AO$3,2,TRUE)</f>
        <v>1</v>
      </c>
      <c r="X252" s="14" t="b">
        <f>VLOOKUP(X375,Lookups!$AN$1:$AO$3,2,TRUE)</f>
        <v>0</v>
      </c>
      <c r="Y252" s="14" t="b">
        <f>VLOOKUP(Y375,Lookups!$AN$1:$AO$3,2,TRUE)</f>
        <v>1</v>
      </c>
      <c r="Z252" s="14" t="b">
        <f>VLOOKUP(Z375,Lookups!$AN$1:$AO$3,2,TRUE)</f>
        <v>0</v>
      </c>
      <c r="AA252" s="14" t="b">
        <f>VLOOKUP(AA375,Lookups!$AN$1:$AO$3,2,TRUE)</f>
        <v>1</v>
      </c>
      <c r="AB252" s="14" t="b">
        <f>VLOOKUP(AB375,Lookups!$AN$1:$AO$3,2,TRUE)</f>
        <v>1</v>
      </c>
      <c r="AC252" s="14" t="b">
        <f>VLOOKUP(AC375,Lookups!$AN$1:$AO$3,2,TRUE)</f>
        <v>0</v>
      </c>
      <c r="AD252" s="14" t="b">
        <f>VLOOKUP(AD375,Lookups!$AN$1:$AO$3,2,TRUE)</f>
        <v>1</v>
      </c>
      <c r="AE252" s="14" t="b">
        <f>VLOOKUP(AE375,Lookups!$AN$1:$AO$3,2,TRUE)</f>
        <v>0</v>
      </c>
      <c r="AF252" s="14" t="b">
        <f>VLOOKUP(AF375,Lookups!$AN$1:$AO$3,2,TRUE)</f>
        <v>0</v>
      </c>
      <c r="AG252" s="14" t="b">
        <f>VLOOKUP(AG375,Lookups!$AN$1:$AO$3,2,TRUE)</f>
        <v>0</v>
      </c>
      <c r="AH252" s="14" t="b">
        <f>VLOOKUP(AH375,Lookups!$AN$1:$AO$3,2,TRUE)</f>
        <v>0</v>
      </c>
      <c r="AI252" s="14" t="b">
        <f>VLOOKUP(AI375,Lookups!$AN$1:$AO$3,2,TRUE)</f>
        <v>0</v>
      </c>
      <c r="AJ252" s="14" t="b">
        <f>VLOOKUP(AJ375,Lookups!$AN$1:$AO$3,2,TRUE)</f>
        <v>0</v>
      </c>
      <c r="AK252" s="14" t="b">
        <f>VLOOKUP(AK375,Lookups!$AN$1:$AO$3,2,TRUE)</f>
        <v>0</v>
      </c>
      <c r="AL252" s="14" t="b">
        <f>VLOOKUP(AL375,Lookups!$AN$1:$AO$3,2,TRUE)</f>
        <v>0</v>
      </c>
      <c r="AM252" s="14" t="b">
        <f>VLOOKUP(AM375,Lookups!$AN$1:$AO$3,2,TRUE)</f>
        <v>1</v>
      </c>
      <c r="AN252" s="14" t="b">
        <f>VLOOKUP(AN375,Lookups!$AN$1:$AO$3,2,TRUE)</f>
        <v>1</v>
      </c>
      <c r="AO252" s="14" t="b">
        <f>VLOOKUP(AO375,Lookups!$AN$1:$AO$3,2,TRUE)</f>
        <v>1</v>
      </c>
      <c r="AP252" s="14" t="b">
        <f>VLOOKUP(AP375,Lookups!$AN$1:$AO$3,2,TRUE)</f>
        <v>1</v>
      </c>
      <c r="AQ252" s="14" t="b">
        <f>VLOOKUP(AQ375,Lookups!$AN$1:$AO$3,2,TRUE)</f>
        <v>0</v>
      </c>
      <c r="AR252" s="14" t="b">
        <f>VLOOKUP(AR375,Lookups!$AN$1:$AO$3,2,TRUE)</f>
        <v>1</v>
      </c>
      <c r="AS252" s="14" t="b">
        <f>VLOOKUP(AS375,Lookups!$AN$1:$AO$3,2,TRUE)</f>
        <v>0</v>
      </c>
      <c r="AT252" s="14" t="b">
        <f>VLOOKUP(AT375,Lookups!$AN$1:$AO$3,2,TRUE)</f>
        <v>0</v>
      </c>
      <c r="AU252" s="14" t="b">
        <f>VLOOKUP(AU375,Lookups!$AN$1:$AO$3,2,TRUE)</f>
        <v>0</v>
      </c>
      <c r="AV252" s="14" t="b">
        <f>VLOOKUP(AV375,Lookups!$AN$1:$AO$3,2,TRUE)</f>
        <v>0</v>
      </c>
      <c r="AW252" s="14" t="b">
        <f>VLOOKUP(AW375,Lookups!$AN$1:$AO$3,2,TRUE)</f>
        <v>0</v>
      </c>
      <c r="AX252" s="14" t="b">
        <f>VLOOKUP(AX375,Lookups!$AN$1:$AO$3,2,TRUE)</f>
        <v>0</v>
      </c>
      <c r="AY252" s="14" t="b">
        <f>VLOOKUP(AY375,Lookups!$AN$1:$AO$3,2,TRUE)</f>
        <v>0</v>
      </c>
      <c r="AZ252" s="14" t="b">
        <f>VLOOKUP(AZ375,Lookups!$AN$1:$AO$3,2,TRUE)</f>
        <v>1</v>
      </c>
      <c r="BA252" s="14" t="b">
        <f>VLOOKUP(BA375,Lookups!$AN$1:$AO$3,2,TRUE)</f>
        <v>0</v>
      </c>
      <c r="BB252" s="14" t="b">
        <f>VLOOKUP(BB375,Lookups!$AN$1:$AO$3,2,TRUE)</f>
        <v>0</v>
      </c>
      <c r="BC252" s="14" t="b">
        <f>VLOOKUP(BC375,Lookups!$AN$1:$AO$3,2,TRUE)</f>
        <v>0</v>
      </c>
      <c r="BD252" s="14" t="b">
        <f>VLOOKUP(BD375,Lookups!$AN$1:$AO$3,2,TRUE)</f>
        <v>1</v>
      </c>
      <c r="BE252" s="14" t="b">
        <f>VLOOKUP(BE375,Lookups!$AN$1:$AO$3,2,TRUE)</f>
        <v>0</v>
      </c>
      <c r="BF252" s="14" t="b">
        <f>VLOOKUP(BF375,Lookups!$AN$1:$AO$3,2,TRUE)</f>
        <v>1</v>
      </c>
      <c r="BG252" s="14" t="b">
        <f>VLOOKUP(BG375,Lookups!$AN$1:$AO$3,2,TRUE)</f>
        <v>0</v>
      </c>
      <c r="BH252" s="14" t="b">
        <f>VLOOKUP(BH375,Lookups!$AN$1:$AO$3,2,TRUE)</f>
        <v>0</v>
      </c>
      <c r="BI252" s="14" t="b">
        <f>VLOOKUP(BI375,Lookups!$AN$1:$AO$3,2,TRUE)</f>
        <v>0</v>
      </c>
      <c r="BJ252" s="14" t="b">
        <f>VLOOKUP(BJ375,Lookups!$AN$1:$AO$3,2,TRUE)</f>
        <v>1</v>
      </c>
      <c r="BK252" s="14" t="b">
        <f>VLOOKUP(BK375,Lookups!$AN$1:$AO$3,2,TRUE)</f>
        <v>0</v>
      </c>
      <c r="BL252" s="14" t="b">
        <f>VLOOKUP(BL375,Lookups!$AN$1:$AO$3,2,TRUE)</f>
        <v>1</v>
      </c>
      <c r="BM252" s="14" t="b">
        <f>VLOOKUP(BM375,Lookups!$AN$1:$AO$3,2,TRUE)</f>
        <v>0</v>
      </c>
      <c r="BN252" s="14" t="b">
        <f>VLOOKUP(BN375,Lookups!$AN$1:$AO$3,2,TRUE)</f>
        <v>0</v>
      </c>
      <c r="BO252" s="14" t="b">
        <f>VLOOKUP(BO375,Lookups!$AN$1:$AO$3,2,TRUE)</f>
        <v>1</v>
      </c>
      <c r="BP252" s="14" t="b">
        <f>VLOOKUP(BP375,Lookups!$AN$1:$AO$3,2,TRUE)</f>
        <v>1</v>
      </c>
      <c r="BQ252" s="14" t="b">
        <f>VLOOKUP(BQ375,Lookups!$AN$1:$AO$3,2,TRUE)</f>
        <v>1</v>
      </c>
      <c r="BR252" s="14" t="b">
        <f>VLOOKUP(BR375,Lookups!$AN$1:$AO$3,2,TRUE)</f>
        <v>1</v>
      </c>
      <c r="BS252" s="14" t="b">
        <f>VLOOKUP(BS375,Lookups!$AN$1:$AO$3,2,TRUE)</f>
        <v>1</v>
      </c>
      <c r="BT252" s="14" t="b">
        <f>VLOOKUP(BT375,Lookups!$AN$1:$AO$3,2,TRUE)</f>
        <v>0</v>
      </c>
      <c r="BU252" s="14" t="b">
        <f>VLOOKUP(BU375,Lookups!$AN$1:$AO$3,2,TRUE)</f>
        <v>1</v>
      </c>
      <c r="BV252" s="14" t="b">
        <f>VLOOKUP(BV375,Lookups!$AN$1:$AO$3,2,TRUE)</f>
        <v>1</v>
      </c>
      <c r="BW252" s="14" t="b">
        <f>VLOOKUP(BW375,Lookups!$AN$1:$AO$3,2,TRUE)</f>
        <v>1</v>
      </c>
      <c r="BX252" s="14" t="b">
        <f>VLOOKUP(BX375,Lookups!$AN$1:$AO$3,2,TRUE)</f>
        <v>0</v>
      </c>
      <c r="BY252" s="14" t="b">
        <f>VLOOKUP(BY375,Lookups!$AN$1:$AO$3,2,TRUE)</f>
        <v>0</v>
      </c>
      <c r="BZ252" s="14" t="b">
        <f>VLOOKUP(BZ375,Lookups!$AN$1:$AO$3,2,TRUE)</f>
        <v>0</v>
      </c>
      <c r="CA252" s="14" t="b">
        <f>VLOOKUP(CA375,Lookups!$AN$1:$AO$3,2,TRUE)</f>
        <v>0</v>
      </c>
      <c r="CB252" s="14" t="b">
        <f>VLOOKUP(CB375,Lookups!$AN$1:$AO$3,2,TRUE)</f>
        <v>0</v>
      </c>
      <c r="CC252" s="14" t="b">
        <f>VLOOKUP(CC375,Lookups!$AN$1:$AO$3,2,TRUE)</f>
        <v>1</v>
      </c>
      <c r="CD252" s="14" t="b">
        <f>VLOOKUP(CD375,Lookups!$AN$1:$AO$3,2,TRUE)</f>
        <v>0</v>
      </c>
      <c r="CE252" s="14" t="b">
        <f>VLOOKUP(CE375,Lookups!$AN$1:$AO$3,2,TRUE)</f>
        <v>0</v>
      </c>
      <c r="CF252" s="14" t="b">
        <f>VLOOKUP(CF375,Lookups!$AN$1:$AO$3,2,TRUE)</f>
        <v>0</v>
      </c>
      <c r="CG252" s="14" t="b">
        <f>VLOOKUP(CG375,Lookups!$AN$1:$AO$3,2,TRUE)</f>
        <v>1</v>
      </c>
      <c r="CH252" s="14" t="b">
        <f>VLOOKUP(CH375,Lookups!$AN$1:$AO$3,2,TRUE)</f>
        <v>0</v>
      </c>
      <c r="CI252" s="14" t="b">
        <f>VLOOKUP(CI375,Lookups!$AN$1:$AO$3,2,TRUE)</f>
        <v>0</v>
      </c>
      <c r="CJ252" s="14" t="b">
        <f>VLOOKUP(CJ375,Lookups!$AN$1:$AO$3,2,TRUE)</f>
        <v>1</v>
      </c>
      <c r="CK252" s="14" t="b">
        <f>VLOOKUP(CK375,Lookups!$AN$1:$AO$3,2,TRUE)</f>
        <v>1</v>
      </c>
      <c r="CL252" s="14" t="b">
        <f>VLOOKUP(CL375,Lookups!$AN$1:$AO$3,2,TRUE)</f>
        <v>1</v>
      </c>
      <c r="CM252" s="14" t="b">
        <f>VLOOKUP(CM375,Lookups!$AN$1:$AO$3,2,TRUE)</f>
        <v>0</v>
      </c>
      <c r="CN252" s="14" t="b">
        <f>VLOOKUP(CN375,Lookups!$AN$1:$AO$3,2,TRUE)</f>
        <v>1</v>
      </c>
      <c r="CO252" s="14" t="b">
        <f>VLOOKUP(CO375,Lookups!$AN$1:$AO$3,2,TRUE)</f>
        <v>0</v>
      </c>
      <c r="CP252" s="14" t="b">
        <f>VLOOKUP(CP375,Lookups!$AN$1:$AO$3,2,TRUE)</f>
        <v>1</v>
      </c>
      <c r="CQ252" s="14" t="b">
        <f>VLOOKUP(CQ375,Lookups!$AN$1:$AO$3,2,TRUE)</f>
        <v>1</v>
      </c>
      <c r="CR252" s="14" t="b">
        <f>VLOOKUP(CR375,Lookups!$AN$1:$AO$3,2,TRUE)</f>
        <v>0</v>
      </c>
      <c r="CS252" s="14" t="b">
        <f>VLOOKUP(CS375,Lookups!$AN$1:$AO$3,2,TRUE)</f>
        <v>0</v>
      </c>
      <c r="CT252" s="14" t="b">
        <f>VLOOKUP(CT375,Lookups!$AN$1:$AO$3,2,TRUE)</f>
        <v>1</v>
      </c>
      <c r="CU252" s="14" t="b">
        <f>VLOOKUP(CU375,Lookups!$AN$1:$AO$3,2,TRUE)</f>
        <v>1</v>
      </c>
      <c r="CV252" s="14" t="b">
        <f>VLOOKUP(CV375,Lookups!$AN$1:$AO$3,2,TRUE)</f>
        <v>1</v>
      </c>
      <c r="CW252" s="14" t="b">
        <f>VLOOKUP(CW375,Lookups!$AN$1:$AO$3,2,TRUE)</f>
        <v>1</v>
      </c>
    </row>
    <row r="253" ht="12.75" customHeight="1" outlineLevel="1">
      <c r="A253" s="11" t="s">
        <v>730</v>
      </c>
      <c r="B253" s="14" t="b">
        <f>VLOOKUP(B376,Lookups!$AP$1:$AQ$3,2,TRUE)</f>
        <v>1</v>
      </c>
      <c r="C253" s="14" t="b">
        <f>VLOOKUP(C376,Lookups!$AP$1:$AQ$3,2,TRUE)</f>
        <v>1</v>
      </c>
      <c r="D253" s="14" t="b">
        <f>VLOOKUP(D376,Lookups!$AP$1:$AQ$3,2,TRUE)</f>
        <v>0</v>
      </c>
      <c r="E253" s="14" t="b">
        <f>VLOOKUP(E376,Lookups!$AP$1:$AQ$3,2,TRUE)</f>
        <v>1</v>
      </c>
      <c r="F253" s="14" t="b">
        <f>VLOOKUP(F376,Lookups!$AP$1:$AQ$3,2,TRUE)</f>
        <v>1</v>
      </c>
      <c r="G253" s="14" t="b">
        <f>VLOOKUP(G376,Lookups!$AP$1:$AQ$3,2,TRUE)</f>
        <v>1</v>
      </c>
      <c r="H253" s="14" t="b">
        <f>VLOOKUP(H376,Lookups!$AP$1:$AQ$3,2,TRUE)</f>
        <v>0</v>
      </c>
      <c r="I253" s="14" t="b">
        <f>VLOOKUP(I376,Lookups!$AP$1:$AQ$3,2,TRUE)</f>
        <v>1</v>
      </c>
      <c r="J253" s="14" t="b">
        <f>VLOOKUP(J376,Lookups!$AP$1:$AQ$3,2,TRUE)</f>
        <v>0</v>
      </c>
      <c r="K253" s="14" t="b">
        <f>VLOOKUP(K376,Lookups!$AP$1:$AQ$3,2,TRUE)</f>
        <v>0</v>
      </c>
      <c r="L253" s="14" t="b">
        <f>VLOOKUP(L376,Lookups!$AP$1:$AQ$3,2,TRUE)</f>
        <v>0</v>
      </c>
      <c r="M253" s="14" t="b">
        <f>VLOOKUP(M376,Lookups!$AP$1:$AQ$3,2,TRUE)</f>
        <v>1</v>
      </c>
      <c r="N253" s="14" t="b">
        <f>VLOOKUP(N376,Lookups!$AP$1:$AQ$3,2,TRUE)</f>
        <v>1</v>
      </c>
      <c r="O253" s="14" t="b">
        <f>VLOOKUP(O376,Lookups!$AP$1:$AQ$3,2,TRUE)</f>
        <v>1</v>
      </c>
      <c r="P253" s="14" t="b">
        <f>VLOOKUP(P376,Lookups!$AP$1:$AQ$3,2,TRUE)</f>
        <v>1</v>
      </c>
      <c r="Q253" s="14" t="b">
        <f>VLOOKUP(Q376,Lookups!$AP$1:$AQ$3,2,TRUE)</f>
        <v>1</v>
      </c>
      <c r="R253" s="14" t="b">
        <f>VLOOKUP(R376,Lookups!$AP$1:$AQ$3,2,TRUE)</f>
        <v>1</v>
      </c>
      <c r="S253" s="14" t="b">
        <f>VLOOKUP(S376,Lookups!$AP$1:$AQ$3,2,TRUE)</f>
        <v>1</v>
      </c>
      <c r="T253" s="14" t="b">
        <f>VLOOKUP(T376,Lookups!$AP$1:$AQ$3,2,TRUE)</f>
        <v>1</v>
      </c>
      <c r="U253" s="14" t="b">
        <f>VLOOKUP(U376,Lookups!$AP$1:$AQ$3,2,TRUE)</f>
        <v>0</v>
      </c>
      <c r="V253" s="14" t="b">
        <f>VLOOKUP(V376,Lookups!$AP$1:$AQ$3,2,TRUE)</f>
        <v>1</v>
      </c>
      <c r="W253" s="14" t="b">
        <f>VLOOKUP(W376,Lookups!$AP$1:$AQ$3,2,TRUE)</f>
        <v>0</v>
      </c>
      <c r="X253" s="14" t="b">
        <f>VLOOKUP(X376,Lookups!$AP$1:$AQ$3,2,TRUE)</f>
        <v>0</v>
      </c>
      <c r="Y253" s="14" t="b">
        <f>VLOOKUP(Y376,Lookups!$AP$1:$AQ$3,2,TRUE)</f>
        <v>1</v>
      </c>
      <c r="Z253" s="14" t="b">
        <f>VLOOKUP(Z376,Lookups!$AP$1:$AQ$3,2,TRUE)</f>
        <v>0</v>
      </c>
      <c r="AA253" s="14" t="b">
        <f>VLOOKUP(AA376,Lookups!$AP$1:$AQ$3,2,TRUE)</f>
        <v>1</v>
      </c>
      <c r="AB253" s="14" t="b">
        <f>VLOOKUP(AB376,Lookups!$AP$1:$AQ$3,2,TRUE)</f>
        <v>1</v>
      </c>
      <c r="AC253" s="14" t="b">
        <f>VLOOKUP(AC376,Lookups!$AP$1:$AQ$3,2,TRUE)</f>
        <v>1</v>
      </c>
      <c r="AD253" s="14" t="b">
        <f>VLOOKUP(AD376,Lookups!$AP$1:$AQ$3,2,TRUE)</f>
        <v>1</v>
      </c>
      <c r="AE253" s="14" t="b">
        <f>VLOOKUP(AE376,Lookups!$AP$1:$AQ$3,2,TRUE)</f>
        <v>1</v>
      </c>
      <c r="AF253" s="14" t="b">
        <f>VLOOKUP(AF376,Lookups!$AP$1:$AQ$3,2,TRUE)</f>
        <v>0</v>
      </c>
      <c r="AG253" s="14" t="b">
        <f>VLOOKUP(AG376,Lookups!$AP$1:$AQ$3,2,TRUE)</f>
        <v>1</v>
      </c>
      <c r="AH253" s="14" t="b">
        <f>VLOOKUP(AH376,Lookups!$AP$1:$AQ$3,2,TRUE)</f>
        <v>0</v>
      </c>
      <c r="AI253" s="14" t="b">
        <f>VLOOKUP(AI376,Lookups!$AP$1:$AQ$3,2,TRUE)</f>
        <v>1</v>
      </c>
      <c r="AJ253" s="14" t="b">
        <f>VLOOKUP(AJ376,Lookups!$AP$1:$AQ$3,2,TRUE)</f>
        <v>1</v>
      </c>
      <c r="AK253" s="14" t="b">
        <f>VLOOKUP(AK376,Lookups!$AP$1:$AQ$3,2,TRUE)</f>
        <v>1</v>
      </c>
      <c r="AL253" s="14" t="b">
        <f>VLOOKUP(AL376,Lookups!$AP$1:$AQ$3,2,TRUE)</f>
        <v>0</v>
      </c>
      <c r="AM253" s="14" t="b">
        <f>VLOOKUP(AM376,Lookups!$AP$1:$AQ$3,2,TRUE)</f>
        <v>1</v>
      </c>
      <c r="AN253" s="14" t="b">
        <f>VLOOKUP(AN376,Lookups!$AP$1:$AQ$3,2,TRUE)</f>
        <v>0</v>
      </c>
      <c r="AO253" s="14" t="b">
        <f>VLOOKUP(AO376,Lookups!$AP$1:$AQ$3,2,TRUE)</f>
        <v>0</v>
      </c>
      <c r="AP253" s="14" t="b">
        <f>VLOOKUP(AP376,Lookups!$AP$1:$AQ$3,2,TRUE)</f>
        <v>0</v>
      </c>
      <c r="AQ253" s="14" t="b">
        <f>VLOOKUP(AQ376,Lookups!$AP$1:$AQ$3,2,TRUE)</f>
        <v>0</v>
      </c>
      <c r="AR253" s="14" t="b">
        <f>VLOOKUP(AR376,Lookups!$AP$1:$AQ$3,2,TRUE)</f>
        <v>0</v>
      </c>
      <c r="AS253" s="14" t="b">
        <f>VLOOKUP(AS376,Lookups!$AP$1:$AQ$3,2,TRUE)</f>
        <v>0</v>
      </c>
      <c r="AT253" s="14" t="b">
        <f>VLOOKUP(AT376,Lookups!$AP$1:$AQ$3,2,TRUE)</f>
        <v>0</v>
      </c>
      <c r="AU253" s="14" t="b">
        <f>VLOOKUP(AU376,Lookups!$AP$1:$AQ$3,2,TRUE)</f>
        <v>1</v>
      </c>
      <c r="AV253" s="14" t="b">
        <f>VLOOKUP(AV376,Lookups!$AP$1:$AQ$3,2,TRUE)</f>
        <v>0</v>
      </c>
      <c r="AW253" s="14" t="b">
        <f>VLOOKUP(AW376,Lookups!$AP$1:$AQ$3,2,TRUE)</f>
        <v>0</v>
      </c>
      <c r="AX253" s="14" t="b">
        <f>VLOOKUP(AX376,Lookups!$AP$1:$AQ$3,2,TRUE)</f>
        <v>0</v>
      </c>
      <c r="AY253" s="14" t="b">
        <f>VLOOKUP(AY376,Lookups!$AP$1:$AQ$3,2,TRUE)</f>
        <v>0</v>
      </c>
      <c r="AZ253" s="14" t="b">
        <f>VLOOKUP(AZ376,Lookups!$AP$1:$AQ$3,2,TRUE)</f>
        <v>1</v>
      </c>
      <c r="BA253" s="14" t="b">
        <f>VLOOKUP(BA376,Lookups!$AP$1:$AQ$3,2,TRUE)</f>
        <v>1</v>
      </c>
      <c r="BB253" s="14" t="b">
        <f>VLOOKUP(BB376,Lookups!$AP$1:$AQ$3,2,TRUE)</f>
        <v>1</v>
      </c>
      <c r="BC253" s="14" t="b">
        <f>VLOOKUP(BC376,Lookups!$AP$1:$AQ$3,2,TRUE)</f>
        <v>1</v>
      </c>
      <c r="BD253" s="14" t="b">
        <f>VLOOKUP(BD376,Lookups!$AP$1:$AQ$3,2,TRUE)</f>
        <v>1</v>
      </c>
      <c r="BE253" s="14" t="b">
        <f>VLOOKUP(BE376,Lookups!$AP$1:$AQ$3,2,TRUE)</f>
        <v>0</v>
      </c>
      <c r="BF253" s="14" t="b">
        <f>VLOOKUP(BF376,Lookups!$AP$1:$AQ$3,2,TRUE)</f>
        <v>1</v>
      </c>
      <c r="BG253" s="14" t="b">
        <f>VLOOKUP(BG376,Lookups!$AP$1:$AQ$3,2,TRUE)</f>
        <v>1</v>
      </c>
      <c r="BH253" s="14" t="b">
        <f>VLOOKUP(BH376,Lookups!$AP$1:$AQ$3,2,TRUE)</f>
        <v>1</v>
      </c>
      <c r="BI253" s="14" t="b">
        <f>VLOOKUP(BI376,Lookups!$AP$1:$AQ$3,2,TRUE)</f>
        <v>1</v>
      </c>
      <c r="BJ253" s="14" t="b">
        <f>VLOOKUP(BJ376,Lookups!$AP$1:$AQ$3,2,TRUE)</f>
        <v>0</v>
      </c>
      <c r="BK253" s="14" t="b">
        <f>VLOOKUP(BK376,Lookups!$AP$1:$AQ$3,2,TRUE)</f>
        <v>1</v>
      </c>
      <c r="BL253" s="14" t="b">
        <f>VLOOKUP(BL376,Lookups!$AP$1:$AQ$3,2,TRUE)</f>
        <v>0</v>
      </c>
      <c r="BM253" s="14" t="b">
        <f>VLOOKUP(BM376,Lookups!$AP$1:$AQ$3,2,TRUE)</f>
        <v>0</v>
      </c>
      <c r="BN253" s="14" t="b">
        <f>VLOOKUP(BN376,Lookups!$AP$1:$AQ$3,2,TRUE)</f>
        <v>1</v>
      </c>
      <c r="BO253" s="14" t="b">
        <f>VLOOKUP(BO376,Lookups!$AP$1:$AQ$3,2,TRUE)</f>
        <v>0</v>
      </c>
      <c r="BP253" s="14" t="b">
        <f>VLOOKUP(BP376,Lookups!$AP$1:$AQ$3,2,TRUE)</f>
        <v>0</v>
      </c>
      <c r="BQ253" s="14" t="b">
        <f>VLOOKUP(BQ376,Lookups!$AP$1:$AQ$3,2,TRUE)</f>
        <v>1</v>
      </c>
      <c r="BR253" s="14" t="b">
        <f>VLOOKUP(BR376,Lookups!$AP$1:$AQ$3,2,TRUE)</f>
        <v>1</v>
      </c>
      <c r="BS253" s="14" t="b">
        <f>VLOOKUP(BS376,Lookups!$AP$1:$AQ$3,2,TRUE)</f>
        <v>0</v>
      </c>
      <c r="BT253" s="14" t="b">
        <f>VLOOKUP(BT376,Lookups!$AP$1:$AQ$3,2,TRUE)</f>
        <v>0</v>
      </c>
      <c r="BU253" s="14" t="b">
        <f>VLOOKUP(BU376,Lookups!$AP$1:$AQ$3,2,TRUE)</f>
        <v>0</v>
      </c>
      <c r="BV253" s="14" t="b">
        <f>VLOOKUP(BV376,Lookups!$AP$1:$AQ$3,2,TRUE)</f>
        <v>0</v>
      </c>
      <c r="BW253" s="14" t="b">
        <f>VLOOKUP(BW376,Lookups!$AP$1:$AQ$3,2,TRUE)</f>
        <v>1</v>
      </c>
      <c r="BX253" s="14" t="b">
        <f>VLOOKUP(BX376,Lookups!$AP$1:$AQ$3,2,TRUE)</f>
        <v>1</v>
      </c>
      <c r="BY253" s="14" t="b">
        <f>VLOOKUP(BY376,Lookups!$AP$1:$AQ$3,2,TRUE)</f>
        <v>1</v>
      </c>
      <c r="BZ253" s="14" t="b">
        <f>VLOOKUP(BZ376,Lookups!$AP$1:$AQ$3,2,TRUE)</f>
        <v>0</v>
      </c>
      <c r="CA253" s="14" t="b">
        <f>VLOOKUP(CA376,Lookups!$AP$1:$AQ$3,2,TRUE)</f>
        <v>0</v>
      </c>
      <c r="CB253" s="14" t="b">
        <f>VLOOKUP(CB376,Lookups!$AP$1:$AQ$3,2,TRUE)</f>
        <v>1</v>
      </c>
      <c r="CC253" s="14" t="b">
        <f>VLOOKUP(CC376,Lookups!$AP$1:$AQ$3,2,TRUE)</f>
        <v>1</v>
      </c>
      <c r="CD253" s="14" t="b">
        <f>VLOOKUP(CD376,Lookups!$AP$1:$AQ$3,2,TRUE)</f>
        <v>1</v>
      </c>
      <c r="CE253" s="14" t="b">
        <f>VLOOKUP(CE376,Lookups!$AP$1:$AQ$3,2,TRUE)</f>
        <v>1</v>
      </c>
      <c r="CF253" s="14" t="b">
        <f>VLOOKUP(CF376,Lookups!$AP$1:$AQ$3,2,TRUE)</f>
        <v>0</v>
      </c>
      <c r="CG253" s="14" t="b">
        <f>VLOOKUP(CG376,Lookups!$AP$1:$AQ$3,2,TRUE)</f>
        <v>0</v>
      </c>
      <c r="CH253" s="14" t="b">
        <f>VLOOKUP(CH376,Lookups!$AP$1:$AQ$3,2,TRUE)</f>
        <v>0</v>
      </c>
      <c r="CI253" s="14" t="b">
        <f>VLOOKUP(CI376,Lookups!$AP$1:$AQ$3,2,TRUE)</f>
        <v>1</v>
      </c>
      <c r="CJ253" s="14" t="b">
        <f>VLOOKUP(CJ376,Lookups!$AP$1:$AQ$3,2,TRUE)</f>
        <v>1</v>
      </c>
      <c r="CK253" s="14" t="b">
        <f>VLOOKUP(CK376,Lookups!$AP$1:$AQ$3,2,TRUE)</f>
        <v>1</v>
      </c>
      <c r="CL253" s="14" t="b">
        <f>VLOOKUP(CL376,Lookups!$AP$1:$AQ$3,2,TRUE)</f>
        <v>0</v>
      </c>
      <c r="CM253" s="14" t="b">
        <f>VLOOKUP(CM376,Lookups!$AP$1:$AQ$3,2,TRUE)</f>
        <v>1</v>
      </c>
      <c r="CN253" s="14" t="b">
        <f>VLOOKUP(CN376,Lookups!$AP$1:$AQ$3,2,TRUE)</f>
        <v>0</v>
      </c>
      <c r="CO253" s="14" t="b">
        <f>VLOOKUP(CO376,Lookups!$AP$1:$AQ$3,2,TRUE)</f>
        <v>1</v>
      </c>
      <c r="CP253" s="14" t="b">
        <f>VLOOKUP(CP376,Lookups!$AP$1:$AQ$3,2,TRUE)</f>
        <v>1</v>
      </c>
      <c r="CQ253" s="14" t="b">
        <f>VLOOKUP(CQ376,Lookups!$AP$1:$AQ$3,2,TRUE)</f>
        <v>1</v>
      </c>
      <c r="CR253" s="14" t="b">
        <f>VLOOKUP(CR376,Lookups!$AP$1:$AQ$3,2,TRUE)</f>
        <v>1</v>
      </c>
      <c r="CS253" s="14" t="b">
        <f>VLOOKUP(CS376,Lookups!$AP$1:$AQ$3,2,TRUE)</f>
        <v>1</v>
      </c>
      <c r="CT253" s="14" t="b">
        <f>VLOOKUP(CT376,Lookups!$AP$1:$AQ$3,2,TRUE)</f>
        <v>0</v>
      </c>
      <c r="CU253" s="14" t="b">
        <f>VLOOKUP(CU376,Lookups!$AP$1:$AQ$3,2,TRUE)</f>
        <v>0</v>
      </c>
      <c r="CV253" s="14" t="b">
        <f>VLOOKUP(CV376,Lookups!$AP$1:$AQ$3,2,TRUE)</f>
        <v>0</v>
      </c>
      <c r="CW253" s="14" t="b">
        <f>VLOOKUP(CW376,Lookups!$AP$1:$AQ$3,2,TRUE)</f>
        <v>0</v>
      </c>
    </row>
    <row r="254" ht="12.75" customHeight="1" outlineLevel="1">
      <c r="A254" s="11" t="s">
        <v>731</v>
      </c>
      <c r="B254" s="14" t="str">
        <f>VLOOKUP(B377,Lookups!$AR$1:$AS$4,2,TRUE)</f>
        <v>Partial</v>
      </c>
      <c r="C254" s="14" t="str">
        <f>VLOOKUP(C377,Lookups!$AR$1:$AS$4,2,TRUE)</f>
        <v>Total</v>
      </c>
      <c r="D254" s="14" t="str">
        <f>VLOOKUP(D377,Lookups!$AR$1:$AS$4,2,TRUE)</f>
        <v>Partial</v>
      </c>
      <c r="E254" s="14" t="str">
        <f>VLOOKUP(E377,Lookups!$AR$1:$AS$4,2,TRUE)</f>
        <v>Total</v>
      </c>
      <c r="F254" s="14" t="str">
        <f>VLOOKUP(F377,Lookups!$AR$1:$AS$4,2,TRUE)</f>
        <v>Partial</v>
      </c>
      <c r="G254" s="14" t="str">
        <f>VLOOKUP(G377,Lookups!$AR$1:$AS$4,2,TRUE)</f>
        <v>Total</v>
      </c>
      <c r="H254" s="14" t="str">
        <f>VLOOKUP(H377,Lookups!$AR$1:$AS$4,2,TRUE)</f>
        <v>Total</v>
      </c>
      <c r="I254" s="14" t="str">
        <f>VLOOKUP(I377,Lookups!$AR$1:$AS$4,2,TRUE)</f>
        <v>ZeroDay</v>
      </c>
      <c r="J254" s="14" t="str">
        <f>VLOOKUP(J377,Lookups!$AR$1:$AS$4,2,TRUE)</f>
        <v>Total</v>
      </c>
      <c r="K254" s="14" t="str">
        <f>VLOOKUP(K377,Lookups!$AR$1:$AS$4,2,TRUE)</f>
        <v>Partial</v>
      </c>
      <c r="L254" s="14" t="str">
        <f>VLOOKUP(L377,Lookups!$AR$1:$AS$4,2,TRUE)</f>
        <v>Total</v>
      </c>
      <c r="M254" s="14" t="str">
        <f>VLOOKUP(M377,Lookups!$AR$1:$AS$4,2,TRUE)</f>
        <v>Total</v>
      </c>
      <c r="N254" s="14" t="str">
        <f>VLOOKUP(N377,Lookups!$AR$1:$AS$4,2,TRUE)</f>
        <v>Total</v>
      </c>
      <c r="O254" s="14" t="str">
        <f>VLOOKUP(O377,Lookups!$AR$1:$AS$4,2,TRUE)</f>
        <v>Total</v>
      </c>
      <c r="P254" s="14" t="str">
        <f>VLOOKUP(P377,Lookups!$AR$1:$AS$4,2,TRUE)</f>
        <v>ZeroDay</v>
      </c>
      <c r="Q254" s="14" t="str">
        <f>VLOOKUP(Q377,Lookups!$AR$1:$AS$4,2,TRUE)</f>
        <v>Partial</v>
      </c>
      <c r="R254" s="14" t="str">
        <f>VLOOKUP(R377,Lookups!$AR$1:$AS$4,2,TRUE)</f>
        <v>Partial</v>
      </c>
      <c r="S254" s="14" t="str">
        <f>VLOOKUP(S377,Lookups!$AR$1:$AS$4,2,TRUE)</f>
        <v>ZeroDay</v>
      </c>
      <c r="T254" s="14" t="str">
        <f>VLOOKUP(T377,Lookups!$AR$1:$AS$4,2,TRUE)</f>
        <v>Partial</v>
      </c>
      <c r="U254" s="14" t="str">
        <f>VLOOKUP(U377,Lookups!$AR$1:$AS$4,2,TRUE)</f>
        <v>Total</v>
      </c>
      <c r="V254" s="14" t="str">
        <f>VLOOKUP(V377,Lookups!$AR$1:$AS$4,2,TRUE)</f>
        <v>Total</v>
      </c>
      <c r="W254" s="14" t="str">
        <f>VLOOKUP(W377,Lookups!$AR$1:$AS$4,2,TRUE)</f>
        <v>Total</v>
      </c>
      <c r="X254" s="14" t="str">
        <f>VLOOKUP(X377,Lookups!$AR$1:$AS$4,2,TRUE)</f>
        <v>Total</v>
      </c>
      <c r="Y254" s="14" t="str">
        <f>VLOOKUP(Y377,Lookups!$AR$1:$AS$4,2,TRUE)</f>
        <v>Partial</v>
      </c>
      <c r="Z254" s="14" t="str">
        <f>VLOOKUP(Z377,Lookups!$AR$1:$AS$4,2,TRUE)</f>
        <v>Total</v>
      </c>
      <c r="AA254" s="14" t="str">
        <f>VLOOKUP(AA377,Lookups!$AR$1:$AS$4,2,TRUE)</f>
        <v>Total</v>
      </c>
      <c r="AB254" s="14" t="str">
        <f>VLOOKUP(AB377,Lookups!$AR$1:$AS$4,2,TRUE)</f>
        <v>Partial</v>
      </c>
      <c r="AC254" s="14" t="str">
        <f>VLOOKUP(AC377,Lookups!$AR$1:$AS$4,2,TRUE)</f>
        <v>ZeroDay</v>
      </c>
      <c r="AD254" s="14" t="str">
        <f>VLOOKUP(AD377,Lookups!$AR$1:$AS$4,2,TRUE)</f>
        <v>Total</v>
      </c>
      <c r="AE254" s="14" t="str">
        <f>VLOOKUP(AE377,Lookups!$AR$1:$AS$4,2,TRUE)</f>
        <v>ZeroDay</v>
      </c>
      <c r="AF254" s="14" t="str">
        <f>VLOOKUP(AF377,Lookups!$AR$1:$AS$4,2,TRUE)</f>
        <v>Partial</v>
      </c>
      <c r="AG254" s="14" t="str">
        <f>VLOOKUP(AG377,Lookups!$AR$1:$AS$4,2,TRUE)</f>
        <v>Total</v>
      </c>
      <c r="AH254" s="14" t="str">
        <f>VLOOKUP(AH377,Lookups!$AR$1:$AS$4,2,TRUE)</f>
        <v>Total</v>
      </c>
      <c r="AI254" s="14" t="str">
        <f>VLOOKUP(AI377,Lookups!$AR$1:$AS$4,2,TRUE)</f>
        <v>Total</v>
      </c>
      <c r="AJ254" s="14" t="str">
        <f>VLOOKUP(AJ377,Lookups!$AR$1:$AS$4,2,TRUE)</f>
        <v>Partial</v>
      </c>
      <c r="AK254" s="14" t="str">
        <f>VLOOKUP(AK377,Lookups!$AR$1:$AS$4,2,TRUE)</f>
        <v>Total</v>
      </c>
      <c r="AL254" s="14" t="str">
        <f>VLOOKUP(AL377,Lookups!$AR$1:$AS$4,2,TRUE)</f>
        <v>Partial</v>
      </c>
      <c r="AM254" s="14" t="str">
        <f>VLOOKUP(AM377,Lookups!$AR$1:$AS$4,2,TRUE)</f>
        <v>Partial</v>
      </c>
      <c r="AN254" s="14" t="str">
        <f>VLOOKUP(AN377,Lookups!$AR$1:$AS$4,2,TRUE)</f>
        <v>ZeroDay</v>
      </c>
      <c r="AO254" s="14" t="str">
        <f>VLOOKUP(AO377,Lookups!$AR$1:$AS$4,2,TRUE)</f>
        <v>ZeroDay</v>
      </c>
      <c r="AP254" s="14" t="str">
        <f>VLOOKUP(AP377,Lookups!$AR$1:$AS$4,2,TRUE)</f>
        <v>Total</v>
      </c>
      <c r="AQ254" s="14" t="str">
        <f>VLOOKUP(AQ377,Lookups!$AR$1:$AS$4,2,TRUE)</f>
        <v>ZeroDay</v>
      </c>
      <c r="AR254" s="14" t="str">
        <f>VLOOKUP(AR377,Lookups!$AR$1:$AS$4,2,TRUE)</f>
        <v>Partial</v>
      </c>
      <c r="AS254" s="14" t="str">
        <f>VLOOKUP(AS377,Lookups!$AR$1:$AS$4,2,TRUE)</f>
        <v>Total</v>
      </c>
      <c r="AT254" s="14" t="str">
        <f>VLOOKUP(AT377,Lookups!$AR$1:$AS$4,2,TRUE)</f>
        <v>ZeroDay</v>
      </c>
      <c r="AU254" s="14" t="str">
        <f>VLOOKUP(AU377,Lookups!$AR$1:$AS$4,2,TRUE)</f>
        <v>Total</v>
      </c>
      <c r="AV254" s="14" t="str">
        <f>VLOOKUP(AV377,Lookups!$AR$1:$AS$4,2,TRUE)</f>
        <v>ZeroDay</v>
      </c>
      <c r="AW254" s="14" t="str">
        <f>VLOOKUP(AW377,Lookups!$AR$1:$AS$4,2,TRUE)</f>
        <v>Total</v>
      </c>
      <c r="AX254" s="14" t="str">
        <f>VLOOKUP(AX377,Lookups!$AR$1:$AS$4,2,TRUE)</f>
        <v>Partial</v>
      </c>
      <c r="AY254" s="14" t="str">
        <f>VLOOKUP(AY377,Lookups!$AR$1:$AS$4,2,TRUE)</f>
        <v>Total</v>
      </c>
      <c r="AZ254" s="14" t="str">
        <f>VLOOKUP(AZ377,Lookups!$AR$1:$AS$4,2,TRUE)</f>
        <v>Total</v>
      </c>
      <c r="BA254" s="14" t="str">
        <f>VLOOKUP(BA377,Lookups!$AR$1:$AS$4,2,TRUE)</f>
        <v>Total</v>
      </c>
      <c r="BB254" s="14" t="str">
        <f>VLOOKUP(BB377,Lookups!$AR$1:$AS$4,2,TRUE)</f>
        <v>Total</v>
      </c>
      <c r="BC254" s="14" t="str">
        <f>VLOOKUP(BC377,Lookups!$AR$1:$AS$4,2,TRUE)</f>
        <v>Partial</v>
      </c>
      <c r="BD254" s="14" t="str">
        <f>VLOOKUP(BD377,Lookups!$AR$1:$AS$4,2,TRUE)</f>
        <v>ZeroDay</v>
      </c>
      <c r="BE254" s="14" t="str">
        <f>VLOOKUP(BE377,Lookups!$AR$1:$AS$4,2,TRUE)</f>
        <v>Partial</v>
      </c>
      <c r="BF254" s="14" t="str">
        <f>VLOOKUP(BF377,Lookups!$AR$1:$AS$4,2,TRUE)</f>
        <v>Total</v>
      </c>
      <c r="BG254" s="14" t="str">
        <f>VLOOKUP(BG377,Lookups!$AR$1:$AS$4,2,TRUE)</f>
        <v>Partial</v>
      </c>
      <c r="BH254" s="14" t="str">
        <f>VLOOKUP(BH377,Lookups!$AR$1:$AS$4,2,TRUE)</f>
        <v>Total</v>
      </c>
      <c r="BI254" s="14" t="str">
        <f>VLOOKUP(BI377,Lookups!$AR$1:$AS$4,2,TRUE)</f>
        <v>Partial</v>
      </c>
      <c r="BJ254" s="14" t="str">
        <f>VLOOKUP(BJ377,Lookups!$AR$1:$AS$4,2,TRUE)</f>
        <v>Partial</v>
      </c>
      <c r="BK254" s="14" t="str">
        <f>VLOOKUP(BK377,Lookups!$AR$1:$AS$4,2,TRUE)</f>
        <v>Total</v>
      </c>
      <c r="BL254" s="14" t="str">
        <f>VLOOKUP(BL377,Lookups!$AR$1:$AS$4,2,TRUE)</f>
        <v>Total</v>
      </c>
      <c r="BM254" s="14" t="str">
        <f>VLOOKUP(BM377,Lookups!$AR$1:$AS$4,2,TRUE)</f>
        <v>Partial</v>
      </c>
      <c r="BN254" s="14" t="str">
        <f>VLOOKUP(BN377,Lookups!$AR$1:$AS$4,2,TRUE)</f>
        <v>Total</v>
      </c>
      <c r="BO254" s="14" t="str">
        <f>VLOOKUP(BO377,Lookups!$AR$1:$AS$4,2,TRUE)</f>
        <v>ZeroDay</v>
      </c>
      <c r="BP254" s="14" t="str">
        <f>VLOOKUP(BP377,Lookups!$AR$1:$AS$4,2,TRUE)</f>
        <v>Partial</v>
      </c>
      <c r="BQ254" s="14" t="str">
        <f>VLOOKUP(BQ377,Lookups!$AR$1:$AS$4,2,TRUE)</f>
        <v>Total</v>
      </c>
      <c r="BR254" s="14" t="str">
        <f>VLOOKUP(BR377,Lookups!$AR$1:$AS$4,2,TRUE)</f>
        <v>ZeroDay</v>
      </c>
      <c r="BS254" s="14" t="str">
        <f>VLOOKUP(BS377,Lookups!$AR$1:$AS$4,2,TRUE)</f>
        <v>Total</v>
      </c>
      <c r="BT254" s="14" t="str">
        <f>VLOOKUP(BT377,Lookups!$AR$1:$AS$4,2,TRUE)</f>
        <v>Partial</v>
      </c>
      <c r="BU254" s="14" t="str">
        <f>VLOOKUP(BU377,Lookups!$AR$1:$AS$4,2,TRUE)</f>
        <v>Partial</v>
      </c>
      <c r="BV254" s="14" t="str">
        <f>VLOOKUP(BV377,Lookups!$AR$1:$AS$4,2,TRUE)</f>
        <v>Total</v>
      </c>
      <c r="BW254" s="14" t="str">
        <f>VLOOKUP(BW377,Lookups!$AR$1:$AS$4,2,TRUE)</f>
        <v>Total</v>
      </c>
      <c r="BX254" s="14" t="str">
        <f>VLOOKUP(BX377,Lookups!$AR$1:$AS$4,2,TRUE)</f>
        <v>Partial</v>
      </c>
      <c r="BY254" s="14" t="str">
        <f>VLOOKUP(BY377,Lookups!$AR$1:$AS$4,2,TRUE)</f>
        <v>ZeroDay</v>
      </c>
      <c r="BZ254" s="14" t="str">
        <f>VLOOKUP(BZ377,Lookups!$AR$1:$AS$4,2,TRUE)</f>
        <v>Total</v>
      </c>
      <c r="CA254" s="14" t="str">
        <f>VLOOKUP(CA377,Lookups!$AR$1:$AS$4,2,TRUE)</f>
        <v>Total</v>
      </c>
      <c r="CB254" s="14" t="str">
        <f>VLOOKUP(CB377,Lookups!$AR$1:$AS$4,2,TRUE)</f>
        <v>Partial</v>
      </c>
      <c r="CC254" s="14" t="str">
        <f>VLOOKUP(CC377,Lookups!$AR$1:$AS$4,2,TRUE)</f>
        <v>Total</v>
      </c>
      <c r="CD254" s="14" t="str">
        <f>VLOOKUP(CD377,Lookups!$AR$1:$AS$4,2,TRUE)</f>
        <v>ZeroDay</v>
      </c>
      <c r="CE254" s="14" t="str">
        <f>VLOOKUP(CE377,Lookups!$AR$1:$AS$4,2,TRUE)</f>
        <v>Total</v>
      </c>
      <c r="CF254" s="14" t="str">
        <f>VLOOKUP(CF377,Lookups!$AR$1:$AS$4,2,TRUE)</f>
        <v>ZeroDay</v>
      </c>
      <c r="CG254" s="14" t="str">
        <f>VLOOKUP(CG377,Lookups!$AR$1:$AS$4,2,TRUE)</f>
        <v>Total</v>
      </c>
      <c r="CH254" s="14" t="str">
        <f>VLOOKUP(CH377,Lookups!$AR$1:$AS$4,2,TRUE)</f>
        <v>Partial</v>
      </c>
      <c r="CI254" s="14" t="str">
        <f>VLOOKUP(CI377,Lookups!$AR$1:$AS$4,2,TRUE)</f>
        <v>Partial</v>
      </c>
      <c r="CJ254" s="14" t="str">
        <f>VLOOKUP(CJ377,Lookups!$AR$1:$AS$4,2,TRUE)</f>
        <v>Total</v>
      </c>
      <c r="CK254" s="14" t="str">
        <f>VLOOKUP(CK377,Lookups!$AR$1:$AS$4,2,TRUE)</f>
        <v>Partial</v>
      </c>
      <c r="CL254" s="14" t="str">
        <f>VLOOKUP(CL377,Lookups!$AR$1:$AS$4,2,TRUE)</f>
        <v>ZeroDay</v>
      </c>
      <c r="CM254" s="14" t="str">
        <f>VLOOKUP(CM377,Lookups!$AR$1:$AS$4,2,TRUE)</f>
        <v>Total</v>
      </c>
      <c r="CN254" s="14" t="str">
        <f>VLOOKUP(CN377,Lookups!$AR$1:$AS$4,2,TRUE)</f>
        <v>ZeroDay</v>
      </c>
      <c r="CO254" s="14" t="str">
        <f>VLOOKUP(CO377,Lookups!$AR$1:$AS$4,2,TRUE)</f>
        <v>Total</v>
      </c>
      <c r="CP254" s="14" t="str">
        <f>VLOOKUP(CP377,Lookups!$AR$1:$AS$4,2,TRUE)</f>
        <v>Total</v>
      </c>
      <c r="CQ254" s="14" t="str">
        <f>VLOOKUP(CQ377,Lookups!$AR$1:$AS$4,2,TRUE)</f>
        <v>ZeroDay</v>
      </c>
      <c r="CR254" s="14" t="str">
        <f>VLOOKUP(CR377,Lookups!$AR$1:$AS$4,2,TRUE)</f>
        <v>Total</v>
      </c>
      <c r="CS254" s="14" t="str">
        <f>VLOOKUP(CS377,Lookups!$AR$1:$AS$4,2,TRUE)</f>
        <v>ZeroDay</v>
      </c>
      <c r="CT254" s="14" t="str">
        <f>VLOOKUP(CT377,Lookups!$AR$1:$AS$4,2,TRUE)</f>
        <v>Partial</v>
      </c>
      <c r="CU254" s="14" t="str">
        <f>VLOOKUP(CU377,Lookups!$AR$1:$AS$4,2,TRUE)</f>
        <v>Partial</v>
      </c>
      <c r="CV254" s="14" t="str">
        <f>VLOOKUP(CV377,Lookups!$AR$1:$AS$4,2,TRUE)</f>
        <v>Total</v>
      </c>
      <c r="CW254" s="14" t="str">
        <f>VLOOKUP(CW377,Lookups!$AR$1:$AS$4,2,TRUE)</f>
        <v>Total</v>
      </c>
    </row>
    <row r="255" ht="12.75" customHeight="1" outlineLevel="1">
      <c r="A255" s="11" t="s">
        <v>732</v>
      </c>
      <c r="B255" s="14" t="b">
        <f>VLOOKUP(B378,Lookups!$AT$1:$AU$3,2,TRUE)</f>
        <v>0</v>
      </c>
      <c r="C255" s="14" t="b">
        <f>VLOOKUP(C378,Lookups!$AT$1:$AU$3,2,TRUE)</f>
        <v>0</v>
      </c>
      <c r="D255" s="14" t="b">
        <f>VLOOKUP(D378,Lookups!$AT$1:$AU$3,2,TRUE)</f>
        <v>1</v>
      </c>
      <c r="E255" s="14" t="b">
        <f>VLOOKUP(E378,Lookups!$AT$1:$AU$3,2,TRUE)</f>
        <v>0</v>
      </c>
      <c r="F255" s="14" t="b">
        <f>VLOOKUP(F378,Lookups!$AT$1:$AU$3,2,TRUE)</f>
        <v>1</v>
      </c>
      <c r="G255" s="14" t="b">
        <f>VLOOKUP(G378,Lookups!$AT$1:$AU$3,2,TRUE)</f>
        <v>0</v>
      </c>
      <c r="H255" s="14" t="b">
        <f>VLOOKUP(H378,Lookups!$AT$1:$AU$3,2,TRUE)</f>
        <v>0</v>
      </c>
      <c r="I255" s="14" t="b">
        <f>VLOOKUP(I378,Lookups!$AT$1:$AU$3,2,TRUE)</f>
        <v>1</v>
      </c>
      <c r="J255" s="14" t="b">
        <f>VLOOKUP(J378,Lookups!$AT$1:$AU$3,2,TRUE)</f>
        <v>1</v>
      </c>
      <c r="K255" s="14" t="b">
        <f>VLOOKUP(K378,Lookups!$AT$1:$AU$3,2,TRUE)</f>
        <v>1</v>
      </c>
      <c r="L255" s="14" t="b">
        <f>VLOOKUP(L378,Lookups!$AT$1:$AU$3,2,TRUE)</f>
        <v>0</v>
      </c>
      <c r="M255" s="14" t="b">
        <f>VLOOKUP(M378,Lookups!$AT$1:$AU$3,2,TRUE)</f>
        <v>0</v>
      </c>
      <c r="N255" s="14" t="b">
        <f>VLOOKUP(N378,Lookups!$AT$1:$AU$3,2,TRUE)</f>
        <v>1</v>
      </c>
      <c r="O255" s="14" t="b">
        <f>VLOOKUP(O378,Lookups!$AT$1:$AU$3,2,TRUE)</f>
        <v>1</v>
      </c>
      <c r="P255" s="14" t="b">
        <f>VLOOKUP(P378,Lookups!$AT$1:$AU$3,2,TRUE)</f>
        <v>0</v>
      </c>
      <c r="Q255" s="14" t="b">
        <f>VLOOKUP(Q378,Lookups!$AT$1:$AU$3,2,TRUE)</f>
        <v>1</v>
      </c>
      <c r="R255" s="14" t="b">
        <f>VLOOKUP(R378,Lookups!$AT$1:$AU$3,2,TRUE)</f>
        <v>1</v>
      </c>
      <c r="S255" s="14" t="b">
        <f>VLOOKUP(S378,Lookups!$AT$1:$AU$3,2,TRUE)</f>
        <v>1</v>
      </c>
      <c r="T255" s="14" t="b">
        <f>VLOOKUP(T378,Lookups!$AT$1:$AU$3,2,TRUE)</f>
        <v>1</v>
      </c>
      <c r="U255" s="14" t="b">
        <f>VLOOKUP(U378,Lookups!$AT$1:$AU$3,2,TRUE)</f>
        <v>1</v>
      </c>
      <c r="V255" s="14" t="b">
        <f>VLOOKUP(V378,Lookups!$AT$1:$AU$3,2,TRUE)</f>
        <v>0</v>
      </c>
      <c r="W255" s="14" t="b">
        <f>VLOOKUP(W378,Lookups!$AT$1:$AU$3,2,TRUE)</f>
        <v>0</v>
      </c>
      <c r="X255" s="14" t="b">
        <f>VLOOKUP(X378,Lookups!$AT$1:$AU$3,2,TRUE)</f>
        <v>0</v>
      </c>
      <c r="Y255" s="14" t="b">
        <f>VLOOKUP(Y378,Lookups!$AT$1:$AU$3,2,TRUE)</f>
        <v>1</v>
      </c>
      <c r="Z255" s="14" t="b">
        <f>VLOOKUP(Z378,Lookups!$AT$1:$AU$3,2,TRUE)</f>
        <v>1</v>
      </c>
      <c r="AA255" s="14" t="b">
        <f>VLOOKUP(AA378,Lookups!$AT$1:$AU$3,2,TRUE)</f>
        <v>0</v>
      </c>
      <c r="AB255" s="14" t="b">
        <f>VLOOKUP(AB378,Lookups!$AT$1:$AU$3,2,TRUE)</f>
        <v>1</v>
      </c>
      <c r="AC255" s="14" t="b">
        <f>VLOOKUP(AC378,Lookups!$AT$1:$AU$3,2,TRUE)</f>
        <v>1</v>
      </c>
      <c r="AD255" s="14" t="b">
        <f>VLOOKUP(AD378,Lookups!$AT$1:$AU$3,2,TRUE)</f>
        <v>0</v>
      </c>
      <c r="AE255" s="14" t="b">
        <f>VLOOKUP(AE378,Lookups!$AT$1:$AU$3,2,TRUE)</f>
        <v>1</v>
      </c>
      <c r="AF255" s="14" t="b">
        <f>VLOOKUP(AF378,Lookups!$AT$1:$AU$3,2,TRUE)</f>
        <v>1</v>
      </c>
      <c r="AG255" s="14" t="b">
        <f>VLOOKUP(AG378,Lookups!$AT$1:$AU$3,2,TRUE)</f>
        <v>0</v>
      </c>
      <c r="AH255" s="14" t="b">
        <f>VLOOKUP(AH378,Lookups!$AT$1:$AU$3,2,TRUE)</f>
        <v>1</v>
      </c>
      <c r="AI255" s="14" t="b">
        <f>VLOOKUP(AI378,Lookups!$AT$1:$AU$3,2,TRUE)</f>
        <v>1</v>
      </c>
      <c r="AJ255" s="14" t="b">
        <f>VLOOKUP(AJ378,Lookups!$AT$1:$AU$3,2,TRUE)</f>
        <v>1</v>
      </c>
      <c r="AK255" s="14" t="b">
        <f>VLOOKUP(AK378,Lookups!$AT$1:$AU$3,2,TRUE)</f>
        <v>1</v>
      </c>
      <c r="AL255" s="14" t="b">
        <f>VLOOKUP(AL378,Lookups!$AT$1:$AU$3,2,TRUE)</f>
        <v>0</v>
      </c>
      <c r="AM255" s="14" t="b">
        <f>VLOOKUP(AM378,Lookups!$AT$1:$AU$3,2,TRUE)</f>
        <v>0</v>
      </c>
      <c r="AN255" s="14" t="b">
        <f>VLOOKUP(AN378,Lookups!$AT$1:$AU$3,2,TRUE)</f>
        <v>1</v>
      </c>
      <c r="AO255" s="14" t="b">
        <f>VLOOKUP(AO378,Lookups!$AT$1:$AU$3,2,TRUE)</f>
        <v>1</v>
      </c>
      <c r="AP255" s="14" t="b">
        <f>VLOOKUP(AP378,Lookups!$AT$1:$AU$3,2,TRUE)</f>
        <v>1</v>
      </c>
      <c r="AQ255" s="14" t="b">
        <f>VLOOKUP(AQ378,Lookups!$AT$1:$AU$3,2,TRUE)</f>
        <v>0</v>
      </c>
      <c r="AR255" s="14" t="b">
        <f>VLOOKUP(AR378,Lookups!$AT$1:$AU$3,2,TRUE)</f>
        <v>0</v>
      </c>
      <c r="AS255" s="14" t="b">
        <f>VLOOKUP(AS378,Lookups!$AT$1:$AU$3,2,TRUE)</f>
        <v>1</v>
      </c>
      <c r="AT255" s="14" t="b">
        <f>VLOOKUP(AT378,Lookups!$AT$1:$AU$3,2,TRUE)</f>
        <v>0</v>
      </c>
      <c r="AU255" s="14" t="b">
        <f>VLOOKUP(AU378,Lookups!$AT$1:$AU$3,2,TRUE)</f>
        <v>0</v>
      </c>
      <c r="AV255" s="14" t="b">
        <f>VLOOKUP(AV378,Lookups!$AT$1:$AU$3,2,TRUE)</f>
        <v>1</v>
      </c>
      <c r="AW255" s="14" t="b">
        <f>VLOOKUP(AW378,Lookups!$AT$1:$AU$3,2,TRUE)</f>
        <v>1</v>
      </c>
      <c r="AX255" s="14" t="b">
        <f>VLOOKUP(AX378,Lookups!$AT$1:$AU$3,2,TRUE)</f>
        <v>1</v>
      </c>
      <c r="AY255" s="14" t="b">
        <f>VLOOKUP(AY378,Lookups!$AT$1:$AU$3,2,TRUE)</f>
        <v>1</v>
      </c>
      <c r="AZ255" s="14" t="b">
        <f>VLOOKUP(AZ378,Lookups!$AT$1:$AU$3,2,TRUE)</f>
        <v>0</v>
      </c>
      <c r="BA255" s="14" t="b">
        <f>VLOOKUP(BA378,Lookups!$AT$1:$AU$3,2,TRUE)</f>
        <v>1</v>
      </c>
      <c r="BB255" s="14" t="b">
        <f>VLOOKUP(BB378,Lookups!$AT$1:$AU$3,2,TRUE)</f>
        <v>0</v>
      </c>
      <c r="BC255" s="14" t="b">
        <f>VLOOKUP(BC378,Lookups!$AT$1:$AU$3,2,TRUE)</f>
        <v>1</v>
      </c>
      <c r="BD255" s="14" t="b">
        <f>VLOOKUP(BD378,Lookups!$AT$1:$AU$3,2,TRUE)</f>
        <v>1</v>
      </c>
      <c r="BE255" s="14" t="b">
        <f>VLOOKUP(BE378,Lookups!$AT$1:$AU$3,2,TRUE)</f>
        <v>0</v>
      </c>
      <c r="BF255" s="14" t="b">
        <f>VLOOKUP(BF378,Lookups!$AT$1:$AU$3,2,TRUE)</f>
        <v>1</v>
      </c>
      <c r="BG255" s="14" t="b">
        <f>VLOOKUP(BG378,Lookups!$AT$1:$AU$3,2,TRUE)</f>
        <v>1</v>
      </c>
      <c r="BH255" s="14" t="b">
        <f>VLOOKUP(BH378,Lookups!$AT$1:$AU$3,2,TRUE)</f>
        <v>1</v>
      </c>
      <c r="BI255" s="14" t="b">
        <f>VLOOKUP(BI378,Lookups!$AT$1:$AU$3,2,TRUE)</f>
        <v>0</v>
      </c>
      <c r="BJ255" s="14" t="b">
        <f>VLOOKUP(BJ378,Lookups!$AT$1:$AU$3,2,TRUE)</f>
        <v>0</v>
      </c>
      <c r="BK255" s="14" t="b">
        <f>VLOOKUP(BK378,Lookups!$AT$1:$AU$3,2,TRUE)</f>
        <v>1</v>
      </c>
      <c r="BL255" s="14" t="b">
        <f>VLOOKUP(BL378,Lookups!$AT$1:$AU$3,2,TRUE)</f>
        <v>1</v>
      </c>
      <c r="BM255" s="14" t="b">
        <f>VLOOKUP(BM378,Lookups!$AT$1:$AU$3,2,TRUE)</f>
        <v>0</v>
      </c>
      <c r="BN255" s="14" t="b">
        <f>VLOOKUP(BN378,Lookups!$AT$1:$AU$3,2,TRUE)</f>
        <v>0</v>
      </c>
      <c r="BO255" s="14" t="b">
        <f>VLOOKUP(BO378,Lookups!$AT$1:$AU$3,2,TRUE)</f>
        <v>1</v>
      </c>
      <c r="BP255" s="14" t="b">
        <f>VLOOKUP(BP378,Lookups!$AT$1:$AU$3,2,TRUE)</f>
        <v>0</v>
      </c>
      <c r="BQ255" s="14" t="b">
        <f>VLOOKUP(BQ378,Lookups!$AT$1:$AU$3,2,TRUE)</f>
        <v>1</v>
      </c>
      <c r="BR255" s="14" t="b">
        <f>VLOOKUP(BR378,Lookups!$AT$1:$AU$3,2,TRUE)</f>
        <v>0</v>
      </c>
      <c r="BS255" s="14" t="b">
        <f>VLOOKUP(BS378,Lookups!$AT$1:$AU$3,2,TRUE)</f>
        <v>0</v>
      </c>
      <c r="BT255" s="14" t="b">
        <f>VLOOKUP(BT378,Lookups!$AT$1:$AU$3,2,TRUE)</f>
        <v>1</v>
      </c>
      <c r="BU255" s="14" t="b">
        <f>VLOOKUP(BU378,Lookups!$AT$1:$AU$3,2,TRUE)</f>
        <v>0</v>
      </c>
      <c r="BV255" s="14" t="b">
        <f>VLOOKUP(BV378,Lookups!$AT$1:$AU$3,2,TRUE)</f>
        <v>0</v>
      </c>
      <c r="BW255" s="14" t="b">
        <f>VLOOKUP(BW378,Lookups!$AT$1:$AU$3,2,TRUE)</f>
        <v>0</v>
      </c>
      <c r="BX255" s="14" t="b">
        <f>VLOOKUP(BX378,Lookups!$AT$1:$AU$3,2,TRUE)</f>
        <v>0</v>
      </c>
      <c r="BY255" s="14" t="b">
        <f>VLOOKUP(BY378,Lookups!$AT$1:$AU$3,2,TRUE)</f>
        <v>1</v>
      </c>
      <c r="BZ255" s="14" t="b">
        <f>VLOOKUP(BZ378,Lookups!$AT$1:$AU$3,2,TRUE)</f>
        <v>1</v>
      </c>
      <c r="CA255" s="14" t="b">
        <f>VLOOKUP(CA378,Lookups!$AT$1:$AU$3,2,TRUE)</f>
        <v>1</v>
      </c>
      <c r="CB255" s="14" t="b">
        <f>VLOOKUP(CB378,Lookups!$AT$1:$AU$3,2,TRUE)</f>
        <v>1</v>
      </c>
      <c r="CC255" s="14" t="b">
        <f>VLOOKUP(CC378,Lookups!$AT$1:$AU$3,2,TRUE)</f>
        <v>0</v>
      </c>
      <c r="CD255" s="14" t="b">
        <f>VLOOKUP(CD378,Lookups!$AT$1:$AU$3,2,TRUE)</f>
        <v>1</v>
      </c>
      <c r="CE255" s="14" t="b">
        <f>VLOOKUP(CE378,Lookups!$AT$1:$AU$3,2,TRUE)</f>
        <v>0</v>
      </c>
      <c r="CF255" s="14" t="b">
        <f>VLOOKUP(CF378,Lookups!$AT$1:$AU$3,2,TRUE)</f>
        <v>1</v>
      </c>
      <c r="CG255" s="14" t="b">
        <f>VLOOKUP(CG378,Lookups!$AT$1:$AU$3,2,TRUE)</f>
        <v>0</v>
      </c>
      <c r="CH255" s="14" t="b">
        <f>VLOOKUP(CH378,Lookups!$AT$1:$AU$3,2,TRUE)</f>
        <v>1</v>
      </c>
      <c r="CI255" s="14" t="b">
        <f>VLOOKUP(CI378,Lookups!$AT$1:$AU$3,2,TRUE)</f>
        <v>0</v>
      </c>
      <c r="CJ255" s="14" t="b">
        <f>VLOOKUP(CJ378,Lookups!$AT$1:$AU$3,2,TRUE)</f>
        <v>1</v>
      </c>
      <c r="CK255" s="14" t="b">
        <f>VLOOKUP(CK378,Lookups!$AT$1:$AU$3,2,TRUE)</f>
        <v>0</v>
      </c>
      <c r="CL255" s="14" t="b">
        <f>VLOOKUP(CL378,Lookups!$AT$1:$AU$3,2,TRUE)</f>
        <v>0</v>
      </c>
      <c r="CM255" s="14" t="b">
        <f>VLOOKUP(CM378,Lookups!$AT$1:$AU$3,2,TRUE)</f>
        <v>0</v>
      </c>
      <c r="CN255" s="14" t="b">
        <f>VLOOKUP(CN378,Lookups!$AT$1:$AU$3,2,TRUE)</f>
        <v>1</v>
      </c>
      <c r="CO255" s="14" t="b">
        <f>VLOOKUP(CO378,Lookups!$AT$1:$AU$3,2,TRUE)</f>
        <v>0</v>
      </c>
      <c r="CP255" s="14" t="b">
        <f>VLOOKUP(CP378,Lookups!$AT$1:$AU$3,2,TRUE)</f>
        <v>1</v>
      </c>
      <c r="CQ255" s="14" t="b">
        <f>VLOOKUP(CQ378,Lookups!$AT$1:$AU$3,2,TRUE)</f>
        <v>1</v>
      </c>
      <c r="CR255" s="14" t="b">
        <f>VLOOKUP(CR378,Lookups!$AT$1:$AU$3,2,TRUE)</f>
        <v>0</v>
      </c>
      <c r="CS255" s="14" t="b">
        <f>VLOOKUP(CS378,Lookups!$AT$1:$AU$3,2,TRUE)</f>
        <v>0</v>
      </c>
      <c r="CT255" s="14" t="b">
        <f>VLOOKUP(CT378,Lookups!$AT$1:$AU$3,2,TRUE)</f>
        <v>1</v>
      </c>
      <c r="CU255" s="14" t="b">
        <f>VLOOKUP(CU378,Lookups!$AT$1:$AU$3,2,TRUE)</f>
        <v>1</v>
      </c>
      <c r="CV255" s="14" t="b">
        <f>VLOOKUP(CV378,Lookups!$AT$1:$AU$3,2,TRUE)</f>
        <v>1</v>
      </c>
      <c r="CW255" s="14" t="b">
        <f>VLOOKUP(CW378,Lookups!$AT$1:$AU$3,2,TRUE)</f>
        <v>1</v>
      </c>
    </row>
    <row r="256" ht="12.75" customHeight="1" outlineLevel="1">
      <c r="A256" s="11" t="s">
        <v>733</v>
      </c>
      <c r="B256" s="14" t="b">
        <f>VLOOKUP(B379,Lookups!$AV$1:$AW$3,2,TRUE)</f>
        <v>1</v>
      </c>
      <c r="C256" s="14" t="b">
        <f>VLOOKUP(C379,Lookups!$AV$1:$AW$3,2,TRUE)</f>
        <v>1</v>
      </c>
      <c r="D256" s="14" t="b">
        <f>VLOOKUP(D379,Lookups!$AV$1:$AW$3,2,TRUE)</f>
        <v>0</v>
      </c>
      <c r="E256" s="14" t="b">
        <f>VLOOKUP(E379,Lookups!$AV$1:$AW$3,2,TRUE)</f>
        <v>0</v>
      </c>
      <c r="F256" s="14" t="b">
        <f>VLOOKUP(F379,Lookups!$AV$1:$AW$3,2,TRUE)</f>
        <v>0</v>
      </c>
      <c r="G256" s="14" t="b">
        <f>VLOOKUP(G379,Lookups!$AV$1:$AW$3,2,TRUE)</f>
        <v>0</v>
      </c>
      <c r="H256" s="14" t="b">
        <f>VLOOKUP(H379,Lookups!$AV$1:$AW$3,2,TRUE)</f>
        <v>1</v>
      </c>
      <c r="I256" s="14" t="b">
        <f>VLOOKUP(I379,Lookups!$AV$1:$AW$3,2,TRUE)</f>
        <v>1</v>
      </c>
      <c r="J256" s="14" t="b">
        <f>VLOOKUP(J379,Lookups!$AV$1:$AW$3,2,TRUE)</f>
        <v>0</v>
      </c>
      <c r="K256" s="14" t="b">
        <f>VLOOKUP(K379,Lookups!$AV$1:$AW$3,2,TRUE)</f>
        <v>1</v>
      </c>
      <c r="L256" s="14" t="b">
        <f>VLOOKUP(L379,Lookups!$AV$1:$AW$3,2,TRUE)</f>
        <v>0</v>
      </c>
      <c r="M256" s="14" t="b">
        <f>VLOOKUP(M379,Lookups!$AV$1:$AW$3,2,TRUE)</f>
        <v>0</v>
      </c>
      <c r="N256" s="14" t="b">
        <f>VLOOKUP(N379,Lookups!$AV$1:$AW$3,2,TRUE)</f>
        <v>0</v>
      </c>
      <c r="O256" s="14" t="b">
        <f>VLOOKUP(O379,Lookups!$AV$1:$AW$3,2,TRUE)</f>
        <v>1</v>
      </c>
      <c r="P256" s="14" t="b">
        <f>VLOOKUP(P379,Lookups!$AV$1:$AW$3,2,TRUE)</f>
        <v>1</v>
      </c>
      <c r="Q256" s="14" t="b">
        <f>VLOOKUP(Q379,Lookups!$AV$1:$AW$3,2,TRUE)</f>
        <v>0</v>
      </c>
      <c r="R256" s="14" t="b">
        <f>VLOOKUP(R379,Lookups!$AV$1:$AW$3,2,TRUE)</f>
        <v>1</v>
      </c>
      <c r="S256" s="14" t="b">
        <f>VLOOKUP(S379,Lookups!$AV$1:$AW$3,2,TRUE)</f>
        <v>0</v>
      </c>
      <c r="T256" s="14" t="b">
        <f>VLOOKUP(T379,Lookups!$AV$1:$AW$3,2,TRUE)</f>
        <v>0</v>
      </c>
      <c r="U256" s="14" t="b">
        <f>VLOOKUP(U379,Lookups!$AV$1:$AW$3,2,TRUE)</f>
        <v>0</v>
      </c>
      <c r="V256" s="14" t="b">
        <f>VLOOKUP(V379,Lookups!$AV$1:$AW$3,2,TRUE)</f>
        <v>0</v>
      </c>
      <c r="W256" s="14" t="b">
        <f>VLOOKUP(W379,Lookups!$AV$1:$AW$3,2,TRUE)</f>
        <v>1</v>
      </c>
      <c r="X256" s="14" t="b">
        <f>VLOOKUP(X379,Lookups!$AV$1:$AW$3,2,TRUE)</f>
        <v>1</v>
      </c>
      <c r="Y256" s="14" t="b">
        <f>VLOOKUP(Y379,Lookups!$AV$1:$AW$3,2,TRUE)</f>
        <v>1</v>
      </c>
      <c r="Z256" s="14" t="b">
        <f>VLOOKUP(Z379,Lookups!$AV$1:$AW$3,2,TRUE)</f>
        <v>1</v>
      </c>
      <c r="AA256" s="14" t="b">
        <f>VLOOKUP(AA379,Lookups!$AV$1:$AW$3,2,TRUE)</f>
        <v>1</v>
      </c>
      <c r="AB256" s="14" t="b">
        <f>VLOOKUP(AB379,Lookups!$AV$1:$AW$3,2,TRUE)</f>
        <v>1</v>
      </c>
      <c r="AC256" s="14" t="b">
        <f>VLOOKUP(AC379,Lookups!$AV$1:$AW$3,2,TRUE)</f>
        <v>1</v>
      </c>
      <c r="AD256" s="14" t="b">
        <f>VLOOKUP(AD379,Lookups!$AV$1:$AW$3,2,TRUE)</f>
        <v>1</v>
      </c>
      <c r="AE256" s="14" t="b">
        <f>VLOOKUP(AE379,Lookups!$AV$1:$AW$3,2,TRUE)</f>
        <v>0</v>
      </c>
      <c r="AF256" s="14" t="b">
        <f>VLOOKUP(AF379,Lookups!$AV$1:$AW$3,2,TRUE)</f>
        <v>0</v>
      </c>
      <c r="AG256" s="14" t="b">
        <f>VLOOKUP(AG379,Lookups!$AV$1:$AW$3,2,TRUE)</f>
        <v>1</v>
      </c>
      <c r="AH256" s="14" t="b">
        <f>VLOOKUP(AH379,Lookups!$AV$1:$AW$3,2,TRUE)</f>
        <v>0</v>
      </c>
      <c r="AI256" s="14" t="b">
        <f>VLOOKUP(AI379,Lookups!$AV$1:$AW$3,2,TRUE)</f>
        <v>0</v>
      </c>
      <c r="AJ256" s="14" t="b">
        <f>VLOOKUP(AJ379,Lookups!$AV$1:$AW$3,2,TRUE)</f>
        <v>1</v>
      </c>
      <c r="AK256" s="14" t="b">
        <f>VLOOKUP(AK379,Lookups!$AV$1:$AW$3,2,TRUE)</f>
        <v>1</v>
      </c>
      <c r="AL256" s="14" t="b">
        <f>VLOOKUP(AL379,Lookups!$AV$1:$AW$3,2,TRUE)</f>
        <v>0</v>
      </c>
      <c r="AM256" s="14" t="b">
        <f>VLOOKUP(AM379,Lookups!$AV$1:$AW$3,2,TRUE)</f>
        <v>1</v>
      </c>
      <c r="AN256" s="14" t="b">
        <f>VLOOKUP(AN379,Lookups!$AV$1:$AW$3,2,TRUE)</f>
        <v>0</v>
      </c>
      <c r="AO256" s="14" t="b">
        <f>VLOOKUP(AO379,Lookups!$AV$1:$AW$3,2,TRUE)</f>
        <v>1</v>
      </c>
      <c r="AP256" s="14" t="b">
        <f>VLOOKUP(AP379,Lookups!$AV$1:$AW$3,2,TRUE)</f>
        <v>0</v>
      </c>
      <c r="AQ256" s="14" t="b">
        <f>VLOOKUP(AQ379,Lookups!$AV$1:$AW$3,2,TRUE)</f>
        <v>0</v>
      </c>
      <c r="AR256" s="14" t="b">
        <f>VLOOKUP(AR379,Lookups!$AV$1:$AW$3,2,TRUE)</f>
        <v>0</v>
      </c>
      <c r="AS256" s="14" t="b">
        <f>VLOOKUP(AS379,Lookups!$AV$1:$AW$3,2,TRUE)</f>
        <v>0</v>
      </c>
      <c r="AT256" s="14" t="b">
        <f>VLOOKUP(AT379,Lookups!$AV$1:$AW$3,2,TRUE)</f>
        <v>0</v>
      </c>
      <c r="AU256" s="14" t="b">
        <f>VLOOKUP(AU379,Lookups!$AV$1:$AW$3,2,TRUE)</f>
        <v>0</v>
      </c>
      <c r="AV256" s="14" t="b">
        <f>VLOOKUP(AV379,Lookups!$AV$1:$AW$3,2,TRUE)</f>
        <v>1</v>
      </c>
      <c r="AW256" s="14" t="b">
        <f>VLOOKUP(AW379,Lookups!$AV$1:$AW$3,2,TRUE)</f>
        <v>1</v>
      </c>
      <c r="AX256" s="14" t="b">
        <f>VLOOKUP(AX379,Lookups!$AV$1:$AW$3,2,TRUE)</f>
        <v>0</v>
      </c>
      <c r="AY256" s="14" t="b">
        <f>VLOOKUP(AY379,Lookups!$AV$1:$AW$3,2,TRUE)</f>
        <v>1</v>
      </c>
      <c r="AZ256" s="14" t="b">
        <f>VLOOKUP(AZ379,Lookups!$AV$1:$AW$3,2,TRUE)</f>
        <v>1</v>
      </c>
      <c r="BA256" s="14" t="b">
        <f>VLOOKUP(BA379,Lookups!$AV$1:$AW$3,2,TRUE)</f>
        <v>1</v>
      </c>
      <c r="BB256" s="14" t="b">
        <f>VLOOKUP(BB379,Lookups!$AV$1:$AW$3,2,TRUE)</f>
        <v>1</v>
      </c>
      <c r="BC256" s="14" t="b">
        <f>VLOOKUP(BC379,Lookups!$AV$1:$AW$3,2,TRUE)</f>
        <v>0</v>
      </c>
      <c r="BD256" s="14" t="b">
        <f>VLOOKUP(BD379,Lookups!$AV$1:$AW$3,2,TRUE)</f>
        <v>1</v>
      </c>
      <c r="BE256" s="14" t="b">
        <f>VLOOKUP(BE379,Lookups!$AV$1:$AW$3,2,TRUE)</f>
        <v>0</v>
      </c>
      <c r="BF256" s="14" t="b">
        <f>VLOOKUP(BF379,Lookups!$AV$1:$AW$3,2,TRUE)</f>
        <v>1</v>
      </c>
      <c r="BG256" s="14" t="b">
        <f>VLOOKUP(BG379,Lookups!$AV$1:$AW$3,2,TRUE)</f>
        <v>1</v>
      </c>
      <c r="BH256" s="14" t="b">
        <f>VLOOKUP(BH379,Lookups!$AV$1:$AW$3,2,TRUE)</f>
        <v>1</v>
      </c>
      <c r="BI256" s="14" t="b">
        <f>VLOOKUP(BI379,Lookups!$AV$1:$AW$3,2,TRUE)</f>
        <v>1</v>
      </c>
      <c r="BJ256" s="14" t="b">
        <f>VLOOKUP(BJ379,Lookups!$AV$1:$AW$3,2,TRUE)</f>
        <v>1</v>
      </c>
      <c r="BK256" s="14" t="b">
        <f>VLOOKUP(BK379,Lookups!$AV$1:$AW$3,2,TRUE)</f>
        <v>1</v>
      </c>
      <c r="BL256" s="14" t="b">
        <f>VLOOKUP(BL379,Lookups!$AV$1:$AW$3,2,TRUE)</f>
        <v>0</v>
      </c>
      <c r="BM256" s="14" t="b">
        <f>VLOOKUP(BM379,Lookups!$AV$1:$AW$3,2,TRUE)</f>
        <v>1</v>
      </c>
      <c r="BN256" s="14" t="b">
        <f>VLOOKUP(BN379,Lookups!$AV$1:$AW$3,2,TRUE)</f>
        <v>1</v>
      </c>
      <c r="BO256" s="14" t="b">
        <f>VLOOKUP(BO379,Lookups!$AV$1:$AW$3,2,TRUE)</f>
        <v>1</v>
      </c>
      <c r="BP256" s="14" t="b">
        <f>VLOOKUP(BP379,Lookups!$AV$1:$AW$3,2,TRUE)</f>
        <v>1</v>
      </c>
      <c r="BQ256" s="14" t="b">
        <f>VLOOKUP(BQ379,Lookups!$AV$1:$AW$3,2,TRUE)</f>
        <v>1</v>
      </c>
      <c r="BR256" s="14" t="b">
        <f>VLOOKUP(BR379,Lookups!$AV$1:$AW$3,2,TRUE)</f>
        <v>1</v>
      </c>
      <c r="BS256" s="14" t="b">
        <f>VLOOKUP(BS379,Lookups!$AV$1:$AW$3,2,TRUE)</f>
        <v>1</v>
      </c>
      <c r="BT256" s="14" t="b">
        <f>VLOOKUP(BT379,Lookups!$AV$1:$AW$3,2,TRUE)</f>
        <v>0</v>
      </c>
      <c r="BU256" s="14" t="b">
        <f>VLOOKUP(BU379,Lookups!$AV$1:$AW$3,2,TRUE)</f>
        <v>1</v>
      </c>
      <c r="BV256" s="14" t="b">
        <f>VLOOKUP(BV379,Lookups!$AV$1:$AW$3,2,TRUE)</f>
        <v>0</v>
      </c>
      <c r="BW256" s="14" t="b">
        <f>VLOOKUP(BW379,Lookups!$AV$1:$AW$3,2,TRUE)</f>
        <v>0</v>
      </c>
      <c r="BX256" s="14" t="b">
        <f>VLOOKUP(BX379,Lookups!$AV$1:$AW$3,2,TRUE)</f>
        <v>0</v>
      </c>
      <c r="BY256" s="14" t="b">
        <f>VLOOKUP(BY379,Lookups!$AV$1:$AW$3,2,TRUE)</f>
        <v>0</v>
      </c>
      <c r="BZ256" s="14" t="b">
        <f>VLOOKUP(BZ379,Lookups!$AV$1:$AW$3,2,TRUE)</f>
        <v>1</v>
      </c>
      <c r="CA256" s="14" t="b">
        <f>VLOOKUP(CA379,Lookups!$AV$1:$AW$3,2,TRUE)</f>
        <v>1</v>
      </c>
      <c r="CB256" s="14" t="b">
        <f>VLOOKUP(CB379,Lookups!$AV$1:$AW$3,2,TRUE)</f>
        <v>1</v>
      </c>
      <c r="CC256" s="14" t="b">
        <f>VLOOKUP(CC379,Lookups!$AV$1:$AW$3,2,TRUE)</f>
        <v>0</v>
      </c>
      <c r="CD256" s="14" t="b">
        <f>VLOOKUP(CD379,Lookups!$AV$1:$AW$3,2,TRUE)</f>
        <v>0</v>
      </c>
      <c r="CE256" s="14" t="b">
        <f>VLOOKUP(CE379,Lookups!$AV$1:$AW$3,2,TRUE)</f>
        <v>1</v>
      </c>
      <c r="CF256" s="14" t="b">
        <f>VLOOKUP(CF379,Lookups!$AV$1:$AW$3,2,TRUE)</f>
        <v>0</v>
      </c>
      <c r="CG256" s="14" t="b">
        <f>VLOOKUP(CG379,Lookups!$AV$1:$AW$3,2,TRUE)</f>
        <v>1</v>
      </c>
      <c r="CH256" s="14" t="b">
        <f>VLOOKUP(CH379,Lookups!$AV$1:$AW$3,2,TRUE)</f>
        <v>0</v>
      </c>
      <c r="CI256" s="14" t="b">
        <f>VLOOKUP(CI379,Lookups!$AV$1:$AW$3,2,TRUE)</f>
        <v>0</v>
      </c>
      <c r="CJ256" s="14" t="b">
        <f>VLOOKUP(CJ379,Lookups!$AV$1:$AW$3,2,TRUE)</f>
        <v>1</v>
      </c>
      <c r="CK256" s="14" t="b">
        <f>VLOOKUP(CK379,Lookups!$AV$1:$AW$3,2,TRUE)</f>
        <v>0</v>
      </c>
      <c r="CL256" s="14" t="b">
        <f>VLOOKUP(CL379,Lookups!$AV$1:$AW$3,2,TRUE)</f>
        <v>1</v>
      </c>
      <c r="CM256" s="14" t="b">
        <f>VLOOKUP(CM379,Lookups!$AV$1:$AW$3,2,TRUE)</f>
        <v>1</v>
      </c>
      <c r="CN256" s="14" t="b">
        <f>VLOOKUP(CN379,Lookups!$AV$1:$AW$3,2,TRUE)</f>
        <v>0</v>
      </c>
      <c r="CO256" s="14" t="b">
        <f>VLOOKUP(CO379,Lookups!$AV$1:$AW$3,2,TRUE)</f>
        <v>1</v>
      </c>
      <c r="CP256" s="14" t="b">
        <f>VLOOKUP(CP379,Lookups!$AV$1:$AW$3,2,TRUE)</f>
        <v>0</v>
      </c>
      <c r="CQ256" s="14" t="b">
        <f>VLOOKUP(CQ379,Lookups!$AV$1:$AW$3,2,TRUE)</f>
        <v>0</v>
      </c>
      <c r="CR256" s="14" t="b">
        <f>VLOOKUP(CR379,Lookups!$AV$1:$AW$3,2,TRUE)</f>
        <v>1</v>
      </c>
      <c r="CS256" s="14" t="b">
        <f>VLOOKUP(CS379,Lookups!$AV$1:$AW$3,2,TRUE)</f>
        <v>0</v>
      </c>
      <c r="CT256" s="14" t="b">
        <f>VLOOKUP(CT379,Lookups!$AV$1:$AW$3,2,TRUE)</f>
        <v>1</v>
      </c>
      <c r="CU256" s="14" t="b">
        <f>VLOOKUP(CU379,Lookups!$AV$1:$AW$3,2,TRUE)</f>
        <v>1</v>
      </c>
      <c r="CV256" s="14" t="b">
        <f>VLOOKUP(CV379,Lookups!$AV$1:$AW$3,2,TRUE)</f>
        <v>1</v>
      </c>
      <c r="CW256" s="14" t="b">
        <f>VLOOKUP(CW379,Lookups!$AV$1:$AW$3,2,TRUE)</f>
        <v>0</v>
      </c>
    </row>
    <row r="257" ht="12.75" customHeight="1" outlineLevel="1">
      <c r="A257" s="11" t="s">
        <v>734</v>
      </c>
      <c r="B257" s="14" t="str">
        <f>VLOOKUP(B380,Lookups!$AX$1:$AY$3,2,TRUE)</f>
        <v>Attained</v>
      </c>
      <c r="C257" s="14" t="str">
        <f>VLOOKUP(C380,Lookups!$AX$1:$AY$3,2,TRUE)</f>
        <v>Issue</v>
      </c>
      <c r="D257" s="14" t="str">
        <f>VLOOKUP(D380,Lookups!$AX$1:$AY$3,2,TRUE)</f>
        <v>Attained</v>
      </c>
      <c r="E257" s="14" t="str">
        <f>VLOOKUP(E380,Lookups!$AX$1:$AY$3,2,TRUE)</f>
        <v>Attained</v>
      </c>
      <c r="F257" s="14" t="str">
        <f>VLOOKUP(F380,Lookups!$AX$1:$AY$3,2,TRUE)</f>
        <v>Issue</v>
      </c>
      <c r="G257" s="14" t="str">
        <f>VLOOKUP(G380,Lookups!$AX$1:$AY$3,2,TRUE)</f>
        <v>Attained</v>
      </c>
      <c r="H257" s="14" t="str">
        <f>VLOOKUP(H380,Lookups!$AX$1:$AY$3,2,TRUE)</f>
        <v>Attained</v>
      </c>
      <c r="I257" s="14" t="str">
        <f>VLOOKUP(I380,Lookups!$AX$1:$AY$3,2,TRUE)</f>
        <v>Attained</v>
      </c>
      <c r="J257" s="14" t="str">
        <f>VLOOKUP(J380,Lookups!$AX$1:$AY$3,2,TRUE)</f>
        <v>Attained</v>
      </c>
      <c r="K257" s="14" t="str">
        <f>VLOOKUP(K380,Lookups!$AX$1:$AY$3,2,TRUE)</f>
        <v>Attained</v>
      </c>
      <c r="L257" s="14" t="str">
        <f>VLOOKUP(L380,Lookups!$AX$1:$AY$3,2,TRUE)</f>
        <v>Attained</v>
      </c>
      <c r="M257" s="14" t="str">
        <f>VLOOKUP(M380,Lookups!$AX$1:$AY$3,2,TRUE)</f>
        <v>Attained</v>
      </c>
      <c r="N257" s="14" t="str">
        <f>VLOOKUP(N380,Lookups!$AX$1:$AY$3,2,TRUE)</f>
        <v>Issue</v>
      </c>
      <c r="O257" s="14" t="str">
        <f>VLOOKUP(O380,Lookups!$AX$1:$AY$3,2,TRUE)</f>
        <v>Issue</v>
      </c>
      <c r="P257" s="14" t="str">
        <f>VLOOKUP(P380,Lookups!$AX$1:$AY$3,2,TRUE)</f>
        <v>Attained</v>
      </c>
      <c r="Q257" s="14" t="str">
        <f>VLOOKUP(Q380,Lookups!$AX$1:$AY$3,2,TRUE)</f>
        <v>Issue</v>
      </c>
      <c r="R257" s="14" t="str">
        <f>VLOOKUP(R380,Lookups!$AX$1:$AY$3,2,TRUE)</f>
        <v>Attained</v>
      </c>
      <c r="S257" s="14" t="str">
        <f>VLOOKUP(S380,Lookups!$AX$1:$AY$3,2,TRUE)</f>
        <v>Issue</v>
      </c>
      <c r="T257" s="14" t="str">
        <f>VLOOKUP(T380,Lookups!$AX$1:$AY$3,2,TRUE)</f>
        <v>Issue</v>
      </c>
      <c r="U257" s="14" t="str">
        <f>VLOOKUP(U380,Lookups!$AX$1:$AY$3,2,TRUE)</f>
        <v>Issue</v>
      </c>
      <c r="V257" s="14" t="str">
        <f>VLOOKUP(V380,Lookups!$AX$1:$AY$3,2,TRUE)</f>
        <v>Attained</v>
      </c>
      <c r="W257" s="14" t="str">
        <f>VLOOKUP(W380,Lookups!$AX$1:$AY$3,2,TRUE)</f>
        <v>Attained</v>
      </c>
      <c r="X257" s="14" t="str">
        <f>VLOOKUP(X380,Lookups!$AX$1:$AY$3,2,TRUE)</f>
        <v>Issue</v>
      </c>
      <c r="Y257" s="14" t="str">
        <f>VLOOKUP(Y380,Lookups!$AX$1:$AY$3,2,TRUE)</f>
        <v>Attained</v>
      </c>
      <c r="Z257" s="14" t="str">
        <f>VLOOKUP(Z380,Lookups!$AX$1:$AY$3,2,TRUE)</f>
        <v>Issue</v>
      </c>
      <c r="AA257" s="14" t="str">
        <f>VLOOKUP(AA380,Lookups!$AX$1:$AY$3,2,TRUE)</f>
        <v>Attained</v>
      </c>
      <c r="AB257" s="14" t="str">
        <f>VLOOKUP(AB380,Lookups!$AX$1:$AY$3,2,TRUE)</f>
        <v>Issue</v>
      </c>
      <c r="AC257" s="14" t="str">
        <f>VLOOKUP(AC380,Lookups!$AX$1:$AY$3,2,TRUE)</f>
        <v>Issue</v>
      </c>
      <c r="AD257" s="14" t="str">
        <f>VLOOKUP(AD380,Lookups!$AX$1:$AY$3,2,TRUE)</f>
        <v>Attained</v>
      </c>
      <c r="AE257" s="14" t="str">
        <f>VLOOKUP(AE380,Lookups!$AX$1:$AY$3,2,TRUE)</f>
        <v>Attained</v>
      </c>
      <c r="AF257" s="14" t="str">
        <f>VLOOKUP(AF380,Lookups!$AX$1:$AY$3,2,TRUE)</f>
        <v>Attained</v>
      </c>
      <c r="AG257" s="14" t="str">
        <f>VLOOKUP(AG380,Lookups!$AX$1:$AY$3,2,TRUE)</f>
        <v>Issue</v>
      </c>
      <c r="AH257" s="14" t="str">
        <f>VLOOKUP(AH380,Lookups!$AX$1:$AY$3,2,TRUE)</f>
        <v>Issue</v>
      </c>
      <c r="AI257" s="14" t="str">
        <f>VLOOKUP(AI380,Lookups!$AX$1:$AY$3,2,TRUE)</f>
        <v>Issue</v>
      </c>
      <c r="AJ257" s="14" t="str">
        <f>VLOOKUP(AJ380,Lookups!$AX$1:$AY$3,2,TRUE)</f>
        <v>Issue</v>
      </c>
      <c r="AK257" s="14" t="str">
        <f>VLOOKUP(AK380,Lookups!$AX$1:$AY$3,2,TRUE)</f>
        <v>Issue</v>
      </c>
      <c r="AL257" s="14" t="str">
        <f>VLOOKUP(AL380,Lookups!$AX$1:$AY$3,2,TRUE)</f>
        <v>Attained</v>
      </c>
      <c r="AM257" s="14" t="str">
        <f>VLOOKUP(AM380,Lookups!$AX$1:$AY$3,2,TRUE)</f>
        <v>Issue</v>
      </c>
      <c r="AN257" s="14" t="str">
        <f>VLOOKUP(AN380,Lookups!$AX$1:$AY$3,2,TRUE)</f>
        <v>Attained</v>
      </c>
      <c r="AO257" s="14" t="str">
        <f>VLOOKUP(AO380,Lookups!$AX$1:$AY$3,2,TRUE)</f>
        <v>Issue</v>
      </c>
      <c r="AP257" s="14" t="str">
        <f>VLOOKUP(AP380,Lookups!$AX$1:$AY$3,2,TRUE)</f>
        <v>Attained</v>
      </c>
      <c r="AQ257" s="14" t="str">
        <f>VLOOKUP(AQ380,Lookups!$AX$1:$AY$3,2,TRUE)</f>
        <v>Issue</v>
      </c>
      <c r="AR257" s="14" t="str">
        <f>VLOOKUP(AR380,Lookups!$AX$1:$AY$3,2,TRUE)</f>
        <v>Issue</v>
      </c>
      <c r="AS257" s="14" t="str">
        <f>VLOOKUP(AS380,Lookups!$AX$1:$AY$3,2,TRUE)</f>
        <v>Attained</v>
      </c>
      <c r="AT257" s="14" t="str">
        <f>VLOOKUP(AT380,Lookups!$AX$1:$AY$3,2,TRUE)</f>
        <v>Issue</v>
      </c>
      <c r="AU257" s="14" t="str">
        <f>VLOOKUP(AU380,Lookups!$AX$1:$AY$3,2,TRUE)</f>
        <v>Issue</v>
      </c>
      <c r="AV257" s="14" t="str">
        <f>VLOOKUP(AV380,Lookups!$AX$1:$AY$3,2,TRUE)</f>
        <v>Issue</v>
      </c>
      <c r="AW257" s="14" t="str">
        <f>VLOOKUP(AW380,Lookups!$AX$1:$AY$3,2,TRUE)</f>
        <v>Attained</v>
      </c>
      <c r="AX257" s="14" t="str">
        <f>VLOOKUP(AX380,Lookups!$AX$1:$AY$3,2,TRUE)</f>
        <v>Issue</v>
      </c>
      <c r="AY257" s="14" t="str">
        <f>VLOOKUP(AY380,Lookups!$AX$1:$AY$3,2,TRUE)</f>
        <v>Attained</v>
      </c>
      <c r="AZ257" s="14" t="str">
        <f>VLOOKUP(AZ380,Lookups!$AX$1:$AY$3,2,TRUE)</f>
        <v>Attained</v>
      </c>
      <c r="BA257" s="14" t="str">
        <f>VLOOKUP(BA380,Lookups!$AX$1:$AY$3,2,TRUE)</f>
        <v>Issue</v>
      </c>
      <c r="BB257" s="14" t="str">
        <f>VLOOKUP(BB380,Lookups!$AX$1:$AY$3,2,TRUE)</f>
        <v>Attained</v>
      </c>
      <c r="BC257" s="14" t="str">
        <f>VLOOKUP(BC380,Lookups!$AX$1:$AY$3,2,TRUE)</f>
        <v>Issue</v>
      </c>
      <c r="BD257" s="14" t="str">
        <f>VLOOKUP(BD380,Lookups!$AX$1:$AY$3,2,TRUE)</f>
        <v>Attained</v>
      </c>
      <c r="BE257" s="14" t="str">
        <f>VLOOKUP(BE380,Lookups!$AX$1:$AY$3,2,TRUE)</f>
        <v>Issue</v>
      </c>
      <c r="BF257" s="14" t="str">
        <f>VLOOKUP(BF380,Lookups!$AX$1:$AY$3,2,TRUE)</f>
        <v>Issue</v>
      </c>
      <c r="BG257" s="14" t="str">
        <f>VLOOKUP(BG380,Lookups!$AX$1:$AY$3,2,TRUE)</f>
        <v>Issue</v>
      </c>
      <c r="BH257" s="14" t="str">
        <f>VLOOKUP(BH380,Lookups!$AX$1:$AY$3,2,TRUE)</f>
        <v>Attained</v>
      </c>
      <c r="BI257" s="14" t="str">
        <f>VLOOKUP(BI380,Lookups!$AX$1:$AY$3,2,TRUE)</f>
        <v>Attained</v>
      </c>
      <c r="BJ257" s="14" t="str">
        <f>VLOOKUP(BJ380,Lookups!$AX$1:$AY$3,2,TRUE)</f>
        <v>Attained</v>
      </c>
      <c r="BK257" s="14" t="str">
        <f>VLOOKUP(BK380,Lookups!$AX$1:$AY$3,2,TRUE)</f>
        <v>Issue</v>
      </c>
      <c r="BL257" s="14" t="str">
        <f>VLOOKUP(BL380,Lookups!$AX$1:$AY$3,2,TRUE)</f>
        <v>Attained</v>
      </c>
      <c r="BM257" s="14" t="str">
        <f>VLOOKUP(BM380,Lookups!$AX$1:$AY$3,2,TRUE)</f>
        <v>Issue</v>
      </c>
      <c r="BN257" s="14" t="str">
        <f>VLOOKUP(BN380,Lookups!$AX$1:$AY$3,2,TRUE)</f>
        <v>Attained</v>
      </c>
      <c r="BO257" s="14" t="str">
        <f>VLOOKUP(BO380,Lookups!$AX$1:$AY$3,2,TRUE)</f>
        <v>Issue</v>
      </c>
      <c r="BP257" s="14" t="str">
        <f>VLOOKUP(BP380,Lookups!$AX$1:$AY$3,2,TRUE)</f>
        <v>Attained</v>
      </c>
      <c r="BQ257" s="14" t="str">
        <f>VLOOKUP(BQ380,Lookups!$AX$1:$AY$3,2,TRUE)</f>
        <v>Attained</v>
      </c>
      <c r="BR257" s="14" t="str">
        <f>VLOOKUP(BR380,Lookups!$AX$1:$AY$3,2,TRUE)</f>
        <v>Issue</v>
      </c>
      <c r="BS257" s="14" t="str">
        <f>VLOOKUP(BS380,Lookups!$AX$1:$AY$3,2,TRUE)</f>
        <v>Issue</v>
      </c>
      <c r="BT257" s="14" t="str">
        <f>VLOOKUP(BT380,Lookups!$AX$1:$AY$3,2,TRUE)</f>
        <v>Attained</v>
      </c>
      <c r="BU257" s="14" t="str">
        <f>VLOOKUP(BU380,Lookups!$AX$1:$AY$3,2,TRUE)</f>
        <v>Attained</v>
      </c>
      <c r="BV257" s="14" t="str">
        <f>VLOOKUP(BV380,Lookups!$AX$1:$AY$3,2,TRUE)</f>
        <v>Issue</v>
      </c>
      <c r="BW257" s="14" t="str">
        <f>VLOOKUP(BW380,Lookups!$AX$1:$AY$3,2,TRUE)</f>
        <v>Issue</v>
      </c>
      <c r="BX257" s="14" t="str">
        <f>VLOOKUP(BX380,Lookups!$AX$1:$AY$3,2,TRUE)</f>
        <v>Attained</v>
      </c>
      <c r="BY257" s="14" t="str">
        <f>VLOOKUP(BY380,Lookups!$AX$1:$AY$3,2,TRUE)</f>
        <v>Issue</v>
      </c>
      <c r="BZ257" s="14" t="str">
        <f>VLOOKUP(BZ380,Lookups!$AX$1:$AY$3,2,TRUE)</f>
        <v>Attained</v>
      </c>
      <c r="CA257" s="14" t="str">
        <f>VLOOKUP(CA380,Lookups!$AX$1:$AY$3,2,TRUE)</f>
        <v>Attained</v>
      </c>
      <c r="CB257" s="14" t="str">
        <f>VLOOKUP(CB380,Lookups!$AX$1:$AY$3,2,TRUE)</f>
        <v>Issue</v>
      </c>
      <c r="CC257" s="14" t="str">
        <f>VLOOKUP(CC380,Lookups!$AX$1:$AY$3,2,TRUE)</f>
        <v>Issue</v>
      </c>
      <c r="CD257" s="14" t="str">
        <f>VLOOKUP(CD380,Lookups!$AX$1:$AY$3,2,TRUE)</f>
        <v>Attained</v>
      </c>
      <c r="CE257" s="14" t="str">
        <f>VLOOKUP(CE380,Lookups!$AX$1:$AY$3,2,TRUE)</f>
        <v>Issue</v>
      </c>
      <c r="CF257" s="14" t="str">
        <f>VLOOKUP(CF380,Lookups!$AX$1:$AY$3,2,TRUE)</f>
        <v>Attained</v>
      </c>
      <c r="CG257" s="14" t="str">
        <f>VLOOKUP(CG380,Lookups!$AX$1:$AY$3,2,TRUE)</f>
        <v>Issue</v>
      </c>
      <c r="CH257" s="14" t="str">
        <f>VLOOKUP(CH380,Lookups!$AX$1:$AY$3,2,TRUE)</f>
        <v>Issue</v>
      </c>
      <c r="CI257" s="14" t="str">
        <f>VLOOKUP(CI380,Lookups!$AX$1:$AY$3,2,TRUE)</f>
        <v>Issue</v>
      </c>
      <c r="CJ257" s="14" t="str">
        <f>VLOOKUP(CJ380,Lookups!$AX$1:$AY$3,2,TRUE)</f>
        <v>Issue</v>
      </c>
      <c r="CK257" s="14" t="str">
        <f>VLOOKUP(CK380,Lookups!$AX$1:$AY$3,2,TRUE)</f>
        <v>Attained</v>
      </c>
      <c r="CL257" s="14" t="str">
        <f>VLOOKUP(CL380,Lookups!$AX$1:$AY$3,2,TRUE)</f>
        <v>Attained</v>
      </c>
      <c r="CM257" s="14" t="str">
        <f>VLOOKUP(CM380,Lookups!$AX$1:$AY$3,2,TRUE)</f>
        <v>Attained</v>
      </c>
      <c r="CN257" s="14" t="str">
        <f>VLOOKUP(CN380,Lookups!$AX$1:$AY$3,2,TRUE)</f>
        <v>Attained</v>
      </c>
      <c r="CO257" s="14" t="str">
        <f>VLOOKUP(CO380,Lookups!$AX$1:$AY$3,2,TRUE)</f>
        <v>Attained</v>
      </c>
      <c r="CP257" s="14" t="str">
        <f>VLOOKUP(CP380,Lookups!$AX$1:$AY$3,2,TRUE)</f>
        <v>Attained</v>
      </c>
      <c r="CQ257" s="14" t="str">
        <f>VLOOKUP(CQ380,Lookups!$AX$1:$AY$3,2,TRUE)</f>
        <v>Issue</v>
      </c>
      <c r="CR257" s="14" t="str">
        <f>VLOOKUP(CR380,Lookups!$AX$1:$AY$3,2,TRUE)</f>
        <v>Attained</v>
      </c>
      <c r="CS257" s="14" t="str">
        <f>VLOOKUP(CS380,Lookups!$AX$1:$AY$3,2,TRUE)</f>
        <v>Attained</v>
      </c>
      <c r="CT257" s="14" t="str">
        <f>VLOOKUP(CT380,Lookups!$AX$1:$AY$3,2,TRUE)</f>
        <v>Issue</v>
      </c>
      <c r="CU257" s="14" t="str">
        <f>VLOOKUP(CU380,Lookups!$AX$1:$AY$3,2,TRUE)</f>
        <v>Attained</v>
      </c>
      <c r="CV257" s="14" t="str">
        <f>VLOOKUP(CV380,Lookups!$AX$1:$AY$3,2,TRUE)</f>
        <v>Attained</v>
      </c>
      <c r="CW257" s="14" t="str">
        <f>VLOOKUP(CW380,Lookups!$AX$1:$AY$3,2,TRUE)</f>
        <v>Issue</v>
      </c>
    </row>
    <row r="258" ht="12.75" customHeight="1" outlineLevel="1">
      <c r="A258" s="10" t="s">
        <v>735</v>
      </c>
      <c r="B258" s="17" t="str">
        <f>VLOOKUP(B381,Lookups!$AZ$1:$BA$3,2,TRUE)</f>
        <v>ENROLLED</v>
      </c>
      <c r="C258" s="17" t="str">
        <f>VLOOKUP(C381,Lookups!$AZ$1:$BA$3,2,TRUE)</f>
        <v>ELIGIBLE</v>
      </c>
      <c r="D258" s="17" t="str">
        <f>VLOOKUP(D381,Lookups!$AZ$1:$BA$3,2,TRUE)</f>
        <v>ELIGIBLE</v>
      </c>
      <c r="E258" s="17" t="str">
        <f>VLOOKUP(E381,Lookups!$AZ$1:$BA$3,2,TRUE)</f>
        <v>ENROLLED</v>
      </c>
      <c r="F258" s="17" t="str">
        <f>VLOOKUP(F381,Lookups!$AZ$1:$BA$3,2,TRUE)</f>
        <v>ELIGIBLE</v>
      </c>
      <c r="G258" s="17" t="str">
        <f>VLOOKUP(G381,Lookups!$AZ$1:$BA$3,2,TRUE)</f>
        <v>ENROLLED</v>
      </c>
      <c r="H258" s="17" t="str">
        <f>VLOOKUP(H381,Lookups!$AZ$1:$BA$3,2,TRUE)</f>
        <v>ENROLLED</v>
      </c>
      <c r="I258" s="17" t="str">
        <f>VLOOKUP(I381,Lookups!$AZ$1:$BA$3,2,TRUE)</f>
        <v>ENROLLED</v>
      </c>
      <c r="J258" s="17" t="str">
        <f>VLOOKUP(J381,Lookups!$AZ$1:$BA$3,2,TRUE)</f>
        <v>ELIGIBLE</v>
      </c>
      <c r="K258" s="17" t="str">
        <f>VLOOKUP(K381,Lookups!$AZ$1:$BA$3,2,TRUE)</f>
        <v>ELIGIBLE</v>
      </c>
      <c r="L258" s="17" t="str">
        <f>VLOOKUP(L381,Lookups!$AZ$1:$BA$3,2,TRUE)</f>
        <v>ENROLLED</v>
      </c>
      <c r="M258" s="17" t="str">
        <f>VLOOKUP(M381,Lookups!$AZ$1:$BA$3,2,TRUE)</f>
        <v>ELIGIBLE</v>
      </c>
      <c r="N258" s="17" t="str">
        <f>VLOOKUP(N381,Lookups!$AZ$1:$BA$3,2,TRUE)</f>
        <v>ENROLLED</v>
      </c>
      <c r="O258" s="17" t="str">
        <f>VLOOKUP(O381,Lookups!$AZ$1:$BA$3,2,TRUE)</f>
        <v>ELIGIBLE</v>
      </c>
      <c r="P258" s="17" t="str">
        <f>VLOOKUP(P381,Lookups!$AZ$1:$BA$3,2,TRUE)</f>
        <v>ENROLLED</v>
      </c>
      <c r="Q258" s="17" t="str">
        <f>VLOOKUP(Q381,Lookups!$AZ$1:$BA$3,2,TRUE)</f>
        <v>ELIGIBLE</v>
      </c>
      <c r="R258" s="17" t="str">
        <f>VLOOKUP(R381,Lookups!$AZ$1:$BA$3,2,TRUE)</f>
        <v>ELIGIBLE</v>
      </c>
      <c r="S258" s="17" t="str">
        <f>VLOOKUP(S381,Lookups!$AZ$1:$BA$3,2,TRUE)</f>
        <v>ELIGIBLE</v>
      </c>
      <c r="T258" s="17" t="str">
        <f>VLOOKUP(T381,Lookups!$AZ$1:$BA$3,2,TRUE)</f>
        <v>ELIGIBLE</v>
      </c>
      <c r="U258" s="17" t="str">
        <f>VLOOKUP(U381,Lookups!$AZ$1:$BA$3,2,TRUE)</f>
        <v>ENROLLED</v>
      </c>
      <c r="V258" s="17" t="str">
        <f>VLOOKUP(V381,Lookups!$AZ$1:$BA$3,2,TRUE)</f>
        <v>ENROLLED</v>
      </c>
      <c r="W258" s="17" t="str">
        <f>VLOOKUP(W381,Lookups!$AZ$1:$BA$3,2,TRUE)</f>
        <v>ENROLLED</v>
      </c>
      <c r="X258" s="17" t="str">
        <f>VLOOKUP(X381,Lookups!$AZ$1:$BA$3,2,TRUE)</f>
        <v>ENROLLED</v>
      </c>
      <c r="Y258" s="17" t="str">
        <f>VLOOKUP(Y381,Lookups!$AZ$1:$BA$3,2,TRUE)</f>
        <v>ENROLLED</v>
      </c>
      <c r="Z258" s="17" t="str">
        <f>VLOOKUP(Z381,Lookups!$AZ$1:$BA$3,2,TRUE)</f>
        <v>ELIGIBLE</v>
      </c>
      <c r="AA258" s="17" t="str">
        <f>VLOOKUP(AA381,Lookups!$AZ$1:$BA$3,2,TRUE)</f>
        <v>ENROLLED</v>
      </c>
      <c r="AB258" s="17" t="str">
        <f>VLOOKUP(AB381,Lookups!$AZ$1:$BA$3,2,TRUE)</f>
        <v>ELIGIBLE</v>
      </c>
      <c r="AC258" s="17" t="str">
        <f>VLOOKUP(AC381,Lookups!$AZ$1:$BA$3,2,TRUE)</f>
        <v>ELIGIBLE</v>
      </c>
      <c r="AD258" s="17" t="str">
        <f>VLOOKUP(AD381,Lookups!$AZ$1:$BA$3,2,TRUE)</f>
        <v>ELIGIBLE</v>
      </c>
      <c r="AE258" s="17" t="str">
        <f>VLOOKUP(AE381,Lookups!$AZ$1:$BA$3,2,TRUE)</f>
        <v>ELIGIBLE</v>
      </c>
      <c r="AF258" s="17" t="str">
        <f>VLOOKUP(AF381,Lookups!$AZ$1:$BA$3,2,TRUE)</f>
        <v>ENROLLED</v>
      </c>
      <c r="AG258" s="17" t="str">
        <f>VLOOKUP(AG381,Lookups!$AZ$1:$BA$3,2,TRUE)</f>
        <v>ENROLLED</v>
      </c>
      <c r="AH258" s="17" t="str">
        <f>VLOOKUP(AH381,Lookups!$AZ$1:$BA$3,2,TRUE)</f>
        <v>ELIGIBLE</v>
      </c>
      <c r="AI258" s="17" t="str">
        <f>VLOOKUP(AI381,Lookups!$AZ$1:$BA$3,2,TRUE)</f>
        <v>ELIGIBLE</v>
      </c>
      <c r="AJ258" s="17" t="str">
        <f>VLOOKUP(AJ381,Lookups!$AZ$1:$BA$3,2,TRUE)</f>
        <v>ENROLLED</v>
      </c>
      <c r="AK258" s="17" t="str">
        <f>VLOOKUP(AK381,Lookups!$AZ$1:$BA$3,2,TRUE)</f>
        <v>ELIGIBLE</v>
      </c>
      <c r="AL258" s="17" t="str">
        <f>VLOOKUP(AL381,Lookups!$AZ$1:$BA$3,2,TRUE)</f>
        <v>ELIGIBLE</v>
      </c>
      <c r="AM258" s="17" t="str">
        <f>VLOOKUP(AM381,Lookups!$AZ$1:$BA$3,2,TRUE)</f>
        <v>ELIGIBLE</v>
      </c>
      <c r="AN258" s="17" t="str">
        <f>VLOOKUP(AN381,Lookups!$AZ$1:$BA$3,2,TRUE)</f>
        <v>ENROLLED</v>
      </c>
      <c r="AO258" s="17" t="str">
        <f>VLOOKUP(AO381,Lookups!$AZ$1:$BA$3,2,TRUE)</f>
        <v>ENROLLED</v>
      </c>
      <c r="AP258" s="17" t="str">
        <f>VLOOKUP(AP381,Lookups!$AZ$1:$BA$3,2,TRUE)</f>
        <v>ELIGIBLE</v>
      </c>
      <c r="AQ258" s="17" t="str">
        <f>VLOOKUP(AQ381,Lookups!$AZ$1:$BA$3,2,TRUE)</f>
        <v>ELIGIBLE</v>
      </c>
      <c r="AR258" s="17" t="str">
        <f>VLOOKUP(AR381,Lookups!$AZ$1:$BA$3,2,TRUE)</f>
        <v>ELIGIBLE</v>
      </c>
      <c r="AS258" s="17" t="str">
        <f>VLOOKUP(AS381,Lookups!$AZ$1:$BA$3,2,TRUE)</f>
        <v>ENROLLED</v>
      </c>
      <c r="AT258" s="17" t="str">
        <f>VLOOKUP(AT381,Lookups!$AZ$1:$BA$3,2,TRUE)</f>
        <v>ELIGIBLE</v>
      </c>
      <c r="AU258" s="17" t="str">
        <f>VLOOKUP(AU381,Lookups!$AZ$1:$BA$3,2,TRUE)</f>
        <v>ENROLLED</v>
      </c>
      <c r="AV258" s="17" t="str">
        <f>VLOOKUP(AV381,Lookups!$AZ$1:$BA$3,2,TRUE)</f>
        <v>ELIGIBLE</v>
      </c>
      <c r="AW258" s="17" t="str">
        <f>VLOOKUP(AW381,Lookups!$AZ$1:$BA$3,2,TRUE)</f>
        <v>ENROLLED</v>
      </c>
      <c r="AX258" s="17" t="str">
        <f>VLOOKUP(AX381,Lookups!$AZ$1:$BA$3,2,TRUE)</f>
        <v>ENROLLED</v>
      </c>
      <c r="AY258" s="17" t="str">
        <f>VLOOKUP(AY381,Lookups!$AZ$1:$BA$3,2,TRUE)</f>
        <v>ENROLLED</v>
      </c>
      <c r="AZ258" s="17" t="str">
        <f>VLOOKUP(AZ381,Lookups!$AZ$1:$BA$3,2,TRUE)</f>
        <v>ENROLLED</v>
      </c>
      <c r="BA258" s="17" t="str">
        <f>VLOOKUP(BA381,Lookups!$AZ$1:$BA$3,2,TRUE)</f>
        <v>ELIGIBLE</v>
      </c>
      <c r="BB258" s="17" t="str">
        <f>VLOOKUP(BB381,Lookups!$AZ$1:$BA$3,2,TRUE)</f>
        <v>ENROLLED</v>
      </c>
      <c r="BC258" s="17" t="str">
        <f>VLOOKUP(BC381,Lookups!$AZ$1:$BA$3,2,TRUE)</f>
        <v>ENROLLED</v>
      </c>
      <c r="BD258" s="17" t="str">
        <f>VLOOKUP(BD381,Lookups!$AZ$1:$BA$3,2,TRUE)</f>
        <v>ELIGIBLE</v>
      </c>
      <c r="BE258" s="17" t="str">
        <f>VLOOKUP(BE381,Lookups!$AZ$1:$BA$3,2,TRUE)</f>
        <v>ENROLLED</v>
      </c>
      <c r="BF258" s="17" t="str">
        <f>VLOOKUP(BF381,Lookups!$AZ$1:$BA$3,2,TRUE)</f>
        <v>ENROLLED</v>
      </c>
      <c r="BG258" s="17" t="str">
        <f>VLOOKUP(BG381,Lookups!$AZ$1:$BA$3,2,TRUE)</f>
        <v>ELIGIBLE</v>
      </c>
      <c r="BH258" s="17" t="str">
        <f>VLOOKUP(BH381,Lookups!$AZ$1:$BA$3,2,TRUE)</f>
        <v>ENROLLED</v>
      </c>
      <c r="BI258" s="17" t="str">
        <f>VLOOKUP(BI381,Lookups!$AZ$1:$BA$3,2,TRUE)</f>
        <v>ELIGIBLE</v>
      </c>
      <c r="BJ258" s="17" t="str">
        <f>VLOOKUP(BJ381,Lookups!$AZ$1:$BA$3,2,TRUE)</f>
        <v>ELIGIBLE</v>
      </c>
      <c r="BK258" s="17" t="str">
        <f>VLOOKUP(BK381,Lookups!$AZ$1:$BA$3,2,TRUE)</f>
        <v>ELIGIBLE</v>
      </c>
      <c r="BL258" s="17" t="str">
        <f>VLOOKUP(BL381,Lookups!$AZ$1:$BA$3,2,TRUE)</f>
        <v>ELIGIBLE</v>
      </c>
      <c r="BM258" s="17" t="str">
        <f>VLOOKUP(BM381,Lookups!$AZ$1:$BA$3,2,TRUE)</f>
        <v>ELIGIBLE</v>
      </c>
      <c r="BN258" s="17" t="str">
        <f>VLOOKUP(BN381,Lookups!$AZ$1:$BA$3,2,TRUE)</f>
        <v>ELIGIBLE</v>
      </c>
      <c r="BO258" s="17" t="str">
        <f>VLOOKUP(BO381,Lookups!$AZ$1:$BA$3,2,TRUE)</f>
        <v>ENROLLED</v>
      </c>
      <c r="BP258" s="17" t="str">
        <f>VLOOKUP(BP381,Lookups!$AZ$1:$BA$3,2,TRUE)</f>
        <v>ELIGIBLE</v>
      </c>
      <c r="BQ258" s="17" t="str">
        <f>VLOOKUP(BQ381,Lookups!$AZ$1:$BA$3,2,TRUE)</f>
        <v>ELIGIBLE</v>
      </c>
      <c r="BR258" s="17" t="str">
        <f>VLOOKUP(BR381,Lookups!$AZ$1:$BA$3,2,TRUE)</f>
        <v>ENROLLED</v>
      </c>
      <c r="BS258" s="17" t="str">
        <f>VLOOKUP(BS381,Lookups!$AZ$1:$BA$3,2,TRUE)</f>
        <v>ELIGIBLE</v>
      </c>
      <c r="BT258" s="17" t="str">
        <f>VLOOKUP(BT381,Lookups!$AZ$1:$BA$3,2,TRUE)</f>
        <v>ENROLLED</v>
      </c>
      <c r="BU258" s="17" t="str">
        <f>VLOOKUP(BU381,Lookups!$AZ$1:$BA$3,2,TRUE)</f>
        <v>ENROLLED</v>
      </c>
      <c r="BV258" s="17" t="str">
        <f>VLOOKUP(BV381,Lookups!$AZ$1:$BA$3,2,TRUE)</f>
        <v>ELIGIBLE</v>
      </c>
      <c r="BW258" s="17" t="str">
        <f>VLOOKUP(BW381,Lookups!$AZ$1:$BA$3,2,TRUE)</f>
        <v>ENROLLED</v>
      </c>
      <c r="BX258" s="17" t="str">
        <f>VLOOKUP(BX381,Lookups!$AZ$1:$BA$3,2,TRUE)</f>
        <v>ENROLLED</v>
      </c>
      <c r="BY258" s="17" t="str">
        <f>VLOOKUP(BY381,Lookups!$AZ$1:$BA$3,2,TRUE)</f>
        <v>ELIGIBLE</v>
      </c>
      <c r="BZ258" s="17" t="str">
        <f>VLOOKUP(BZ381,Lookups!$AZ$1:$BA$3,2,TRUE)</f>
        <v>ELIGIBLE</v>
      </c>
      <c r="CA258" s="17" t="str">
        <f>VLOOKUP(CA381,Lookups!$AZ$1:$BA$3,2,TRUE)</f>
        <v>ELIGIBLE</v>
      </c>
      <c r="CB258" s="17" t="str">
        <f>VLOOKUP(CB381,Lookups!$AZ$1:$BA$3,2,TRUE)</f>
        <v>ENROLLED</v>
      </c>
      <c r="CC258" s="17" t="str">
        <f>VLOOKUP(CC381,Lookups!$AZ$1:$BA$3,2,TRUE)</f>
        <v>ENROLLED</v>
      </c>
      <c r="CD258" s="17" t="str">
        <f>VLOOKUP(CD381,Lookups!$AZ$1:$BA$3,2,TRUE)</f>
        <v>ENROLLED</v>
      </c>
      <c r="CE258" s="17" t="str">
        <f>VLOOKUP(CE381,Lookups!$AZ$1:$BA$3,2,TRUE)</f>
        <v>ENROLLED</v>
      </c>
      <c r="CF258" s="17" t="str">
        <f>VLOOKUP(CF381,Lookups!$AZ$1:$BA$3,2,TRUE)</f>
        <v>ELIGIBLE</v>
      </c>
      <c r="CG258" s="17" t="str">
        <f>VLOOKUP(CG381,Lookups!$AZ$1:$BA$3,2,TRUE)</f>
        <v>ELIGIBLE</v>
      </c>
      <c r="CH258" s="17" t="str">
        <f>VLOOKUP(CH381,Lookups!$AZ$1:$BA$3,2,TRUE)</f>
        <v>ELIGIBLE</v>
      </c>
      <c r="CI258" s="17" t="str">
        <f>VLOOKUP(CI381,Lookups!$AZ$1:$BA$3,2,TRUE)</f>
        <v>ENROLLED</v>
      </c>
      <c r="CJ258" s="17" t="str">
        <f>VLOOKUP(CJ381,Lookups!$AZ$1:$BA$3,2,TRUE)</f>
        <v>ELIGIBLE</v>
      </c>
      <c r="CK258" s="17" t="str">
        <f>VLOOKUP(CK381,Lookups!$AZ$1:$BA$3,2,TRUE)</f>
        <v>ELIGIBLE</v>
      </c>
      <c r="CL258" s="17" t="str">
        <f>VLOOKUP(CL381,Lookups!$AZ$1:$BA$3,2,TRUE)</f>
        <v>ELIGIBLE</v>
      </c>
      <c r="CM258" s="17" t="str">
        <f>VLOOKUP(CM381,Lookups!$AZ$1:$BA$3,2,TRUE)</f>
        <v>ENROLLED</v>
      </c>
      <c r="CN258" s="17" t="str">
        <f>VLOOKUP(CN381,Lookups!$AZ$1:$BA$3,2,TRUE)</f>
        <v>ELIGIBLE</v>
      </c>
      <c r="CO258" s="17" t="str">
        <f>VLOOKUP(CO381,Lookups!$AZ$1:$BA$3,2,TRUE)</f>
        <v>ELIGIBLE</v>
      </c>
      <c r="CP258" s="17" t="str">
        <f>VLOOKUP(CP381,Lookups!$AZ$1:$BA$3,2,TRUE)</f>
        <v>ELIGIBLE</v>
      </c>
      <c r="CQ258" s="17" t="str">
        <f>VLOOKUP(CQ381,Lookups!$AZ$1:$BA$3,2,TRUE)</f>
        <v>ENROLLED</v>
      </c>
      <c r="CR258" s="17" t="str">
        <f>VLOOKUP(CR381,Lookups!$AZ$1:$BA$3,2,TRUE)</f>
        <v>ELIGIBLE</v>
      </c>
      <c r="CS258" s="17" t="str">
        <f>VLOOKUP(CS381,Lookups!$AZ$1:$BA$3,2,TRUE)</f>
        <v>ENROLLED</v>
      </c>
      <c r="CT258" s="17" t="str">
        <f>VLOOKUP(CT381,Lookups!$AZ$1:$BA$3,2,TRUE)</f>
        <v>ELIGIBLE</v>
      </c>
      <c r="CU258" s="17" t="str">
        <f>VLOOKUP(CU381,Lookups!$AZ$1:$BA$3,2,TRUE)</f>
        <v>ENROLLED</v>
      </c>
      <c r="CV258" s="17" t="str">
        <f>VLOOKUP(CV381,Lookups!$AZ$1:$BA$3,2,TRUE)</f>
        <v>ELIGIBLE</v>
      </c>
      <c r="CW258" s="17" t="str">
        <f>VLOOKUP(CW381,Lookups!$AZ$1:$BA$3,2,TRUE)</f>
        <v>ENROLLED</v>
      </c>
    </row>
    <row r="259" ht="12.75" customHeight="1" outlineLevel="1">
      <c r="A259" s="11" t="s">
        <v>736</v>
      </c>
      <c r="B259" s="21" t="s">
        <v>169</v>
      </c>
      <c r="C259" s="21" t="s">
        <v>169</v>
      </c>
      <c r="D259" s="21" t="s">
        <v>169</v>
      </c>
      <c r="E259" s="21" t="s">
        <v>169</v>
      </c>
      <c r="F259" s="21" t="s">
        <v>169</v>
      </c>
      <c r="G259" s="21" t="s">
        <v>169</v>
      </c>
      <c r="H259" s="21" t="s">
        <v>169</v>
      </c>
      <c r="I259" s="21" t="s">
        <v>169</v>
      </c>
      <c r="J259" s="21" t="s">
        <v>169</v>
      </c>
      <c r="K259" s="21" t="s">
        <v>169</v>
      </c>
      <c r="L259" s="21" t="s">
        <v>169</v>
      </c>
      <c r="M259" s="21" t="s">
        <v>169</v>
      </c>
      <c r="N259" s="21" t="s">
        <v>169</v>
      </c>
      <c r="O259" s="21" t="s">
        <v>169</v>
      </c>
      <c r="P259" s="21" t="s">
        <v>169</v>
      </c>
      <c r="Q259" s="21" t="s">
        <v>169</v>
      </c>
      <c r="R259" s="21" t="s">
        <v>169</v>
      </c>
      <c r="S259" s="21" t="s">
        <v>169</v>
      </c>
      <c r="T259" s="21" t="s">
        <v>169</v>
      </c>
      <c r="U259" s="21" t="s">
        <v>169</v>
      </c>
      <c r="V259" s="21" t="s">
        <v>169</v>
      </c>
      <c r="W259" s="21" t="s">
        <v>169</v>
      </c>
      <c r="X259" s="21" t="s">
        <v>169</v>
      </c>
      <c r="Y259" s="21" t="s">
        <v>169</v>
      </c>
      <c r="Z259" s="21" t="s">
        <v>169</v>
      </c>
      <c r="AA259" s="21" t="s">
        <v>169</v>
      </c>
      <c r="AB259" s="21" t="s">
        <v>169</v>
      </c>
      <c r="AC259" s="21" t="s">
        <v>169</v>
      </c>
      <c r="AD259" s="21" t="s">
        <v>169</v>
      </c>
      <c r="AE259" s="21" t="s">
        <v>169</v>
      </c>
      <c r="AF259" s="21" t="s">
        <v>169</v>
      </c>
      <c r="AG259" s="21" t="s">
        <v>169</v>
      </c>
      <c r="AH259" s="21" t="s">
        <v>169</v>
      </c>
      <c r="AI259" s="21" t="s">
        <v>169</v>
      </c>
      <c r="AJ259" s="21" t="s">
        <v>169</v>
      </c>
      <c r="AK259" s="21" t="s">
        <v>169</v>
      </c>
      <c r="AL259" s="21" t="s">
        <v>169</v>
      </c>
      <c r="AM259" s="21" t="s">
        <v>169</v>
      </c>
      <c r="AN259" s="21" t="s">
        <v>169</v>
      </c>
      <c r="AO259" s="21" t="s">
        <v>169</v>
      </c>
      <c r="AP259" s="21" t="s">
        <v>169</v>
      </c>
      <c r="AQ259" s="21" t="s">
        <v>169</v>
      </c>
      <c r="AR259" s="21" t="s">
        <v>169</v>
      </c>
      <c r="AS259" s="21" t="s">
        <v>169</v>
      </c>
      <c r="AT259" s="21" t="s">
        <v>169</v>
      </c>
      <c r="AU259" s="21" t="s">
        <v>169</v>
      </c>
      <c r="AV259" s="21" t="s">
        <v>169</v>
      </c>
      <c r="AW259" s="21" t="s">
        <v>169</v>
      </c>
      <c r="AX259" s="21" t="s">
        <v>169</v>
      </c>
      <c r="AY259" s="21" t="s">
        <v>169</v>
      </c>
      <c r="AZ259" s="21" t="s">
        <v>169</v>
      </c>
      <c r="BA259" s="21" t="s">
        <v>169</v>
      </c>
      <c r="BB259" s="21" t="s">
        <v>169</v>
      </c>
      <c r="BC259" s="21" t="s">
        <v>169</v>
      </c>
      <c r="BD259" s="21" t="s">
        <v>169</v>
      </c>
      <c r="BE259" s="21" t="s">
        <v>169</v>
      </c>
      <c r="BF259" s="21" t="s">
        <v>169</v>
      </c>
      <c r="BG259" s="21" t="s">
        <v>169</v>
      </c>
      <c r="BH259" s="21" t="s">
        <v>169</v>
      </c>
      <c r="BI259" s="21" t="s">
        <v>169</v>
      </c>
      <c r="BJ259" s="21" t="s">
        <v>169</v>
      </c>
      <c r="BK259" s="21" t="s">
        <v>169</v>
      </c>
      <c r="BL259" s="21" t="s">
        <v>169</v>
      </c>
      <c r="BM259" s="21" t="s">
        <v>169</v>
      </c>
      <c r="BN259" s="21" t="s">
        <v>169</v>
      </c>
      <c r="BO259" s="21" t="s">
        <v>169</v>
      </c>
      <c r="BP259" s="21" t="s">
        <v>169</v>
      </c>
      <c r="BQ259" s="21" t="s">
        <v>169</v>
      </c>
      <c r="BR259" s="21" t="s">
        <v>169</v>
      </c>
      <c r="BS259" s="21" t="s">
        <v>169</v>
      </c>
      <c r="BT259" s="21" t="s">
        <v>169</v>
      </c>
      <c r="BU259" s="21" t="s">
        <v>169</v>
      </c>
      <c r="BV259" s="21" t="s">
        <v>169</v>
      </c>
      <c r="BW259" s="21" t="s">
        <v>169</v>
      </c>
      <c r="BX259" s="21" t="s">
        <v>169</v>
      </c>
      <c r="BY259" s="21" t="s">
        <v>169</v>
      </c>
      <c r="BZ259" s="21" t="s">
        <v>169</v>
      </c>
      <c r="CA259" s="21" t="s">
        <v>169</v>
      </c>
      <c r="CB259" s="21" t="s">
        <v>169</v>
      </c>
      <c r="CC259" s="21" t="s">
        <v>169</v>
      </c>
      <c r="CD259" s="21" t="s">
        <v>169</v>
      </c>
      <c r="CE259" s="21" t="s">
        <v>169</v>
      </c>
      <c r="CF259" s="21" t="s">
        <v>169</v>
      </c>
      <c r="CG259" s="21" t="s">
        <v>169</v>
      </c>
      <c r="CH259" s="21" t="s">
        <v>169</v>
      </c>
      <c r="CI259" s="21" t="s">
        <v>169</v>
      </c>
      <c r="CJ259" s="21" t="s">
        <v>169</v>
      </c>
      <c r="CK259" s="21" t="s">
        <v>169</v>
      </c>
      <c r="CL259" s="21" t="s">
        <v>169</v>
      </c>
      <c r="CM259" s="21" t="s">
        <v>169</v>
      </c>
      <c r="CN259" s="21" t="s">
        <v>169</v>
      </c>
      <c r="CO259" s="21" t="s">
        <v>169</v>
      </c>
      <c r="CP259" s="21" t="s">
        <v>169</v>
      </c>
      <c r="CQ259" s="21" t="s">
        <v>169</v>
      </c>
      <c r="CR259" s="21" t="s">
        <v>169</v>
      </c>
      <c r="CS259" s="21" t="s">
        <v>169</v>
      </c>
      <c r="CT259" s="21" t="s">
        <v>169</v>
      </c>
      <c r="CU259" s="21" t="s">
        <v>169</v>
      </c>
      <c r="CV259" s="21" t="s">
        <v>169</v>
      </c>
      <c r="CW259" s="21" t="s">
        <v>169</v>
      </c>
    </row>
    <row r="260" ht="12.75" customHeight="1" outlineLevel="1">
      <c r="A260" s="11" t="s">
        <v>737</v>
      </c>
      <c r="B260" s="21">
        <v>2.0</v>
      </c>
      <c r="C260" s="21">
        <v>2.0</v>
      </c>
      <c r="D260" s="21">
        <v>2.0</v>
      </c>
      <c r="E260" s="21">
        <v>2.0</v>
      </c>
      <c r="F260" s="21">
        <v>2.0</v>
      </c>
      <c r="G260" s="21">
        <v>2.0</v>
      </c>
      <c r="H260" s="21">
        <v>2.0</v>
      </c>
      <c r="I260" s="21">
        <v>2.0</v>
      </c>
      <c r="J260" s="21">
        <v>2.0</v>
      </c>
      <c r="K260" s="21">
        <v>2.0</v>
      </c>
      <c r="L260" s="21">
        <v>2.0</v>
      </c>
      <c r="M260" s="21">
        <v>2.0</v>
      </c>
      <c r="N260" s="21">
        <v>2.0</v>
      </c>
      <c r="O260" s="21">
        <v>2.0</v>
      </c>
      <c r="P260" s="21">
        <v>2.0</v>
      </c>
      <c r="Q260" s="21">
        <v>2.0</v>
      </c>
      <c r="R260" s="21">
        <v>2.0</v>
      </c>
      <c r="S260" s="21">
        <v>2.0</v>
      </c>
      <c r="T260" s="21">
        <v>2.0</v>
      </c>
      <c r="U260" s="21">
        <v>2.0</v>
      </c>
      <c r="V260" s="21">
        <v>2.0</v>
      </c>
      <c r="W260" s="21">
        <v>2.0</v>
      </c>
      <c r="X260" s="21">
        <v>2.0</v>
      </c>
      <c r="Y260" s="21">
        <v>2.0</v>
      </c>
      <c r="Z260" s="21">
        <v>2.0</v>
      </c>
      <c r="AA260" s="21">
        <v>2.0</v>
      </c>
      <c r="AB260" s="21">
        <v>2.0</v>
      </c>
      <c r="AC260" s="21">
        <v>2.0</v>
      </c>
      <c r="AD260" s="21">
        <v>2.0</v>
      </c>
      <c r="AE260" s="21">
        <v>2.0</v>
      </c>
      <c r="AF260" s="21">
        <v>2.0</v>
      </c>
      <c r="AG260" s="21">
        <v>2.0</v>
      </c>
      <c r="AH260" s="21">
        <v>2.0</v>
      </c>
      <c r="AI260" s="21">
        <v>2.0</v>
      </c>
      <c r="AJ260" s="21">
        <v>2.0</v>
      </c>
      <c r="AK260" s="21">
        <v>2.0</v>
      </c>
      <c r="AL260" s="21">
        <v>2.0</v>
      </c>
      <c r="AM260" s="21">
        <v>2.0</v>
      </c>
      <c r="AN260" s="21">
        <v>2.0</v>
      </c>
      <c r="AO260" s="21">
        <v>2.0</v>
      </c>
      <c r="AP260" s="21">
        <v>2.0</v>
      </c>
      <c r="AQ260" s="21">
        <v>2.0</v>
      </c>
      <c r="AR260" s="21">
        <v>2.0</v>
      </c>
      <c r="AS260" s="21">
        <v>2.0</v>
      </c>
      <c r="AT260" s="21">
        <v>2.0</v>
      </c>
      <c r="AU260" s="21">
        <v>2.0</v>
      </c>
      <c r="AV260" s="21">
        <v>2.0</v>
      </c>
      <c r="AW260" s="21">
        <v>2.0</v>
      </c>
      <c r="AX260" s="21">
        <v>2.0</v>
      </c>
      <c r="AY260" s="21">
        <v>2.0</v>
      </c>
      <c r="AZ260" s="21">
        <v>2.0</v>
      </c>
      <c r="BA260" s="21">
        <v>2.0</v>
      </c>
      <c r="BB260" s="21">
        <v>2.0</v>
      </c>
      <c r="BC260" s="21">
        <v>2.0</v>
      </c>
      <c r="BD260" s="21">
        <v>2.0</v>
      </c>
      <c r="BE260" s="21">
        <v>2.0</v>
      </c>
      <c r="BF260" s="21">
        <v>2.0</v>
      </c>
      <c r="BG260" s="21">
        <v>2.0</v>
      </c>
      <c r="BH260" s="21">
        <v>2.0</v>
      </c>
      <c r="BI260" s="21">
        <v>2.0</v>
      </c>
      <c r="BJ260" s="21">
        <v>2.0</v>
      </c>
      <c r="BK260" s="21">
        <v>2.0</v>
      </c>
      <c r="BL260" s="21">
        <v>2.0</v>
      </c>
      <c r="BM260" s="21">
        <v>2.0</v>
      </c>
      <c r="BN260" s="21">
        <v>2.0</v>
      </c>
      <c r="BO260" s="21">
        <v>2.0</v>
      </c>
      <c r="BP260" s="21">
        <v>2.0</v>
      </c>
      <c r="BQ260" s="21">
        <v>2.0</v>
      </c>
      <c r="BR260" s="21">
        <v>2.0</v>
      </c>
      <c r="BS260" s="21">
        <v>2.0</v>
      </c>
      <c r="BT260" s="21">
        <v>2.0</v>
      </c>
      <c r="BU260" s="21">
        <v>2.0</v>
      </c>
      <c r="BV260" s="21">
        <v>2.0</v>
      </c>
      <c r="BW260" s="21">
        <v>2.0</v>
      </c>
      <c r="BX260" s="21">
        <v>2.0</v>
      </c>
      <c r="BY260" s="21">
        <v>2.0</v>
      </c>
      <c r="BZ260" s="21">
        <v>2.0</v>
      </c>
      <c r="CA260" s="21">
        <v>2.0</v>
      </c>
      <c r="CB260" s="21">
        <v>2.0</v>
      </c>
      <c r="CC260" s="21">
        <v>2.0</v>
      </c>
      <c r="CD260" s="21">
        <v>2.0</v>
      </c>
      <c r="CE260" s="21">
        <v>2.0</v>
      </c>
      <c r="CF260" s="21">
        <v>2.0</v>
      </c>
      <c r="CG260" s="21">
        <v>2.0</v>
      </c>
      <c r="CH260" s="21">
        <v>2.0</v>
      </c>
      <c r="CI260" s="21">
        <v>2.0</v>
      </c>
      <c r="CJ260" s="21">
        <v>2.0</v>
      </c>
      <c r="CK260" s="21">
        <v>2.0</v>
      </c>
      <c r="CL260" s="21">
        <v>2.0</v>
      </c>
      <c r="CM260" s="21">
        <v>2.0</v>
      </c>
      <c r="CN260" s="21">
        <v>2.0</v>
      </c>
      <c r="CO260" s="21">
        <v>2.0</v>
      </c>
      <c r="CP260" s="21">
        <v>2.0</v>
      </c>
      <c r="CQ260" s="21">
        <v>2.0</v>
      </c>
      <c r="CR260" s="21">
        <v>2.0</v>
      </c>
      <c r="CS260" s="21">
        <v>2.0</v>
      </c>
      <c r="CT260" s="21">
        <v>2.0</v>
      </c>
      <c r="CU260" s="21">
        <v>2.0</v>
      </c>
      <c r="CV260" s="21">
        <v>2.0</v>
      </c>
      <c r="CW260" s="21">
        <v>2.0</v>
      </c>
    </row>
    <row r="261" ht="12.75" customHeight="1" outlineLevel="1">
      <c r="A261" s="10" t="s">
        <v>738</v>
      </c>
      <c r="B261" s="17" t="str">
        <f t="shared" ref="B261:CW261" si="132">IF(AND(B10="",B223="Composite"),RANDBETWEEN(1,1000),"")</f>
        <v/>
      </c>
      <c r="C261" s="17" t="str">
        <f t="shared" si="132"/>
        <v/>
      </c>
      <c r="D261" s="17" t="str">
        <f t="shared" si="132"/>
        <v/>
      </c>
      <c r="E261" s="17" t="str">
        <f t="shared" si="132"/>
        <v/>
      </c>
      <c r="F261" s="17" t="str">
        <f t="shared" si="132"/>
        <v/>
      </c>
      <c r="G261" s="17" t="str">
        <f t="shared" si="132"/>
        <v/>
      </c>
      <c r="H261" s="17" t="str">
        <f t="shared" si="132"/>
        <v/>
      </c>
      <c r="I261" s="17">
        <f t="shared" si="132"/>
        <v>736</v>
      </c>
      <c r="J261" s="17" t="str">
        <f t="shared" si="132"/>
        <v/>
      </c>
      <c r="K261" s="17" t="str">
        <f t="shared" si="132"/>
        <v/>
      </c>
      <c r="L261" s="17" t="str">
        <f t="shared" si="132"/>
        <v/>
      </c>
      <c r="M261" s="17" t="str">
        <f t="shared" si="132"/>
        <v/>
      </c>
      <c r="N261" s="17" t="str">
        <f t="shared" si="132"/>
        <v/>
      </c>
      <c r="O261" s="17" t="str">
        <f t="shared" si="132"/>
        <v/>
      </c>
      <c r="P261" s="17" t="str">
        <f t="shared" si="132"/>
        <v/>
      </c>
      <c r="Q261" s="17" t="str">
        <f t="shared" si="132"/>
        <v/>
      </c>
      <c r="R261" s="17">
        <f t="shared" si="132"/>
        <v>966</v>
      </c>
      <c r="S261" s="17" t="str">
        <f t="shared" si="132"/>
        <v/>
      </c>
      <c r="T261" s="17" t="str">
        <f t="shared" si="132"/>
        <v/>
      </c>
      <c r="U261" s="17" t="str">
        <f t="shared" si="132"/>
        <v/>
      </c>
      <c r="V261" s="17" t="str">
        <f t="shared" si="132"/>
        <v/>
      </c>
      <c r="W261" s="17" t="str">
        <f t="shared" si="132"/>
        <v/>
      </c>
      <c r="X261" s="17" t="str">
        <f t="shared" si="132"/>
        <v/>
      </c>
      <c r="Y261" s="17" t="str">
        <f t="shared" si="132"/>
        <v/>
      </c>
      <c r="Z261" s="17" t="str">
        <f t="shared" si="132"/>
        <v/>
      </c>
      <c r="AA261" s="17" t="str">
        <f t="shared" si="132"/>
        <v/>
      </c>
      <c r="AB261" s="17" t="str">
        <f t="shared" si="132"/>
        <v/>
      </c>
      <c r="AC261" s="17" t="str">
        <f t="shared" si="132"/>
        <v/>
      </c>
      <c r="AD261" s="17" t="str">
        <f t="shared" si="132"/>
        <v/>
      </c>
      <c r="AE261" s="17" t="str">
        <f t="shared" si="132"/>
        <v/>
      </c>
      <c r="AF261" s="17" t="str">
        <f t="shared" si="132"/>
        <v/>
      </c>
      <c r="AG261" s="17" t="str">
        <f t="shared" si="132"/>
        <v/>
      </c>
      <c r="AH261" s="17" t="str">
        <f t="shared" si="132"/>
        <v/>
      </c>
      <c r="AI261" s="17" t="str">
        <f t="shared" si="132"/>
        <v/>
      </c>
      <c r="AJ261" s="17" t="str">
        <f t="shared" si="132"/>
        <v/>
      </c>
      <c r="AK261" s="17" t="str">
        <f t="shared" si="132"/>
        <v/>
      </c>
      <c r="AL261" s="17" t="str">
        <f t="shared" si="132"/>
        <v/>
      </c>
      <c r="AM261" s="17" t="str">
        <f t="shared" si="132"/>
        <v/>
      </c>
      <c r="AN261" s="17" t="str">
        <f t="shared" si="132"/>
        <v/>
      </c>
      <c r="AO261" s="17" t="str">
        <f t="shared" si="132"/>
        <v/>
      </c>
      <c r="AP261" s="17" t="str">
        <f t="shared" si="132"/>
        <v/>
      </c>
      <c r="AQ261" s="17" t="str">
        <f t="shared" si="132"/>
        <v/>
      </c>
      <c r="AR261" s="17" t="str">
        <f t="shared" si="132"/>
        <v/>
      </c>
      <c r="AS261" s="17" t="str">
        <f t="shared" si="132"/>
        <v/>
      </c>
      <c r="AT261" s="17" t="str">
        <f t="shared" si="132"/>
        <v/>
      </c>
      <c r="AU261" s="17" t="str">
        <f t="shared" si="132"/>
        <v/>
      </c>
      <c r="AV261" s="17" t="str">
        <f t="shared" si="132"/>
        <v/>
      </c>
      <c r="AW261" s="17" t="str">
        <f t="shared" si="132"/>
        <v/>
      </c>
      <c r="AX261" s="17" t="str">
        <f t="shared" si="132"/>
        <v/>
      </c>
      <c r="AY261" s="17">
        <f t="shared" si="132"/>
        <v>137</v>
      </c>
      <c r="AZ261" s="17" t="str">
        <f t="shared" si="132"/>
        <v/>
      </c>
      <c r="BA261" s="17" t="str">
        <f t="shared" si="132"/>
        <v/>
      </c>
      <c r="BB261" s="17" t="str">
        <f t="shared" si="132"/>
        <v/>
      </c>
      <c r="BC261" s="17" t="str">
        <f t="shared" si="132"/>
        <v/>
      </c>
      <c r="BD261" s="17" t="str">
        <f t="shared" si="132"/>
        <v/>
      </c>
      <c r="BE261" s="17" t="str">
        <f t="shared" si="132"/>
        <v/>
      </c>
      <c r="BF261" s="17" t="str">
        <f t="shared" si="132"/>
        <v/>
      </c>
      <c r="BG261" s="17" t="str">
        <f t="shared" si="132"/>
        <v/>
      </c>
      <c r="BH261" s="17" t="str">
        <f t="shared" si="132"/>
        <v/>
      </c>
      <c r="BI261" s="17" t="str">
        <f t="shared" si="132"/>
        <v/>
      </c>
      <c r="BJ261" s="17" t="str">
        <f t="shared" si="132"/>
        <v/>
      </c>
      <c r="BK261" s="17" t="str">
        <f t="shared" si="132"/>
        <v/>
      </c>
      <c r="BL261" s="17" t="str">
        <f t="shared" si="132"/>
        <v/>
      </c>
      <c r="BM261" s="17" t="str">
        <f t="shared" si="132"/>
        <v/>
      </c>
      <c r="BN261" s="17" t="str">
        <f t="shared" si="132"/>
        <v/>
      </c>
      <c r="BO261" s="17" t="str">
        <f t="shared" si="132"/>
        <v/>
      </c>
      <c r="BP261" s="17" t="str">
        <f t="shared" si="132"/>
        <v/>
      </c>
      <c r="BQ261" s="17" t="str">
        <f t="shared" si="132"/>
        <v/>
      </c>
      <c r="BR261" s="17" t="str">
        <f t="shared" si="132"/>
        <v/>
      </c>
      <c r="BS261" s="17">
        <f t="shared" si="132"/>
        <v>976</v>
      </c>
      <c r="BT261" s="17" t="str">
        <f t="shared" si="132"/>
        <v/>
      </c>
      <c r="BU261" s="17" t="str">
        <f t="shared" si="132"/>
        <v/>
      </c>
      <c r="BV261" s="17" t="str">
        <f t="shared" si="132"/>
        <v/>
      </c>
      <c r="BW261" s="17" t="str">
        <f t="shared" si="132"/>
        <v/>
      </c>
      <c r="BX261" s="17">
        <f t="shared" si="132"/>
        <v>228</v>
      </c>
      <c r="BY261" s="17" t="str">
        <f t="shared" si="132"/>
        <v/>
      </c>
      <c r="BZ261" s="17" t="str">
        <f t="shared" si="132"/>
        <v/>
      </c>
      <c r="CA261" s="17" t="str">
        <f t="shared" si="132"/>
        <v/>
      </c>
      <c r="CB261" s="17" t="str">
        <f t="shared" si="132"/>
        <v/>
      </c>
      <c r="CC261" s="17">
        <f t="shared" si="132"/>
        <v>849</v>
      </c>
      <c r="CD261" s="17" t="str">
        <f t="shared" si="132"/>
        <v/>
      </c>
      <c r="CE261" s="17" t="str">
        <f t="shared" si="132"/>
        <v/>
      </c>
      <c r="CF261" s="17">
        <f t="shared" si="132"/>
        <v>352</v>
      </c>
      <c r="CG261" s="17" t="str">
        <f t="shared" si="132"/>
        <v/>
      </c>
      <c r="CH261" s="17" t="str">
        <f t="shared" si="132"/>
        <v/>
      </c>
      <c r="CI261" s="17" t="str">
        <f t="shared" si="132"/>
        <v/>
      </c>
      <c r="CJ261" s="17" t="str">
        <f t="shared" si="132"/>
        <v/>
      </c>
      <c r="CK261" s="17">
        <f t="shared" si="132"/>
        <v>614</v>
      </c>
      <c r="CL261" s="17" t="str">
        <f t="shared" si="132"/>
        <v/>
      </c>
      <c r="CM261" s="17" t="str">
        <f t="shared" si="132"/>
        <v/>
      </c>
      <c r="CN261" s="17" t="str">
        <f t="shared" si="132"/>
        <v/>
      </c>
      <c r="CO261" s="17" t="str">
        <f t="shared" si="132"/>
        <v/>
      </c>
      <c r="CP261" s="17" t="str">
        <f t="shared" si="132"/>
        <v/>
      </c>
      <c r="CQ261" s="17" t="str">
        <f t="shared" si="132"/>
        <v/>
      </c>
      <c r="CR261" s="17" t="str">
        <f t="shared" si="132"/>
        <v/>
      </c>
      <c r="CS261" s="17" t="str">
        <f t="shared" si="132"/>
        <v/>
      </c>
      <c r="CT261" s="17" t="str">
        <f t="shared" si="132"/>
        <v/>
      </c>
      <c r="CU261" s="17" t="str">
        <f t="shared" si="132"/>
        <v/>
      </c>
      <c r="CV261" s="17" t="str">
        <f t="shared" si="132"/>
        <v/>
      </c>
      <c r="CW261" s="17" t="str">
        <f t="shared" si="132"/>
        <v/>
      </c>
    </row>
    <row r="262" ht="12.75" customHeight="1" outlineLevel="1">
      <c r="A262" s="11" t="s">
        <v>739</v>
      </c>
      <c r="B262" s="14" t="str">
        <f t="shared" ref="B262:CW262" si="133">IF(AND(B10="",B223="AgeBanded"),"&lt;25","")</f>
        <v/>
      </c>
      <c r="C262" s="14" t="str">
        <f t="shared" si="133"/>
        <v/>
      </c>
      <c r="D262" s="14" t="str">
        <f t="shared" si="133"/>
        <v/>
      </c>
      <c r="E262" s="14" t="str">
        <f t="shared" si="133"/>
        <v/>
      </c>
      <c r="F262" s="14" t="str">
        <f t="shared" si="133"/>
        <v/>
      </c>
      <c r="G262" s="14" t="str">
        <f t="shared" si="133"/>
        <v/>
      </c>
      <c r="H262" s="14" t="str">
        <f t="shared" si="133"/>
        <v/>
      </c>
      <c r="I262" s="14" t="str">
        <f t="shared" si="133"/>
        <v/>
      </c>
      <c r="J262" s="14" t="str">
        <f t="shared" si="133"/>
        <v>&lt;25</v>
      </c>
      <c r="K262" s="14" t="str">
        <f t="shared" si="133"/>
        <v/>
      </c>
      <c r="L262" s="14" t="str">
        <f t="shared" si="133"/>
        <v/>
      </c>
      <c r="M262" s="14" t="str">
        <f t="shared" si="133"/>
        <v/>
      </c>
      <c r="N262" s="14" t="str">
        <f t="shared" si="133"/>
        <v/>
      </c>
      <c r="O262" s="14" t="str">
        <f t="shared" si="133"/>
        <v>&lt;25</v>
      </c>
      <c r="P262" s="14" t="str">
        <f t="shared" si="133"/>
        <v/>
      </c>
      <c r="Q262" s="14" t="str">
        <f t="shared" si="133"/>
        <v/>
      </c>
      <c r="R262" s="14" t="str">
        <f t="shared" si="133"/>
        <v/>
      </c>
      <c r="S262" s="14" t="str">
        <f t="shared" si="133"/>
        <v/>
      </c>
      <c r="T262" s="14" t="str">
        <f t="shared" si="133"/>
        <v/>
      </c>
      <c r="U262" s="14" t="str">
        <f t="shared" si="133"/>
        <v/>
      </c>
      <c r="V262" s="14" t="str">
        <f t="shared" si="133"/>
        <v/>
      </c>
      <c r="W262" s="14" t="str">
        <f t="shared" si="133"/>
        <v/>
      </c>
      <c r="X262" s="14" t="str">
        <f t="shared" si="133"/>
        <v/>
      </c>
      <c r="Y262" s="14" t="str">
        <f t="shared" si="133"/>
        <v>&lt;25</v>
      </c>
      <c r="Z262" s="14" t="str">
        <f t="shared" si="133"/>
        <v/>
      </c>
      <c r="AA262" s="14" t="str">
        <f t="shared" si="133"/>
        <v/>
      </c>
      <c r="AB262" s="14" t="str">
        <f t="shared" si="133"/>
        <v/>
      </c>
      <c r="AC262" s="14" t="str">
        <f t="shared" si="133"/>
        <v/>
      </c>
      <c r="AD262" s="14" t="str">
        <f t="shared" si="133"/>
        <v/>
      </c>
      <c r="AE262" s="14" t="str">
        <f t="shared" si="133"/>
        <v/>
      </c>
      <c r="AF262" s="14" t="str">
        <f t="shared" si="133"/>
        <v/>
      </c>
      <c r="AG262" s="14" t="str">
        <f t="shared" si="133"/>
        <v/>
      </c>
      <c r="AH262" s="14" t="str">
        <f t="shared" si="133"/>
        <v>&lt;25</v>
      </c>
      <c r="AI262" s="14" t="str">
        <f t="shared" si="133"/>
        <v/>
      </c>
      <c r="AJ262" s="14" t="str">
        <f t="shared" si="133"/>
        <v>&lt;25</v>
      </c>
      <c r="AK262" s="14" t="str">
        <f t="shared" si="133"/>
        <v/>
      </c>
      <c r="AL262" s="14" t="str">
        <f t="shared" si="133"/>
        <v/>
      </c>
      <c r="AM262" s="14" t="str">
        <f t="shared" si="133"/>
        <v/>
      </c>
      <c r="AN262" s="14" t="str">
        <f t="shared" si="133"/>
        <v/>
      </c>
      <c r="AO262" s="14" t="str">
        <f t="shared" si="133"/>
        <v/>
      </c>
      <c r="AP262" s="14" t="str">
        <f t="shared" si="133"/>
        <v/>
      </c>
      <c r="AQ262" s="14" t="str">
        <f t="shared" si="133"/>
        <v/>
      </c>
      <c r="AR262" s="14" t="str">
        <f t="shared" si="133"/>
        <v/>
      </c>
      <c r="AS262" s="14" t="str">
        <f t="shared" si="133"/>
        <v/>
      </c>
      <c r="AT262" s="14" t="str">
        <f t="shared" si="133"/>
        <v/>
      </c>
      <c r="AU262" s="14" t="str">
        <f t="shared" si="133"/>
        <v/>
      </c>
      <c r="AV262" s="14" t="str">
        <f t="shared" si="133"/>
        <v/>
      </c>
      <c r="AW262" s="14" t="str">
        <f t="shared" si="133"/>
        <v/>
      </c>
      <c r="AX262" s="14" t="str">
        <f t="shared" si="133"/>
        <v/>
      </c>
      <c r="AY262" s="14" t="str">
        <f t="shared" si="133"/>
        <v/>
      </c>
      <c r="AZ262" s="14" t="str">
        <f t="shared" si="133"/>
        <v/>
      </c>
      <c r="BA262" s="14" t="str">
        <f t="shared" si="133"/>
        <v/>
      </c>
      <c r="BB262" s="14" t="str">
        <f t="shared" si="133"/>
        <v/>
      </c>
      <c r="BC262" s="14" t="str">
        <f t="shared" si="133"/>
        <v/>
      </c>
      <c r="BD262" s="14" t="str">
        <f t="shared" si="133"/>
        <v/>
      </c>
      <c r="BE262" s="14" t="str">
        <f t="shared" si="133"/>
        <v/>
      </c>
      <c r="BF262" s="14" t="str">
        <f t="shared" si="133"/>
        <v/>
      </c>
      <c r="BG262" s="14" t="str">
        <f t="shared" si="133"/>
        <v/>
      </c>
      <c r="BH262" s="14" t="str">
        <f t="shared" si="133"/>
        <v/>
      </c>
      <c r="BI262" s="14" t="str">
        <f t="shared" si="133"/>
        <v/>
      </c>
      <c r="BJ262" s="14" t="str">
        <f t="shared" si="133"/>
        <v/>
      </c>
      <c r="BK262" s="14" t="str">
        <f t="shared" si="133"/>
        <v/>
      </c>
      <c r="BL262" s="14" t="str">
        <f t="shared" si="133"/>
        <v/>
      </c>
      <c r="BM262" s="14" t="str">
        <f t="shared" si="133"/>
        <v/>
      </c>
      <c r="BN262" s="14" t="str">
        <f t="shared" si="133"/>
        <v/>
      </c>
      <c r="BO262" s="14" t="str">
        <f t="shared" si="133"/>
        <v/>
      </c>
      <c r="BP262" s="14" t="str">
        <f t="shared" si="133"/>
        <v/>
      </c>
      <c r="BQ262" s="14" t="str">
        <f t="shared" si="133"/>
        <v/>
      </c>
      <c r="BR262" s="14" t="str">
        <f t="shared" si="133"/>
        <v>&lt;25</v>
      </c>
      <c r="BS262" s="14" t="str">
        <f t="shared" si="133"/>
        <v/>
      </c>
      <c r="BT262" s="14" t="str">
        <f t="shared" si="133"/>
        <v/>
      </c>
      <c r="BU262" s="14" t="str">
        <f t="shared" si="133"/>
        <v/>
      </c>
      <c r="BV262" s="14" t="str">
        <f t="shared" si="133"/>
        <v/>
      </c>
      <c r="BW262" s="14" t="str">
        <f t="shared" si="133"/>
        <v>&lt;25</v>
      </c>
      <c r="BX262" s="14" t="str">
        <f t="shared" si="133"/>
        <v/>
      </c>
      <c r="BY262" s="14" t="str">
        <f t="shared" si="133"/>
        <v/>
      </c>
      <c r="BZ262" s="14" t="str">
        <f t="shared" si="133"/>
        <v>&lt;25</v>
      </c>
      <c r="CA262" s="14" t="str">
        <f t="shared" si="133"/>
        <v/>
      </c>
      <c r="CB262" s="14" t="str">
        <f t="shared" si="133"/>
        <v/>
      </c>
      <c r="CC262" s="14" t="str">
        <f t="shared" si="133"/>
        <v/>
      </c>
      <c r="CD262" s="14" t="str">
        <f t="shared" si="133"/>
        <v/>
      </c>
      <c r="CE262" s="14" t="str">
        <f t="shared" si="133"/>
        <v/>
      </c>
      <c r="CF262" s="14" t="str">
        <f t="shared" si="133"/>
        <v/>
      </c>
      <c r="CG262" s="14" t="str">
        <f t="shared" si="133"/>
        <v/>
      </c>
      <c r="CH262" s="14" t="str">
        <f t="shared" si="133"/>
        <v/>
      </c>
      <c r="CI262" s="14" t="str">
        <f t="shared" si="133"/>
        <v/>
      </c>
      <c r="CJ262" s="14" t="str">
        <f t="shared" si="133"/>
        <v/>
      </c>
      <c r="CK262" s="14" t="str">
        <f t="shared" si="133"/>
        <v/>
      </c>
      <c r="CL262" s="14" t="str">
        <f t="shared" si="133"/>
        <v/>
      </c>
      <c r="CM262" s="14" t="str">
        <f t="shared" si="133"/>
        <v/>
      </c>
      <c r="CN262" s="14" t="str">
        <f t="shared" si="133"/>
        <v/>
      </c>
      <c r="CO262" s="14" t="str">
        <f t="shared" si="133"/>
        <v/>
      </c>
      <c r="CP262" s="14" t="str">
        <f t="shared" si="133"/>
        <v/>
      </c>
      <c r="CQ262" s="14" t="str">
        <f t="shared" si="133"/>
        <v>&lt;25</v>
      </c>
      <c r="CR262" s="14" t="str">
        <f t="shared" si="133"/>
        <v/>
      </c>
      <c r="CS262" s="14" t="str">
        <f t="shared" si="133"/>
        <v/>
      </c>
      <c r="CT262" s="14" t="str">
        <f t="shared" si="133"/>
        <v/>
      </c>
      <c r="CU262" s="14" t="str">
        <f t="shared" si="133"/>
        <v/>
      </c>
      <c r="CV262" s="14" t="str">
        <f t="shared" si="133"/>
        <v/>
      </c>
      <c r="CW262" s="14" t="str">
        <f t="shared" si="133"/>
        <v/>
      </c>
    </row>
    <row r="263" ht="12.75" customHeight="1" outlineLevel="1">
      <c r="A263" s="11" t="s">
        <v>740</v>
      </c>
      <c r="B263" s="14" t="str">
        <f t="shared" ref="B263:CW263" si="134">IF(B262="","",RANDBETWEEN(0,100))</f>
        <v/>
      </c>
      <c r="C263" s="14" t="str">
        <f t="shared" si="134"/>
        <v/>
      </c>
      <c r="D263" s="14" t="str">
        <f t="shared" si="134"/>
        <v/>
      </c>
      <c r="E263" s="14" t="str">
        <f t="shared" si="134"/>
        <v/>
      </c>
      <c r="F263" s="14" t="str">
        <f t="shared" si="134"/>
        <v/>
      </c>
      <c r="G263" s="14" t="str">
        <f t="shared" si="134"/>
        <v/>
      </c>
      <c r="H263" s="14" t="str">
        <f t="shared" si="134"/>
        <v/>
      </c>
      <c r="I263" s="14" t="str">
        <f t="shared" si="134"/>
        <v/>
      </c>
      <c r="J263" s="14">
        <f t="shared" si="134"/>
        <v>99</v>
      </c>
      <c r="K263" s="14" t="str">
        <f t="shared" si="134"/>
        <v/>
      </c>
      <c r="L263" s="14" t="str">
        <f t="shared" si="134"/>
        <v/>
      </c>
      <c r="M263" s="14" t="str">
        <f t="shared" si="134"/>
        <v/>
      </c>
      <c r="N263" s="14" t="str">
        <f t="shared" si="134"/>
        <v/>
      </c>
      <c r="O263" s="14">
        <f t="shared" si="134"/>
        <v>17</v>
      </c>
      <c r="P263" s="14" t="str">
        <f t="shared" si="134"/>
        <v/>
      </c>
      <c r="Q263" s="14" t="str">
        <f t="shared" si="134"/>
        <v/>
      </c>
      <c r="R263" s="14" t="str">
        <f t="shared" si="134"/>
        <v/>
      </c>
      <c r="S263" s="14" t="str">
        <f t="shared" si="134"/>
        <v/>
      </c>
      <c r="T263" s="14" t="str">
        <f t="shared" si="134"/>
        <v/>
      </c>
      <c r="U263" s="14" t="str">
        <f t="shared" si="134"/>
        <v/>
      </c>
      <c r="V263" s="14" t="str">
        <f t="shared" si="134"/>
        <v/>
      </c>
      <c r="W263" s="14" t="str">
        <f t="shared" si="134"/>
        <v/>
      </c>
      <c r="X263" s="14" t="str">
        <f t="shared" si="134"/>
        <v/>
      </c>
      <c r="Y263" s="14">
        <f t="shared" si="134"/>
        <v>88</v>
      </c>
      <c r="Z263" s="14" t="str">
        <f t="shared" si="134"/>
        <v/>
      </c>
      <c r="AA263" s="14" t="str">
        <f t="shared" si="134"/>
        <v/>
      </c>
      <c r="AB263" s="14" t="str">
        <f t="shared" si="134"/>
        <v/>
      </c>
      <c r="AC263" s="14" t="str">
        <f t="shared" si="134"/>
        <v/>
      </c>
      <c r="AD263" s="14" t="str">
        <f t="shared" si="134"/>
        <v/>
      </c>
      <c r="AE263" s="14" t="str">
        <f t="shared" si="134"/>
        <v/>
      </c>
      <c r="AF263" s="14" t="str">
        <f t="shared" si="134"/>
        <v/>
      </c>
      <c r="AG263" s="14" t="str">
        <f t="shared" si="134"/>
        <v/>
      </c>
      <c r="AH263" s="14">
        <f t="shared" si="134"/>
        <v>1</v>
      </c>
      <c r="AI263" s="14" t="str">
        <f t="shared" si="134"/>
        <v/>
      </c>
      <c r="AJ263" s="14">
        <f t="shared" si="134"/>
        <v>23</v>
      </c>
      <c r="AK263" s="14" t="str">
        <f t="shared" si="134"/>
        <v/>
      </c>
      <c r="AL263" s="14" t="str">
        <f t="shared" si="134"/>
        <v/>
      </c>
      <c r="AM263" s="14" t="str">
        <f t="shared" si="134"/>
        <v/>
      </c>
      <c r="AN263" s="14" t="str">
        <f t="shared" si="134"/>
        <v/>
      </c>
      <c r="AO263" s="14" t="str">
        <f t="shared" si="134"/>
        <v/>
      </c>
      <c r="AP263" s="14" t="str">
        <f t="shared" si="134"/>
        <v/>
      </c>
      <c r="AQ263" s="14" t="str">
        <f t="shared" si="134"/>
        <v/>
      </c>
      <c r="AR263" s="14" t="str">
        <f t="shared" si="134"/>
        <v/>
      </c>
      <c r="AS263" s="14" t="str">
        <f t="shared" si="134"/>
        <v/>
      </c>
      <c r="AT263" s="14" t="str">
        <f t="shared" si="134"/>
        <v/>
      </c>
      <c r="AU263" s="14" t="str">
        <f t="shared" si="134"/>
        <v/>
      </c>
      <c r="AV263" s="14" t="str">
        <f t="shared" si="134"/>
        <v/>
      </c>
      <c r="AW263" s="14" t="str">
        <f t="shared" si="134"/>
        <v/>
      </c>
      <c r="AX263" s="14" t="str">
        <f t="shared" si="134"/>
        <v/>
      </c>
      <c r="AY263" s="14" t="str">
        <f t="shared" si="134"/>
        <v/>
      </c>
      <c r="AZ263" s="14" t="str">
        <f t="shared" si="134"/>
        <v/>
      </c>
      <c r="BA263" s="14" t="str">
        <f t="shared" si="134"/>
        <v/>
      </c>
      <c r="BB263" s="14" t="str">
        <f t="shared" si="134"/>
        <v/>
      </c>
      <c r="BC263" s="14" t="str">
        <f t="shared" si="134"/>
        <v/>
      </c>
      <c r="BD263" s="14" t="str">
        <f t="shared" si="134"/>
        <v/>
      </c>
      <c r="BE263" s="14" t="str">
        <f t="shared" si="134"/>
        <v/>
      </c>
      <c r="BF263" s="14" t="str">
        <f t="shared" si="134"/>
        <v/>
      </c>
      <c r="BG263" s="14" t="str">
        <f t="shared" si="134"/>
        <v/>
      </c>
      <c r="BH263" s="14" t="str">
        <f t="shared" si="134"/>
        <v/>
      </c>
      <c r="BI263" s="14" t="str">
        <f t="shared" si="134"/>
        <v/>
      </c>
      <c r="BJ263" s="14" t="str">
        <f t="shared" si="134"/>
        <v/>
      </c>
      <c r="BK263" s="14" t="str">
        <f t="shared" si="134"/>
        <v/>
      </c>
      <c r="BL263" s="14" t="str">
        <f t="shared" si="134"/>
        <v/>
      </c>
      <c r="BM263" s="14" t="str">
        <f t="shared" si="134"/>
        <v/>
      </c>
      <c r="BN263" s="14" t="str">
        <f t="shared" si="134"/>
        <v/>
      </c>
      <c r="BO263" s="14" t="str">
        <f t="shared" si="134"/>
        <v/>
      </c>
      <c r="BP263" s="14" t="str">
        <f t="shared" si="134"/>
        <v/>
      </c>
      <c r="BQ263" s="14" t="str">
        <f t="shared" si="134"/>
        <v/>
      </c>
      <c r="BR263" s="14">
        <f t="shared" si="134"/>
        <v>94</v>
      </c>
      <c r="BS263" s="14" t="str">
        <f t="shared" si="134"/>
        <v/>
      </c>
      <c r="BT263" s="14" t="str">
        <f t="shared" si="134"/>
        <v/>
      </c>
      <c r="BU263" s="14" t="str">
        <f t="shared" si="134"/>
        <v/>
      </c>
      <c r="BV263" s="14" t="str">
        <f t="shared" si="134"/>
        <v/>
      </c>
      <c r="BW263" s="14">
        <f t="shared" si="134"/>
        <v>71</v>
      </c>
      <c r="BX263" s="14" t="str">
        <f t="shared" si="134"/>
        <v/>
      </c>
      <c r="BY263" s="14" t="str">
        <f t="shared" si="134"/>
        <v/>
      </c>
      <c r="BZ263" s="14">
        <f t="shared" si="134"/>
        <v>37</v>
      </c>
      <c r="CA263" s="14" t="str">
        <f t="shared" si="134"/>
        <v/>
      </c>
      <c r="CB263" s="14" t="str">
        <f t="shared" si="134"/>
        <v/>
      </c>
      <c r="CC263" s="14" t="str">
        <f t="shared" si="134"/>
        <v/>
      </c>
      <c r="CD263" s="14" t="str">
        <f t="shared" si="134"/>
        <v/>
      </c>
      <c r="CE263" s="14" t="str">
        <f t="shared" si="134"/>
        <v/>
      </c>
      <c r="CF263" s="14" t="str">
        <f t="shared" si="134"/>
        <v/>
      </c>
      <c r="CG263" s="14" t="str">
        <f t="shared" si="134"/>
        <v/>
      </c>
      <c r="CH263" s="14" t="str">
        <f t="shared" si="134"/>
        <v/>
      </c>
      <c r="CI263" s="14" t="str">
        <f t="shared" si="134"/>
        <v/>
      </c>
      <c r="CJ263" s="14" t="str">
        <f t="shared" si="134"/>
        <v/>
      </c>
      <c r="CK263" s="14" t="str">
        <f t="shared" si="134"/>
        <v/>
      </c>
      <c r="CL263" s="14" t="str">
        <f t="shared" si="134"/>
        <v/>
      </c>
      <c r="CM263" s="14" t="str">
        <f t="shared" si="134"/>
        <v/>
      </c>
      <c r="CN263" s="14" t="str">
        <f t="shared" si="134"/>
        <v/>
      </c>
      <c r="CO263" s="14" t="str">
        <f t="shared" si="134"/>
        <v/>
      </c>
      <c r="CP263" s="14" t="str">
        <f t="shared" si="134"/>
        <v/>
      </c>
      <c r="CQ263" s="14">
        <f t="shared" si="134"/>
        <v>8</v>
      </c>
      <c r="CR263" s="14" t="str">
        <f t="shared" si="134"/>
        <v/>
      </c>
      <c r="CS263" s="14" t="str">
        <f t="shared" si="134"/>
        <v/>
      </c>
      <c r="CT263" s="14" t="str">
        <f t="shared" si="134"/>
        <v/>
      </c>
      <c r="CU263" s="14" t="str">
        <f t="shared" si="134"/>
        <v/>
      </c>
      <c r="CV263" s="14" t="str">
        <f t="shared" si="134"/>
        <v/>
      </c>
      <c r="CW263" s="14" t="str">
        <f t="shared" si="134"/>
        <v/>
      </c>
    </row>
    <row r="264" ht="12.75" customHeight="1" outlineLevel="1">
      <c r="A264" s="11" t="s">
        <v>741</v>
      </c>
      <c r="B264" s="14" t="str">
        <f t="shared" ref="B264:CW264" si="135">IF(AND(B10="",B223="AgeBanded"),"25 - 29","")</f>
        <v/>
      </c>
      <c r="C264" s="14" t="str">
        <f t="shared" si="135"/>
        <v/>
      </c>
      <c r="D264" s="14" t="str">
        <f t="shared" si="135"/>
        <v/>
      </c>
      <c r="E264" s="14" t="str">
        <f t="shared" si="135"/>
        <v/>
      </c>
      <c r="F264" s="14" t="str">
        <f t="shared" si="135"/>
        <v/>
      </c>
      <c r="G264" s="14" t="str">
        <f t="shared" si="135"/>
        <v/>
      </c>
      <c r="H264" s="14" t="str">
        <f t="shared" si="135"/>
        <v/>
      </c>
      <c r="I264" s="14" t="str">
        <f t="shared" si="135"/>
        <v/>
      </c>
      <c r="J264" s="14" t="str">
        <f t="shared" si="135"/>
        <v>25 - 29</v>
      </c>
      <c r="K264" s="14" t="str">
        <f t="shared" si="135"/>
        <v/>
      </c>
      <c r="L264" s="14" t="str">
        <f t="shared" si="135"/>
        <v/>
      </c>
      <c r="M264" s="14" t="str">
        <f t="shared" si="135"/>
        <v/>
      </c>
      <c r="N264" s="14" t="str">
        <f t="shared" si="135"/>
        <v/>
      </c>
      <c r="O264" s="14" t="str">
        <f t="shared" si="135"/>
        <v>25 - 29</v>
      </c>
      <c r="P264" s="14" t="str">
        <f t="shared" si="135"/>
        <v/>
      </c>
      <c r="Q264" s="14" t="str">
        <f t="shared" si="135"/>
        <v/>
      </c>
      <c r="R264" s="14" t="str">
        <f t="shared" si="135"/>
        <v/>
      </c>
      <c r="S264" s="14" t="str">
        <f t="shared" si="135"/>
        <v/>
      </c>
      <c r="T264" s="14" t="str">
        <f t="shared" si="135"/>
        <v/>
      </c>
      <c r="U264" s="14" t="str">
        <f t="shared" si="135"/>
        <v/>
      </c>
      <c r="V264" s="14" t="str">
        <f t="shared" si="135"/>
        <v/>
      </c>
      <c r="W264" s="14" t="str">
        <f t="shared" si="135"/>
        <v/>
      </c>
      <c r="X264" s="14" t="str">
        <f t="shared" si="135"/>
        <v/>
      </c>
      <c r="Y264" s="14" t="str">
        <f t="shared" si="135"/>
        <v>25 - 29</v>
      </c>
      <c r="Z264" s="14" t="str">
        <f t="shared" si="135"/>
        <v/>
      </c>
      <c r="AA264" s="14" t="str">
        <f t="shared" si="135"/>
        <v/>
      </c>
      <c r="AB264" s="14" t="str">
        <f t="shared" si="135"/>
        <v/>
      </c>
      <c r="AC264" s="14" t="str">
        <f t="shared" si="135"/>
        <v/>
      </c>
      <c r="AD264" s="14" t="str">
        <f t="shared" si="135"/>
        <v/>
      </c>
      <c r="AE264" s="14" t="str">
        <f t="shared" si="135"/>
        <v/>
      </c>
      <c r="AF264" s="14" t="str">
        <f t="shared" si="135"/>
        <v/>
      </c>
      <c r="AG264" s="14" t="str">
        <f t="shared" si="135"/>
        <v/>
      </c>
      <c r="AH264" s="14" t="str">
        <f t="shared" si="135"/>
        <v>25 - 29</v>
      </c>
      <c r="AI264" s="14" t="str">
        <f t="shared" si="135"/>
        <v/>
      </c>
      <c r="AJ264" s="14" t="str">
        <f t="shared" si="135"/>
        <v>25 - 29</v>
      </c>
      <c r="AK264" s="14" t="str">
        <f t="shared" si="135"/>
        <v/>
      </c>
      <c r="AL264" s="14" t="str">
        <f t="shared" si="135"/>
        <v/>
      </c>
      <c r="AM264" s="14" t="str">
        <f t="shared" si="135"/>
        <v/>
      </c>
      <c r="AN264" s="14" t="str">
        <f t="shared" si="135"/>
        <v/>
      </c>
      <c r="AO264" s="14" t="str">
        <f t="shared" si="135"/>
        <v/>
      </c>
      <c r="AP264" s="14" t="str">
        <f t="shared" si="135"/>
        <v/>
      </c>
      <c r="AQ264" s="14" t="str">
        <f t="shared" si="135"/>
        <v/>
      </c>
      <c r="AR264" s="14" t="str">
        <f t="shared" si="135"/>
        <v/>
      </c>
      <c r="AS264" s="14" t="str">
        <f t="shared" si="135"/>
        <v/>
      </c>
      <c r="AT264" s="14" t="str">
        <f t="shared" si="135"/>
        <v/>
      </c>
      <c r="AU264" s="14" t="str">
        <f t="shared" si="135"/>
        <v/>
      </c>
      <c r="AV264" s="14" t="str">
        <f t="shared" si="135"/>
        <v/>
      </c>
      <c r="AW264" s="14" t="str">
        <f t="shared" si="135"/>
        <v/>
      </c>
      <c r="AX264" s="14" t="str">
        <f t="shared" si="135"/>
        <v/>
      </c>
      <c r="AY264" s="14" t="str">
        <f t="shared" si="135"/>
        <v/>
      </c>
      <c r="AZ264" s="14" t="str">
        <f t="shared" si="135"/>
        <v/>
      </c>
      <c r="BA264" s="14" t="str">
        <f t="shared" si="135"/>
        <v/>
      </c>
      <c r="BB264" s="14" t="str">
        <f t="shared" si="135"/>
        <v/>
      </c>
      <c r="BC264" s="14" t="str">
        <f t="shared" si="135"/>
        <v/>
      </c>
      <c r="BD264" s="14" t="str">
        <f t="shared" si="135"/>
        <v/>
      </c>
      <c r="BE264" s="14" t="str">
        <f t="shared" si="135"/>
        <v/>
      </c>
      <c r="BF264" s="14" t="str">
        <f t="shared" si="135"/>
        <v/>
      </c>
      <c r="BG264" s="14" t="str">
        <f t="shared" si="135"/>
        <v/>
      </c>
      <c r="BH264" s="14" t="str">
        <f t="shared" si="135"/>
        <v/>
      </c>
      <c r="BI264" s="14" t="str">
        <f t="shared" si="135"/>
        <v/>
      </c>
      <c r="BJ264" s="14" t="str">
        <f t="shared" si="135"/>
        <v/>
      </c>
      <c r="BK264" s="14" t="str">
        <f t="shared" si="135"/>
        <v/>
      </c>
      <c r="BL264" s="14" t="str">
        <f t="shared" si="135"/>
        <v/>
      </c>
      <c r="BM264" s="14" t="str">
        <f t="shared" si="135"/>
        <v/>
      </c>
      <c r="BN264" s="14" t="str">
        <f t="shared" si="135"/>
        <v/>
      </c>
      <c r="BO264" s="14" t="str">
        <f t="shared" si="135"/>
        <v/>
      </c>
      <c r="BP264" s="14" t="str">
        <f t="shared" si="135"/>
        <v/>
      </c>
      <c r="BQ264" s="14" t="str">
        <f t="shared" si="135"/>
        <v/>
      </c>
      <c r="BR264" s="14" t="str">
        <f t="shared" si="135"/>
        <v>25 - 29</v>
      </c>
      <c r="BS264" s="14" t="str">
        <f t="shared" si="135"/>
        <v/>
      </c>
      <c r="BT264" s="14" t="str">
        <f t="shared" si="135"/>
        <v/>
      </c>
      <c r="BU264" s="14" t="str">
        <f t="shared" si="135"/>
        <v/>
      </c>
      <c r="BV264" s="14" t="str">
        <f t="shared" si="135"/>
        <v/>
      </c>
      <c r="BW264" s="14" t="str">
        <f t="shared" si="135"/>
        <v>25 - 29</v>
      </c>
      <c r="BX264" s="14" t="str">
        <f t="shared" si="135"/>
        <v/>
      </c>
      <c r="BY264" s="14" t="str">
        <f t="shared" si="135"/>
        <v/>
      </c>
      <c r="BZ264" s="14" t="str">
        <f t="shared" si="135"/>
        <v>25 - 29</v>
      </c>
      <c r="CA264" s="14" t="str">
        <f t="shared" si="135"/>
        <v/>
      </c>
      <c r="CB264" s="14" t="str">
        <f t="shared" si="135"/>
        <v/>
      </c>
      <c r="CC264" s="14" t="str">
        <f t="shared" si="135"/>
        <v/>
      </c>
      <c r="CD264" s="14" t="str">
        <f t="shared" si="135"/>
        <v/>
      </c>
      <c r="CE264" s="14" t="str">
        <f t="shared" si="135"/>
        <v/>
      </c>
      <c r="CF264" s="14" t="str">
        <f t="shared" si="135"/>
        <v/>
      </c>
      <c r="CG264" s="14" t="str">
        <f t="shared" si="135"/>
        <v/>
      </c>
      <c r="CH264" s="14" t="str">
        <f t="shared" si="135"/>
        <v/>
      </c>
      <c r="CI264" s="14" t="str">
        <f t="shared" si="135"/>
        <v/>
      </c>
      <c r="CJ264" s="14" t="str">
        <f t="shared" si="135"/>
        <v/>
      </c>
      <c r="CK264" s="14" t="str">
        <f t="shared" si="135"/>
        <v/>
      </c>
      <c r="CL264" s="14" t="str">
        <f t="shared" si="135"/>
        <v/>
      </c>
      <c r="CM264" s="14" t="str">
        <f t="shared" si="135"/>
        <v/>
      </c>
      <c r="CN264" s="14" t="str">
        <f t="shared" si="135"/>
        <v/>
      </c>
      <c r="CO264" s="14" t="str">
        <f t="shared" si="135"/>
        <v/>
      </c>
      <c r="CP264" s="14" t="str">
        <f t="shared" si="135"/>
        <v/>
      </c>
      <c r="CQ264" s="14" t="str">
        <f t="shared" si="135"/>
        <v>25 - 29</v>
      </c>
      <c r="CR264" s="14" t="str">
        <f t="shared" si="135"/>
        <v/>
      </c>
      <c r="CS264" s="14" t="str">
        <f t="shared" si="135"/>
        <v/>
      </c>
      <c r="CT264" s="14" t="str">
        <f t="shared" si="135"/>
        <v/>
      </c>
      <c r="CU264" s="14" t="str">
        <f t="shared" si="135"/>
        <v/>
      </c>
      <c r="CV264" s="14" t="str">
        <f t="shared" si="135"/>
        <v/>
      </c>
      <c r="CW264" s="14" t="str">
        <f t="shared" si="135"/>
        <v/>
      </c>
    </row>
    <row r="265" ht="12.75" customHeight="1" outlineLevel="1">
      <c r="A265" s="11" t="s">
        <v>742</v>
      </c>
      <c r="B265" s="14" t="str">
        <f t="shared" ref="B265:CW265" si="136">IF(B264="","",RANDBETWEEN(0,100))</f>
        <v/>
      </c>
      <c r="C265" s="14" t="str">
        <f t="shared" si="136"/>
        <v/>
      </c>
      <c r="D265" s="14" t="str">
        <f t="shared" si="136"/>
        <v/>
      </c>
      <c r="E265" s="14" t="str">
        <f t="shared" si="136"/>
        <v/>
      </c>
      <c r="F265" s="14" t="str">
        <f t="shared" si="136"/>
        <v/>
      </c>
      <c r="G265" s="14" t="str">
        <f t="shared" si="136"/>
        <v/>
      </c>
      <c r="H265" s="14" t="str">
        <f t="shared" si="136"/>
        <v/>
      </c>
      <c r="I265" s="14" t="str">
        <f t="shared" si="136"/>
        <v/>
      </c>
      <c r="J265" s="14">
        <f t="shared" si="136"/>
        <v>61</v>
      </c>
      <c r="K265" s="14" t="str">
        <f t="shared" si="136"/>
        <v/>
      </c>
      <c r="L265" s="14" t="str">
        <f t="shared" si="136"/>
        <v/>
      </c>
      <c r="M265" s="14" t="str">
        <f t="shared" si="136"/>
        <v/>
      </c>
      <c r="N265" s="14" t="str">
        <f t="shared" si="136"/>
        <v/>
      </c>
      <c r="O265" s="14">
        <f t="shared" si="136"/>
        <v>48</v>
      </c>
      <c r="P265" s="14" t="str">
        <f t="shared" si="136"/>
        <v/>
      </c>
      <c r="Q265" s="14" t="str">
        <f t="shared" si="136"/>
        <v/>
      </c>
      <c r="R265" s="14" t="str">
        <f t="shared" si="136"/>
        <v/>
      </c>
      <c r="S265" s="14" t="str">
        <f t="shared" si="136"/>
        <v/>
      </c>
      <c r="T265" s="14" t="str">
        <f t="shared" si="136"/>
        <v/>
      </c>
      <c r="U265" s="14" t="str">
        <f t="shared" si="136"/>
        <v/>
      </c>
      <c r="V265" s="14" t="str">
        <f t="shared" si="136"/>
        <v/>
      </c>
      <c r="W265" s="14" t="str">
        <f t="shared" si="136"/>
        <v/>
      </c>
      <c r="X265" s="14" t="str">
        <f t="shared" si="136"/>
        <v/>
      </c>
      <c r="Y265" s="14">
        <f t="shared" si="136"/>
        <v>46</v>
      </c>
      <c r="Z265" s="14" t="str">
        <f t="shared" si="136"/>
        <v/>
      </c>
      <c r="AA265" s="14" t="str">
        <f t="shared" si="136"/>
        <v/>
      </c>
      <c r="AB265" s="14" t="str">
        <f t="shared" si="136"/>
        <v/>
      </c>
      <c r="AC265" s="14" t="str">
        <f t="shared" si="136"/>
        <v/>
      </c>
      <c r="AD265" s="14" t="str">
        <f t="shared" si="136"/>
        <v/>
      </c>
      <c r="AE265" s="14" t="str">
        <f t="shared" si="136"/>
        <v/>
      </c>
      <c r="AF265" s="14" t="str">
        <f t="shared" si="136"/>
        <v/>
      </c>
      <c r="AG265" s="14" t="str">
        <f t="shared" si="136"/>
        <v/>
      </c>
      <c r="AH265" s="14">
        <f t="shared" si="136"/>
        <v>78</v>
      </c>
      <c r="AI265" s="14" t="str">
        <f t="shared" si="136"/>
        <v/>
      </c>
      <c r="AJ265" s="14">
        <f t="shared" si="136"/>
        <v>11</v>
      </c>
      <c r="AK265" s="14" t="str">
        <f t="shared" si="136"/>
        <v/>
      </c>
      <c r="AL265" s="14" t="str">
        <f t="shared" si="136"/>
        <v/>
      </c>
      <c r="AM265" s="14" t="str">
        <f t="shared" si="136"/>
        <v/>
      </c>
      <c r="AN265" s="14" t="str">
        <f t="shared" si="136"/>
        <v/>
      </c>
      <c r="AO265" s="14" t="str">
        <f t="shared" si="136"/>
        <v/>
      </c>
      <c r="AP265" s="14" t="str">
        <f t="shared" si="136"/>
        <v/>
      </c>
      <c r="AQ265" s="14" t="str">
        <f t="shared" si="136"/>
        <v/>
      </c>
      <c r="AR265" s="14" t="str">
        <f t="shared" si="136"/>
        <v/>
      </c>
      <c r="AS265" s="14" t="str">
        <f t="shared" si="136"/>
        <v/>
      </c>
      <c r="AT265" s="14" t="str">
        <f t="shared" si="136"/>
        <v/>
      </c>
      <c r="AU265" s="14" t="str">
        <f t="shared" si="136"/>
        <v/>
      </c>
      <c r="AV265" s="14" t="str">
        <f t="shared" si="136"/>
        <v/>
      </c>
      <c r="AW265" s="14" t="str">
        <f t="shared" si="136"/>
        <v/>
      </c>
      <c r="AX265" s="14" t="str">
        <f t="shared" si="136"/>
        <v/>
      </c>
      <c r="AY265" s="14" t="str">
        <f t="shared" si="136"/>
        <v/>
      </c>
      <c r="AZ265" s="14" t="str">
        <f t="shared" si="136"/>
        <v/>
      </c>
      <c r="BA265" s="14" t="str">
        <f t="shared" si="136"/>
        <v/>
      </c>
      <c r="BB265" s="14" t="str">
        <f t="shared" si="136"/>
        <v/>
      </c>
      <c r="BC265" s="14" t="str">
        <f t="shared" si="136"/>
        <v/>
      </c>
      <c r="BD265" s="14" t="str">
        <f t="shared" si="136"/>
        <v/>
      </c>
      <c r="BE265" s="14" t="str">
        <f t="shared" si="136"/>
        <v/>
      </c>
      <c r="BF265" s="14" t="str">
        <f t="shared" si="136"/>
        <v/>
      </c>
      <c r="BG265" s="14" t="str">
        <f t="shared" si="136"/>
        <v/>
      </c>
      <c r="BH265" s="14" t="str">
        <f t="shared" si="136"/>
        <v/>
      </c>
      <c r="BI265" s="14" t="str">
        <f t="shared" si="136"/>
        <v/>
      </c>
      <c r="BJ265" s="14" t="str">
        <f t="shared" si="136"/>
        <v/>
      </c>
      <c r="BK265" s="14" t="str">
        <f t="shared" si="136"/>
        <v/>
      </c>
      <c r="BL265" s="14" t="str">
        <f t="shared" si="136"/>
        <v/>
      </c>
      <c r="BM265" s="14" t="str">
        <f t="shared" si="136"/>
        <v/>
      </c>
      <c r="BN265" s="14" t="str">
        <f t="shared" si="136"/>
        <v/>
      </c>
      <c r="BO265" s="14" t="str">
        <f t="shared" si="136"/>
        <v/>
      </c>
      <c r="BP265" s="14" t="str">
        <f t="shared" si="136"/>
        <v/>
      </c>
      <c r="BQ265" s="14" t="str">
        <f t="shared" si="136"/>
        <v/>
      </c>
      <c r="BR265" s="14">
        <f t="shared" si="136"/>
        <v>9</v>
      </c>
      <c r="BS265" s="14" t="str">
        <f t="shared" si="136"/>
        <v/>
      </c>
      <c r="BT265" s="14" t="str">
        <f t="shared" si="136"/>
        <v/>
      </c>
      <c r="BU265" s="14" t="str">
        <f t="shared" si="136"/>
        <v/>
      </c>
      <c r="BV265" s="14" t="str">
        <f t="shared" si="136"/>
        <v/>
      </c>
      <c r="BW265" s="14">
        <f t="shared" si="136"/>
        <v>2</v>
      </c>
      <c r="BX265" s="14" t="str">
        <f t="shared" si="136"/>
        <v/>
      </c>
      <c r="BY265" s="14" t="str">
        <f t="shared" si="136"/>
        <v/>
      </c>
      <c r="BZ265" s="14">
        <f t="shared" si="136"/>
        <v>19</v>
      </c>
      <c r="CA265" s="14" t="str">
        <f t="shared" si="136"/>
        <v/>
      </c>
      <c r="CB265" s="14" t="str">
        <f t="shared" si="136"/>
        <v/>
      </c>
      <c r="CC265" s="14" t="str">
        <f t="shared" si="136"/>
        <v/>
      </c>
      <c r="CD265" s="14" t="str">
        <f t="shared" si="136"/>
        <v/>
      </c>
      <c r="CE265" s="14" t="str">
        <f t="shared" si="136"/>
        <v/>
      </c>
      <c r="CF265" s="14" t="str">
        <f t="shared" si="136"/>
        <v/>
      </c>
      <c r="CG265" s="14" t="str">
        <f t="shared" si="136"/>
        <v/>
      </c>
      <c r="CH265" s="14" t="str">
        <f t="shared" si="136"/>
        <v/>
      </c>
      <c r="CI265" s="14" t="str">
        <f t="shared" si="136"/>
        <v/>
      </c>
      <c r="CJ265" s="14" t="str">
        <f t="shared" si="136"/>
        <v/>
      </c>
      <c r="CK265" s="14" t="str">
        <f t="shared" si="136"/>
        <v/>
      </c>
      <c r="CL265" s="14" t="str">
        <f t="shared" si="136"/>
        <v/>
      </c>
      <c r="CM265" s="14" t="str">
        <f t="shared" si="136"/>
        <v/>
      </c>
      <c r="CN265" s="14" t="str">
        <f t="shared" si="136"/>
        <v/>
      </c>
      <c r="CO265" s="14" t="str">
        <f t="shared" si="136"/>
        <v/>
      </c>
      <c r="CP265" s="14" t="str">
        <f t="shared" si="136"/>
        <v/>
      </c>
      <c r="CQ265" s="14">
        <f t="shared" si="136"/>
        <v>13</v>
      </c>
      <c r="CR265" s="14" t="str">
        <f t="shared" si="136"/>
        <v/>
      </c>
      <c r="CS265" s="14" t="str">
        <f t="shared" si="136"/>
        <v/>
      </c>
      <c r="CT265" s="14" t="str">
        <f t="shared" si="136"/>
        <v/>
      </c>
      <c r="CU265" s="14" t="str">
        <f t="shared" si="136"/>
        <v/>
      </c>
      <c r="CV265" s="14" t="str">
        <f t="shared" si="136"/>
        <v/>
      </c>
      <c r="CW265" s="14" t="str">
        <f t="shared" si="136"/>
        <v/>
      </c>
    </row>
    <row r="266" ht="12.75" customHeight="1" outlineLevel="1">
      <c r="A266" s="11" t="s">
        <v>743</v>
      </c>
      <c r="B266" s="14" t="str">
        <f t="shared" ref="B266:CW266" si="137">IF(AND(B10="",B223="AgeBanded"),"30 - 34","")</f>
        <v/>
      </c>
      <c r="C266" s="14" t="str">
        <f t="shared" si="137"/>
        <v/>
      </c>
      <c r="D266" s="14" t="str">
        <f t="shared" si="137"/>
        <v/>
      </c>
      <c r="E266" s="14" t="str">
        <f t="shared" si="137"/>
        <v/>
      </c>
      <c r="F266" s="14" t="str">
        <f t="shared" si="137"/>
        <v/>
      </c>
      <c r="G266" s="14" t="str">
        <f t="shared" si="137"/>
        <v/>
      </c>
      <c r="H266" s="14" t="str">
        <f t="shared" si="137"/>
        <v/>
      </c>
      <c r="I266" s="14" t="str">
        <f t="shared" si="137"/>
        <v/>
      </c>
      <c r="J266" s="14" t="str">
        <f t="shared" si="137"/>
        <v>30 - 34</v>
      </c>
      <c r="K266" s="14" t="str">
        <f t="shared" si="137"/>
        <v/>
      </c>
      <c r="L266" s="14" t="str">
        <f t="shared" si="137"/>
        <v/>
      </c>
      <c r="M266" s="14" t="str">
        <f t="shared" si="137"/>
        <v/>
      </c>
      <c r="N266" s="14" t="str">
        <f t="shared" si="137"/>
        <v/>
      </c>
      <c r="O266" s="14" t="str">
        <f t="shared" si="137"/>
        <v>30 - 34</v>
      </c>
      <c r="P266" s="14" t="str">
        <f t="shared" si="137"/>
        <v/>
      </c>
      <c r="Q266" s="14" t="str">
        <f t="shared" si="137"/>
        <v/>
      </c>
      <c r="R266" s="14" t="str">
        <f t="shared" si="137"/>
        <v/>
      </c>
      <c r="S266" s="14" t="str">
        <f t="shared" si="137"/>
        <v/>
      </c>
      <c r="T266" s="14" t="str">
        <f t="shared" si="137"/>
        <v/>
      </c>
      <c r="U266" s="14" t="str">
        <f t="shared" si="137"/>
        <v/>
      </c>
      <c r="V266" s="14" t="str">
        <f t="shared" si="137"/>
        <v/>
      </c>
      <c r="W266" s="14" t="str">
        <f t="shared" si="137"/>
        <v/>
      </c>
      <c r="X266" s="14" t="str">
        <f t="shared" si="137"/>
        <v/>
      </c>
      <c r="Y266" s="14" t="str">
        <f t="shared" si="137"/>
        <v>30 - 34</v>
      </c>
      <c r="Z266" s="14" t="str">
        <f t="shared" si="137"/>
        <v/>
      </c>
      <c r="AA266" s="14" t="str">
        <f t="shared" si="137"/>
        <v/>
      </c>
      <c r="AB266" s="14" t="str">
        <f t="shared" si="137"/>
        <v/>
      </c>
      <c r="AC266" s="14" t="str">
        <f t="shared" si="137"/>
        <v/>
      </c>
      <c r="AD266" s="14" t="str">
        <f t="shared" si="137"/>
        <v/>
      </c>
      <c r="AE266" s="14" t="str">
        <f t="shared" si="137"/>
        <v/>
      </c>
      <c r="AF266" s="14" t="str">
        <f t="shared" si="137"/>
        <v/>
      </c>
      <c r="AG266" s="14" t="str">
        <f t="shared" si="137"/>
        <v/>
      </c>
      <c r="AH266" s="14" t="str">
        <f t="shared" si="137"/>
        <v>30 - 34</v>
      </c>
      <c r="AI266" s="14" t="str">
        <f t="shared" si="137"/>
        <v/>
      </c>
      <c r="AJ266" s="14" t="str">
        <f t="shared" si="137"/>
        <v>30 - 34</v>
      </c>
      <c r="AK266" s="14" t="str">
        <f t="shared" si="137"/>
        <v/>
      </c>
      <c r="AL266" s="14" t="str">
        <f t="shared" si="137"/>
        <v/>
      </c>
      <c r="AM266" s="14" t="str">
        <f t="shared" si="137"/>
        <v/>
      </c>
      <c r="AN266" s="14" t="str">
        <f t="shared" si="137"/>
        <v/>
      </c>
      <c r="AO266" s="14" t="str">
        <f t="shared" si="137"/>
        <v/>
      </c>
      <c r="AP266" s="14" t="str">
        <f t="shared" si="137"/>
        <v/>
      </c>
      <c r="AQ266" s="14" t="str">
        <f t="shared" si="137"/>
        <v/>
      </c>
      <c r="AR266" s="14" t="str">
        <f t="shared" si="137"/>
        <v/>
      </c>
      <c r="AS266" s="14" t="str">
        <f t="shared" si="137"/>
        <v/>
      </c>
      <c r="AT266" s="14" t="str">
        <f t="shared" si="137"/>
        <v/>
      </c>
      <c r="AU266" s="14" t="str">
        <f t="shared" si="137"/>
        <v/>
      </c>
      <c r="AV266" s="14" t="str">
        <f t="shared" si="137"/>
        <v/>
      </c>
      <c r="AW266" s="14" t="str">
        <f t="shared" si="137"/>
        <v/>
      </c>
      <c r="AX266" s="14" t="str">
        <f t="shared" si="137"/>
        <v/>
      </c>
      <c r="AY266" s="14" t="str">
        <f t="shared" si="137"/>
        <v/>
      </c>
      <c r="AZ266" s="14" t="str">
        <f t="shared" si="137"/>
        <v/>
      </c>
      <c r="BA266" s="14" t="str">
        <f t="shared" si="137"/>
        <v/>
      </c>
      <c r="BB266" s="14" t="str">
        <f t="shared" si="137"/>
        <v/>
      </c>
      <c r="BC266" s="14" t="str">
        <f t="shared" si="137"/>
        <v/>
      </c>
      <c r="BD266" s="14" t="str">
        <f t="shared" si="137"/>
        <v/>
      </c>
      <c r="BE266" s="14" t="str">
        <f t="shared" si="137"/>
        <v/>
      </c>
      <c r="BF266" s="14" t="str">
        <f t="shared" si="137"/>
        <v/>
      </c>
      <c r="BG266" s="14" t="str">
        <f t="shared" si="137"/>
        <v/>
      </c>
      <c r="BH266" s="14" t="str">
        <f t="shared" si="137"/>
        <v/>
      </c>
      <c r="BI266" s="14" t="str">
        <f t="shared" si="137"/>
        <v/>
      </c>
      <c r="BJ266" s="14" t="str">
        <f t="shared" si="137"/>
        <v/>
      </c>
      <c r="BK266" s="14" t="str">
        <f t="shared" si="137"/>
        <v/>
      </c>
      <c r="BL266" s="14" t="str">
        <f t="shared" si="137"/>
        <v/>
      </c>
      <c r="BM266" s="14" t="str">
        <f t="shared" si="137"/>
        <v/>
      </c>
      <c r="BN266" s="14" t="str">
        <f t="shared" si="137"/>
        <v/>
      </c>
      <c r="BO266" s="14" t="str">
        <f t="shared" si="137"/>
        <v/>
      </c>
      <c r="BP266" s="14" t="str">
        <f t="shared" si="137"/>
        <v/>
      </c>
      <c r="BQ266" s="14" t="str">
        <f t="shared" si="137"/>
        <v/>
      </c>
      <c r="BR266" s="14" t="str">
        <f t="shared" si="137"/>
        <v>30 - 34</v>
      </c>
      <c r="BS266" s="14" t="str">
        <f t="shared" si="137"/>
        <v/>
      </c>
      <c r="BT266" s="14" t="str">
        <f t="shared" si="137"/>
        <v/>
      </c>
      <c r="BU266" s="14" t="str">
        <f t="shared" si="137"/>
        <v/>
      </c>
      <c r="BV266" s="14" t="str">
        <f t="shared" si="137"/>
        <v/>
      </c>
      <c r="BW266" s="14" t="str">
        <f t="shared" si="137"/>
        <v>30 - 34</v>
      </c>
      <c r="BX266" s="14" t="str">
        <f t="shared" si="137"/>
        <v/>
      </c>
      <c r="BY266" s="14" t="str">
        <f t="shared" si="137"/>
        <v/>
      </c>
      <c r="BZ266" s="14" t="str">
        <f t="shared" si="137"/>
        <v>30 - 34</v>
      </c>
      <c r="CA266" s="14" t="str">
        <f t="shared" si="137"/>
        <v/>
      </c>
      <c r="CB266" s="14" t="str">
        <f t="shared" si="137"/>
        <v/>
      </c>
      <c r="CC266" s="14" t="str">
        <f t="shared" si="137"/>
        <v/>
      </c>
      <c r="CD266" s="14" t="str">
        <f t="shared" si="137"/>
        <v/>
      </c>
      <c r="CE266" s="14" t="str">
        <f t="shared" si="137"/>
        <v/>
      </c>
      <c r="CF266" s="14" t="str">
        <f t="shared" si="137"/>
        <v/>
      </c>
      <c r="CG266" s="14" t="str">
        <f t="shared" si="137"/>
        <v/>
      </c>
      <c r="CH266" s="14" t="str">
        <f t="shared" si="137"/>
        <v/>
      </c>
      <c r="CI266" s="14" t="str">
        <f t="shared" si="137"/>
        <v/>
      </c>
      <c r="CJ266" s="14" t="str">
        <f t="shared" si="137"/>
        <v/>
      </c>
      <c r="CK266" s="14" t="str">
        <f t="shared" si="137"/>
        <v/>
      </c>
      <c r="CL266" s="14" t="str">
        <f t="shared" si="137"/>
        <v/>
      </c>
      <c r="CM266" s="14" t="str">
        <f t="shared" si="137"/>
        <v/>
      </c>
      <c r="CN266" s="14" t="str">
        <f t="shared" si="137"/>
        <v/>
      </c>
      <c r="CO266" s="14" t="str">
        <f t="shared" si="137"/>
        <v/>
      </c>
      <c r="CP266" s="14" t="str">
        <f t="shared" si="137"/>
        <v/>
      </c>
      <c r="CQ266" s="14" t="str">
        <f t="shared" si="137"/>
        <v>30 - 34</v>
      </c>
      <c r="CR266" s="14" t="str">
        <f t="shared" si="137"/>
        <v/>
      </c>
      <c r="CS266" s="14" t="str">
        <f t="shared" si="137"/>
        <v/>
      </c>
      <c r="CT266" s="14" t="str">
        <f t="shared" si="137"/>
        <v/>
      </c>
      <c r="CU266" s="14" t="str">
        <f t="shared" si="137"/>
        <v/>
      </c>
      <c r="CV266" s="14" t="str">
        <f t="shared" si="137"/>
        <v/>
      </c>
      <c r="CW266" s="14" t="str">
        <f t="shared" si="137"/>
        <v/>
      </c>
    </row>
    <row r="267" ht="12.75" customHeight="1" outlineLevel="1">
      <c r="A267" s="11" t="s">
        <v>744</v>
      </c>
      <c r="B267" s="14" t="str">
        <f t="shared" ref="B267:CW267" si="138">IF(B266="","",RANDBETWEEN(0,100))</f>
        <v/>
      </c>
      <c r="C267" s="14" t="str">
        <f t="shared" si="138"/>
        <v/>
      </c>
      <c r="D267" s="14" t="str">
        <f t="shared" si="138"/>
        <v/>
      </c>
      <c r="E267" s="14" t="str">
        <f t="shared" si="138"/>
        <v/>
      </c>
      <c r="F267" s="14" t="str">
        <f t="shared" si="138"/>
        <v/>
      </c>
      <c r="G267" s="14" t="str">
        <f t="shared" si="138"/>
        <v/>
      </c>
      <c r="H267" s="14" t="str">
        <f t="shared" si="138"/>
        <v/>
      </c>
      <c r="I267" s="14" t="str">
        <f t="shared" si="138"/>
        <v/>
      </c>
      <c r="J267" s="14">
        <f t="shared" si="138"/>
        <v>45</v>
      </c>
      <c r="K267" s="14" t="str">
        <f t="shared" si="138"/>
        <v/>
      </c>
      <c r="L267" s="14" t="str">
        <f t="shared" si="138"/>
        <v/>
      </c>
      <c r="M267" s="14" t="str">
        <f t="shared" si="138"/>
        <v/>
      </c>
      <c r="N267" s="14" t="str">
        <f t="shared" si="138"/>
        <v/>
      </c>
      <c r="O267" s="14">
        <f t="shared" si="138"/>
        <v>74</v>
      </c>
      <c r="P267" s="14" t="str">
        <f t="shared" si="138"/>
        <v/>
      </c>
      <c r="Q267" s="14" t="str">
        <f t="shared" si="138"/>
        <v/>
      </c>
      <c r="R267" s="14" t="str">
        <f t="shared" si="138"/>
        <v/>
      </c>
      <c r="S267" s="14" t="str">
        <f t="shared" si="138"/>
        <v/>
      </c>
      <c r="T267" s="14" t="str">
        <f t="shared" si="138"/>
        <v/>
      </c>
      <c r="U267" s="14" t="str">
        <f t="shared" si="138"/>
        <v/>
      </c>
      <c r="V267" s="14" t="str">
        <f t="shared" si="138"/>
        <v/>
      </c>
      <c r="W267" s="14" t="str">
        <f t="shared" si="138"/>
        <v/>
      </c>
      <c r="X267" s="14" t="str">
        <f t="shared" si="138"/>
        <v/>
      </c>
      <c r="Y267" s="14">
        <f t="shared" si="138"/>
        <v>28</v>
      </c>
      <c r="Z267" s="14" t="str">
        <f t="shared" si="138"/>
        <v/>
      </c>
      <c r="AA267" s="14" t="str">
        <f t="shared" si="138"/>
        <v/>
      </c>
      <c r="AB267" s="14" t="str">
        <f t="shared" si="138"/>
        <v/>
      </c>
      <c r="AC267" s="14" t="str">
        <f t="shared" si="138"/>
        <v/>
      </c>
      <c r="AD267" s="14" t="str">
        <f t="shared" si="138"/>
        <v/>
      </c>
      <c r="AE267" s="14" t="str">
        <f t="shared" si="138"/>
        <v/>
      </c>
      <c r="AF267" s="14" t="str">
        <f t="shared" si="138"/>
        <v/>
      </c>
      <c r="AG267" s="14" t="str">
        <f t="shared" si="138"/>
        <v/>
      </c>
      <c r="AH267" s="14">
        <f t="shared" si="138"/>
        <v>32</v>
      </c>
      <c r="AI267" s="14" t="str">
        <f t="shared" si="138"/>
        <v/>
      </c>
      <c r="AJ267" s="14">
        <f t="shared" si="138"/>
        <v>61</v>
      </c>
      <c r="AK267" s="14" t="str">
        <f t="shared" si="138"/>
        <v/>
      </c>
      <c r="AL267" s="14" t="str">
        <f t="shared" si="138"/>
        <v/>
      </c>
      <c r="AM267" s="14" t="str">
        <f t="shared" si="138"/>
        <v/>
      </c>
      <c r="AN267" s="14" t="str">
        <f t="shared" si="138"/>
        <v/>
      </c>
      <c r="AO267" s="14" t="str">
        <f t="shared" si="138"/>
        <v/>
      </c>
      <c r="AP267" s="14" t="str">
        <f t="shared" si="138"/>
        <v/>
      </c>
      <c r="AQ267" s="14" t="str">
        <f t="shared" si="138"/>
        <v/>
      </c>
      <c r="AR267" s="14" t="str">
        <f t="shared" si="138"/>
        <v/>
      </c>
      <c r="AS267" s="14" t="str">
        <f t="shared" si="138"/>
        <v/>
      </c>
      <c r="AT267" s="14" t="str">
        <f t="shared" si="138"/>
        <v/>
      </c>
      <c r="AU267" s="14" t="str">
        <f t="shared" si="138"/>
        <v/>
      </c>
      <c r="AV267" s="14" t="str">
        <f t="shared" si="138"/>
        <v/>
      </c>
      <c r="AW267" s="14" t="str">
        <f t="shared" si="138"/>
        <v/>
      </c>
      <c r="AX267" s="14" t="str">
        <f t="shared" si="138"/>
        <v/>
      </c>
      <c r="AY267" s="14" t="str">
        <f t="shared" si="138"/>
        <v/>
      </c>
      <c r="AZ267" s="14" t="str">
        <f t="shared" si="138"/>
        <v/>
      </c>
      <c r="BA267" s="14" t="str">
        <f t="shared" si="138"/>
        <v/>
      </c>
      <c r="BB267" s="14" t="str">
        <f t="shared" si="138"/>
        <v/>
      </c>
      <c r="BC267" s="14" t="str">
        <f t="shared" si="138"/>
        <v/>
      </c>
      <c r="BD267" s="14" t="str">
        <f t="shared" si="138"/>
        <v/>
      </c>
      <c r="BE267" s="14" t="str">
        <f t="shared" si="138"/>
        <v/>
      </c>
      <c r="BF267" s="14" t="str">
        <f t="shared" si="138"/>
        <v/>
      </c>
      <c r="BG267" s="14" t="str">
        <f t="shared" si="138"/>
        <v/>
      </c>
      <c r="BH267" s="14" t="str">
        <f t="shared" si="138"/>
        <v/>
      </c>
      <c r="BI267" s="14" t="str">
        <f t="shared" si="138"/>
        <v/>
      </c>
      <c r="BJ267" s="14" t="str">
        <f t="shared" si="138"/>
        <v/>
      </c>
      <c r="BK267" s="14" t="str">
        <f t="shared" si="138"/>
        <v/>
      </c>
      <c r="BL267" s="14" t="str">
        <f t="shared" si="138"/>
        <v/>
      </c>
      <c r="BM267" s="14" t="str">
        <f t="shared" si="138"/>
        <v/>
      </c>
      <c r="BN267" s="14" t="str">
        <f t="shared" si="138"/>
        <v/>
      </c>
      <c r="BO267" s="14" t="str">
        <f t="shared" si="138"/>
        <v/>
      </c>
      <c r="BP267" s="14" t="str">
        <f t="shared" si="138"/>
        <v/>
      </c>
      <c r="BQ267" s="14" t="str">
        <f t="shared" si="138"/>
        <v/>
      </c>
      <c r="BR267" s="14">
        <f t="shared" si="138"/>
        <v>24</v>
      </c>
      <c r="BS267" s="14" t="str">
        <f t="shared" si="138"/>
        <v/>
      </c>
      <c r="BT267" s="14" t="str">
        <f t="shared" si="138"/>
        <v/>
      </c>
      <c r="BU267" s="14" t="str">
        <f t="shared" si="138"/>
        <v/>
      </c>
      <c r="BV267" s="14" t="str">
        <f t="shared" si="138"/>
        <v/>
      </c>
      <c r="BW267" s="14">
        <f t="shared" si="138"/>
        <v>52</v>
      </c>
      <c r="BX267" s="14" t="str">
        <f t="shared" si="138"/>
        <v/>
      </c>
      <c r="BY267" s="14" t="str">
        <f t="shared" si="138"/>
        <v/>
      </c>
      <c r="BZ267" s="14">
        <f t="shared" si="138"/>
        <v>99</v>
      </c>
      <c r="CA267" s="14" t="str">
        <f t="shared" si="138"/>
        <v/>
      </c>
      <c r="CB267" s="14" t="str">
        <f t="shared" si="138"/>
        <v/>
      </c>
      <c r="CC267" s="14" t="str">
        <f t="shared" si="138"/>
        <v/>
      </c>
      <c r="CD267" s="14" t="str">
        <f t="shared" si="138"/>
        <v/>
      </c>
      <c r="CE267" s="14" t="str">
        <f t="shared" si="138"/>
        <v/>
      </c>
      <c r="CF267" s="14" t="str">
        <f t="shared" si="138"/>
        <v/>
      </c>
      <c r="CG267" s="14" t="str">
        <f t="shared" si="138"/>
        <v/>
      </c>
      <c r="CH267" s="14" t="str">
        <f t="shared" si="138"/>
        <v/>
      </c>
      <c r="CI267" s="14" t="str">
        <f t="shared" si="138"/>
        <v/>
      </c>
      <c r="CJ267" s="14" t="str">
        <f t="shared" si="138"/>
        <v/>
      </c>
      <c r="CK267" s="14" t="str">
        <f t="shared" si="138"/>
        <v/>
      </c>
      <c r="CL267" s="14" t="str">
        <f t="shared" si="138"/>
        <v/>
      </c>
      <c r="CM267" s="14" t="str">
        <f t="shared" si="138"/>
        <v/>
      </c>
      <c r="CN267" s="14" t="str">
        <f t="shared" si="138"/>
        <v/>
      </c>
      <c r="CO267" s="14" t="str">
        <f t="shared" si="138"/>
        <v/>
      </c>
      <c r="CP267" s="14" t="str">
        <f t="shared" si="138"/>
        <v/>
      </c>
      <c r="CQ267" s="14">
        <f t="shared" si="138"/>
        <v>11</v>
      </c>
      <c r="CR267" s="14" t="str">
        <f t="shared" si="138"/>
        <v/>
      </c>
      <c r="CS267" s="14" t="str">
        <f t="shared" si="138"/>
        <v/>
      </c>
      <c r="CT267" s="14" t="str">
        <f t="shared" si="138"/>
        <v/>
      </c>
      <c r="CU267" s="14" t="str">
        <f t="shared" si="138"/>
        <v/>
      </c>
      <c r="CV267" s="14" t="str">
        <f t="shared" si="138"/>
        <v/>
      </c>
      <c r="CW267" s="14" t="str">
        <f t="shared" si="138"/>
        <v/>
      </c>
    </row>
    <row r="268" ht="12.75" customHeight="1" outlineLevel="1">
      <c r="A268" s="11" t="s">
        <v>745</v>
      </c>
      <c r="B268" s="14" t="str">
        <f t="shared" ref="B268:CW268" si="139">IF(AND(B10="",B223="AgeBanded"),"35 - 39","")</f>
        <v/>
      </c>
      <c r="C268" s="14" t="str">
        <f t="shared" si="139"/>
        <v/>
      </c>
      <c r="D268" s="14" t="str">
        <f t="shared" si="139"/>
        <v/>
      </c>
      <c r="E268" s="14" t="str">
        <f t="shared" si="139"/>
        <v/>
      </c>
      <c r="F268" s="14" t="str">
        <f t="shared" si="139"/>
        <v/>
      </c>
      <c r="G268" s="14" t="str">
        <f t="shared" si="139"/>
        <v/>
      </c>
      <c r="H268" s="14" t="str">
        <f t="shared" si="139"/>
        <v/>
      </c>
      <c r="I268" s="14" t="str">
        <f t="shared" si="139"/>
        <v/>
      </c>
      <c r="J268" s="14" t="str">
        <f t="shared" si="139"/>
        <v>35 - 39</v>
      </c>
      <c r="K268" s="14" t="str">
        <f t="shared" si="139"/>
        <v/>
      </c>
      <c r="L268" s="14" t="str">
        <f t="shared" si="139"/>
        <v/>
      </c>
      <c r="M268" s="14" t="str">
        <f t="shared" si="139"/>
        <v/>
      </c>
      <c r="N268" s="14" t="str">
        <f t="shared" si="139"/>
        <v/>
      </c>
      <c r="O268" s="14" t="str">
        <f t="shared" si="139"/>
        <v>35 - 39</v>
      </c>
      <c r="P268" s="14" t="str">
        <f t="shared" si="139"/>
        <v/>
      </c>
      <c r="Q268" s="14" t="str">
        <f t="shared" si="139"/>
        <v/>
      </c>
      <c r="R268" s="14" t="str">
        <f t="shared" si="139"/>
        <v/>
      </c>
      <c r="S268" s="14" t="str">
        <f t="shared" si="139"/>
        <v/>
      </c>
      <c r="T268" s="14" t="str">
        <f t="shared" si="139"/>
        <v/>
      </c>
      <c r="U268" s="14" t="str">
        <f t="shared" si="139"/>
        <v/>
      </c>
      <c r="V268" s="14" t="str">
        <f t="shared" si="139"/>
        <v/>
      </c>
      <c r="W268" s="14" t="str">
        <f t="shared" si="139"/>
        <v/>
      </c>
      <c r="X268" s="14" t="str">
        <f t="shared" si="139"/>
        <v/>
      </c>
      <c r="Y268" s="14" t="str">
        <f t="shared" si="139"/>
        <v>35 - 39</v>
      </c>
      <c r="Z268" s="14" t="str">
        <f t="shared" si="139"/>
        <v/>
      </c>
      <c r="AA268" s="14" t="str">
        <f t="shared" si="139"/>
        <v/>
      </c>
      <c r="AB268" s="14" t="str">
        <f t="shared" si="139"/>
        <v/>
      </c>
      <c r="AC268" s="14" t="str">
        <f t="shared" si="139"/>
        <v/>
      </c>
      <c r="AD268" s="14" t="str">
        <f t="shared" si="139"/>
        <v/>
      </c>
      <c r="AE268" s="14" t="str">
        <f t="shared" si="139"/>
        <v/>
      </c>
      <c r="AF268" s="14" t="str">
        <f t="shared" si="139"/>
        <v/>
      </c>
      <c r="AG268" s="14" t="str">
        <f t="shared" si="139"/>
        <v/>
      </c>
      <c r="AH268" s="14" t="str">
        <f t="shared" si="139"/>
        <v>35 - 39</v>
      </c>
      <c r="AI268" s="14" t="str">
        <f t="shared" si="139"/>
        <v/>
      </c>
      <c r="AJ268" s="14" t="str">
        <f t="shared" si="139"/>
        <v>35 - 39</v>
      </c>
      <c r="AK268" s="14" t="str">
        <f t="shared" si="139"/>
        <v/>
      </c>
      <c r="AL268" s="14" t="str">
        <f t="shared" si="139"/>
        <v/>
      </c>
      <c r="AM268" s="14" t="str">
        <f t="shared" si="139"/>
        <v/>
      </c>
      <c r="AN268" s="14" t="str">
        <f t="shared" si="139"/>
        <v/>
      </c>
      <c r="AO268" s="14" t="str">
        <f t="shared" si="139"/>
        <v/>
      </c>
      <c r="AP268" s="14" t="str">
        <f t="shared" si="139"/>
        <v/>
      </c>
      <c r="AQ268" s="14" t="str">
        <f t="shared" si="139"/>
        <v/>
      </c>
      <c r="AR268" s="14" t="str">
        <f t="shared" si="139"/>
        <v/>
      </c>
      <c r="AS268" s="14" t="str">
        <f t="shared" si="139"/>
        <v/>
      </c>
      <c r="AT268" s="14" t="str">
        <f t="shared" si="139"/>
        <v/>
      </c>
      <c r="AU268" s="14" t="str">
        <f t="shared" si="139"/>
        <v/>
      </c>
      <c r="AV268" s="14" t="str">
        <f t="shared" si="139"/>
        <v/>
      </c>
      <c r="AW268" s="14" t="str">
        <f t="shared" si="139"/>
        <v/>
      </c>
      <c r="AX268" s="14" t="str">
        <f t="shared" si="139"/>
        <v/>
      </c>
      <c r="AY268" s="14" t="str">
        <f t="shared" si="139"/>
        <v/>
      </c>
      <c r="AZ268" s="14" t="str">
        <f t="shared" si="139"/>
        <v/>
      </c>
      <c r="BA268" s="14" t="str">
        <f t="shared" si="139"/>
        <v/>
      </c>
      <c r="BB268" s="14" t="str">
        <f t="shared" si="139"/>
        <v/>
      </c>
      <c r="BC268" s="14" t="str">
        <f t="shared" si="139"/>
        <v/>
      </c>
      <c r="BD268" s="14" t="str">
        <f t="shared" si="139"/>
        <v/>
      </c>
      <c r="BE268" s="14" t="str">
        <f t="shared" si="139"/>
        <v/>
      </c>
      <c r="BF268" s="14" t="str">
        <f t="shared" si="139"/>
        <v/>
      </c>
      <c r="BG268" s="14" t="str">
        <f t="shared" si="139"/>
        <v/>
      </c>
      <c r="BH268" s="14" t="str">
        <f t="shared" si="139"/>
        <v/>
      </c>
      <c r="BI268" s="14" t="str">
        <f t="shared" si="139"/>
        <v/>
      </c>
      <c r="BJ268" s="14" t="str">
        <f t="shared" si="139"/>
        <v/>
      </c>
      <c r="BK268" s="14" t="str">
        <f t="shared" si="139"/>
        <v/>
      </c>
      <c r="BL268" s="14" t="str">
        <f t="shared" si="139"/>
        <v/>
      </c>
      <c r="BM268" s="14" t="str">
        <f t="shared" si="139"/>
        <v/>
      </c>
      <c r="BN268" s="14" t="str">
        <f t="shared" si="139"/>
        <v/>
      </c>
      <c r="BO268" s="14" t="str">
        <f t="shared" si="139"/>
        <v/>
      </c>
      <c r="BP268" s="14" t="str">
        <f t="shared" si="139"/>
        <v/>
      </c>
      <c r="BQ268" s="14" t="str">
        <f t="shared" si="139"/>
        <v/>
      </c>
      <c r="BR268" s="14" t="str">
        <f t="shared" si="139"/>
        <v>35 - 39</v>
      </c>
      <c r="BS268" s="14" t="str">
        <f t="shared" si="139"/>
        <v/>
      </c>
      <c r="BT268" s="14" t="str">
        <f t="shared" si="139"/>
        <v/>
      </c>
      <c r="BU268" s="14" t="str">
        <f t="shared" si="139"/>
        <v/>
      </c>
      <c r="BV268" s="14" t="str">
        <f t="shared" si="139"/>
        <v/>
      </c>
      <c r="BW268" s="14" t="str">
        <f t="shared" si="139"/>
        <v>35 - 39</v>
      </c>
      <c r="BX268" s="14" t="str">
        <f t="shared" si="139"/>
        <v/>
      </c>
      <c r="BY268" s="14" t="str">
        <f t="shared" si="139"/>
        <v/>
      </c>
      <c r="BZ268" s="14" t="str">
        <f t="shared" si="139"/>
        <v>35 - 39</v>
      </c>
      <c r="CA268" s="14" t="str">
        <f t="shared" si="139"/>
        <v/>
      </c>
      <c r="CB268" s="14" t="str">
        <f t="shared" si="139"/>
        <v/>
      </c>
      <c r="CC268" s="14" t="str">
        <f t="shared" si="139"/>
        <v/>
      </c>
      <c r="CD268" s="14" t="str">
        <f t="shared" si="139"/>
        <v/>
      </c>
      <c r="CE268" s="14" t="str">
        <f t="shared" si="139"/>
        <v/>
      </c>
      <c r="CF268" s="14" t="str">
        <f t="shared" si="139"/>
        <v/>
      </c>
      <c r="CG268" s="14" t="str">
        <f t="shared" si="139"/>
        <v/>
      </c>
      <c r="CH268" s="14" t="str">
        <f t="shared" si="139"/>
        <v/>
      </c>
      <c r="CI268" s="14" t="str">
        <f t="shared" si="139"/>
        <v/>
      </c>
      <c r="CJ268" s="14" t="str">
        <f t="shared" si="139"/>
        <v/>
      </c>
      <c r="CK268" s="14" t="str">
        <f t="shared" si="139"/>
        <v/>
      </c>
      <c r="CL268" s="14" t="str">
        <f t="shared" si="139"/>
        <v/>
      </c>
      <c r="CM268" s="14" t="str">
        <f t="shared" si="139"/>
        <v/>
      </c>
      <c r="CN268" s="14" t="str">
        <f t="shared" si="139"/>
        <v/>
      </c>
      <c r="CO268" s="14" t="str">
        <f t="shared" si="139"/>
        <v/>
      </c>
      <c r="CP268" s="14" t="str">
        <f t="shared" si="139"/>
        <v/>
      </c>
      <c r="CQ268" s="14" t="str">
        <f t="shared" si="139"/>
        <v>35 - 39</v>
      </c>
      <c r="CR268" s="14" t="str">
        <f t="shared" si="139"/>
        <v/>
      </c>
      <c r="CS268" s="14" t="str">
        <f t="shared" si="139"/>
        <v/>
      </c>
      <c r="CT268" s="14" t="str">
        <f t="shared" si="139"/>
        <v/>
      </c>
      <c r="CU268" s="14" t="str">
        <f t="shared" si="139"/>
        <v/>
      </c>
      <c r="CV268" s="14" t="str">
        <f t="shared" si="139"/>
        <v/>
      </c>
      <c r="CW268" s="14" t="str">
        <f t="shared" si="139"/>
        <v/>
      </c>
    </row>
    <row r="269" ht="12.75" customHeight="1" outlineLevel="1">
      <c r="A269" s="11" t="s">
        <v>746</v>
      </c>
      <c r="B269" s="14" t="str">
        <f t="shared" ref="B269:CW269" si="140">IF(B268="","",RANDBETWEEN(0,100))</f>
        <v/>
      </c>
      <c r="C269" s="14" t="str">
        <f t="shared" si="140"/>
        <v/>
      </c>
      <c r="D269" s="14" t="str">
        <f t="shared" si="140"/>
        <v/>
      </c>
      <c r="E269" s="14" t="str">
        <f t="shared" si="140"/>
        <v/>
      </c>
      <c r="F269" s="14" t="str">
        <f t="shared" si="140"/>
        <v/>
      </c>
      <c r="G269" s="14" t="str">
        <f t="shared" si="140"/>
        <v/>
      </c>
      <c r="H269" s="14" t="str">
        <f t="shared" si="140"/>
        <v/>
      </c>
      <c r="I269" s="14" t="str">
        <f t="shared" si="140"/>
        <v/>
      </c>
      <c r="J269" s="14">
        <f t="shared" si="140"/>
        <v>40</v>
      </c>
      <c r="K269" s="14" t="str">
        <f t="shared" si="140"/>
        <v/>
      </c>
      <c r="L269" s="14" t="str">
        <f t="shared" si="140"/>
        <v/>
      </c>
      <c r="M269" s="14" t="str">
        <f t="shared" si="140"/>
        <v/>
      </c>
      <c r="N269" s="14" t="str">
        <f t="shared" si="140"/>
        <v/>
      </c>
      <c r="O269" s="14">
        <f t="shared" si="140"/>
        <v>47</v>
      </c>
      <c r="P269" s="14" t="str">
        <f t="shared" si="140"/>
        <v/>
      </c>
      <c r="Q269" s="14" t="str">
        <f t="shared" si="140"/>
        <v/>
      </c>
      <c r="R269" s="14" t="str">
        <f t="shared" si="140"/>
        <v/>
      </c>
      <c r="S269" s="14" t="str">
        <f t="shared" si="140"/>
        <v/>
      </c>
      <c r="T269" s="14" t="str">
        <f t="shared" si="140"/>
        <v/>
      </c>
      <c r="U269" s="14" t="str">
        <f t="shared" si="140"/>
        <v/>
      </c>
      <c r="V269" s="14" t="str">
        <f t="shared" si="140"/>
        <v/>
      </c>
      <c r="W269" s="14" t="str">
        <f t="shared" si="140"/>
        <v/>
      </c>
      <c r="X269" s="14" t="str">
        <f t="shared" si="140"/>
        <v/>
      </c>
      <c r="Y269" s="14">
        <f t="shared" si="140"/>
        <v>39</v>
      </c>
      <c r="Z269" s="14" t="str">
        <f t="shared" si="140"/>
        <v/>
      </c>
      <c r="AA269" s="14" t="str">
        <f t="shared" si="140"/>
        <v/>
      </c>
      <c r="AB269" s="14" t="str">
        <f t="shared" si="140"/>
        <v/>
      </c>
      <c r="AC269" s="14" t="str">
        <f t="shared" si="140"/>
        <v/>
      </c>
      <c r="AD269" s="14" t="str">
        <f t="shared" si="140"/>
        <v/>
      </c>
      <c r="AE269" s="14" t="str">
        <f t="shared" si="140"/>
        <v/>
      </c>
      <c r="AF269" s="14" t="str">
        <f t="shared" si="140"/>
        <v/>
      </c>
      <c r="AG269" s="14" t="str">
        <f t="shared" si="140"/>
        <v/>
      </c>
      <c r="AH269" s="14">
        <f t="shared" si="140"/>
        <v>98</v>
      </c>
      <c r="AI269" s="14" t="str">
        <f t="shared" si="140"/>
        <v/>
      </c>
      <c r="AJ269" s="14">
        <f t="shared" si="140"/>
        <v>79</v>
      </c>
      <c r="AK269" s="14" t="str">
        <f t="shared" si="140"/>
        <v/>
      </c>
      <c r="AL269" s="14" t="str">
        <f t="shared" si="140"/>
        <v/>
      </c>
      <c r="AM269" s="14" t="str">
        <f t="shared" si="140"/>
        <v/>
      </c>
      <c r="AN269" s="14" t="str">
        <f t="shared" si="140"/>
        <v/>
      </c>
      <c r="AO269" s="14" t="str">
        <f t="shared" si="140"/>
        <v/>
      </c>
      <c r="AP269" s="14" t="str">
        <f t="shared" si="140"/>
        <v/>
      </c>
      <c r="AQ269" s="14" t="str">
        <f t="shared" si="140"/>
        <v/>
      </c>
      <c r="AR269" s="14" t="str">
        <f t="shared" si="140"/>
        <v/>
      </c>
      <c r="AS269" s="14" t="str">
        <f t="shared" si="140"/>
        <v/>
      </c>
      <c r="AT269" s="14" t="str">
        <f t="shared" si="140"/>
        <v/>
      </c>
      <c r="AU269" s="14" t="str">
        <f t="shared" si="140"/>
        <v/>
      </c>
      <c r="AV269" s="14" t="str">
        <f t="shared" si="140"/>
        <v/>
      </c>
      <c r="AW269" s="14" t="str">
        <f t="shared" si="140"/>
        <v/>
      </c>
      <c r="AX269" s="14" t="str">
        <f t="shared" si="140"/>
        <v/>
      </c>
      <c r="AY269" s="14" t="str">
        <f t="shared" si="140"/>
        <v/>
      </c>
      <c r="AZ269" s="14" t="str">
        <f t="shared" si="140"/>
        <v/>
      </c>
      <c r="BA269" s="14" t="str">
        <f t="shared" si="140"/>
        <v/>
      </c>
      <c r="BB269" s="14" t="str">
        <f t="shared" si="140"/>
        <v/>
      </c>
      <c r="BC269" s="14" t="str">
        <f t="shared" si="140"/>
        <v/>
      </c>
      <c r="BD269" s="14" t="str">
        <f t="shared" si="140"/>
        <v/>
      </c>
      <c r="BE269" s="14" t="str">
        <f t="shared" si="140"/>
        <v/>
      </c>
      <c r="BF269" s="14" t="str">
        <f t="shared" si="140"/>
        <v/>
      </c>
      <c r="BG269" s="14" t="str">
        <f t="shared" si="140"/>
        <v/>
      </c>
      <c r="BH269" s="14" t="str">
        <f t="shared" si="140"/>
        <v/>
      </c>
      <c r="BI269" s="14" t="str">
        <f t="shared" si="140"/>
        <v/>
      </c>
      <c r="BJ269" s="14" t="str">
        <f t="shared" si="140"/>
        <v/>
      </c>
      <c r="BK269" s="14" t="str">
        <f t="shared" si="140"/>
        <v/>
      </c>
      <c r="BL269" s="14" t="str">
        <f t="shared" si="140"/>
        <v/>
      </c>
      <c r="BM269" s="14" t="str">
        <f t="shared" si="140"/>
        <v/>
      </c>
      <c r="BN269" s="14" t="str">
        <f t="shared" si="140"/>
        <v/>
      </c>
      <c r="BO269" s="14" t="str">
        <f t="shared" si="140"/>
        <v/>
      </c>
      <c r="BP269" s="14" t="str">
        <f t="shared" si="140"/>
        <v/>
      </c>
      <c r="BQ269" s="14" t="str">
        <f t="shared" si="140"/>
        <v/>
      </c>
      <c r="BR269" s="14">
        <f t="shared" si="140"/>
        <v>60</v>
      </c>
      <c r="BS269" s="14" t="str">
        <f t="shared" si="140"/>
        <v/>
      </c>
      <c r="BT269" s="14" t="str">
        <f t="shared" si="140"/>
        <v/>
      </c>
      <c r="BU269" s="14" t="str">
        <f t="shared" si="140"/>
        <v/>
      </c>
      <c r="BV269" s="14" t="str">
        <f t="shared" si="140"/>
        <v/>
      </c>
      <c r="BW269" s="14">
        <f t="shared" si="140"/>
        <v>62</v>
      </c>
      <c r="BX269" s="14" t="str">
        <f t="shared" si="140"/>
        <v/>
      </c>
      <c r="BY269" s="14" t="str">
        <f t="shared" si="140"/>
        <v/>
      </c>
      <c r="BZ269" s="14">
        <f t="shared" si="140"/>
        <v>31</v>
      </c>
      <c r="CA269" s="14" t="str">
        <f t="shared" si="140"/>
        <v/>
      </c>
      <c r="CB269" s="14" t="str">
        <f t="shared" si="140"/>
        <v/>
      </c>
      <c r="CC269" s="14" t="str">
        <f t="shared" si="140"/>
        <v/>
      </c>
      <c r="CD269" s="14" t="str">
        <f t="shared" si="140"/>
        <v/>
      </c>
      <c r="CE269" s="14" t="str">
        <f t="shared" si="140"/>
        <v/>
      </c>
      <c r="CF269" s="14" t="str">
        <f t="shared" si="140"/>
        <v/>
      </c>
      <c r="CG269" s="14" t="str">
        <f t="shared" si="140"/>
        <v/>
      </c>
      <c r="CH269" s="14" t="str">
        <f t="shared" si="140"/>
        <v/>
      </c>
      <c r="CI269" s="14" t="str">
        <f t="shared" si="140"/>
        <v/>
      </c>
      <c r="CJ269" s="14" t="str">
        <f t="shared" si="140"/>
        <v/>
      </c>
      <c r="CK269" s="14" t="str">
        <f t="shared" si="140"/>
        <v/>
      </c>
      <c r="CL269" s="14" t="str">
        <f t="shared" si="140"/>
        <v/>
      </c>
      <c r="CM269" s="14" t="str">
        <f t="shared" si="140"/>
        <v/>
      </c>
      <c r="CN269" s="14" t="str">
        <f t="shared" si="140"/>
        <v/>
      </c>
      <c r="CO269" s="14" t="str">
        <f t="shared" si="140"/>
        <v/>
      </c>
      <c r="CP269" s="14" t="str">
        <f t="shared" si="140"/>
        <v/>
      </c>
      <c r="CQ269" s="14">
        <f t="shared" si="140"/>
        <v>55</v>
      </c>
      <c r="CR269" s="14" t="str">
        <f t="shared" si="140"/>
        <v/>
      </c>
      <c r="CS269" s="14" t="str">
        <f t="shared" si="140"/>
        <v/>
      </c>
      <c r="CT269" s="14" t="str">
        <f t="shared" si="140"/>
        <v/>
      </c>
      <c r="CU269" s="14" t="str">
        <f t="shared" si="140"/>
        <v/>
      </c>
      <c r="CV269" s="14" t="str">
        <f t="shared" si="140"/>
        <v/>
      </c>
      <c r="CW269" s="14" t="str">
        <f t="shared" si="140"/>
        <v/>
      </c>
    </row>
    <row r="270" ht="12.75" customHeight="1" outlineLevel="1">
      <c r="A270" s="11" t="s">
        <v>747</v>
      </c>
      <c r="B270" s="14" t="str">
        <f t="shared" ref="B270:CW270" si="141">IF(AND(B10="",B223="AgeBanded"),"40 - 44","")</f>
        <v/>
      </c>
      <c r="C270" s="14" t="str">
        <f t="shared" si="141"/>
        <v/>
      </c>
      <c r="D270" s="14" t="str">
        <f t="shared" si="141"/>
        <v/>
      </c>
      <c r="E270" s="14" t="str">
        <f t="shared" si="141"/>
        <v/>
      </c>
      <c r="F270" s="14" t="str">
        <f t="shared" si="141"/>
        <v/>
      </c>
      <c r="G270" s="14" t="str">
        <f t="shared" si="141"/>
        <v/>
      </c>
      <c r="H270" s="14" t="str">
        <f t="shared" si="141"/>
        <v/>
      </c>
      <c r="I270" s="14" t="str">
        <f t="shared" si="141"/>
        <v/>
      </c>
      <c r="J270" s="14" t="str">
        <f t="shared" si="141"/>
        <v>40 - 44</v>
      </c>
      <c r="K270" s="14" t="str">
        <f t="shared" si="141"/>
        <v/>
      </c>
      <c r="L270" s="14" t="str">
        <f t="shared" si="141"/>
        <v/>
      </c>
      <c r="M270" s="14" t="str">
        <f t="shared" si="141"/>
        <v/>
      </c>
      <c r="N270" s="14" t="str">
        <f t="shared" si="141"/>
        <v/>
      </c>
      <c r="O270" s="14" t="str">
        <f t="shared" si="141"/>
        <v>40 - 44</v>
      </c>
      <c r="P270" s="14" t="str">
        <f t="shared" si="141"/>
        <v/>
      </c>
      <c r="Q270" s="14" t="str">
        <f t="shared" si="141"/>
        <v/>
      </c>
      <c r="R270" s="14" t="str">
        <f t="shared" si="141"/>
        <v/>
      </c>
      <c r="S270" s="14" t="str">
        <f t="shared" si="141"/>
        <v/>
      </c>
      <c r="T270" s="14" t="str">
        <f t="shared" si="141"/>
        <v/>
      </c>
      <c r="U270" s="14" t="str">
        <f t="shared" si="141"/>
        <v/>
      </c>
      <c r="V270" s="14" t="str">
        <f t="shared" si="141"/>
        <v/>
      </c>
      <c r="W270" s="14" t="str">
        <f t="shared" si="141"/>
        <v/>
      </c>
      <c r="X270" s="14" t="str">
        <f t="shared" si="141"/>
        <v/>
      </c>
      <c r="Y270" s="14" t="str">
        <f t="shared" si="141"/>
        <v>40 - 44</v>
      </c>
      <c r="Z270" s="14" t="str">
        <f t="shared" si="141"/>
        <v/>
      </c>
      <c r="AA270" s="14" t="str">
        <f t="shared" si="141"/>
        <v/>
      </c>
      <c r="AB270" s="14" t="str">
        <f t="shared" si="141"/>
        <v/>
      </c>
      <c r="AC270" s="14" t="str">
        <f t="shared" si="141"/>
        <v/>
      </c>
      <c r="AD270" s="14" t="str">
        <f t="shared" si="141"/>
        <v/>
      </c>
      <c r="AE270" s="14" t="str">
        <f t="shared" si="141"/>
        <v/>
      </c>
      <c r="AF270" s="14" t="str">
        <f t="shared" si="141"/>
        <v/>
      </c>
      <c r="AG270" s="14" t="str">
        <f t="shared" si="141"/>
        <v/>
      </c>
      <c r="AH270" s="14" t="str">
        <f t="shared" si="141"/>
        <v>40 - 44</v>
      </c>
      <c r="AI270" s="14" t="str">
        <f t="shared" si="141"/>
        <v/>
      </c>
      <c r="AJ270" s="14" t="str">
        <f t="shared" si="141"/>
        <v>40 - 44</v>
      </c>
      <c r="AK270" s="14" t="str">
        <f t="shared" si="141"/>
        <v/>
      </c>
      <c r="AL270" s="14" t="str">
        <f t="shared" si="141"/>
        <v/>
      </c>
      <c r="AM270" s="14" t="str">
        <f t="shared" si="141"/>
        <v/>
      </c>
      <c r="AN270" s="14" t="str">
        <f t="shared" si="141"/>
        <v/>
      </c>
      <c r="AO270" s="14" t="str">
        <f t="shared" si="141"/>
        <v/>
      </c>
      <c r="AP270" s="14" t="str">
        <f t="shared" si="141"/>
        <v/>
      </c>
      <c r="AQ270" s="14" t="str">
        <f t="shared" si="141"/>
        <v/>
      </c>
      <c r="AR270" s="14" t="str">
        <f t="shared" si="141"/>
        <v/>
      </c>
      <c r="AS270" s="14" t="str">
        <f t="shared" si="141"/>
        <v/>
      </c>
      <c r="AT270" s="14" t="str">
        <f t="shared" si="141"/>
        <v/>
      </c>
      <c r="AU270" s="14" t="str">
        <f t="shared" si="141"/>
        <v/>
      </c>
      <c r="AV270" s="14" t="str">
        <f t="shared" si="141"/>
        <v/>
      </c>
      <c r="AW270" s="14" t="str">
        <f t="shared" si="141"/>
        <v/>
      </c>
      <c r="AX270" s="14" t="str">
        <f t="shared" si="141"/>
        <v/>
      </c>
      <c r="AY270" s="14" t="str">
        <f t="shared" si="141"/>
        <v/>
      </c>
      <c r="AZ270" s="14" t="str">
        <f t="shared" si="141"/>
        <v/>
      </c>
      <c r="BA270" s="14" t="str">
        <f t="shared" si="141"/>
        <v/>
      </c>
      <c r="BB270" s="14" t="str">
        <f t="shared" si="141"/>
        <v/>
      </c>
      <c r="BC270" s="14" t="str">
        <f t="shared" si="141"/>
        <v/>
      </c>
      <c r="BD270" s="14" t="str">
        <f t="shared" si="141"/>
        <v/>
      </c>
      <c r="BE270" s="14" t="str">
        <f t="shared" si="141"/>
        <v/>
      </c>
      <c r="BF270" s="14" t="str">
        <f t="shared" si="141"/>
        <v/>
      </c>
      <c r="BG270" s="14" t="str">
        <f t="shared" si="141"/>
        <v/>
      </c>
      <c r="BH270" s="14" t="str">
        <f t="shared" si="141"/>
        <v/>
      </c>
      <c r="BI270" s="14" t="str">
        <f t="shared" si="141"/>
        <v/>
      </c>
      <c r="BJ270" s="14" t="str">
        <f t="shared" si="141"/>
        <v/>
      </c>
      <c r="BK270" s="14" t="str">
        <f t="shared" si="141"/>
        <v/>
      </c>
      <c r="BL270" s="14" t="str">
        <f t="shared" si="141"/>
        <v/>
      </c>
      <c r="BM270" s="14" t="str">
        <f t="shared" si="141"/>
        <v/>
      </c>
      <c r="BN270" s="14" t="str">
        <f t="shared" si="141"/>
        <v/>
      </c>
      <c r="BO270" s="14" t="str">
        <f t="shared" si="141"/>
        <v/>
      </c>
      <c r="BP270" s="14" t="str">
        <f t="shared" si="141"/>
        <v/>
      </c>
      <c r="BQ270" s="14" t="str">
        <f t="shared" si="141"/>
        <v/>
      </c>
      <c r="BR270" s="14" t="str">
        <f t="shared" si="141"/>
        <v>40 - 44</v>
      </c>
      <c r="BS270" s="14" t="str">
        <f t="shared" si="141"/>
        <v/>
      </c>
      <c r="BT270" s="14" t="str">
        <f t="shared" si="141"/>
        <v/>
      </c>
      <c r="BU270" s="14" t="str">
        <f t="shared" si="141"/>
        <v/>
      </c>
      <c r="BV270" s="14" t="str">
        <f t="shared" si="141"/>
        <v/>
      </c>
      <c r="BW270" s="14" t="str">
        <f t="shared" si="141"/>
        <v>40 - 44</v>
      </c>
      <c r="BX270" s="14" t="str">
        <f t="shared" si="141"/>
        <v/>
      </c>
      <c r="BY270" s="14" t="str">
        <f t="shared" si="141"/>
        <v/>
      </c>
      <c r="BZ270" s="14" t="str">
        <f t="shared" si="141"/>
        <v>40 - 44</v>
      </c>
      <c r="CA270" s="14" t="str">
        <f t="shared" si="141"/>
        <v/>
      </c>
      <c r="CB270" s="14" t="str">
        <f t="shared" si="141"/>
        <v/>
      </c>
      <c r="CC270" s="14" t="str">
        <f t="shared" si="141"/>
        <v/>
      </c>
      <c r="CD270" s="14" t="str">
        <f t="shared" si="141"/>
        <v/>
      </c>
      <c r="CE270" s="14" t="str">
        <f t="shared" si="141"/>
        <v/>
      </c>
      <c r="CF270" s="14" t="str">
        <f t="shared" si="141"/>
        <v/>
      </c>
      <c r="CG270" s="14" t="str">
        <f t="shared" si="141"/>
        <v/>
      </c>
      <c r="CH270" s="14" t="str">
        <f t="shared" si="141"/>
        <v/>
      </c>
      <c r="CI270" s="14" t="str">
        <f t="shared" si="141"/>
        <v/>
      </c>
      <c r="CJ270" s="14" t="str">
        <f t="shared" si="141"/>
        <v/>
      </c>
      <c r="CK270" s="14" t="str">
        <f t="shared" si="141"/>
        <v/>
      </c>
      <c r="CL270" s="14" t="str">
        <f t="shared" si="141"/>
        <v/>
      </c>
      <c r="CM270" s="14" t="str">
        <f t="shared" si="141"/>
        <v/>
      </c>
      <c r="CN270" s="14" t="str">
        <f t="shared" si="141"/>
        <v/>
      </c>
      <c r="CO270" s="14" t="str">
        <f t="shared" si="141"/>
        <v/>
      </c>
      <c r="CP270" s="14" t="str">
        <f t="shared" si="141"/>
        <v/>
      </c>
      <c r="CQ270" s="14" t="str">
        <f t="shared" si="141"/>
        <v>40 - 44</v>
      </c>
      <c r="CR270" s="14" t="str">
        <f t="shared" si="141"/>
        <v/>
      </c>
      <c r="CS270" s="14" t="str">
        <f t="shared" si="141"/>
        <v/>
      </c>
      <c r="CT270" s="14" t="str">
        <f t="shared" si="141"/>
        <v/>
      </c>
      <c r="CU270" s="14" t="str">
        <f t="shared" si="141"/>
        <v/>
      </c>
      <c r="CV270" s="14" t="str">
        <f t="shared" si="141"/>
        <v/>
      </c>
      <c r="CW270" s="14" t="str">
        <f t="shared" si="141"/>
        <v/>
      </c>
    </row>
    <row r="271" ht="12.75" customHeight="1" outlineLevel="1">
      <c r="A271" s="11" t="s">
        <v>748</v>
      </c>
      <c r="B271" s="14" t="str">
        <f t="shared" ref="B271:CW271" si="142">IF(B270="","",RANDBETWEEN(0,100))</f>
        <v/>
      </c>
      <c r="C271" s="14" t="str">
        <f t="shared" si="142"/>
        <v/>
      </c>
      <c r="D271" s="14" t="str">
        <f t="shared" si="142"/>
        <v/>
      </c>
      <c r="E271" s="14" t="str">
        <f t="shared" si="142"/>
        <v/>
      </c>
      <c r="F271" s="14" t="str">
        <f t="shared" si="142"/>
        <v/>
      </c>
      <c r="G271" s="14" t="str">
        <f t="shared" si="142"/>
        <v/>
      </c>
      <c r="H271" s="14" t="str">
        <f t="shared" si="142"/>
        <v/>
      </c>
      <c r="I271" s="14" t="str">
        <f t="shared" si="142"/>
        <v/>
      </c>
      <c r="J271" s="14">
        <f t="shared" si="142"/>
        <v>100</v>
      </c>
      <c r="K271" s="14" t="str">
        <f t="shared" si="142"/>
        <v/>
      </c>
      <c r="L271" s="14" t="str">
        <f t="shared" si="142"/>
        <v/>
      </c>
      <c r="M271" s="14" t="str">
        <f t="shared" si="142"/>
        <v/>
      </c>
      <c r="N271" s="14" t="str">
        <f t="shared" si="142"/>
        <v/>
      </c>
      <c r="O271" s="14">
        <f t="shared" si="142"/>
        <v>11</v>
      </c>
      <c r="P271" s="14" t="str">
        <f t="shared" si="142"/>
        <v/>
      </c>
      <c r="Q271" s="14" t="str">
        <f t="shared" si="142"/>
        <v/>
      </c>
      <c r="R271" s="14" t="str">
        <f t="shared" si="142"/>
        <v/>
      </c>
      <c r="S271" s="14" t="str">
        <f t="shared" si="142"/>
        <v/>
      </c>
      <c r="T271" s="14" t="str">
        <f t="shared" si="142"/>
        <v/>
      </c>
      <c r="U271" s="14" t="str">
        <f t="shared" si="142"/>
        <v/>
      </c>
      <c r="V271" s="14" t="str">
        <f t="shared" si="142"/>
        <v/>
      </c>
      <c r="W271" s="14" t="str">
        <f t="shared" si="142"/>
        <v/>
      </c>
      <c r="X271" s="14" t="str">
        <f t="shared" si="142"/>
        <v/>
      </c>
      <c r="Y271" s="14">
        <f t="shared" si="142"/>
        <v>95</v>
      </c>
      <c r="Z271" s="14" t="str">
        <f t="shared" si="142"/>
        <v/>
      </c>
      <c r="AA271" s="14" t="str">
        <f t="shared" si="142"/>
        <v/>
      </c>
      <c r="AB271" s="14" t="str">
        <f t="shared" si="142"/>
        <v/>
      </c>
      <c r="AC271" s="14" t="str">
        <f t="shared" si="142"/>
        <v/>
      </c>
      <c r="AD271" s="14" t="str">
        <f t="shared" si="142"/>
        <v/>
      </c>
      <c r="AE271" s="14" t="str">
        <f t="shared" si="142"/>
        <v/>
      </c>
      <c r="AF271" s="14" t="str">
        <f t="shared" si="142"/>
        <v/>
      </c>
      <c r="AG271" s="14" t="str">
        <f t="shared" si="142"/>
        <v/>
      </c>
      <c r="AH271" s="14">
        <f t="shared" si="142"/>
        <v>87</v>
      </c>
      <c r="AI271" s="14" t="str">
        <f t="shared" si="142"/>
        <v/>
      </c>
      <c r="AJ271" s="14">
        <f t="shared" si="142"/>
        <v>8</v>
      </c>
      <c r="AK271" s="14" t="str">
        <f t="shared" si="142"/>
        <v/>
      </c>
      <c r="AL271" s="14" t="str">
        <f t="shared" si="142"/>
        <v/>
      </c>
      <c r="AM271" s="14" t="str">
        <f t="shared" si="142"/>
        <v/>
      </c>
      <c r="AN271" s="14" t="str">
        <f t="shared" si="142"/>
        <v/>
      </c>
      <c r="AO271" s="14" t="str">
        <f t="shared" si="142"/>
        <v/>
      </c>
      <c r="AP271" s="14" t="str">
        <f t="shared" si="142"/>
        <v/>
      </c>
      <c r="AQ271" s="14" t="str">
        <f t="shared" si="142"/>
        <v/>
      </c>
      <c r="AR271" s="14" t="str">
        <f t="shared" si="142"/>
        <v/>
      </c>
      <c r="AS271" s="14" t="str">
        <f t="shared" si="142"/>
        <v/>
      </c>
      <c r="AT271" s="14" t="str">
        <f t="shared" si="142"/>
        <v/>
      </c>
      <c r="AU271" s="14" t="str">
        <f t="shared" si="142"/>
        <v/>
      </c>
      <c r="AV271" s="14" t="str">
        <f t="shared" si="142"/>
        <v/>
      </c>
      <c r="AW271" s="14" t="str">
        <f t="shared" si="142"/>
        <v/>
      </c>
      <c r="AX271" s="14" t="str">
        <f t="shared" si="142"/>
        <v/>
      </c>
      <c r="AY271" s="14" t="str">
        <f t="shared" si="142"/>
        <v/>
      </c>
      <c r="AZ271" s="14" t="str">
        <f t="shared" si="142"/>
        <v/>
      </c>
      <c r="BA271" s="14" t="str">
        <f t="shared" si="142"/>
        <v/>
      </c>
      <c r="BB271" s="14" t="str">
        <f t="shared" si="142"/>
        <v/>
      </c>
      <c r="BC271" s="14" t="str">
        <f t="shared" si="142"/>
        <v/>
      </c>
      <c r="BD271" s="14" t="str">
        <f t="shared" si="142"/>
        <v/>
      </c>
      <c r="BE271" s="14" t="str">
        <f t="shared" si="142"/>
        <v/>
      </c>
      <c r="BF271" s="14" t="str">
        <f t="shared" si="142"/>
        <v/>
      </c>
      <c r="BG271" s="14" t="str">
        <f t="shared" si="142"/>
        <v/>
      </c>
      <c r="BH271" s="14" t="str">
        <f t="shared" si="142"/>
        <v/>
      </c>
      <c r="BI271" s="14" t="str">
        <f t="shared" si="142"/>
        <v/>
      </c>
      <c r="BJ271" s="14" t="str">
        <f t="shared" si="142"/>
        <v/>
      </c>
      <c r="BK271" s="14" t="str">
        <f t="shared" si="142"/>
        <v/>
      </c>
      <c r="BL271" s="14" t="str">
        <f t="shared" si="142"/>
        <v/>
      </c>
      <c r="BM271" s="14" t="str">
        <f t="shared" si="142"/>
        <v/>
      </c>
      <c r="BN271" s="14" t="str">
        <f t="shared" si="142"/>
        <v/>
      </c>
      <c r="BO271" s="14" t="str">
        <f t="shared" si="142"/>
        <v/>
      </c>
      <c r="BP271" s="14" t="str">
        <f t="shared" si="142"/>
        <v/>
      </c>
      <c r="BQ271" s="14" t="str">
        <f t="shared" si="142"/>
        <v/>
      </c>
      <c r="BR271" s="14">
        <f t="shared" si="142"/>
        <v>69</v>
      </c>
      <c r="BS271" s="14" t="str">
        <f t="shared" si="142"/>
        <v/>
      </c>
      <c r="BT271" s="14" t="str">
        <f t="shared" si="142"/>
        <v/>
      </c>
      <c r="BU271" s="14" t="str">
        <f t="shared" si="142"/>
        <v/>
      </c>
      <c r="BV271" s="14" t="str">
        <f t="shared" si="142"/>
        <v/>
      </c>
      <c r="BW271" s="14">
        <f t="shared" si="142"/>
        <v>11</v>
      </c>
      <c r="BX271" s="14" t="str">
        <f t="shared" si="142"/>
        <v/>
      </c>
      <c r="BY271" s="14" t="str">
        <f t="shared" si="142"/>
        <v/>
      </c>
      <c r="BZ271" s="14">
        <f t="shared" si="142"/>
        <v>78</v>
      </c>
      <c r="CA271" s="14" t="str">
        <f t="shared" si="142"/>
        <v/>
      </c>
      <c r="CB271" s="14" t="str">
        <f t="shared" si="142"/>
        <v/>
      </c>
      <c r="CC271" s="14" t="str">
        <f t="shared" si="142"/>
        <v/>
      </c>
      <c r="CD271" s="14" t="str">
        <f t="shared" si="142"/>
        <v/>
      </c>
      <c r="CE271" s="14" t="str">
        <f t="shared" si="142"/>
        <v/>
      </c>
      <c r="CF271" s="14" t="str">
        <f t="shared" si="142"/>
        <v/>
      </c>
      <c r="CG271" s="14" t="str">
        <f t="shared" si="142"/>
        <v/>
      </c>
      <c r="CH271" s="14" t="str">
        <f t="shared" si="142"/>
        <v/>
      </c>
      <c r="CI271" s="14" t="str">
        <f t="shared" si="142"/>
        <v/>
      </c>
      <c r="CJ271" s="14" t="str">
        <f t="shared" si="142"/>
        <v/>
      </c>
      <c r="CK271" s="14" t="str">
        <f t="shared" si="142"/>
        <v/>
      </c>
      <c r="CL271" s="14" t="str">
        <f t="shared" si="142"/>
        <v/>
      </c>
      <c r="CM271" s="14" t="str">
        <f t="shared" si="142"/>
        <v/>
      </c>
      <c r="CN271" s="14" t="str">
        <f t="shared" si="142"/>
        <v/>
      </c>
      <c r="CO271" s="14" t="str">
        <f t="shared" si="142"/>
        <v/>
      </c>
      <c r="CP271" s="14" t="str">
        <f t="shared" si="142"/>
        <v/>
      </c>
      <c r="CQ271" s="14">
        <f t="shared" si="142"/>
        <v>24</v>
      </c>
      <c r="CR271" s="14" t="str">
        <f t="shared" si="142"/>
        <v/>
      </c>
      <c r="CS271" s="14" t="str">
        <f t="shared" si="142"/>
        <v/>
      </c>
      <c r="CT271" s="14" t="str">
        <f t="shared" si="142"/>
        <v/>
      </c>
      <c r="CU271" s="14" t="str">
        <f t="shared" si="142"/>
        <v/>
      </c>
      <c r="CV271" s="14" t="str">
        <f t="shared" si="142"/>
        <v/>
      </c>
      <c r="CW271" s="14" t="str">
        <f t="shared" si="142"/>
        <v/>
      </c>
    </row>
    <row r="272" ht="12.75" customHeight="1" outlineLevel="1">
      <c r="A272" s="11" t="s">
        <v>749</v>
      </c>
      <c r="B272" s="14" t="str">
        <f t="shared" ref="B272:CW272" si="143">IF(AND(B10="",B223="AgeBanded"),"45 - 49","")</f>
        <v/>
      </c>
      <c r="C272" s="14" t="str">
        <f t="shared" si="143"/>
        <v/>
      </c>
      <c r="D272" s="14" t="str">
        <f t="shared" si="143"/>
        <v/>
      </c>
      <c r="E272" s="14" t="str">
        <f t="shared" si="143"/>
        <v/>
      </c>
      <c r="F272" s="14" t="str">
        <f t="shared" si="143"/>
        <v/>
      </c>
      <c r="G272" s="14" t="str">
        <f t="shared" si="143"/>
        <v/>
      </c>
      <c r="H272" s="14" t="str">
        <f t="shared" si="143"/>
        <v/>
      </c>
      <c r="I272" s="14" t="str">
        <f t="shared" si="143"/>
        <v/>
      </c>
      <c r="J272" s="14" t="str">
        <f t="shared" si="143"/>
        <v>45 - 49</v>
      </c>
      <c r="K272" s="14" t="str">
        <f t="shared" si="143"/>
        <v/>
      </c>
      <c r="L272" s="14" t="str">
        <f t="shared" si="143"/>
        <v/>
      </c>
      <c r="M272" s="14" t="str">
        <f t="shared" si="143"/>
        <v/>
      </c>
      <c r="N272" s="14" t="str">
        <f t="shared" si="143"/>
        <v/>
      </c>
      <c r="O272" s="14" t="str">
        <f t="shared" si="143"/>
        <v>45 - 49</v>
      </c>
      <c r="P272" s="14" t="str">
        <f t="shared" si="143"/>
        <v/>
      </c>
      <c r="Q272" s="14" t="str">
        <f t="shared" si="143"/>
        <v/>
      </c>
      <c r="R272" s="14" t="str">
        <f t="shared" si="143"/>
        <v/>
      </c>
      <c r="S272" s="14" t="str">
        <f t="shared" si="143"/>
        <v/>
      </c>
      <c r="T272" s="14" t="str">
        <f t="shared" si="143"/>
        <v/>
      </c>
      <c r="U272" s="14" t="str">
        <f t="shared" si="143"/>
        <v/>
      </c>
      <c r="V272" s="14" t="str">
        <f t="shared" si="143"/>
        <v/>
      </c>
      <c r="W272" s="14" t="str">
        <f t="shared" si="143"/>
        <v/>
      </c>
      <c r="X272" s="14" t="str">
        <f t="shared" si="143"/>
        <v/>
      </c>
      <c r="Y272" s="14" t="str">
        <f t="shared" si="143"/>
        <v>45 - 49</v>
      </c>
      <c r="Z272" s="14" t="str">
        <f t="shared" si="143"/>
        <v/>
      </c>
      <c r="AA272" s="14" t="str">
        <f t="shared" si="143"/>
        <v/>
      </c>
      <c r="AB272" s="14" t="str">
        <f t="shared" si="143"/>
        <v/>
      </c>
      <c r="AC272" s="14" t="str">
        <f t="shared" si="143"/>
        <v/>
      </c>
      <c r="AD272" s="14" t="str">
        <f t="shared" si="143"/>
        <v/>
      </c>
      <c r="AE272" s="14" t="str">
        <f t="shared" si="143"/>
        <v/>
      </c>
      <c r="AF272" s="14" t="str">
        <f t="shared" si="143"/>
        <v/>
      </c>
      <c r="AG272" s="14" t="str">
        <f t="shared" si="143"/>
        <v/>
      </c>
      <c r="AH272" s="14" t="str">
        <f t="shared" si="143"/>
        <v>45 - 49</v>
      </c>
      <c r="AI272" s="14" t="str">
        <f t="shared" si="143"/>
        <v/>
      </c>
      <c r="AJ272" s="14" t="str">
        <f t="shared" si="143"/>
        <v>45 - 49</v>
      </c>
      <c r="AK272" s="14" t="str">
        <f t="shared" si="143"/>
        <v/>
      </c>
      <c r="AL272" s="14" t="str">
        <f t="shared" si="143"/>
        <v/>
      </c>
      <c r="AM272" s="14" t="str">
        <f t="shared" si="143"/>
        <v/>
      </c>
      <c r="AN272" s="14" t="str">
        <f t="shared" si="143"/>
        <v/>
      </c>
      <c r="AO272" s="14" t="str">
        <f t="shared" si="143"/>
        <v/>
      </c>
      <c r="AP272" s="14" t="str">
        <f t="shared" si="143"/>
        <v/>
      </c>
      <c r="AQ272" s="14" t="str">
        <f t="shared" si="143"/>
        <v/>
      </c>
      <c r="AR272" s="14" t="str">
        <f t="shared" si="143"/>
        <v/>
      </c>
      <c r="AS272" s="14" t="str">
        <f t="shared" si="143"/>
        <v/>
      </c>
      <c r="AT272" s="14" t="str">
        <f t="shared" si="143"/>
        <v/>
      </c>
      <c r="AU272" s="14" t="str">
        <f t="shared" si="143"/>
        <v/>
      </c>
      <c r="AV272" s="14" t="str">
        <f t="shared" si="143"/>
        <v/>
      </c>
      <c r="AW272" s="14" t="str">
        <f t="shared" si="143"/>
        <v/>
      </c>
      <c r="AX272" s="14" t="str">
        <f t="shared" si="143"/>
        <v/>
      </c>
      <c r="AY272" s="14" t="str">
        <f t="shared" si="143"/>
        <v/>
      </c>
      <c r="AZ272" s="14" t="str">
        <f t="shared" si="143"/>
        <v/>
      </c>
      <c r="BA272" s="14" t="str">
        <f t="shared" si="143"/>
        <v/>
      </c>
      <c r="BB272" s="14" t="str">
        <f t="shared" si="143"/>
        <v/>
      </c>
      <c r="BC272" s="14" t="str">
        <f t="shared" si="143"/>
        <v/>
      </c>
      <c r="BD272" s="14" t="str">
        <f t="shared" si="143"/>
        <v/>
      </c>
      <c r="BE272" s="14" t="str">
        <f t="shared" si="143"/>
        <v/>
      </c>
      <c r="BF272" s="14" t="str">
        <f t="shared" si="143"/>
        <v/>
      </c>
      <c r="BG272" s="14" t="str">
        <f t="shared" si="143"/>
        <v/>
      </c>
      <c r="BH272" s="14" t="str">
        <f t="shared" si="143"/>
        <v/>
      </c>
      <c r="BI272" s="14" t="str">
        <f t="shared" si="143"/>
        <v/>
      </c>
      <c r="BJ272" s="14" t="str">
        <f t="shared" si="143"/>
        <v/>
      </c>
      <c r="BK272" s="14" t="str">
        <f t="shared" si="143"/>
        <v/>
      </c>
      <c r="BL272" s="14" t="str">
        <f t="shared" si="143"/>
        <v/>
      </c>
      <c r="BM272" s="14" t="str">
        <f t="shared" si="143"/>
        <v/>
      </c>
      <c r="BN272" s="14" t="str">
        <f t="shared" si="143"/>
        <v/>
      </c>
      <c r="BO272" s="14" t="str">
        <f t="shared" si="143"/>
        <v/>
      </c>
      <c r="BP272" s="14" t="str">
        <f t="shared" si="143"/>
        <v/>
      </c>
      <c r="BQ272" s="14" t="str">
        <f t="shared" si="143"/>
        <v/>
      </c>
      <c r="BR272" s="14" t="str">
        <f t="shared" si="143"/>
        <v>45 - 49</v>
      </c>
      <c r="BS272" s="14" t="str">
        <f t="shared" si="143"/>
        <v/>
      </c>
      <c r="BT272" s="14" t="str">
        <f t="shared" si="143"/>
        <v/>
      </c>
      <c r="BU272" s="14" t="str">
        <f t="shared" si="143"/>
        <v/>
      </c>
      <c r="BV272" s="14" t="str">
        <f t="shared" si="143"/>
        <v/>
      </c>
      <c r="BW272" s="14" t="str">
        <f t="shared" si="143"/>
        <v>45 - 49</v>
      </c>
      <c r="BX272" s="14" t="str">
        <f t="shared" si="143"/>
        <v/>
      </c>
      <c r="BY272" s="14" t="str">
        <f t="shared" si="143"/>
        <v/>
      </c>
      <c r="BZ272" s="14" t="str">
        <f t="shared" si="143"/>
        <v>45 - 49</v>
      </c>
      <c r="CA272" s="14" t="str">
        <f t="shared" si="143"/>
        <v/>
      </c>
      <c r="CB272" s="14" t="str">
        <f t="shared" si="143"/>
        <v/>
      </c>
      <c r="CC272" s="14" t="str">
        <f t="shared" si="143"/>
        <v/>
      </c>
      <c r="CD272" s="14" t="str">
        <f t="shared" si="143"/>
        <v/>
      </c>
      <c r="CE272" s="14" t="str">
        <f t="shared" si="143"/>
        <v/>
      </c>
      <c r="CF272" s="14" t="str">
        <f t="shared" si="143"/>
        <v/>
      </c>
      <c r="CG272" s="14" t="str">
        <f t="shared" si="143"/>
        <v/>
      </c>
      <c r="CH272" s="14" t="str">
        <f t="shared" si="143"/>
        <v/>
      </c>
      <c r="CI272" s="14" t="str">
        <f t="shared" si="143"/>
        <v/>
      </c>
      <c r="CJ272" s="14" t="str">
        <f t="shared" si="143"/>
        <v/>
      </c>
      <c r="CK272" s="14" t="str">
        <f t="shared" si="143"/>
        <v/>
      </c>
      <c r="CL272" s="14" t="str">
        <f t="shared" si="143"/>
        <v/>
      </c>
      <c r="CM272" s="14" t="str">
        <f t="shared" si="143"/>
        <v/>
      </c>
      <c r="CN272" s="14" t="str">
        <f t="shared" si="143"/>
        <v/>
      </c>
      <c r="CO272" s="14" t="str">
        <f t="shared" si="143"/>
        <v/>
      </c>
      <c r="CP272" s="14" t="str">
        <f t="shared" si="143"/>
        <v/>
      </c>
      <c r="CQ272" s="14" t="str">
        <f t="shared" si="143"/>
        <v>45 - 49</v>
      </c>
      <c r="CR272" s="14" t="str">
        <f t="shared" si="143"/>
        <v/>
      </c>
      <c r="CS272" s="14" t="str">
        <f t="shared" si="143"/>
        <v/>
      </c>
      <c r="CT272" s="14" t="str">
        <f t="shared" si="143"/>
        <v/>
      </c>
      <c r="CU272" s="14" t="str">
        <f t="shared" si="143"/>
        <v/>
      </c>
      <c r="CV272" s="14" t="str">
        <f t="shared" si="143"/>
        <v/>
      </c>
      <c r="CW272" s="14" t="str">
        <f t="shared" si="143"/>
        <v/>
      </c>
    </row>
    <row r="273" ht="12.75" customHeight="1" outlineLevel="1">
      <c r="A273" s="11" t="s">
        <v>750</v>
      </c>
      <c r="B273" s="14" t="str">
        <f t="shared" ref="B273:CW273" si="144">IF(B272="","",RANDBETWEEN(0,100))</f>
        <v/>
      </c>
      <c r="C273" s="14" t="str">
        <f t="shared" si="144"/>
        <v/>
      </c>
      <c r="D273" s="14" t="str">
        <f t="shared" si="144"/>
        <v/>
      </c>
      <c r="E273" s="14" t="str">
        <f t="shared" si="144"/>
        <v/>
      </c>
      <c r="F273" s="14" t="str">
        <f t="shared" si="144"/>
        <v/>
      </c>
      <c r="G273" s="14" t="str">
        <f t="shared" si="144"/>
        <v/>
      </c>
      <c r="H273" s="14" t="str">
        <f t="shared" si="144"/>
        <v/>
      </c>
      <c r="I273" s="14" t="str">
        <f t="shared" si="144"/>
        <v/>
      </c>
      <c r="J273" s="14">
        <f t="shared" si="144"/>
        <v>9</v>
      </c>
      <c r="K273" s="14" t="str">
        <f t="shared" si="144"/>
        <v/>
      </c>
      <c r="L273" s="14" t="str">
        <f t="shared" si="144"/>
        <v/>
      </c>
      <c r="M273" s="14" t="str">
        <f t="shared" si="144"/>
        <v/>
      </c>
      <c r="N273" s="14" t="str">
        <f t="shared" si="144"/>
        <v/>
      </c>
      <c r="O273" s="14">
        <f t="shared" si="144"/>
        <v>71</v>
      </c>
      <c r="P273" s="14" t="str">
        <f t="shared" si="144"/>
        <v/>
      </c>
      <c r="Q273" s="14" t="str">
        <f t="shared" si="144"/>
        <v/>
      </c>
      <c r="R273" s="14" t="str">
        <f t="shared" si="144"/>
        <v/>
      </c>
      <c r="S273" s="14" t="str">
        <f t="shared" si="144"/>
        <v/>
      </c>
      <c r="T273" s="14" t="str">
        <f t="shared" si="144"/>
        <v/>
      </c>
      <c r="U273" s="14" t="str">
        <f t="shared" si="144"/>
        <v/>
      </c>
      <c r="V273" s="14" t="str">
        <f t="shared" si="144"/>
        <v/>
      </c>
      <c r="W273" s="14" t="str">
        <f t="shared" si="144"/>
        <v/>
      </c>
      <c r="X273" s="14" t="str">
        <f t="shared" si="144"/>
        <v/>
      </c>
      <c r="Y273" s="14">
        <f t="shared" si="144"/>
        <v>32</v>
      </c>
      <c r="Z273" s="14" t="str">
        <f t="shared" si="144"/>
        <v/>
      </c>
      <c r="AA273" s="14" t="str">
        <f t="shared" si="144"/>
        <v/>
      </c>
      <c r="AB273" s="14" t="str">
        <f t="shared" si="144"/>
        <v/>
      </c>
      <c r="AC273" s="14" t="str">
        <f t="shared" si="144"/>
        <v/>
      </c>
      <c r="AD273" s="14" t="str">
        <f t="shared" si="144"/>
        <v/>
      </c>
      <c r="AE273" s="14" t="str">
        <f t="shared" si="144"/>
        <v/>
      </c>
      <c r="AF273" s="14" t="str">
        <f t="shared" si="144"/>
        <v/>
      </c>
      <c r="AG273" s="14" t="str">
        <f t="shared" si="144"/>
        <v/>
      </c>
      <c r="AH273" s="14">
        <f t="shared" si="144"/>
        <v>68</v>
      </c>
      <c r="AI273" s="14" t="str">
        <f t="shared" si="144"/>
        <v/>
      </c>
      <c r="AJ273" s="14">
        <f t="shared" si="144"/>
        <v>9</v>
      </c>
      <c r="AK273" s="14" t="str">
        <f t="shared" si="144"/>
        <v/>
      </c>
      <c r="AL273" s="14" t="str">
        <f t="shared" si="144"/>
        <v/>
      </c>
      <c r="AM273" s="14" t="str">
        <f t="shared" si="144"/>
        <v/>
      </c>
      <c r="AN273" s="14" t="str">
        <f t="shared" si="144"/>
        <v/>
      </c>
      <c r="AO273" s="14" t="str">
        <f t="shared" si="144"/>
        <v/>
      </c>
      <c r="AP273" s="14" t="str">
        <f t="shared" si="144"/>
        <v/>
      </c>
      <c r="AQ273" s="14" t="str">
        <f t="shared" si="144"/>
        <v/>
      </c>
      <c r="AR273" s="14" t="str">
        <f t="shared" si="144"/>
        <v/>
      </c>
      <c r="AS273" s="14" t="str">
        <f t="shared" si="144"/>
        <v/>
      </c>
      <c r="AT273" s="14" t="str">
        <f t="shared" si="144"/>
        <v/>
      </c>
      <c r="AU273" s="14" t="str">
        <f t="shared" si="144"/>
        <v/>
      </c>
      <c r="AV273" s="14" t="str">
        <f t="shared" si="144"/>
        <v/>
      </c>
      <c r="AW273" s="14" t="str">
        <f t="shared" si="144"/>
        <v/>
      </c>
      <c r="AX273" s="14" t="str">
        <f t="shared" si="144"/>
        <v/>
      </c>
      <c r="AY273" s="14" t="str">
        <f t="shared" si="144"/>
        <v/>
      </c>
      <c r="AZ273" s="14" t="str">
        <f t="shared" si="144"/>
        <v/>
      </c>
      <c r="BA273" s="14" t="str">
        <f t="shared" si="144"/>
        <v/>
      </c>
      <c r="BB273" s="14" t="str">
        <f t="shared" si="144"/>
        <v/>
      </c>
      <c r="BC273" s="14" t="str">
        <f t="shared" si="144"/>
        <v/>
      </c>
      <c r="BD273" s="14" t="str">
        <f t="shared" si="144"/>
        <v/>
      </c>
      <c r="BE273" s="14" t="str">
        <f t="shared" si="144"/>
        <v/>
      </c>
      <c r="BF273" s="14" t="str">
        <f t="shared" si="144"/>
        <v/>
      </c>
      <c r="BG273" s="14" t="str">
        <f t="shared" si="144"/>
        <v/>
      </c>
      <c r="BH273" s="14" t="str">
        <f t="shared" si="144"/>
        <v/>
      </c>
      <c r="BI273" s="14" t="str">
        <f t="shared" si="144"/>
        <v/>
      </c>
      <c r="BJ273" s="14" t="str">
        <f t="shared" si="144"/>
        <v/>
      </c>
      <c r="BK273" s="14" t="str">
        <f t="shared" si="144"/>
        <v/>
      </c>
      <c r="BL273" s="14" t="str">
        <f t="shared" si="144"/>
        <v/>
      </c>
      <c r="BM273" s="14" t="str">
        <f t="shared" si="144"/>
        <v/>
      </c>
      <c r="BN273" s="14" t="str">
        <f t="shared" si="144"/>
        <v/>
      </c>
      <c r="BO273" s="14" t="str">
        <f t="shared" si="144"/>
        <v/>
      </c>
      <c r="BP273" s="14" t="str">
        <f t="shared" si="144"/>
        <v/>
      </c>
      <c r="BQ273" s="14" t="str">
        <f t="shared" si="144"/>
        <v/>
      </c>
      <c r="BR273" s="14">
        <f t="shared" si="144"/>
        <v>11</v>
      </c>
      <c r="BS273" s="14" t="str">
        <f t="shared" si="144"/>
        <v/>
      </c>
      <c r="BT273" s="14" t="str">
        <f t="shared" si="144"/>
        <v/>
      </c>
      <c r="BU273" s="14" t="str">
        <f t="shared" si="144"/>
        <v/>
      </c>
      <c r="BV273" s="14" t="str">
        <f t="shared" si="144"/>
        <v/>
      </c>
      <c r="BW273" s="14">
        <f t="shared" si="144"/>
        <v>4</v>
      </c>
      <c r="BX273" s="14" t="str">
        <f t="shared" si="144"/>
        <v/>
      </c>
      <c r="BY273" s="14" t="str">
        <f t="shared" si="144"/>
        <v/>
      </c>
      <c r="BZ273" s="14">
        <f t="shared" si="144"/>
        <v>66</v>
      </c>
      <c r="CA273" s="14" t="str">
        <f t="shared" si="144"/>
        <v/>
      </c>
      <c r="CB273" s="14" t="str">
        <f t="shared" si="144"/>
        <v/>
      </c>
      <c r="CC273" s="14" t="str">
        <f t="shared" si="144"/>
        <v/>
      </c>
      <c r="CD273" s="14" t="str">
        <f t="shared" si="144"/>
        <v/>
      </c>
      <c r="CE273" s="14" t="str">
        <f t="shared" si="144"/>
        <v/>
      </c>
      <c r="CF273" s="14" t="str">
        <f t="shared" si="144"/>
        <v/>
      </c>
      <c r="CG273" s="14" t="str">
        <f t="shared" si="144"/>
        <v/>
      </c>
      <c r="CH273" s="14" t="str">
        <f t="shared" si="144"/>
        <v/>
      </c>
      <c r="CI273" s="14" t="str">
        <f t="shared" si="144"/>
        <v/>
      </c>
      <c r="CJ273" s="14" t="str">
        <f t="shared" si="144"/>
        <v/>
      </c>
      <c r="CK273" s="14" t="str">
        <f t="shared" si="144"/>
        <v/>
      </c>
      <c r="CL273" s="14" t="str">
        <f t="shared" si="144"/>
        <v/>
      </c>
      <c r="CM273" s="14" t="str">
        <f t="shared" si="144"/>
        <v/>
      </c>
      <c r="CN273" s="14" t="str">
        <f t="shared" si="144"/>
        <v/>
      </c>
      <c r="CO273" s="14" t="str">
        <f t="shared" si="144"/>
        <v/>
      </c>
      <c r="CP273" s="14" t="str">
        <f t="shared" si="144"/>
        <v/>
      </c>
      <c r="CQ273" s="14">
        <f t="shared" si="144"/>
        <v>85</v>
      </c>
      <c r="CR273" s="14" t="str">
        <f t="shared" si="144"/>
        <v/>
      </c>
      <c r="CS273" s="14" t="str">
        <f t="shared" si="144"/>
        <v/>
      </c>
      <c r="CT273" s="14" t="str">
        <f t="shared" si="144"/>
        <v/>
      </c>
      <c r="CU273" s="14" t="str">
        <f t="shared" si="144"/>
        <v/>
      </c>
      <c r="CV273" s="14" t="str">
        <f t="shared" si="144"/>
        <v/>
      </c>
      <c r="CW273" s="14" t="str">
        <f t="shared" si="144"/>
        <v/>
      </c>
    </row>
    <row r="274" ht="12.75" customHeight="1" outlineLevel="1">
      <c r="A274" s="11" t="s">
        <v>751</v>
      </c>
      <c r="B274" s="14" t="str">
        <f t="shared" ref="B274:CW274" si="145">IF(AND(B10="",B223="AgeBanded"),"50 - 54","")</f>
        <v/>
      </c>
      <c r="C274" s="14" t="str">
        <f t="shared" si="145"/>
        <v/>
      </c>
      <c r="D274" s="14" t="str">
        <f t="shared" si="145"/>
        <v/>
      </c>
      <c r="E274" s="14" t="str">
        <f t="shared" si="145"/>
        <v/>
      </c>
      <c r="F274" s="14" t="str">
        <f t="shared" si="145"/>
        <v/>
      </c>
      <c r="G274" s="14" t="str">
        <f t="shared" si="145"/>
        <v/>
      </c>
      <c r="H274" s="14" t="str">
        <f t="shared" si="145"/>
        <v/>
      </c>
      <c r="I274" s="14" t="str">
        <f t="shared" si="145"/>
        <v/>
      </c>
      <c r="J274" s="14" t="str">
        <f t="shared" si="145"/>
        <v>50 - 54</v>
      </c>
      <c r="K274" s="14" t="str">
        <f t="shared" si="145"/>
        <v/>
      </c>
      <c r="L274" s="14" t="str">
        <f t="shared" si="145"/>
        <v/>
      </c>
      <c r="M274" s="14" t="str">
        <f t="shared" si="145"/>
        <v/>
      </c>
      <c r="N274" s="14" t="str">
        <f t="shared" si="145"/>
        <v/>
      </c>
      <c r="O274" s="14" t="str">
        <f t="shared" si="145"/>
        <v>50 - 54</v>
      </c>
      <c r="P274" s="14" t="str">
        <f t="shared" si="145"/>
        <v/>
      </c>
      <c r="Q274" s="14" t="str">
        <f t="shared" si="145"/>
        <v/>
      </c>
      <c r="R274" s="14" t="str">
        <f t="shared" si="145"/>
        <v/>
      </c>
      <c r="S274" s="14" t="str">
        <f t="shared" si="145"/>
        <v/>
      </c>
      <c r="T274" s="14" t="str">
        <f t="shared" si="145"/>
        <v/>
      </c>
      <c r="U274" s="14" t="str">
        <f t="shared" si="145"/>
        <v/>
      </c>
      <c r="V274" s="14" t="str">
        <f t="shared" si="145"/>
        <v/>
      </c>
      <c r="W274" s="14" t="str">
        <f t="shared" si="145"/>
        <v/>
      </c>
      <c r="X274" s="14" t="str">
        <f t="shared" si="145"/>
        <v/>
      </c>
      <c r="Y274" s="14" t="str">
        <f t="shared" si="145"/>
        <v>50 - 54</v>
      </c>
      <c r="Z274" s="14" t="str">
        <f t="shared" si="145"/>
        <v/>
      </c>
      <c r="AA274" s="14" t="str">
        <f t="shared" si="145"/>
        <v/>
      </c>
      <c r="AB274" s="14" t="str">
        <f t="shared" si="145"/>
        <v/>
      </c>
      <c r="AC274" s="14" t="str">
        <f t="shared" si="145"/>
        <v/>
      </c>
      <c r="AD274" s="14" t="str">
        <f t="shared" si="145"/>
        <v/>
      </c>
      <c r="AE274" s="14" t="str">
        <f t="shared" si="145"/>
        <v/>
      </c>
      <c r="AF274" s="14" t="str">
        <f t="shared" si="145"/>
        <v/>
      </c>
      <c r="AG274" s="14" t="str">
        <f t="shared" si="145"/>
        <v/>
      </c>
      <c r="AH274" s="14" t="str">
        <f t="shared" si="145"/>
        <v>50 - 54</v>
      </c>
      <c r="AI274" s="14" t="str">
        <f t="shared" si="145"/>
        <v/>
      </c>
      <c r="AJ274" s="14" t="str">
        <f t="shared" si="145"/>
        <v>50 - 54</v>
      </c>
      <c r="AK274" s="14" t="str">
        <f t="shared" si="145"/>
        <v/>
      </c>
      <c r="AL274" s="14" t="str">
        <f t="shared" si="145"/>
        <v/>
      </c>
      <c r="AM274" s="14" t="str">
        <f t="shared" si="145"/>
        <v/>
      </c>
      <c r="AN274" s="14" t="str">
        <f t="shared" si="145"/>
        <v/>
      </c>
      <c r="AO274" s="14" t="str">
        <f t="shared" si="145"/>
        <v/>
      </c>
      <c r="AP274" s="14" t="str">
        <f t="shared" si="145"/>
        <v/>
      </c>
      <c r="AQ274" s="14" t="str">
        <f t="shared" si="145"/>
        <v/>
      </c>
      <c r="AR274" s="14" t="str">
        <f t="shared" si="145"/>
        <v/>
      </c>
      <c r="AS274" s="14" t="str">
        <f t="shared" si="145"/>
        <v/>
      </c>
      <c r="AT274" s="14" t="str">
        <f t="shared" si="145"/>
        <v/>
      </c>
      <c r="AU274" s="14" t="str">
        <f t="shared" si="145"/>
        <v/>
      </c>
      <c r="AV274" s="14" t="str">
        <f t="shared" si="145"/>
        <v/>
      </c>
      <c r="AW274" s="14" t="str">
        <f t="shared" si="145"/>
        <v/>
      </c>
      <c r="AX274" s="14" t="str">
        <f t="shared" si="145"/>
        <v/>
      </c>
      <c r="AY274" s="14" t="str">
        <f t="shared" si="145"/>
        <v/>
      </c>
      <c r="AZ274" s="14" t="str">
        <f t="shared" si="145"/>
        <v/>
      </c>
      <c r="BA274" s="14" t="str">
        <f t="shared" si="145"/>
        <v/>
      </c>
      <c r="BB274" s="14" t="str">
        <f t="shared" si="145"/>
        <v/>
      </c>
      <c r="BC274" s="14" t="str">
        <f t="shared" si="145"/>
        <v/>
      </c>
      <c r="BD274" s="14" t="str">
        <f t="shared" si="145"/>
        <v/>
      </c>
      <c r="BE274" s="14" t="str">
        <f t="shared" si="145"/>
        <v/>
      </c>
      <c r="BF274" s="14" t="str">
        <f t="shared" si="145"/>
        <v/>
      </c>
      <c r="BG274" s="14" t="str">
        <f t="shared" si="145"/>
        <v/>
      </c>
      <c r="BH274" s="14" t="str">
        <f t="shared" si="145"/>
        <v/>
      </c>
      <c r="BI274" s="14" t="str">
        <f t="shared" si="145"/>
        <v/>
      </c>
      <c r="BJ274" s="14" t="str">
        <f t="shared" si="145"/>
        <v/>
      </c>
      <c r="BK274" s="14" t="str">
        <f t="shared" si="145"/>
        <v/>
      </c>
      <c r="BL274" s="14" t="str">
        <f t="shared" si="145"/>
        <v/>
      </c>
      <c r="BM274" s="14" t="str">
        <f t="shared" si="145"/>
        <v/>
      </c>
      <c r="BN274" s="14" t="str">
        <f t="shared" si="145"/>
        <v/>
      </c>
      <c r="BO274" s="14" t="str">
        <f t="shared" si="145"/>
        <v/>
      </c>
      <c r="BP274" s="14" t="str">
        <f t="shared" si="145"/>
        <v/>
      </c>
      <c r="BQ274" s="14" t="str">
        <f t="shared" si="145"/>
        <v/>
      </c>
      <c r="BR274" s="14" t="str">
        <f t="shared" si="145"/>
        <v>50 - 54</v>
      </c>
      <c r="BS274" s="14" t="str">
        <f t="shared" si="145"/>
        <v/>
      </c>
      <c r="BT274" s="14" t="str">
        <f t="shared" si="145"/>
        <v/>
      </c>
      <c r="BU274" s="14" t="str">
        <f t="shared" si="145"/>
        <v/>
      </c>
      <c r="BV274" s="14" t="str">
        <f t="shared" si="145"/>
        <v/>
      </c>
      <c r="BW274" s="14" t="str">
        <f t="shared" si="145"/>
        <v>50 - 54</v>
      </c>
      <c r="BX274" s="14" t="str">
        <f t="shared" si="145"/>
        <v/>
      </c>
      <c r="BY274" s="14" t="str">
        <f t="shared" si="145"/>
        <v/>
      </c>
      <c r="BZ274" s="14" t="str">
        <f t="shared" si="145"/>
        <v>50 - 54</v>
      </c>
      <c r="CA274" s="14" t="str">
        <f t="shared" si="145"/>
        <v/>
      </c>
      <c r="CB274" s="14" t="str">
        <f t="shared" si="145"/>
        <v/>
      </c>
      <c r="CC274" s="14" t="str">
        <f t="shared" si="145"/>
        <v/>
      </c>
      <c r="CD274" s="14" t="str">
        <f t="shared" si="145"/>
        <v/>
      </c>
      <c r="CE274" s="14" t="str">
        <f t="shared" si="145"/>
        <v/>
      </c>
      <c r="CF274" s="14" t="str">
        <f t="shared" si="145"/>
        <v/>
      </c>
      <c r="CG274" s="14" t="str">
        <f t="shared" si="145"/>
        <v/>
      </c>
      <c r="CH274" s="14" t="str">
        <f t="shared" si="145"/>
        <v/>
      </c>
      <c r="CI274" s="14" t="str">
        <f t="shared" si="145"/>
        <v/>
      </c>
      <c r="CJ274" s="14" t="str">
        <f t="shared" si="145"/>
        <v/>
      </c>
      <c r="CK274" s="14" t="str">
        <f t="shared" si="145"/>
        <v/>
      </c>
      <c r="CL274" s="14" t="str">
        <f t="shared" si="145"/>
        <v/>
      </c>
      <c r="CM274" s="14" t="str">
        <f t="shared" si="145"/>
        <v/>
      </c>
      <c r="CN274" s="14" t="str">
        <f t="shared" si="145"/>
        <v/>
      </c>
      <c r="CO274" s="14" t="str">
        <f t="shared" si="145"/>
        <v/>
      </c>
      <c r="CP274" s="14" t="str">
        <f t="shared" si="145"/>
        <v/>
      </c>
      <c r="CQ274" s="14" t="str">
        <f t="shared" si="145"/>
        <v>50 - 54</v>
      </c>
      <c r="CR274" s="14" t="str">
        <f t="shared" si="145"/>
        <v/>
      </c>
      <c r="CS274" s="14" t="str">
        <f t="shared" si="145"/>
        <v/>
      </c>
      <c r="CT274" s="14" t="str">
        <f t="shared" si="145"/>
        <v/>
      </c>
      <c r="CU274" s="14" t="str">
        <f t="shared" si="145"/>
        <v/>
      </c>
      <c r="CV274" s="14" t="str">
        <f t="shared" si="145"/>
        <v/>
      </c>
      <c r="CW274" s="14" t="str">
        <f t="shared" si="145"/>
        <v/>
      </c>
    </row>
    <row r="275" ht="12.75" customHeight="1" outlineLevel="1">
      <c r="A275" s="11" t="s">
        <v>752</v>
      </c>
      <c r="B275" s="14" t="str">
        <f t="shared" ref="B275:CW275" si="146">IF(B274="","",RANDBETWEEN(0,100))</f>
        <v/>
      </c>
      <c r="C275" s="14" t="str">
        <f t="shared" si="146"/>
        <v/>
      </c>
      <c r="D275" s="14" t="str">
        <f t="shared" si="146"/>
        <v/>
      </c>
      <c r="E275" s="14" t="str">
        <f t="shared" si="146"/>
        <v/>
      </c>
      <c r="F275" s="14" t="str">
        <f t="shared" si="146"/>
        <v/>
      </c>
      <c r="G275" s="14" t="str">
        <f t="shared" si="146"/>
        <v/>
      </c>
      <c r="H275" s="14" t="str">
        <f t="shared" si="146"/>
        <v/>
      </c>
      <c r="I275" s="14" t="str">
        <f t="shared" si="146"/>
        <v/>
      </c>
      <c r="J275" s="14">
        <f t="shared" si="146"/>
        <v>72</v>
      </c>
      <c r="K275" s="14" t="str">
        <f t="shared" si="146"/>
        <v/>
      </c>
      <c r="L275" s="14" t="str">
        <f t="shared" si="146"/>
        <v/>
      </c>
      <c r="M275" s="14" t="str">
        <f t="shared" si="146"/>
        <v/>
      </c>
      <c r="N275" s="14" t="str">
        <f t="shared" si="146"/>
        <v/>
      </c>
      <c r="O275" s="14">
        <f t="shared" si="146"/>
        <v>43</v>
      </c>
      <c r="P275" s="14" t="str">
        <f t="shared" si="146"/>
        <v/>
      </c>
      <c r="Q275" s="14" t="str">
        <f t="shared" si="146"/>
        <v/>
      </c>
      <c r="R275" s="14" t="str">
        <f t="shared" si="146"/>
        <v/>
      </c>
      <c r="S275" s="14" t="str">
        <f t="shared" si="146"/>
        <v/>
      </c>
      <c r="T275" s="14" t="str">
        <f t="shared" si="146"/>
        <v/>
      </c>
      <c r="U275" s="14" t="str">
        <f t="shared" si="146"/>
        <v/>
      </c>
      <c r="V275" s="14" t="str">
        <f t="shared" si="146"/>
        <v/>
      </c>
      <c r="W275" s="14" t="str">
        <f t="shared" si="146"/>
        <v/>
      </c>
      <c r="X275" s="14" t="str">
        <f t="shared" si="146"/>
        <v/>
      </c>
      <c r="Y275" s="14">
        <f t="shared" si="146"/>
        <v>21</v>
      </c>
      <c r="Z275" s="14" t="str">
        <f t="shared" si="146"/>
        <v/>
      </c>
      <c r="AA275" s="14" t="str">
        <f t="shared" si="146"/>
        <v/>
      </c>
      <c r="AB275" s="14" t="str">
        <f t="shared" si="146"/>
        <v/>
      </c>
      <c r="AC275" s="14" t="str">
        <f t="shared" si="146"/>
        <v/>
      </c>
      <c r="AD275" s="14" t="str">
        <f t="shared" si="146"/>
        <v/>
      </c>
      <c r="AE275" s="14" t="str">
        <f t="shared" si="146"/>
        <v/>
      </c>
      <c r="AF275" s="14" t="str">
        <f t="shared" si="146"/>
        <v/>
      </c>
      <c r="AG275" s="14" t="str">
        <f t="shared" si="146"/>
        <v/>
      </c>
      <c r="AH275" s="14">
        <f t="shared" si="146"/>
        <v>33</v>
      </c>
      <c r="AI275" s="14" t="str">
        <f t="shared" si="146"/>
        <v/>
      </c>
      <c r="AJ275" s="14">
        <f t="shared" si="146"/>
        <v>97</v>
      </c>
      <c r="AK275" s="14" t="str">
        <f t="shared" si="146"/>
        <v/>
      </c>
      <c r="AL275" s="14" t="str">
        <f t="shared" si="146"/>
        <v/>
      </c>
      <c r="AM275" s="14" t="str">
        <f t="shared" si="146"/>
        <v/>
      </c>
      <c r="AN275" s="14" t="str">
        <f t="shared" si="146"/>
        <v/>
      </c>
      <c r="AO275" s="14" t="str">
        <f t="shared" si="146"/>
        <v/>
      </c>
      <c r="AP275" s="14" t="str">
        <f t="shared" si="146"/>
        <v/>
      </c>
      <c r="AQ275" s="14" t="str">
        <f t="shared" si="146"/>
        <v/>
      </c>
      <c r="AR275" s="14" t="str">
        <f t="shared" si="146"/>
        <v/>
      </c>
      <c r="AS275" s="14" t="str">
        <f t="shared" si="146"/>
        <v/>
      </c>
      <c r="AT275" s="14" t="str">
        <f t="shared" si="146"/>
        <v/>
      </c>
      <c r="AU275" s="14" t="str">
        <f t="shared" si="146"/>
        <v/>
      </c>
      <c r="AV275" s="14" t="str">
        <f t="shared" si="146"/>
        <v/>
      </c>
      <c r="AW275" s="14" t="str">
        <f t="shared" si="146"/>
        <v/>
      </c>
      <c r="AX275" s="14" t="str">
        <f t="shared" si="146"/>
        <v/>
      </c>
      <c r="AY275" s="14" t="str">
        <f t="shared" si="146"/>
        <v/>
      </c>
      <c r="AZ275" s="14" t="str">
        <f t="shared" si="146"/>
        <v/>
      </c>
      <c r="BA275" s="14" t="str">
        <f t="shared" si="146"/>
        <v/>
      </c>
      <c r="BB275" s="14" t="str">
        <f t="shared" si="146"/>
        <v/>
      </c>
      <c r="BC275" s="14" t="str">
        <f t="shared" si="146"/>
        <v/>
      </c>
      <c r="BD275" s="14" t="str">
        <f t="shared" si="146"/>
        <v/>
      </c>
      <c r="BE275" s="14" t="str">
        <f t="shared" si="146"/>
        <v/>
      </c>
      <c r="BF275" s="14" t="str">
        <f t="shared" si="146"/>
        <v/>
      </c>
      <c r="BG275" s="14" t="str">
        <f t="shared" si="146"/>
        <v/>
      </c>
      <c r="BH275" s="14" t="str">
        <f t="shared" si="146"/>
        <v/>
      </c>
      <c r="BI275" s="14" t="str">
        <f t="shared" si="146"/>
        <v/>
      </c>
      <c r="BJ275" s="14" t="str">
        <f t="shared" si="146"/>
        <v/>
      </c>
      <c r="BK275" s="14" t="str">
        <f t="shared" si="146"/>
        <v/>
      </c>
      <c r="BL275" s="14" t="str">
        <f t="shared" si="146"/>
        <v/>
      </c>
      <c r="BM275" s="14" t="str">
        <f t="shared" si="146"/>
        <v/>
      </c>
      <c r="BN275" s="14" t="str">
        <f t="shared" si="146"/>
        <v/>
      </c>
      <c r="BO275" s="14" t="str">
        <f t="shared" si="146"/>
        <v/>
      </c>
      <c r="BP275" s="14" t="str">
        <f t="shared" si="146"/>
        <v/>
      </c>
      <c r="BQ275" s="14" t="str">
        <f t="shared" si="146"/>
        <v/>
      </c>
      <c r="BR275" s="14">
        <f t="shared" si="146"/>
        <v>81</v>
      </c>
      <c r="BS275" s="14" t="str">
        <f t="shared" si="146"/>
        <v/>
      </c>
      <c r="BT275" s="14" t="str">
        <f t="shared" si="146"/>
        <v/>
      </c>
      <c r="BU275" s="14" t="str">
        <f t="shared" si="146"/>
        <v/>
      </c>
      <c r="BV275" s="14" t="str">
        <f t="shared" si="146"/>
        <v/>
      </c>
      <c r="BW275" s="14">
        <f t="shared" si="146"/>
        <v>13</v>
      </c>
      <c r="BX275" s="14" t="str">
        <f t="shared" si="146"/>
        <v/>
      </c>
      <c r="BY275" s="14" t="str">
        <f t="shared" si="146"/>
        <v/>
      </c>
      <c r="BZ275" s="14">
        <f t="shared" si="146"/>
        <v>98</v>
      </c>
      <c r="CA275" s="14" t="str">
        <f t="shared" si="146"/>
        <v/>
      </c>
      <c r="CB275" s="14" t="str">
        <f t="shared" si="146"/>
        <v/>
      </c>
      <c r="CC275" s="14" t="str">
        <f t="shared" si="146"/>
        <v/>
      </c>
      <c r="CD275" s="14" t="str">
        <f t="shared" si="146"/>
        <v/>
      </c>
      <c r="CE275" s="14" t="str">
        <f t="shared" si="146"/>
        <v/>
      </c>
      <c r="CF275" s="14" t="str">
        <f t="shared" si="146"/>
        <v/>
      </c>
      <c r="CG275" s="14" t="str">
        <f t="shared" si="146"/>
        <v/>
      </c>
      <c r="CH275" s="14" t="str">
        <f t="shared" si="146"/>
        <v/>
      </c>
      <c r="CI275" s="14" t="str">
        <f t="shared" si="146"/>
        <v/>
      </c>
      <c r="CJ275" s="14" t="str">
        <f t="shared" si="146"/>
        <v/>
      </c>
      <c r="CK275" s="14" t="str">
        <f t="shared" si="146"/>
        <v/>
      </c>
      <c r="CL275" s="14" t="str">
        <f t="shared" si="146"/>
        <v/>
      </c>
      <c r="CM275" s="14" t="str">
        <f t="shared" si="146"/>
        <v/>
      </c>
      <c r="CN275" s="14" t="str">
        <f t="shared" si="146"/>
        <v/>
      </c>
      <c r="CO275" s="14" t="str">
        <f t="shared" si="146"/>
        <v/>
      </c>
      <c r="CP275" s="14" t="str">
        <f t="shared" si="146"/>
        <v/>
      </c>
      <c r="CQ275" s="14">
        <f t="shared" si="146"/>
        <v>0</v>
      </c>
      <c r="CR275" s="14" t="str">
        <f t="shared" si="146"/>
        <v/>
      </c>
      <c r="CS275" s="14" t="str">
        <f t="shared" si="146"/>
        <v/>
      </c>
      <c r="CT275" s="14" t="str">
        <f t="shared" si="146"/>
        <v/>
      </c>
      <c r="CU275" s="14" t="str">
        <f t="shared" si="146"/>
        <v/>
      </c>
      <c r="CV275" s="14" t="str">
        <f t="shared" si="146"/>
        <v/>
      </c>
      <c r="CW275" s="14" t="str">
        <f t="shared" si="146"/>
        <v/>
      </c>
    </row>
    <row r="276" ht="12.75" customHeight="1" outlineLevel="1">
      <c r="A276" s="11" t="s">
        <v>753</v>
      </c>
      <c r="B276" s="14" t="str">
        <f t="shared" ref="B276:CW276" si="147">IF(AND(B10="",B223="AgeBanded"),"55 - 59","")</f>
        <v/>
      </c>
      <c r="C276" s="14" t="str">
        <f t="shared" si="147"/>
        <v/>
      </c>
      <c r="D276" s="14" t="str">
        <f t="shared" si="147"/>
        <v/>
      </c>
      <c r="E276" s="14" t="str">
        <f t="shared" si="147"/>
        <v/>
      </c>
      <c r="F276" s="14" t="str">
        <f t="shared" si="147"/>
        <v/>
      </c>
      <c r="G276" s="14" t="str">
        <f t="shared" si="147"/>
        <v/>
      </c>
      <c r="H276" s="14" t="str">
        <f t="shared" si="147"/>
        <v/>
      </c>
      <c r="I276" s="14" t="str">
        <f t="shared" si="147"/>
        <v/>
      </c>
      <c r="J276" s="14" t="str">
        <f t="shared" si="147"/>
        <v>55 - 59</v>
      </c>
      <c r="K276" s="14" t="str">
        <f t="shared" si="147"/>
        <v/>
      </c>
      <c r="L276" s="14" t="str">
        <f t="shared" si="147"/>
        <v/>
      </c>
      <c r="M276" s="14" t="str">
        <f t="shared" si="147"/>
        <v/>
      </c>
      <c r="N276" s="14" t="str">
        <f t="shared" si="147"/>
        <v/>
      </c>
      <c r="O276" s="14" t="str">
        <f t="shared" si="147"/>
        <v>55 - 59</v>
      </c>
      <c r="P276" s="14" t="str">
        <f t="shared" si="147"/>
        <v/>
      </c>
      <c r="Q276" s="14" t="str">
        <f t="shared" si="147"/>
        <v/>
      </c>
      <c r="R276" s="14" t="str">
        <f t="shared" si="147"/>
        <v/>
      </c>
      <c r="S276" s="14" t="str">
        <f t="shared" si="147"/>
        <v/>
      </c>
      <c r="T276" s="14" t="str">
        <f t="shared" si="147"/>
        <v/>
      </c>
      <c r="U276" s="14" t="str">
        <f t="shared" si="147"/>
        <v/>
      </c>
      <c r="V276" s="14" t="str">
        <f t="shared" si="147"/>
        <v/>
      </c>
      <c r="W276" s="14" t="str">
        <f t="shared" si="147"/>
        <v/>
      </c>
      <c r="X276" s="14" t="str">
        <f t="shared" si="147"/>
        <v/>
      </c>
      <c r="Y276" s="14" t="str">
        <f t="shared" si="147"/>
        <v>55 - 59</v>
      </c>
      <c r="Z276" s="14" t="str">
        <f t="shared" si="147"/>
        <v/>
      </c>
      <c r="AA276" s="14" t="str">
        <f t="shared" si="147"/>
        <v/>
      </c>
      <c r="AB276" s="14" t="str">
        <f t="shared" si="147"/>
        <v/>
      </c>
      <c r="AC276" s="14" t="str">
        <f t="shared" si="147"/>
        <v/>
      </c>
      <c r="AD276" s="14" t="str">
        <f t="shared" si="147"/>
        <v/>
      </c>
      <c r="AE276" s="14" t="str">
        <f t="shared" si="147"/>
        <v/>
      </c>
      <c r="AF276" s="14" t="str">
        <f t="shared" si="147"/>
        <v/>
      </c>
      <c r="AG276" s="14" t="str">
        <f t="shared" si="147"/>
        <v/>
      </c>
      <c r="AH276" s="14" t="str">
        <f t="shared" si="147"/>
        <v>55 - 59</v>
      </c>
      <c r="AI276" s="14" t="str">
        <f t="shared" si="147"/>
        <v/>
      </c>
      <c r="AJ276" s="14" t="str">
        <f t="shared" si="147"/>
        <v>55 - 59</v>
      </c>
      <c r="AK276" s="14" t="str">
        <f t="shared" si="147"/>
        <v/>
      </c>
      <c r="AL276" s="14" t="str">
        <f t="shared" si="147"/>
        <v/>
      </c>
      <c r="AM276" s="14" t="str">
        <f t="shared" si="147"/>
        <v/>
      </c>
      <c r="AN276" s="14" t="str">
        <f t="shared" si="147"/>
        <v/>
      </c>
      <c r="AO276" s="14" t="str">
        <f t="shared" si="147"/>
        <v/>
      </c>
      <c r="AP276" s="14" t="str">
        <f t="shared" si="147"/>
        <v/>
      </c>
      <c r="AQ276" s="14" t="str">
        <f t="shared" si="147"/>
        <v/>
      </c>
      <c r="AR276" s="14" t="str">
        <f t="shared" si="147"/>
        <v/>
      </c>
      <c r="AS276" s="14" t="str">
        <f t="shared" si="147"/>
        <v/>
      </c>
      <c r="AT276" s="14" t="str">
        <f t="shared" si="147"/>
        <v/>
      </c>
      <c r="AU276" s="14" t="str">
        <f t="shared" si="147"/>
        <v/>
      </c>
      <c r="AV276" s="14" t="str">
        <f t="shared" si="147"/>
        <v/>
      </c>
      <c r="AW276" s="14" t="str">
        <f t="shared" si="147"/>
        <v/>
      </c>
      <c r="AX276" s="14" t="str">
        <f t="shared" si="147"/>
        <v/>
      </c>
      <c r="AY276" s="14" t="str">
        <f t="shared" si="147"/>
        <v/>
      </c>
      <c r="AZ276" s="14" t="str">
        <f t="shared" si="147"/>
        <v/>
      </c>
      <c r="BA276" s="14" t="str">
        <f t="shared" si="147"/>
        <v/>
      </c>
      <c r="BB276" s="14" t="str">
        <f t="shared" si="147"/>
        <v/>
      </c>
      <c r="BC276" s="14" t="str">
        <f t="shared" si="147"/>
        <v/>
      </c>
      <c r="BD276" s="14" t="str">
        <f t="shared" si="147"/>
        <v/>
      </c>
      <c r="BE276" s="14" t="str">
        <f t="shared" si="147"/>
        <v/>
      </c>
      <c r="BF276" s="14" t="str">
        <f t="shared" si="147"/>
        <v/>
      </c>
      <c r="BG276" s="14" t="str">
        <f t="shared" si="147"/>
        <v/>
      </c>
      <c r="BH276" s="14" t="str">
        <f t="shared" si="147"/>
        <v/>
      </c>
      <c r="BI276" s="14" t="str">
        <f t="shared" si="147"/>
        <v/>
      </c>
      <c r="BJ276" s="14" t="str">
        <f t="shared" si="147"/>
        <v/>
      </c>
      <c r="BK276" s="14" t="str">
        <f t="shared" si="147"/>
        <v/>
      </c>
      <c r="BL276" s="14" t="str">
        <f t="shared" si="147"/>
        <v/>
      </c>
      <c r="BM276" s="14" t="str">
        <f t="shared" si="147"/>
        <v/>
      </c>
      <c r="BN276" s="14" t="str">
        <f t="shared" si="147"/>
        <v/>
      </c>
      <c r="BO276" s="14" t="str">
        <f t="shared" si="147"/>
        <v/>
      </c>
      <c r="BP276" s="14" t="str">
        <f t="shared" si="147"/>
        <v/>
      </c>
      <c r="BQ276" s="14" t="str">
        <f t="shared" si="147"/>
        <v/>
      </c>
      <c r="BR276" s="14" t="str">
        <f t="shared" si="147"/>
        <v>55 - 59</v>
      </c>
      <c r="BS276" s="14" t="str">
        <f t="shared" si="147"/>
        <v/>
      </c>
      <c r="BT276" s="14" t="str">
        <f t="shared" si="147"/>
        <v/>
      </c>
      <c r="BU276" s="14" t="str">
        <f t="shared" si="147"/>
        <v/>
      </c>
      <c r="BV276" s="14" t="str">
        <f t="shared" si="147"/>
        <v/>
      </c>
      <c r="BW276" s="14" t="str">
        <f t="shared" si="147"/>
        <v>55 - 59</v>
      </c>
      <c r="BX276" s="14" t="str">
        <f t="shared" si="147"/>
        <v/>
      </c>
      <c r="BY276" s="14" t="str">
        <f t="shared" si="147"/>
        <v/>
      </c>
      <c r="BZ276" s="14" t="str">
        <f t="shared" si="147"/>
        <v>55 - 59</v>
      </c>
      <c r="CA276" s="14" t="str">
        <f t="shared" si="147"/>
        <v/>
      </c>
      <c r="CB276" s="14" t="str">
        <f t="shared" si="147"/>
        <v/>
      </c>
      <c r="CC276" s="14" t="str">
        <f t="shared" si="147"/>
        <v/>
      </c>
      <c r="CD276" s="14" t="str">
        <f t="shared" si="147"/>
        <v/>
      </c>
      <c r="CE276" s="14" t="str">
        <f t="shared" si="147"/>
        <v/>
      </c>
      <c r="CF276" s="14" t="str">
        <f t="shared" si="147"/>
        <v/>
      </c>
      <c r="CG276" s="14" t="str">
        <f t="shared" si="147"/>
        <v/>
      </c>
      <c r="CH276" s="14" t="str">
        <f t="shared" si="147"/>
        <v/>
      </c>
      <c r="CI276" s="14" t="str">
        <f t="shared" si="147"/>
        <v/>
      </c>
      <c r="CJ276" s="14" t="str">
        <f t="shared" si="147"/>
        <v/>
      </c>
      <c r="CK276" s="14" t="str">
        <f t="shared" si="147"/>
        <v/>
      </c>
      <c r="CL276" s="14" t="str">
        <f t="shared" si="147"/>
        <v/>
      </c>
      <c r="CM276" s="14" t="str">
        <f t="shared" si="147"/>
        <v/>
      </c>
      <c r="CN276" s="14" t="str">
        <f t="shared" si="147"/>
        <v/>
      </c>
      <c r="CO276" s="14" t="str">
        <f t="shared" si="147"/>
        <v/>
      </c>
      <c r="CP276" s="14" t="str">
        <f t="shared" si="147"/>
        <v/>
      </c>
      <c r="CQ276" s="14" t="str">
        <f t="shared" si="147"/>
        <v>55 - 59</v>
      </c>
      <c r="CR276" s="14" t="str">
        <f t="shared" si="147"/>
        <v/>
      </c>
      <c r="CS276" s="14" t="str">
        <f t="shared" si="147"/>
        <v/>
      </c>
      <c r="CT276" s="14" t="str">
        <f t="shared" si="147"/>
        <v/>
      </c>
      <c r="CU276" s="14" t="str">
        <f t="shared" si="147"/>
        <v/>
      </c>
      <c r="CV276" s="14" t="str">
        <f t="shared" si="147"/>
        <v/>
      </c>
      <c r="CW276" s="14" t="str">
        <f t="shared" si="147"/>
        <v/>
      </c>
    </row>
    <row r="277" ht="12.75" customHeight="1" outlineLevel="1">
      <c r="A277" s="11" t="s">
        <v>754</v>
      </c>
      <c r="B277" s="14" t="str">
        <f t="shared" ref="B277:CW277" si="148">IF(B276="","",RANDBETWEEN(0,100))</f>
        <v/>
      </c>
      <c r="C277" s="14" t="str">
        <f t="shared" si="148"/>
        <v/>
      </c>
      <c r="D277" s="14" t="str">
        <f t="shared" si="148"/>
        <v/>
      </c>
      <c r="E277" s="14" t="str">
        <f t="shared" si="148"/>
        <v/>
      </c>
      <c r="F277" s="14" t="str">
        <f t="shared" si="148"/>
        <v/>
      </c>
      <c r="G277" s="14" t="str">
        <f t="shared" si="148"/>
        <v/>
      </c>
      <c r="H277" s="14" t="str">
        <f t="shared" si="148"/>
        <v/>
      </c>
      <c r="I277" s="14" t="str">
        <f t="shared" si="148"/>
        <v/>
      </c>
      <c r="J277" s="14">
        <f t="shared" si="148"/>
        <v>68</v>
      </c>
      <c r="K277" s="14" t="str">
        <f t="shared" si="148"/>
        <v/>
      </c>
      <c r="L277" s="14" t="str">
        <f t="shared" si="148"/>
        <v/>
      </c>
      <c r="M277" s="14" t="str">
        <f t="shared" si="148"/>
        <v/>
      </c>
      <c r="N277" s="14" t="str">
        <f t="shared" si="148"/>
        <v/>
      </c>
      <c r="O277" s="14">
        <f t="shared" si="148"/>
        <v>99</v>
      </c>
      <c r="P277" s="14" t="str">
        <f t="shared" si="148"/>
        <v/>
      </c>
      <c r="Q277" s="14" t="str">
        <f t="shared" si="148"/>
        <v/>
      </c>
      <c r="R277" s="14" t="str">
        <f t="shared" si="148"/>
        <v/>
      </c>
      <c r="S277" s="14" t="str">
        <f t="shared" si="148"/>
        <v/>
      </c>
      <c r="T277" s="14" t="str">
        <f t="shared" si="148"/>
        <v/>
      </c>
      <c r="U277" s="14" t="str">
        <f t="shared" si="148"/>
        <v/>
      </c>
      <c r="V277" s="14" t="str">
        <f t="shared" si="148"/>
        <v/>
      </c>
      <c r="W277" s="14" t="str">
        <f t="shared" si="148"/>
        <v/>
      </c>
      <c r="X277" s="14" t="str">
        <f t="shared" si="148"/>
        <v/>
      </c>
      <c r="Y277" s="14">
        <f t="shared" si="148"/>
        <v>59</v>
      </c>
      <c r="Z277" s="14" t="str">
        <f t="shared" si="148"/>
        <v/>
      </c>
      <c r="AA277" s="14" t="str">
        <f t="shared" si="148"/>
        <v/>
      </c>
      <c r="AB277" s="14" t="str">
        <f t="shared" si="148"/>
        <v/>
      </c>
      <c r="AC277" s="14" t="str">
        <f t="shared" si="148"/>
        <v/>
      </c>
      <c r="AD277" s="14" t="str">
        <f t="shared" si="148"/>
        <v/>
      </c>
      <c r="AE277" s="14" t="str">
        <f t="shared" si="148"/>
        <v/>
      </c>
      <c r="AF277" s="14" t="str">
        <f t="shared" si="148"/>
        <v/>
      </c>
      <c r="AG277" s="14" t="str">
        <f t="shared" si="148"/>
        <v/>
      </c>
      <c r="AH277" s="14">
        <f t="shared" si="148"/>
        <v>24</v>
      </c>
      <c r="AI277" s="14" t="str">
        <f t="shared" si="148"/>
        <v/>
      </c>
      <c r="AJ277" s="14">
        <f t="shared" si="148"/>
        <v>35</v>
      </c>
      <c r="AK277" s="14" t="str">
        <f t="shared" si="148"/>
        <v/>
      </c>
      <c r="AL277" s="14" t="str">
        <f t="shared" si="148"/>
        <v/>
      </c>
      <c r="AM277" s="14" t="str">
        <f t="shared" si="148"/>
        <v/>
      </c>
      <c r="AN277" s="14" t="str">
        <f t="shared" si="148"/>
        <v/>
      </c>
      <c r="AO277" s="14" t="str">
        <f t="shared" si="148"/>
        <v/>
      </c>
      <c r="AP277" s="14" t="str">
        <f t="shared" si="148"/>
        <v/>
      </c>
      <c r="AQ277" s="14" t="str">
        <f t="shared" si="148"/>
        <v/>
      </c>
      <c r="AR277" s="14" t="str">
        <f t="shared" si="148"/>
        <v/>
      </c>
      <c r="AS277" s="14" t="str">
        <f t="shared" si="148"/>
        <v/>
      </c>
      <c r="AT277" s="14" t="str">
        <f t="shared" si="148"/>
        <v/>
      </c>
      <c r="AU277" s="14" t="str">
        <f t="shared" si="148"/>
        <v/>
      </c>
      <c r="AV277" s="14" t="str">
        <f t="shared" si="148"/>
        <v/>
      </c>
      <c r="AW277" s="14" t="str">
        <f t="shared" si="148"/>
        <v/>
      </c>
      <c r="AX277" s="14" t="str">
        <f t="shared" si="148"/>
        <v/>
      </c>
      <c r="AY277" s="14" t="str">
        <f t="shared" si="148"/>
        <v/>
      </c>
      <c r="AZ277" s="14" t="str">
        <f t="shared" si="148"/>
        <v/>
      </c>
      <c r="BA277" s="14" t="str">
        <f t="shared" si="148"/>
        <v/>
      </c>
      <c r="BB277" s="14" t="str">
        <f t="shared" si="148"/>
        <v/>
      </c>
      <c r="BC277" s="14" t="str">
        <f t="shared" si="148"/>
        <v/>
      </c>
      <c r="BD277" s="14" t="str">
        <f t="shared" si="148"/>
        <v/>
      </c>
      <c r="BE277" s="14" t="str">
        <f t="shared" si="148"/>
        <v/>
      </c>
      <c r="BF277" s="14" t="str">
        <f t="shared" si="148"/>
        <v/>
      </c>
      <c r="BG277" s="14" t="str">
        <f t="shared" si="148"/>
        <v/>
      </c>
      <c r="BH277" s="14" t="str">
        <f t="shared" si="148"/>
        <v/>
      </c>
      <c r="BI277" s="14" t="str">
        <f t="shared" si="148"/>
        <v/>
      </c>
      <c r="BJ277" s="14" t="str">
        <f t="shared" si="148"/>
        <v/>
      </c>
      <c r="BK277" s="14" t="str">
        <f t="shared" si="148"/>
        <v/>
      </c>
      <c r="BL277" s="14" t="str">
        <f t="shared" si="148"/>
        <v/>
      </c>
      <c r="BM277" s="14" t="str">
        <f t="shared" si="148"/>
        <v/>
      </c>
      <c r="BN277" s="14" t="str">
        <f t="shared" si="148"/>
        <v/>
      </c>
      <c r="BO277" s="14" t="str">
        <f t="shared" si="148"/>
        <v/>
      </c>
      <c r="BP277" s="14" t="str">
        <f t="shared" si="148"/>
        <v/>
      </c>
      <c r="BQ277" s="14" t="str">
        <f t="shared" si="148"/>
        <v/>
      </c>
      <c r="BR277" s="14">
        <f t="shared" si="148"/>
        <v>15</v>
      </c>
      <c r="BS277" s="14" t="str">
        <f t="shared" si="148"/>
        <v/>
      </c>
      <c r="BT277" s="14" t="str">
        <f t="shared" si="148"/>
        <v/>
      </c>
      <c r="BU277" s="14" t="str">
        <f t="shared" si="148"/>
        <v/>
      </c>
      <c r="BV277" s="14" t="str">
        <f t="shared" si="148"/>
        <v/>
      </c>
      <c r="BW277" s="14">
        <f t="shared" si="148"/>
        <v>66</v>
      </c>
      <c r="BX277" s="14" t="str">
        <f t="shared" si="148"/>
        <v/>
      </c>
      <c r="BY277" s="14" t="str">
        <f t="shared" si="148"/>
        <v/>
      </c>
      <c r="BZ277" s="14">
        <f t="shared" si="148"/>
        <v>80</v>
      </c>
      <c r="CA277" s="14" t="str">
        <f t="shared" si="148"/>
        <v/>
      </c>
      <c r="CB277" s="14" t="str">
        <f t="shared" si="148"/>
        <v/>
      </c>
      <c r="CC277" s="14" t="str">
        <f t="shared" si="148"/>
        <v/>
      </c>
      <c r="CD277" s="14" t="str">
        <f t="shared" si="148"/>
        <v/>
      </c>
      <c r="CE277" s="14" t="str">
        <f t="shared" si="148"/>
        <v/>
      </c>
      <c r="CF277" s="14" t="str">
        <f t="shared" si="148"/>
        <v/>
      </c>
      <c r="CG277" s="14" t="str">
        <f t="shared" si="148"/>
        <v/>
      </c>
      <c r="CH277" s="14" t="str">
        <f t="shared" si="148"/>
        <v/>
      </c>
      <c r="CI277" s="14" t="str">
        <f t="shared" si="148"/>
        <v/>
      </c>
      <c r="CJ277" s="14" t="str">
        <f t="shared" si="148"/>
        <v/>
      </c>
      <c r="CK277" s="14" t="str">
        <f t="shared" si="148"/>
        <v/>
      </c>
      <c r="CL277" s="14" t="str">
        <f t="shared" si="148"/>
        <v/>
      </c>
      <c r="CM277" s="14" t="str">
        <f t="shared" si="148"/>
        <v/>
      </c>
      <c r="CN277" s="14" t="str">
        <f t="shared" si="148"/>
        <v/>
      </c>
      <c r="CO277" s="14" t="str">
        <f t="shared" si="148"/>
        <v/>
      </c>
      <c r="CP277" s="14" t="str">
        <f t="shared" si="148"/>
        <v/>
      </c>
      <c r="CQ277" s="14">
        <f t="shared" si="148"/>
        <v>60</v>
      </c>
      <c r="CR277" s="14" t="str">
        <f t="shared" si="148"/>
        <v/>
      </c>
      <c r="CS277" s="14" t="str">
        <f t="shared" si="148"/>
        <v/>
      </c>
      <c r="CT277" s="14" t="str">
        <f t="shared" si="148"/>
        <v/>
      </c>
      <c r="CU277" s="14" t="str">
        <f t="shared" si="148"/>
        <v/>
      </c>
      <c r="CV277" s="14" t="str">
        <f t="shared" si="148"/>
        <v/>
      </c>
      <c r="CW277" s="14" t="str">
        <f t="shared" si="148"/>
        <v/>
      </c>
    </row>
    <row r="278" ht="12.75" customHeight="1" outlineLevel="1">
      <c r="A278" s="11" t="s">
        <v>755</v>
      </c>
      <c r="B278" s="14" t="str">
        <f t="shared" ref="B278:CW278" si="149">IF(AND(B10="",B223="AgeBanded"),"60 - 64","")</f>
        <v/>
      </c>
      <c r="C278" s="14" t="str">
        <f t="shared" si="149"/>
        <v/>
      </c>
      <c r="D278" s="14" t="str">
        <f t="shared" si="149"/>
        <v/>
      </c>
      <c r="E278" s="14" t="str">
        <f t="shared" si="149"/>
        <v/>
      </c>
      <c r="F278" s="14" t="str">
        <f t="shared" si="149"/>
        <v/>
      </c>
      <c r="G278" s="14" t="str">
        <f t="shared" si="149"/>
        <v/>
      </c>
      <c r="H278" s="14" t="str">
        <f t="shared" si="149"/>
        <v/>
      </c>
      <c r="I278" s="14" t="str">
        <f t="shared" si="149"/>
        <v/>
      </c>
      <c r="J278" s="14" t="str">
        <f t="shared" si="149"/>
        <v>60 - 64</v>
      </c>
      <c r="K278" s="14" t="str">
        <f t="shared" si="149"/>
        <v/>
      </c>
      <c r="L278" s="14" t="str">
        <f t="shared" si="149"/>
        <v/>
      </c>
      <c r="M278" s="14" t="str">
        <f t="shared" si="149"/>
        <v/>
      </c>
      <c r="N278" s="14" t="str">
        <f t="shared" si="149"/>
        <v/>
      </c>
      <c r="O278" s="14" t="str">
        <f t="shared" si="149"/>
        <v>60 - 64</v>
      </c>
      <c r="P278" s="14" t="str">
        <f t="shared" si="149"/>
        <v/>
      </c>
      <c r="Q278" s="14" t="str">
        <f t="shared" si="149"/>
        <v/>
      </c>
      <c r="R278" s="14" t="str">
        <f t="shared" si="149"/>
        <v/>
      </c>
      <c r="S278" s="14" t="str">
        <f t="shared" si="149"/>
        <v/>
      </c>
      <c r="T278" s="14" t="str">
        <f t="shared" si="149"/>
        <v/>
      </c>
      <c r="U278" s="14" t="str">
        <f t="shared" si="149"/>
        <v/>
      </c>
      <c r="V278" s="14" t="str">
        <f t="shared" si="149"/>
        <v/>
      </c>
      <c r="W278" s="14" t="str">
        <f t="shared" si="149"/>
        <v/>
      </c>
      <c r="X278" s="14" t="str">
        <f t="shared" si="149"/>
        <v/>
      </c>
      <c r="Y278" s="14" t="str">
        <f t="shared" si="149"/>
        <v>60 - 64</v>
      </c>
      <c r="Z278" s="14" t="str">
        <f t="shared" si="149"/>
        <v/>
      </c>
      <c r="AA278" s="14" t="str">
        <f t="shared" si="149"/>
        <v/>
      </c>
      <c r="AB278" s="14" t="str">
        <f t="shared" si="149"/>
        <v/>
      </c>
      <c r="AC278" s="14" t="str">
        <f t="shared" si="149"/>
        <v/>
      </c>
      <c r="AD278" s="14" t="str">
        <f t="shared" si="149"/>
        <v/>
      </c>
      <c r="AE278" s="14" t="str">
        <f t="shared" si="149"/>
        <v/>
      </c>
      <c r="AF278" s="14" t="str">
        <f t="shared" si="149"/>
        <v/>
      </c>
      <c r="AG278" s="14" t="str">
        <f t="shared" si="149"/>
        <v/>
      </c>
      <c r="AH278" s="14" t="str">
        <f t="shared" si="149"/>
        <v>60 - 64</v>
      </c>
      <c r="AI278" s="14" t="str">
        <f t="shared" si="149"/>
        <v/>
      </c>
      <c r="AJ278" s="14" t="str">
        <f t="shared" si="149"/>
        <v>60 - 64</v>
      </c>
      <c r="AK278" s="14" t="str">
        <f t="shared" si="149"/>
        <v/>
      </c>
      <c r="AL278" s="14" t="str">
        <f t="shared" si="149"/>
        <v/>
      </c>
      <c r="AM278" s="14" t="str">
        <f t="shared" si="149"/>
        <v/>
      </c>
      <c r="AN278" s="14" t="str">
        <f t="shared" si="149"/>
        <v/>
      </c>
      <c r="AO278" s="14" t="str">
        <f t="shared" si="149"/>
        <v/>
      </c>
      <c r="AP278" s="14" t="str">
        <f t="shared" si="149"/>
        <v/>
      </c>
      <c r="AQ278" s="14" t="str">
        <f t="shared" si="149"/>
        <v/>
      </c>
      <c r="AR278" s="14" t="str">
        <f t="shared" si="149"/>
        <v/>
      </c>
      <c r="AS278" s="14" t="str">
        <f t="shared" si="149"/>
        <v/>
      </c>
      <c r="AT278" s="14" t="str">
        <f t="shared" si="149"/>
        <v/>
      </c>
      <c r="AU278" s="14" t="str">
        <f t="shared" si="149"/>
        <v/>
      </c>
      <c r="AV278" s="14" t="str">
        <f t="shared" si="149"/>
        <v/>
      </c>
      <c r="AW278" s="14" t="str">
        <f t="shared" si="149"/>
        <v/>
      </c>
      <c r="AX278" s="14" t="str">
        <f t="shared" si="149"/>
        <v/>
      </c>
      <c r="AY278" s="14" t="str">
        <f t="shared" si="149"/>
        <v/>
      </c>
      <c r="AZ278" s="14" t="str">
        <f t="shared" si="149"/>
        <v/>
      </c>
      <c r="BA278" s="14" t="str">
        <f t="shared" si="149"/>
        <v/>
      </c>
      <c r="BB278" s="14" t="str">
        <f t="shared" si="149"/>
        <v/>
      </c>
      <c r="BC278" s="14" t="str">
        <f t="shared" si="149"/>
        <v/>
      </c>
      <c r="BD278" s="14" t="str">
        <f t="shared" si="149"/>
        <v/>
      </c>
      <c r="BE278" s="14" t="str">
        <f t="shared" si="149"/>
        <v/>
      </c>
      <c r="BF278" s="14" t="str">
        <f t="shared" si="149"/>
        <v/>
      </c>
      <c r="BG278" s="14" t="str">
        <f t="shared" si="149"/>
        <v/>
      </c>
      <c r="BH278" s="14" t="str">
        <f t="shared" si="149"/>
        <v/>
      </c>
      <c r="BI278" s="14" t="str">
        <f t="shared" si="149"/>
        <v/>
      </c>
      <c r="BJ278" s="14" t="str">
        <f t="shared" si="149"/>
        <v/>
      </c>
      <c r="BK278" s="14" t="str">
        <f t="shared" si="149"/>
        <v/>
      </c>
      <c r="BL278" s="14" t="str">
        <f t="shared" si="149"/>
        <v/>
      </c>
      <c r="BM278" s="14" t="str">
        <f t="shared" si="149"/>
        <v/>
      </c>
      <c r="BN278" s="14" t="str">
        <f t="shared" si="149"/>
        <v/>
      </c>
      <c r="BO278" s="14" t="str">
        <f t="shared" si="149"/>
        <v/>
      </c>
      <c r="BP278" s="14" t="str">
        <f t="shared" si="149"/>
        <v/>
      </c>
      <c r="BQ278" s="14" t="str">
        <f t="shared" si="149"/>
        <v/>
      </c>
      <c r="BR278" s="14" t="str">
        <f t="shared" si="149"/>
        <v>60 - 64</v>
      </c>
      <c r="BS278" s="14" t="str">
        <f t="shared" si="149"/>
        <v/>
      </c>
      <c r="BT278" s="14" t="str">
        <f t="shared" si="149"/>
        <v/>
      </c>
      <c r="BU278" s="14" t="str">
        <f t="shared" si="149"/>
        <v/>
      </c>
      <c r="BV278" s="14" t="str">
        <f t="shared" si="149"/>
        <v/>
      </c>
      <c r="BW278" s="14" t="str">
        <f t="shared" si="149"/>
        <v>60 - 64</v>
      </c>
      <c r="BX278" s="14" t="str">
        <f t="shared" si="149"/>
        <v/>
      </c>
      <c r="BY278" s="14" t="str">
        <f t="shared" si="149"/>
        <v/>
      </c>
      <c r="BZ278" s="14" t="str">
        <f t="shared" si="149"/>
        <v>60 - 64</v>
      </c>
      <c r="CA278" s="14" t="str">
        <f t="shared" si="149"/>
        <v/>
      </c>
      <c r="CB278" s="14" t="str">
        <f t="shared" si="149"/>
        <v/>
      </c>
      <c r="CC278" s="14" t="str">
        <f t="shared" si="149"/>
        <v/>
      </c>
      <c r="CD278" s="14" t="str">
        <f t="shared" si="149"/>
        <v/>
      </c>
      <c r="CE278" s="14" t="str">
        <f t="shared" si="149"/>
        <v/>
      </c>
      <c r="CF278" s="14" t="str">
        <f t="shared" si="149"/>
        <v/>
      </c>
      <c r="CG278" s="14" t="str">
        <f t="shared" si="149"/>
        <v/>
      </c>
      <c r="CH278" s="14" t="str">
        <f t="shared" si="149"/>
        <v/>
      </c>
      <c r="CI278" s="14" t="str">
        <f t="shared" si="149"/>
        <v/>
      </c>
      <c r="CJ278" s="14" t="str">
        <f t="shared" si="149"/>
        <v/>
      </c>
      <c r="CK278" s="14" t="str">
        <f t="shared" si="149"/>
        <v/>
      </c>
      <c r="CL278" s="14" t="str">
        <f t="shared" si="149"/>
        <v/>
      </c>
      <c r="CM278" s="14" t="str">
        <f t="shared" si="149"/>
        <v/>
      </c>
      <c r="CN278" s="14" t="str">
        <f t="shared" si="149"/>
        <v/>
      </c>
      <c r="CO278" s="14" t="str">
        <f t="shared" si="149"/>
        <v/>
      </c>
      <c r="CP278" s="14" t="str">
        <f t="shared" si="149"/>
        <v/>
      </c>
      <c r="CQ278" s="14" t="str">
        <f t="shared" si="149"/>
        <v>60 - 64</v>
      </c>
      <c r="CR278" s="14" t="str">
        <f t="shared" si="149"/>
        <v/>
      </c>
      <c r="CS278" s="14" t="str">
        <f t="shared" si="149"/>
        <v/>
      </c>
      <c r="CT278" s="14" t="str">
        <f t="shared" si="149"/>
        <v/>
      </c>
      <c r="CU278" s="14" t="str">
        <f t="shared" si="149"/>
        <v/>
      </c>
      <c r="CV278" s="14" t="str">
        <f t="shared" si="149"/>
        <v/>
      </c>
      <c r="CW278" s="14" t="str">
        <f t="shared" si="149"/>
        <v/>
      </c>
    </row>
    <row r="279" ht="12.75" customHeight="1" outlineLevel="1">
      <c r="A279" s="11" t="s">
        <v>756</v>
      </c>
      <c r="B279" s="14" t="str">
        <f t="shared" ref="B279:CW279" si="150">IF(B278="","",RANDBETWEEN(0,100))</f>
        <v/>
      </c>
      <c r="C279" s="14" t="str">
        <f t="shared" si="150"/>
        <v/>
      </c>
      <c r="D279" s="14" t="str">
        <f t="shared" si="150"/>
        <v/>
      </c>
      <c r="E279" s="14" t="str">
        <f t="shared" si="150"/>
        <v/>
      </c>
      <c r="F279" s="14" t="str">
        <f t="shared" si="150"/>
        <v/>
      </c>
      <c r="G279" s="14" t="str">
        <f t="shared" si="150"/>
        <v/>
      </c>
      <c r="H279" s="14" t="str">
        <f t="shared" si="150"/>
        <v/>
      </c>
      <c r="I279" s="14" t="str">
        <f t="shared" si="150"/>
        <v/>
      </c>
      <c r="J279" s="14">
        <f t="shared" si="150"/>
        <v>84</v>
      </c>
      <c r="K279" s="14" t="str">
        <f t="shared" si="150"/>
        <v/>
      </c>
      <c r="L279" s="14" t="str">
        <f t="shared" si="150"/>
        <v/>
      </c>
      <c r="M279" s="14" t="str">
        <f t="shared" si="150"/>
        <v/>
      </c>
      <c r="N279" s="14" t="str">
        <f t="shared" si="150"/>
        <v/>
      </c>
      <c r="O279" s="14">
        <f t="shared" si="150"/>
        <v>34</v>
      </c>
      <c r="P279" s="14" t="str">
        <f t="shared" si="150"/>
        <v/>
      </c>
      <c r="Q279" s="14" t="str">
        <f t="shared" si="150"/>
        <v/>
      </c>
      <c r="R279" s="14" t="str">
        <f t="shared" si="150"/>
        <v/>
      </c>
      <c r="S279" s="14" t="str">
        <f t="shared" si="150"/>
        <v/>
      </c>
      <c r="T279" s="14" t="str">
        <f t="shared" si="150"/>
        <v/>
      </c>
      <c r="U279" s="14" t="str">
        <f t="shared" si="150"/>
        <v/>
      </c>
      <c r="V279" s="14" t="str">
        <f t="shared" si="150"/>
        <v/>
      </c>
      <c r="W279" s="14" t="str">
        <f t="shared" si="150"/>
        <v/>
      </c>
      <c r="X279" s="14" t="str">
        <f t="shared" si="150"/>
        <v/>
      </c>
      <c r="Y279" s="14">
        <f t="shared" si="150"/>
        <v>79</v>
      </c>
      <c r="Z279" s="14" t="str">
        <f t="shared" si="150"/>
        <v/>
      </c>
      <c r="AA279" s="14" t="str">
        <f t="shared" si="150"/>
        <v/>
      </c>
      <c r="AB279" s="14" t="str">
        <f t="shared" si="150"/>
        <v/>
      </c>
      <c r="AC279" s="14" t="str">
        <f t="shared" si="150"/>
        <v/>
      </c>
      <c r="AD279" s="14" t="str">
        <f t="shared" si="150"/>
        <v/>
      </c>
      <c r="AE279" s="14" t="str">
        <f t="shared" si="150"/>
        <v/>
      </c>
      <c r="AF279" s="14" t="str">
        <f t="shared" si="150"/>
        <v/>
      </c>
      <c r="AG279" s="14" t="str">
        <f t="shared" si="150"/>
        <v/>
      </c>
      <c r="AH279" s="14">
        <f t="shared" si="150"/>
        <v>23</v>
      </c>
      <c r="AI279" s="14" t="str">
        <f t="shared" si="150"/>
        <v/>
      </c>
      <c r="AJ279" s="14">
        <f t="shared" si="150"/>
        <v>94</v>
      </c>
      <c r="AK279" s="14" t="str">
        <f t="shared" si="150"/>
        <v/>
      </c>
      <c r="AL279" s="14" t="str">
        <f t="shared" si="150"/>
        <v/>
      </c>
      <c r="AM279" s="14" t="str">
        <f t="shared" si="150"/>
        <v/>
      </c>
      <c r="AN279" s="14" t="str">
        <f t="shared" si="150"/>
        <v/>
      </c>
      <c r="AO279" s="14" t="str">
        <f t="shared" si="150"/>
        <v/>
      </c>
      <c r="AP279" s="14" t="str">
        <f t="shared" si="150"/>
        <v/>
      </c>
      <c r="AQ279" s="14" t="str">
        <f t="shared" si="150"/>
        <v/>
      </c>
      <c r="AR279" s="14" t="str">
        <f t="shared" si="150"/>
        <v/>
      </c>
      <c r="AS279" s="14" t="str">
        <f t="shared" si="150"/>
        <v/>
      </c>
      <c r="AT279" s="14" t="str">
        <f t="shared" si="150"/>
        <v/>
      </c>
      <c r="AU279" s="14" t="str">
        <f t="shared" si="150"/>
        <v/>
      </c>
      <c r="AV279" s="14" t="str">
        <f t="shared" si="150"/>
        <v/>
      </c>
      <c r="AW279" s="14" t="str">
        <f t="shared" si="150"/>
        <v/>
      </c>
      <c r="AX279" s="14" t="str">
        <f t="shared" si="150"/>
        <v/>
      </c>
      <c r="AY279" s="14" t="str">
        <f t="shared" si="150"/>
        <v/>
      </c>
      <c r="AZ279" s="14" t="str">
        <f t="shared" si="150"/>
        <v/>
      </c>
      <c r="BA279" s="14" t="str">
        <f t="shared" si="150"/>
        <v/>
      </c>
      <c r="BB279" s="14" t="str">
        <f t="shared" si="150"/>
        <v/>
      </c>
      <c r="BC279" s="14" t="str">
        <f t="shared" si="150"/>
        <v/>
      </c>
      <c r="BD279" s="14" t="str">
        <f t="shared" si="150"/>
        <v/>
      </c>
      <c r="BE279" s="14" t="str">
        <f t="shared" si="150"/>
        <v/>
      </c>
      <c r="BF279" s="14" t="str">
        <f t="shared" si="150"/>
        <v/>
      </c>
      <c r="BG279" s="14" t="str">
        <f t="shared" si="150"/>
        <v/>
      </c>
      <c r="BH279" s="14" t="str">
        <f t="shared" si="150"/>
        <v/>
      </c>
      <c r="BI279" s="14" t="str">
        <f t="shared" si="150"/>
        <v/>
      </c>
      <c r="BJ279" s="14" t="str">
        <f t="shared" si="150"/>
        <v/>
      </c>
      <c r="BK279" s="14" t="str">
        <f t="shared" si="150"/>
        <v/>
      </c>
      <c r="BL279" s="14" t="str">
        <f t="shared" si="150"/>
        <v/>
      </c>
      <c r="BM279" s="14" t="str">
        <f t="shared" si="150"/>
        <v/>
      </c>
      <c r="BN279" s="14" t="str">
        <f t="shared" si="150"/>
        <v/>
      </c>
      <c r="BO279" s="14" t="str">
        <f t="shared" si="150"/>
        <v/>
      </c>
      <c r="BP279" s="14" t="str">
        <f t="shared" si="150"/>
        <v/>
      </c>
      <c r="BQ279" s="14" t="str">
        <f t="shared" si="150"/>
        <v/>
      </c>
      <c r="BR279" s="14">
        <f t="shared" si="150"/>
        <v>55</v>
      </c>
      <c r="BS279" s="14" t="str">
        <f t="shared" si="150"/>
        <v/>
      </c>
      <c r="BT279" s="14" t="str">
        <f t="shared" si="150"/>
        <v/>
      </c>
      <c r="BU279" s="14" t="str">
        <f t="shared" si="150"/>
        <v/>
      </c>
      <c r="BV279" s="14" t="str">
        <f t="shared" si="150"/>
        <v/>
      </c>
      <c r="BW279" s="14">
        <f t="shared" si="150"/>
        <v>26</v>
      </c>
      <c r="BX279" s="14" t="str">
        <f t="shared" si="150"/>
        <v/>
      </c>
      <c r="BY279" s="14" t="str">
        <f t="shared" si="150"/>
        <v/>
      </c>
      <c r="BZ279" s="14">
        <f t="shared" si="150"/>
        <v>64</v>
      </c>
      <c r="CA279" s="14" t="str">
        <f t="shared" si="150"/>
        <v/>
      </c>
      <c r="CB279" s="14" t="str">
        <f t="shared" si="150"/>
        <v/>
      </c>
      <c r="CC279" s="14" t="str">
        <f t="shared" si="150"/>
        <v/>
      </c>
      <c r="CD279" s="14" t="str">
        <f t="shared" si="150"/>
        <v/>
      </c>
      <c r="CE279" s="14" t="str">
        <f t="shared" si="150"/>
        <v/>
      </c>
      <c r="CF279" s="14" t="str">
        <f t="shared" si="150"/>
        <v/>
      </c>
      <c r="CG279" s="14" t="str">
        <f t="shared" si="150"/>
        <v/>
      </c>
      <c r="CH279" s="14" t="str">
        <f t="shared" si="150"/>
        <v/>
      </c>
      <c r="CI279" s="14" t="str">
        <f t="shared" si="150"/>
        <v/>
      </c>
      <c r="CJ279" s="14" t="str">
        <f t="shared" si="150"/>
        <v/>
      </c>
      <c r="CK279" s="14" t="str">
        <f t="shared" si="150"/>
        <v/>
      </c>
      <c r="CL279" s="14" t="str">
        <f t="shared" si="150"/>
        <v/>
      </c>
      <c r="CM279" s="14" t="str">
        <f t="shared" si="150"/>
        <v/>
      </c>
      <c r="CN279" s="14" t="str">
        <f t="shared" si="150"/>
        <v/>
      </c>
      <c r="CO279" s="14" t="str">
        <f t="shared" si="150"/>
        <v/>
      </c>
      <c r="CP279" s="14" t="str">
        <f t="shared" si="150"/>
        <v/>
      </c>
      <c r="CQ279" s="14">
        <f t="shared" si="150"/>
        <v>57</v>
      </c>
      <c r="CR279" s="14" t="str">
        <f t="shared" si="150"/>
        <v/>
      </c>
      <c r="CS279" s="14" t="str">
        <f t="shared" si="150"/>
        <v/>
      </c>
      <c r="CT279" s="14" t="str">
        <f t="shared" si="150"/>
        <v/>
      </c>
      <c r="CU279" s="14" t="str">
        <f t="shared" si="150"/>
        <v/>
      </c>
      <c r="CV279" s="14" t="str">
        <f t="shared" si="150"/>
        <v/>
      </c>
      <c r="CW279" s="14" t="str">
        <f t="shared" si="150"/>
        <v/>
      </c>
    </row>
    <row r="280" ht="12.75" customHeight="1" outlineLevel="1">
      <c r="A280" s="11" t="s">
        <v>757</v>
      </c>
      <c r="B280" s="14" t="str">
        <f t="shared" ref="B280:CW280" si="151">IF(AND(B10="",B223="AgeBanded"),"65+","")</f>
        <v/>
      </c>
      <c r="C280" s="14" t="str">
        <f t="shared" si="151"/>
        <v/>
      </c>
      <c r="D280" s="14" t="str">
        <f t="shared" si="151"/>
        <v/>
      </c>
      <c r="E280" s="14" t="str">
        <f t="shared" si="151"/>
        <v/>
      </c>
      <c r="F280" s="14" t="str">
        <f t="shared" si="151"/>
        <v/>
      </c>
      <c r="G280" s="14" t="str">
        <f t="shared" si="151"/>
        <v/>
      </c>
      <c r="H280" s="14" t="str">
        <f t="shared" si="151"/>
        <v/>
      </c>
      <c r="I280" s="14" t="str">
        <f t="shared" si="151"/>
        <v/>
      </c>
      <c r="J280" s="14" t="str">
        <f t="shared" si="151"/>
        <v>65+</v>
      </c>
      <c r="K280" s="14" t="str">
        <f t="shared" si="151"/>
        <v/>
      </c>
      <c r="L280" s="14" t="str">
        <f t="shared" si="151"/>
        <v/>
      </c>
      <c r="M280" s="14" t="str">
        <f t="shared" si="151"/>
        <v/>
      </c>
      <c r="N280" s="14" t="str">
        <f t="shared" si="151"/>
        <v/>
      </c>
      <c r="O280" s="14" t="str">
        <f t="shared" si="151"/>
        <v>65+</v>
      </c>
      <c r="P280" s="14" t="str">
        <f t="shared" si="151"/>
        <v/>
      </c>
      <c r="Q280" s="14" t="str">
        <f t="shared" si="151"/>
        <v/>
      </c>
      <c r="R280" s="14" t="str">
        <f t="shared" si="151"/>
        <v/>
      </c>
      <c r="S280" s="14" t="str">
        <f t="shared" si="151"/>
        <v/>
      </c>
      <c r="T280" s="14" t="str">
        <f t="shared" si="151"/>
        <v/>
      </c>
      <c r="U280" s="14" t="str">
        <f t="shared" si="151"/>
        <v/>
      </c>
      <c r="V280" s="14" t="str">
        <f t="shared" si="151"/>
        <v/>
      </c>
      <c r="W280" s="14" t="str">
        <f t="shared" si="151"/>
        <v/>
      </c>
      <c r="X280" s="14" t="str">
        <f t="shared" si="151"/>
        <v/>
      </c>
      <c r="Y280" s="14" t="str">
        <f t="shared" si="151"/>
        <v>65+</v>
      </c>
      <c r="Z280" s="14" t="str">
        <f t="shared" si="151"/>
        <v/>
      </c>
      <c r="AA280" s="14" t="str">
        <f t="shared" si="151"/>
        <v/>
      </c>
      <c r="AB280" s="14" t="str">
        <f t="shared" si="151"/>
        <v/>
      </c>
      <c r="AC280" s="14" t="str">
        <f t="shared" si="151"/>
        <v/>
      </c>
      <c r="AD280" s="14" t="str">
        <f t="shared" si="151"/>
        <v/>
      </c>
      <c r="AE280" s="14" t="str">
        <f t="shared" si="151"/>
        <v/>
      </c>
      <c r="AF280" s="14" t="str">
        <f t="shared" si="151"/>
        <v/>
      </c>
      <c r="AG280" s="14" t="str">
        <f t="shared" si="151"/>
        <v/>
      </c>
      <c r="AH280" s="14" t="str">
        <f t="shared" si="151"/>
        <v>65+</v>
      </c>
      <c r="AI280" s="14" t="str">
        <f t="shared" si="151"/>
        <v/>
      </c>
      <c r="AJ280" s="14" t="str">
        <f t="shared" si="151"/>
        <v>65+</v>
      </c>
      <c r="AK280" s="14" t="str">
        <f t="shared" si="151"/>
        <v/>
      </c>
      <c r="AL280" s="14" t="str">
        <f t="shared" si="151"/>
        <v/>
      </c>
      <c r="AM280" s="14" t="str">
        <f t="shared" si="151"/>
        <v/>
      </c>
      <c r="AN280" s="14" t="str">
        <f t="shared" si="151"/>
        <v/>
      </c>
      <c r="AO280" s="14" t="str">
        <f t="shared" si="151"/>
        <v/>
      </c>
      <c r="AP280" s="14" t="str">
        <f t="shared" si="151"/>
        <v/>
      </c>
      <c r="AQ280" s="14" t="str">
        <f t="shared" si="151"/>
        <v/>
      </c>
      <c r="AR280" s="14" t="str">
        <f t="shared" si="151"/>
        <v/>
      </c>
      <c r="AS280" s="14" t="str">
        <f t="shared" si="151"/>
        <v/>
      </c>
      <c r="AT280" s="14" t="str">
        <f t="shared" si="151"/>
        <v/>
      </c>
      <c r="AU280" s="14" t="str">
        <f t="shared" si="151"/>
        <v/>
      </c>
      <c r="AV280" s="14" t="str">
        <f t="shared" si="151"/>
        <v/>
      </c>
      <c r="AW280" s="14" t="str">
        <f t="shared" si="151"/>
        <v/>
      </c>
      <c r="AX280" s="14" t="str">
        <f t="shared" si="151"/>
        <v/>
      </c>
      <c r="AY280" s="14" t="str">
        <f t="shared" si="151"/>
        <v/>
      </c>
      <c r="AZ280" s="14" t="str">
        <f t="shared" si="151"/>
        <v/>
      </c>
      <c r="BA280" s="14" t="str">
        <f t="shared" si="151"/>
        <v/>
      </c>
      <c r="BB280" s="14" t="str">
        <f t="shared" si="151"/>
        <v/>
      </c>
      <c r="BC280" s="14" t="str">
        <f t="shared" si="151"/>
        <v/>
      </c>
      <c r="BD280" s="14" t="str">
        <f t="shared" si="151"/>
        <v/>
      </c>
      <c r="BE280" s="14" t="str">
        <f t="shared" si="151"/>
        <v/>
      </c>
      <c r="BF280" s="14" t="str">
        <f t="shared" si="151"/>
        <v/>
      </c>
      <c r="BG280" s="14" t="str">
        <f t="shared" si="151"/>
        <v/>
      </c>
      <c r="BH280" s="14" t="str">
        <f t="shared" si="151"/>
        <v/>
      </c>
      <c r="BI280" s="14" t="str">
        <f t="shared" si="151"/>
        <v/>
      </c>
      <c r="BJ280" s="14" t="str">
        <f t="shared" si="151"/>
        <v/>
      </c>
      <c r="BK280" s="14" t="str">
        <f t="shared" si="151"/>
        <v/>
      </c>
      <c r="BL280" s="14" t="str">
        <f t="shared" si="151"/>
        <v/>
      </c>
      <c r="BM280" s="14" t="str">
        <f t="shared" si="151"/>
        <v/>
      </c>
      <c r="BN280" s="14" t="str">
        <f t="shared" si="151"/>
        <v/>
      </c>
      <c r="BO280" s="14" t="str">
        <f t="shared" si="151"/>
        <v/>
      </c>
      <c r="BP280" s="14" t="str">
        <f t="shared" si="151"/>
        <v/>
      </c>
      <c r="BQ280" s="14" t="str">
        <f t="shared" si="151"/>
        <v/>
      </c>
      <c r="BR280" s="14" t="str">
        <f t="shared" si="151"/>
        <v>65+</v>
      </c>
      <c r="BS280" s="14" t="str">
        <f t="shared" si="151"/>
        <v/>
      </c>
      <c r="BT280" s="14" t="str">
        <f t="shared" si="151"/>
        <v/>
      </c>
      <c r="BU280" s="14" t="str">
        <f t="shared" si="151"/>
        <v/>
      </c>
      <c r="BV280" s="14" t="str">
        <f t="shared" si="151"/>
        <v/>
      </c>
      <c r="BW280" s="14" t="str">
        <f t="shared" si="151"/>
        <v>65+</v>
      </c>
      <c r="BX280" s="14" t="str">
        <f t="shared" si="151"/>
        <v/>
      </c>
      <c r="BY280" s="14" t="str">
        <f t="shared" si="151"/>
        <v/>
      </c>
      <c r="BZ280" s="14" t="str">
        <f t="shared" si="151"/>
        <v>65+</v>
      </c>
      <c r="CA280" s="14" t="str">
        <f t="shared" si="151"/>
        <v/>
      </c>
      <c r="CB280" s="14" t="str">
        <f t="shared" si="151"/>
        <v/>
      </c>
      <c r="CC280" s="14" t="str">
        <f t="shared" si="151"/>
        <v/>
      </c>
      <c r="CD280" s="14" t="str">
        <f t="shared" si="151"/>
        <v/>
      </c>
      <c r="CE280" s="14" t="str">
        <f t="shared" si="151"/>
        <v/>
      </c>
      <c r="CF280" s="14" t="str">
        <f t="shared" si="151"/>
        <v/>
      </c>
      <c r="CG280" s="14" t="str">
        <f t="shared" si="151"/>
        <v/>
      </c>
      <c r="CH280" s="14" t="str">
        <f t="shared" si="151"/>
        <v/>
      </c>
      <c r="CI280" s="14" t="str">
        <f t="shared" si="151"/>
        <v/>
      </c>
      <c r="CJ280" s="14" t="str">
        <f t="shared" si="151"/>
        <v/>
      </c>
      <c r="CK280" s="14" t="str">
        <f t="shared" si="151"/>
        <v/>
      </c>
      <c r="CL280" s="14" t="str">
        <f t="shared" si="151"/>
        <v/>
      </c>
      <c r="CM280" s="14" t="str">
        <f t="shared" si="151"/>
        <v/>
      </c>
      <c r="CN280" s="14" t="str">
        <f t="shared" si="151"/>
        <v/>
      </c>
      <c r="CO280" s="14" t="str">
        <f t="shared" si="151"/>
        <v/>
      </c>
      <c r="CP280" s="14" t="str">
        <f t="shared" si="151"/>
        <v/>
      </c>
      <c r="CQ280" s="14" t="str">
        <f t="shared" si="151"/>
        <v>65+</v>
      </c>
      <c r="CR280" s="14" t="str">
        <f t="shared" si="151"/>
        <v/>
      </c>
      <c r="CS280" s="14" t="str">
        <f t="shared" si="151"/>
        <v/>
      </c>
      <c r="CT280" s="14" t="str">
        <f t="shared" si="151"/>
        <v/>
      </c>
      <c r="CU280" s="14" t="str">
        <f t="shared" si="151"/>
        <v/>
      </c>
      <c r="CV280" s="14" t="str">
        <f t="shared" si="151"/>
        <v/>
      </c>
      <c r="CW280" s="14" t="str">
        <f t="shared" si="151"/>
        <v/>
      </c>
    </row>
    <row r="281" ht="12.75" customHeight="1" outlineLevel="1">
      <c r="A281" s="10" t="s">
        <v>758</v>
      </c>
      <c r="B281" s="17" t="str">
        <f t="shared" ref="B281:CW281" si="152">IF(B280="","",RANDBETWEEN(0,100))</f>
        <v/>
      </c>
      <c r="C281" s="17" t="str">
        <f t="shared" si="152"/>
        <v/>
      </c>
      <c r="D281" s="17" t="str">
        <f t="shared" si="152"/>
        <v/>
      </c>
      <c r="E281" s="17" t="str">
        <f t="shared" si="152"/>
        <v/>
      </c>
      <c r="F281" s="17" t="str">
        <f t="shared" si="152"/>
        <v/>
      </c>
      <c r="G281" s="17" t="str">
        <f t="shared" si="152"/>
        <v/>
      </c>
      <c r="H281" s="17" t="str">
        <f t="shared" si="152"/>
        <v/>
      </c>
      <c r="I281" s="17" t="str">
        <f t="shared" si="152"/>
        <v/>
      </c>
      <c r="J281" s="17">
        <f t="shared" si="152"/>
        <v>32</v>
      </c>
      <c r="K281" s="17" t="str">
        <f t="shared" si="152"/>
        <v/>
      </c>
      <c r="L281" s="17" t="str">
        <f t="shared" si="152"/>
        <v/>
      </c>
      <c r="M281" s="17" t="str">
        <f t="shared" si="152"/>
        <v/>
      </c>
      <c r="N281" s="17" t="str">
        <f t="shared" si="152"/>
        <v/>
      </c>
      <c r="O281" s="17">
        <f t="shared" si="152"/>
        <v>4</v>
      </c>
      <c r="P281" s="17" t="str">
        <f t="shared" si="152"/>
        <v/>
      </c>
      <c r="Q281" s="17" t="str">
        <f t="shared" si="152"/>
        <v/>
      </c>
      <c r="R281" s="17" t="str">
        <f t="shared" si="152"/>
        <v/>
      </c>
      <c r="S281" s="17" t="str">
        <f t="shared" si="152"/>
        <v/>
      </c>
      <c r="T281" s="17" t="str">
        <f t="shared" si="152"/>
        <v/>
      </c>
      <c r="U281" s="17" t="str">
        <f t="shared" si="152"/>
        <v/>
      </c>
      <c r="V281" s="17" t="str">
        <f t="shared" si="152"/>
        <v/>
      </c>
      <c r="W281" s="17" t="str">
        <f t="shared" si="152"/>
        <v/>
      </c>
      <c r="X281" s="17" t="str">
        <f t="shared" si="152"/>
        <v/>
      </c>
      <c r="Y281" s="17">
        <f t="shared" si="152"/>
        <v>11</v>
      </c>
      <c r="Z281" s="17" t="str">
        <f t="shared" si="152"/>
        <v/>
      </c>
      <c r="AA281" s="17" t="str">
        <f t="shared" si="152"/>
        <v/>
      </c>
      <c r="AB281" s="17" t="str">
        <f t="shared" si="152"/>
        <v/>
      </c>
      <c r="AC281" s="17" t="str">
        <f t="shared" si="152"/>
        <v/>
      </c>
      <c r="AD281" s="17" t="str">
        <f t="shared" si="152"/>
        <v/>
      </c>
      <c r="AE281" s="17" t="str">
        <f t="shared" si="152"/>
        <v/>
      </c>
      <c r="AF281" s="17" t="str">
        <f t="shared" si="152"/>
        <v/>
      </c>
      <c r="AG281" s="17" t="str">
        <f t="shared" si="152"/>
        <v/>
      </c>
      <c r="AH281" s="17">
        <f t="shared" si="152"/>
        <v>68</v>
      </c>
      <c r="AI281" s="17" t="str">
        <f t="shared" si="152"/>
        <v/>
      </c>
      <c r="AJ281" s="17">
        <f t="shared" si="152"/>
        <v>90</v>
      </c>
      <c r="AK281" s="17" t="str">
        <f t="shared" si="152"/>
        <v/>
      </c>
      <c r="AL281" s="17" t="str">
        <f t="shared" si="152"/>
        <v/>
      </c>
      <c r="AM281" s="17" t="str">
        <f t="shared" si="152"/>
        <v/>
      </c>
      <c r="AN281" s="17" t="str">
        <f t="shared" si="152"/>
        <v/>
      </c>
      <c r="AO281" s="17" t="str">
        <f t="shared" si="152"/>
        <v/>
      </c>
      <c r="AP281" s="17" t="str">
        <f t="shared" si="152"/>
        <v/>
      </c>
      <c r="AQ281" s="17" t="str">
        <f t="shared" si="152"/>
        <v/>
      </c>
      <c r="AR281" s="17" t="str">
        <f t="shared" si="152"/>
        <v/>
      </c>
      <c r="AS281" s="17" t="str">
        <f t="shared" si="152"/>
        <v/>
      </c>
      <c r="AT281" s="17" t="str">
        <f t="shared" si="152"/>
        <v/>
      </c>
      <c r="AU281" s="17" t="str">
        <f t="shared" si="152"/>
        <v/>
      </c>
      <c r="AV281" s="17" t="str">
        <f t="shared" si="152"/>
        <v/>
      </c>
      <c r="AW281" s="17" t="str">
        <f t="shared" si="152"/>
        <v/>
      </c>
      <c r="AX281" s="17" t="str">
        <f t="shared" si="152"/>
        <v/>
      </c>
      <c r="AY281" s="17" t="str">
        <f t="shared" si="152"/>
        <v/>
      </c>
      <c r="AZ281" s="17" t="str">
        <f t="shared" si="152"/>
        <v/>
      </c>
      <c r="BA281" s="17" t="str">
        <f t="shared" si="152"/>
        <v/>
      </c>
      <c r="BB281" s="17" t="str">
        <f t="shared" si="152"/>
        <v/>
      </c>
      <c r="BC281" s="17" t="str">
        <f t="shared" si="152"/>
        <v/>
      </c>
      <c r="BD281" s="17" t="str">
        <f t="shared" si="152"/>
        <v/>
      </c>
      <c r="BE281" s="17" t="str">
        <f t="shared" si="152"/>
        <v/>
      </c>
      <c r="BF281" s="17" t="str">
        <f t="shared" si="152"/>
        <v/>
      </c>
      <c r="BG281" s="17" t="str">
        <f t="shared" si="152"/>
        <v/>
      </c>
      <c r="BH281" s="17" t="str">
        <f t="shared" si="152"/>
        <v/>
      </c>
      <c r="BI281" s="17" t="str">
        <f t="shared" si="152"/>
        <v/>
      </c>
      <c r="BJ281" s="17" t="str">
        <f t="shared" si="152"/>
        <v/>
      </c>
      <c r="BK281" s="17" t="str">
        <f t="shared" si="152"/>
        <v/>
      </c>
      <c r="BL281" s="17" t="str">
        <f t="shared" si="152"/>
        <v/>
      </c>
      <c r="BM281" s="17" t="str">
        <f t="shared" si="152"/>
        <v/>
      </c>
      <c r="BN281" s="17" t="str">
        <f t="shared" si="152"/>
        <v/>
      </c>
      <c r="BO281" s="17" t="str">
        <f t="shared" si="152"/>
        <v/>
      </c>
      <c r="BP281" s="17" t="str">
        <f t="shared" si="152"/>
        <v/>
      </c>
      <c r="BQ281" s="17" t="str">
        <f t="shared" si="152"/>
        <v/>
      </c>
      <c r="BR281" s="17">
        <f t="shared" si="152"/>
        <v>41</v>
      </c>
      <c r="BS281" s="17" t="str">
        <f t="shared" si="152"/>
        <v/>
      </c>
      <c r="BT281" s="17" t="str">
        <f t="shared" si="152"/>
        <v/>
      </c>
      <c r="BU281" s="17" t="str">
        <f t="shared" si="152"/>
        <v/>
      </c>
      <c r="BV281" s="17" t="str">
        <f t="shared" si="152"/>
        <v/>
      </c>
      <c r="BW281" s="17">
        <f t="shared" si="152"/>
        <v>67</v>
      </c>
      <c r="BX281" s="17" t="str">
        <f t="shared" si="152"/>
        <v/>
      </c>
      <c r="BY281" s="17" t="str">
        <f t="shared" si="152"/>
        <v/>
      </c>
      <c r="BZ281" s="17">
        <f t="shared" si="152"/>
        <v>76</v>
      </c>
      <c r="CA281" s="17" t="str">
        <f t="shared" si="152"/>
        <v/>
      </c>
      <c r="CB281" s="17" t="str">
        <f t="shared" si="152"/>
        <v/>
      </c>
      <c r="CC281" s="17" t="str">
        <f t="shared" si="152"/>
        <v/>
      </c>
      <c r="CD281" s="17" t="str">
        <f t="shared" si="152"/>
        <v/>
      </c>
      <c r="CE281" s="17" t="str">
        <f t="shared" si="152"/>
        <v/>
      </c>
      <c r="CF281" s="17" t="str">
        <f t="shared" si="152"/>
        <v/>
      </c>
      <c r="CG281" s="17" t="str">
        <f t="shared" si="152"/>
        <v/>
      </c>
      <c r="CH281" s="17" t="str">
        <f t="shared" si="152"/>
        <v/>
      </c>
      <c r="CI281" s="17" t="str">
        <f t="shared" si="152"/>
        <v/>
      </c>
      <c r="CJ281" s="17" t="str">
        <f t="shared" si="152"/>
        <v/>
      </c>
      <c r="CK281" s="17" t="str">
        <f t="shared" si="152"/>
        <v/>
      </c>
      <c r="CL281" s="17" t="str">
        <f t="shared" si="152"/>
        <v/>
      </c>
      <c r="CM281" s="17" t="str">
        <f t="shared" si="152"/>
        <v/>
      </c>
      <c r="CN281" s="17" t="str">
        <f t="shared" si="152"/>
        <v/>
      </c>
      <c r="CO281" s="17" t="str">
        <f t="shared" si="152"/>
        <v/>
      </c>
      <c r="CP281" s="17" t="str">
        <f t="shared" si="152"/>
        <v/>
      </c>
      <c r="CQ281" s="17">
        <f t="shared" si="152"/>
        <v>15</v>
      </c>
      <c r="CR281" s="17" t="str">
        <f t="shared" si="152"/>
        <v/>
      </c>
      <c r="CS281" s="17" t="str">
        <f t="shared" si="152"/>
        <v/>
      </c>
      <c r="CT281" s="17" t="str">
        <f t="shared" si="152"/>
        <v/>
      </c>
      <c r="CU281" s="17" t="str">
        <f t="shared" si="152"/>
        <v/>
      </c>
      <c r="CV281" s="17" t="str">
        <f t="shared" si="152"/>
        <v/>
      </c>
      <c r="CW281" s="17" t="str">
        <f t="shared" si="152"/>
        <v/>
      </c>
    </row>
    <row r="282" ht="12.75" customHeight="1">
      <c r="A282" s="11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</row>
    <row r="283" ht="12.75" customHeight="1">
      <c r="A283" s="11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</row>
    <row r="284" ht="12.75" customHeight="1">
      <c r="A284" s="30" t="str">
        <f t="shared" ref="A284:A285" si="154">A2</f>
        <v>situsState</v>
      </c>
      <c r="B284" s="30">
        <f t="shared" ref="B284:CW284" si="153">RAND()</f>
        <v>0.09972974277</v>
      </c>
      <c r="C284" s="30">
        <f t="shared" si="153"/>
        <v>0.1222257571</v>
      </c>
      <c r="D284" s="30">
        <f t="shared" si="153"/>
        <v>0.8582552701</v>
      </c>
      <c r="E284" s="30">
        <f t="shared" si="153"/>
        <v>0.6068940549</v>
      </c>
      <c r="F284" s="30">
        <f t="shared" si="153"/>
        <v>0.994364894</v>
      </c>
      <c r="G284" s="30">
        <f t="shared" si="153"/>
        <v>0.7221435454</v>
      </c>
      <c r="H284" s="30">
        <f t="shared" si="153"/>
        <v>0.4510614416</v>
      </c>
      <c r="I284" s="30">
        <f t="shared" si="153"/>
        <v>0.4308961366</v>
      </c>
      <c r="J284" s="30">
        <f t="shared" si="153"/>
        <v>0.6617166706</v>
      </c>
      <c r="K284" s="30">
        <f t="shared" si="153"/>
        <v>0.9897866687</v>
      </c>
      <c r="L284" s="30">
        <f t="shared" si="153"/>
        <v>0.4145041736</v>
      </c>
      <c r="M284" s="30">
        <f t="shared" si="153"/>
        <v>0.409182684</v>
      </c>
      <c r="N284" s="30">
        <f t="shared" si="153"/>
        <v>0.4610841078</v>
      </c>
      <c r="O284" s="30">
        <f t="shared" si="153"/>
        <v>0.6167616733</v>
      </c>
      <c r="P284" s="30">
        <f t="shared" si="153"/>
        <v>0.2073394824</v>
      </c>
      <c r="Q284" s="30">
        <f t="shared" si="153"/>
        <v>0.3328540439</v>
      </c>
      <c r="R284" s="30">
        <f t="shared" si="153"/>
        <v>0.1413455841</v>
      </c>
      <c r="S284" s="30">
        <f t="shared" si="153"/>
        <v>0.5612698416</v>
      </c>
      <c r="T284" s="30">
        <f t="shared" si="153"/>
        <v>0.3773870727</v>
      </c>
      <c r="U284" s="30">
        <f t="shared" si="153"/>
        <v>0.4010832939</v>
      </c>
      <c r="V284" s="30">
        <f t="shared" si="153"/>
        <v>0.8247206815</v>
      </c>
      <c r="W284" s="30">
        <f t="shared" si="153"/>
        <v>0.5928583152</v>
      </c>
      <c r="X284" s="30">
        <f t="shared" si="153"/>
        <v>0.02591346592</v>
      </c>
      <c r="Y284" s="30">
        <f t="shared" si="153"/>
        <v>0.8270552507</v>
      </c>
      <c r="Z284" s="30">
        <f t="shared" si="153"/>
        <v>0.651969908</v>
      </c>
      <c r="AA284" s="30">
        <f t="shared" si="153"/>
        <v>0.3628671285</v>
      </c>
      <c r="AB284" s="30">
        <f t="shared" si="153"/>
        <v>0.990093784</v>
      </c>
      <c r="AC284" s="30">
        <f t="shared" si="153"/>
        <v>0.9324917427</v>
      </c>
      <c r="AD284" s="30">
        <f t="shared" si="153"/>
        <v>0.5148136882</v>
      </c>
      <c r="AE284" s="30">
        <f t="shared" si="153"/>
        <v>0.2388531462</v>
      </c>
      <c r="AF284" s="30">
        <f t="shared" si="153"/>
        <v>0.7943333694</v>
      </c>
      <c r="AG284" s="30">
        <f t="shared" si="153"/>
        <v>0.594044654</v>
      </c>
      <c r="AH284" s="30">
        <f t="shared" si="153"/>
        <v>0.5513519406</v>
      </c>
      <c r="AI284" s="30">
        <f t="shared" si="153"/>
        <v>0.3912724886</v>
      </c>
      <c r="AJ284" s="30">
        <f t="shared" si="153"/>
        <v>0.671230416</v>
      </c>
      <c r="AK284" s="30">
        <f t="shared" si="153"/>
        <v>0.1548378578</v>
      </c>
      <c r="AL284" s="30">
        <f t="shared" si="153"/>
        <v>0.3302652379</v>
      </c>
      <c r="AM284" s="30">
        <f t="shared" si="153"/>
        <v>0.8707022824</v>
      </c>
      <c r="AN284" s="30">
        <f t="shared" si="153"/>
        <v>0.2029611132</v>
      </c>
      <c r="AO284" s="30">
        <f t="shared" si="153"/>
        <v>0.1644393312</v>
      </c>
      <c r="AP284" s="30">
        <f t="shared" si="153"/>
        <v>0.8995790995</v>
      </c>
      <c r="AQ284" s="30">
        <f t="shared" si="153"/>
        <v>0.6638834461</v>
      </c>
      <c r="AR284" s="30">
        <f t="shared" si="153"/>
        <v>0.3838683046</v>
      </c>
      <c r="AS284" s="30">
        <f t="shared" si="153"/>
        <v>0.5605446516</v>
      </c>
      <c r="AT284" s="30">
        <f t="shared" si="153"/>
        <v>0.1257723907</v>
      </c>
      <c r="AU284" s="30">
        <f t="shared" si="153"/>
        <v>0.9668653116</v>
      </c>
      <c r="AV284" s="30">
        <f t="shared" si="153"/>
        <v>0.1550350838</v>
      </c>
      <c r="AW284" s="30">
        <f t="shared" si="153"/>
        <v>0.1556533066</v>
      </c>
      <c r="AX284" s="30">
        <f t="shared" si="153"/>
        <v>0.9990113854</v>
      </c>
      <c r="AY284" s="30">
        <f t="shared" si="153"/>
        <v>0.1635337089</v>
      </c>
      <c r="AZ284" s="30">
        <f t="shared" si="153"/>
        <v>0.7116244533</v>
      </c>
      <c r="BA284" s="30">
        <f t="shared" si="153"/>
        <v>0.5420187298</v>
      </c>
      <c r="BB284" s="30">
        <f t="shared" si="153"/>
        <v>0.8302903384</v>
      </c>
      <c r="BC284" s="30">
        <f t="shared" si="153"/>
        <v>0.2478035615</v>
      </c>
      <c r="BD284" s="30">
        <f t="shared" si="153"/>
        <v>0.1337662841</v>
      </c>
      <c r="BE284" s="30">
        <f t="shared" si="153"/>
        <v>0.7781537374</v>
      </c>
      <c r="BF284" s="30">
        <f t="shared" si="153"/>
        <v>0.5162602381</v>
      </c>
      <c r="BG284" s="30">
        <f t="shared" si="153"/>
        <v>0.677757179</v>
      </c>
      <c r="BH284" s="30">
        <f t="shared" si="153"/>
        <v>0.1417730524</v>
      </c>
      <c r="BI284" s="30">
        <f t="shared" si="153"/>
        <v>0.4701721382</v>
      </c>
      <c r="BJ284" s="30">
        <f t="shared" si="153"/>
        <v>0.2975267116</v>
      </c>
      <c r="BK284" s="30">
        <f t="shared" si="153"/>
        <v>0.9000097648</v>
      </c>
      <c r="BL284" s="30">
        <f t="shared" si="153"/>
        <v>0.02646531365</v>
      </c>
      <c r="BM284" s="30">
        <f t="shared" si="153"/>
        <v>0.1112482438</v>
      </c>
      <c r="BN284" s="30">
        <f t="shared" si="153"/>
        <v>0.6861984018</v>
      </c>
      <c r="BO284" s="30">
        <f t="shared" si="153"/>
        <v>0.03258303445</v>
      </c>
      <c r="BP284" s="30">
        <f t="shared" si="153"/>
        <v>0.05538833969</v>
      </c>
      <c r="BQ284" s="30">
        <f t="shared" si="153"/>
        <v>0.7924752224</v>
      </c>
      <c r="BR284" s="30">
        <f t="shared" si="153"/>
        <v>0.4884672296</v>
      </c>
      <c r="BS284" s="30">
        <f t="shared" si="153"/>
        <v>0.4445686491</v>
      </c>
      <c r="BT284" s="30">
        <f t="shared" si="153"/>
        <v>0.9057010208</v>
      </c>
      <c r="BU284" s="30">
        <f t="shared" si="153"/>
        <v>0.6484035244</v>
      </c>
      <c r="BV284" s="30">
        <f t="shared" si="153"/>
        <v>0.09800134579</v>
      </c>
      <c r="BW284" s="30">
        <f t="shared" si="153"/>
        <v>0.2208621579</v>
      </c>
      <c r="BX284" s="30">
        <f t="shared" si="153"/>
        <v>0.9245185991</v>
      </c>
      <c r="BY284" s="30">
        <f t="shared" si="153"/>
        <v>0.6505409113</v>
      </c>
      <c r="BZ284" s="30">
        <f t="shared" si="153"/>
        <v>0.4859326404</v>
      </c>
      <c r="CA284" s="30">
        <f t="shared" si="153"/>
        <v>0.7502491911</v>
      </c>
      <c r="CB284" s="30">
        <f t="shared" si="153"/>
        <v>0.26749</v>
      </c>
      <c r="CC284" s="30">
        <f t="shared" si="153"/>
        <v>0.6120951007</v>
      </c>
      <c r="CD284" s="30">
        <f t="shared" si="153"/>
        <v>0.5632196065</v>
      </c>
      <c r="CE284" s="30">
        <f t="shared" si="153"/>
        <v>0.92512483</v>
      </c>
      <c r="CF284" s="30">
        <f t="shared" si="153"/>
        <v>0.2163915454</v>
      </c>
      <c r="CG284" s="30">
        <f t="shared" si="153"/>
        <v>0.5172402225</v>
      </c>
      <c r="CH284" s="30">
        <f t="shared" si="153"/>
        <v>0.8411668237</v>
      </c>
      <c r="CI284" s="30">
        <f t="shared" si="153"/>
        <v>0.6911276919</v>
      </c>
      <c r="CJ284" s="30">
        <f t="shared" si="153"/>
        <v>0.2265177313</v>
      </c>
      <c r="CK284" s="30">
        <f t="shared" si="153"/>
        <v>0.5381886149</v>
      </c>
      <c r="CL284" s="30">
        <f t="shared" si="153"/>
        <v>0.5658826688</v>
      </c>
      <c r="CM284" s="30">
        <f t="shared" si="153"/>
        <v>0.9349696212</v>
      </c>
      <c r="CN284" s="30">
        <f t="shared" si="153"/>
        <v>0.5046509075</v>
      </c>
      <c r="CO284" s="30">
        <f t="shared" si="153"/>
        <v>0.3533489375</v>
      </c>
      <c r="CP284" s="30">
        <f t="shared" si="153"/>
        <v>0.7524561398</v>
      </c>
      <c r="CQ284" s="30">
        <f t="shared" si="153"/>
        <v>0.9487425311</v>
      </c>
      <c r="CR284" s="30">
        <f t="shared" si="153"/>
        <v>0.1683906237</v>
      </c>
      <c r="CS284" s="30">
        <f t="shared" si="153"/>
        <v>0.6298520189</v>
      </c>
      <c r="CT284" s="30">
        <f t="shared" si="153"/>
        <v>0.794634022</v>
      </c>
      <c r="CU284" s="30">
        <f t="shared" si="153"/>
        <v>0.9589835926</v>
      </c>
      <c r="CV284" s="30">
        <f t="shared" si="153"/>
        <v>0.2876242027</v>
      </c>
      <c r="CW284" s="30">
        <f t="shared" si="153"/>
        <v>0.7837256036</v>
      </c>
    </row>
    <row r="285" ht="12.75" customHeight="1">
      <c r="A285" s="11" t="str">
        <f t="shared" si="154"/>
        <v>zip</v>
      </c>
      <c r="B285" s="11">
        <f t="shared" ref="B285:CW285" si="155">RAND()</f>
        <v>0.8396723138</v>
      </c>
      <c r="C285" s="11">
        <f t="shared" si="155"/>
        <v>0.8963917027</v>
      </c>
      <c r="D285" s="11">
        <f t="shared" si="155"/>
        <v>0.2287107989</v>
      </c>
      <c r="E285" s="11">
        <f t="shared" si="155"/>
        <v>0.1554356851</v>
      </c>
      <c r="F285" s="11">
        <f t="shared" si="155"/>
        <v>0.2697790521</v>
      </c>
      <c r="G285" s="11">
        <f t="shared" si="155"/>
        <v>0.6709285408</v>
      </c>
      <c r="H285" s="11">
        <f t="shared" si="155"/>
        <v>0.09608542256</v>
      </c>
      <c r="I285" s="11">
        <f t="shared" si="155"/>
        <v>0.7455098484</v>
      </c>
      <c r="J285" s="11">
        <f t="shared" si="155"/>
        <v>0.7035114824</v>
      </c>
      <c r="K285" s="11">
        <f t="shared" si="155"/>
        <v>0.9245957691</v>
      </c>
      <c r="L285" s="11">
        <f t="shared" si="155"/>
        <v>0.1013169674</v>
      </c>
      <c r="M285" s="11">
        <f t="shared" si="155"/>
        <v>0.387114679</v>
      </c>
      <c r="N285" s="11">
        <f t="shared" si="155"/>
        <v>0.8949709485</v>
      </c>
      <c r="O285" s="11">
        <f t="shared" si="155"/>
        <v>0.3156866223</v>
      </c>
      <c r="P285" s="11">
        <f t="shared" si="155"/>
        <v>0.535636382</v>
      </c>
      <c r="Q285" s="11">
        <f t="shared" si="155"/>
        <v>0.1238401076</v>
      </c>
      <c r="R285" s="11">
        <f t="shared" si="155"/>
        <v>0.2960314619</v>
      </c>
      <c r="S285" s="11">
        <f t="shared" si="155"/>
        <v>0.9461808155</v>
      </c>
      <c r="T285" s="11">
        <f t="shared" si="155"/>
        <v>0.513835494</v>
      </c>
      <c r="U285" s="11">
        <f t="shared" si="155"/>
        <v>0.4819968446</v>
      </c>
      <c r="V285" s="11">
        <f t="shared" si="155"/>
        <v>0.7815032119</v>
      </c>
      <c r="W285" s="11">
        <f t="shared" si="155"/>
        <v>0.1236053048</v>
      </c>
      <c r="X285" s="11">
        <f t="shared" si="155"/>
        <v>0.5552960387</v>
      </c>
      <c r="Y285" s="11">
        <f t="shared" si="155"/>
        <v>0.2978154573</v>
      </c>
      <c r="Z285" s="11">
        <f t="shared" si="155"/>
        <v>0.1065347721</v>
      </c>
      <c r="AA285" s="11">
        <f t="shared" si="155"/>
        <v>0.1022043005</v>
      </c>
      <c r="AB285" s="11">
        <f t="shared" si="155"/>
        <v>0.8445228632</v>
      </c>
      <c r="AC285" s="11">
        <f t="shared" si="155"/>
        <v>0.6274699574</v>
      </c>
      <c r="AD285" s="11">
        <f t="shared" si="155"/>
        <v>0.8032853126</v>
      </c>
      <c r="AE285" s="11">
        <f t="shared" si="155"/>
        <v>0.822949502</v>
      </c>
      <c r="AF285" s="11">
        <f t="shared" si="155"/>
        <v>0.5032130054</v>
      </c>
      <c r="AG285" s="11">
        <f t="shared" si="155"/>
        <v>0.384457464</v>
      </c>
      <c r="AH285" s="11">
        <f t="shared" si="155"/>
        <v>0.4738982074</v>
      </c>
      <c r="AI285" s="11">
        <f t="shared" si="155"/>
        <v>0.9219218996</v>
      </c>
      <c r="AJ285" s="11">
        <f t="shared" si="155"/>
        <v>0.4558915621</v>
      </c>
      <c r="AK285" s="11">
        <f t="shared" si="155"/>
        <v>0.5988651108</v>
      </c>
      <c r="AL285" s="11">
        <f t="shared" si="155"/>
        <v>0.6868069969</v>
      </c>
      <c r="AM285" s="11">
        <f t="shared" si="155"/>
        <v>0.5265964915</v>
      </c>
      <c r="AN285" s="11">
        <f t="shared" si="155"/>
        <v>0.7211456064</v>
      </c>
      <c r="AO285" s="11">
        <f t="shared" si="155"/>
        <v>0.4430552813</v>
      </c>
      <c r="AP285" s="11">
        <f t="shared" si="155"/>
        <v>0.9334052214</v>
      </c>
      <c r="AQ285" s="11">
        <f t="shared" si="155"/>
        <v>0.6095610455</v>
      </c>
      <c r="AR285" s="11">
        <f t="shared" si="155"/>
        <v>0.2104877162</v>
      </c>
      <c r="AS285" s="11">
        <f t="shared" si="155"/>
        <v>0.4183007025</v>
      </c>
      <c r="AT285" s="11">
        <f t="shared" si="155"/>
        <v>0.3521112421</v>
      </c>
      <c r="AU285" s="11">
        <f t="shared" si="155"/>
        <v>0.9192001716</v>
      </c>
      <c r="AV285" s="11">
        <f t="shared" si="155"/>
        <v>0.3668799801</v>
      </c>
      <c r="AW285" s="11">
        <f t="shared" si="155"/>
        <v>0.3469003404</v>
      </c>
      <c r="AX285" s="11">
        <f t="shared" si="155"/>
        <v>0.1768593497</v>
      </c>
      <c r="AY285" s="11">
        <f t="shared" si="155"/>
        <v>0.7568759624</v>
      </c>
      <c r="AZ285" s="11">
        <f t="shared" si="155"/>
        <v>0.2249499146</v>
      </c>
      <c r="BA285" s="11">
        <f t="shared" si="155"/>
        <v>0.06430766589</v>
      </c>
      <c r="BB285" s="11">
        <f t="shared" si="155"/>
        <v>0.1170483882</v>
      </c>
      <c r="BC285" s="11">
        <f t="shared" si="155"/>
        <v>0.1201365926</v>
      </c>
      <c r="BD285" s="11">
        <f t="shared" si="155"/>
        <v>0.724929659</v>
      </c>
      <c r="BE285" s="11">
        <f t="shared" si="155"/>
        <v>0.9558022265</v>
      </c>
      <c r="BF285" s="11">
        <f t="shared" si="155"/>
        <v>0.1259790673</v>
      </c>
      <c r="BG285" s="11">
        <f t="shared" si="155"/>
        <v>0.9814837856</v>
      </c>
      <c r="BH285" s="11">
        <f t="shared" si="155"/>
        <v>0.3623492929</v>
      </c>
      <c r="BI285" s="11">
        <f t="shared" si="155"/>
        <v>0.7322360397</v>
      </c>
      <c r="BJ285" s="11">
        <f t="shared" si="155"/>
        <v>0.2648115132</v>
      </c>
      <c r="BK285" s="11">
        <f t="shared" si="155"/>
        <v>0.7222308293</v>
      </c>
      <c r="BL285" s="11">
        <f t="shared" si="155"/>
        <v>0.5055161719</v>
      </c>
      <c r="BM285" s="11">
        <f t="shared" si="155"/>
        <v>0.0893857959</v>
      </c>
      <c r="BN285" s="11">
        <f t="shared" si="155"/>
        <v>0.619073759</v>
      </c>
      <c r="BO285" s="11">
        <f t="shared" si="155"/>
        <v>0.9909820107</v>
      </c>
      <c r="BP285" s="11">
        <f t="shared" si="155"/>
        <v>0.9628108357</v>
      </c>
      <c r="BQ285" s="11">
        <f t="shared" si="155"/>
        <v>0.1454425735</v>
      </c>
      <c r="BR285" s="11">
        <f t="shared" si="155"/>
        <v>0.4747531058</v>
      </c>
      <c r="BS285" s="11">
        <f t="shared" si="155"/>
        <v>0.5062649953</v>
      </c>
      <c r="BT285" s="11">
        <f t="shared" si="155"/>
        <v>0.6318311679</v>
      </c>
      <c r="BU285" s="11">
        <f t="shared" si="155"/>
        <v>0.801169554</v>
      </c>
      <c r="BV285" s="11">
        <f t="shared" si="155"/>
        <v>0.2110010051</v>
      </c>
      <c r="BW285" s="11">
        <f t="shared" si="155"/>
        <v>0.572847178</v>
      </c>
      <c r="BX285" s="11">
        <f t="shared" si="155"/>
        <v>0.3124160255</v>
      </c>
      <c r="BY285" s="11">
        <f t="shared" si="155"/>
        <v>0.4172598806</v>
      </c>
      <c r="BZ285" s="11">
        <f t="shared" si="155"/>
        <v>0.6164830104</v>
      </c>
      <c r="CA285" s="11">
        <f t="shared" si="155"/>
        <v>0.3312675385</v>
      </c>
      <c r="CB285" s="11">
        <f t="shared" si="155"/>
        <v>0.01557941305</v>
      </c>
      <c r="CC285" s="11">
        <f t="shared" si="155"/>
        <v>0.4534252133</v>
      </c>
      <c r="CD285" s="11">
        <f t="shared" si="155"/>
        <v>0.5864051145</v>
      </c>
      <c r="CE285" s="11">
        <f t="shared" si="155"/>
        <v>0.01011484144</v>
      </c>
      <c r="CF285" s="11">
        <f t="shared" si="155"/>
        <v>0.3503866217</v>
      </c>
      <c r="CG285" s="11">
        <f t="shared" si="155"/>
        <v>0.9637465519</v>
      </c>
      <c r="CH285" s="11">
        <f t="shared" si="155"/>
        <v>0.4072474754</v>
      </c>
      <c r="CI285" s="11">
        <f t="shared" si="155"/>
        <v>0.7005838862</v>
      </c>
      <c r="CJ285" s="11">
        <f t="shared" si="155"/>
        <v>0.8208034435</v>
      </c>
      <c r="CK285" s="11">
        <f t="shared" si="155"/>
        <v>0.09281861717</v>
      </c>
      <c r="CL285" s="11">
        <f t="shared" si="155"/>
        <v>0.08623692848</v>
      </c>
      <c r="CM285" s="11">
        <f t="shared" si="155"/>
        <v>0.4228406828</v>
      </c>
      <c r="CN285" s="11">
        <f t="shared" si="155"/>
        <v>0.1145498165</v>
      </c>
      <c r="CO285" s="11">
        <f t="shared" si="155"/>
        <v>0.9672187279</v>
      </c>
      <c r="CP285" s="11">
        <f t="shared" si="155"/>
        <v>0.4325896396</v>
      </c>
      <c r="CQ285" s="11">
        <f t="shared" si="155"/>
        <v>0.5037280893</v>
      </c>
      <c r="CR285" s="11">
        <f t="shared" si="155"/>
        <v>0.7159891808</v>
      </c>
      <c r="CS285" s="11">
        <f t="shared" si="155"/>
        <v>0.6268318887</v>
      </c>
      <c r="CT285" s="11">
        <f t="shared" si="155"/>
        <v>0.8475548264</v>
      </c>
      <c r="CU285" s="11">
        <f t="shared" si="155"/>
        <v>0.5353429413</v>
      </c>
      <c r="CV285" s="11">
        <f t="shared" si="155"/>
        <v>0.4250845209</v>
      </c>
      <c r="CW285" s="11">
        <f t="shared" si="155"/>
        <v>0.8905628254</v>
      </c>
    </row>
    <row r="286" ht="12.75" customHeight="1">
      <c r="A286" s="11" t="str">
        <f t="shared" ref="A286:A288" si="157">A5</f>
        <v>SIC</v>
      </c>
      <c r="B286" s="11">
        <f t="shared" ref="B286:CW286" si="156">RAND()</f>
        <v>0.6950984841</v>
      </c>
      <c r="C286" s="11">
        <f t="shared" si="156"/>
        <v>0.9813967861</v>
      </c>
      <c r="D286" s="11">
        <f t="shared" si="156"/>
        <v>0.8373945384</v>
      </c>
      <c r="E286" s="11">
        <f t="shared" si="156"/>
        <v>0.01880592632</v>
      </c>
      <c r="F286" s="11">
        <f t="shared" si="156"/>
        <v>0.1616209275</v>
      </c>
      <c r="G286" s="11">
        <f t="shared" si="156"/>
        <v>0.4883232815</v>
      </c>
      <c r="H286" s="11">
        <f t="shared" si="156"/>
        <v>0.4853383891</v>
      </c>
      <c r="I286" s="11">
        <f t="shared" si="156"/>
        <v>0.162746589</v>
      </c>
      <c r="J286" s="11">
        <f t="shared" si="156"/>
        <v>0.7263717631</v>
      </c>
      <c r="K286" s="11">
        <f t="shared" si="156"/>
        <v>0.1091954159</v>
      </c>
      <c r="L286" s="11">
        <f t="shared" si="156"/>
        <v>0.4691607596</v>
      </c>
      <c r="M286" s="11">
        <f t="shared" si="156"/>
        <v>0.9374522037</v>
      </c>
      <c r="N286" s="11">
        <f t="shared" si="156"/>
        <v>0.1470214438</v>
      </c>
      <c r="O286" s="11">
        <f t="shared" si="156"/>
        <v>0.2653642207</v>
      </c>
      <c r="P286" s="11">
        <f t="shared" si="156"/>
        <v>0.8563397405</v>
      </c>
      <c r="Q286" s="11">
        <f t="shared" si="156"/>
        <v>0.1893011057</v>
      </c>
      <c r="R286" s="11">
        <f t="shared" si="156"/>
        <v>0.9642269636</v>
      </c>
      <c r="S286" s="11">
        <f t="shared" si="156"/>
        <v>0.5212948963</v>
      </c>
      <c r="T286" s="11">
        <f t="shared" si="156"/>
        <v>0.7229243645</v>
      </c>
      <c r="U286" s="11">
        <f t="shared" si="156"/>
        <v>0.9343727974</v>
      </c>
      <c r="V286" s="11">
        <f t="shared" si="156"/>
        <v>0.06225204918</v>
      </c>
      <c r="W286" s="11">
        <f t="shared" si="156"/>
        <v>0.9437253156</v>
      </c>
      <c r="X286" s="11">
        <f t="shared" si="156"/>
        <v>0.5956551882</v>
      </c>
      <c r="Y286" s="11">
        <f t="shared" si="156"/>
        <v>0.8437355751</v>
      </c>
      <c r="Z286" s="11">
        <f t="shared" si="156"/>
        <v>0.6459083507</v>
      </c>
      <c r="AA286" s="11">
        <f t="shared" si="156"/>
        <v>0.3195281268</v>
      </c>
      <c r="AB286" s="11">
        <f t="shared" si="156"/>
        <v>0.7732963563</v>
      </c>
      <c r="AC286" s="11">
        <f t="shared" si="156"/>
        <v>0.4565785265</v>
      </c>
      <c r="AD286" s="11">
        <f t="shared" si="156"/>
        <v>0.8720985398</v>
      </c>
      <c r="AE286" s="11">
        <f t="shared" si="156"/>
        <v>0.2830578471</v>
      </c>
      <c r="AF286" s="11">
        <f t="shared" si="156"/>
        <v>0.390460102</v>
      </c>
      <c r="AG286" s="11">
        <f t="shared" si="156"/>
        <v>0.7969688881</v>
      </c>
      <c r="AH286" s="11">
        <f t="shared" si="156"/>
        <v>0.6242428648</v>
      </c>
      <c r="AI286" s="11">
        <f t="shared" si="156"/>
        <v>0.6537638526</v>
      </c>
      <c r="AJ286" s="11">
        <f t="shared" si="156"/>
        <v>0.3372054148</v>
      </c>
      <c r="AK286" s="11">
        <f t="shared" si="156"/>
        <v>0.3200160873</v>
      </c>
      <c r="AL286" s="11">
        <f t="shared" si="156"/>
        <v>0.1678700042</v>
      </c>
      <c r="AM286" s="11">
        <f t="shared" si="156"/>
        <v>0.5348509167</v>
      </c>
      <c r="AN286" s="11">
        <f t="shared" si="156"/>
        <v>0.3976918376</v>
      </c>
      <c r="AO286" s="11">
        <f t="shared" si="156"/>
        <v>0.3632240346</v>
      </c>
      <c r="AP286" s="11">
        <f t="shared" si="156"/>
        <v>0.6756540593</v>
      </c>
      <c r="AQ286" s="11">
        <f t="shared" si="156"/>
        <v>0.9737682673</v>
      </c>
      <c r="AR286" s="11">
        <f t="shared" si="156"/>
        <v>0.2211695505</v>
      </c>
      <c r="AS286" s="11">
        <f t="shared" si="156"/>
        <v>0.5288123393</v>
      </c>
      <c r="AT286" s="11">
        <f t="shared" si="156"/>
        <v>0.8601782954</v>
      </c>
      <c r="AU286" s="11">
        <f t="shared" si="156"/>
        <v>0.2353085411</v>
      </c>
      <c r="AV286" s="11">
        <f t="shared" si="156"/>
        <v>0.9885872768</v>
      </c>
      <c r="AW286" s="11">
        <f t="shared" si="156"/>
        <v>0.6727882171</v>
      </c>
      <c r="AX286" s="11">
        <f t="shared" si="156"/>
        <v>0.2027073174</v>
      </c>
      <c r="AY286" s="11">
        <f t="shared" si="156"/>
        <v>0.9880977925</v>
      </c>
      <c r="AZ286" s="11">
        <f t="shared" si="156"/>
        <v>0.8880991009</v>
      </c>
      <c r="BA286" s="11">
        <f t="shared" si="156"/>
        <v>0.426550009</v>
      </c>
      <c r="BB286" s="11">
        <f t="shared" si="156"/>
        <v>0.516248846</v>
      </c>
      <c r="BC286" s="11">
        <f t="shared" si="156"/>
        <v>0.9552580592</v>
      </c>
      <c r="BD286" s="11">
        <f t="shared" si="156"/>
        <v>0.76275134</v>
      </c>
      <c r="BE286" s="11">
        <f t="shared" si="156"/>
        <v>0.4268038626</v>
      </c>
      <c r="BF286" s="11">
        <f t="shared" si="156"/>
        <v>0.8311861782</v>
      </c>
      <c r="BG286" s="11">
        <f t="shared" si="156"/>
        <v>0.83002322</v>
      </c>
      <c r="BH286" s="11">
        <f t="shared" si="156"/>
        <v>0.5436309842</v>
      </c>
      <c r="BI286" s="11">
        <f t="shared" si="156"/>
        <v>0.6795745041</v>
      </c>
      <c r="BJ286" s="11">
        <f t="shared" si="156"/>
        <v>0.8417627596</v>
      </c>
      <c r="BK286" s="11">
        <f t="shared" si="156"/>
        <v>0.507089996</v>
      </c>
      <c r="BL286" s="11">
        <f t="shared" si="156"/>
        <v>0.3317567767</v>
      </c>
      <c r="BM286" s="11">
        <f t="shared" si="156"/>
        <v>0.7340914499</v>
      </c>
      <c r="BN286" s="11">
        <f t="shared" si="156"/>
        <v>0.4017000763</v>
      </c>
      <c r="BO286" s="11">
        <f t="shared" si="156"/>
        <v>0.9304849264</v>
      </c>
      <c r="BP286" s="11">
        <f t="shared" si="156"/>
        <v>0.2419941623</v>
      </c>
      <c r="BQ286" s="11">
        <f t="shared" si="156"/>
        <v>0.59233216</v>
      </c>
      <c r="BR286" s="11">
        <f t="shared" si="156"/>
        <v>0.8072300218</v>
      </c>
      <c r="BS286" s="11">
        <f t="shared" si="156"/>
        <v>0.1087288232</v>
      </c>
      <c r="BT286" s="11">
        <f t="shared" si="156"/>
        <v>0.37227542</v>
      </c>
      <c r="BU286" s="11">
        <f t="shared" si="156"/>
        <v>0.5300029832</v>
      </c>
      <c r="BV286" s="11">
        <f t="shared" si="156"/>
        <v>0.8558231897</v>
      </c>
      <c r="BW286" s="11">
        <f t="shared" si="156"/>
        <v>0.09807958414</v>
      </c>
      <c r="BX286" s="11">
        <f t="shared" si="156"/>
        <v>0.5114063473</v>
      </c>
      <c r="BY286" s="11">
        <f t="shared" si="156"/>
        <v>0.2547395228</v>
      </c>
      <c r="BZ286" s="11">
        <f t="shared" si="156"/>
        <v>0.9188941069</v>
      </c>
      <c r="CA286" s="11">
        <f t="shared" si="156"/>
        <v>0.004635250693</v>
      </c>
      <c r="CB286" s="11">
        <f t="shared" si="156"/>
        <v>0.4487404216</v>
      </c>
      <c r="CC286" s="11">
        <f t="shared" si="156"/>
        <v>0.0773072057</v>
      </c>
      <c r="CD286" s="11">
        <f t="shared" si="156"/>
        <v>0.5167647174</v>
      </c>
      <c r="CE286" s="11">
        <f t="shared" si="156"/>
        <v>0.3060778405</v>
      </c>
      <c r="CF286" s="11">
        <f t="shared" si="156"/>
        <v>0.9990020339</v>
      </c>
      <c r="CG286" s="11">
        <f t="shared" si="156"/>
        <v>0.02158400415</v>
      </c>
      <c r="CH286" s="11">
        <f t="shared" si="156"/>
        <v>0.1341677036</v>
      </c>
      <c r="CI286" s="11">
        <f t="shared" si="156"/>
        <v>0.04383971235</v>
      </c>
      <c r="CJ286" s="11">
        <f t="shared" si="156"/>
        <v>0.1055398617</v>
      </c>
      <c r="CK286" s="11">
        <f t="shared" si="156"/>
        <v>0.04910571272</v>
      </c>
      <c r="CL286" s="11">
        <f t="shared" si="156"/>
        <v>0.2645701897</v>
      </c>
      <c r="CM286" s="11">
        <f t="shared" si="156"/>
        <v>0.6864735238</v>
      </c>
      <c r="CN286" s="11">
        <f t="shared" si="156"/>
        <v>0.6352916733</v>
      </c>
      <c r="CO286" s="11">
        <f t="shared" si="156"/>
        <v>0.8239558268</v>
      </c>
      <c r="CP286" s="11">
        <f t="shared" si="156"/>
        <v>0.9215998365</v>
      </c>
      <c r="CQ286" s="11">
        <f t="shared" si="156"/>
        <v>0.7150069806</v>
      </c>
      <c r="CR286" s="11">
        <f t="shared" si="156"/>
        <v>0.7287416954</v>
      </c>
      <c r="CS286" s="11">
        <f t="shared" si="156"/>
        <v>0.6937805969</v>
      </c>
      <c r="CT286" s="11">
        <f t="shared" si="156"/>
        <v>0.1058541495</v>
      </c>
      <c r="CU286" s="11">
        <f t="shared" si="156"/>
        <v>0.2310638318</v>
      </c>
      <c r="CV286" s="11">
        <f t="shared" si="156"/>
        <v>0.8181521721</v>
      </c>
      <c r="CW286" s="11">
        <f t="shared" si="156"/>
        <v>0.8127110883</v>
      </c>
    </row>
    <row r="287" ht="12.75" customHeight="1">
      <c r="A287" s="11" t="str">
        <f t="shared" si="157"/>
        <v>sellingWithAnotherProducts</v>
      </c>
      <c r="B287" s="11">
        <f t="shared" ref="B287:CW287" si="158">RAND()</f>
        <v>0.6699201193</v>
      </c>
      <c r="C287" s="11">
        <f t="shared" si="158"/>
        <v>0.1868099165</v>
      </c>
      <c r="D287" s="11">
        <f t="shared" si="158"/>
        <v>0.9623376414</v>
      </c>
      <c r="E287" s="11">
        <f t="shared" si="158"/>
        <v>0.4245237811</v>
      </c>
      <c r="F287" s="11">
        <f t="shared" si="158"/>
        <v>0.737010866</v>
      </c>
      <c r="G287" s="11">
        <f t="shared" si="158"/>
        <v>0.3680641837</v>
      </c>
      <c r="H287" s="11">
        <f t="shared" si="158"/>
        <v>0.9559160544</v>
      </c>
      <c r="I287" s="11">
        <f t="shared" si="158"/>
        <v>0.3802881719</v>
      </c>
      <c r="J287" s="11">
        <f t="shared" si="158"/>
        <v>0.7828020171</v>
      </c>
      <c r="K287" s="11">
        <f t="shared" si="158"/>
        <v>0.1585524606</v>
      </c>
      <c r="L287" s="11">
        <f t="shared" si="158"/>
        <v>0.3456987287</v>
      </c>
      <c r="M287" s="11">
        <f t="shared" si="158"/>
        <v>0.0009627607403</v>
      </c>
      <c r="N287" s="11">
        <f t="shared" si="158"/>
        <v>0.9009884026</v>
      </c>
      <c r="O287" s="11">
        <f t="shared" si="158"/>
        <v>0.5403021258</v>
      </c>
      <c r="P287" s="11">
        <f t="shared" si="158"/>
        <v>0.09694609852</v>
      </c>
      <c r="Q287" s="11">
        <f t="shared" si="158"/>
        <v>0.9506737489</v>
      </c>
      <c r="R287" s="11">
        <f t="shared" si="158"/>
        <v>0.8129760012</v>
      </c>
      <c r="S287" s="11">
        <f t="shared" si="158"/>
        <v>0.3633388653</v>
      </c>
      <c r="T287" s="11">
        <f t="shared" si="158"/>
        <v>0.9853409579</v>
      </c>
      <c r="U287" s="11">
        <f t="shared" si="158"/>
        <v>0.6159258336</v>
      </c>
      <c r="V287" s="11">
        <f t="shared" si="158"/>
        <v>0.9210026472</v>
      </c>
      <c r="W287" s="11">
        <f t="shared" si="158"/>
        <v>0.50313166</v>
      </c>
      <c r="X287" s="11">
        <f t="shared" si="158"/>
        <v>0.8482597684</v>
      </c>
      <c r="Y287" s="11">
        <f t="shared" si="158"/>
        <v>0.3972328453</v>
      </c>
      <c r="Z287" s="11">
        <f t="shared" si="158"/>
        <v>0.8561928143</v>
      </c>
      <c r="AA287" s="11">
        <f t="shared" si="158"/>
        <v>0.4631670894</v>
      </c>
      <c r="AB287" s="11">
        <f t="shared" si="158"/>
        <v>0.9344935158</v>
      </c>
      <c r="AC287" s="11">
        <f t="shared" si="158"/>
        <v>0.7056436134</v>
      </c>
      <c r="AD287" s="11">
        <f t="shared" si="158"/>
        <v>0.5410775343</v>
      </c>
      <c r="AE287" s="11">
        <f t="shared" si="158"/>
        <v>0.7546843539</v>
      </c>
      <c r="AF287" s="11">
        <f t="shared" si="158"/>
        <v>0.9969497139</v>
      </c>
      <c r="AG287" s="11">
        <f t="shared" si="158"/>
        <v>0.6211939732</v>
      </c>
      <c r="AH287" s="11">
        <f t="shared" si="158"/>
        <v>0.03611097579</v>
      </c>
      <c r="AI287" s="11">
        <f t="shared" si="158"/>
        <v>0.6356021369</v>
      </c>
      <c r="AJ287" s="11">
        <f t="shared" si="158"/>
        <v>0.02286645403</v>
      </c>
      <c r="AK287" s="11">
        <f t="shared" si="158"/>
        <v>0.4203162617</v>
      </c>
      <c r="AL287" s="11">
        <f t="shared" si="158"/>
        <v>0.6897149999</v>
      </c>
      <c r="AM287" s="11">
        <f t="shared" si="158"/>
        <v>0.04066870151</v>
      </c>
      <c r="AN287" s="11">
        <f t="shared" si="158"/>
        <v>0.7460700454</v>
      </c>
      <c r="AO287" s="11">
        <f t="shared" si="158"/>
        <v>0.4292376826</v>
      </c>
      <c r="AP287" s="11">
        <f t="shared" si="158"/>
        <v>0.3613826451</v>
      </c>
      <c r="AQ287" s="11">
        <f t="shared" si="158"/>
        <v>0.7848661895</v>
      </c>
      <c r="AR287" s="11">
        <f t="shared" si="158"/>
        <v>0.3358072575</v>
      </c>
      <c r="AS287" s="11">
        <f t="shared" si="158"/>
        <v>0.9103987047</v>
      </c>
      <c r="AT287" s="11">
        <f t="shared" si="158"/>
        <v>0.7373718966</v>
      </c>
      <c r="AU287" s="11">
        <f t="shared" si="158"/>
        <v>0.3721008639</v>
      </c>
      <c r="AV287" s="11">
        <f t="shared" si="158"/>
        <v>0.9066835525</v>
      </c>
      <c r="AW287" s="11">
        <f t="shared" si="158"/>
        <v>0.9389225663</v>
      </c>
      <c r="AX287" s="11">
        <f t="shared" si="158"/>
        <v>0.00852126314</v>
      </c>
      <c r="AY287" s="11">
        <f t="shared" si="158"/>
        <v>0.9912099143</v>
      </c>
      <c r="AZ287" s="11">
        <f t="shared" si="158"/>
        <v>0.7442385658</v>
      </c>
      <c r="BA287" s="11">
        <f t="shared" si="158"/>
        <v>0.4761674595</v>
      </c>
      <c r="BB287" s="11">
        <f t="shared" si="158"/>
        <v>0.4297179459</v>
      </c>
      <c r="BC287" s="11">
        <f t="shared" si="158"/>
        <v>0.5313166644</v>
      </c>
      <c r="BD287" s="11">
        <f t="shared" si="158"/>
        <v>0.3906899904</v>
      </c>
      <c r="BE287" s="11">
        <f t="shared" si="158"/>
        <v>0.09739247661</v>
      </c>
      <c r="BF287" s="11">
        <f t="shared" si="158"/>
        <v>0.5305502184</v>
      </c>
      <c r="BG287" s="11">
        <f t="shared" si="158"/>
        <v>0.6985650285</v>
      </c>
      <c r="BH287" s="11">
        <f t="shared" si="158"/>
        <v>0.9853771609</v>
      </c>
      <c r="BI287" s="11">
        <f t="shared" si="158"/>
        <v>0.08056845058</v>
      </c>
      <c r="BJ287" s="11">
        <f t="shared" si="158"/>
        <v>0.9966750911</v>
      </c>
      <c r="BK287" s="11">
        <f t="shared" si="158"/>
        <v>0.5662647101</v>
      </c>
      <c r="BL287" s="11">
        <f t="shared" si="158"/>
        <v>0.504435695</v>
      </c>
      <c r="BM287" s="11">
        <f t="shared" si="158"/>
        <v>0.8133651828</v>
      </c>
      <c r="BN287" s="11">
        <f t="shared" si="158"/>
        <v>0.4914326657</v>
      </c>
      <c r="BO287" s="11">
        <f t="shared" si="158"/>
        <v>0.1404782027</v>
      </c>
      <c r="BP287" s="11">
        <f t="shared" si="158"/>
        <v>0.7942342116</v>
      </c>
      <c r="BQ287" s="11">
        <f t="shared" si="158"/>
        <v>0.7253461526</v>
      </c>
      <c r="BR287" s="11">
        <f t="shared" si="158"/>
        <v>0.9372380802</v>
      </c>
      <c r="BS287" s="11">
        <f t="shared" si="158"/>
        <v>0.77308096</v>
      </c>
      <c r="BT287" s="11">
        <f t="shared" si="158"/>
        <v>0.5431045348</v>
      </c>
      <c r="BU287" s="11">
        <f t="shared" si="158"/>
        <v>0.2024020007</v>
      </c>
      <c r="BV287" s="11">
        <f t="shared" si="158"/>
        <v>0.02628281574</v>
      </c>
      <c r="BW287" s="11">
        <f t="shared" si="158"/>
        <v>0.5043260726</v>
      </c>
      <c r="BX287" s="11">
        <f t="shared" si="158"/>
        <v>0.585896755</v>
      </c>
      <c r="BY287" s="11">
        <f t="shared" si="158"/>
        <v>0.1904540219</v>
      </c>
      <c r="BZ287" s="11">
        <f t="shared" si="158"/>
        <v>0.9800761528</v>
      </c>
      <c r="CA287" s="11">
        <f t="shared" si="158"/>
        <v>0.666944376</v>
      </c>
      <c r="CB287" s="11">
        <f t="shared" si="158"/>
        <v>0.1858899669</v>
      </c>
      <c r="CC287" s="11">
        <f t="shared" si="158"/>
        <v>0.4454589381</v>
      </c>
      <c r="CD287" s="11">
        <f t="shared" si="158"/>
        <v>0.8273583186</v>
      </c>
      <c r="CE287" s="11">
        <f t="shared" si="158"/>
        <v>0.3338116647</v>
      </c>
      <c r="CF287" s="11">
        <f t="shared" si="158"/>
        <v>0.1885904943</v>
      </c>
      <c r="CG287" s="11">
        <f t="shared" si="158"/>
        <v>0.6367461789</v>
      </c>
      <c r="CH287" s="11">
        <f t="shared" si="158"/>
        <v>0.7199162843</v>
      </c>
      <c r="CI287" s="11">
        <f t="shared" si="158"/>
        <v>0.4412138853</v>
      </c>
      <c r="CJ287" s="11">
        <f t="shared" si="158"/>
        <v>0.1919483856</v>
      </c>
      <c r="CK287" s="11">
        <f t="shared" si="158"/>
        <v>0.7607189023</v>
      </c>
      <c r="CL287" s="11">
        <f t="shared" si="158"/>
        <v>0.05583393902</v>
      </c>
      <c r="CM287" s="11">
        <f t="shared" si="158"/>
        <v>0.669741869</v>
      </c>
      <c r="CN287" s="11">
        <f t="shared" si="158"/>
        <v>0.1275237287</v>
      </c>
      <c r="CO287" s="11">
        <f t="shared" si="158"/>
        <v>0.5719501717</v>
      </c>
      <c r="CP287" s="11">
        <f t="shared" si="158"/>
        <v>0.4297073251</v>
      </c>
      <c r="CQ287" s="11">
        <f t="shared" si="158"/>
        <v>0.4148466203</v>
      </c>
      <c r="CR287" s="11">
        <f t="shared" si="158"/>
        <v>0.8971337995</v>
      </c>
      <c r="CS287" s="11">
        <f t="shared" si="158"/>
        <v>0.988705214</v>
      </c>
      <c r="CT287" s="11">
        <f t="shared" si="158"/>
        <v>0.6793565633</v>
      </c>
      <c r="CU287" s="11">
        <f t="shared" si="158"/>
        <v>0.4290864462</v>
      </c>
      <c r="CV287" s="11">
        <f t="shared" si="158"/>
        <v>0.9595126159</v>
      </c>
      <c r="CW287" s="11">
        <f t="shared" si="158"/>
        <v>0.6799213028</v>
      </c>
    </row>
    <row r="288" ht="12.75" customHeight="1">
      <c r="A288" s="11" t="str">
        <f t="shared" si="157"/>
        <v>rateGuaranteeMonths</v>
      </c>
      <c r="B288" s="11">
        <f t="shared" ref="B288:CW288" si="159">RAND()</f>
        <v>0.9387967218</v>
      </c>
      <c r="C288" s="11">
        <f t="shared" si="159"/>
        <v>0.7415005179</v>
      </c>
      <c r="D288" s="11">
        <f t="shared" si="159"/>
        <v>0.4724244078</v>
      </c>
      <c r="E288" s="11">
        <f t="shared" si="159"/>
        <v>0.2551115004</v>
      </c>
      <c r="F288" s="11">
        <f t="shared" si="159"/>
        <v>0.4024331597</v>
      </c>
      <c r="G288" s="11">
        <f t="shared" si="159"/>
        <v>0.09874279154</v>
      </c>
      <c r="H288" s="11">
        <f t="shared" si="159"/>
        <v>0.5556252901</v>
      </c>
      <c r="I288" s="11">
        <f t="shared" si="159"/>
        <v>0.8517850341</v>
      </c>
      <c r="J288" s="11">
        <f t="shared" si="159"/>
        <v>0.2776181889</v>
      </c>
      <c r="K288" s="11">
        <f t="shared" si="159"/>
        <v>0.0489193001</v>
      </c>
      <c r="L288" s="11">
        <f t="shared" si="159"/>
        <v>0.4556070504</v>
      </c>
      <c r="M288" s="11">
        <f t="shared" si="159"/>
        <v>0.6720784979</v>
      </c>
      <c r="N288" s="11">
        <f t="shared" si="159"/>
        <v>0.7056983727</v>
      </c>
      <c r="O288" s="11">
        <f t="shared" si="159"/>
        <v>0.00700705463</v>
      </c>
      <c r="P288" s="11">
        <f t="shared" si="159"/>
        <v>0.645621093</v>
      </c>
      <c r="Q288" s="11">
        <f t="shared" si="159"/>
        <v>0.2837608926</v>
      </c>
      <c r="R288" s="11">
        <f t="shared" si="159"/>
        <v>0.3972552232</v>
      </c>
      <c r="S288" s="11">
        <f t="shared" si="159"/>
        <v>0.8222475683</v>
      </c>
      <c r="T288" s="11">
        <f t="shared" si="159"/>
        <v>0.09330029639</v>
      </c>
      <c r="U288" s="11">
        <f t="shared" si="159"/>
        <v>0.6119142562</v>
      </c>
      <c r="V288" s="11">
        <f t="shared" si="159"/>
        <v>0.1985390644</v>
      </c>
      <c r="W288" s="11">
        <f t="shared" si="159"/>
        <v>0.3689490281</v>
      </c>
      <c r="X288" s="11">
        <f t="shared" si="159"/>
        <v>0.8985346202</v>
      </c>
      <c r="Y288" s="11">
        <f t="shared" si="159"/>
        <v>0.1348688201</v>
      </c>
      <c r="Z288" s="11">
        <f t="shared" si="159"/>
        <v>0.6572316202</v>
      </c>
      <c r="AA288" s="11">
        <f t="shared" si="159"/>
        <v>0.4071249574</v>
      </c>
      <c r="AB288" s="11">
        <f t="shared" si="159"/>
        <v>0.2998158715</v>
      </c>
      <c r="AC288" s="11">
        <f t="shared" si="159"/>
        <v>0.6253654161</v>
      </c>
      <c r="AD288" s="11">
        <f t="shared" si="159"/>
        <v>0.6383182691</v>
      </c>
      <c r="AE288" s="11">
        <f t="shared" si="159"/>
        <v>0.5762504419</v>
      </c>
      <c r="AF288" s="11">
        <f t="shared" si="159"/>
        <v>0.7248329926</v>
      </c>
      <c r="AG288" s="11">
        <f t="shared" si="159"/>
        <v>0.9252259701</v>
      </c>
      <c r="AH288" s="11">
        <f t="shared" si="159"/>
        <v>0.2908516777</v>
      </c>
      <c r="AI288" s="11">
        <f t="shared" si="159"/>
        <v>0.6354174139</v>
      </c>
      <c r="AJ288" s="11">
        <f t="shared" si="159"/>
        <v>0.8110990756</v>
      </c>
      <c r="AK288" s="11">
        <f t="shared" si="159"/>
        <v>0.4918137414</v>
      </c>
      <c r="AL288" s="11">
        <f t="shared" si="159"/>
        <v>0.9163875696</v>
      </c>
      <c r="AM288" s="11">
        <f t="shared" si="159"/>
        <v>0.313170028</v>
      </c>
      <c r="AN288" s="11">
        <f t="shared" si="159"/>
        <v>0.572391416</v>
      </c>
      <c r="AO288" s="11">
        <f t="shared" si="159"/>
        <v>0.7045641963</v>
      </c>
      <c r="AP288" s="11">
        <f t="shared" si="159"/>
        <v>0.5398742124</v>
      </c>
      <c r="AQ288" s="11">
        <f t="shared" si="159"/>
        <v>0.3803014528</v>
      </c>
      <c r="AR288" s="11">
        <f t="shared" si="159"/>
        <v>0.1367856954</v>
      </c>
      <c r="AS288" s="11">
        <f t="shared" si="159"/>
        <v>0.1698680781</v>
      </c>
      <c r="AT288" s="11">
        <f t="shared" si="159"/>
        <v>0.233776866</v>
      </c>
      <c r="AU288" s="11">
        <f t="shared" si="159"/>
        <v>0.8088934324</v>
      </c>
      <c r="AV288" s="11">
        <f t="shared" si="159"/>
        <v>0.7320657648</v>
      </c>
      <c r="AW288" s="11">
        <f t="shared" si="159"/>
        <v>0.5125876742</v>
      </c>
      <c r="AX288" s="11">
        <f t="shared" si="159"/>
        <v>0.4962180067</v>
      </c>
      <c r="AY288" s="11">
        <f t="shared" si="159"/>
        <v>0.1308796358</v>
      </c>
      <c r="AZ288" s="11">
        <f t="shared" si="159"/>
        <v>0.8442900808</v>
      </c>
      <c r="BA288" s="11">
        <f t="shared" si="159"/>
        <v>0.3924877005</v>
      </c>
      <c r="BB288" s="11">
        <f t="shared" si="159"/>
        <v>0.2339153679</v>
      </c>
      <c r="BC288" s="11">
        <f t="shared" si="159"/>
        <v>0.3594142914</v>
      </c>
      <c r="BD288" s="11">
        <f t="shared" si="159"/>
        <v>0.7252962572</v>
      </c>
      <c r="BE288" s="11">
        <f t="shared" si="159"/>
        <v>0.7338619</v>
      </c>
      <c r="BF288" s="11">
        <f t="shared" si="159"/>
        <v>0.1506982011</v>
      </c>
      <c r="BG288" s="11">
        <f t="shared" si="159"/>
        <v>0.08632721928</v>
      </c>
      <c r="BH288" s="11">
        <f t="shared" si="159"/>
        <v>0.6749246006</v>
      </c>
      <c r="BI288" s="11">
        <f t="shared" si="159"/>
        <v>0.4066368149</v>
      </c>
      <c r="BJ288" s="11">
        <f t="shared" si="159"/>
        <v>0.5923837016</v>
      </c>
      <c r="BK288" s="11">
        <f t="shared" si="159"/>
        <v>0.6189465284</v>
      </c>
      <c r="BL288" s="11">
        <f t="shared" si="159"/>
        <v>0.7737424995</v>
      </c>
      <c r="BM288" s="11">
        <f t="shared" si="159"/>
        <v>0.8472337601</v>
      </c>
      <c r="BN288" s="11">
        <f t="shared" si="159"/>
        <v>0.1487942948</v>
      </c>
      <c r="BO288" s="11">
        <f t="shared" si="159"/>
        <v>0.2695702489</v>
      </c>
      <c r="BP288" s="11">
        <f t="shared" si="159"/>
        <v>0.9920502024</v>
      </c>
      <c r="BQ288" s="11">
        <f t="shared" si="159"/>
        <v>0.3574703914</v>
      </c>
      <c r="BR288" s="11">
        <f t="shared" si="159"/>
        <v>0.5636974492</v>
      </c>
      <c r="BS288" s="11">
        <f t="shared" si="159"/>
        <v>0.1608680834</v>
      </c>
      <c r="BT288" s="11">
        <f t="shared" si="159"/>
        <v>0.8509498164</v>
      </c>
      <c r="BU288" s="11">
        <f t="shared" si="159"/>
        <v>0.06978300781</v>
      </c>
      <c r="BV288" s="11">
        <f t="shared" si="159"/>
        <v>0.7534490778</v>
      </c>
      <c r="BW288" s="11">
        <f t="shared" si="159"/>
        <v>0.1604947041</v>
      </c>
      <c r="BX288" s="11">
        <f t="shared" si="159"/>
        <v>0.06125838131</v>
      </c>
      <c r="BY288" s="11">
        <f t="shared" si="159"/>
        <v>0.8170511078</v>
      </c>
      <c r="BZ288" s="11">
        <f t="shared" si="159"/>
        <v>0.985121742</v>
      </c>
      <c r="CA288" s="11">
        <f t="shared" si="159"/>
        <v>0.8081956235</v>
      </c>
      <c r="CB288" s="11">
        <f t="shared" si="159"/>
        <v>0.8160466218</v>
      </c>
      <c r="CC288" s="11">
        <f t="shared" si="159"/>
        <v>0.3953049299</v>
      </c>
      <c r="CD288" s="11">
        <f t="shared" si="159"/>
        <v>0.5148990512</v>
      </c>
      <c r="CE288" s="11">
        <f t="shared" si="159"/>
        <v>0.3486870286</v>
      </c>
      <c r="CF288" s="11">
        <f t="shared" si="159"/>
        <v>0.6625842079</v>
      </c>
      <c r="CG288" s="11">
        <f t="shared" si="159"/>
        <v>0.9575978009</v>
      </c>
      <c r="CH288" s="11">
        <f t="shared" si="159"/>
        <v>0.2375173028</v>
      </c>
      <c r="CI288" s="11">
        <f t="shared" si="159"/>
        <v>0.2335907768</v>
      </c>
      <c r="CJ288" s="11">
        <f t="shared" si="159"/>
        <v>0.1294732551</v>
      </c>
      <c r="CK288" s="11">
        <f t="shared" si="159"/>
        <v>0.5273241965</v>
      </c>
      <c r="CL288" s="11">
        <f t="shared" si="159"/>
        <v>0.1475359429</v>
      </c>
      <c r="CM288" s="11">
        <f t="shared" si="159"/>
        <v>0.7057058318</v>
      </c>
      <c r="CN288" s="11">
        <f t="shared" si="159"/>
        <v>0.5347508256</v>
      </c>
      <c r="CO288" s="11">
        <f t="shared" si="159"/>
        <v>0.8692648508</v>
      </c>
      <c r="CP288" s="11">
        <f t="shared" si="159"/>
        <v>0.6632176001</v>
      </c>
      <c r="CQ288" s="11">
        <f t="shared" si="159"/>
        <v>0.3288973615</v>
      </c>
      <c r="CR288" s="11">
        <f t="shared" si="159"/>
        <v>0.6507420516</v>
      </c>
      <c r="CS288" s="11">
        <f t="shared" si="159"/>
        <v>0.2066401252</v>
      </c>
      <c r="CT288" s="11">
        <f t="shared" si="159"/>
        <v>0.1137995488</v>
      </c>
      <c r="CU288" s="11">
        <f t="shared" si="159"/>
        <v>0.576884826</v>
      </c>
      <c r="CV288" s="11">
        <f t="shared" si="159"/>
        <v>0.1514450065</v>
      </c>
      <c r="CW288" s="11">
        <f t="shared" si="159"/>
        <v>0.5224530724</v>
      </c>
    </row>
    <row r="289" ht="12.75" customHeight="1">
      <c r="A289" s="10" t="str">
        <f>A10</f>
        <v>census</v>
      </c>
      <c r="B289" s="10">
        <f t="shared" ref="B289:CW289" si="160">RAND()</f>
        <v>0.1612403614</v>
      </c>
      <c r="C289" s="10">
        <f t="shared" si="160"/>
        <v>0.3154121936</v>
      </c>
      <c r="D289" s="10">
        <f t="shared" si="160"/>
        <v>0.1134224162</v>
      </c>
      <c r="E289" s="10">
        <f t="shared" si="160"/>
        <v>0.1318650039</v>
      </c>
      <c r="F289" s="10">
        <f t="shared" si="160"/>
        <v>0.1499083348</v>
      </c>
      <c r="G289" s="10">
        <f t="shared" si="160"/>
        <v>0.0552433242</v>
      </c>
      <c r="H289" s="10">
        <f t="shared" si="160"/>
        <v>0.3525757188</v>
      </c>
      <c r="I289" s="10">
        <f t="shared" si="160"/>
        <v>0.8689962307</v>
      </c>
      <c r="J289" s="10">
        <f t="shared" si="160"/>
        <v>0.9123534477</v>
      </c>
      <c r="K289" s="10">
        <f t="shared" si="160"/>
        <v>0.1411857195</v>
      </c>
      <c r="L289" s="10">
        <f t="shared" si="160"/>
        <v>0.229279945</v>
      </c>
      <c r="M289" s="10">
        <f t="shared" si="160"/>
        <v>0.7390905153</v>
      </c>
      <c r="N289" s="10">
        <f t="shared" si="160"/>
        <v>0.5937658037</v>
      </c>
      <c r="O289" s="10">
        <f t="shared" si="160"/>
        <v>0.9982105297</v>
      </c>
      <c r="P289" s="10">
        <f t="shared" si="160"/>
        <v>0.3994087497</v>
      </c>
      <c r="Q289" s="10">
        <f t="shared" si="160"/>
        <v>0.09221175021</v>
      </c>
      <c r="R289" s="10">
        <f t="shared" si="160"/>
        <v>0.8191541186</v>
      </c>
      <c r="S289" s="10">
        <f t="shared" si="160"/>
        <v>0.3349205587</v>
      </c>
      <c r="T289" s="10">
        <f t="shared" si="160"/>
        <v>0.5142893788</v>
      </c>
      <c r="U289" s="10">
        <f t="shared" si="160"/>
        <v>0.4862980533</v>
      </c>
      <c r="V289" s="10">
        <f t="shared" si="160"/>
        <v>0.2397065719</v>
      </c>
      <c r="W289" s="10">
        <f t="shared" si="160"/>
        <v>0.6313939441</v>
      </c>
      <c r="X289" s="10">
        <f t="shared" si="160"/>
        <v>0.1590617909</v>
      </c>
      <c r="Y289" s="10">
        <f t="shared" si="160"/>
        <v>0.8546012855</v>
      </c>
      <c r="Z289" s="10">
        <f t="shared" si="160"/>
        <v>0.2899062186</v>
      </c>
      <c r="AA289" s="10">
        <f t="shared" si="160"/>
        <v>0.7411022928</v>
      </c>
      <c r="AB289" s="10">
        <f t="shared" si="160"/>
        <v>0.7615581842</v>
      </c>
      <c r="AC289" s="10">
        <f t="shared" si="160"/>
        <v>0.7032168111</v>
      </c>
      <c r="AD289" s="10">
        <f t="shared" si="160"/>
        <v>0.487432007</v>
      </c>
      <c r="AE289" s="10">
        <f t="shared" si="160"/>
        <v>0.2514348687</v>
      </c>
      <c r="AF289" s="10">
        <f t="shared" si="160"/>
        <v>0.4287332632</v>
      </c>
      <c r="AG289" s="10">
        <f t="shared" si="160"/>
        <v>0.6082348762</v>
      </c>
      <c r="AH289" s="10">
        <f t="shared" si="160"/>
        <v>0.8578766735</v>
      </c>
      <c r="AI289" s="10">
        <f t="shared" si="160"/>
        <v>0.497360017</v>
      </c>
      <c r="AJ289" s="10">
        <f t="shared" si="160"/>
        <v>0.9176775134</v>
      </c>
      <c r="AK289" s="10">
        <f t="shared" si="160"/>
        <v>0.5320448033</v>
      </c>
      <c r="AL289" s="10">
        <f t="shared" si="160"/>
        <v>0.316312789</v>
      </c>
      <c r="AM289" s="10">
        <f t="shared" si="160"/>
        <v>0.372754935</v>
      </c>
      <c r="AN289" s="10">
        <f t="shared" si="160"/>
        <v>0.1982439591</v>
      </c>
      <c r="AO289" s="10">
        <f t="shared" si="160"/>
        <v>0.7283232825</v>
      </c>
      <c r="AP289" s="10">
        <f t="shared" si="160"/>
        <v>0.08773813363</v>
      </c>
      <c r="AQ289" s="10">
        <f t="shared" si="160"/>
        <v>0.3339353248</v>
      </c>
      <c r="AR289" s="10">
        <f t="shared" si="160"/>
        <v>0.3143200111</v>
      </c>
      <c r="AS289" s="10">
        <f t="shared" si="160"/>
        <v>0.2552380383</v>
      </c>
      <c r="AT289" s="10">
        <f t="shared" si="160"/>
        <v>0.4984319621</v>
      </c>
      <c r="AU289" s="10">
        <f t="shared" si="160"/>
        <v>0.2399157925</v>
      </c>
      <c r="AV289" s="10">
        <f t="shared" si="160"/>
        <v>0.5007756306</v>
      </c>
      <c r="AW289" s="10">
        <f t="shared" si="160"/>
        <v>0.3663979657</v>
      </c>
      <c r="AX289" s="10">
        <f t="shared" si="160"/>
        <v>0.7202527493</v>
      </c>
      <c r="AY289" s="10">
        <f t="shared" si="160"/>
        <v>0.9239326105</v>
      </c>
      <c r="AZ289" s="10">
        <f t="shared" si="160"/>
        <v>0.7631189772</v>
      </c>
      <c r="BA289" s="10">
        <f t="shared" si="160"/>
        <v>0.299081218</v>
      </c>
      <c r="BB289" s="10">
        <f t="shared" si="160"/>
        <v>0.2999095234</v>
      </c>
      <c r="BC289" s="10">
        <f t="shared" si="160"/>
        <v>0.6407598792</v>
      </c>
      <c r="BD289" s="10">
        <f t="shared" si="160"/>
        <v>0.3768907887</v>
      </c>
      <c r="BE289" s="10">
        <f t="shared" si="160"/>
        <v>0.2292722709</v>
      </c>
      <c r="BF289" s="10">
        <f t="shared" si="160"/>
        <v>0.5552372914</v>
      </c>
      <c r="BG289" s="10">
        <f t="shared" si="160"/>
        <v>0.7843504137</v>
      </c>
      <c r="BH289" s="10">
        <f t="shared" si="160"/>
        <v>0.01382884834</v>
      </c>
      <c r="BI289" s="10">
        <f t="shared" si="160"/>
        <v>0.4130394374</v>
      </c>
      <c r="BJ289" s="10">
        <f t="shared" si="160"/>
        <v>0.170508138</v>
      </c>
      <c r="BK289" s="10">
        <f t="shared" si="160"/>
        <v>0.5203326094</v>
      </c>
      <c r="BL289" s="10">
        <f t="shared" si="160"/>
        <v>0.4518336745</v>
      </c>
      <c r="BM289" s="10">
        <f t="shared" si="160"/>
        <v>0.783783853</v>
      </c>
      <c r="BN289" s="10">
        <f t="shared" si="160"/>
        <v>0.5728094328</v>
      </c>
      <c r="BO289" s="10">
        <f t="shared" si="160"/>
        <v>0.2278943937</v>
      </c>
      <c r="BP289" s="10">
        <f t="shared" si="160"/>
        <v>0.07576675112</v>
      </c>
      <c r="BQ289" s="10">
        <f t="shared" si="160"/>
        <v>0.5248913368</v>
      </c>
      <c r="BR289" s="10">
        <f t="shared" si="160"/>
        <v>0.9215199735</v>
      </c>
      <c r="BS289" s="10">
        <f t="shared" si="160"/>
        <v>0.8955857649</v>
      </c>
      <c r="BT289" s="10">
        <f t="shared" si="160"/>
        <v>0.6261125461</v>
      </c>
      <c r="BU289" s="10">
        <f t="shared" si="160"/>
        <v>0.3873183496</v>
      </c>
      <c r="BV289" s="10">
        <f t="shared" si="160"/>
        <v>0.7929154952</v>
      </c>
      <c r="BW289" s="10">
        <f t="shared" si="160"/>
        <v>0.8655710485</v>
      </c>
      <c r="BX289" s="10">
        <f t="shared" si="160"/>
        <v>0.9025354644</v>
      </c>
      <c r="BY289" s="10">
        <f t="shared" si="160"/>
        <v>0.7716432984</v>
      </c>
      <c r="BZ289" s="10">
        <f t="shared" si="160"/>
        <v>0.8919350631</v>
      </c>
      <c r="CA289" s="10">
        <f t="shared" si="160"/>
        <v>0.5708620202</v>
      </c>
      <c r="CB289" s="10">
        <f t="shared" si="160"/>
        <v>0.3793632135</v>
      </c>
      <c r="CC289" s="10">
        <f t="shared" si="160"/>
        <v>0.8441143557</v>
      </c>
      <c r="CD289" s="10">
        <f t="shared" si="160"/>
        <v>0.3731390733</v>
      </c>
      <c r="CE289" s="10">
        <f t="shared" si="160"/>
        <v>0.1600632131</v>
      </c>
      <c r="CF289" s="10">
        <f t="shared" si="160"/>
        <v>0.9400275429</v>
      </c>
      <c r="CG289" s="10">
        <f t="shared" si="160"/>
        <v>0.206225126</v>
      </c>
      <c r="CH289" s="10">
        <f t="shared" si="160"/>
        <v>0.6028906691</v>
      </c>
      <c r="CI289" s="10">
        <f t="shared" si="160"/>
        <v>0.154160879</v>
      </c>
      <c r="CJ289" s="10">
        <f t="shared" si="160"/>
        <v>0.1874938273</v>
      </c>
      <c r="CK289" s="10">
        <f t="shared" si="160"/>
        <v>0.8873495128</v>
      </c>
      <c r="CL289" s="10">
        <f t="shared" si="160"/>
        <v>0.4447912735</v>
      </c>
      <c r="CM289" s="10">
        <f t="shared" si="160"/>
        <v>0.5298863911</v>
      </c>
      <c r="CN289" s="10">
        <f t="shared" si="160"/>
        <v>0.03771070003</v>
      </c>
      <c r="CO289" s="10">
        <f t="shared" si="160"/>
        <v>0.6799667242</v>
      </c>
      <c r="CP289" s="10">
        <f t="shared" si="160"/>
        <v>0.4004020409</v>
      </c>
      <c r="CQ289" s="10">
        <f t="shared" si="160"/>
        <v>0.8741858051</v>
      </c>
      <c r="CR289" s="10">
        <f t="shared" si="160"/>
        <v>0.5531108574</v>
      </c>
      <c r="CS289" s="10">
        <f t="shared" si="160"/>
        <v>0.0870080175</v>
      </c>
      <c r="CT289" s="10">
        <f t="shared" si="160"/>
        <v>0.1872819931</v>
      </c>
      <c r="CU289" s="10">
        <f t="shared" si="160"/>
        <v>0.5043265375</v>
      </c>
      <c r="CV289" s="10">
        <f t="shared" si="160"/>
        <v>0.2231945164</v>
      </c>
      <c r="CW289" s="10">
        <f t="shared" si="160"/>
        <v>0.4008562453</v>
      </c>
    </row>
    <row r="290" ht="12.75" customHeight="1">
      <c r="A290" s="31" t="str">
        <f t="shared" ref="A290:A293" si="162">A15</f>
        <v>plans[0].coverages[0].rateBasis</v>
      </c>
      <c r="B290" s="31">
        <f t="shared" ref="B290:CW290" si="161">RAND()</f>
        <v>0.7094702806</v>
      </c>
      <c r="C290" s="31">
        <f t="shared" si="161"/>
        <v>0.3587906663</v>
      </c>
      <c r="D290" s="31">
        <f t="shared" si="161"/>
        <v>0.5620062506</v>
      </c>
      <c r="E290" s="31">
        <f t="shared" si="161"/>
        <v>0.9660163111</v>
      </c>
      <c r="F290" s="31">
        <f t="shared" si="161"/>
        <v>0.2240135979</v>
      </c>
      <c r="G290" s="31">
        <f t="shared" si="161"/>
        <v>0.8605638003</v>
      </c>
      <c r="H290" s="31">
        <f t="shared" si="161"/>
        <v>0.1365314748</v>
      </c>
      <c r="I290" s="31">
        <f t="shared" si="161"/>
        <v>0.3111196826</v>
      </c>
      <c r="J290" s="31">
        <f t="shared" si="161"/>
        <v>0.3759835598</v>
      </c>
      <c r="K290" s="31">
        <f t="shared" si="161"/>
        <v>0.8122269944</v>
      </c>
      <c r="L290" s="31">
        <f t="shared" si="161"/>
        <v>0.2468549547</v>
      </c>
      <c r="M290" s="31">
        <f t="shared" si="161"/>
        <v>0.4408158533</v>
      </c>
      <c r="N290" s="31">
        <f t="shared" si="161"/>
        <v>0.7841336076</v>
      </c>
      <c r="O290" s="31">
        <f t="shared" si="161"/>
        <v>0.1909340826</v>
      </c>
      <c r="P290" s="31">
        <f t="shared" si="161"/>
        <v>0.8426703956</v>
      </c>
      <c r="Q290" s="31">
        <f t="shared" si="161"/>
        <v>0.8139297648</v>
      </c>
      <c r="R290" s="31">
        <f t="shared" si="161"/>
        <v>0.002370478277</v>
      </c>
      <c r="S290" s="31">
        <f t="shared" si="161"/>
        <v>0.5712211466</v>
      </c>
      <c r="T290" s="31">
        <f t="shared" si="161"/>
        <v>0.9761360254</v>
      </c>
      <c r="U290" s="31">
        <f t="shared" si="161"/>
        <v>0.5929215689</v>
      </c>
      <c r="V290" s="31">
        <f t="shared" si="161"/>
        <v>0.5717381009</v>
      </c>
      <c r="W290" s="31">
        <f t="shared" si="161"/>
        <v>0.2279697912</v>
      </c>
      <c r="X290" s="31">
        <f t="shared" si="161"/>
        <v>0.5293039569</v>
      </c>
      <c r="Y290" s="31">
        <f t="shared" si="161"/>
        <v>0.8700496559</v>
      </c>
      <c r="Z290" s="31">
        <f t="shared" si="161"/>
        <v>0.732862784</v>
      </c>
      <c r="AA290" s="31">
        <f t="shared" si="161"/>
        <v>0.2484649034</v>
      </c>
      <c r="AB290" s="31">
        <f t="shared" si="161"/>
        <v>0.3774016957</v>
      </c>
      <c r="AC290" s="31">
        <f t="shared" si="161"/>
        <v>0.08426841523</v>
      </c>
      <c r="AD290" s="31">
        <f t="shared" si="161"/>
        <v>0.6621411986</v>
      </c>
      <c r="AE290" s="31">
        <f t="shared" si="161"/>
        <v>0.3293278274</v>
      </c>
      <c r="AF290" s="31">
        <f t="shared" si="161"/>
        <v>0.4762467968</v>
      </c>
      <c r="AG290" s="31">
        <f t="shared" si="161"/>
        <v>0.9296420652</v>
      </c>
      <c r="AH290" s="31">
        <f t="shared" si="161"/>
        <v>0.3449522041</v>
      </c>
      <c r="AI290" s="31">
        <f t="shared" si="161"/>
        <v>0.1841062925</v>
      </c>
      <c r="AJ290" s="31">
        <f t="shared" si="161"/>
        <v>0.6120761776</v>
      </c>
      <c r="AK290" s="31">
        <f t="shared" si="161"/>
        <v>0.3060559225</v>
      </c>
      <c r="AL290" s="31">
        <f t="shared" si="161"/>
        <v>0.4491739384</v>
      </c>
      <c r="AM290" s="31">
        <f t="shared" si="161"/>
        <v>0.7373022588</v>
      </c>
      <c r="AN290" s="31">
        <f t="shared" si="161"/>
        <v>0.802071231</v>
      </c>
      <c r="AO290" s="31">
        <f t="shared" si="161"/>
        <v>0.1130063192</v>
      </c>
      <c r="AP290" s="31">
        <f t="shared" si="161"/>
        <v>0.8122872137</v>
      </c>
      <c r="AQ290" s="31">
        <f t="shared" si="161"/>
        <v>0.530619113</v>
      </c>
      <c r="AR290" s="31">
        <f t="shared" si="161"/>
        <v>0.5838600023</v>
      </c>
      <c r="AS290" s="31">
        <f t="shared" si="161"/>
        <v>0.9372502636</v>
      </c>
      <c r="AT290" s="31">
        <f t="shared" si="161"/>
        <v>0.4053467353</v>
      </c>
      <c r="AU290" s="31">
        <f t="shared" si="161"/>
        <v>0.01720923841</v>
      </c>
      <c r="AV290" s="31">
        <f t="shared" si="161"/>
        <v>0.6822775477</v>
      </c>
      <c r="AW290" s="31">
        <f t="shared" si="161"/>
        <v>0.9350963124</v>
      </c>
      <c r="AX290" s="31">
        <f t="shared" si="161"/>
        <v>0.8871010422</v>
      </c>
      <c r="AY290" s="31">
        <f t="shared" si="161"/>
        <v>0.6697034442</v>
      </c>
      <c r="AZ290" s="31">
        <f t="shared" si="161"/>
        <v>0.791666003</v>
      </c>
      <c r="BA290" s="31">
        <f t="shared" si="161"/>
        <v>0.4601177586</v>
      </c>
      <c r="BB290" s="31">
        <f t="shared" si="161"/>
        <v>0.1115428902</v>
      </c>
      <c r="BC290" s="31">
        <f t="shared" si="161"/>
        <v>0.07780329898</v>
      </c>
      <c r="BD290" s="31">
        <f t="shared" si="161"/>
        <v>0.4619953511</v>
      </c>
      <c r="BE290" s="31">
        <f t="shared" si="161"/>
        <v>0.2370695068</v>
      </c>
      <c r="BF290" s="31">
        <f t="shared" si="161"/>
        <v>0.2021708188</v>
      </c>
      <c r="BG290" s="31">
        <f t="shared" si="161"/>
        <v>0.4612176982</v>
      </c>
      <c r="BH290" s="31">
        <f t="shared" si="161"/>
        <v>0.3270862601</v>
      </c>
      <c r="BI290" s="31">
        <f t="shared" si="161"/>
        <v>0.1327896256</v>
      </c>
      <c r="BJ290" s="31">
        <f t="shared" si="161"/>
        <v>0.0562435099</v>
      </c>
      <c r="BK290" s="31">
        <f t="shared" si="161"/>
        <v>0.2737249266</v>
      </c>
      <c r="BL290" s="31">
        <f t="shared" si="161"/>
        <v>0.1632162444</v>
      </c>
      <c r="BM290" s="31">
        <f t="shared" si="161"/>
        <v>0.8248672575</v>
      </c>
      <c r="BN290" s="31">
        <f t="shared" si="161"/>
        <v>0.3923081204</v>
      </c>
      <c r="BO290" s="31">
        <f t="shared" si="161"/>
        <v>0.8241415523</v>
      </c>
      <c r="BP290" s="31">
        <f t="shared" si="161"/>
        <v>0.51639036</v>
      </c>
      <c r="BQ290" s="31">
        <f t="shared" si="161"/>
        <v>0.9188577629</v>
      </c>
      <c r="BR290" s="31">
        <f t="shared" si="161"/>
        <v>0.7042836083</v>
      </c>
      <c r="BS290" s="31">
        <f t="shared" si="161"/>
        <v>0.0899791971</v>
      </c>
      <c r="BT290" s="31">
        <f t="shared" si="161"/>
        <v>0.8865577412</v>
      </c>
      <c r="BU290" s="31">
        <f t="shared" si="161"/>
        <v>0.3148264417</v>
      </c>
      <c r="BV290" s="31">
        <f t="shared" si="161"/>
        <v>0.735380673</v>
      </c>
      <c r="BW290" s="31">
        <f t="shared" si="161"/>
        <v>0.1495705291</v>
      </c>
      <c r="BX290" s="31">
        <f t="shared" si="161"/>
        <v>0.7070550339</v>
      </c>
      <c r="BY290" s="31">
        <f t="shared" si="161"/>
        <v>0.8740021518</v>
      </c>
      <c r="BZ290" s="31">
        <f t="shared" si="161"/>
        <v>0.3351393519</v>
      </c>
      <c r="CA290" s="31">
        <f t="shared" si="161"/>
        <v>0.9084458848</v>
      </c>
      <c r="CB290" s="31">
        <f t="shared" si="161"/>
        <v>0.6075584405</v>
      </c>
      <c r="CC290" s="31">
        <f t="shared" si="161"/>
        <v>0.6863221589</v>
      </c>
      <c r="CD290" s="31">
        <f t="shared" si="161"/>
        <v>0.812865351</v>
      </c>
      <c r="CE290" s="31">
        <f t="shared" si="161"/>
        <v>0.04574148778</v>
      </c>
      <c r="CF290" s="31">
        <f t="shared" si="161"/>
        <v>0.6988249028</v>
      </c>
      <c r="CG290" s="31">
        <f t="shared" si="161"/>
        <v>0.4896491406</v>
      </c>
      <c r="CH290" s="31">
        <f t="shared" si="161"/>
        <v>0.1507468287</v>
      </c>
      <c r="CI290" s="31">
        <f t="shared" si="161"/>
        <v>0.3564207093</v>
      </c>
      <c r="CJ290" s="31">
        <f t="shared" si="161"/>
        <v>0.8675044756</v>
      </c>
      <c r="CK290" s="31">
        <f t="shared" si="161"/>
        <v>0.04144197338</v>
      </c>
      <c r="CL290" s="31">
        <f t="shared" si="161"/>
        <v>0.6899323756</v>
      </c>
      <c r="CM290" s="31">
        <f t="shared" si="161"/>
        <v>0.9150895676</v>
      </c>
      <c r="CN290" s="31">
        <f t="shared" si="161"/>
        <v>0.3193044519</v>
      </c>
      <c r="CO290" s="31">
        <f t="shared" si="161"/>
        <v>0.4936612443</v>
      </c>
      <c r="CP290" s="31">
        <f t="shared" si="161"/>
        <v>0.1528517974</v>
      </c>
      <c r="CQ290" s="31">
        <f t="shared" si="161"/>
        <v>0.7371877707</v>
      </c>
      <c r="CR290" s="31">
        <f t="shared" si="161"/>
        <v>0.8587870777</v>
      </c>
      <c r="CS290" s="31">
        <f t="shared" si="161"/>
        <v>0.07169108014</v>
      </c>
      <c r="CT290" s="31">
        <f t="shared" si="161"/>
        <v>0.1150607798</v>
      </c>
      <c r="CU290" s="31">
        <f t="shared" si="161"/>
        <v>0.8633363265</v>
      </c>
      <c r="CV290" s="31">
        <f t="shared" si="161"/>
        <v>0.644081469</v>
      </c>
      <c r="CW290" s="31">
        <f t="shared" si="161"/>
        <v>0.6080580356</v>
      </c>
    </row>
    <row r="291" ht="12.75" customHeight="1" outlineLevel="1">
      <c r="A291" s="11" t="str">
        <f t="shared" si="162"/>
        <v>plans[0].coverages[0].rateFormat</v>
      </c>
      <c r="B291" s="11">
        <f t="shared" ref="B291:CW291" si="163">RAND()</f>
        <v>0.3468511812</v>
      </c>
      <c r="C291" s="11">
        <f t="shared" si="163"/>
        <v>0.4451627438</v>
      </c>
      <c r="D291" s="11">
        <f t="shared" si="163"/>
        <v>0.7263535876</v>
      </c>
      <c r="E291" s="11">
        <f t="shared" si="163"/>
        <v>0.08158667341</v>
      </c>
      <c r="F291" s="11">
        <f t="shared" si="163"/>
        <v>0.6270393986</v>
      </c>
      <c r="G291" s="11">
        <f t="shared" si="163"/>
        <v>0.07642916061</v>
      </c>
      <c r="H291" s="11">
        <f t="shared" si="163"/>
        <v>0.6726637588</v>
      </c>
      <c r="I291" s="11">
        <f t="shared" si="163"/>
        <v>0.8967173544</v>
      </c>
      <c r="J291" s="11">
        <f t="shared" si="163"/>
        <v>0.2221146207</v>
      </c>
      <c r="K291" s="11">
        <f t="shared" si="163"/>
        <v>0.3213941598</v>
      </c>
      <c r="L291" s="11">
        <f t="shared" si="163"/>
        <v>0.2911894981</v>
      </c>
      <c r="M291" s="11">
        <f t="shared" si="163"/>
        <v>0.03280596108</v>
      </c>
      <c r="N291" s="11">
        <f t="shared" si="163"/>
        <v>0.996205014</v>
      </c>
      <c r="O291" s="11">
        <f t="shared" si="163"/>
        <v>0.1110803028</v>
      </c>
      <c r="P291" s="11">
        <f t="shared" si="163"/>
        <v>0.1362904042</v>
      </c>
      <c r="Q291" s="11">
        <f t="shared" si="163"/>
        <v>0.5584995652</v>
      </c>
      <c r="R291" s="11">
        <f t="shared" si="163"/>
        <v>0.965787708</v>
      </c>
      <c r="S291" s="11">
        <f t="shared" si="163"/>
        <v>0.8686716482</v>
      </c>
      <c r="T291" s="11">
        <f t="shared" si="163"/>
        <v>0.7990004888</v>
      </c>
      <c r="U291" s="11">
        <f t="shared" si="163"/>
        <v>0.1992438044</v>
      </c>
      <c r="V291" s="11">
        <f t="shared" si="163"/>
        <v>0.8366044982</v>
      </c>
      <c r="W291" s="11">
        <f t="shared" si="163"/>
        <v>0.9071015142</v>
      </c>
      <c r="X291" s="11">
        <f t="shared" si="163"/>
        <v>0.5063525115</v>
      </c>
      <c r="Y291" s="11">
        <f t="shared" si="163"/>
        <v>0.06143921759</v>
      </c>
      <c r="Z291" s="11">
        <f t="shared" si="163"/>
        <v>0.670277477</v>
      </c>
      <c r="AA291" s="11">
        <f t="shared" si="163"/>
        <v>0.06278522928</v>
      </c>
      <c r="AB291" s="11">
        <f t="shared" si="163"/>
        <v>0.2664173671</v>
      </c>
      <c r="AC291" s="11">
        <f t="shared" si="163"/>
        <v>0.6650083559</v>
      </c>
      <c r="AD291" s="11">
        <f t="shared" si="163"/>
        <v>0.3251553553</v>
      </c>
      <c r="AE291" s="11">
        <f t="shared" si="163"/>
        <v>0.5225292468</v>
      </c>
      <c r="AF291" s="11">
        <f t="shared" si="163"/>
        <v>0.82859042</v>
      </c>
      <c r="AG291" s="11">
        <f t="shared" si="163"/>
        <v>0.8664045992</v>
      </c>
      <c r="AH291" s="11">
        <f t="shared" si="163"/>
        <v>0.5659221497</v>
      </c>
      <c r="AI291" s="11">
        <f t="shared" si="163"/>
        <v>0.05064770188</v>
      </c>
      <c r="AJ291" s="11">
        <f t="shared" si="163"/>
        <v>0.9786553625</v>
      </c>
      <c r="AK291" s="11">
        <f t="shared" si="163"/>
        <v>0.5040942953</v>
      </c>
      <c r="AL291" s="11">
        <f t="shared" si="163"/>
        <v>0.9864992864</v>
      </c>
      <c r="AM291" s="11">
        <f t="shared" si="163"/>
        <v>0.07331776254</v>
      </c>
      <c r="AN291" s="11">
        <f t="shared" si="163"/>
        <v>0.9381572742</v>
      </c>
      <c r="AO291" s="11">
        <f t="shared" si="163"/>
        <v>0.8485431732</v>
      </c>
      <c r="AP291" s="11">
        <f t="shared" si="163"/>
        <v>0.1407724487</v>
      </c>
      <c r="AQ291" s="11">
        <f t="shared" si="163"/>
        <v>0.327205026</v>
      </c>
      <c r="AR291" s="11">
        <f t="shared" si="163"/>
        <v>0.8876160472</v>
      </c>
      <c r="AS291" s="11">
        <f t="shared" si="163"/>
        <v>0.1887385209</v>
      </c>
      <c r="AT291" s="11">
        <f t="shared" si="163"/>
        <v>0.5256743157</v>
      </c>
      <c r="AU291" s="11">
        <f t="shared" si="163"/>
        <v>0.0293901555</v>
      </c>
      <c r="AV291" s="11">
        <f t="shared" si="163"/>
        <v>0.8831113425</v>
      </c>
      <c r="AW291" s="11">
        <f t="shared" si="163"/>
        <v>0.1372780435</v>
      </c>
      <c r="AX291" s="11">
        <f t="shared" si="163"/>
        <v>0.3111545249</v>
      </c>
      <c r="AY291" s="11">
        <f t="shared" si="163"/>
        <v>0.7756280157</v>
      </c>
      <c r="AZ291" s="11">
        <f t="shared" si="163"/>
        <v>0.6857703521</v>
      </c>
      <c r="BA291" s="11">
        <f t="shared" si="163"/>
        <v>0.4860571369</v>
      </c>
      <c r="BB291" s="11">
        <f t="shared" si="163"/>
        <v>0.9615681348</v>
      </c>
      <c r="BC291" s="11">
        <f t="shared" si="163"/>
        <v>0.6239706882</v>
      </c>
      <c r="BD291" s="11">
        <f t="shared" si="163"/>
        <v>0.2736897484</v>
      </c>
      <c r="BE291" s="11">
        <f t="shared" si="163"/>
        <v>0.6945853794</v>
      </c>
      <c r="BF291" s="11">
        <f t="shared" si="163"/>
        <v>0.1430137931</v>
      </c>
      <c r="BG291" s="11">
        <f t="shared" si="163"/>
        <v>0.07078529093</v>
      </c>
      <c r="BH291" s="11">
        <f t="shared" si="163"/>
        <v>0.05582283566</v>
      </c>
      <c r="BI291" s="11">
        <f t="shared" si="163"/>
        <v>0.3429636889</v>
      </c>
      <c r="BJ291" s="11">
        <f t="shared" si="163"/>
        <v>0.5611527743</v>
      </c>
      <c r="BK291" s="11">
        <f t="shared" si="163"/>
        <v>0.8761982866</v>
      </c>
      <c r="BL291" s="11">
        <f t="shared" si="163"/>
        <v>0.05736341185</v>
      </c>
      <c r="BM291" s="11">
        <f t="shared" si="163"/>
        <v>0.1315534015</v>
      </c>
      <c r="BN291" s="11">
        <f t="shared" si="163"/>
        <v>0.6240403236</v>
      </c>
      <c r="BO291" s="11">
        <f t="shared" si="163"/>
        <v>0.945997243</v>
      </c>
      <c r="BP291" s="11">
        <f t="shared" si="163"/>
        <v>0.5961573313</v>
      </c>
      <c r="BQ291" s="11">
        <f t="shared" si="163"/>
        <v>0.2593685464</v>
      </c>
      <c r="BR291" s="11">
        <f t="shared" si="163"/>
        <v>0.07450041893</v>
      </c>
      <c r="BS291" s="11">
        <f t="shared" si="163"/>
        <v>0.7270212899</v>
      </c>
      <c r="BT291" s="11">
        <f t="shared" si="163"/>
        <v>0.2196732263</v>
      </c>
      <c r="BU291" s="11">
        <f t="shared" si="163"/>
        <v>0.2632223731</v>
      </c>
      <c r="BV291" s="11">
        <f t="shared" si="163"/>
        <v>0.9865752162</v>
      </c>
      <c r="BW291" s="11">
        <f t="shared" si="163"/>
        <v>0.8230716454</v>
      </c>
      <c r="BX291" s="11">
        <f t="shared" si="163"/>
        <v>0.9220636092</v>
      </c>
      <c r="BY291" s="11">
        <f t="shared" si="163"/>
        <v>0.6496596964</v>
      </c>
      <c r="BZ291" s="11">
        <f t="shared" si="163"/>
        <v>0.7705805508</v>
      </c>
      <c r="CA291" s="11">
        <f t="shared" si="163"/>
        <v>0.7883734932</v>
      </c>
      <c r="CB291" s="11">
        <f t="shared" si="163"/>
        <v>0.9108474308</v>
      </c>
      <c r="CC291" s="11">
        <f t="shared" si="163"/>
        <v>0.9017059736</v>
      </c>
      <c r="CD291" s="11">
        <f t="shared" si="163"/>
        <v>0.08129845516</v>
      </c>
      <c r="CE291" s="11">
        <f t="shared" si="163"/>
        <v>0.3056202041</v>
      </c>
      <c r="CF291" s="11">
        <f t="shared" si="163"/>
        <v>0.4427455956</v>
      </c>
      <c r="CG291" s="11">
        <f t="shared" si="163"/>
        <v>0.6924646706</v>
      </c>
      <c r="CH291" s="11">
        <f t="shared" si="163"/>
        <v>0.7738383251</v>
      </c>
      <c r="CI291" s="11">
        <f t="shared" si="163"/>
        <v>0.2056314597</v>
      </c>
      <c r="CJ291" s="11">
        <f t="shared" si="163"/>
        <v>0.49820041</v>
      </c>
      <c r="CK291" s="11">
        <f t="shared" si="163"/>
        <v>0.3875939005</v>
      </c>
      <c r="CL291" s="11">
        <f t="shared" si="163"/>
        <v>0.3016977328</v>
      </c>
      <c r="CM291" s="11">
        <f t="shared" si="163"/>
        <v>0.03565639597</v>
      </c>
      <c r="CN291" s="11">
        <f t="shared" si="163"/>
        <v>0.3141105619</v>
      </c>
      <c r="CO291" s="11">
        <f t="shared" si="163"/>
        <v>0.168693778</v>
      </c>
      <c r="CP291" s="11">
        <f t="shared" si="163"/>
        <v>0.2015541697</v>
      </c>
      <c r="CQ291" s="11">
        <f t="shared" si="163"/>
        <v>0.1333529771</v>
      </c>
      <c r="CR291" s="11">
        <f t="shared" si="163"/>
        <v>0.04431248227</v>
      </c>
      <c r="CS291" s="11">
        <f t="shared" si="163"/>
        <v>0.3596356454</v>
      </c>
      <c r="CT291" s="11">
        <f t="shared" si="163"/>
        <v>0.5593189318</v>
      </c>
      <c r="CU291" s="11">
        <f t="shared" si="163"/>
        <v>0.4134747974</v>
      </c>
      <c r="CV291" s="11">
        <f t="shared" si="163"/>
        <v>0.06733972194</v>
      </c>
      <c r="CW291" s="11">
        <f t="shared" si="163"/>
        <v>0.7878645015</v>
      </c>
    </row>
    <row r="292" ht="12.75" customHeight="1" outlineLevel="1">
      <c r="A292" s="11" t="str">
        <f t="shared" si="162"/>
        <v>plans[0].coverages[0].fundingType</v>
      </c>
      <c r="B292" s="11">
        <f t="shared" ref="B292:CW292" si="164">RAND()</f>
        <v>0.812780763</v>
      </c>
      <c r="C292" s="11">
        <f t="shared" si="164"/>
        <v>0.07897120822</v>
      </c>
      <c r="D292" s="11">
        <f t="shared" si="164"/>
        <v>0.8716999392</v>
      </c>
      <c r="E292" s="11">
        <f t="shared" si="164"/>
        <v>0.7216668956</v>
      </c>
      <c r="F292" s="11">
        <f t="shared" si="164"/>
        <v>0.07600265056</v>
      </c>
      <c r="G292" s="11">
        <f t="shared" si="164"/>
        <v>0.3110960634</v>
      </c>
      <c r="H292" s="11">
        <f t="shared" si="164"/>
        <v>0.5320353849</v>
      </c>
      <c r="I292" s="11">
        <f t="shared" si="164"/>
        <v>0.8972582176</v>
      </c>
      <c r="J292" s="11">
        <f t="shared" si="164"/>
        <v>0.2072686582</v>
      </c>
      <c r="K292" s="11">
        <f t="shared" si="164"/>
        <v>0.2370830284</v>
      </c>
      <c r="L292" s="11">
        <f t="shared" si="164"/>
        <v>0.4032902715</v>
      </c>
      <c r="M292" s="11">
        <f t="shared" si="164"/>
        <v>0.04626898824</v>
      </c>
      <c r="N292" s="11">
        <f t="shared" si="164"/>
        <v>0.9123208227</v>
      </c>
      <c r="O292" s="11">
        <f t="shared" si="164"/>
        <v>0.4535193584</v>
      </c>
      <c r="P292" s="11">
        <f t="shared" si="164"/>
        <v>0.7673161969</v>
      </c>
      <c r="Q292" s="11">
        <f t="shared" si="164"/>
        <v>0.3939002485</v>
      </c>
      <c r="R292" s="11">
        <f t="shared" si="164"/>
        <v>0.6256043148</v>
      </c>
      <c r="S292" s="11">
        <f t="shared" si="164"/>
        <v>0.3860536821</v>
      </c>
      <c r="T292" s="11">
        <f t="shared" si="164"/>
        <v>0.3621368384</v>
      </c>
      <c r="U292" s="11">
        <f t="shared" si="164"/>
        <v>0.7522559431</v>
      </c>
      <c r="V292" s="11">
        <f t="shared" si="164"/>
        <v>0.3908186814</v>
      </c>
      <c r="W292" s="11">
        <f t="shared" si="164"/>
        <v>0.8608195094</v>
      </c>
      <c r="X292" s="11">
        <f t="shared" si="164"/>
        <v>0.5810112578</v>
      </c>
      <c r="Y292" s="11">
        <f t="shared" si="164"/>
        <v>0.3970948575</v>
      </c>
      <c r="Z292" s="11">
        <f t="shared" si="164"/>
        <v>0.3911885249</v>
      </c>
      <c r="AA292" s="11">
        <f t="shared" si="164"/>
        <v>0.002335782762</v>
      </c>
      <c r="AB292" s="11">
        <f t="shared" si="164"/>
        <v>0.002857005322</v>
      </c>
      <c r="AC292" s="11">
        <f t="shared" si="164"/>
        <v>0.8589501941</v>
      </c>
      <c r="AD292" s="11">
        <f t="shared" si="164"/>
        <v>0.8052345206</v>
      </c>
      <c r="AE292" s="11">
        <f t="shared" si="164"/>
        <v>0.9461657712</v>
      </c>
      <c r="AF292" s="11">
        <f t="shared" si="164"/>
        <v>0.5548144894</v>
      </c>
      <c r="AG292" s="11">
        <f t="shared" si="164"/>
        <v>0.7418980309</v>
      </c>
      <c r="AH292" s="11">
        <f t="shared" si="164"/>
        <v>0.9138262003</v>
      </c>
      <c r="AI292" s="11">
        <f t="shared" si="164"/>
        <v>0.1046155934</v>
      </c>
      <c r="AJ292" s="11">
        <f t="shared" si="164"/>
        <v>0.8577335241</v>
      </c>
      <c r="AK292" s="11">
        <f t="shared" si="164"/>
        <v>0.9332560824</v>
      </c>
      <c r="AL292" s="11">
        <f t="shared" si="164"/>
        <v>0.6342978134</v>
      </c>
      <c r="AM292" s="11">
        <f t="shared" si="164"/>
        <v>0.9737532571</v>
      </c>
      <c r="AN292" s="11">
        <f t="shared" si="164"/>
        <v>0.5553636325</v>
      </c>
      <c r="AO292" s="11">
        <f t="shared" si="164"/>
        <v>0.8174937296</v>
      </c>
      <c r="AP292" s="11">
        <f t="shared" si="164"/>
        <v>0.9074082399</v>
      </c>
      <c r="AQ292" s="11">
        <f t="shared" si="164"/>
        <v>0.7200301524</v>
      </c>
      <c r="AR292" s="11">
        <f t="shared" si="164"/>
        <v>0.6780291734</v>
      </c>
      <c r="AS292" s="11">
        <f t="shared" si="164"/>
        <v>0.357634778</v>
      </c>
      <c r="AT292" s="11">
        <f t="shared" si="164"/>
        <v>0.6129266452</v>
      </c>
      <c r="AU292" s="11">
        <f t="shared" si="164"/>
        <v>0.034785504</v>
      </c>
      <c r="AV292" s="11">
        <f t="shared" si="164"/>
        <v>0.341570551</v>
      </c>
      <c r="AW292" s="11">
        <f t="shared" si="164"/>
        <v>0.1574342587</v>
      </c>
      <c r="AX292" s="11">
        <f t="shared" si="164"/>
        <v>0.9396246057</v>
      </c>
      <c r="AY292" s="11">
        <f t="shared" si="164"/>
        <v>0.9949155339</v>
      </c>
      <c r="AZ292" s="11">
        <f t="shared" si="164"/>
        <v>0.3323328036</v>
      </c>
      <c r="BA292" s="11">
        <f t="shared" si="164"/>
        <v>0.8676102337</v>
      </c>
      <c r="BB292" s="11">
        <f t="shared" si="164"/>
        <v>0.3854564634</v>
      </c>
      <c r="BC292" s="11">
        <f t="shared" si="164"/>
        <v>0.9179884745</v>
      </c>
      <c r="BD292" s="11">
        <f t="shared" si="164"/>
        <v>0.3789828254</v>
      </c>
      <c r="BE292" s="11">
        <f t="shared" si="164"/>
        <v>0.5494121353</v>
      </c>
      <c r="BF292" s="11">
        <f t="shared" si="164"/>
        <v>0.8137087627</v>
      </c>
      <c r="BG292" s="11">
        <f t="shared" si="164"/>
        <v>0.4500864138</v>
      </c>
      <c r="BH292" s="11">
        <f t="shared" si="164"/>
        <v>0.1619364348</v>
      </c>
      <c r="BI292" s="11">
        <f t="shared" si="164"/>
        <v>0.8588067144</v>
      </c>
      <c r="BJ292" s="11">
        <f t="shared" si="164"/>
        <v>0.2409001801</v>
      </c>
      <c r="BK292" s="11">
        <f t="shared" si="164"/>
        <v>0.3746557188</v>
      </c>
      <c r="BL292" s="11">
        <f t="shared" si="164"/>
        <v>0.3611765807</v>
      </c>
      <c r="BM292" s="11">
        <f t="shared" si="164"/>
        <v>0.1645629542</v>
      </c>
      <c r="BN292" s="11">
        <f t="shared" si="164"/>
        <v>0.2822133123</v>
      </c>
      <c r="BO292" s="11">
        <f t="shared" si="164"/>
        <v>0.8806467852</v>
      </c>
      <c r="BP292" s="11">
        <f t="shared" si="164"/>
        <v>0.293243833</v>
      </c>
      <c r="BQ292" s="11">
        <f t="shared" si="164"/>
        <v>0.9635171957</v>
      </c>
      <c r="BR292" s="11">
        <f t="shared" si="164"/>
        <v>0.4302392937</v>
      </c>
      <c r="BS292" s="11">
        <f t="shared" si="164"/>
        <v>0.2782247499</v>
      </c>
      <c r="BT292" s="11">
        <f t="shared" si="164"/>
        <v>0.9381805597</v>
      </c>
      <c r="BU292" s="11">
        <f t="shared" si="164"/>
        <v>0.2062996326</v>
      </c>
      <c r="BV292" s="11">
        <f t="shared" si="164"/>
        <v>0.5928168415</v>
      </c>
      <c r="BW292" s="11">
        <f t="shared" si="164"/>
        <v>0.4003320844</v>
      </c>
      <c r="BX292" s="11">
        <f t="shared" si="164"/>
        <v>0.407210021</v>
      </c>
      <c r="BY292" s="11">
        <f t="shared" si="164"/>
        <v>0.3968034266</v>
      </c>
      <c r="BZ292" s="11">
        <f t="shared" si="164"/>
        <v>0.5657465415</v>
      </c>
      <c r="CA292" s="11">
        <f t="shared" si="164"/>
        <v>0.1783847136</v>
      </c>
      <c r="CB292" s="11">
        <f t="shared" si="164"/>
        <v>0.1519314157</v>
      </c>
      <c r="CC292" s="11">
        <f t="shared" si="164"/>
        <v>0.5786779518</v>
      </c>
      <c r="CD292" s="11">
        <f t="shared" si="164"/>
        <v>0.3661620992</v>
      </c>
      <c r="CE292" s="11">
        <f t="shared" si="164"/>
        <v>0.1303824514</v>
      </c>
      <c r="CF292" s="11">
        <f t="shared" si="164"/>
        <v>0.4658124013</v>
      </c>
      <c r="CG292" s="11">
        <f t="shared" si="164"/>
        <v>0.5721269212</v>
      </c>
      <c r="CH292" s="11">
        <f t="shared" si="164"/>
        <v>0.6023395122</v>
      </c>
      <c r="CI292" s="11">
        <f t="shared" si="164"/>
        <v>0.7497153751</v>
      </c>
      <c r="CJ292" s="11">
        <f t="shared" si="164"/>
        <v>0.07876029511</v>
      </c>
      <c r="CK292" s="11">
        <f t="shared" si="164"/>
        <v>0.07429323795</v>
      </c>
      <c r="CL292" s="11">
        <f t="shared" si="164"/>
        <v>0.3057253882</v>
      </c>
      <c r="CM292" s="11">
        <f t="shared" si="164"/>
        <v>0.03294726609</v>
      </c>
      <c r="CN292" s="11">
        <f t="shared" si="164"/>
        <v>0.8955529031</v>
      </c>
      <c r="CO292" s="11">
        <f t="shared" si="164"/>
        <v>0.4865113022</v>
      </c>
      <c r="CP292" s="11">
        <f t="shared" si="164"/>
        <v>0.9009658345</v>
      </c>
      <c r="CQ292" s="11">
        <f t="shared" si="164"/>
        <v>0.6348571926</v>
      </c>
      <c r="CR292" s="11">
        <f t="shared" si="164"/>
        <v>0.1789106993</v>
      </c>
      <c r="CS292" s="11">
        <f t="shared" si="164"/>
        <v>0.5817083556</v>
      </c>
      <c r="CT292" s="11">
        <f t="shared" si="164"/>
        <v>0.2397171208</v>
      </c>
      <c r="CU292" s="11">
        <f t="shared" si="164"/>
        <v>0.3890209242</v>
      </c>
      <c r="CV292" s="11">
        <f t="shared" si="164"/>
        <v>0.7279913236</v>
      </c>
      <c r="CW292" s="11">
        <f t="shared" si="164"/>
        <v>0.3752359449</v>
      </c>
    </row>
    <row r="293" ht="12.75" customHeight="1" outlineLevel="1">
      <c r="A293" s="11" t="str">
        <f t="shared" si="162"/>
        <v>plans[0].coverages[0].fundingStructure.contributionType</v>
      </c>
      <c r="B293" s="11">
        <f t="shared" ref="B293:CW293" si="165">RAND()</f>
        <v>0.4581085868</v>
      </c>
      <c r="C293" s="11">
        <f t="shared" si="165"/>
        <v>0.7290353461</v>
      </c>
      <c r="D293" s="11">
        <f t="shared" si="165"/>
        <v>0.6083543158</v>
      </c>
      <c r="E293" s="11">
        <f t="shared" si="165"/>
        <v>0.04042405709</v>
      </c>
      <c r="F293" s="11">
        <f t="shared" si="165"/>
        <v>0.9895815918</v>
      </c>
      <c r="G293" s="11">
        <f t="shared" si="165"/>
        <v>0.03001930627</v>
      </c>
      <c r="H293" s="11">
        <f t="shared" si="165"/>
        <v>0.7294924561</v>
      </c>
      <c r="I293" s="11">
        <f t="shared" si="165"/>
        <v>0.6831920344</v>
      </c>
      <c r="J293" s="11">
        <f t="shared" si="165"/>
        <v>0.7555820313</v>
      </c>
      <c r="K293" s="11">
        <f t="shared" si="165"/>
        <v>0.3273694145</v>
      </c>
      <c r="L293" s="11">
        <f t="shared" si="165"/>
        <v>0.7597414375</v>
      </c>
      <c r="M293" s="11">
        <f t="shared" si="165"/>
        <v>0.2193896057</v>
      </c>
      <c r="N293" s="11">
        <f t="shared" si="165"/>
        <v>0.7495891352</v>
      </c>
      <c r="O293" s="11">
        <f t="shared" si="165"/>
        <v>0.5217850133</v>
      </c>
      <c r="P293" s="11">
        <f t="shared" si="165"/>
        <v>0.508948331</v>
      </c>
      <c r="Q293" s="11">
        <f t="shared" si="165"/>
        <v>0.03972857379</v>
      </c>
      <c r="R293" s="11">
        <f t="shared" si="165"/>
        <v>0.4275843654</v>
      </c>
      <c r="S293" s="11">
        <f t="shared" si="165"/>
        <v>0.9311978984</v>
      </c>
      <c r="T293" s="11">
        <f t="shared" si="165"/>
        <v>0.9542606798</v>
      </c>
      <c r="U293" s="11">
        <f t="shared" si="165"/>
        <v>0.5999827966</v>
      </c>
      <c r="V293" s="11">
        <f t="shared" si="165"/>
        <v>0.3773676642</v>
      </c>
      <c r="W293" s="11">
        <f t="shared" si="165"/>
        <v>0.1344813594</v>
      </c>
      <c r="X293" s="11">
        <f t="shared" si="165"/>
        <v>0.7438238103</v>
      </c>
      <c r="Y293" s="11">
        <f t="shared" si="165"/>
        <v>0.9648008756</v>
      </c>
      <c r="Z293" s="11">
        <f t="shared" si="165"/>
        <v>0.4896437947</v>
      </c>
      <c r="AA293" s="11">
        <f t="shared" si="165"/>
        <v>0.8764994248</v>
      </c>
      <c r="AB293" s="11">
        <f t="shared" si="165"/>
        <v>0.7745138967</v>
      </c>
      <c r="AC293" s="11">
        <f t="shared" si="165"/>
        <v>0.1413748574</v>
      </c>
      <c r="AD293" s="11">
        <f t="shared" si="165"/>
        <v>0.5879098349</v>
      </c>
      <c r="AE293" s="11">
        <f t="shared" si="165"/>
        <v>0.3040278654</v>
      </c>
      <c r="AF293" s="11">
        <f t="shared" si="165"/>
        <v>0.4257379156</v>
      </c>
      <c r="AG293" s="11">
        <f t="shared" si="165"/>
        <v>0.09749622191</v>
      </c>
      <c r="AH293" s="11">
        <f t="shared" si="165"/>
        <v>0.7241754122</v>
      </c>
      <c r="AI293" s="11">
        <f t="shared" si="165"/>
        <v>0.05207784086</v>
      </c>
      <c r="AJ293" s="11">
        <f t="shared" si="165"/>
        <v>0.2813316925</v>
      </c>
      <c r="AK293" s="11">
        <f t="shared" si="165"/>
        <v>0.6085301052</v>
      </c>
      <c r="AL293" s="11">
        <f t="shared" si="165"/>
        <v>0.5975464778</v>
      </c>
      <c r="AM293" s="11">
        <f t="shared" si="165"/>
        <v>0.9501537827</v>
      </c>
      <c r="AN293" s="11">
        <f t="shared" si="165"/>
        <v>0.4215874367</v>
      </c>
      <c r="AO293" s="11">
        <f t="shared" si="165"/>
        <v>0.3278395727</v>
      </c>
      <c r="AP293" s="11">
        <f t="shared" si="165"/>
        <v>0.8027042299</v>
      </c>
      <c r="AQ293" s="11">
        <f t="shared" si="165"/>
        <v>0.3679765106</v>
      </c>
      <c r="AR293" s="11">
        <f t="shared" si="165"/>
        <v>0.617441751</v>
      </c>
      <c r="AS293" s="11">
        <f t="shared" si="165"/>
        <v>0.7251904975</v>
      </c>
      <c r="AT293" s="11">
        <f t="shared" si="165"/>
        <v>0.8653102472</v>
      </c>
      <c r="AU293" s="11">
        <f t="shared" si="165"/>
        <v>0.470202988</v>
      </c>
      <c r="AV293" s="11">
        <f t="shared" si="165"/>
        <v>0.008855759079</v>
      </c>
      <c r="AW293" s="11">
        <f t="shared" si="165"/>
        <v>0.7876688658</v>
      </c>
      <c r="AX293" s="11">
        <f t="shared" si="165"/>
        <v>0.2713692089</v>
      </c>
      <c r="AY293" s="11">
        <f t="shared" si="165"/>
        <v>0.8996738707</v>
      </c>
      <c r="AZ293" s="11">
        <f t="shared" si="165"/>
        <v>0.09941817898</v>
      </c>
      <c r="BA293" s="11">
        <f t="shared" si="165"/>
        <v>0.6276415043</v>
      </c>
      <c r="BB293" s="11">
        <f t="shared" si="165"/>
        <v>0.9475803165</v>
      </c>
      <c r="BC293" s="11">
        <f t="shared" si="165"/>
        <v>0.6587201872</v>
      </c>
      <c r="BD293" s="11">
        <f t="shared" si="165"/>
        <v>0.1492029495</v>
      </c>
      <c r="BE293" s="11">
        <f t="shared" si="165"/>
        <v>0.3922914332</v>
      </c>
      <c r="BF293" s="11">
        <f t="shared" si="165"/>
        <v>0.899708741</v>
      </c>
      <c r="BG293" s="11">
        <f t="shared" si="165"/>
        <v>0.2080602683</v>
      </c>
      <c r="BH293" s="11">
        <f t="shared" si="165"/>
        <v>0.2979123346</v>
      </c>
      <c r="BI293" s="11">
        <f t="shared" si="165"/>
        <v>0.1192592938</v>
      </c>
      <c r="BJ293" s="11">
        <f t="shared" si="165"/>
        <v>0.9660084108</v>
      </c>
      <c r="BK293" s="11">
        <f t="shared" si="165"/>
        <v>0.05281834491</v>
      </c>
      <c r="BL293" s="11">
        <f t="shared" si="165"/>
        <v>0.0003370901592</v>
      </c>
      <c r="BM293" s="11">
        <f t="shared" si="165"/>
        <v>0.4329218241</v>
      </c>
      <c r="BN293" s="11">
        <f t="shared" si="165"/>
        <v>0.8927272642</v>
      </c>
      <c r="BO293" s="11">
        <f t="shared" si="165"/>
        <v>0.3351959551</v>
      </c>
      <c r="BP293" s="11">
        <f t="shared" si="165"/>
        <v>0.606164685</v>
      </c>
      <c r="BQ293" s="11">
        <f t="shared" si="165"/>
        <v>0.2258390163</v>
      </c>
      <c r="BR293" s="11">
        <f t="shared" si="165"/>
        <v>0.1887261844</v>
      </c>
      <c r="BS293" s="11">
        <f t="shared" si="165"/>
        <v>0.2033273633</v>
      </c>
      <c r="BT293" s="11">
        <f t="shared" si="165"/>
        <v>0.1661669003</v>
      </c>
      <c r="BU293" s="11">
        <f t="shared" si="165"/>
        <v>0.71990073</v>
      </c>
      <c r="BV293" s="11">
        <f t="shared" si="165"/>
        <v>0.4662431357</v>
      </c>
      <c r="BW293" s="11">
        <f t="shared" si="165"/>
        <v>0.9758504374</v>
      </c>
      <c r="BX293" s="11">
        <f t="shared" si="165"/>
        <v>0.7967981188</v>
      </c>
      <c r="BY293" s="11">
        <f t="shared" si="165"/>
        <v>0.5517044909</v>
      </c>
      <c r="BZ293" s="11">
        <f t="shared" si="165"/>
        <v>0.2248335326</v>
      </c>
      <c r="CA293" s="11">
        <f t="shared" si="165"/>
        <v>0.3717239865</v>
      </c>
      <c r="CB293" s="11">
        <f t="shared" si="165"/>
        <v>0.1852354879</v>
      </c>
      <c r="CC293" s="11">
        <f t="shared" si="165"/>
        <v>0.7766953013</v>
      </c>
      <c r="CD293" s="11">
        <f t="shared" si="165"/>
        <v>0.2855178911</v>
      </c>
      <c r="CE293" s="11">
        <f t="shared" si="165"/>
        <v>0.3248230267</v>
      </c>
      <c r="CF293" s="11">
        <f t="shared" si="165"/>
        <v>0.06689230317</v>
      </c>
      <c r="CG293" s="11">
        <f t="shared" si="165"/>
        <v>0.9365990501</v>
      </c>
      <c r="CH293" s="11">
        <f t="shared" si="165"/>
        <v>0.332168606</v>
      </c>
      <c r="CI293" s="11">
        <f t="shared" si="165"/>
        <v>0.1528430441</v>
      </c>
      <c r="CJ293" s="11">
        <f t="shared" si="165"/>
        <v>0.7574355673</v>
      </c>
      <c r="CK293" s="11">
        <f t="shared" si="165"/>
        <v>0.5846805806</v>
      </c>
      <c r="CL293" s="11">
        <f t="shared" si="165"/>
        <v>0.2671664792</v>
      </c>
      <c r="CM293" s="11">
        <f t="shared" si="165"/>
        <v>0.1000446725</v>
      </c>
      <c r="CN293" s="11">
        <f t="shared" si="165"/>
        <v>0.07133951004</v>
      </c>
      <c r="CO293" s="11">
        <f t="shared" si="165"/>
        <v>0.9133576679</v>
      </c>
      <c r="CP293" s="11">
        <f t="shared" si="165"/>
        <v>0.3383586704</v>
      </c>
      <c r="CQ293" s="11">
        <f t="shared" si="165"/>
        <v>0.52336986</v>
      </c>
      <c r="CR293" s="11">
        <f t="shared" si="165"/>
        <v>0.2090056729</v>
      </c>
      <c r="CS293" s="11">
        <f t="shared" si="165"/>
        <v>0.3787022688</v>
      </c>
      <c r="CT293" s="11">
        <f t="shared" si="165"/>
        <v>0.2443490616</v>
      </c>
      <c r="CU293" s="11">
        <f t="shared" si="165"/>
        <v>0.2414609357</v>
      </c>
      <c r="CV293" s="11">
        <f t="shared" si="165"/>
        <v>0.4444814727</v>
      </c>
      <c r="CW293" s="11">
        <f t="shared" si="165"/>
        <v>0.4663602607</v>
      </c>
    </row>
    <row r="294" ht="12.75" customHeight="1" outlineLevel="1">
      <c r="A294" s="11" t="str">
        <f>A21</f>
        <v>plans[0].coverages[0].fundingStructure.contributionBasisType</v>
      </c>
      <c r="B294" s="11">
        <f t="shared" ref="B294:CW294" si="166">RAND()</f>
        <v>0.3893612971</v>
      </c>
      <c r="C294" s="11">
        <f t="shared" si="166"/>
        <v>0.7721522767</v>
      </c>
      <c r="D294" s="11">
        <f t="shared" si="166"/>
        <v>0.5404946714</v>
      </c>
      <c r="E294" s="11">
        <f t="shared" si="166"/>
        <v>0.7499009353</v>
      </c>
      <c r="F294" s="11">
        <f t="shared" si="166"/>
        <v>0.2778578346</v>
      </c>
      <c r="G294" s="11">
        <f t="shared" si="166"/>
        <v>0.2962281838</v>
      </c>
      <c r="H294" s="11">
        <f t="shared" si="166"/>
        <v>0.5221914247</v>
      </c>
      <c r="I294" s="11">
        <f t="shared" si="166"/>
        <v>0.8777561755</v>
      </c>
      <c r="J294" s="11">
        <f t="shared" si="166"/>
        <v>0.5937190513</v>
      </c>
      <c r="K294" s="11">
        <f t="shared" si="166"/>
        <v>0.7108338664</v>
      </c>
      <c r="L294" s="11">
        <f t="shared" si="166"/>
        <v>0.8168988869</v>
      </c>
      <c r="M294" s="11">
        <f t="shared" si="166"/>
        <v>0.9996032973</v>
      </c>
      <c r="N294" s="11">
        <f t="shared" si="166"/>
        <v>0.7555509262</v>
      </c>
      <c r="O294" s="11">
        <f t="shared" si="166"/>
        <v>0.668287242</v>
      </c>
      <c r="P294" s="11">
        <f t="shared" si="166"/>
        <v>0.3228976561</v>
      </c>
      <c r="Q294" s="11">
        <f t="shared" si="166"/>
        <v>0.2604587875</v>
      </c>
      <c r="R294" s="11">
        <f t="shared" si="166"/>
        <v>0.9690628961</v>
      </c>
      <c r="S294" s="11">
        <f t="shared" si="166"/>
        <v>0.4641853526</v>
      </c>
      <c r="T294" s="11">
        <f t="shared" si="166"/>
        <v>0.01283229233</v>
      </c>
      <c r="U294" s="11">
        <f t="shared" si="166"/>
        <v>0.9143227629</v>
      </c>
      <c r="V294" s="11">
        <f t="shared" si="166"/>
        <v>0.9549855848</v>
      </c>
      <c r="W294" s="11">
        <f t="shared" si="166"/>
        <v>0.5218680984</v>
      </c>
      <c r="X294" s="11">
        <f t="shared" si="166"/>
        <v>0.2872699741</v>
      </c>
      <c r="Y294" s="11">
        <f t="shared" si="166"/>
        <v>0.5851623317</v>
      </c>
      <c r="Z294" s="11">
        <f t="shared" si="166"/>
        <v>0.8940904583</v>
      </c>
      <c r="AA294" s="11">
        <f t="shared" si="166"/>
        <v>0.3488668024</v>
      </c>
      <c r="AB294" s="11">
        <f t="shared" si="166"/>
        <v>0.6332516256</v>
      </c>
      <c r="AC294" s="11">
        <f t="shared" si="166"/>
        <v>0.4940206633</v>
      </c>
      <c r="AD294" s="11">
        <f t="shared" si="166"/>
        <v>0.07759291292</v>
      </c>
      <c r="AE294" s="11">
        <f t="shared" si="166"/>
        <v>0.2661187809</v>
      </c>
      <c r="AF294" s="11">
        <f t="shared" si="166"/>
        <v>0.7011171272</v>
      </c>
      <c r="AG294" s="11">
        <f t="shared" si="166"/>
        <v>0.5780326283</v>
      </c>
      <c r="AH294" s="11">
        <f t="shared" si="166"/>
        <v>0.001219859111</v>
      </c>
      <c r="AI294" s="11">
        <f t="shared" si="166"/>
        <v>0.4607295405</v>
      </c>
      <c r="AJ294" s="11">
        <f t="shared" si="166"/>
        <v>0.1628855546</v>
      </c>
      <c r="AK294" s="11">
        <f t="shared" si="166"/>
        <v>0.6771284827</v>
      </c>
      <c r="AL294" s="11">
        <f t="shared" si="166"/>
        <v>0.8912230027</v>
      </c>
      <c r="AM294" s="11">
        <f t="shared" si="166"/>
        <v>0.1630632465</v>
      </c>
      <c r="AN294" s="11">
        <f t="shared" si="166"/>
        <v>0.9654719781</v>
      </c>
      <c r="AO294" s="11">
        <f t="shared" si="166"/>
        <v>0.214206796</v>
      </c>
      <c r="AP294" s="11">
        <f t="shared" si="166"/>
        <v>0.9006193563</v>
      </c>
      <c r="AQ294" s="11">
        <f t="shared" si="166"/>
        <v>0.9989433607</v>
      </c>
      <c r="AR294" s="11">
        <f t="shared" si="166"/>
        <v>0.8420218951</v>
      </c>
      <c r="AS294" s="11">
        <f t="shared" si="166"/>
        <v>0.04455782053</v>
      </c>
      <c r="AT294" s="11">
        <f t="shared" si="166"/>
        <v>0.4639399056</v>
      </c>
      <c r="AU294" s="11">
        <f t="shared" si="166"/>
        <v>0.817744204</v>
      </c>
      <c r="AV294" s="11">
        <f t="shared" si="166"/>
        <v>0.1946444898</v>
      </c>
      <c r="AW294" s="11">
        <f t="shared" si="166"/>
        <v>0.4003187156</v>
      </c>
      <c r="AX294" s="11">
        <f t="shared" si="166"/>
        <v>0.5487679718</v>
      </c>
      <c r="AY294" s="11">
        <f t="shared" si="166"/>
        <v>0.5471549473</v>
      </c>
      <c r="AZ294" s="11">
        <f t="shared" si="166"/>
        <v>0.7118262789</v>
      </c>
      <c r="BA294" s="11">
        <f t="shared" si="166"/>
        <v>0.1057416561</v>
      </c>
      <c r="BB294" s="11">
        <f t="shared" si="166"/>
        <v>0.7923482023</v>
      </c>
      <c r="BC294" s="11">
        <f t="shared" si="166"/>
        <v>0.8753971955</v>
      </c>
      <c r="BD294" s="11">
        <f t="shared" si="166"/>
        <v>0.3338059424</v>
      </c>
      <c r="BE294" s="11">
        <f t="shared" si="166"/>
        <v>0.4890561255</v>
      </c>
      <c r="BF294" s="11">
        <f t="shared" si="166"/>
        <v>0.7615477229</v>
      </c>
      <c r="BG294" s="11">
        <f t="shared" si="166"/>
        <v>0.8116775431</v>
      </c>
      <c r="BH294" s="11">
        <f t="shared" si="166"/>
        <v>0.4291920246</v>
      </c>
      <c r="BI294" s="11">
        <f t="shared" si="166"/>
        <v>0.6667068913</v>
      </c>
      <c r="BJ294" s="11">
        <f t="shared" si="166"/>
        <v>0.8244505551</v>
      </c>
      <c r="BK294" s="11">
        <f t="shared" si="166"/>
        <v>0.425655988</v>
      </c>
      <c r="BL294" s="11">
        <f t="shared" si="166"/>
        <v>0.2961044606</v>
      </c>
      <c r="BM294" s="11">
        <f t="shared" si="166"/>
        <v>0.1257485547</v>
      </c>
      <c r="BN294" s="11">
        <f t="shared" si="166"/>
        <v>0.3718666908</v>
      </c>
      <c r="BO294" s="11">
        <f t="shared" si="166"/>
        <v>0.3167119928</v>
      </c>
      <c r="BP294" s="11">
        <f t="shared" si="166"/>
        <v>0.3511212195</v>
      </c>
      <c r="BQ294" s="11">
        <f t="shared" si="166"/>
        <v>0.7801781054</v>
      </c>
      <c r="BR294" s="11">
        <f t="shared" si="166"/>
        <v>0.3770367411</v>
      </c>
      <c r="BS294" s="11">
        <f t="shared" si="166"/>
        <v>0.6137890149</v>
      </c>
      <c r="BT294" s="11">
        <f t="shared" si="166"/>
        <v>0.6193116369</v>
      </c>
      <c r="BU294" s="11">
        <f t="shared" si="166"/>
        <v>0.9269868269</v>
      </c>
      <c r="BV294" s="11">
        <f t="shared" si="166"/>
        <v>0.5318138119</v>
      </c>
      <c r="BW294" s="11">
        <f t="shared" si="166"/>
        <v>0.5565988677</v>
      </c>
      <c r="BX294" s="11">
        <f t="shared" si="166"/>
        <v>0.388637065</v>
      </c>
      <c r="BY294" s="11">
        <f t="shared" si="166"/>
        <v>0.7777125293</v>
      </c>
      <c r="BZ294" s="11">
        <f t="shared" si="166"/>
        <v>0.4476036813</v>
      </c>
      <c r="CA294" s="11">
        <f t="shared" si="166"/>
        <v>0.9589673077</v>
      </c>
      <c r="CB294" s="11">
        <f t="shared" si="166"/>
        <v>0.1420006749</v>
      </c>
      <c r="CC294" s="11">
        <f t="shared" si="166"/>
        <v>0.4912736704</v>
      </c>
      <c r="CD294" s="11">
        <f t="shared" si="166"/>
        <v>0.6593444453</v>
      </c>
      <c r="CE294" s="11">
        <f t="shared" si="166"/>
        <v>0.1051019068</v>
      </c>
      <c r="CF294" s="11">
        <f t="shared" si="166"/>
        <v>0.1302274176</v>
      </c>
      <c r="CG294" s="11">
        <f t="shared" si="166"/>
        <v>0.883866336</v>
      </c>
      <c r="CH294" s="11">
        <f t="shared" si="166"/>
        <v>0.4208069822</v>
      </c>
      <c r="CI294" s="11">
        <f t="shared" si="166"/>
        <v>0.8795635357</v>
      </c>
      <c r="CJ294" s="11">
        <f t="shared" si="166"/>
        <v>0.19925542</v>
      </c>
      <c r="CK294" s="11">
        <f t="shared" si="166"/>
        <v>0.2417055719</v>
      </c>
      <c r="CL294" s="11">
        <f t="shared" si="166"/>
        <v>0.529497546</v>
      </c>
      <c r="CM294" s="11">
        <f t="shared" si="166"/>
        <v>0.1817227333</v>
      </c>
      <c r="CN294" s="11">
        <f t="shared" si="166"/>
        <v>0.7348198463</v>
      </c>
      <c r="CO294" s="11">
        <f t="shared" si="166"/>
        <v>0.9123921353</v>
      </c>
      <c r="CP294" s="11">
        <f t="shared" si="166"/>
        <v>0.669443532</v>
      </c>
      <c r="CQ294" s="11">
        <f t="shared" si="166"/>
        <v>0.9254822829</v>
      </c>
      <c r="CR294" s="11">
        <f t="shared" si="166"/>
        <v>0.8379110281</v>
      </c>
      <c r="CS294" s="11">
        <f t="shared" si="166"/>
        <v>0.6006859733</v>
      </c>
      <c r="CT294" s="11">
        <f t="shared" si="166"/>
        <v>0.01014391126</v>
      </c>
      <c r="CU294" s="11">
        <f t="shared" si="166"/>
        <v>0.1750468718</v>
      </c>
      <c r="CV294" s="11">
        <f t="shared" si="166"/>
        <v>0.09428749915</v>
      </c>
      <c r="CW294" s="11">
        <f t="shared" si="166"/>
        <v>0.5444677549</v>
      </c>
    </row>
    <row r="295" ht="12.75" customHeight="1" outlineLevel="1">
      <c r="A295" s="11" t="str">
        <f>A25</f>
        <v>plans[0].coverages[0].benefitStructure.benefitType</v>
      </c>
      <c r="B295" s="11">
        <f t="shared" ref="B295:CW295" si="167">RAND()</f>
        <v>0.8746415625</v>
      </c>
      <c r="C295" s="11">
        <f t="shared" si="167"/>
        <v>0.6848544866</v>
      </c>
      <c r="D295" s="11">
        <f t="shared" si="167"/>
        <v>0.9198156759</v>
      </c>
      <c r="E295" s="11">
        <f t="shared" si="167"/>
        <v>0.9967956276</v>
      </c>
      <c r="F295" s="11">
        <f t="shared" si="167"/>
        <v>0.8749833832</v>
      </c>
      <c r="G295" s="11">
        <f t="shared" si="167"/>
        <v>0.3789795084</v>
      </c>
      <c r="H295" s="11">
        <f t="shared" si="167"/>
        <v>0.2975190112</v>
      </c>
      <c r="I295" s="11">
        <f t="shared" si="167"/>
        <v>0.7947766974</v>
      </c>
      <c r="J295" s="11">
        <f t="shared" si="167"/>
        <v>0.2400783369</v>
      </c>
      <c r="K295" s="11">
        <f t="shared" si="167"/>
        <v>0.07153297115</v>
      </c>
      <c r="L295" s="11">
        <f t="shared" si="167"/>
        <v>0.3508393824</v>
      </c>
      <c r="M295" s="11">
        <f t="shared" si="167"/>
        <v>0.7842444853</v>
      </c>
      <c r="N295" s="11">
        <f t="shared" si="167"/>
        <v>0.9254158392</v>
      </c>
      <c r="O295" s="11">
        <f t="shared" si="167"/>
        <v>0.2400298467</v>
      </c>
      <c r="P295" s="11">
        <f t="shared" si="167"/>
        <v>0.6024901364</v>
      </c>
      <c r="Q295" s="11">
        <f t="shared" si="167"/>
        <v>0.4688246257</v>
      </c>
      <c r="R295" s="11">
        <f t="shared" si="167"/>
        <v>0.4860336096</v>
      </c>
      <c r="S295" s="11">
        <f t="shared" si="167"/>
        <v>0.1696702778</v>
      </c>
      <c r="T295" s="11">
        <f t="shared" si="167"/>
        <v>0.7240516192</v>
      </c>
      <c r="U295" s="11">
        <f t="shared" si="167"/>
        <v>0.262163355</v>
      </c>
      <c r="V295" s="11">
        <f t="shared" si="167"/>
        <v>0.9771114115</v>
      </c>
      <c r="W295" s="11">
        <f t="shared" si="167"/>
        <v>0.04907785868</v>
      </c>
      <c r="X295" s="11">
        <f t="shared" si="167"/>
        <v>0.7694813466</v>
      </c>
      <c r="Y295" s="11">
        <f t="shared" si="167"/>
        <v>0.008867196761</v>
      </c>
      <c r="Z295" s="11">
        <f t="shared" si="167"/>
        <v>0.43153015</v>
      </c>
      <c r="AA295" s="11">
        <f t="shared" si="167"/>
        <v>0.9056987951</v>
      </c>
      <c r="AB295" s="11">
        <f t="shared" si="167"/>
        <v>0.2141049158</v>
      </c>
      <c r="AC295" s="11">
        <f t="shared" si="167"/>
        <v>0.2298692167</v>
      </c>
      <c r="AD295" s="11">
        <f t="shared" si="167"/>
        <v>0.1839275646</v>
      </c>
      <c r="AE295" s="11">
        <f t="shared" si="167"/>
        <v>0.9628927826</v>
      </c>
      <c r="AF295" s="11">
        <f t="shared" si="167"/>
        <v>0.6936191094</v>
      </c>
      <c r="AG295" s="11">
        <f t="shared" si="167"/>
        <v>0.2992525106</v>
      </c>
      <c r="AH295" s="11">
        <f t="shared" si="167"/>
        <v>0.5607816756</v>
      </c>
      <c r="AI295" s="11">
        <f t="shared" si="167"/>
        <v>0.250747057</v>
      </c>
      <c r="AJ295" s="11">
        <f t="shared" si="167"/>
        <v>0.5876386617</v>
      </c>
      <c r="AK295" s="11">
        <f t="shared" si="167"/>
        <v>0.009562693755</v>
      </c>
      <c r="AL295" s="11">
        <f t="shared" si="167"/>
        <v>0.7060534519</v>
      </c>
      <c r="AM295" s="11">
        <f t="shared" si="167"/>
        <v>0.5526450608</v>
      </c>
      <c r="AN295" s="11">
        <f t="shared" si="167"/>
        <v>0.842317595</v>
      </c>
      <c r="AO295" s="11">
        <f t="shared" si="167"/>
        <v>0.2326402253</v>
      </c>
      <c r="AP295" s="11">
        <f t="shared" si="167"/>
        <v>0.5619196583</v>
      </c>
      <c r="AQ295" s="11">
        <f t="shared" si="167"/>
        <v>0.01962036644</v>
      </c>
      <c r="AR295" s="11">
        <f t="shared" si="167"/>
        <v>0.6765763489</v>
      </c>
      <c r="AS295" s="11">
        <f t="shared" si="167"/>
        <v>0.6330041357</v>
      </c>
      <c r="AT295" s="11">
        <f t="shared" si="167"/>
        <v>0.2741273727</v>
      </c>
      <c r="AU295" s="11">
        <f t="shared" si="167"/>
        <v>0.03452784344</v>
      </c>
      <c r="AV295" s="11">
        <f t="shared" si="167"/>
        <v>0.06646654232</v>
      </c>
      <c r="AW295" s="11">
        <f t="shared" si="167"/>
        <v>0.640818162</v>
      </c>
      <c r="AX295" s="11">
        <f t="shared" si="167"/>
        <v>0.5415013455</v>
      </c>
      <c r="AY295" s="11">
        <f t="shared" si="167"/>
        <v>0.1580627785</v>
      </c>
      <c r="AZ295" s="11">
        <f t="shared" si="167"/>
        <v>0.1522037643</v>
      </c>
      <c r="BA295" s="11">
        <f t="shared" si="167"/>
        <v>0.1414707769</v>
      </c>
      <c r="BB295" s="11">
        <f t="shared" si="167"/>
        <v>0.679135389</v>
      </c>
      <c r="BC295" s="11">
        <f t="shared" si="167"/>
        <v>0.2386594662</v>
      </c>
      <c r="BD295" s="11">
        <f t="shared" si="167"/>
        <v>0.9624002855</v>
      </c>
      <c r="BE295" s="11">
        <f t="shared" si="167"/>
        <v>0.5888001536</v>
      </c>
      <c r="BF295" s="11">
        <f t="shared" si="167"/>
        <v>0.4147991228</v>
      </c>
      <c r="BG295" s="11">
        <f t="shared" si="167"/>
        <v>0.01830037282</v>
      </c>
      <c r="BH295" s="11">
        <f t="shared" si="167"/>
        <v>0.1000287189</v>
      </c>
      <c r="BI295" s="11">
        <f t="shared" si="167"/>
        <v>0.4989953816</v>
      </c>
      <c r="BJ295" s="11">
        <f t="shared" si="167"/>
        <v>0.6880912874</v>
      </c>
      <c r="BK295" s="11">
        <f t="shared" si="167"/>
        <v>0.8162673261</v>
      </c>
      <c r="BL295" s="11">
        <f t="shared" si="167"/>
        <v>0.284647845</v>
      </c>
      <c r="BM295" s="11">
        <f t="shared" si="167"/>
        <v>0.5322052943</v>
      </c>
      <c r="BN295" s="11">
        <f t="shared" si="167"/>
        <v>0.9718709731</v>
      </c>
      <c r="BO295" s="11">
        <f t="shared" si="167"/>
        <v>0.1228656453</v>
      </c>
      <c r="BP295" s="11">
        <f t="shared" si="167"/>
        <v>0.8954219195</v>
      </c>
      <c r="BQ295" s="11">
        <f t="shared" si="167"/>
        <v>0.6188859503</v>
      </c>
      <c r="BR295" s="11">
        <f t="shared" si="167"/>
        <v>0.8854977902</v>
      </c>
      <c r="BS295" s="11">
        <f t="shared" si="167"/>
        <v>0.1851529256</v>
      </c>
      <c r="BT295" s="11">
        <f t="shared" si="167"/>
        <v>0.9094646119</v>
      </c>
      <c r="BU295" s="11">
        <f t="shared" si="167"/>
        <v>0.8379182687</v>
      </c>
      <c r="BV295" s="11">
        <f t="shared" si="167"/>
        <v>0.1194124258</v>
      </c>
      <c r="BW295" s="11">
        <f t="shared" si="167"/>
        <v>0.9167032507</v>
      </c>
      <c r="BX295" s="11">
        <f t="shared" si="167"/>
        <v>0.8800390352</v>
      </c>
      <c r="BY295" s="11">
        <f t="shared" si="167"/>
        <v>0.003526778592</v>
      </c>
      <c r="BZ295" s="11">
        <f t="shared" si="167"/>
        <v>0.9405889173</v>
      </c>
      <c r="CA295" s="11">
        <f t="shared" si="167"/>
        <v>0.7134383447</v>
      </c>
      <c r="CB295" s="11">
        <f t="shared" si="167"/>
        <v>0.8491449026</v>
      </c>
      <c r="CC295" s="11">
        <f t="shared" si="167"/>
        <v>0.1680310371</v>
      </c>
      <c r="CD295" s="11">
        <f t="shared" si="167"/>
        <v>0.7983894988</v>
      </c>
      <c r="CE295" s="11">
        <f t="shared" si="167"/>
        <v>0.007556953098</v>
      </c>
      <c r="CF295" s="11">
        <f t="shared" si="167"/>
        <v>0.3390241002</v>
      </c>
      <c r="CG295" s="11">
        <f t="shared" si="167"/>
        <v>0.497460696</v>
      </c>
      <c r="CH295" s="11">
        <f t="shared" si="167"/>
        <v>0.8003537771</v>
      </c>
      <c r="CI295" s="11">
        <f t="shared" si="167"/>
        <v>0.6415936124</v>
      </c>
      <c r="CJ295" s="11">
        <f t="shared" si="167"/>
        <v>0.817116107</v>
      </c>
      <c r="CK295" s="11">
        <f t="shared" si="167"/>
        <v>0.2270657054</v>
      </c>
      <c r="CL295" s="11">
        <f t="shared" si="167"/>
        <v>0.07745304031</v>
      </c>
      <c r="CM295" s="11">
        <f t="shared" si="167"/>
        <v>0.3946379122</v>
      </c>
      <c r="CN295" s="11">
        <f t="shared" si="167"/>
        <v>0.2789941706</v>
      </c>
      <c r="CO295" s="11">
        <f t="shared" si="167"/>
        <v>0.6537526275</v>
      </c>
      <c r="CP295" s="11">
        <f t="shared" si="167"/>
        <v>0.3083413436</v>
      </c>
      <c r="CQ295" s="11">
        <f t="shared" si="167"/>
        <v>0.2427457752</v>
      </c>
      <c r="CR295" s="11">
        <f t="shared" si="167"/>
        <v>0.8438138711</v>
      </c>
      <c r="CS295" s="11">
        <f t="shared" si="167"/>
        <v>0.3724786901</v>
      </c>
      <c r="CT295" s="11">
        <f t="shared" si="167"/>
        <v>0.9221342723</v>
      </c>
      <c r="CU295" s="11">
        <f t="shared" si="167"/>
        <v>0.1855739692</v>
      </c>
      <c r="CV295" s="11">
        <f t="shared" si="167"/>
        <v>0.5068050642</v>
      </c>
      <c r="CW295" s="11">
        <f t="shared" si="167"/>
        <v>0.2136343506</v>
      </c>
    </row>
    <row r="296" ht="12.75" customHeight="1" outlineLevel="1">
      <c r="A296" s="11" t="str">
        <f>A35</f>
        <v>plans[0].coverages[0].benefitStructure.tierType</v>
      </c>
      <c r="B296" s="11">
        <f t="shared" ref="B296:CW296" si="168">RAND()</f>
        <v>0.5701217093</v>
      </c>
      <c r="C296" s="11">
        <f t="shared" si="168"/>
        <v>0.1482288951</v>
      </c>
      <c r="D296" s="11">
        <f t="shared" si="168"/>
        <v>0.8010253905</v>
      </c>
      <c r="E296" s="11">
        <f t="shared" si="168"/>
        <v>0.5730039846</v>
      </c>
      <c r="F296" s="11">
        <f t="shared" si="168"/>
        <v>0.3456273696</v>
      </c>
      <c r="G296" s="11">
        <f t="shared" si="168"/>
        <v>0.1159389006</v>
      </c>
      <c r="H296" s="11">
        <f t="shared" si="168"/>
        <v>0.9815700576</v>
      </c>
      <c r="I296" s="11">
        <f t="shared" si="168"/>
        <v>0.3773576367</v>
      </c>
      <c r="J296" s="11">
        <f t="shared" si="168"/>
        <v>0.08133669989</v>
      </c>
      <c r="K296" s="11">
        <f t="shared" si="168"/>
        <v>0.8401090994</v>
      </c>
      <c r="L296" s="11">
        <f t="shared" si="168"/>
        <v>0.6916337384</v>
      </c>
      <c r="M296" s="11">
        <f t="shared" si="168"/>
        <v>0.8016015583</v>
      </c>
      <c r="N296" s="11">
        <f t="shared" si="168"/>
        <v>0.8201296795</v>
      </c>
      <c r="O296" s="11">
        <f t="shared" si="168"/>
        <v>0.9290411623</v>
      </c>
      <c r="P296" s="11">
        <f t="shared" si="168"/>
        <v>0.2351227595</v>
      </c>
      <c r="Q296" s="11">
        <f t="shared" si="168"/>
        <v>0.3982326736</v>
      </c>
      <c r="R296" s="11">
        <f t="shared" si="168"/>
        <v>0.1198429359</v>
      </c>
      <c r="S296" s="11">
        <f t="shared" si="168"/>
        <v>0.6905571745</v>
      </c>
      <c r="T296" s="11">
        <f t="shared" si="168"/>
        <v>0.3654764826</v>
      </c>
      <c r="U296" s="11">
        <f t="shared" si="168"/>
        <v>0.1432507424</v>
      </c>
      <c r="V296" s="11">
        <f t="shared" si="168"/>
        <v>0.1356336383</v>
      </c>
      <c r="W296" s="11">
        <f t="shared" si="168"/>
        <v>0.2748647899</v>
      </c>
      <c r="X296" s="11">
        <f t="shared" si="168"/>
        <v>0.5898637059</v>
      </c>
      <c r="Y296" s="11">
        <f t="shared" si="168"/>
        <v>0.7407970757</v>
      </c>
      <c r="Z296" s="11">
        <f t="shared" si="168"/>
        <v>0.3149535858</v>
      </c>
      <c r="AA296" s="11">
        <f t="shared" si="168"/>
        <v>0.5130401629</v>
      </c>
      <c r="AB296" s="11">
        <f t="shared" si="168"/>
        <v>0.08012951947</v>
      </c>
      <c r="AC296" s="11">
        <f t="shared" si="168"/>
        <v>0.5238018182</v>
      </c>
      <c r="AD296" s="11">
        <f t="shared" si="168"/>
        <v>0.005914171005</v>
      </c>
      <c r="AE296" s="11">
        <f t="shared" si="168"/>
        <v>0.5644096882</v>
      </c>
      <c r="AF296" s="11">
        <f t="shared" si="168"/>
        <v>0.1162738463</v>
      </c>
      <c r="AG296" s="11">
        <f t="shared" si="168"/>
        <v>0.6889205797</v>
      </c>
      <c r="AH296" s="11">
        <f t="shared" si="168"/>
        <v>0.5298238863</v>
      </c>
      <c r="AI296" s="11">
        <f t="shared" si="168"/>
        <v>0.7361119577</v>
      </c>
      <c r="AJ296" s="11">
        <f t="shared" si="168"/>
        <v>0.2382429817</v>
      </c>
      <c r="AK296" s="11">
        <f t="shared" si="168"/>
        <v>0.8540420031</v>
      </c>
      <c r="AL296" s="11">
        <f t="shared" si="168"/>
        <v>0.5186793148</v>
      </c>
      <c r="AM296" s="11">
        <f t="shared" si="168"/>
        <v>0.08812115148</v>
      </c>
      <c r="AN296" s="11">
        <f t="shared" si="168"/>
        <v>0.5318155218</v>
      </c>
      <c r="AO296" s="11">
        <f t="shared" si="168"/>
        <v>0.1766472951</v>
      </c>
      <c r="AP296" s="11">
        <f t="shared" si="168"/>
        <v>0.5683909833</v>
      </c>
      <c r="AQ296" s="11">
        <f t="shared" si="168"/>
        <v>0.6870131003</v>
      </c>
      <c r="AR296" s="11">
        <f t="shared" si="168"/>
        <v>0.7243635522</v>
      </c>
      <c r="AS296" s="11">
        <f t="shared" si="168"/>
        <v>0.5213031227</v>
      </c>
      <c r="AT296" s="11">
        <f t="shared" si="168"/>
        <v>0.508525471</v>
      </c>
      <c r="AU296" s="11">
        <f t="shared" si="168"/>
        <v>0.6217552288</v>
      </c>
      <c r="AV296" s="11">
        <f t="shared" si="168"/>
        <v>0.01627076406</v>
      </c>
      <c r="AW296" s="11">
        <f t="shared" si="168"/>
        <v>0.4145690122</v>
      </c>
      <c r="AX296" s="11">
        <f t="shared" si="168"/>
        <v>0.8393447155</v>
      </c>
      <c r="AY296" s="11">
        <f t="shared" si="168"/>
        <v>0.144801834</v>
      </c>
      <c r="AZ296" s="11">
        <f t="shared" si="168"/>
        <v>0.8237883766</v>
      </c>
      <c r="BA296" s="11">
        <f t="shared" si="168"/>
        <v>0.7756005717</v>
      </c>
      <c r="BB296" s="11">
        <f t="shared" si="168"/>
        <v>0.136924034</v>
      </c>
      <c r="BC296" s="11">
        <f t="shared" si="168"/>
        <v>0.5517755125</v>
      </c>
      <c r="BD296" s="11">
        <f t="shared" si="168"/>
        <v>0.8591105402</v>
      </c>
      <c r="BE296" s="11">
        <f t="shared" si="168"/>
        <v>0.6607297419</v>
      </c>
      <c r="BF296" s="11">
        <f t="shared" si="168"/>
        <v>0.4771299575</v>
      </c>
      <c r="BG296" s="11">
        <f t="shared" si="168"/>
        <v>0.6630165403</v>
      </c>
      <c r="BH296" s="11">
        <f t="shared" si="168"/>
        <v>0.2234499718</v>
      </c>
      <c r="BI296" s="11">
        <f t="shared" si="168"/>
        <v>0.5103034186</v>
      </c>
      <c r="BJ296" s="11">
        <f t="shared" si="168"/>
        <v>0.179239212</v>
      </c>
      <c r="BK296" s="11">
        <f t="shared" si="168"/>
        <v>0.02028102933</v>
      </c>
      <c r="BL296" s="11">
        <f t="shared" si="168"/>
        <v>0.4388955054</v>
      </c>
      <c r="BM296" s="11">
        <f t="shared" si="168"/>
        <v>0.6360614785</v>
      </c>
      <c r="BN296" s="11">
        <f t="shared" si="168"/>
        <v>0.419979994</v>
      </c>
      <c r="BO296" s="11">
        <f t="shared" si="168"/>
        <v>0.1618692957</v>
      </c>
      <c r="BP296" s="11">
        <f t="shared" si="168"/>
        <v>0.5948325251</v>
      </c>
      <c r="BQ296" s="11">
        <f t="shared" si="168"/>
        <v>0.9373358291</v>
      </c>
      <c r="BR296" s="11">
        <f t="shared" si="168"/>
        <v>0.5187770022</v>
      </c>
      <c r="BS296" s="11">
        <f t="shared" si="168"/>
        <v>0.5894656303</v>
      </c>
      <c r="BT296" s="11">
        <f t="shared" si="168"/>
        <v>0.03470777651</v>
      </c>
      <c r="BU296" s="11">
        <f t="shared" si="168"/>
        <v>0.08435126897</v>
      </c>
      <c r="BV296" s="11">
        <f t="shared" si="168"/>
        <v>0.9449812165</v>
      </c>
      <c r="BW296" s="11">
        <f t="shared" si="168"/>
        <v>0.2899707671</v>
      </c>
      <c r="BX296" s="11">
        <f t="shared" si="168"/>
        <v>0.2589194428</v>
      </c>
      <c r="BY296" s="11">
        <f t="shared" si="168"/>
        <v>0.6569097986</v>
      </c>
      <c r="BZ296" s="11">
        <f t="shared" si="168"/>
        <v>0.3478657142</v>
      </c>
      <c r="CA296" s="11">
        <f t="shared" si="168"/>
        <v>0.9256083185</v>
      </c>
      <c r="CB296" s="11">
        <f t="shared" si="168"/>
        <v>0.9696141524</v>
      </c>
      <c r="CC296" s="11">
        <f t="shared" si="168"/>
        <v>0.9767394769</v>
      </c>
      <c r="CD296" s="11">
        <f t="shared" si="168"/>
        <v>0.1601690887</v>
      </c>
      <c r="CE296" s="11">
        <f t="shared" si="168"/>
        <v>0.05558625852</v>
      </c>
      <c r="CF296" s="11">
        <f t="shared" si="168"/>
        <v>0.4331719909</v>
      </c>
      <c r="CG296" s="11">
        <f t="shared" si="168"/>
        <v>0.6217889928</v>
      </c>
      <c r="CH296" s="11">
        <f t="shared" si="168"/>
        <v>0.5759672906</v>
      </c>
      <c r="CI296" s="11">
        <f t="shared" si="168"/>
        <v>0.002595015292</v>
      </c>
      <c r="CJ296" s="11">
        <f t="shared" si="168"/>
        <v>0.5861605054</v>
      </c>
      <c r="CK296" s="11">
        <f t="shared" si="168"/>
        <v>0.8607493663</v>
      </c>
      <c r="CL296" s="11">
        <f t="shared" si="168"/>
        <v>0.9536553749</v>
      </c>
      <c r="CM296" s="11">
        <f t="shared" si="168"/>
        <v>0.2274230943</v>
      </c>
      <c r="CN296" s="11">
        <f t="shared" si="168"/>
        <v>0.5605394685</v>
      </c>
      <c r="CO296" s="11">
        <f t="shared" si="168"/>
        <v>0.4960839433</v>
      </c>
      <c r="CP296" s="11">
        <f t="shared" si="168"/>
        <v>0.9448203401</v>
      </c>
      <c r="CQ296" s="11">
        <f t="shared" si="168"/>
        <v>0.324971624</v>
      </c>
      <c r="CR296" s="11">
        <f t="shared" si="168"/>
        <v>0.5538972912</v>
      </c>
      <c r="CS296" s="11">
        <f t="shared" si="168"/>
        <v>0.8538478654</v>
      </c>
      <c r="CT296" s="11">
        <f t="shared" si="168"/>
        <v>0.8997864736</v>
      </c>
      <c r="CU296" s="11">
        <f t="shared" si="168"/>
        <v>0.004949214886</v>
      </c>
      <c r="CV296" s="11">
        <f t="shared" si="168"/>
        <v>0.2205003098</v>
      </c>
      <c r="CW296" s="11">
        <f t="shared" si="168"/>
        <v>0.9085784558</v>
      </c>
    </row>
    <row r="297" ht="12.75" customHeight="1" outlineLevel="1">
      <c r="A297" s="11" t="str">
        <f t="shared" ref="A297:A298" si="170">A32</f>
        <v>plans[0].coverages[0].benefitStructure.roundingMethod</v>
      </c>
      <c r="B297" s="11">
        <f t="shared" ref="B297:CW297" si="169">RAND()</f>
        <v>0.7292197908</v>
      </c>
      <c r="C297" s="11">
        <f t="shared" si="169"/>
        <v>0.8646578643</v>
      </c>
      <c r="D297" s="11">
        <f t="shared" si="169"/>
        <v>0.2052150809</v>
      </c>
      <c r="E297" s="11">
        <f t="shared" si="169"/>
        <v>0.2401589056</v>
      </c>
      <c r="F297" s="11">
        <f t="shared" si="169"/>
        <v>0.6805332029</v>
      </c>
      <c r="G297" s="11">
        <f t="shared" si="169"/>
        <v>0.798817379</v>
      </c>
      <c r="H297" s="11">
        <f t="shared" si="169"/>
        <v>0.7844194284</v>
      </c>
      <c r="I297" s="11">
        <f t="shared" si="169"/>
        <v>0.6076049526</v>
      </c>
      <c r="J297" s="11">
        <f t="shared" si="169"/>
        <v>0.7388847042</v>
      </c>
      <c r="K297" s="11">
        <f t="shared" si="169"/>
        <v>0.4729710463</v>
      </c>
      <c r="L297" s="11">
        <f t="shared" si="169"/>
        <v>0.3501156392</v>
      </c>
      <c r="M297" s="11">
        <f t="shared" si="169"/>
        <v>0.2500269804</v>
      </c>
      <c r="N297" s="11">
        <f t="shared" si="169"/>
        <v>0.6048314019</v>
      </c>
      <c r="O297" s="11">
        <f t="shared" si="169"/>
        <v>0.9910065859</v>
      </c>
      <c r="P297" s="11">
        <f t="shared" si="169"/>
        <v>0.2223265715</v>
      </c>
      <c r="Q297" s="11">
        <f t="shared" si="169"/>
        <v>0.286182977</v>
      </c>
      <c r="R297" s="11">
        <f t="shared" si="169"/>
        <v>0.8068829796</v>
      </c>
      <c r="S297" s="11">
        <f t="shared" si="169"/>
        <v>0.647491755</v>
      </c>
      <c r="T297" s="11">
        <f t="shared" si="169"/>
        <v>0.1954305628</v>
      </c>
      <c r="U297" s="11">
        <f t="shared" si="169"/>
        <v>0.4384314223</v>
      </c>
      <c r="V297" s="11">
        <f t="shared" si="169"/>
        <v>0.2017811048</v>
      </c>
      <c r="W297" s="11">
        <f t="shared" si="169"/>
        <v>0.663381518</v>
      </c>
      <c r="X297" s="11">
        <f t="shared" si="169"/>
        <v>0.2214547216</v>
      </c>
      <c r="Y297" s="11">
        <f t="shared" si="169"/>
        <v>0.8953000821</v>
      </c>
      <c r="Z297" s="11">
        <f t="shared" si="169"/>
        <v>0.08006452883</v>
      </c>
      <c r="AA297" s="11">
        <f t="shared" si="169"/>
        <v>0.7428313847</v>
      </c>
      <c r="AB297" s="11">
        <f t="shared" si="169"/>
        <v>0.08341941516</v>
      </c>
      <c r="AC297" s="11">
        <f t="shared" si="169"/>
        <v>0.5361764594</v>
      </c>
      <c r="AD297" s="11">
        <f t="shared" si="169"/>
        <v>0.458951046</v>
      </c>
      <c r="AE297" s="11">
        <f t="shared" si="169"/>
        <v>0.3456477881</v>
      </c>
      <c r="AF297" s="11">
        <f t="shared" si="169"/>
        <v>0.26576566</v>
      </c>
      <c r="AG297" s="11">
        <f t="shared" si="169"/>
        <v>0.03765112178</v>
      </c>
      <c r="AH297" s="11">
        <f t="shared" si="169"/>
        <v>0.3945676171</v>
      </c>
      <c r="AI297" s="11">
        <f t="shared" si="169"/>
        <v>0.8199070154</v>
      </c>
      <c r="AJ297" s="11">
        <f t="shared" si="169"/>
        <v>0.4788957535</v>
      </c>
      <c r="AK297" s="11">
        <f t="shared" si="169"/>
        <v>0.6310449708</v>
      </c>
      <c r="AL297" s="11">
        <f t="shared" si="169"/>
        <v>0.3955598466</v>
      </c>
      <c r="AM297" s="11">
        <f t="shared" si="169"/>
        <v>0.7892738528</v>
      </c>
      <c r="AN297" s="11">
        <f t="shared" si="169"/>
        <v>0.5448593654</v>
      </c>
      <c r="AO297" s="11">
        <f t="shared" si="169"/>
        <v>0.5306519757</v>
      </c>
      <c r="AP297" s="11">
        <f t="shared" si="169"/>
        <v>0.2701121412</v>
      </c>
      <c r="AQ297" s="11">
        <f t="shared" si="169"/>
        <v>0.439551095</v>
      </c>
      <c r="AR297" s="11">
        <f t="shared" si="169"/>
        <v>0.601215704</v>
      </c>
      <c r="AS297" s="11">
        <f t="shared" si="169"/>
        <v>0.302228417</v>
      </c>
      <c r="AT297" s="11">
        <f t="shared" si="169"/>
        <v>0.9884097612</v>
      </c>
      <c r="AU297" s="11">
        <f t="shared" si="169"/>
        <v>0.5989913538</v>
      </c>
      <c r="AV297" s="11">
        <f t="shared" si="169"/>
        <v>0.8301031491</v>
      </c>
      <c r="AW297" s="11">
        <f t="shared" si="169"/>
        <v>0.6912599906</v>
      </c>
      <c r="AX297" s="11">
        <f t="shared" si="169"/>
        <v>0.3925740409</v>
      </c>
      <c r="AY297" s="11">
        <f t="shared" si="169"/>
        <v>0.7569022942</v>
      </c>
      <c r="AZ297" s="11">
        <f t="shared" si="169"/>
        <v>0.1695478077</v>
      </c>
      <c r="BA297" s="11">
        <f t="shared" si="169"/>
        <v>0.6805379883</v>
      </c>
      <c r="BB297" s="11">
        <f t="shared" si="169"/>
        <v>0.8361018314</v>
      </c>
      <c r="BC297" s="11">
        <f t="shared" si="169"/>
        <v>0.4150765624</v>
      </c>
      <c r="BD297" s="11">
        <f t="shared" si="169"/>
        <v>0.7140419898</v>
      </c>
      <c r="BE297" s="11">
        <f t="shared" si="169"/>
        <v>0.7965758387</v>
      </c>
      <c r="BF297" s="11">
        <f t="shared" si="169"/>
        <v>0.08484097242</v>
      </c>
      <c r="BG297" s="11">
        <f t="shared" si="169"/>
        <v>0.4165776598</v>
      </c>
      <c r="BH297" s="11">
        <f t="shared" si="169"/>
        <v>0.7614239795</v>
      </c>
      <c r="BI297" s="11">
        <f t="shared" si="169"/>
        <v>0.9343971439</v>
      </c>
      <c r="BJ297" s="11">
        <f t="shared" si="169"/>
        <v>0.06153218397</v>
      </c>
      <c r="BK297" s="11">
        <f t="shared" si="169"/>
        <v>0.146413095</v>
      </c>
      <c r="BL297" s="11">
        <f t="shared" si="169"/>
        <v>0.7130902981</v>
      </c>
      <c r="BM297" s="11">
        <f t="shared" si="169"/>
        <v>0.2202266202</v>
      </c>
      <c r="BN297" s="11">
        <f t="shared" si="169"/>
        <v>0.2659494279</v>
      </c>
      <c r="BO297" s="11">
        <f t="shared" si="169"/>
        <v>0.7486259256</v>
      </c>
      <c r="BP297" s="11">
        <f t="shared" si="169"/>
        <v>0.2845717828</v>
      </c>
      <c r="BQ297" s="11">
        <f t="shared" si="169"/>
        <v>0.6816151615</v>
      </c>
      <c r="BR297" s="11">
        <f t="shared" si="169"/>
        <v>0.952669572</v>
      </c>
      <c r="BS297" s="11">
        <f t="shared" si="169"/>
        <v>0.754335985</v>
      </c>
      <c r="BT297" s="11">
        <f t="shared" si="169"/>
        <v>0.7335047019</v>
      </c>
      <c r="BU297" s="11">
        <f t="shared" si="169"/>
        <v>0.7445300991</v>
      </c>
      <c r="BV297" s="11">
        <f t="shared" si="169"/>
        <v>0.3985027135</v>
      </c>
      <c r="BW297" s="11">
        <f t="shared" si="169"/>
        <v>0.765262182</v>
      </c>
      <c r="BX297" s="11">
        <f t="shared" si="169"/>
        <v>0.06202802549</v>
      </c>
      <c r="BY297" s="11">
        <f t="shared" si="169"/>
        <v>0.8269421805</v>
      </c>
      <c r="BZ297" s="11">
        <f t="shared" si="169"/>
        <v>0.8416143285</v>
      </c>
      <c r="CA297" s="11">
        <f t="shared" si="169"/>
        <v>0.08725687734</v>
      </c>
      <c r="CB297" s="11">
        <f t="shared" si="169"/>
        <v>0.4006383216</v>
      </c>
      <c r="CC297" s="11">
        <f t="shared" si="169"/>
        <v>0.548440304</v>
      </c>
      <c r="CD297" s="11">
        <f t="shared" si="169"/>
        <v>0.9243706581</v>
      </c>
      <c r="CE297" s="11">
        <f t="shared" si="169"/>
        <v>0.4583837326</v>
      </c>
      <c r="CF297" s="11">
        <f t="shared" si="169"/>
        <v>0.03053341772</v>
      </c>
      <c r="CG297" s="11">
        <f t="shared" si="169"/>
        <v>0.3254053015</v>
      </c>
      <c r="CH297" s="11">
        <f t="shared" si="169"/>
        <v>0.7219383844</v>
      </c>
      <c r="CI297" s="11">
        <f t="shared" si="169"/>
        <v>0.2660704598</v>
      </c>
      <c r="CJ297" s="11">
        <f t="shared" si="169"/>
        <v>0.7514760063</v>
      </c>
      <c r="CK297" s="11">
        <f t="shared" si="169"/>
        <v>0.3712742608</v>
      </c>
      <c r="CL297" s="11">
        <f t="shared" si="169"/>
        <v>0.6886701054</v>
      </c>
      <c r="CM297" s="11">
        <f t="shared" si="169"/>
        <v>0.8978671903</v>
      </c>
      <c r="CN297" s="11">
        <f t="shared" si="169"/>
        <v>0.5522086714</v>
      </c>
      <c r="CO297" s="11">
        <f t="shared" si="169"/>
        <v>0.3714260897</v>
      </c>
      <c r="CP297" s="11">
        <f t="shared" si="169"/>
        <v>0.1043065647</v>
      </c>
      <c r="CQ297" s="11">
        <f t="shared" si="169"/>
        <v>0.1203423598</v>
      </c>
      <c r="CR297" s="11">
        <f t="shared" si="169"/>
        <v>0.7904511635</v>
      </c>
      <c r="CS297" s="11">
        <f t="shared" si="169"/>
        <v>0.35222018</v>
      </c>
      <c r="CT297" s="11">
        <f t="shared" si="169"/>
        <v>0.852027062</v>
      </c>
      <c r="CU297" s="11">
        <f t="shared" si="169"/>
        <v>0.6306468798</v>
      </c>
      <c r="CV297" s="11">
        <f t="shared" si="169"/>
        <v>0.3395117948</v>
      </c>
      <c r="CW297" s="11">
        <f t="shared" si="169"/>
        <v>0.5137191338</v>
      </c>
    </row>
    <row r="298" ht="12.75" customHeight="1" outlineLevel="1">
      <c r="A298" s="11" t="str">
        <f t="shared" si="170"/>
        <v>plans[0].coverages[0].benefitStructure.roundingAmount</v>
      </c>
      <c r="B298" s="11">
        <f t="shared" ref="B298:CW298" si="171">RAND()</f>
        <v>0.2122055773</v>
      </c>
      <c r="C298" s="11">
        <f t="shared" si="171"/>
        <v>0.5902394747</v>
      </c>
      <c r="D298" s="11">
        <f t="shared" si="171"/>
        <v>0.07844387543</v>
      </c>
      <c r="E298" s="11">
        <f t="shared" si="171"/>
        <v>0.4107677742</v>
      </c>
      <c r="F298" s="11">
        <f t="shared" si="171"/>
        <v>0.2425279736</v>
      </c>
      <c r="G298" s="11">
        <f t="shared" si="171"/>
        <v>0.7312364508</v>
      </c>
      <c r="H298" s="11">
        <f t="shared" si="171"/>
        <v>0.5326456049</v>
      </c>
      <c r="I298" s="11">
        <f t="shared" si="171"/>
        <v>0.4979056148</v>
      </c>
      <c r="J298" s="11">
        <f t="shared" si="171"/>
        <v>0.3862496393</v>
      </c>
      <c r="K298" s="11">
        <f t="shared" si="171"/>
        <v>0.4725838358</v>
      </c>
      <c r="L298" s="11">
        <f t="shared" si="171"/>
        <v>0.8950149966</v>
      </c>
      <c r="M298" s="11">
        <f t="shared" si="171"/>
        <v>0.1460835256</v>
      </c>
      <c r="N298" s="11">
        <f t="shared" si="171"/>
        <v>0.03379108081</v>
      </c>
      <c r="O298" s="11">
        <f t="shared" si="171"/>
        <v>0.3230525429</v>
      </c>
      <c r="P298" s="11">
        <f t="shared" si="171"/>
        <v>0.7917194574</v>
      </c>
      <c r="Q298" s="11">
        <f t="shared" si="171"/>
        <v>0.6026999628</v>
      </c>
      <c r="R298" s="11">
        <f t="shared" si="171"/>
        <v>0.2879449806</v>
      </c>
      <c r="S298" s="11">
        <f t="shared" si="171"/>
        <v>0.6723163029</v>
      </c>
      <c r="T298" s="11">
        <f t="shared" si="171"/>
        <v>0.2248560768</v>
      </c>
      <c r="U298" s="11">
        <f t="shared" si="171"/>
        <v>0.4291221359</v>
      </c>
      <c r="V298" s="11">
        <f t="shared" si="171"/>
        <v>0.2085479095</v>
      </c>
      <c r="W298" s="11">
        <f t="shared" si="171"/>
        <v>0.4508609137</v>
      </c>
      <c r="X298" s="11">
        <f t="shared" si="171"/>
        <v>0.549209581</v>
      </c>
      <c r="Y298" s="11">
        <f t="shared" si="171"/>
        <v>0.2466853364</v>
      </c>
      <c r="Z298" s="11">
        <f t="shared" si="171"/>
        <v>0.1433949593</v>
      </c>
      <c r="AA298" s="11">
        <f t="shared" si="171"/>
        <v>0.03726903092</v>
      </c>
      <c r="AB298" s="11">
        <f t="shared" si="171"/>
        <v>0.9356437227</v>
      </c>
      <c r="AC298" s="11">
        <f t="shared" si="171"/>
        <v>0.5367083403</v>
      </c>
      <c r="AD298" s="11">
        <f t="shared" si="171"/>
        <v>0.2586780585</v>
      </c>
      <c r="AE298" s="11">
        <f t="shared" si="171"/>
        <v>0.3386615964</v>
      </c>
      <c r="AF298" s="11">
        <f t="shared" si="171"/>
        <v>0.05940704964</v>
      </c>
      <c r="AG298" s="11">
        <f t="shared" si="171"/>
        <v>0.04530629958</v>
      </c>
      <c r="AH298" s="11">
        <f t="shared" si="171"/>
        <v>0.6322296618</v>
      </c>
      <c r="AI298" s="11">
        <f t="shared" si="171"/>
        <v>0.2200773224</v>
      </c>
      <c r="AJ298" s="11">
        <f t="shared" si="171"/>
        <v>0.001634581792</v>
      </c>
      <c r="AK298" s="11">
        <f t="shared" si="171"/>
        <v>0.5937820927</v>
      </c>
      <c r="AL298" s="11">
        <f t="shared" si="171"/>
        <v>0.5228526894</v>
      </c>
      <c r="AM298" s="11">
        <f t="shared" si="171"/>
        <v>0.7085713984</v>
      </c>
      <c r="AN298" s="11">
        <f t="shared" si="171"/>
        <v>0.6023265713</v>
      </c>
      <c r="AO298" s="11">
        <f t="shared" si="171"/>
        <v>0.3453776456</v>
      </c>
      <c r="AP298" s="11">
        <f t="shared" si="171"/>
        <v>0.6790182952</v>
      </c>
      <c r="AQ298" s="11">
        <f t="shared" si="171"/>
        <v>0.6478146342</v>
      </c>
      <c r="AR298" s="11">
        <f t="shared" si="171"/>
        <v>0.7530854352</v>
      </c>
      <c r="AS298" s="11">
        <f t="shared" si="171"/>
        <v>0.8291663516</v>
      </c>
      <c r="AT298" s="11">
        <f t="shared" si="171"/>
        <v>0.8002124345</v>
      </c>
      <c r="AU298" s="11">
        <f t="shared" si="171"/>
        <v>0.7289744683</v>
      </c>
      <c r="AV298" s="11">
        <f t="shared" si="171"/>
        <v>0.3678924015</v>
      </c>
      <c r="AW298" s="11">
        <f t="shared" si="171"/>
        <v>0.2718677949</v>
      </c>
      <c r="AX298" s="11">
        <f t="shared" si="171"/>
        <v>0.5142127166</v>
      </c>
      <c r="AY298" s="11">
        <f t="shared" si="171"/>
        <v>0.07365879571</v>
      </c>
      <c r="AZ298" s="11">
        <f t="shared" si="171"/>
        <v>0.02020474062</v>
      </c>
      <c r="BA298" s="11">
        <f t="shared" si="171"/>
        <v>0.03836618213</v>
      </c>
      <c r="BB298" s="11">
        <f t="shared" si="171"/>
        <v>0.483576623</v>
      </c>
      <c r="BC298" s="11">
        <f t="shared" si="171"/>
        <v>0.7947042274</v>
      </c>
      <c r="BD298" s="11">
        <f t="shared" si="171"/>
        <v>0.48465531</v>
      </c>
      <c r="BE298" s="11">
        <f t="shared" si="171"/>
        <v>0.23171353</v>
      </c>
      <c r="BF298" s="11">
        <f t="shared" si="171"/>
        <v>0.5046223594</v>
      </c>
      <c r="BG298" s="11">
        <f t="shared" si="171"/>
        <v>0.2105895817</v>
      </c>
      <c r="BH298" s="11">
        <f t="shared" si="171"/>
        <v>0.6716351579</v>
      </c>
      <c r="BI298" s="11">
        <f t="shared" si="171"/>
        <v>0.7533990807</v>
      </c>
      <c r="BJ298" s="11">
        <f t="shared" si="171"/>
        <v>0.7121837601</v>
      </c>
      <c r="BK298" s="11">
        <f t="shared" si="171"/>
        <v>0.63925645</v>
      </c>
      <c r="BL298" s="11">
        <f t="shared" si="171"/>
        <v>0.6930408752</v>
      </c>
      <c r="BM298" s="11">
        <f t="shared" si="171"/>
        <v>0.3746659556</v>
      </c>
      <c r="BN298" s="11">
        <f t="shared" si="171"/>
        <v>0.2534202806</v>
      </c>
      <c r="BO298" s="11">
        <f t="shared" si="171"/>
        <v>0.9471174061</v>
      </c>
      <c r="BP298" s="11">
        <f t="shared" si="171"/>
        <v>0.04746755509</v>
      </c>
      <c r="BQ298" s="11">
        <f t="shared" si="171"/>
        <v>0.6196565421</v>
      </c>
      <c r="BR298" s="11">
        <f t="shared" si="171"/>
        <v>0.04396335435</v>
      </c>
      <c r="BS298" s="11">
        <f t="shared" si="171"/>
        <v>0.2790337234</v>
      </c>
      <c r="BT298" s="11">
        <f t="shared" si="171"/>
        <v>0.1631290102</v>
      </c>
      <c r="BU298" s="11">
        <f t="shared" si="171"/>
        <v>0.5111676456</v>
      </c>
      <c r="BV298" s="11">
        <f t="shared" si="171"/>
        <v>0.4696805765</v>
      </c>
      <c r="BW298" s="11">
        <f t="shared" si="171"/>
        <v>0.6450434006</v>
      </c>
      <c r="BX298" s="11">
        <f t="shared" si="171"/>
        <v>0.7867861309</v>
      </c>
      <c r="BY298" s="11">
        <f t="shared" si="171"/>
        <v>0.4797968787</v>
      </c>
      <c r="BZ298" s="11">
        <f t="shared" si="171"/>
        <v>0.1473387136</v>
      </c>
      <c r="CA298" s="11">
        <f t="shared" si="171"/>
        <v>0.2896210111</v>
      </c>
      <c r="CB298" s="11">
        <f t="shared" si="171"/>
        <v>0.9569648471</v>
      </c>
      <c r="CC298" s="11">
        <f t="shared" si="171"/>
        <v>0.9872611798</v>
      </c>
      <c r="CD298" s="11">
        <f t="shared" si="171"/>
        <v>0.1074469044</v>
      </c>
      <c r="CE298" s="11">
        <f t="shared" si="171"/>
        <v>0.01925059925</v>
      </c>
      <c r="CF298" s="11">
        <f t="shared" si="171"/>
        <v>0.5497448984</v>
      </c>
      <c r="CG298" s="11">
        <f t="shared" si="171"/>
        <v>0.664669267</v>
      </c>
      <c r="CH298" s="11">
        <f t="shared" si="171"/>
        <v>0.01256131374</v>
      </c>
      <c r="CI298" s="11">
        <f t="shared" si="171"/>
        <v>0.9140925962</v>
      </c>
      <c r="CJ298" s="11">
        <f t="shared" si="171"/>
        <v>0.6354006438</v>
      </c>
      <c r="CK298" s="11">
        <f t="shared" si="171"/>
        <v>0.01652868869</v>
      </c>
      <c r="CL298" s="11">
        <f t="shared" si="171"/>
        <v>0.2743324312</v>
      </c>
      <c r="CM298" s="11">
        <f t="shared" si="171"/>
        <v>0.09952650743</v>
      </c>
      <c r="CN298" s="11">
        <f t="shared" si="171"/>
        <v>0.1341752409</v>
      </c>
      <c r="CO298" s="11">
        <f t="shared" si="171"/>
        <v>0.9912691208</v>
      </c>
      <c r="CP298" s="11">
        <f t="shared" si="171"/>
        <v>0.1825762553</v>
      </c>
      <c r="CQ298" s="11">
        <f t="shared" si="171"/>
        <v>0.5033501133</v>
      </c>
      <c r="CR298" s="11">
        <f t="shared" si="171"/>
        <v>0.5094691833</v>
      </c>
      <c r="CS298" s="11">
        <f t="shared" si="171"/>
        <v>0.9690629815</v>
      </c>
      <c r="CT298" s="11">
        <f t="shared" si="171"/>
        <v>0.4096508297</v>
      </c>
      <c r="CU298" s="11">
        <f t="shared" si="171"/>
        <v>0.7744168376</v>
      </c>
      <c r="CV298" s="11">
        <f t="shared" si="171"/>
        <v>0.4867249178</v>
      </c>
      <c r="CW298" s="11">
        <f t="shared" si="171"/>
        <v>0.967724648</v>
      </c>
    </row>
    <row r="299" ht="12.75" customHeight="1" outlineLevel="1">
      <c r="A299" s="11" t="str">
        <f t="shared" ref="A299:A312" si="173">A38</f>
        <v>plans[0].coverages[0].disabilityDefinition</v>
      </c>
      <c r="B299" s="11">
        <f t="shared" ref="B299:CW299" si="172">RAND()</f>
        <v>0.4191459258</v>
      </c>
      <c r="C299" s="11">
        <f t="shared" si="172"/>
        <v>0.9097163742</v>
      </c>
      <c r="D299" s="11">
        <f t="shared" si="172"/>
        <v>0.507807786</v>
      </c>
      <c r="E299" s="11">
        <f t="shared" si="172"/>
        <v>0.1031637746</v>
      </c>
      <c r="F299" s="11">
        <f t="shared" si="172"/>
        <v>0.4136564611</v>
      </c>
      <c r="G299" s="11">
        <f t="shared" si="172"/>
        <v>0.7003110893</v>
      </c>
      <c r="H299" s="11">
        <f t="shared" si="172"/>
        <v>0.007555114072</v>
      </c>
      <c r="I299" s="11">
        <f t="shared" si="172"/>
        <v>0.3353458399</v>
      </c>
      <c r="J299" s="11">
        <f t="shared" si="172"/>
        <v>0.1622693644</v>
      </c>
      <c r="K299" s="11">
        <f t="shared" si="172"/>
        <v>0.3583834272</v>
      </c>
      <c r="L299" s="11">
        <f t="shared" si="172"/>
        <v>0.0005628674635</v>
      </c>
      <c r="M299" s="11">
        <f t="shared" si="172"/>
        <v>0.6315998224</v>
      </c>
      <c r="N299" s="11">
        <f t="shared" si="172"/>
        <v>0.4906260354</v>
      </c>
      <c r="O299" s="11">
        <f t="shared" si="172"/>
        <v>0.5430128333</v>
      </c>
      <c r="P299" s="11">
        <f t="shared" si="172"/>
        <v>0.3123299571</v>
      </c>
      <c r="Q299" s="11">
        <f t="shared" si="172"/>
        <v>0.5779081498</v>
      </c>
      <c r="R299" s="11">
        <f t="shared" si="172"/>
        <v>0.6648685567</v>
      </c>
      <c r="S299" s="11">
        <f t="shared" si="172"/>
        <v>0.9881018845</v>
      </c>
      <c r="T299" s="11">
        <f t="shared" si="172"/>
        <v>0.5896719414</v>
      </c>
      <c r="U299" s="11">
        <f t="shared" si="172"/>
        <v>0.955676589</v>
      </c>
      <c r="V299" s="11">
        <f t="shared" si="172"/>
        <v>0.4420442572</v>
      </c>
      <c r="W299" s="11">
        <f t="shared" si="172"/>
        <v>0.1605230456</v>
      </c>
      <c r="X299" s="11">
        <f t="shared" si="172"/>
        <v>0.3607997479</v>
      </c>
      <c r="Y299" s="11">
        <f t="shared" si="172"/>
        <v>0.8299652951</v>
      </c>
      <c r="Z299" s="11">
        <f t="shared" si="172"/>
        <v>0.9572412033</v>
      </c>
      <c r="AA299" s="11">
        <f t="shared" si="172"/>
        <v>0.1739419505</v>
      </c>
      <c r="AB299" s="11">
        <f t="shared" si="172"/>
        <v>0.9731447285</v>
      </c>
      <c r="AC299" s="11">
        <f t="shared" si="172"/>
        <v>0.5906618443</v>
      </c>
      <c r="AD299" s="11">
        <f t="shared" si="172"/>
        <v>0.3419859178</v>
      </c>
      <c r="AE299" s="11">
        <f t="shared" si="172"/>
        <v>0.1653478689</v>
      </c>
      <c r="AF299" s="11">
        <f t="shared" si="172"/>
        <v>0.9284618457</v>
      </c>
      <c r="AG299" s="11">
        <f t="shared" si="172"/>
        <v>0.7786272898</v>
      </c>
      <c r="AH299" s="11">
        <f t="shared" si="172"/>
        <v>0.2184345728</v>
      </c>
      <c r="AI299" s="11">
        <f t="shared" si="172"/>
        <v>0.591323278</v>
      </c>
      <c r="AJ299" s="11">
        <f t="shared" si="172"/>
        <v>0.3847416116</v>
      </c>
      <c r="AK299" s="11">
        <f t="shared" si="172"/>
        <v>0.7788467263</v>
      </c>
      <c r="AL299" s="11">
        <f t="shared" si="172"/>
        <v>0.4638888489</v>
      </c>
      <c r="AM299" s="11">
        <f t="shared" si="172"/>
        <v>0.1510832383</v>
      </c>
      <c r="AN299" s="11">
        <f t="shared" si="172"/>
        <v>0.8444627317</v>
      </c>
      <c r="AO299" s="11">
        <f t="shared" si="172"/>
        <v>0.7126154696</v>
      </c>
      <c r="AP299" s="11">
        <f t="shared" si="172"/>
        <v>0.8901677273</v>
      </c>
      <c r="AQ299" s="11">
        <f t="shared" si="172"/>
        <v>0.293316066</v>
      </c>
      <c r="AR299" s="11">
        <f t="shared" si="172"/>
        <v>0.2987159939</v>
      </c>
      <c r="AS299" s="11">
        <f t="shared" si="172"/>
        <v>0.1107920593</v>
      </c>
      <c r="AT299" s="11">
        <f t="shared" si="172"/>
        <v>0.7323665773</v>
      </c>
      <c r="AU299" s="11">
        <f t="shared" si="172"/>
        <v>0.5138566064</v>
      </c>
      <c r="AV299" s="11">
        <f t="shared" si="172"/>
        <v>0.3467311994</v>
      </c>
      <c r="AW299" s="11">
        <f t="shared" si="172"/>
        <v>0.2001495281</v>
      </c>
      <c r="AX299" s="11">
        <f t="shared" si="172"/>
        <v>0.09153469719</v>
      </c>
      <c r="AY299" s="11">
        <f t="shared" si="172"/>
        <v>0.9012232349</v>
      </c>
      <c r="AZ299" s="11">
        <f t="shared" si="172"/>
        <v>0.06033805418</v>
      </c>
      <c r="BA299" s="11">
        <f t="shared" si="172"/>
        <v>0.8848559594</v>
      </c>
      <c r="BB299" s="11">
        <f t="shared" si="172"/>
        <v>0.7258023931</v>
      </c>
      <c r="BC299" s="11">
        <f t="shared" si="172"/>
        <v>0.6370498083</v>
      </c>
      <c r="BD299" s="11">
        <f t="shared" si="172"/>
        <v>0.6128925284</v>
      </c>
      <c r="BE299" s="11">
        <f t="shared" si="172"/>
        <v>0.7551157529</v>
      </c>
      <c r="BF299" s="11">
        <f t="shared" si="172"/>
        <v>0.8344892823</v>
      </c>
      <c r="BG299" s="11">
        <f t="shared" si="172"/>
        <v>0.408444028</v>
      </c>
      <c r="BH299" s="11">
        <f t="shared" si="172"/>
        <v>0.9421996394</v>
      </c>
      <c r="BI299" s="11">
        <f t="shared" si="172"/>
        <v>0.7050027041</v>
      </c>
      <c r="BJ299" s="11">
        <f t="shared" si="172"/>
        <v>0.729724543</v>
      </c>
      <c r="BK299" s="11">
        <f t="shared" si="172"/>
        <v>0.9393031778</v>
      </c>
      <c r="BL299" s="11">
        <f t="shared" si="172"/>
        <v>0.9669641572</v>
      </c>
      <c r="BM299" s="11">
        <f t="shared" si="172"/>
        <v>0.9915163669</v>
      </c>
      <c r="BN299" s="11">
        <f t="shared" si="172"/>
        <v>0.5401108318</v>
      </c>
      <c r="BO299" s="11">
        <f t="shared" si="172"/>
        <v>0.09761876391</v>
      </c>
      <c r="BP299" s="11">
        <f t="shared" si="172"/>
        <v>0.1263004209</v>
      </c>
      <c r="BQ299" s="11">
        <f t="shared" si="172"/>
        <v>0.8168927256</v>
      </c>
      <c r="BR299" s="11">
        <f t="shared" si="172"/>
        <v>0.3409627482</v>
      </c>
      <c r="BS299" s="11">
        <f t="shared" si="172"/>
        <v>0.2858010125</v>
      </c>
      <c r="BT299" s="11">
        <f t="shared" si="172"/>
        <v>0.2618323986</v>
      </c>
      <c r="BU299" s="11">
        <f t="shared" si="172"/>
        <v>0.7662004131</v>
      </c>
      <c r="BV299" s="11">
        <f t="shared" si="172"/>
        <v>0.3556513675</v>
      </c>
      <c r="BW299" s="11">
        <f t="shared" si="172"/>
        <v>0.07105485124</v>
      </c>
      <c r="BX299" s="11">
        <f t="shared" si="172"/>
        <v>0.1119153807</v>
      </c>
      <c r="BY299" s="11">
        <f t="shared" si="172"/>
        <v>0.6822540315</v>
      </c>
      <c r="BZ299" s="11">
        <f t="shared" si="172"/>
        <v>0.1225859499</v>
      </c>
      <c r="CA299" s="11">
        <f t="shared" si="172"/>
        <v>0.2628381852</v>
      </c>
      <c r="CB299" s="11">
        <f t="shared" si="172"/>
        <v>0.9375105506</v>
      </c>
      <c r="CC299" s="11">
        <f t="shared" si="172"/>
        <v>0.8098755204</v>
      </c>
      <c r="CD299" s="11">
        <f t="shared" si="172"/>
        <v>0.772363999</v>
      </c>
      <c r="CE299" s="11">
        <f t="shared" si="172"/>
        <v>0.8944341187</v>
      </c>
      <c r="CF299" s="11">
        <f t="shared" si="172"/>
        <v>0.04924350265</v>
      </c>
      <c r="CG299" s="11">
        <f t="shared" si="172"/>
        <v>0.2915348388</v>
      </c>
      <c r="CH299" s="11">
        <f t="shared" si="172"/>
        <v>0.8096212613</v>
      </c>
      <c r="CI299" s="11">
        <f t="shared" si="172"/>
        <v>0.8156680593</v>
      </c>
      <c r="CJ299" s="11">
        <f t="shared" si="172"/>
        <v>0.2551781983</v>
      </c>
      <c r="CK299" s="11">
        <f t="shared" si="172"/>
        <v>0.3464013468</v>
      </c>
      <c r="CL299" s="11">
        <f t="shared" si="172"/>
        <v>0.04411245901</v>
      </c>
      <c r="CM299" s="11">
        <f t="shared" si="172"/>
        <v>0.8538012134</v>
      </c>
      <c r="CN299" s="11">
        <f t="shared" si="172"/>
        <v>0.4988375844</v>
      </c>
      <c r="CO299" s="11">
        <f t="shared" si="172"/>
        <v>0.7148372031</v>
      </c>
      <c r="CP299" s="11">
        <f t="shared" si="172"/>
        <v>0.5655543266</v>
      </c>
      <c r="CQ299" s="11">
        <f t="shared" si="172"/>
        <v>0.7496315816</v>
      </c>
      <c r="CR299" s="11">
        <f t="shared" si="172"/>
        <v>0.2070017476</v>
      </c>
      <c r="CS299" s="11">
        <f t="shared" si="172"/>
        <v>0.2003637555</v>
      </c>
      <c r="CT299" s="11">
        <f t="shared" si="172"/>
        <v>0.9067620786</v>
      </c>
      <c r="CU299" s="11">
        <f t="shared" si="172"/>
        <v>0.3258335532</v>
      </c>
      <c r="CV299" s="11">
        <f t="shared" si="172"/>
        <v>0.1168155524</v>
      </c>
      <c r="CW299" s="11">
        <f t="shared" si="172"/>
        <v>0.391132383</v>
      </c>
    </row>
    <row r="300" ht="12.75" customHeight="1" outlineLevel="1">
      <c r="A300" s="11" t="str">
        <f t="shared" si="173"/>
        <v>plans[0].coverages[0].coverageBasis</v>
      </c>
      <c r="B300" s="11">
        <f t="shared" ref="B300:CW300" si="174">RAND()</f>
        <v>0.2417924544</v>
      </c>
      <c r="C300" s="11">
        <f t="shared" si="174"/>
        <v>0.9837231919</v>
      </c>
      <c r="D300" s="11">
        <f t="shared" si="174"/>
        <v>0.06332872111</v>
      </c>
      <c r="E300" s="11">
        <f t="shared" si="174"/>
        <v>0.1580216246</v>
      </c>
      <c r="F300" s="11">
        <f t="shared" si="174"/>
        <v>0.777716025</v>
      </c>
      <c r="G300" s="11">
        <f t="shared" si="174"/>
        <v>0.9126961531</v>
      </c>
      <c r="H300" s="11">
        <f t="shared" si="174"/>
        <v>0.1239033902</v>
      </c>
      <c r="I300" s="11">
        <f t="shared" si="174"/>
        <v>0.3075987189</v>
      </c>
      <c r="J300" s="11">
        <f t="shared" si="174"/>
        <v>0.5182336532</v>
      </c>
      <c r="K300" s="11">
        <f t="shared" si="174"/>
        <v>0.6765564919</v>
      </c>
      <c r="L300" s="11">
        <f t="shared" si="174"/>
        <v>0.1668809168</v>
      </c>
      <c r="M300" s="11">
        <f t="shared" si="174"/>
        <v>0.2585534822</v>
      </c>
      <c r="N300" s="11">
        <f t="shared" si="174"/>
        <v>0.8206117781</v>
      </c>
      <c r="O300" s="11">
        <f t="shared" si="174"/>
        <v>0.8621811868</v>
      </c>
      <c r="P300" s="11">
        <f t="shared" si="174"/>
        <v>0.2792002995</v>
      </c>
      <c r="Q300" s="11">
        <f t="shared" si="174"/>
        <v>0.6535984725</v>
      </c>
      <c r="R300" s="11">
        <f t="shared" si="174"/>
        <v>0.6952097902</v>
      </c>
      <c r="S300" s="11">
        <f t="shared" si="174"/>
        <v>0.6787492442</v>
      </c>
      <c r="T300" s="11">
        <f t="shared" si="174"/>
        <v>0.07548770481</v>
      </c>
      <c r="U300" s="11">
        <f t="shared" si="174"/>
        <v>0.1573439038</v>
      </c>
      <c r="V300" s="11">
        <f t="shared" si="174"/>
        <v>0.1336020866</v>
      </c>
      <c r="W300" s="11">
        <f t="shared" si="174"/>
        <v>0.9191185812</v>
      </c>
      <c r="X300" s="11">
        <f t="shared" si="174"/>
        <v>0.8075812018</v>
      </c>
      <c r="Y300" s="11">
        <f t="shared" si="174"/>
        <v>0.5921437119</v>
      </c>
      <c r="Z300" s="11">
        <f t="shared" si="174"/>
        <v>0.3247008562</v>
      </c>
      <c r="AA300" s="11">
        <f t="shared" si="174"/>
        <v>0.298461656</v>
      </c>
      <c r="AB300" s="11">
        <f t="shared" si="174"/>
        <v>0.6686965152</v>
      </c>
      <c r="AC300" s="11">
        <f t="shared" si="174"/>
        <v>0.6640906703</v>
      </c>
      <c r="AD300" s="11">
        <f t="shared" si="174"/>
        <v>0.684660263</v>
      </c>
      <c r="AE300" s="11">
        <f t="shared" si="174"/>
        <v>0.9084403755</v>
      </c>
      <c r="AF300" s="11">
        <f t="shared" si="174"/>
        <v>0.8430153323</v>
      </c>
      <c r="AG300" s="11">
        <f t="shared" si="174"/>
        <v>0.6424416647</v>
      </c>
      <c r="AH300" s="11">
        <f t="shared" si="174"/>
        <v>0.8763439658</v>
      </c>
      <c r="AI300" s="11">
        <f t="shared" si="174"/>
        <v>0.7752019713</v>
      </c>
      <c r="AJ300" s="11">
        <f t="shared" si="174"/>
        <v>0.1014770433</v>
      </c>
      <c r="AK300" s="11">
        <f t="shared" si="174"/>
        <v>0.6057543007</v>
      </c>
      <c r="AL300" s="11">
        <f t="shared" si="174"/>
        <v>0.2441365884</v>
      </c>
      <c r="AM300" s="11">
        <f t="shared" si="174"/>
        <v>0.759476707</v>
      </c>
      <c r="AN300" s="11">
        <f t="shared" si="174"/>
        <v>0.994555488</v>
      </c>
      <c r="AO300" s="11">
        <f t="shared" si="174"/>
        <v>0.1180162137</v>
      </c>
      <c r="AP300" s="11">
        <f t="shared" si="174"/>
        <v>0.3398808935</v>
      </c>
      <c r="AQ300" s="11">
        <f t="shared" si="174"/>
        <v>0.2870592061</v>
      </c>
      <c r="AR300" s="11">
        <f t="shared" si="174"/>
        <v>0.9428016565</v>
      </c>
      <c r="AS300" s="11">
        <f t="shared" si="174"/>
        <v>0.4480484426</v>
      </c>
      <c r="AT300" s="11">
        <f t="shared" si="174"/>
        <v>0.4657215055</v>
      </c>
      <c r="AU300" s="11">
        <f t="shared" si="174"/>
        <v>0.6479539879</v>
      </c>
      <c r="AV300" s="11">
        <f t="shared" si="174"/>
        <v>0.7759339666</v>
      </c>
      <c r="AW300" s="11">
        <f t="shared" si="174"/>
        <v>0.6954637966</v>
      </c>
      <c r="AX300" s="11">
        <f t="shared" si="174"/>
        <v>0.4096368071</v>
      </c>
      <c r="AY300" s="11">
        <f t="shared" si="174"/>
        <v>0.8524670666</v>
      </c>
      <c r="AZ300" s="11">
        <f t="shared" si="174"/>
        <v>0.5212569564</v>
      </c>
      <c r="BA300" s="11">
        <f t="shared" si="174"/>
        <v>0.4364617165</v>
      </c>
      <c r="BB300" s="11">
        <f t="shared" si="174"/>
        <v>0.7994399238</v>
      </c>
      <c r="BC300" s="11">
        <f t="shared" si="174"/>
        <v>0.2825244627</v>
      </c>
      <c r="BD300" s="11">
        <f t="shared" si="174"/>
        <v>0.4921899016</v>
      </c>
      <c r="BE300" s="11">
        <f t="shared" si="174"/>
        <v>0.7527408531</v>
      </c>
      <c r="BF300" s="11">
        <f t="shared" si="174"/>
        <v>0.7510303093</v>
      </c>
      <c r="BG300" s="11">
        <f t="shared" si="174"/>
        <v>0.6264990577</v>
      </c>
      <c r="BH300" s="11">
        <f t="shared" si="174"/>
        <v>0.9776866209</v>
      </c>
      <c r="BI300" s="11">
        <f t="shared" si="174"/>
        <v>0.7568105423</v>
      </c>
      <c r="BJ300" s="11">
        <f t="shared" si="174"/>
        <v>0.7366769258</v>
      </c>
      <c r="BK300" s="11">
        <f t="shared" si="174"/>
        <v>0.8358270193</v>
      </c>
      <c r="BL300" s="11">
        <f t="shared" si="174"/>
        <v>0.08332752465</v>
      </c>
      <c r="BM300" s="11">
        <f t="shared" si="174"/>
        <v>0.9769824069</v>
      </c>
      <c r="BN300" s="11">
        <f t="shared" si="174"/>
        <v>0.8491146321</v>
      </c>
      <c r="BO300" s="11">
        <f t="shared" si="174"/>
        <v>0.09169495419</v>
      </c>
      <c r="BP300" s="11">
        <f t="shared" si="174"/>
        <v>0.5248654008</v>
      </c>
      <c r="BQ300" s="11">
        <f t="shared" si="174"/>
        <v>0.2153234953</v>
      </c>
      <c r="BR300" s="11">
        <f t="shared" si="174"/>
        <v>0.8872345849</v>
      </c>
      <c r="BS300" s="11">
        <f t="shared" si="174"/>
        <v>0.02007921648</v>
      </c>
      <c r="BT300" s="11">
        <f t="shared" si="174"/>
        <v>0.4250059574</v>
      </c>
      <c r="BU300" s="11">
        <f t="shared" si="174"/>
        <v>0.7418519571</v>
      </c>
      <c r="BV300" s="11">
        <f t="shared" si="174"/>
        <v>0.9391502443</v>
      </c>
      <c r="BW300" s="11">
        <f t="shared" si="174"/>
        <v>0.6434184313</v>
      </c>
      <c r="BX300" s="11">
        <f t="shared" si="174"/>
        <v>0.414204531</v>
      </c>
      <c r="BY300" s="11">
        <f t="shared" si="174"/>
        <v>0.9382567781</v>
      </c>
      <c r="BZ300" s="11">
        <f t="shared" si="174"/>
        <v>0.3884201703</v>
      </c>
      <c r="CA300" s="11">
        <f t="shared" si="174"/>
        <v>0.80720061</v>
      </c>
      <c r="CB300" s="11">
        <f t="shared" si="174"/>
        <v>0.5862601696</v>
      </c>
      <c r="CC300" s="11">
        <f t="shared" si="174"/>
        <v>0.7544225495</v>
      </c>
      <c r="CD300" s="11">
        <f t="shared" si="174"/>
        <v>0.5192085658</v>
      </c>
      <c r="CE300" s="11">
        <f t="shared" si="174"/>
        <v>0.06974601331</v>
      </c>
      <c r="CF300" s="11">
        <f t="shared" si="174"/>
        <v>0.1094882514</v>
      </c>
      <c r="CG300" s="11">
        <f t="shared" si="174"/>
        <v>0.5910408342</v>
      </c>
      <c r="CH300" s="11">
        <f t="shared" si="174"/>
        <v>0.146165448</v>
      </c>
      <c r="CI300" s="11">
        <f t="shared" si="174"/>
        <v>0.2934671909</v>
      </c>
      <c r="CJ300" s="11">
        <f t="shared" si="174"/>
        <v>0.5442531243</v>
      </c>
      <c r="CK300" s="11">
        <f t="shared" si="174"/>
        <v>0.4715890667</v>
      </c>
      <c r="CL300" s="11">
        <f t="shared" si="174"/>
        <v>0.944806932</v>
      </c>
      <c r="CM300" s="11">
        <f t="shared" si="174"/>
        <v>0.4258871825</v>
      </c>
      <c r="CN300" s="11">
        <f t="shared" si="174"/>
        <v>0.167641653</v>
      </c>
      <c r="CO300" s="11">
        <f t="shared" si="174"/>
        <v>0.6169584512</v>
      </c>
      <c r="CP300" s="11">
        <f t="shared" si="174"/>
        <v>0.4081774436</v>
      </c>
      <c r="CQ300" s="11">
        <f t="shared" si="174"/>
        <v>0.208697331</v>
      </c>
      <c r="CR300" s="11">
        <f t="shared" si="174"/>
        <v>0.8560592975</v>
      </c>
      <c r="CS300" s="11">
        <f t="shared" si="174"/>
        <v>0.786011968</v>
      </c>
      <c r="CT300" s="11">
        <f t="shared" si="174"/>
        <v>0.6055749032</v>
      </c>
      <c r="CU300" s="11">
        <f t="shared" si="174"/>
        <v>0.8031358946</v>
      </c>
      <c r="CV300" s="11">
        <f t="shared" si="174"/>
        <v>0.3265297088</v>
      </c>
      <c r="CW300" s="11">
        <f t="shared" si="174"/>
        <v>0.9953539294</v>
      </c>
    </row>
    <row r="301" ht="12.75" customHeight="1" outlineLevel="1">
      <c r="A301" s="11" t="str">
        <f t="shared" si="173"/>
        <v>plans[0].coverages[0].preExConditionsDetails.preExistingConditionsIncluded</v>
      </c>
      <c r="B301" s="11">
        <f t="shared" ref="B301:CW301" si="175">RAND()</f>
        <v>0.8282602681</v>
      </c>
      <c r="C301" s="11">
        <f t="shared" si="175"/>
        <v>0.9108274078</v>
      </c>
      <c r="D301" s="11">
        <f t="shared" si="175"/>
        <v>0.7661385545</v>
      </c>
      <c r="E301" s="11">
        <f t="shared" si="175"/>
        <v>0.6436795617</v>
      </c>
      <c r="F301" s="11">
        <f t="shared" si="175"/>
        <v>0.9464637682</v>
      </c>
      <c r="G301" s="11">
        <f t="shared" si="175"/>
        <v>0.08032843715</v>
      </c>
      <c r="H301" s="11">
        <f t="shared" si="175"/>
        <v>0.8164120654</v>
      </c>
      <c r="I301" s="11">
        <f t="shared" si="175"/>
        <v>0.8340138965</v>
      </c>
      <c r="J301" s="11">
        <f t="shared" si="175"/>
        <v>0.8566918868</v>
      </c>
      <c r="K301" s="11">
        <f t="shared" si="175"/>
        <v>0.9100449257</v>
      </c>
      <c r="L301" s="11">
        <f t="shared" si="175"/>
        <v>0.6653428378</v>
      </c>
      <c r="M301" s="11">
        <f t="shared" si="175"/>
        <v>0.2423369408</v>
      </c>
      <c r="N301" s="11">
        <f t="shared" si="175"/>
        <v>0.833646213</v>
      </c>
      <c r="O301" s="11">
        <f t="shared" si="175"/>
        <v>0.8916436117</v>
      </c>
      <c r="P301" s="11">
        <f t="shared" si="175"/>
        <v>0.649455553</v>
      </c>
      <c r="Q301" s="11">
        <f t="shared" si="175"/>
        <v>0.3963584538</v>
      </c>
      <c r="R301" s="11">
        <f t="shared" si="175"/>
        <v>0.1134518678</v>
      </c>
      <c r="S301" s="11">
        <f t="shared" si="175"/>
        <v>0.9200818667</v>
      </c>
      <c r="T301" s="11">
        <f t="shared" si="175"/>
        <v>0.8602723102</v>
      </c>
      <c r="U301" s="11">
        <f t="shared" si="175"/>
        <v>0.1497191893</v>
      </c>
      <c r="V301" s="11">
        <f t="shared" si="175"/>
        <v>0.3391579428</v>
      </c>
      <c r="W301" s="11">
        <f t="shared" si="175"/>
        <v>0.3636962193</v>
      </c>
      <c r="X301" s="11">
        <f t="shared" si="175"/>
        <v>0.02770978038</v>
      </c>
      <c r="Y301" s="11">
        <f t="shared" si="175"/>
        <v>0.7119486954</v>
      </c>
      <c r="Z301" s="11">
        <f t="shared" si="175"/>
        <v>0.5275391797</v>
      </c>
      <c r="AA301" s="11">
        <f t="shared" si="175"/>
        <v>0.5276622758</v>
      </c>
      <c r="AB301" s="11">
        <f t="shared" si="175"/>
        <v>0.1220431438</v>
      </c>
      <c r="AC301" s="11">
        <f t="shared" si="175"/>
        <v>0.4253103686</v>
      </c>
      <c r="AD301" s="11">
        <f t="shared" si="175"/>
        <v>0.7642300887</v>
      </c>
      <c r="AE301" s="11">
        <f t="shared" si="175"/>
        <v>0.0303573872</v>
      </c>
      <c r="AF301" s="11">
        <f t="shared" si="175"/>
        <v>0.5064683094</v>
      </c>
      <c r="AG301" s="11">
        <f t="shared" si="175"/>
        <v>0.4330647091</v>
      </c>
      <c r="AH301" s="11">
        <f t="shared" si="175"/>
        <v>0.08422284275</v>
      </c>
      <c r="AI301" s="11">
        <f t="shared" si="175"/>
        <v>0.8621577715</v>
      </c>
      <c r="AJ301" s="11">
        <f t="shared" si="175"/>
        <v>0.7222933974</v>
      </c>
      <c r="AK301" s="11">
        <f t="shared" si="175"/>
        <v>0.6336826396</v>
      </c>
      <c r="AL301" s="11">
        <f t="shared" si="175"/>
        <v>0.2447602883</v>
      </c>
      <c r="AM301" s="11">
        <f t="shared" si="175"/>
        <v>0.1462005402</v>
      </c>
      <c r="AN301" s="11">
        <f t="shared" si="175"/>
        <v>0.2387909162</v>
      </c>
      <c r="AO301" s="11">
        <f t="shared" si="175"/>
        <v>0.565539545</v>
      </c>
      <c r="AP301" s="11">
        <f t="shared" si="175"/>
        <v>0.3476551181</v>
      </c>
      <c r="AQ301" s="11">
        <f t="shared" si="175"/>
        <v>0.870642599</v>
      </c>
      <c r="AR301" s="11">
        <f t="shared" si="175"/>
        <v>0.7497419063</v>
      </c>
      <c r="AS301" s="11">
        <f t="shared" si="175"/>
        <v>0.1166215277</v>
      </c>
      <c r="AT301" s="11">
        <f t="shared" si="175"/>
        <v>0.5180667479</v>
      </c>
      <c r="AU301" s="11">
        <f t="shared" si="175"/>
        <v>0.1119471597</v>
      </c>
      <c r="AV301" s="11">
        <f t="shared" si="175"/>
        <v>0.8487030265</v>
      </c>
      <c r="AW301" s="11">
        <f t="shared" si="175"/>
        <v>0.2037752616</v>
      </c>
      <c r="AX301" s="11">
        <f t="shared" si="175"/>
        <v>0.09676659323</v>
      </c>
      <c r="AY301" s="11">
        <f t="shared" si="175"/>
        <v>0.5187296056</v>
      </c>
      <c r="AZ301" s="11">
        <f t="shared" si="175"/>
        <v>0.1650282804</v>
      </c>
      <c r="BA301" s="11">
        <f t="shared" si="175"/>
        <v>0.8160323637</v>
      </c>
      <c r="BB301" s="11">
        <f t="shared" si="175"/>
        <v>0.05292380137</v>
      </c>
      <c r="BC301" s="11">
        <f t="shared" si="175"/>
        <v>0.07569342294</v>
      </c>
      <c r="BD301" s="11">
        <f t="shared" si="175"/>
        <v>0.2926762926</v>
      </c>
      <c r="BE301" s="11">
        <f t="shared" si="175"/>
        <v>0.06653991269</v>
      </c>
      <c r="BF301" s="11">
        <f t="shared" si="175"/>
        <v>0.5744419635</v>
      </c>
      <c r="BG301" s="11">
        <f t="shared" si="175"/>
        <v>0.4171878441</v>
      </c>
      <c r="BH301" s="11">
        <f t="shared" si="175"/>
        <v>0.09383434544</v>
      </c>
      <c r="BI301" s="11">
        <f t="shared" si="175"/>
        <v>0.1476280124</v>
      </c>
      <c r="BJ301" s="11">
        <f t="shared" si="175"/>
        <v>0.04287843794</v>
      </c>
      <c r="BK301" s="11">
        <f t="shared" si="175"/>
        <v>0.2099183706</v>
      </c>
      <c r="BL301" s="11">
        <f t="shared" si="175"/>
        <v>0.2093907817</v>
      </c>
      <c r="BM301" s="11">
        <f t="shared" si="175"/>
        <v>0.333545975</v>
      </c>
      <c r="BN301" s="11">
        <f t="shared" si="175"/>
        <v>0.8499774567</v>
      </c>
      <c r="BO301" s="11">
        <f t="shared" si="175"/>
        <v>0.3743412164</v>
      </c>
      <c r="BP301" s="11">
        <f t="shared" si="175"/>
        <v>0.8582866472</v>
      </c>
      <c r="BQ301" s="11">
        <f t="shared" si="175"/>
        <v>0.4253979864</v>
      </c>
      <c r="BR301" s="11">
        <f t="shared" si="175"/>
        <v>0.7628482376</v>
      </c>
      <c r="BS301" s="11">
        <f t="shared" si="175"/>
        <v>0.164273207</v>
      </c>
      <c r="BT301" s="11">
        <f t="shared" si="175"/>
        <v>0.2577780071</v>
      </c>
      <c r="BU301" s="11">
        <f t="shared" si="175"/>
        <v>0.2828099851</v>
      </c>
      <c r="BV301" s="11">
        <f t="shared" si="175"/>
        <v>0.7948192959</v>
      </c>
      <c r="BW301" s="11">
        <f t="shared" si="175"/>
        <v>0.3742483135</v>
      </c>
      <c r="BX301" s="11">
        <f t="shared" si="175"/>
        <v>0.2466402805</v>
      </c>
      <c r="BY301" s="11">
        <f t="shared" si="175"/>
        <v>0.336858534</v>
      </c>
      <c r="BZ301" s="11">
        <f t="shared" si="175"/>
        <v>0.7890004982</v>
      </c>
      <c r="CA301" s="11">
        <f t="shared" si="175"/>
        <v>0.194151816</v>
      </c>
      <c r="CB301" s="11">
        <f t="shared" si="175"/>
        <v>0.9433454966</v>
      </c>
      <c r="CC301" s="11">
        <f t="shared" si="175"/>
        <v>0.2287933344</v>
      </c>
      <c r="CD301" s="11">
        <f t="shared" si="175"/>
        <v>0.171583538</v>
      </c>
      <c r="CE301" s="11">
        <f t="shared" si="175"/>
        <v>0.4806637279</v>
      </c>
      <c r="CF301" s="11">
        <f t="shared" si="175"/>
        <v>0.5212440941</v>
      </c>
      <c r="CG301" s="11">
        <f t="shared" si="175"/>
        <v>0.9690842609</v>
      </c>
      <c r="CH301" s="11">
        <f t="shared" si="175"/>
        <v>0.5819127265</v>
      </c>
      <c r="CI301" s="11">
        <f t="shared" si="175"/>
        <v>0.465042514</v>
      </c>
      <c r="CJ301" s="11">
        <f t="shared" si="175"/>
        <v>0.4327824122</v>
      </c>
      <c r="CK301" s="11">
        <f t="shared" si="175"/>
        <v>0.2613244812</v>
      </c>
      <c r="CL301" s="11">
        <f t="shared" si="175"/>
        <v>0.3363569647</v>
      </c>
      <c r="CM301" s="11">
        <f t="shared" si="175"/>
        <v>0.1667803537</v>
      </c>
      <c r="CN301" s="11">
        <f t="shared" si="175"/>
        <v>0.6647869064</v>
      </c>
      <c r="CO301" s="11">
        <f t="shared" si="175"/>
        <v>0.8855207871</v>
      </c>
      <c r="CP301" s="11">
        <f t="shared" si="175"/>
        <v>0.9330141559</v>
      </c>
      <c r="CQ301" s="11">
        <f t="shared" si="175"/>
        <v>0.0326612865</v>
      </c>
      <c r="CR301" s="11">
        <f t="shared" si="175"/>
        <v>0.8568466325</v>
      </c>
      <c r="CS301" s="11">
        <f t="shared" si="175"/>
        <v>0.2853022765</v>
      </c>
      <c r="CT301" s="11">
        <f t="shared" si="175"/>
        <v>0.05427952841</v>
      </c>
      <c r="CU301" s="11">
        <f t="shared" si="175"/>
        <v>0.5707532481</v>
      </c>
      <c r="CV301" s="11">
        <f t="shared" si="175"/>
        <v>0.3648251431</v>
      </c>
      <c r="CW301" s="11">
        <f t="shared" si="175"/>
        <v>0.753578817</v>
      </c>
    </row>
    <row r="302" ht="12.75" customHeight="1" outlineLevel="1">
      <c r="A302" s="11" t="str">
        <f t="shared" si="173"/>
        <v>plans[0].coverages[0].preExConditionsDetails.lookBackPeriod</v>
      </c>
      <c r="B302" s="11">
        <f t="shared" ref="B302:CW302" si="176">RAND()</f>
        <v>0.9979378792</v>
      </c>
      <c r="C302" s="11">
        <f t="shared" si="176"/>
        <v>0.8186732465</v>
      </c>
      <c r="D302" s="11">
        <f t="shared" si="176"/>
        <v>0.05368262397</v>
      </c>
      <c r="E302" s="11">
        <f t="shared" si="176"/>
        <v>0.8441931193</v>
      </c>
      <c r="F302" s="11">
        <f t="shared" si="176"/>
        <v>0.553502894</v>
      </c>
      <c r="G302" s="11">
        <f t="shared" si="176"/>
        <v>0.4679877219</v>
      </c>
      <c r="H302" s="11">
        <f t="shared" si="176"/>
        <v>0.3440269286</v>
      </c>
      <c r="I302" s="11">
        <f t="shared" si="176"/>
        <v>0.3922607262</v>
      </c>
      <c r="J302" s="11">
        <f t="shared" si="176"/>
        <v>0.4613266913</v>
      </c>
      <c r="K302" s="11">
        <f t="shared" si="176"/>
        <v>0.2282853116</v>
      </c>
      <c r="L302" s="11">
        <f t="shared" si="176"/>
        <v>0.3928443552</v>
      </c>
      <c r="M302" s="11">
        <f t="shared" si="176"/>
        <v>0.30586038</v>
      </c>
      <c r="N302" s="11">
        <f t="shared" si="176"/>
        <v>0.3161914044</v>
      </c>
      <c r="O302" s="11">
        <f t="shared" si="176"/>
        <v>0.8986804423</v>
      </c>
      <c r="P302" s="11">
        <f t="shared" si="176"/>
        <v>0.4128729415</v>
      </c>
      <c r="Q302" s="11">
        <f t="shared" si="176"/>
        <v>0.04814463355</v>
      </c>
      <c r="R302" s="11">
        <f t="shared" si="176"/>
        <v>0.1254985227</v>
      </c>
      <c r="S302" s="11">
        <f t="shared" si="176"/>
        <v>0.7667634347</v>
      </c>
      <c r="T302" s="11">
        <f t="shared" si="176"/>
        <v>0.9037973915</v>
      </c>
      <c r="U302" s="11">
        <f t="shared" si="176"/>
        <v>0.4072043862</v>
      </c>
      <c r="V302" s="11">
        <f t="shared" si="176"/>
        <v>0.5677653274</v>
      </c>
      <c r="W302" s="11">
        <f t="shared" si="176"/>
        <v>0.3941506151</v>
      </c>
      <c r="X302" s="11">
        <f t="shared" si="176"/>
        <v>0.9055267547</v>
      </c>
      <c r="Y302" s="11">
        <f t="shared" si="176"/>
        <v>0.3335294722</v>
      </c>
      <c r="Z302" s="11">
        <f t="shared" si="176"/>
        <v>0.5190043628</v>
      </c>
      <c r="AA302" s="11">
        <f t="shared" si="176"/>
        <v>0.7373005095</v>
      </c>
      <c r="AB302" s="11">
        <f t="shared" si="176"/>
        <v>0.2322461785</v>
      </c>
      <c r="AC302" s="11">
        <f t="shared" si="176"/>
        <v>0.2318758081</v>
      </c>
      <c r="AD302" s="11">
        <f t="shared" si="176"/>
        <v>0.5852675877</v>
      </c>
      <c r="AE302" s="11">
        <f t="shared" si="176"/>
        <v>0.1543774624</v>
      </c>
      <c r="AF302" s="11">
        <f t="shared" si="176"/>
        <v>0.05052381414</v>
      </c>
      <c r="AG302" s="11">
        <f t="shared" si="176"/>
        <v>0.883320769</v>
      </c>
      <c r="AH302" s="11">
        <f t="shared" si="176"/>
        <v>0.6296363319</v>
      </c>
      <c r="AI302" s="11">
        <f t="shared" si="176"/>
        <v>0.09894387296</v>
      </c>
      <c r="AJ302" s="11">
        <f t="shared" si="176"/>
        <v>0.4147540478</v>
      </c>
      <c r="AK302" s="11">
        <f t="shared" si="176"/>
        <v>0.423287574</v>
      </c>
      <c r="AL302" s="11">
        <f t="shared" si="176"/>
        <v>0.5319383244</v>
      </c>
      <c r="AM302" s="11">
        <f t="shared" si="176"/>
        <v>0.5512621739</v>
      </c>
      <c r="AN302" s="11">
        <f t="shared" si="176"/>
        <v>0.6232185635</v>
      </c>
      <c r="AO302" s="11">
        <f t="shared" si="176"/>
        <v>0.05132026673</v>
      </c>
      <c r="AP302" s="11">
        <f t="shared" si="176"/>
        <v>0.6694728809</v>
      </c>
      <c r="AQ302" s="11">
        <f t="shared" si="176"/>
        <v>0.4879881416</v>
      </c>
      <c r="AR302" s="11">
        <f t="shared" si="176"/>
        <v>0.5080461794</v>
      </c>
      <c r="AS302" s="11">
        <f t="shared" si="176"/>
        <v>0.3983904666</v>
      </c>
      <c r="AT302" s="11">
        <f t="shared" si="176"/>
        <v>0.8570258372</v>
      </c>
      <c r="AU302" s="11">
        <f t="shared" si="176"/>
        <v>0.9410363267</v>
      </c>
      <c r="AV302" s="11">
        <f t="shared" si="176"/>
        <v>0.02235299839</v>
      </c>
      <c r="AW302" s="11">
        <f t="shared" si="176"/>
        <v>0.7275170382</v>
      </c>
      <c r="AX302" s="11">
        <f t="shared" si="176"/>
        <v>0.7344551742</v>
      </c>
      <c r="AY302" s="11">
        <f t="shared" si="176"/>
        <v>0.4463992913</v>
      </c>
      <c r="AZ302" s="11">
        <f t="shared" si="176"/>
        <v>0.7378438843</v>
      </c>
      <c r="BA302" s="11">
        <f t="shared" si="176"/>
        <v>0.3934800241</v>
      </c>
      <c r="BB302" s="11">
        <f t="shared" si="176"/>
        <v>0.840128631</v>
      </c>
      <c r="BC302" s="11">
        <f t="shared" si="176"/>
        <v>0.9337016272</v>
      </c>
      <c r="BD302" s="11">
        <f t="shared" si="176"/>
        <v>0.1161566031</v>
      </c>
      <c r="BE302" s="11">
        <f t="shared" si="176"/>
        <v>0.2374100871</v>
      </c>
      <c r="BF302" s="11">
        <f t="shared" si="176"/>
        <v>0.8584948113</v>
      </c>
      <c r="BG302" s="11">
        <f t="shared" si="176"/>
        <v>0.357270018</v>
      </c>
      <c r="BH302" s="11">
        <f t="shared" si="176"/>
        <v>0.6672300186</v>
      </c>
      <c r="BI302" s="11">
        <f t="shared" si="176"/>
        <v>0.8420346793</v>
      </c>
      <c r="BJ302" s="11">
        <f t="shared" si="176"/>
        <v>0.7800686084</v>
      </c>
      <c r="BK302" s="11">
        <f t="shared" si="176"/>
        <v>0.6195008475</v>
      </c>
      <c r="BL302" s="11">
        <f t="shared" si="176"/>
        <v>0.3579773046</v>
      </c>
      <c r="BM302" s="11">
        <f t="shared" si="176"/>
        <v>0.8233621466</v>
      </c>
      <c r="BN302" s="11">
        <f t="shared" si="176"/>
        <v>0.9621126721</v>
      </c>
      <c r="BO302" s="11">
        <f t="shared" si="176"/>
        <v>0.5873062373</v>
      </c>
      <c r="BP302" s="11">
        <f t="shared" si="176"/>
        <v>0.8845457471</v>
      </c>
      <c r="BQ302" s="11">
        <f t="shared" si="176"/>
        <v>0.5845851739</v>
      </c>
      <c r="BR302" s="11">
        <f t="shared" si="176"/>
        <v>0.3282957037</v>
      </c>
      <c r="BS302" s="11">
        <f t="shared" si="176"/>
        <v>0.2524200245</v>
      </c>
      <c r="BT302" s="11">
        <f t="shared" si="176"/>
        <v>0.6714440175</v>
      </c>
      <c r="BU302" s="11">
        <f t="shared" si="176"/>
        <v>0.2079846068</v>
      </c>
      <c r="BV302" s="11">
        <f t="shared" si="176"/>
        <v>0.195609162</v>
      </c>
      <c r="BW302" s="11">
        <f t="shared" si="176"/>
        <v>0.3363449401</v>
      </c>
      <c r="BX302" s="11">
        <f t="shared" si="176"/>
        <v>0.7108185584</v>
      </c>
      <c r="BY302" s="11">
        <f t="shared" si="176"/>
        <v>0.4106151067</v>
      </c>
      <c r="BZ302" s="11">
        <f t="shared" si="176"/>
        <v>0.4668235762</v>
      </c>
      <c r="CA302" s="11">
        <f t="shared" si="176"/>
        <v>0.8907218987</v>
      </c>
      <c r="CB302" s="11">
        <f t="shared" si="176"/>
        <v>0.6051600572</v>
      </c>
      <c r="CC302" s="11">
        <f t="shared" si="176"/>
        <v>0.7395537893</v>
      </c>
      <c r="CD302" s="11">
        <f t="shared" si="176"/>
        <v>0.1767655194</v>
      </c>
      <c r="CE302" s="11">
        <f t="shared" si="176"/>
        <v>0.6939032312</v>
      </c>
      <c r="CF302" s="11">
        <f t="shared" si="176"/>
        <v>0.426721376</v>
      </c>
      <c r="CG302" s="11">
        <f t="shared" si="176"/>
        <v>0.4324929504</v>
      </c>
      <c r="CH302" s="11">
        <f t="shared" si="176"/>
        <v>0.6306967587</v>
      </c>
      <c r="CI302" s="11">
        <f t="shared" si="176"/>
        <v>0.4945105555</v>
      </c>
      <c r="CJ302" s="11">
        <f t="shared" si="176"/>
        <v>0.2569281285</v>
      </c>
      <c r="CK302" s="11">
        <f t="shared" si="176"/>
        <v>0.6194585001</v>
      </c>
      <c r="CL302" s="11">
        <f t="shared" si="176"/>
        <v>0.6230766131</v>
      </c>
      <c r="CM302" s="11">
        <f t="shared" si="176"/>
        <v>0.4027587685</v>
      </c>
      <c r="CN302" s="11">
        <f t="shared" si="176"/>
        <v>0.519063174</v>
      </c>
      <c r="CO302" s="11">
        <f t="shared" si="176"/>
        <v>0.7914350231</v>
      </c>
      <c r="CP302" s="11">
        <f t="shared" si="176"/>
        <v>0.4749888955</v>
      </c>
      <c r="CQ302" s="11">
        <f t="shared" si="176"/>
        <v>0.9803275148</v>
      </c>
      <c r="CR302" s="11">
        <f t="shared" si="176"/>
        <v>0.4675063625</v>
      </c>
      <c r="CS302" s="11">
        <f t="shared" si="176"/>
        <v>0.7116787794</v>
      </c>
      <c r="CT302" s="11">
        <f t="shared" si="176"/>
        <v>0.8785147427</v>
      </c>
      <c r="CU302" s="11">
        <f t="shared" si="176"/>
        <v>0.8295611777</v>
      </c>
      <c r="CV302" s="11">
        <f t="shared" si="176"/>
        <v>0.4468105994</v>
      </c>
      <c r="CW302" s="11">
        <f t="shared" si="176"/>
        <v>0.1955000189</v>
      </c>
    </row>
    <row r="303" ht="12.75" customHeight="1" outlineLevel="1">
      <c r="A303" s="11" t="str">
        <f t="shared" si="173"/>
        <v>plans[0].coverages[0].preExConditionsDetails.treatmentFreePeriod</v>
      </c>
      <c r="B303" s="11">
        <f t="shared" ref="B303:CW303" si="177">RAND()</f>
        <v>0.2837272977</v>
      </c>
      <c r="C303" s="11">
        <f t="shared" si="177"/>
        <v>0.7055836448</v>
      </c>
      <c r="D303" s="11">
        <f t="shared" si="177"/>
        <v>0.2978305873</v>
      </c>
      <c r="E303" s="11">
        <f t="shared" si="177"/>
        <v>0.4029523499</v>
      </c>
      <c r="F303" s="11">
        <f t="shared" si="177"/>
        <v>0.8425947844</v>
      </c>
      <c r="G303" s="11">
        <f t="shared" si="177"/>
        <v>0.3486272763</v>
      </c>
      <c r="H303" s="11">
        <f t="shared" si="177"/>
        <v>0.3370054133</v>
      </c>
      <c r="I303" s="11">
        <f t="shared" si="177"/>
        <v>0.6394998258</v>
      </c>
      <c r="J303" s="11">
        <f t="shared" si="177"/>
        <v>0.8155480335</v>
      </c>
      <c r="K303" s="11">
        <f t="shared" si="177"/>
        <v>0.7594308851</v>
      </c>
      <c r="L303" s="11">
        <f t="shared" si="177"/>
        <v>0.3999947613</v>
      </c>
      <c r="M303" s="11">
        <f t="shared" si="177"/>
        <v>0.2176811616</v>
      </c>
      <c r="N303" s="11">
        <f t="shared" si="177"/>
        <v>0.1362547048</v>
      </c>
      <c r="O303" s="11">
        <f t="shared" si="177"/>
        <v>0.5970370585</v>
      </c>
      <c r="P303" s="11">
        <f t="shared" si="177"/>
        <v>0.507475574</v>
      </c>
      <c r="Q303" s="11">
        <f t="shared" si="177"/>
        <v>0.4424487623</v>
      </c>
      <c r="R303" s="11">
        <f t="shared" si="177"/>
        <v>0.3379049711</v>
      </c>
      <c r="S303" s="11">
        <f t="shared" si="177"/>
        <v>0.7774427556</v>
      </c>
      <c r="T303" s="11">
        <f t="shared" si="177"/>
        <v>0.3615893824</v>
      </c>
      <c r="U303" s="11">
        <f t="shared" si="177"/>
        <v>0.04826571259</v>
      </c>
      <c r="V303" s="11">
        <f t="shared" si="177"/>
        <v>0.4458097186</v>
      </c>
      <c r="W303" s="11">
        <f t="shared" si="177"/>
        <v>0.9646625008</v>
      </c>
      <c r="X303" s="11">
        <f t="shared" si="177"/>
        <v>0.3312224084</v>
      </c>
      <c r="Y303" s="11">
        <f t="shared" si="177"/>
        <v>0.0313861609</v>
      </c>
      <c r="Z303" s="11">
        <f t="shared" si="177"/>
        <v>0.7789952514</v>
      </c>
      <c r="AA303" s="11">
        <f t="shared" si="177"/>
        <v>0.5459832628</v>
      </c>
      <c r="AB303" s="11">
        <f t="shared" si="177"/>
        <v>0.1997977678</v>
      </c>
      <c r="AC303" s="11">
        <f t="shared" si="177"/>
        <v>0.4760927998</v>
      </c>
      <c r="AD303" s="11">
        <f t="shared" si="177"/>
        <v>0.1803259091</v>
      </c>
      <c r="AE303" s="11">
        <f t="shared" si="177"/>
        <v>0.9234427425</v>
      </c>
      <c r="AF303" s="11">
        <f t="shared" si="177"/>
        <v>0.820111244</v>
      </c>
      <c r="AG303" s="11">
        <f t="shared" si="177"/>
        <v>0.8319234045</v>
      </c>
      <c r="AH303" s="11">
        <f t="shared" si="177"/>
        <v>0.4446856073</v>
      </c>
      <c r="AI303" s="11">
        <f t="shared" si="177"/>
        <v>0.2035618409</v>
      </c>
      <c r="AJ303" s="11">
        <f t="shared" si="177"/>
        <v>0.07074152368</v>
      </c>
      <c r="AK303" s="11">
        <f t="shared" si="177"/>
        <v>0.3489173222</v>
      </c>
      <c r="AL303" s="11">
        <f t="shared" si="177"/>
        <v>0.9647499696</v>
      </c>
      <c r="AM303" s="11">
        <f t="shared" si="177"/>
        <v>0.6173628579</v>
      </c>
      <c r="AN303" s="11">
        <f t="shared" si="177"/>
        <v>0.7585668044</v>
      </c>
      <c r="AO303" s="11">
        <f t="shared" si="177"/>
        <v>0.6279131544</v>
      </c>
      <c r="AP303" s="11">
        <f t="shared" si="177"/>
        <v>0.8638797711</v>
      </c>
      <c r="AQ303" s="11">
        <f t="shared" si="177"/>
        <v>0.2527046796</v>
      </c>
      <c r="AR303" s="11">
        <f t="shared" si="177"/>
        <v>0.361918138</v>
      </c>
      <c r="AS303" s="11">
        <f t="shared" si="177"/>
        <v>0.4929290515</v>
      </c>
      <c r="AT303" s="11">
        <f t="shared" si="177"/>
        <v>0.135667354</v>
      </c>
      <c r="AU303" s="11">
        <f t="shared" si="177"/>
        <v>0.9309658556</v>
      </c>
      <c r="AV303" s="11">
        <f t="shared" si="177"/>
        <v>0.7589016195</v>
      </c>
      <c r="AW303" s="11">
        <f t="shared" si="177"/>
        <v>0.6426566905</v>
      </c>
      <c r="AX303" s="11">
        <f t="shared" si="177"/>
        <v>0.5596671607</v>
      </c>
      <c r="AY303" s="11">
        <f t="shared" si="177"/>
        <v>0.3101073378</v>
      </c>
      <c r="AZ303" s="11">
        <f t="shared" si="177"/>
        <v>0.3354200169</v>
      </c>
      <c r="BA303" s="11">
        <f t="shared" si="177"/>
        <v>0.7881003944</v>
      </c>
      <c r="BB303" s="11">
        <f t="shared" si="177"/>
        <v>0.4128414557</v>
      </c>
      <c r="BC303" s="11">
        <f t="shared" si="177"/>
        <v>0.5461457901</v>
      </c>
      <c r="BD303" s="11">
        <f t="shared" si="177"/>
        <v>0.1174255563</v>
      </c>
      <c r="BE303" s="11">
        <f t="shared" si="177"/>
        <v>0.2333923946</v>
      </c>
      <c r="BF303" s="11">
        <f t="shared" si="177"/>
        <v>0.2462528066</v>
      </c>
      <c r="BG303" s="11">
        <f t="shared" si="177"/>
        <v>0.0950686072</v>
      </c>
      <c r="BH303" s="11">
        <f t="shared" si="177"/>
        <v>0.8219347492</v>
      </c>
      <c r="BI303" s="11">
        <f t="shared" si="177"/>
        <v>0.1068156591</v>
      </c>
      <c r="BJ303" s="11">
        <f t="shared" si="177"/>
        <v>0.2465342398</v>
      </c>
      <c r="BK303" s="11">
        <f t="shared" si="177"/>
        <v>0.4872223791</v>
      </c>
      <c r="BL303" s="11">
        <f t="shared" si="177"/>
        <v>0.9713368044</v>
      </c>
      <c r="BM303" s="11">
        <f t="shared" si="177"/>
        <v>0.6990655634</v>
      </c>
      <c r="BN303" s="11">
        <f t="shared" si="177"/>
        <v>0.9516685576</v>
      </c>
      <c r="BO303" s="11">
        <f t="shared" si="177"/>
        <v>0.1562054988</v>
      </c>
      <c r="BP303" s="11">
        <f t="shared" si="177"/>
        <v>0.4655266221</v>
      </c>
      <c r="BQ303" s="11">
        <f t="shared" si="177"/>
        <v>0.6157813867</v>
      </c>
      <c r="BR303" s="11">
        <f t="shared" si="177"/>
        <v>0.3406080094</v>
      </c>
      <c r="BS303" s="11">
        <f t="shared" si="177"/>
        <v>0.6542965994</v>
      </c>
      <c r="BT303" s="11">
        <f t="shared" si="177"/>
        <v>0.2563938781</v>
      </c>
      <c r="BU303" s="11">
        <f t="shared" si="177"/>
        <v>0.70137938</v>
      </c>
      <c r="BV303" s="11">
        <f t="shared" si="177"/>
        <v>0.566265468</v>
      </c>
      <c r="BW303" s="11">
        <f t="shared" si="177"/>
        <v>0.8364497027</v>
      </c>
      <c r="BX303" s="11">
        <f t="shared" si="177"/>
        <v>0.01919925987</v>
      </c>
      <c r="BY303" s="11">
        <f t="shared" si="177"/>
        <v>0.9412180239</v>
      </c>
      <c r="BZ303" s="11">
        <f t="shared" si="177"/>
        <v>0.8514085049</v>
      </c>
      <c r="CA303" s="11">
        <f t="shared" si="177"/>
        <v>0.8448876994</v>
      </c>
      <c r="CB303" s="11">
        <f t="shared" si="177"/>
        <v>0.9653690883</v>
      </c>
      <c r="CC303" s="11">
        <f t="shared" si="177"/>
        <v>0.7991272895</v>
      </c>
      <c r="CD303" s="11">
        <f t="shared" si="177"/>
        <v>0.3169875227</v>
      </c>
      <c r="CE303" s="11">
        <f t="shared" si="177"/>
        <v>0.9763250659</v>
      </c>
      <c r="CF303" s="11">
        <f t="shared" si="177"/>
        <v>0.1912397519</v>
      </c>
      <c r="CG303" s="11">
        <f t="shared" si="177"/>
        <v>0.6973328102</v>
      </c>
      <c r="CH303" s="11">
        <f t="shared" si="177"/>
        <v>0.7624291974</v>
      </c>
      <c r="CI303" s="11">
        <f t="shared" si="177"/>
        <v>0.7638513983</v>
      </c>
      <c r="CJ303" s="11">
        <f t="shared" si="177"/>
        <v>0.2072830898</v>
      </c>
      <c r="CK303" s="11">
        <f t="shared" si="177"/>
        <v>0.595806399</v>
      </c>
      <c r="CL303" s="11">
        <f t="shared" si="177"/>
        <v>0.6674265298</v>
      </c>
      <c r="CM303" s="11">
        <f t="shared" si="177"/>
        <v>0.8555065592</v>
      </c>
      <c r="CN303" s="11">
        <f t="shared" si="177"/>
        <v>0.5423438303</v>
      </c>
      <c r="CO303" s="11">
        <f t="shared" si="177"/>
        <v>0.8780739602</v>
      </c>
      <c r="CP303" s="11">
        <f t="shared" si="177"/>
        <v>0.9347567966</v>
      </c>
      <c r="CQ303" s="11">
        <f t="shared" si="177"/>
        <v>0.5215793528</v>
      </c>
      <c r="CR303" s="11">
        <f t="shared" si="177"/>
        <v>0.5674207653</v>
      </c>
      <c r="CS303" s="11">
        <f t="shared" si="177"/>
        <v>0.0005123112914</v>
      </c>
      <c r="CT303" s="11">
        <f t="shared" si="177"/>
        <v>0.1436583798</v>
      </c>
      <c r="CU303" s="11">
        <f t="shared" si="177"/>
        <v>0.8726602168</v>
      </c>
      <c r="CV303" s="11">
        <f t="shared" si="177"/>
        <v>0.9335223426</v>
      </c>
      <c r="CW303" s="11">
        <f t="shared" si="177"/>
        <v>0.6121660019</v>
      </c>
    </row>
    <row r="304" ht="12.75" customHeight="1" outlineLevel="1">
      <c r="A304" s="11" t="str">
        <f t="shared" si="173"/>
        <v>plans[0].coverages[0].preExConditionsDetails.continuoslyInsuredPeriod </v>
      </c>
      <c r="B304" s="11">
        <f t="shared" ref="B304:CW304" si="178">RAND()</f>
        <v>0.4883870122</v>
      </c>
      <c r="C304" s="11">
        <f t="shared" si="178"/>
        <v>0.5491374641</v>
      </c>
      <c r="D304" s="11">
        <f t="shared" si="178"/>
        <v>0.6098648767</v>
      </c>
      <c r="E304" s="11">
        <f t="shared" si="178"/>
        <v>0.1983538387</v>
      </c>
      <c r="F304" s="11">
        <f t="shared" si="178"/>
        <v>0.7991503405</v>
      </c>
      <c r="G304" s="11">
        <f t="shared" si="178"/>
        <v>0.6786612111</v>
      </c>
      <c r="H304" s="11">
        <f t="shared" si="178"/>
        <v>0.9925292086</v>
      </c>
      <c r="I304" s="11">
        <f t="shared" si="178"/>
        <v>0.8256758558</v>
      </c>
      <c r="J304" s="11">
        <f t="shared" si="178"/>
        <v>0.9786305163</v>
      </c>
      <c r="K304" s="11">
        <f t="shared" si="178"/>
        <v>0.01245363758</v>
      </c>
      <c r="L304" s="11">
        <f t="shared" si="178"/>
        <v>0.6473436524</v>
      </c>
      <c r="M304" s="11">
        <f t="shared" si="178"/>
        <v>0.50365316</v>
      </c>
      <c r="N304" s="11">
        <f t="shared" si="178"/>
        <v>0.133408571</v>
      </c>
      <c r="O304" s="11">
        <f t="shared" si="178"/>
        <v>0.6485401764</v>
      </c>
      <c r="P304" s="11">
        <f t="shared" si="178"/>
        <v>0.1700177256</v>
      </c>
      <c r="Q304" s="11">
        <f t="shared" si="178"/>
        <v>0.03920693616</v>
      </c>
      <c r="R304" s="11">
        <f t="shared" si="178"/>
        <v>0.8164003823</v>
      </c>
      <c r="S304" s="11">
        <f t="shared" si="178"/>
        <v>0.6871371384</v>
      </c>
      <c r="T304" s="11">
        <f t="shared" si="178"/>
        <v>0.9782429634</v>
      </c>
      <c r="U304" s="11">
        <f t="shared" si="178"/>
        <v>0.1042559548</v>
      </c>
      <c r="V304" s="11">
        <f t="shared" si="178"/>
        <v>0.8009323269</v>
      </c>
      <c r="W304" s="11">
        <f t="shared" si="178"/>
        <v>0.9138611701</v>
      </c>
      <c r="X304" s="11">
        <f t="shared" si="178"/>
        <v>0.08299120568</v>
      </c>
      <c r="Y304" s="11">
        <f t="shared" si="178"/>
        <v>0.2623405249</v>
      </c>
      <c r="Z304" s="11">
        <f t="shared" si="178"/>
        <v>0.3307077979</v>
      </c>
      <c r="AA304" s="11">
        <f t="shared" si="178"/>
        <v>0.8543375399</v>
      </c>
      <c r="AB304" s="11">
        <f t="shared" si="178"/>
        <v>0.9548449185</v>
      </c>
      <c r="AC304" s="11">
        <f t="shared" si="178"/>
        <v>0.8920355766</v>
      </c>
      <c r="AD304" s="11">
        <f t="shared" si="178"/>
        <v>0.3964461954</v>
      </c>
      <c r="AE304" s="11">
        <f t="shared" si="178"/>
        <v>0.5634887644</v>
      </c>
      <c r="AF304" s="11">
        <f t="shared" si="178"/>
        <v>0.6611401752</v>
      </c>
      <c r="AG304" s="11">
        <f t="shared" si="178"/>
        <v>0.9954348788</v>
      </c>
      <c r="AH304" s="11">
        <f t="shared" si="178"/>
        <v>0.8399755705</v>
      </c>
      <c r="AI304" s="11">
        <f t="shared" si="178"/>
        <v>0.7627844508</v>
      </c>
      <c r="AJ304" s="11">
        <f t="shared" si="178"/>
        <v>0.6997041503</v>
      </c>
      <c r="AK304" s="11">
        <f t="shared" si="178"/>
        <v>0.1299870164</v>
      </c>
      <c r="AL304" s="11">
        <f t="shared" si="178"/>
        <v>0.3365600754</v>
      </c>
      <c r="AM304" s="11">
        <f t="shared" si="178"/>
        <v>0.188734008</v>
      </c>
      <c r="AN304" s="11">
        <f t="shared" si="178"/>
        <v>0.204967879</v>
      </c>
      <c r="AO304" s="11">
        <f t="shared" si="178"/>
        <v>0.9519650493</v>
      </c>
      <c r="AP304" s="11">
        <f t="shared" si="178"/>
        <v>0.556243482</v>
      </c>
      <c r="AQ304" s="11">
        <f t="shared" si="178"/>
        <v>0.2659030955</v>
      </c>
      <c r="AR304" s="11">
        <f t="shared" si="178"/>
        <v>0.4522359333</v>
      </c>
      <c r="AS304" s="11">
        <f t="shared" si="178"/>
        <v>0.1098502474</v>
      </c>
      <c r="AT304" s="11">
        <f t="shared" si="178"/>
        <v>0.05499018333</v>
      </c>
      <c r="AU304" s="11">
        <f t="shared" si="178"/>
        <v>0.4677354407</v>
      </c>
      <c r="AV304" s="11">
        <f t="shared" si="178"/>
        <v>0.8358939539</v>
      </c>
      <c r="AW304" s="11">
        <f t="shared" si="178"/>
        <v>0.4759119973</v>
      </c>
      <c r="AX304" s="11">
        <f t="shared" si="178"/>
        <v>0.696404723</v>
      </c>
      <c r="AY304" s="11">
        <f t="shared" si="178"/>
        <v>0.9784609594</v>
      </c>
      <c r="AZ304" s="11">
        <f t="shared" si="178"/>
        <v>0.747335518</v>
      </c>
      <c r="BA304" s="11">
        <f t="shared" si="178"/>
        <v>0.9542646357</v>
      </c>
      <c r="BB304" s="11">
        <f t="shared" si="178"/>
        <v>0.654811201</v>
      </c>
      <c r="BC304" s="11">
        <f t="shared" si="178"/>
        <v>0.5193715209</v>
      </c>
      <c r="BD304" s="11">
        <f t="shared" si="178"/>
        <v>0.02838942423</v>
      </c>
      <c r="BE304" s="11">
        <f t="shared" si="178"/>
        <v>0.3536825414</v>
      </c>
      <c r="BF304" s="11">
        <f t="shared" si="178"/>
        <v>0.3004738162</v>
      </c>
      <c r="BG304" s="11">
        <f t="shared" si="178"/>
        <v>0.452745791</v>
      </c>
      <c r="BH304" s="11">
        <f t="shared" si="178"/>
        <v>0.9260288063</v>
      </c>
      <c r="BI304" s="11">
        <f t="shared" si="178"/>
        <v>0.06345487358</v>
      </c>
      <c r="BJ304" s="11">
        <f t="shared" si="178"/>
        <v>0.517739753</v>
      </c>
      <c r="BK304" s="11">
        <f t="shared" si="178"/>
        <v>0.5267040995</v>
      </c>
      <c r="BL304" s="11">
        <f t="shared" si="178"/>
        <v>0.7241430752</v>
      </c>
      <c r="BM304" s="11">
        <f t="shared" si="178"/>
        <v>0.5205609655</v>
      </c>
      <c r="BN304" s="11">
        <f t="shared" si="178"/>
        <v>0.2568856646</v>
      </c>
      <c r="BO304" s="11">
        <f t="shared" si="178"/>
        <v>0.8742748329</v>
      </c>
      <c r="BP304" s="11">
        <f t="shared" si="178"/>
        <v>0.4781542588</v>
      </c>
      <c r="BQ304" s="11">
        <f t="shared" si="178"/>
        <v>0.7064479659</v>
      </c>
      <c r="BR304" s="11">
        <f t="shared" si="178"/>
        <v>0.3704491167</v>
      </c>
      <c r="BS304" s="11">
        <f t="shared" si="178"/>
        <v>0.1299534101</v>
      </c>
      <c r="BT304" s="11">
        <f t="shared" si="178"/>
        <v>0.5282588054</v>
      </c>
      <c r="BU304" s="11">
        <f t="shared" si="178"/>
        <v>0.1616915634</v>
      </c>
      <c r="BV304" s="11">
        <f t="shared" si="178"/>
        <v>0.03482592471</v>
      </c>
      <c r="BW304" s="11">
        <f t="shared" si="178"/>
        <v>0.7770353052</v>
      </c>
      <c r="BX304" s="11">
        <f t="shared" si="178"/>
        <v>0.7170760091</v>
      </c>
      <c r="BY304" s="11">
        <f t="shared" si="178"/>
        <v>0.2568214692</v>
      </c>
      <c r="BZ304" s="11">
        <f t="shared" si="178"/>
        <v>0.3079151565</v>
      </c>
      <c r="CA304" s="11">
        <f t="shared" si="178"/>
        <v>0.08900410712</v>
      </c>
      <c r="CB304" s="11">
        <f t="shared" si="178"/>
        <v>0.4874845201</v>
      </c>
      <c r="CC304" s="11">
        <f t="shared" si="178"/>
        <v>0.7075925902</v>
      </c>
      <c r="CD304" s="11">
        <f t="shared" si="178"/>
        <v>0.6235924597</v>
      </c>
      <c r="CE304" s="11">
        <f t="shared" si="178"/>
        <v>0.2782561186</v>
      </c>
      <c r="CF304" s="11">
        <f t="shared" si="178"/>
        <v>0.286428179</v>
      </c>
      <c r="CG304" s="11">
        <f t="shared" si="178"/>
        <v>0.5729831721</v>
      </c>
      <c r="CH304" s="11">
        <f t="shared" si="178"/>
        <v>0.2737934913</v>
      </c>
      <c r="CI304" s="11">
        <f t="shared" si="178"/>
        <v>0.7154426107</v>
      </c>
      <c r="CJ304" s="11">
        <f t="shared" si="178"/>
        <v>0.9504720793</v>
      </c>
      <c r="CK304" s="11">
        <f t="shared" si="178"/>
        <v>0.2242014342</v>
      </c>
      <c r="CL304" s="11">
        <f t="shared" si="178"/>
        <v>0.1789882669</v>
      </c>
      <c r="CM304" s="11">
        <f t="shared" si="178"/>
        <v>0.3327108986</v>
      </c>
      <c r="CN304" s="11">
        <f t="shared" si="178"/>
        <v>0.9988906261</v>
      </c>
      <c r="CO304" s="11">
        <f t="shared" si="178"/>
        <v>0.0229816703</v>
      </c>
      <c r="CP304" s="11">
        <f t="shared" si="178"/>
        <v>0.4978280051</v>
      </c>
      <c r="CQ304" s="11">
        <f t="shared" si="178"/>
        <v>0.5741257525</v>
      </c>
      <c r="CR304" s="11">
        <f t="shared" si="178"/>
        <v>0.01006853289</v>
      </c>
      <c r="CS304" s="11">
        <f t="shared" si="178"/>
        <v>0.6974510454</v>
      </c>
      <c r="CT304" s="11">
        <f t="shared" si="178"/>
        <v>0.8767455</v>
      </c>
      <c r="CU304" s="11">
        <f t="shared" si="178"/>
        <v>0.5065521202</v>
      </c>
      <c r="CV304" s="11">
        <f t="shared" si="178"/>
        <v>0.5069958166</v>
      </c>
      <c r="CW304" s="11">
        <f t="shared" si="178"/>
        <v>0.6538486368</v>
      </c>
    </row>
    <row r="305" ht="12.75" customHeight="1" outlineLevel="1">
      <c r="A305" s="11" t="str">
        <f t="shared" si="173"/>
        <v>plans[0].coverages[0].matchFICA</v>
      </c>
      <c r="B305" s="11">
        <f t="shared" ref="B305:CW305" si="179">RAND()</f>
        <v>0.3910852549</v>
      </c>
      <c r="C305" s="11">
        <f t="shared" si="179"/>
        <v>0.7745805242</v>
      </c>
      <c r="D305" s="11">
        <f t="shared" si="179"/>
        <v>0.7237660478</v>
      </c>
      <c r="E305" s="11">
        <f t="shared" si="179"/>
        <v>0.2507708859</v>
      </c>
      <c r="F305" s="11">
        <f t="shared" si="179"/>
        <v>0.3886849921</v>
      </c>
      <c r="G305" s="11">
        <f t="shared" si="179"/>
        <v>0.7982925571</v>
      </c>
      <c r="H305" s="11">
        <f t="shared" si="179"/>
        <v>0.10843224</v>
      </c>
      <c r="I305" s="11">
        <f t="shared" si="179"/>
        <v>0.7841771324</v>
      </c>
      <c r="J305" s="11">
        <f t="shared" si="179"/>
        <v>0.3171984393</v>
      </c>
      <c r="K305" s="11">
        <f t="shared" si="179"/>
        <v>0.5375485061</v>
      </c>
      <c r="L305" s="11">
        <f t="shared" si="179"/>
        <v>0.9621154104</v>
      </c>
      <c r="M305" s="11">
        <f t="shared" si="179"/>
        <v>0.6317322876</v>
      </c>
      <c r="N305" s="11">
        <f t="shared" si="179"/>
        <v>0.6090680344</v>
      </c>
      <c r="O305" s="11">
        <f t="shared" si="179"/>
        <v>0.6787982789</v>
      </c>
      <c r="P305" s="11">
        <f t="shared" si="179"/>
        <v>0.229106006</v>
      </c>
      <c r="Q305" s="11">
        <f t="shared" si="179"/>
        <v>0.4213565079</v>
      </c>
      <c r="R305" s="11">
        <f t="shared" si="179"/>
        <v>0.6480304345</v>
      </c>
      <c r="S305" s="11">
        <f t="shared" si="179"/>
        <v>0.7159978287</v>
      </c>
      <c r="T305" s="11">
        <f t="shared" si="179"/>
        <v>0.9044248498</v>
      </c>
      <c r="U305" s="11">
        <f t="shared" si="179"/>
        <v>0.9685900504</v>
      </c>
      <c r="V305" s="11">
        <f t="shared" si="179"/>
        <v>0.6803455492</v>
      </c>
      <c r="W305" s="11">
        <f t="shared" si="179"/>
        <v>0.703711405</v>
      </c>
      <c r="X305" s="11">
        <f t="shared" si="179"/>
        <v>0.5440819409</v>
      </c>
      <c r="Y305" s="11">
        <f t="shared" si="179"/>
        <v>0.2288227702</v>
      </c>
      <c r="Z305" s="11">
        <f t="shared" si="179"/>
        <v>0.975842534</v>
      </c>
      <c r="AA305" s="11">
        <f t="shared" si="179"/>
        <v>0.7883511531</v>
      </c>
      <c r="AB305" s="11">
        <f t="shared" si="179"/>
        <v>0.03491746789</v>
      </c>
      <c r="AC305" s="11">
        <f t="shared" si="179"/>
        <v>0.1936765332</v>
      </c>
      <c r="AD305" s="11">
        <f t="shared" si="179"/>
        <v>0.07081406484</v>
      </c>
      <c r="AE305" s="11">
        <f t="shared" si="179"/>
        <v>0.6620850708</v>
      </c>
      <c r="AF305" s="11">
        <f t="shared" si="179"/>
        <v>0.08105697045</v>
      </c>
      <c r="AG305" s="11">
        <f t="shared" si="179"/>
        <v>0.5010715253</v>
      </c>
      <c r="AH305" s="11">
        <f t="shared" si="179"/>
        <v>0.1747898893</v>
      </c>
      <c r="AI305" s="11">
        <f t="shared" si="179"/>
        <v>0.3339445418</v>
      </c>
      <c r="AJ305" s="11">
        <f t="shared" si="179"/>
        <v>0.1140111828</v>
      </c>
      <c r="AK305" s="11">
        <f t="shared" si="179"/>
        <v>0.7785080369</v>
      </c>
      <c r="AL305" s="11">
        <f t="shared" si="179"/>
        <v>0.07322093679</v>
      </c>
      <c r="AM305" s="11">
        <f t="shared" si="179"/>
        <v>0.8626631633</v>
      </c>
      <c r="AN305" s="11">
        <f t="shared" si="179"/>
        <v>0.5834523215</v>
      </c>
      <c r="AO305" s="11">
        <f t="shared" si="179"/>
        <v>0.9890948149</v>
      </c>
      <c r="AP305" s="11">
        <f t="shared" si="179"/>
        <v>0.1081055276</v>
      </c>
      <c r="AQ305" s="11">
        <f t="shared" si="179"/>
        <v>0.9457774672</v>
      </c>
      <c r="AR305" s="11">
        <f t="shared" si="179"/>
        <v>0.8356978672</v>
      </c>
      <c r="AS305" s="11">
        <f t="shared" si="179"/>
        <v>0.2998551968</v>
      </c>
      <c r="AT305" s="11">
        <f t="shared" si="179"/>
        <v>0.0685886285</v>
      </c>
      <c r="AU305" s="11">
        <f t="shared" si="179"/>
        <v>0.5095212304</v>
      </c>
      <c r="AV305" s="11">
        <f t="shared" si="179"/>
        <v>0.03693313186</v>
      </c>
      <c r="AW305" s="11">
        <f t="shared" si="179"/>
        <v>0.2418423792</v>
      </c>
      <c r="AX305" s="11">
        <f t="shared" si="179"/>
        <v>0.07356537341</v>
      </c>
      <c r="AY305" s="11">
        <f t="shared" si="179"/>
        <v>0.6940444889</v>
      </c>
      <c r="AZ305" s="11">
        <f t="shared" si="179"/>
        <v>0.8482037741</v>
      </c>
      <c r="BA305" s="11">
        <f t="shared" si="179"/>
        <v>0.1815949242</v>
      </c>
      <c r="BB305" s="11">
        <f t="shared" si="179"/>
        <v>0.7783205353</v>
      </c>
      <c r="BC305" s="11">
        <f t="shared" si="179"/>
        <v>0.8784885396</v>
      </c>
      <c r="BD305" s="11">
        <f t="shared" si="179"/>
        <v>0.8092096353</v>
      </c>
      <c r="BE305" s="11">
        <f t="shared" si="179"/>
        <v>0.3734640416</v>
      </c>
      <c r="BF305" s="11">
        <f t="shared" si="179"/>
        <v>0.4872345341</v>
      </c>
      <c r="BG305" s="11">
        <f t="shared" si="179"/>
        <v>0.6404479645</v>
      </c>
      <c r="BH305" s="11">
        <f t="shared" si="179"/>
        <v>0.6379311406</v>
      </c>
      <c r="BI305" s="11">
        <f t="shared" si="179"/>
        <v>0.1123434151</v>
      </c>
      <c r="BJ305" s="11">
        <f t="shared" si="179"/>
        <v>0.00458792767</v>
      </c>
      <c r="BK305" s="11">
        <f t="shared" si="179"/>
        <v>0.7943514585</v>
      </c>
      <c r="BL305" s="11">
        <f t="shared" si="179"/>
        <v>0.9031193636</v>
      </c>
      <c r="BM305" s="11">
        <f t="shared" si="179"/>
        <v>0.7563333722</v>
      </c>
      <c r="BN305" s="11">
        <f t="shared" si="179"/>
        <v>0.3054949924</v>
      </c>
      <c r="BO305" s="11">
        <f t="shared" si="179"/>
        <v>0.9032919525</v>
      </c>
      <c r="BP305" s="11">
        <f t="shared" si="179"/>
        <v>0.7766811686</v>
      </c>
      <c r="BQ305" s="11">
        <f t="shared" si="179"/>
        <v>0.6388703511</v>
      </c>
      <c r="BR305" s="11">
        <f t="shared" si="179"/>
        <v>0.3589981704</v>
      </c>
      <c r="BS305" s="11">
        <f t="shared" si="179"/>
        <v>0.9088380743</v>
      </c>
      <c r="BT305" s="11">
        <f t="shared" si="179"/>
        <v>0.8229906409</v>
      </c>
      <c r="BU305" s="11">
        <f t="shared" si="179"/>
        <v>0.1398526969</v>
      </c>
      <c r="BV305" s="11">
        <f t="shared" si="179"/>
        <v>0.685354324</v>
      </c>
      <c r="BW305" s="11">
        <f t="shared" si="179"/>
        <v>0.7733575205</v>
      </c>
      <c r="BX305" s="11">
        <f t="shared" si="179"/>
        <v>0.03215801946</v>
      </c>
      <c r="BY305" s="11">
        <f t="shared" si="179"/>
        <v>0.4352946583</v>
      </c>
      <c r="BZ305" s="11">
        <f t="shared" si="179"/>
        <v>0.47954415</v>
      </c>
      <c r="CA305" s="11">
        <f t="shared" si="179"/>
        <v>0.2793841052</v>
      </c>
      <c r="CB305" s="11">
        <f t="shared" si="179"/>
        <v>0.5542874226</v>
      </c>
      <c r="CC305" s="11">
        <f t="shared" si="179"/>
        <v>0.6950391757</v>
      </c>
      <c r="CD305" s="11">
        <f t="shared" si="179"/>
        <v>0.383035941</v>
      </c>
      <c r="CE305" s="11">
        <f t="shared" si="179"/>
        <v>0.380559306</v>
      </c>
      <c r="CF305" s="11">
        <f t="shared" si="179"/>
        <v>0.8417544549</v>
      </c>
      <c r="CG305" s="11">
        <f t="shared" si="179"/>
        <v>0.7480611761</v>
      </c>
      <c r="CH305" s="11">
        <f t="shared" si="179"/>
        <v>0.2358350377</v>
      </c>
      <c r="CI305" s="11">
        <f t="shared" si="179"/>
        <v>0.7486799613</v>
      </c>
      <c r="CJ305" s="11">
        <f t="shared" si="179"/>
        <v>0.1565353075</v>
      </c>
      <c r="CK305" s="11">
        <f t="shared" si="179"/>
        <v>0.4848923018</v>
      </c>
      <c r="CL305" s="11">
        <f t="shared" si="179"/>
        <v>0.3908502422</v>
      </c>
      <c r="CM305" s="11">
        <f t="shared" si="179"/>
        <v>0.4113830947</v>
      </c>
      <c r="CN305" s="11">
        <f t="shared" si="179"/>
        <v>0.6496182371</v>
      </c>
      <c r="CO305" s="11">
        <f t="shared" si="179"/>
        <v>0.5166986899</v>
      </c>
      <c r="CP305" s="11">
        <f t="shared" si="179"/>
        <v>0.4226081863</v>
      </c>
      <c r="CQ305" s="11">
        <f t="shared" si="179"/>
        <v>0.6249991568</v>
      </c>
      <c r="CR305" s="11">
        <f t="shared" si="179"/>
        <v>0.4695288054</v>
      </c>
      <c r="CS305" s="11">
        <f t="shared" si="179"/>
        <v>0.8605425894</v>
      </c>
      <c r="CT305" s="11">
        <f t="shared" si="179"/>
        <v>0.3123473482</v>
      </c>
      <c r="CU305" s="11">
        <f t="shared" si="179"/>
        <v>0.3771050086</v>
      </c>
      <c r="CV305" s="11">
        <f t="shared" si="179"/>
        <v>0.6070001904</v>
      </c>
      <c r="CW305" s="11">
        <f t="shared" si="179"/>
        <v>0.6703594098</v>
      </c>
    </row>
    <row r="306" ht="12.75" customHeight="1" outlineLevel="1">
      <c r="A306" s="11" t="str">
        <f t="shared" si="173"/>
        <v>plans[0].coverages[0].workIncentiveIncluded</v>
      </c>
      <c r="B306" s="11">
        <f t="shared" ref="B306:CW306" si="180">RAND()</f>
        <v>0.4355405782</v>
      </c>
      <c r="C306" s="11">
        <f t="shared" si="180"/>
        <v>0.8437301439</v>
      </c>
      <c r="D306" s="11">
        <f t="shared" si="180"/>
        <v>0.07224560686</v>
      </c>
      <c r="E306" s="11">
        <f t="shared" si="180"/>
        <v>0.811756059</v>
      </c>
      <c r="F306" s="11">
        <f t="shared" si="180"/>
        <v>0.7435489281</v>
      </c>
      <c r="G306" s="11">
        <f t="shared" si="180"/>
        <v>0.7473788147</v>
      </c>
      <c r="H306" s="11">
        <f t="shared" si="180"/>
        <v>0.4441177709</v>
      </c>
      <c r="I306" s="11">
        <f t="shared" si="180"/>
        <v>0.09635977422</v>
      </c>
      <c r="J306" s="11">
        <f t="shared" si="180"/>
        <v>0.3476093105</v>
      </c>
      <c r="K306" s="11">
        <f t="shared" si="180"/>
        <v>0.2628813457</v>
      </c>
      <c r="L306" s="11">
        <f t="shared" si="180"/>
        <v>0.3172133036</v>
      </c>
      <c r="M306" s="11">
        <f t="shared" si="180"/>
        <v>0.3686235606</v>
      </c>
      <c r="N306" s="11">
        <f t="shared" si="180"/>
        <v>0.8314525556</v>
      </c>
      <c r="O306" s="11">
        <f t="shared" si="180"/>
        <v>0.6459242778</v>
      </c>
      <c r="P306" s="11">
        <f t="shared" si="180"/>
        <v>0.7094261724</v>
      </c>
      <c r="Q306" s="11">
        <f t="shared" si="180"/>
        <v>0.01180665494</v>
      </c>
      <c r="R306" s="11">
        <f t="shared" si="180"/>
        <v>0.1964400424</v>
      </c>
      <c r="S306" s="11">
        <f t="shared" si="180"/>
        <v>0.8745400705</v>
      </c>
      <c r="T306" s="11">
        <f t="shared" si="180"/>
        <v>0.05397535397</v>
      </c>
      <c r="U306" s="11">
        <f t="shared" si="180"/>
        <v>0.1355334719</v>
      </c>
      <c r="V306" s="11">
        <f t="shared" si="180"/>
        <v>0.2872046968</v>
      </c>
      <c r="W306" s="11">
        <f t="shared" si="180"/>
        <v>0.6667433272</v>
      </c>
      <c r="X306" s="11">
        <f t="shared" si="180"/>
        <v>0.03877267428</v>
      </c>
      <c r="Y306" s="11">
        <f t="shared" si="180"/>
        <v>0.2674105502</v>
      </c>
      <c r="Z306" s="11">
        <f t="shared" si="180"/>
        <v>0.979315977</v>
      </c>
      <c r="AA306" s="11">
        <f t="shared" si="180"/>
        <v>0.2338239936</v>
      </c>
      <c r="AB306" s="11">
        <f t="shared" si="180"/>
        <v>0.2332053009</v>
      </c>
      <c r="AC306" s="11">
        <f t="shared" si="180"/>
        <v>0.2119410207</v>
      </c>
      <c r="AD306" s="11">
        <f t="shared" si="180"/>
        <v>0.4922500722</v>
      </c>
      <c r="AE306" s="11">
        <f t="shared" si="180"/>
        <v>0.9450781679</v>
      </c>
      <c r="AF306" s="11">
        <f t="shared" si="180"/>
        <v>0.49061382</v>
      </c>
      <c r="AG306" s="11">
        <f t="shared" si="180"/>
        <v>0.8775175689</v>
      </c>
      <c r="AH306" s="11">
        <f t="shared" si="180"/>
        <v>0.4409464903</v>
      </c>
      <c r="AI306" s="11">
        <f t="shared" si="180"/>
        <v>0.3297585408</v>
      </c>
      <c r="AJ306" s="11">
        <f t="shared" si="180"/>
        <v>0.3647476843</v>
      </c>
      <c r="AK306" s="11">
        <f t="shared" si="180"/>
        <v>0.1222752387</v>
      </c>
      <c r="AL306" s="11">
        <f t="shared" si="180"/>
        <v>0.4892323149</v>
      </c>
      <c r="AM306" s="11">
        <f t="shared" si="180"/>
        <v>0.0920251129</v>
      </c>
      <c r="AN306" s="11">
        <f t="shared" si="180"/>
        <v>0.02847860031</v>
      </c>
      <c r="AO306" s="11">
        <f t="shared" si="180"/>
        <v>0.9195854282</v>
      </c>
      <c r="AP306" s="11">
        <f t="shared" si="180"/>
        <v>0.7183953274</v>
      </c>
      <c r="AQ306" s="11">
        <f t="shared" si="180"/>
        <v>0.06467758827</v>
      </c>
      <c r="AR306" s="11">
        <f t="shared" si="180"/>
        <v>0.4330537966</v>
      </c>
      <c r="AS306" s="11">
        <f t="shared" si="180"/>
        <v>0.3939722543</v>
      </c>
      <c r="AT306" s="11">
        <f t="shared" si="180"/>
        <v>0.07418746101</v>
      </c>
      <c r="AU306" s="11">
        <f t="shared" si="180"/>
        <v>0.2774509341</v>
      </c>
      <c r="AV306" s="11">
        <f t="shared" si="180"/>
        <v>0.6961698533</v>
      </c>
      <c r="AW306" s="11">
        <f t="shared" si="180"/>
        <v>0.5282324206</v>
      </c>
      <c r="AX306" s="11">
        <f t="shared" si="180"/>
        <v>0.5055395826</v>
      </c>
      <c r="AY306" s="11">
        <f t="shared" si="180"/>
        <v>0.5656551693</v>
      </c>
      <c r="AZ306" s="11">
        <f t="shared" si="180"/>
        <v>0.9571487296</v>
      </c>
      <c r="BA306" s="11">
        <f t="shared" si="180"/>
        <v>0.5925401151</v>
      </c>
      <c r="BB306" s="11">
        <f t="shared" si="180"/>
        <v>0.6582689115</v>
      </c>
      <c r="BC306" s="11">
        <f t="shared" si="180"/>
        <v>0.3949403588</v>
      </c>
      <c r="BD306" s="11">
        <f t="shared" si="180"/>
        <v>0.1874969895</v>
      </c>
      <c r="BE306" s="11">
        <f t="shared" si="180"/>
        <v>0.5963177965</v>
      </c>
      <c r="BF306" s="11">
        <f t="shared" si="180"/>
        <v>0.2370604072</v>
      </c>
      <c r="BG306" s="11">
        <f t="shared" si="180"/>
        <v>0.8279687768</v>
      </c>
      <c r="BH306" s="11">
        <f t="shared" si="180"/>
        <v>0.6951296459</v>
      </c>
      <c r="BI306" s="11">
        <f t="shared" si="180"/>
        <v>0.3136546422</v>
      </c>
      <c r="BJ306" s="11">
        <f t="shared" si="180"/>
        <v>0.3990034119</v>
      </c>
      <c r="BK306" s="11">
        <f t="shared" si="180"/>
        <v>0.8087747328</v>
      </c>
      <c r="BL306" s="11">
        <f t="shared" si="180"/>
        <v>0.3105398108</v>
      </c>
      <c r="BM306" s="11">
        <f t="shared" si="180"/>
        <v>0.6830533002</v>
      </c>
      <c r="BN306" s="11">
        <f t="shared" si="180"/>
        <v>0.791964575</v>
      </c>
      <c r="BO306" s="11">
        <f t="shared" si="180"/>
        <v>0.190593717</v>
      </c>
      <c r="BP306" s="11">
        <f t="shared" si="180"/>
        <v>0.4931953104</v>
      </c>
      <c r="BQ306" s="11">
        <f t="shared" si="180"/>
        <v>0.63228674</v>
      </c>
      <c r="BR306" s="11">
        <f t="shared" si="180"/>
        <v>0.1010785326</v>
      </c>
      <c r="BS306" s="11">
        <f t="shared" si="180"/>
        <v>0.1829421416</v>
      </c>
      <c r="BT306" s="11">
        <f t="shared" si="180"/>
        <v>0.8464437575</v>
      </c>
      <c r="BU306" s="11">
        <f t="shared" si="180"/>
        <v>0.6291460322</v>
      </c>
      <c r="BV306" s="11">
        <f t="shared" si="180"/>
        <v>0.2166375378</v>
      </c>
      <c r="BW306" s="11">
        <f t="shared" si="180"/>
        <v>0.1437286721</v>
      </c>
      <c r="BX306" s="11">
        <f t="shared" si="180"/>
        <v>0.7792069807</v>
      </c>
      <c r="BY306" s="11">
        <f t="shared" si="180"/>
        <v>0.5088607081</v>
      </c>
      <c r="BZ306" s="11">
        <f t="shared" si="180"/>
        <v>0.3866612123</v>
      </c>
      <c r="CA306" s="11">
        <f t="shared" si="180"/>
        <v>0.8921786245</v>
      </c>
      <c r="CB306" s="11">
        <f t="shared" si="180"/>
        <v>0.3027463688</v>
      </c>
      <c r="CC306" s="11">
        <f t="shared" si="180"/>
        <v>0.3789724799</v>
      </c>
      <c r="CD306" s="11">
        <f t="shared" si="180"/>
        <v>0.9674276956</v>
      </c>
      <c r="CE306" s="11">
        <f t="shared" si="180"/>
        <v>0.9683526266</v>
      </c>
      <c r="CF306" s="11">
        <f t="shared" si="180"/>
        <v>0.2007802758</v>
      </c>
      <c r="CG306" s="11">
        <f t="shared" si="180"/>
        <v>0.6524440526</v>
      </c>
      <c r="CH306" s="11">
        <f t="shared" si="180"/>
        <v>0.6352475783</v>
      </c>
      <c r="CI306" s="11">
        <f t="shared" si="180"/>
        <v>0.5150406666</v>
      </c>
      <c r="CJ306" s="11">
        <f t="shared" si="180"/>
        <v>0.06123475493</v>
      </c>
      <c r="CK306" s="11">
        <f t="shared" si="180"/>
        <v>0.5097838744</v>
      </c>
      <c r="CL306" s="11">
        <f t="shared" si="180"/>
        <v>0.1727617102</v>
      </c>
      <c r="CM306" s="11">
        <f t="shared" si="180"/>
        <v>0.7078130326</v>
      </c>
      <c r="CN306" s="11">
        <f t="shared" si="180"/>
        <v>0.9079086404</v>
      </c>
      <c r="CO306" s="11">
        <f t="shared" si="180"/>
        <v>0.3409683593</v>
      </c>
      <c r="CP306" s="11">
        <f t="shared" si="180"/>
        <v>0.1930441273</v>
      </c>
      <c r="CQ306" s="11">
        <f t="shared" si="180"/>
        <v>0.909009038</v>
      </c>
      <c r="CR306" s="11">
        <f t="shared" si="180"/>
        <v>0.4203347286</v>
      </c>
      <c r="CS306" s="11">
        <f t="shared" si="180"/>
        <v>0.9679427152</v>
      </c>
      <c r="CT306" s="11">
        <f t="shared" si="180"/>
        <v>0.4147914654</v>
      </c>
      <c r="CU306" s="11">
        <f t="shared" si="180"/>
        <v>0.9714451598</v>
      </c>
      <c r="CV306" s="11">
        <f t="shared" si="180"/>
        <v>0.9801177584</v>
      </c>
      <c r="CW306" s="11">
        <f t="shared" si="180"/>
        <v>0.6984815333</v>
      </c>
    </row>
    <row r="307" ht="12.75" customHeight="1" outlineLevel="1">
      <c r="A307" s="11" t="str">
        <f t="shared" si="173"/>
        <v>plans[0].coverages[0].firstDayHospitalization</v>
      </c>
      <c r="B307" s="11">
        <f t="shared" ref="B307:CW307" si="181">RAND()</f>
        <v>0.5941540982</v>
      </c>
      <c r="C307" s="11">
        <f t="shared" si="181"/>
        <v>0.8846599698</v>
      </c>
      <c r="D307" s="11">
        <f t="shared" si="181"/>
        <v>0.01449691924</v>
      </c>
      <c r="E307" s="11">
        <f t="shared" si="181"/>
        <v>0.01253002827</v>
      </c>
      <c r="F307" s="11">
        <f t="shared" si="181"/>
        <v>0.7178983415</v>
      </c>
      <c r="G307" s="11">
        <f t="shared" si="181"/>
        <v>0.3826320623</v>
      </c>
      <c r="H307" s="11">
        <f t="shared" si="181"/>
        <v>0.4890438121</v>
      </c>
      <c r="I307" s="11">
        <f t="shared" si="181"/>
        <v>0.9835457205</v>
      </c>
      <c r="J307" s="11">
        <f t="shared" si="181"/>
        <v>0.3062672691</v>
      </c>
      <c r="K307" s="11">
        <f t="shared" si="181"/>
        <v>0.1503414715</v>
      </c>
      <c r="L307" s="11">
        <f t="shared" si="181"/>
        <v>0.3755602437</v>
      </c>
      <c r="M307" s="11">
        <f t="shared" si="181"/>
        <v>0.9409691043</v>
      </c>
      <c r="N307" s="11">
        <f t="shared" si="181"/>
        <v>0.8256957631</v>
      </c>
      <c r="O307" s="11">
        <f t="shared" si="181"/>
        <v>0.3458337898</v>
      </c>
      <c r="P307" s="11">
        <f t="shared" si="181"/>
        <v>0.9195997895</v>
      </c>
      <c r="Q307" s="11">
        <f t="shared" si="181"/>
        <v>0.5084474899</v>
      </c>
      <c r="R307" s="11">
        <f t="shared" si="181"/>
        <v>0.6966740178</v>
      </c>
      <c r="S307" s="11">
        <f t="shared" si="181"/>
        <v>0.647737525</v>
      </c>
      <c r="T307" s="11">
        <f t="shared" si="181"/>
        <v>0.1765933186</v>
      </c>
      <c r="U307" s="11">
        <f t="shared" si="181"/>
        <v>0.5415400329</v>
      </c>
      <c r="V307" s="11">
        <f t="shared" si="181"/>
        <v>0.6271720356</v>
      </c>
      <c r="W307" s="11">
        <f t="shared" si="181"/>
        <v>0.2560012484</v>
      </c>
      <c r="X307" s="11">
        <f t="shared" si="181"/>
        <v>0.9272133662</v>
      </c>
      <c r="Y307" s="11">
        <f t="shared" si="181"/>
        <v>0.2870547467</v>
      </c>
      <c r="Z307" s="11">
        <f t="shared" si="181"/>
        <v>0.7398264371</v>
      </c>
      <c r="AA307" s="11">
        <f t="shared" si="181"/>
        <v>0.4178382413</v>
      </c>
      <c r="AB307" s="11">
        <f t="shared" si="181"/>
        <v>0.05251614176</v>
      </c>
      <c r="AC307" s="11">
        <f t="shared" si="181"/>
        <v>0.3898587274</v>
      </c>
      <c r="AD307" s="11">
        <f t="shared" si="181"/>
        <v>0.6374206693</v>
      </c>
      <c r="AE307" s="11">
        <f t="shared" si="181"/>
        <v>0.9359101075</v>
      </c>
      <c r="AF307" s="11">
        <f t="shared" si="181"/>
        <v>0.138392764</v>
      </c>
      <c r="AG307" s="11">
        <f t="shared" si="181"/>
        <v>0.8291928116</v>
      </c>
      <c r="AH307" s="11">
        <f t="shared" si="181"/>
        <v>0.8011899948</v>
      </c>
      <c r="AI307" s="11">
        <f t="shared" si="181"/>
        <v>0.3657801883</v>
      </c>
      <c r="AJ307" s="11">
        <f t="shared" si="181"/>
        <v>0.3288607955</v>
      </c>
      <c r="AK307" s="11">
        <f t="shared" si="181"/>
        <v>0.1165216503</v>
      </c>
      <c r="AL307" s="11">
        <f t="shared" si="181"/>
        <v>0.9664823228</v>
      </c>
      <c r="AM307" s="11">
        <f t="shared" si="181"/>
        <v>0.8596682562</v>
      </c>
      <c r="AN307" s="11">
        <f t="shared" si="181"/>
        <v>0.6977272291</v>
      </c>
      <c r="AO307" s="11">
        <f t="shared" si="181"/>
        <v>0.3369509494</v>
      </c>
      <c r="AP307" s="11">
        <f t="shared" si="181"/>
        <v>0.3703063027</v>
      </c>
      <c r="AQ307" s="11">
        <f t="shared" si="181"/>
        <v>0.8635380146</v>
      </c>
      <c r="AR307" s="11">
        <f t="shared" si="181"/>
        <v>0.6581545122</v>
      </c>
      <c r="AS307" s="11">
        <f t="shared" si="181"/>
        <v>0.8662427018</v>
      </c>
      <c r="AT307" s="11">
        <f t="shared" si="181"/>
        <v>0.01529801717</v>
      </c>
      <c r="AU307" s="11">
        <f t="shared" si="181"/>
        <v>0.1245479363</v>
      </c>
      <c r="AV307" s="11">
        <f t="shared" si="181"/>
        <v>0.1796605296</v>
      </c>
      <c r="AW307" s="11">
        <f t="shared" si="181"/>
        <v>0.8454598279</v>
      </c>
      <c r="AX307" s="11">
        <f t="shared" si="181"/>
        <v>0.344637076</v>
      </c>
      <c r="AY307" s="11">
        <f t="shared" si="181"/>
        <v>0.7158974653</v>
      </c>
      <c r="AZ307" s="11">
        <f t="shared" si="181"/>
        <v>0.8320839474</v>
      </c>
      <c r="BA307" s="11">
        <f t="shared" si="181"/>
        <v>0.7452715035</v>
      </c>
      <c r="BB307" s="11">
        <f t="shared" si="181"/>
        <v>0.9724439621</v>
      </c>
      <c r="BC307" s="11">
        <f t="shared" si="181"/>
        <v>0.03609933109</v>
      </c>
      <c r="BD307" s="11">
        <f t="shared" si="181"/>
        <v>0.9260461106</v>
      </c>
      <c r="BE307" s="11">
        <f t="shared" si="181"/>
        <v>0.6019503454</v>
      </c>
      <c r="BF307" s="11">
        <f t="shared" si="181"/>
        <v>0.3641893951</v>
      </c>
      <c r="BG307" s="11">
        <f t="shared" si="181"/>
        <v>0.9897094118</v>
      </c>
      <c r="BH307" s="11">
        <f t="shared" si="181"/>
        <v>0.2694407728</v>
      </c>
      <c r="BI307" s="11">
        <f t="shared" si="181"/>
        <v>0.7570928016</v>
      </c>
      <c r="BJ307" s="11">
        <f t="shared" si="181"/>
        <v>0.6116472708</v>
      </c>
      <c r="BK307" s="11">
        <f t="shared" si="181"/>
        <v>0.8065453646</v>
      </c>
      <c r="BL307" s="11">
        <f t="shared" si="181"/>
        <v>0.3094830516</v>
      </c>
      <c r="BM307" s="11">
        <f t="shared" si="181"/>
        <v>0.1830937896</v>
      </c>
      <c r="BN307" s="11">
        <f t="shared" si="181"/>
        <v>0.696922219</v>
      </c>
      <c r="BO307" s="11">
        <f t="shared" si="181"/>
        <v>0.2064253181</v>
      </c>
      <c r="BP307" s="11">
        <f t="shared" si="181"/>
        <v>0.6798484617</v>
      </c>
      <c r="BQ307" s="11">
        <f t="shared" si="181"/>
        <v>0.7264072347</v>
      </c>
      <c r="BR307" s="11">
        <f t="shared" si="181"/>
        <v>0.8900831528</v>
      </c>
      <c r="BS307" s="11">
        <f t="shared" si="181"/>
        <v>0.8664577039</v>
      </c>
      <c r="BT307" s="11">
        <f t="shared" si="181"/>
        <v>0.4224337121</v>
      </c>
      <c r="BU307" s="11">
        <f t="shared" si="181"/>
        <v>0.850623172</v>
      </c>
      <c r="BV307" s="11">
        <f t="shared" si="181"/>
        <v>0.1749340956</v>
      </c>
      <c r="BW307" s="11">
        <f t="shared" si="181"/>
        <v>0.397913826</v>
      </c>
      <c r="BX307" s="11">
        <f t="shared" si="181"/>
        <v>0.4032703042</v>
      </c>
      <c r="BY307" s="11">
        <f t="shared" si="181"/>
        <v>0.7113932807</v>
      </c>
      <c r="BZ307" s="11">
        <f t="shared" si="181"/>
        <v>0.8474532795</v>
      </c>
      <c r="CA307" s="11">
        <f t="shared" si="181"/>
        <v>0.2897140021</v>
      </c>
      <c r="CB307" s="11">
        <f t="shared" si="181"/>
        <v>0.6921222231</v>
      </c>
      <c r="CC307" s="11">
        <f t="shared" si="181"/>
        <v>0.6452356995</v>
      </c>
      <c r="CD307" s="11">
        <f t="shared" si="181"/>
        <v>0.6814321682</v>
      </c>
      <c r="CE307" s="11">
        <f t="shared" si="181"/>
        <v>0.5255587615</v>
      </c>
      <c r="CF307" s="11">
        <f t="shared" si="181"/>
        <v>0.9252988395</v>
      </c>
      <c r="CG307" s="11">
        <f t="shared" si="181"/>
        <v>0.4042504343</v>
      </c>
      <c r="CH307" s="11">
        <f t="shared" si="181"/>
        <v>0.3058453286</v>
      </c>
      <c r="CI307" s="11">
        <f t="shared" si="181"/>
        <v>0.831736463</v>
      </c>
      <c r="CJ307" s="11">
        <f t="shared" si="181"/>
        <v>0.9212145778</v>
      </c>
      <c r="CK307" s="11">
        <f t="shared" si="181"/>
        <v>0.7187767495</v>
      </c>
      <c r="CL307" s="11">
        <f t="shared" si="181"/>
        <v>0.6884824401</v>
      </c>
      <c r="CM307" s="11">
        <f t="shared" si="181"/>
        <v>0.7626382003</v>
      </c>
      <c r="CN307" s="11">
        <f t="shared" si="181"/>
        <v>0.06822624922</v>
      </c>
      <c r="CO307" s="11">
        <f t="shared" si="181"/>
        <v>0.02002371317</v>
      </c>
      <c r="CP307" s="11">
        <f t="shared" si="181"/>
        <v>0.8703739551</v>
      </c>
      <c r="CQ307" s="11">
        <f t="shared" si="181"/>
        <v>0.08101164657</v>
      </c>
      <c r="CR307" s="11">
        <f t="shared" si="181"/>
        <v>0.2542796583</v>
      </c>
      <c r="CS307" s="11">
        <f t="shared" si="181"/>
        <v>0.4047049527</v>
      </c>
      <c r="CT307" s="11">
        <f t="shared" si="181"/>
        <v>0.3455412442</v>
      </c>
      <c r="CU307" s="11">
        <f t="shared" si="181"/>
        <v>0.1399848805</v>
      </c>
      <c r="CV307" s="11">
        <f t="shared" si="181"/>
        <v>0.3578963014</v>
      </c>
      <c r="CW307" s="11">
        <f t="shared" si="181"/>
        <v>0.1737093492</v>
      </c>
    </row>
    <row r="308" ht="12.75" customHeight="1" outlineLevel="1">
      <c r="A308" s="11" t="str">
        <f t="shared" si="173"/>
        <v>plans[0].coverages[0].returnToWork</v>
      </c>
      <c r="B308" s="11">
        <f t="shared" ref="B308:CW308" si="182">RAND()</f>
        <v>0.7883786431</v>
      </c>
      <c r="C308" s="11">
        <f t="shared" si="182"/>
        <v>0.9062973428</v>
      </c>
      <c r="D308" s="11">
        <f t="shared" si="182"/>
        <v>0.5405817794</v>
      </c>
      <c r="E308" s="11">
        <f t="shared" si="182"/>
        <v>0.2753219764</v>
      </c>
      <c r="F308" s="11">
        <f t="shared" si="182"/>
        <v>0.06191395802</v>
      </c>
      <c r="G308" s="11">
        <f t="shared" si="182"/>
        <v>0.1762440012</v>
      </c>
      <c r="H308" s="11">
        <f t="shared" si="182"/>
        <v>0.267564725</v>
      </c>
      <c r="I308" s="11">
        <f t="shared" si="182"/>
        <v>0.4011413771</v>
      </c>
      <c r="J308" s="11">
        <f t="shared" si="182"/>
        <v>0.628356734</v>
      </c>
      <c r="K308" s="11">
        <f t="shared" si="182"/>
        <v>0.3416763967</v>
      </c>
      <c r="L308" s="11">
        <f t="shared" si="182"/>
        <v>0.7425741465</v>
      </c>
      <c r="M308" s="11">
        <f t="shared" si="182"/>
        <v>0.001207126924</v>
      </c>
      <c r="N308" s="11">
        <f t="shared" si="182"/>
        <v>0.778446805</v>
      </c>
      <c r="O308" s="11">
        <f t="shared" si="182"/>
        <v>0.4530708638</v>
      </c>
      <c r="P308" s="11">
        <f t="shared" si="182"/>
        <v>0.7168865427</v>
      </c>
      <c r="Q308" s="11">
        <f t="shared" si="182"/>
        <v>0.8137952549</v>
      </c>
      <c r="R308" s="11">
        <f t="shared" si="182"/>
        <v>0.07895416239</v>
      </c>
      <c r="S308" s="11">
        <f t="shared" si="182"/>
        <v>0.1330013285</v>
      </c>
      <c r="T308" s="11">
        <f t="shared" si="182"/>
        <v>0.983668653</v>
      </c>
      <c r="U308" s="11">
        <f t="shared" si="182"/>
        <v>0.8410199528</v>
      </c>
      <c r="V308" s="11">
        <f t="shared" si="182"/>
        <v>0.9491531349</v>
      </c>
      <c r="W308" s="11">
        <f t="shared" si="182"/>
        <v>0.5407513781</v>
      </c>
      <c r="X308" s="11">
        <f t="shared" si="182"/>
        <v>0.8237447575</v>
      </c>
      <c r="Y308" s="11">
        <f t="shared" si="182"/>
        <v>0.9820551546</v>
      </c>
      <c r="Z308" s="11">
        <f t="shared" si="182"/>
        <v>0.6135783002</v>
      </c>
      <c r="AA308" s="11">
        <f t="shared" si="182"/>
        <v>0.01496570194</v>
      </c>
      <c r="AB308" s="11">
        <f t="shared" si="182"/>
        <v>0.7592866096</v>
      </c>
      <c r="AC308" s="11">
        <f t="shared" si="182"/>
        <v>0.1822863249</v>
      </c>
      <c r="AD308" s="11">
        <f t="shared" si="182"/>
        <v>0.6068433939</v>
      </c>
      <c r="AE308" s="11">
        <f t="shared" si="182"/>
        <v>0.3826226097</v>
      </c>
      <c r="AF308" s="11">
        <f t="shared" si="182"/>
        <v>0.4162066877</v>
      </c>
      <c r="AG308" s="11">
        <f t="shared" si="182"/>
        <v>0.711673748</v>
      </c>
      <c r="AH308" s="11">
        <f t="shared" si="182"/>
        <v>0.2563044875</v>
      </c>
      <c r="AI308" s="11">
        <f t="shared" si="182"/>
        <v>0.1726082964</v>
      </c>
      <c r="AJ308" s="11">
        <f t="shared" si="182"/>
        <v>0.5460364576</v>
      </c>
      <c r="AK308" s="11">
        <f t="shared" si="182"/>
        <v>0.4356083758</v>
      </c>
      <c r="AL308" s="11">
        <f t="shared" si="182"/>
        <v>0.8183486204</v>
      </c>
      <c r="AM308" s="11">
        <f t="shared" si="182"/>
        <v>0.2221746583</v>
      </c>
      <c r="AN308" s="11">
        <f t="shared" si="182"/>
        <v>0.5080708023</v>
      </c>
      <c r="AO308" s="11">
        <f t="shared" si="182"/>
        <v>0.1915416836</v>
      </c>
      <c r="AP308" s="11">
        <f t="shared" si="182"/>
        <v>0.1940892098</v>
      </c>
      <c r="AQ308" s="11">
        <f t="shared" si="182"/>
        <v>0.4145614693</v>
      </c>
      <c r="AR308" s="11">
        <f t="shared" si="182"/>
        <v>0.7625596611</v>
      </c>
      <c r="AS308" s="11">
        <f t="shared" si="182"/>
        <v>0.6346706734</v>
      </c>
      <c r="AT308" s="11">
        <f t="shared" si="182"/>
        <v>0.4002493555</v>
      </c>
      <c r="AU308" s="11">
        <f t="shared" si="182"/>
        <v>0.5360645377</v>
      </c>
      <c r="AV308" s="11">
        <f t="shared" si="182"/>
        <v>0.1757283856</v>
      </c>
      <c r="AW308" s="11">
        <f t="shared" si="182"/>
        <v>0.1659592572</v>
      </c>
      <c r="AX308" s="11">
        <f t="shared" si="182"/>
        <v>0.2210145056</v>
      </c>
      <c r="AY308" s="11">
        <f t="shared" si="182"/>
        <v>0.4908307337</v>
      </c>
      <c r="AZ308" s="11">
        <f t="shared" si="182"/>
        <v>0.1874079517</v>
      </c>
      <c r="BA308" s="11">
        <f t="shared" si="182"/>
        <v>0.8057774657</v>
      </c>
      <c r="BB308" s="11">
        <f t="shared" si="182"/>
        <v>0.7166355192</v>
      </c>
      <c r="BC308" s="11">
        <f t="shared" si="182"/>
        <v>0.3616614099</v>
      </c>
      <c r="BD308" s="11">
        <f t="shared" si="182"/>
        <v>0.142056229</v>
      </c>
      <c r="BE308" s="11">
        <f t="shared" si="182"/>
        <v>0.1264394098</v>
      </c>
      <c r="BF308" s="11">
        <f t="shared" si="182"/>
        <v>0.5145635077</v>
      </c>
      <c r="BG308" s="11">
        <f t="shared" si="182"/>
        <v>0.05510544195</v>
      </c>
      <c r="BH308" s="11">
        <f t="shared" si="182"/>
        <v>0.333951723</v>
      </c>
      <c r="BI308" s="11">
        <f t="shared" si="182"/>
        <v>0.6069214775</v>
      </c>
      <c r="BJ308" s="11">
        <f t="shared" si="182"/>
        <v>0.05889770837</v>
      </c>
      <c r="BK308" s="11">
        <f t="shared" si="182"/>
        <v>0.5191228973</v>
      </c>
      <c r="BL308" s="11">
        <f t="shared" si="182"/>
        <v>0.5673407899</v>
      </c>
      <c r="BM308" s="11">
        <f t="shared" si="182"/>
        <v>0.02304198368</v>
      </c>
      <c r="BN308" s="11">
        <f t="shared" si="182"/>
        <v>0.243927438</v>
      </c>
      <c r="BO308" s="11">
        <f t="shared" si="182"/>
        <v>0.7716009081</v>
      </c>
      <c r="BP308" s="11">
        <f t="shared" si="182"/>
        <v>0.2823198067</v>
      </c>
      <c r="BQ308" s="11">
        <f t="shared" si="182"/>
        <v>0.7363835244</v>
      </c>
      <c r="BR308" s="11">
        <f t="shared" si="182"/>
        <v>0.107549757</v>
      </c>
      <c r="BS308" s="11">
        <f t="shared" si="182"/>
        <v>0.2280028098</v>
      </c>
      <c r="BT308" s="11">
        <f t="shared" si="182"/>
        <v>0.5472334677</v>
      </c>
      <c r="BU308" s="11">
        <f t="shared" si="182"/>
        <v>0.9952391273</v>
      </c>
      <c r="BV308" s="11">
        <f t="shared" si="182"/>
        <v>0.5103436924</v>
      </c>
      <c r="BW308" s="11">
        <f t="shared" si="182"/>
        <v>0.06643171078</v>
      </c>
      <c r="BX308" s="11">
        <f t="shared" si="182"/>
        <v>0.4683703546</v>
      </c>
      <c r="BY308" s="11">
        <f t="shared" si="182"/>
        <v>0.6108637992</v>
      </c>
      <c r="BZ308" s="11">
        <f t="shared" si="182"/>
        <v>0.97608248</v>
      </c>
      <c r="CA308" s="11">
        <f t="shared" si="182"/>
        <v>0.6183900692</v>
      </c>
      <c r="CB308" s="11">
        <f t="shared" si="182"/>
        <v>0.8177372276</v>
      </c>
      <c r="CC308" s="11">
        <f t="shared" si="182"/>
        <v>0.6223121527</v>
      </c>
      <c r="CD308" s="11">
        <f t="shared" si="182"/>
        <v>0.1194651849</v>
      </c>
      <c r="CE308" s="11">
        <f t="shared" si="182"/>
        <v>0.02351615198</v>
      </c>
      <c r="CF308" s="11">
        <f t="shared" si="182"/>
        <v>0.9296930719</v>
      </c>
      <c r="CG308" s="11">
        <f t="shared" si="182"/>
        <v>0.8131441381</v>
      </c>
      <c r="CH308" s="11">
        <f t="shared" si="182"/>
        <v>0.3368485907</v>
      </c>
      <c r="CI308" s="11">
        <f t="shared" si="182"/>
        <v>0.6365788838</v>
      </c>
      <c r="CJ308" s="11">
        <f t="shared" si="182"/>
        <v>0.1672243558</v>
      </c>
      <c r="CK308" s="11">
        <f t="shared" si="182"/>
        <v>0.1932793463</v>
      </c>
      <c r="CL308" s="11">
        <f t="shared" si="182"/>
        <v>0.6857610492</v>
      </c>
      <c r="CM308" s="11">
        <f t="shared" si="182"/>
        <v>0.9250121492</v>
      </c>
      <c r="CN308" s="11">
        <f t="shared" si="182"/>
        <v>0.5086426008</v>
      </c>
      <c r="CO308" s="11">
        <f t="shared" si="182"/>
        <v>0.8092816771</v>
      </c>
      <c r="CP308" s="11">
        <f t="shared" si="182"/>
        <v>0.1289790993</v>
      </c>
      <c r="CQ308" s="11">
        <f t="shared" si="182"/>
        <v>0.8452700764</v>
      </c>
      <c r="CR308" s="11">
        <f t="shared" si="182"/>
        <v>0.05548559309</v>
      </c>
      <c r="CS308" s="11">
        <f t="shared" si="182"/>
        <v>0.4963553534</v>
      </c>
      <c r="CT308" s="11">
        <f t="shared" si="182"/>
        <v>0.5689485114</v>
      </c>
      <c r="CU308" s="11">
        <f t="shared" si="182"/>
        <v>0.93628418</v>
      </c>
      <c r="CV308" s="11">
        <f t="shared" si="182"/>
        <v>0.5124033604</v>
      </c>
      <c r="CW308" s="11">
        <f t="shared" si="182"/>
        <v>0.4353336518</v>
      </c>
    </row>
    <row r="309" ht="12.75" customHeight="1" outlineLevel="1">
      <c r="A309" s="11" t="str">
        <f t="shared" si="173"/>
        <v>plans[0].coverages[0].portability</v>
      </c>
      <c r="B309" s="11">
        <f t="shared" ref="B309:CW309" si="183">RAND()</f>
        <v>0.9810066875</v>
      </c>
      <c r="C309" s="11">
        <f t="shared" si="183"/>
        <v>0.6601130334</v>
      </c>
      <c r="D309" s="11">
        <f t="shared" si="183"/>
        <v>0.4944599787</v>
      </c>
      <c r="E309" s="11">
        <f t="shared" si="183"/>
        <v>0.3135467604</v>
      </c>
      <c r="F309" s="11">
        <f t="shared" si="183"/>
        <v>0.6591116327</v>
      </c>
      <c r="G309" s="11">
        <f t="shared" si="183"/>
        <v>0.8352428091</v>
      </c>
      <c r="H309" s="11">
        <f t="shared" si="183"/>
        <v>0.7865401955</v>
      </c>
      <c r="I309" s="11">
        <f t="shared" si="183"/>
        <v>0.3419667668</v>
      </c>
      <c r="J309" s="11">
        <f t="shared" si="183"/>
        <v>0.6049982165</v>
      </c>
      <c r="K309" s="11">
        <f t="shared" si="183"/>
        <v>0.9656138069</v>
      </c>
      <c r="L309" s="11">
        <f t="shared" si="183"/>
        <v>0.6192675495</v>
      </c>
      <c r="M309" s="11">
        <f t="shared" si="183"/>
        <v>0.5680545375</v>
      </c>
      <c r="N309" s="11">
        <f t="shared" si="183"/>
        <v>0.7687906416</v>
      </c>
      <c r="O309" s="11">
        <f t="shared" si="183"/>
        <v>0.5037226657</v>
      </c>
      <c r="P309" s="11">
        <f t="shared" si="183"/>
        <v>0.7572772394</v>
      </c>
      <c r="Q309" s="11">
        <f t="shared" si="183"/>
        <v>0.6649605299</v>
      </c>
      <c r="R309" s="11">
        <f t="shared" si="183"/>
        <v>0.1896812167</v>
      </c>
      <c r="S309" s="11">
        <f t="shared" si="183"/>
        <v>0.5109584096</v>
      </c>
      <c r="T309" s="11">
        <f t="shared" si="183"/>
        <v>0.07138772317</v>
      </c>
      <c r="U309" s="11">
        <f t="shared" si="183"/>
        <v>0.4031944013</v>
      </c>
      <c r="V309" s="11">
        <f t="shared" si="183"/>
        <v>0.2996460719</v>
      </c>
      <c r="W309" s="11">
        <f t="shared" si="183"/>
        <v>0.3486014952</v>
      </c>
      <c r="X309" s="11">
        <f t="shared" si="183"/>
        <v>0.5087288012</v>
      </c>
      <c r="Y309" s="11">
        <f t="shared" si="183"/>
        <v>0.1862589938</v>
      </c>
      <c r="Z309" s="11">
        <f t="shared" si="183"/>
        <v>0.01799341459</v>
      </c>
      <c r="AA309" s="11">
        <f t="shared" si="183"/>
        <v>0.3442257062</v>
      </c>
      <c r="AB309" s="11">
        <f t="shared" si="183"/>
        <v>0.6759677118</v>
      </c>
      <c r="AC309" s="11">
        <f t="shared" si="183"/>
        <v>0.5402027873</v>
      </c>
      <c r="AD309" s="11">
        <f t="shared" si="183"/>
        <v>0.09377551381</v>
      </c>
      <c r="AE309" s="11">
        <f t="shared" si="183"/>
        <v>0.203034025</v>
      </c>
      <c r="AF309" s="11">
        <f t="shared" si="183"/>
        <v>0.1176648731</v>
      </c>
      <c r="AG309" s="11">
        <f t="shared" si="183"/>
        <v>0.9516221588</v>
      </c>
      <c r="AH309" s="11">
        <f t="shared" si="183"/>
        <v>0.4030957089</v>
      </c>
      <c r="AI309" s="11">
        <f t="shared" si="183"/>
        <v>0.1836599408</v>
      </c>
      <c r="AJ309" s="11">
        <f t="shared" si="183"/>
        <v>0.6217900052</v>
      </c>
      <c r="AK309" s="11">
        <f t="shared" si="183"/>
        <v>0.6986445535</v>
      </c>
      <c r="AL309" s="11">
        <f t="shared" si="183"/>
        <v>0.1583416814</v>
      </c>
      <c r="AM309" s="11">
        <f t="shared" si="183"/>
        <v>0.3079653317</v>
      </c>
      <c r="AN309" s="11">
        <f t="shared" si="183"/>
        <v>0.1344303189</v>
      </c>
      <c r="AO309" s="11">
        <f t="shared" si="183"/>
        <v>0.5694237654</v>
      </c>
      <c r="AP309" s="11">
        <f t="shared" si="183"/>
        <v>0.2363762648</v>
      </c>
      <c r="AQ309" s="11">
        <f t="shared" si="183"/>
        <v>0.1243661491</v>
      </c>
      <c r="AR309" s="11">
        <f t="shared" si="183"/>
        <v>0.1157218094</v>
      </c>
      <c r="AS309" s="11">
        <f t="shared" si="183"/>
        <v>0.6126788721</v>
      </c>
      <c r="AT309" s="11">
        <f t="shared" si="183"/>
        <v>0.08271703843</v>
      </c>
      <c r="AU309" s="11">
        <f t="shared" si="183"/>
        <v>0.7942171539</v>
      </c>
      <c r="AV309" s="11">
        <f t="shared" si="183"/>
        <v>0.4190349635</v>
      </c>
      <c r="AW309" s="11">
        <f t="shared" si="183"/>
        <v>0.3148077151</v>
      </c>
      <c r="AX309" s="11">
        <f t="shared" si="183"/>
        <v>0.8987358969</v>
      </c>
      <c r="AY309" s="11">
        <f t="shared" si="183"/>
        <v>0.52078706</v>
      </c>
      <c r="AZ309" s="11">
        <f t="shared" si="183"/>
        <v>0.02544592359</v>
      </c>
      <c r="BA309" s="11">
        <f t="shared" si="183"/>
        <v>0.8481063752</v>
      </c>
      <c r="BB309" s="11">
        <f t="shared" si="183"/>
        <v>0.06890994017</v>
      </c>
      <c r="BC309" s="11">
        <f t="shared" si="183"/>
        <v>0.5903552068</v>
      </c>
      <c r="BD309" s="11">
        <f t="shared" si="183"/>
        <v>0.2155249323</v>
      </c>
      <c r="BE309" s="11">
        <f t="shared" si="183"/>
        <v>0.2846259128</v>
      </c>
      <c r="BF309" s="11">
        <f t="shared" si="183"/>
        <v>0.0351547924</v>
      </c>
      <c r="BG309" s="11">
        <f t="shared" si="183"/>
        <v>0.5449611241</v>
      </c>
      <c r="BH309" s="11">
        <f t="shared" si="183"/>
        <v>0.01047251332</v>
      </c>
      <c r="BI309" s="11">
        <f t="shared" si="183"/>
        <v>0.9201974581</v>
      </c>
      <c r="BJ309" s="11">
        <f t="shared" si="183"/>
        <v>0.07527185113</v>
      </c>
      <c r="BK309" s="11">
        <f t="shared" si="183"/>
        <v>0.2563380149</v>
      </c>
      <c r="BL309" s="11">
        <f t="shared" si="183"/>
        <v>0.9646352772</v>
      </c>
      <c r="BM309" s="11">
        <f t="shared" si="183"/>
        <v>0.1031571819</v>
      </c>
      <c r="BN309" s="11">
        <f t="shared" si="183"/>
        <v>0.6925403597</v>
      </c>
      <c r="BO309" s="11">
        <f t="shared" si="183"/>
        <v>0.9205618092</v>
      </c>
      <c r="BP309" s="11">
        <f t="shared" si="183"/>
        <v>0.6414323681</v>
      </c>
      <c r="BQ309" s="11">
        <f t="shared" si="183"/>
        <v>0.2123020008</v>
      </c>
      <c r="BR309" s="11">
        <f t="shared" si="183"/>
        <v>0.5734859003</v>
      </c>
      <c r="BS309" s="11">
        <f t="shared" si="183"/>
        <v>0.242946628</v>
      </c>
      <c r="BT309" s="11">
        <f t="shared" si="183"/>
        <v>0.354723718</v>
      </c>
      <c r="BU309" s="11">
        <f t="shared" si="183"/>
        <v>0.6786076302</v>
      </c>
      <c r="BV309" s="11">
        <f t="shared" si="183"/>
        <v>0.3208563729</v>
      </c>
      <c r="BW309" s="11">
        <f t="shared" si="183"/>
        <v>0.3327181701</v>
      </c>
      <c r="BX309" s="11">
        <f t="shared" si="183"/>
        <v>0.007651456833</v>
      </c>
      <c r="BY309" s="11">
        <f t="shared" si="183"/>
        <v>0.1952401126</v>
      </c>
      <c r="BZ309" s="11">
        <f t="shared" si="183"/>
        <v>0.4188366468</v>
      </c>
      <c r="CA309" s="11">
        <f t="shared" si="183"/>
        <v>0.07699604665</v>
      </c>
      <c r="CB309" s="11">
        <f t="shared" si="183"/>
        <v>0.1109858201</v>
      </c>
      <c r="CC309" s="11">
        <f t="shared" si="183"/>
        <v>0.5103919685</v>
      </c>
      <c r="CD309" s="11">
        <f t="shared" si="183"/>
        <v>0.137533405</v>
      </c>
      <c r="CE309" s="11">
        <f t="shared" si="183"/>
        <v>0.01361665656</v>
      </c>
      <c r="CF309" s="11">
        <f t="shared" si="183"/>
        <v>0.3130065648</v>
      </c>
      <c r="CG309" s="11">
        <f t="shared" si="183"/>
        <v>0.4474743545</v>
      </c>
      <c r="CH309" s="11">
        <f t="shared" si="183"/>
        <v>0.3337610781</v>
      </c>
      <c r="CI309" s="11">
        <f t="shared" si="183"/>
        <v>0.9723274586</v>
      </c>
      <c r="CJ309" s="11">
        <f t="shared" si="183"/>
        <v>0.02295133211</v>
      </c>
      <c r="CK309" s="11">
        <f t="shared" si="183"/>
        <v>0.04719641562</v>
      </c>
      <c r="CL309" s="11">
        <f t="shared" si="183"/>
        <v>0.3551604533</v>
      </c>
      <c r="CM309" s="11">
        <f t="shared" si="183"/>
        <v>0.003884180313</v>
      </c>
      <c r="CN309" s="11">
        <f t="shared" si="183"/>
        <v>0.9600622297</v>
      </c>
      <c r="CO309" s="11">
        <f t="shared" si="183"/>
        <v>0.9760630596</v>
      </c>
      <c r="CP309" s="11">
        <f t="shared" si="183"/>
        <v>0.5046809387</v>
      </c>
      <c r="CQ309" s="11">
        <f t="shared" si="183"/>
        <v>0.3665820201</v>
      </c>
      <c r="CR309" s="11">
        <f t="shared" si="183"/>
        <v>0.710261676</v>
      </c>
      <c r="CS309" s="11">
        <f t="shared" si="183"/>
        <v>0.5958225699</v>
      </c>
      <c r="CT309" s="11">
        <f t="shared" si="183"/>
        <v>0.7724578974</v>
      </c>
      <c r="CU309" s="11">
        <f t="shared" si="183"/>
        <v>0.5897523459</v>
      </c>
      <c r="CV309" s="11">
        <f t="shared" si="183"/>
        <v>0.6224890264</v>
      </c>
      <c r="CW309" s="11">
        <f t="shared" si="183"/>
        <v>0.3383949668</v>
      </c>
    </row>
    <row r="310" ht="12.75" customHeight="1" outlineLevel="1">
      <c r="A310" s="11" t="str">
        <f t="shared" si="173"/>
        <v>plans[0].coverages[0].progressiveIllnessProtection</v>
      </c>
      <c r="B310" s="11">
        <f t="shared" ref="B310:CW310" si="184">RAND()</f>
        <v>0.212164903</v>
      </c>
      <c r="C310" s="11">
        <f t="shared" si="184"/>
        <v>0.5258556811</v>
      </c>
      <c r="D310" s="11">
        <f t="shared" si="184"/>
        <v>0.6208608031</v>
      </c>
      <c r="E310" s="11">
        <f t="shared" si="184"/>
        <v>0.01429281999</v>
      </c>
      <c r="F310" s="11">
        <f t="shared" si="184"/>
        <v>0.403637719</v>
      </c>
      <c r="G310" s="11">
        <f t="shared" si="184"/>
        <v>0.4135245755</v>
      </c>
      <c r="H310" s="11">
        <f t="shared" si="184"/>
        <v>0.3166460685</v>
      </c>
      <c r="I310" s="11">
        <f t="shared" si="184"/>
        <v>0.03650563587</v>
      </c>
      <c r="J310" s="11">
        <f t="shared" si="184"/>
        <v>0.2534187445</v>
      </c>
      <c r="K310" s="11">
        <f t="shared" si="184"/>
        <v>0.4365578541</v>
      </c>
      <c r="L310" s="11">
        <f t="shared" si="184"/>
        <v>0.1968096618</v>
      </c>
      <c r="M310" s="11">
        <f t="shared" si="184"/>
        <v>0.408944203</v>
      </c>
      <c r="N310" s="11">
        <f t="shared" si="184"/>
        <v>0.0763324235</v>
      </c>
      <c r="O310" s="11">
        <f t="shared" si="184"/>
        <v>0.2245794608</v>
      </c>
      <c r="P310" s="11">
        <f t="shared" si="184"/>
        <v>0.107468233</v>
      </c>
      <c r="Q310" s="11">
        <f t="shared" si="184"/>
        <v>0.4131688969</v>
      </c>
      <c r="R310" s="11">
        <f t="shared" si="184"/>
        <v>0.7725186977</v>
      </c>
      <c r="S310" s="11">
        <f t="shared" si="184"/>
        <v>0.8241989556</v>
      </c>
      <c r="T310" s="11">
        <f t="shared" si="184"/>
        <v>0.09183843937</v>
      </c>
      <c r="U310" s="11">
        <f t="shared" si="184"/>
        <v>0.5115869071</v>
      </c>
      <c r="V310" s="11">
        <f t="shared" si="184"/>
        <v>0.2297891745</v>
      </c>
      <c r="W310" s="11">
        <f t="shared" si="184"/>
        <v>0.2114292287</v>
      </c>
      <c r="X310" s="11">
        <f t="shared" si="184"/>
        <v>0.7815151952</v>
      </c>
      <c r="Y310" s="11">
        <f t="shared" si="184"/>
        <v>0.8121709673</v>
      </c>
      <c r="Z310" s="11">
        <f t="shared" si="184"/>
        <v>0.2946479041</v>
      </c>
      <c r="AA310" s="11">
        <f t="shared" si="184"/>
        <v>0.2526517346</v>
      </c>
      <c r="AB310" s="11">
        <f t="shared" si="184"/>
        <v>0.6943050796</v>
      </c>
      <c r="AC310" s="11">
        <f t="shared" si="184"/>
        <v>0.7258661994</v>
      </c>
      <c r="AD310" s="11">
        <f t="shared" si="184"/>
        <v>0.300257789</v>
      </c>
      <c r="AE310" s="11">
        <f t="shared" si="184"/>
        <v>0.9149102128</v>
      </c>
      <c r="AF310" s="11">
        <f t="shared" si="184"/>
        <v>0.05189634287</v>
      </c>
      <c r="AG310" s="11">
        <f t="shared" si="184"/>
        <v>0.2424661952</v>
      </c>
      <c r="AH310" s="11">
        <f t="shared" si="184"/>
        <v>0.3896341881</v>
      </c>
      <c r="AI310" s="11">
        <f t="shared" si="184"/>
        <v>0.7763143655</v>
      </c>
      <c r="AJ310" s="11">
        <f t="shared" si="184"/>
        <v>0.9806462726</v>
      </c>
      <c r="AK310" s="11">
        <f t="shared" si="184"/>
        <v>0.500739459</v>
      </c>
      <c r="AL310" s="11">
        <f t="shared" si="184"/>
        <v>0.1223467003</v>
      </c>
      <c r="AM310" s="11">
        <f t="shared" si="184"/>
        <v>0.1373345875</v>
      </c>
      <c r="AN310" s="11">
        <f t="shared" si="184"/>
        <v>0.2087677835</v>
      </c>
      <c r="AO310" s="11">
        <f t="shared" si="184"/>
        <v>0.5785878197</v>
      </c>
      <c r="AP310" s="11">
        <f t="shared" si="184"/>
        <v>0.1030106974</v>
      </c>
      <c r="AQ310" s="11">
        <f t="shared" si="184"/>
        <v>0.28376903</v>
      </c>
      <c r="AR310" s="11">
        <f t="shared" si="184"/>
        <v>0.6231960005</v>
      </c>
      <c r="AS310" s="11">
        <f t="shared" si="184"/>
        <v>0.679017557</v>
      </c>
      <c r="AT310" s="11">
        <f t="shared" si="184"/>
        <v>0.6198493468</v>
      </c>
      <c r="AU310" s="11">
        <f t="shared" si="184"/>
        <v>0.7021643864</v>
      </c>
      <c r="AV310" s="11">
        <f t="shared" si="184"/>
        <v>0.299416379</v>
      </c>
      <c r="AW310" s="11">
        <f t="shared" si="184"/>
        <v>0.1377049151</v>
      </c>
      <c r="AX310" s="11">
        <f t="shared" si="184"/>
        <v>0.5316080419</v>
      </c>
      <c r="AY310" s="11">
        <f t="shared" si="184"/>
        <v>0.298471449</v>
      </c>
      <c r="AZ310" s="11">
        <f t="shared" si="184"/>
        <v>0.8675354654</v>
      </c>
      <c r="BA310" s="11">
        <f t="shared" si="184"/>
        <v>0.9279372189</v>
      </c>
      <c r="BB310" s="11">
        <f t="shared" si="184"/>
        <v>0.8911018106</v>
      </c>
      <c r="BC310" s="11">
        <f t="shared" si="184"/>
        <v>0.9207168326</v>
      </c>
      <c r="BD310" s="11">
        <f t="shared" si="184"/>
        <v>0.3278754645</v>
      </c>
      <c r="BE310" s="11">
        <f t="shared" si="184"/>
        <v>0.5887104248</v>
      </c>
      <c r="BF310" s="11">
        <f t="shared" si="184"/>
        <v>0.04367755272</v>
      </c>
      <c r="BG310" s="11">
        <f t="shared" si="184"/>
        <v>0.7364719671</v>
      </c>
      <c r="BH310" s="11">
        <f t="shared" si="184"/>
        <v>0.6793741983</v>
      </c>
      <c r="BI310" s="11">
        <f t="shared" si="184"/>
        <v>0.7517649245</v>
      </c>
      <c r="BJ310" s="11">
        <f t="shared" si="184"/>
        <v>0.1888717879</v>
      </c>
      <c r="BK310" s="11">
        <f t="shared" si="184"/>
        <v>0.2659009106</v>
      </c>
      <c r="BL310" s="11">
        <f t="shared" si="184"/>
        <v>0.9740713195</v>
      </c>
      <c r="BM310" s="11">
        <f t="shared" si="184"/>
        <v>0.693340544</v>
      </c>
      <c r="BN310" s="11">
        <f t="shared" si="184"/>
        <v>0.6435457877</v>
      </c>
      <c r="BO310" s="11">
        <f t="shared" si="184"/>
        <v>0.12116772</v>
      </c>
      <c r="BP310" s="11">
        <f t="shared" si="184"/>
        <v>0.6609623266</v>
      </c>
      <c r="BQ310" s="11">
        <f t="shared" si="184"/>
        <v>0.5864318652</v>
      </c>
      <c r="BR310" s="11">
        <f t="shared" si="184"/>
        <v>0.2947786761</v>
      </c>
      <c r="BS310" s="11">
        <f t="shared" si="184"/>
        <v>0.7529852359</v>
      </c>
      <c r="BT310" s="11">
        <f t="shared" si="184"/>
        <v>0.3325013238</v>
      </c>
      <c r="BU310" s="11">
        <f t="shared" si="184"/>
        <v>0.3793254751</v>
      </c>
      <c r="BV310" s="11">
        <f t="shared" si="184"/>
        <v>0.9808003801</v>
      </c>
      <c r="BW310" s="11">
        <f t="shared" si="184"/>
        <v>0.7550860274</v>
      </c>
      <c r="BX310" s="11">
        <f t="shared" si="184"/>
        <v>0.2370342472</v>
      </c>
      <c r="BY310" s="11">
        <f t="shared" si="184"/>
        <v>0.4762001419</v>
      </c>
      <c r="BZ310" s="11">
        <f t="shared" si="184"/>
        <v>0.7882450962</v>
      </c>
      <c r="CA310" s="11">
        <f t="shared" si="184"/>
        <v>0.5273970472</v>
      </c>
      <c r="CB310" s="11">
        <f t="shared" si="184"/>
        <v>0.1704431631</v>
      </c>
      <c r="CC310" s="11">
        <f t="shared" si="184"/>
        <v>0.6455711899</v>
      </c>
      <c r="CD310" s="11">
        <f t="shared" si="184"/>
        <v>0.5040070435</v>
      </c>
      <c r="CE310" s="11">
        <f t="shared" si="184"/>
        <v>0.3486991371</v>
      </c>
      <c r="CF310" s="11">
        <f t="shared" si="184"/>
        <v>0.6102835168</v>
      </c>
      <c r="CG310" s="11">
        <f t="shared" si="184"/>
        <v>0.832360391</v>
      </c>
      <c r="CH310" s="11">
        <f t="shared" si="184"/>
        <v>0.7099794279</v>
      </c>
      <c r="CI310" s="11">
        <f t="shared" si="184"/>
        <v>0.1595525852</v>
      </c>
      <c r="CJ310" s="11">
        <f t="shared" si="184"/>
        <v>0.2056952133</v>
      </c>
      <c r="CK310" s="11">
        <f t="shared" si="184"/>
        <v>0.7993726384</v>
      </c>
      <c r="CL310" s="11">
        <f t="shared" si="184"/>
        <v>0.2589578914</v>
      </c>
      <c r="CM310" s="11">
        <f t="shared" si="184"/>
        <v>0.6062701346</v>
      </c>
      <c r="CN310" s="11">
        <f t="shared" si="184"/>
        <v>0.9863688498</v>
      </c>
      <c r="CO310" s="11">
        <f t="shared" si="184"/>
        <v>0.7739604587</v>
      </c>
      <c r="CP310" s="11">
        <f t="shared" si="184"/>
        <v>0.1199898544</v>
      </c>
      <c r="CQ310" s="11">
        <f t="shared" si="184"/>
        <v>0.1467186241</v>
      </c>
      <c r="CR310" s="11">
        <f t="shared" si="184"/>
        <v>0.9038483766</v>
      </c>
      <c r="CS310" s="11">
        <f t="shared" si="184"/>
        <v>0.5256580389</v>
      </c>
      <c r="CT310" s="11">
        <f t="shared" si="184"/>
        <v>0.8314509123</v>
      </c>
      <c r="CU310" s="11">
        <f t="shared" si="184"/>
        <v>0.2687302636</v>
      </c>
      <c r="CV310" s="11">
        <f t="shared" si="184"/>
        <v>0.5684515126</v>
      </c>
      <c r="CW310" s="11">
        <f t="shared" si="184"/>
        <v>0.5505654283</v>
      </c>
    </row>
    <row r="311" ht="12.75" customHeight="1" outlineLevel="1">
      <c r="A311" s="11" t="str">
        <f t="shared" si="173"/>
        <v>plans[0].coverages[0].pricingAgeMethod</v>
      </c>
      <c r="B311" s="11">
        <f t="shared" ref="B311:CW311" si="185">RAND()</f>
        <v>0.8441359063</v>
      </c>
      <c r="C311" s="11">
        <f t="shared" si="185"/>
        <v>0.1362268211</v>
      </c>
      <c r="D311" s="11">
        <f t="shared" si="185"/>
        <v>0.1153892807</v>
      </c>
      <c r="E311" s="11">
        <f t="shared" si="185"/>
        <v>0.823104216</v>
      </c>
      <c r="F311" s="11">
        <f t="shared" si="185"/>
        <v>0.8358286586</v>
      </c>
      <c r="G311" s="11">
        <f t="shared" si="185"/>
        <v>0.5290182174</v>
      </c>
      <c r="H311" s="11">
        <f t="shared" si="185"/>
        <v>0.4222360301</v>
      </c>
      <c r="I311" s="11">
        <f t="shared" si="185"/>
        <v>0.06082245906</v>
      </c>
      <c r="J311" s="11">
        <f t="shared" si="185"/>
        <v>0.03863618811</v>
      </c>
      <c r="K311" s="11">
        <f t="shared" si="185"/>
        <v>0.395698953</v>
      </c>
      <c r="L311" s="11">
        <f t="shared" si="185"/>
        <v>0.950005051</v>
      </c>
      <c r="M311" s="11">
        <f t="shared" si="185"/>
        <v>0.313234953</v>
      </c>
      <c r="N311" s="11">
        <f t="shared" si="185"/>
        <v>0.76771417</v>
      </c>
      <c r="O311" s="11">
        <f t="shared" si="185"/>
        <v>0.6718757057</v>
      </c>
      <c r="P311" s="11">
        <f t="shared" si="185"/>
        <v>0.142039542</v>
      </c>
      <c r="Q311" s="11">
        <f t="shared" si="185"/>
        <v>0.9109601845</v>
      </c>
      <c r="R311" s="11">
        <f t="shared" si="185"/>
        <v>0.172883539</v>
      </c>
      <c r="S311" s="11">
        <f t="shared" si="185"/>
        <v>0.02849257558</v>
      </c>
      <c r="T311" s="11">
        <f t="shared" si="185"/>
        <v>0.6819289396</v>
      </c>
      <c r="U311" s="11">
        <f t="shared" si="185"/>
        <v>0.6099971814</v>
      </c>
      <c r="V311" s="11">
        <f t="shared" si="185"/>
        <v>0.5177642793</v>
      </c>
      <c r="W311" s="11">
        <f t="shared" si="185"/>
        <v>0.4652502485</v>
      </c>
      <c r="X311" s="11">
        <f t="shared" si="185"/>
        <v>0.2500902493</v>
      </c>
      <c r="Y311" s="11">
        <f t="shared" si="185"/>
        <v>0.06737705958</v>
      </c>
      <c r="Z311" s="11">
        <f t="shared" si="185"/>
        <v>0.949937036</v>
      </c>
      <c r="AA311" s="11">
        <f t="shared" si="185"/>
        <v>0.2827480737</v>
      </c>
      <c r="AB311" s="11">
        <f t="shared" si="185"/>
        <v>0.2498928118</v>
      </c>
      <c r="AC311" s="11">
        <f t="shared" si="185"/>
        <v>0.8303035954</v>
      </c>
      <c r="AD311" s="11">
        <f t="shared" si="185"/>
        <v>0.5316638845</v>
      </c>
      <c r="AE311" s="11">
        <f t="shared" si="185"/>
        <v>0.5153808545</v>
      </c>
      <c r="AF311" s="11">
        <f t="shared" si="185"/>
        <v>0.8978577064</v>
      </c>
      <c r="AG311" s="11">
        <f t="shared" si="185"/>
        <v>0.5458138667</v>
      </c>
      <c r="AH311" s="11">
        <f t="shared" si="185"/>
        <v>0.5506993159</v>
      </c>
      <c r="AI311" s="11">
        <f t="shared" si="185"/>
        <v>0.1570209216</v>
      </c>
      <c r="AJ311" s="11">
        <f t="shared" si="185"/>
        <v>0.3224633004</v>
      </c>
      <c r="AK311" s="11">
        <f t="shared" si="185"/>
        <v>0.3479898727</v>
      </c>
      <c r="AL311" s="11">
        <f t="shared" si="185"/>
        <v>0.3807228299</v>
      </c>
      <c r="AM311" s="11">
        <f t="shared" si="185"/>
        <v>0.7615174284</v>
      </c>
      <c r="AN311" s="11">
        <f t="shared" si="185"/>
        <v>0.5660877703</v>
      </c>
      <c r="AO311" s="11">
        <f t="shared" si="185"/>
        <v>0.6297529752</v>
      </c>
      <c r="AP311" s="11">
        <f t="shared" si="185"/>
        <v>0.4109245111</v>
      </c>
      <c r="AQ311" s="11">
        <f t="shared" si="185"/>
        <v>0.2500435952</v>
      </c>
      <c r="AR311" s="11">
        <f t="shared" si="185"/>
        <v>0.6346202559</v>
      </c>
      <c r="AS311" s="11">
        <f t="shared" si="185"/>
        <v>0.6562718979</v>
      </c>
      <c r="AT311" s="11">
        <f t="shared" si="185"/>
        <v>0.8142744823</v>
      </c>
      <c r="AU311" s="11">
        <f t="shared" si="185"/>
        <v>0.007323386939</v>
      </c>
      <c r="AV311" s="11">
        <f t="shared" si="185"/>
        <v>0.9892716176</v>
      </c>
      <c r="AW311" s="11">
        <f t="shared" si="185"/>
        <v>0.7270159712</v>
      </c>
      <c r="AX311" s="11">
        <f t="shared" si="185"/>
        <v>0.1740077667</v>
      </c>
      <c r="AY311" s="11">
        <f t="shared" si="185"/>
        <v>0.5987688943</v>
      </c>
      <c r="AZ311" s="11">
        <f t="shared" si="185"/>
        <v>0.1251162565</v>
      </c>
      <c r="BA311" s="11">
        <f t="shared" si="185"/>
        <v>0.8434843372</v>
      </c>
      <c r="BB311" s="11">
        <f t="shared" si="185"/>
        <v>0.2378557577</v>
      </c>
      <c r="BC311" s="11">
        <f t="shared" si="185"/>
        <v>0.6905594951</v>
      </c>
      <c r="BD311" s="11">
        <f t="shared" si="185"/>
        <v>0.1308959735</v>
      </c>
      <c r="BE311" s="11">
        <f t="shared" si="185"/>
        <v>0.08964300106</v>
      </c>
      <c r="BF311" s="11">
        <f t="shared" si="185"/>
        <v>0.3195555396</v>
      </c>
      <c r="BG311" s="11">
        <f t="shared" si="185"/>
        <v>0.004694309297</v>
      </c>
      <c r="BH311" s="11">
        <f t="shared" si="185"/>
        <v>0.3746175596</v>
      </c>
      <c r="BI311" s="11">
        <f t="shared" si="185"/>
        <v>0.1821003798</v>
      </c>
      <c r="BJ311" s="11">
        <f t="shared" si="185"/>
        <v>0.117168247</v>
      </c>
      <c r="BK311" s="11">
        <f t="shared" si="185"/>
        <v>0.3910488997</v>
      </c>
      <c r="BL311" s="11">
        <f t="shared" si="185"/>
        <v>0.7094746825</v>
      </c>
      <c r="BM311" s="11">
        <f t="shared" si="185"/>
        <v>0.8970530756</v>
      </c>
      <c r="BN311" s="11">
        <f t="shared" si="185"/>
        <v>0.9677376574</v>
      </c>
      <c r="BO311" s="11">
        <f t="shared" si="185"/>
        <v>0.3484677531</v>
      </c>
      <c r="BP311" s="11">
        <f t="shared" si="185"/>
        <v>0.8446261876</v>
      </c>
      <c r="BQ311" s="11">
        <f t="shared" si="185"/>
        <v>0.3310327713</v>
      </c>
      <c r="BR311" s="11">
        <f t="shared" si="185"/>
        <v>0.8078206279</v>
      </c>
      <c r="BS311" s="11">
        <f t="shared" si="185"/>
        <v>0.5769235613</v>
      </c>
      <c r="BT311" s="11">
        <f t="shared" si="185"/>
        <v>0.7753612816</v>
      </c>
      <c r="BU311" s="11">
        <f t="shared" si="185"/>
        <v>0.2024857599</v>
      </c>
      <c r="BV311" s="11">
        <f t="shared" si="185"/>
        <v>0.3594201303</v>
      </c>
      <c r="BW311" s="11">
        <f t="shared" si="185"/>
        <v>0.3927746209</v>
      </c>
      <c r="BX311" s="11">
        <f t="shared" si="185"/>
        <v>0.4171833053</v>
      </c>
      <c r="BY311" s="11">
        <f t="shared" si="185"/>
        <v>0.6512161315</v>
      </c>
      <c r="BZ311" s="11">
        <f t="shared" si="185"/>
        <v>0.3108524451</v>
      </c>
      <c r="CA311" s="11">
        <f t="shared" si="185"/>
        <v>0.089151765</v>
      </c>
      <c r="CB311" s="11">
        <f t="shared" si="185"/>
        <v>0.8383431988</v>
      </c>
      <c r="CC311" s="11">
        <f t="shared" si="185"/>
        <v>0.2427240624</v>
      </c>
      <c r="CD311" s="11">
        <f t="shared" si="185"/>
        <v>0.5120796918</v>
      </c>
      <c r="CE311" s="11">
        <f t="shared" si="185"/>
        <v>0.5735058127</v>
      </c>
      <c r="CF311" s="11">
        <f t="shared" si="185"/>
        <v>0.7353538518</v>
      </c>
      <c r="CG311" s="11">
        <f t="shared" si="185"/>
        <v>0.1344704018</v>
      </c>
      <c r="CH311" s="11">
        <f t="shared" si="185"/>
        <v>0.4540389368</v>
      </c>
      <c r="CI311" s="11">
        <f t="shared" si="185"/>
        <v>0.8643469694</v>
      </c>
      <c r="CJ311" s="11">
        <f t="shared" si="185"/>
        <v>0.04601683534</v>
      </c>
      <c r="CK311" s="11">
        <f t="shared" si="185"/>
        <v>0.6110986054</v>
      </c>
      <c r="CL311" s="11">
        <f t="shared" si="185"/>
        <v>0.5514991823</v>
      </c>
      <c r="CM311" s="11">
        <f t="shared" si="185"/>
        <v>0.2792073815</v>
      </c>
      <c r="CN311" s="11">
        <f t="shared" si="185"/>
        <v>0.8444923892</v>
      </c>
      <c r="CO311" s="11">
        <f t="shared" si="185"/>
        <v>0.4456456811</v>
      </c>
      <c r="CP311" s="11">
        <f t="shared" si="185"/>
        <v>0.9989772756</v>
      </c>
      <c r="CQ311" s="11">
        <f t="shared" si="185"/>
        <v>0.3958579877</v>
      </c>
      <c r="CR311" s="11">
        <f t="shared" si="185"/>
        <v>0.9129441824</v>
      </c>
      <c r="CS311" s="11">
        <f t="shared" si="185"/>
        <v>0.7937729648</v>
      </c>
      <c r="CT311" s="11">
        <f t="shared" si="185"/>
        <v>0.2192444241</v>
      </c>
      <c r="CU311" s="11">
        <f t="shared" si="185"/>
        <v>0.1188111448</v>
      </c>
      <c r="CV311" s="11">
        <f t="shared" si="185"/>
        <v>0.6342901759</v>
      </c>
      <c r="CW311" s="11">
        <f t="shared" si="185"/>
        <v>0.5780482353</v>
      </c>
    </row>
    <row r="312" ht="12.75" customHeight="1" outlineLevel="1">
      <c r="A312" s="10" t="str">
        <f t="shared" si="173"/>
        <v>plans[0].coverages[0].censusType</v>
      </c>
      <c r="B312" s="10">
        <f t="shared" ref="B312:CW312" si="186">RAND()</f>
        <v>0.228296161</v>
      </c>
      <c r="C312" s="10">
        <f t="shared" si="186"/>
        <v>0.2929584983</v>
      </c>
      <c r="D312" s="10">
        <f t="shared" si="186"/>
        <v>0.3020163325</v>
      </c>
      <c r="E312" s="10">
        <f t="shared" si="186"/>
        <v>0.6167879664</v>
      </c>
      <c r="F312" s="10">
        <f t="shared" si="186"/>
        <v>0.1682451263</v>
      </c>
      <c r="G312" s="10">
        <f t="shared" si="186"/>
        <v>0.9966497558</v>
      </c>
      <c r="H312" s="10">
        <f t="shared" si="186"/>
        <v>0.6057055136</v>
      </c>
      <c r="I312" s="10">
        <f t="shared" si="186"/>
        <v>0.4698026424</v>
      </c>
      <c r="J312" s="10">
        <f t="shared" si="186"/>
        <v>0.2149601712</v>
      </c>
      <c r="K312" s="10">
        <f t="shared" si="186"/>
        <v>0.1373387134</v>
      </c>
      <c r="L312" s="10">
        <f t="shared" si="186"/>
        <v>0.9888408598</v>
      </c>
      <c r="M312" s="10">
        <f t="shared" si="186"/>
        <v>0.5865933034</v>
      </c>
      <c r="N312" s="10">
        <f t="shared" si="186"/>
        <v>0.3593991189</v>
      </c>
      <c r="O312" s="10">
        <f t="shared" si="186"/>
        <v>0.5750647941</v>
      </c>
      <c r="P312" s="10">
        <f t="shared" si="186"/>
        <v>0.671482243</v>
      </c>
      <c r="Q312" s="10">
        <f t="shared" si="186"/>
        <v>0.8932332531</v>
      </c>
      <c r="R312" s="10">
        <f t="shared" si="186"/>
        <v>0.6941710992</v>
      </c>
      <c r="S312" s="10">
        <f t="shared" si="186"/>
        <v>0.06292456402</v>
      </c>
      <c r="T312" s="10">
        <f t="shared" si="186"/>
        <v>0.8486990976</v>
      </c>
      <c r="U312" s="10">
        <f t="shared" si="186"/>
        <v>0.1733747944</v>
      </c>
      <c r="V312" s="10">
        <f t="shared" si="186"/>
        <v>0.3051046797</v>
      </c>
      <c r="W312" s="10">
        <f t="shared" si="186"/>
        <v>0.7089066993</v>
      </c>
      <c r="X312" s="10">
        <f t="shared" si="186"/>
        <v>0.9797520741</v>
      </c>
      <c r="Y312" s="10">
        <f t="shared" si="186"/>
        <v>0.6801391962</v>
      </c>
      <c r="Z312" s="10">
        <f t="shared" si="186"/>
        <v>0.7519884302</v>
      </c>
      <c r="AA312" s="10">
        <f t="shared" si="186"/>
        <v>0.7349070584</v>
      </c>
      <c r="AB312" s="10">
        <f t="shared" si="186"/>
        <v>0.9105877307</v>
      </c>
      <c r="AC312" s="10">
        <f t="shared" si="186"/>
        <v>0.1955772473</v>
      </c>
      <c r="AD312" s="10">
        <f t="shared" si="186"/>
        <v>0.9392650851</v>
      </c>
      <c r="AE312" s="10">
        <f t="shared" si="186"/>
        <v>0.1462051239</v>
      </c>
      <c r="AF312" s="10">
        <f t="shared" si="186"/>
        <v>0.2554275035</v>
      </c>
      <c r="AG312" s="10">
        <f t="shared" si="186"/>
        <v>0.7759819776</v>
      </c>
      <c r="AH312" s="10">
        <f t="shared" si="186"/>
        <v>0.4274605167</v>
      </c>
      <c r="AI312" s="10">
        <f t="shared" si="186"/>
        <v>0.1746833192</v>
      </c>
      <c r="AJ312" s="10">
        <f t="shared" si="186"/>
        <v>0.713232096</v>
      </c>
      <c r="AK312" s="10">
        <f t="shared" si="186"/>
        <v>0.6713346782</v>
      </c>
      <c r="AL312" s="10">
        <f t="shared" si="186"/>
        <v>0.4861289763</v>
      </c>
      <c r="AM312" s="10">
        <f t="shared" si="186"/>
        <v>0.6090700064</v>
      </c>
      <c r="AN312" s="10">
        <f t="shared" si="186"/>
        <v>0.2448226554</v>
      </c>
      <c r="AO312" s="10">
        <f t="shared" si="186"/>
        <v>0.1571653301</v>
      </c>
      <c r="AP312" s="10">
        <f t="shared" si="186"/>
        <v>0.439095508</v>
      </c>
      <c r="AQ312" s="10">
        <f t="shared" si="186"/>
        <v>0.375487843</v>
      </c>
      <c r="AR312" s="10">
        <f t="shared" si="186"/>
        <v>0.2864399591</v>
      </c>
      <c r="AS312" s="10">
        <f t="shared" si="186"/>
        <v>0.2671091192</v>
      </c>
      <c r="AT312" s="10">
        <f t="shared" si="186"/>
        <v>0.102777061</v>
      </c>
      <c r="AU312" s="10">
        <f t="shared" si="186"/>
        <v>0.9815884021</v>
      </c>
      <c r="AV312" s="10">
        <f t="shared" si="186"/>
        <v>0.4255227179</v>
      </c>
      <c r="AW312" s="10">
        <f t="shared" si="186"/>
        <v>0.66443969</v>
      </c>
      <c r="AX312" s="10">
        <f t="shared" si="186"/>
        <v>0.3683635414</v>
      </c>
      <c r="AY312" s="10">
        <f t="shared" si="186"/>
        <v>0.6875546797</v>
      </c>
      <c r="AZ312" s="10">
        <f t="shared" si="186"/>
        <v>0.2144865389</v>
      </c>
      <c r="BA312" s="10">
        <f t="shared" si="186"/>
        <v>0.1408609002</v>
      </c>
      <c r="BB312" s="10">
        <f t="shared" si="186"/>
        <v>0.2286398117</v>
      </c>
      <c r="BC312" s="10">
        <f t="shared" si="186"/>
        <v>0.5172523273</v>
      </c>
      <c r="BD312" s="10">
        <f t="shared" si="186"/>
        <v>0.04828448396</v>
      </c>
      <c r="BE312" s="10">
        <f t="shared" si="186"/>
        <v>0.4808380324</v>
      </c>
      <c r="BF312" s="10">
        <f t="shared" si="186"/>
        <v>0.8002302484</v>
      </c>
      <c r="BG312" s="10">
        <f t="shared" si="186"/>
        <v>0.4728111814</v>
      </c>
      <c r="BH312" s="10">
        <f t="shared" si="186"/>
        <v>0.2815307146</v>
      </c>
      <c r="BI312" s="10">
        <f t="shared" si="186"/>
        <v>0.6797499201</v>
      </c>
      <c r="BJ312" s="10">
        <f t="shared" si="186"/>
        <v>0.1420466465</v>
      </c>
      <c r="BK312" s="10">
        <f t="shared" si="186"/>
        <v>0.565918145</v>
      </c>
      <c r="BL312" s="10">
        <f t="shared" si="186"/>
        <v>0.01096833044</v>
      </c>
      <c r="BM312" s="10">
        <f t="shared" si="186"/>
        <v>0.7541429376</v>
      </c>
      <c r="BN312" s="10">
        <f t="shared" si="186"/>
        <v>0.9207213733</v>
      </c>
      <c r="BO312" s="10">
        <f t="shared" si="186"/>
        <v>0.52910276</v>
      </c>
      <c r="BP312" s="10">
        <f t="shared" si="186"/>
        <v>0.1990626457</v>
      </c>
      <c r="BQ312" s="10">
        <f t="shared" si="186"/>
        <v>0.6323684508</v>
      </c>
      <c r="BR312" s="10">
        <f t="shared" si="186"/>
        <v>0.2238061815</v>
      </c>
      <c r="BS312" s="10">
        <f t="shared" si="186"/>
        <v>0.3202968466</v>
      </c>
      <c r="BT312" s="10">
        <f t="shared" si="186"/>
        <v>0.06450131703</v>
      </c>
      <c r="BU312" s="10">
        <f t="shared" si="186"/>
        <v>0.8638847921</v>
      </c>
      <c r="BV312" s="10">
        <f t="shared" si="186"/>
        <v>0.07151878138</v>
      </c>
      <c r="BW312" s="10">
        <f t="shared" si="186"/>
        <v>0.7839490208</v>
      </c>
      <c r="BX312" s="10">
        <f t="shared" si="186"/>
        <v>0.9153824104</v>
      </c>
      <c r="BY312" s="10">
        <f t="shared" si="186"/>
        <v>0.1355049903</v>
      </c>
      <c r="BZ312" s="10">
        <f t="shared" si="186"/>
        <v>0.4278178024</v>
      </c>
      <c r="CA312" s="10">
        <f t="shared" si="186"/>
        <v>0.08197597869</v>
      </c>
      <c r="CB312" s="10">
        <f t="shared" si="186"/>
        <v>0.8508715894</v>
      </c>
      <c r="CC312" s="10">
        <f t="shared" si="186"/>
        <v>0.8328714747</v>
      </c>
      <c r="CD312" s="10">
        <f t="shared" si="186"/>
        <v>0.7615876537</v>
      </c>
      <c r="CE312" s="10">
        <f t="shared" si="186"/>
        <v>0.7578311432</v>
      </c>
      <c r="CF312" s="10">
        <f t="shared" si="186"/>
        <v>0.007110056699</v>
      </c>
      <c r="CG312" s="10">
        <f t="shared" si="186"/>
        <v>0.1354393808</v>
      </c>
      <c r="CH312" s="10">
        <f t="shared" si="186"/>
        <v>0.4587145454</v>
      </c>
      <c r="CI312" s="10">
        <f t="shared" si="186"/>
        <v>0.5469724949</v>
      </c>
      <c r="CJ312" s="10">
        <f t="shared" si="186"/>
        <v>0.2731539313</v>
      </c>
      <c r="CK312" s="10">
        <f t="shared" si="186"/>
        <v>0.3832489826</v>
      </c>
      <c r="CL312" s="10">
        <f t="shared" si="186"/>
        <v>0.6358348632</v>
      </c>
      <c r="CM312" s="10">
        <f t="shared" si="186"/>
        <v>0.2970104284</v>
      </c>
      <c r="CN312" s="10">
        <f t="shared" si="186"/>
        <v>0.6527268954</v>
      </c>
      <c r="CO312" s="10">
        <f t="shared" si="186"/>
        <v>0.7037693184</v>
      </c>
      <c r="CP312" s="10">
        <f t="shared" si="186"/>
        <v>0.1565371181</v>
      </c>
      <c r="CQ312" s="10">
        <f t="shared" si="186"/>
        <v>0.6108170309</v>
      </c>
      <c r="CR312" s="10">
        <f t="shared" si="186"/>
        <v>0.6975668001</v>
      </c>
      <c r="CS312" s="10">
        <f t="shared" si="186"/>
        <v>0.137093588</v>
      </c>
      <c r="CT312" s="10">
        <f t="shared" si="186"/>
        <v>0.9007987914</v>
      </c>
      <c r="CU312" s="10">
        <f t="shared" si="186"/>
        <v>0.07587819915</v>
      </c>
      <c r="CV312" s="10">
        <f t="shared" si="186"/>
        <v>0.6881479824</v>
      </c>
      <c r="CW312" s="10">
        <f t="shared" si="186"/>
        <v>0.7477679933</v>
      </c>
    </row>
    <row r="313" ht="12.75" customHeight="1">
      <c r="A313" s="31" t="str">
        <f t="shared" ref="A313:A316" si="188">A99</f>
        <v>plans[0].coverages[1].rateBasis</v>
      </c>
      <c r="B313" s="31">
        <f t="shared" ref="B313:CW313" si="187">RAND()</f>
        <v>0.3461385112</v>
      </c>
      <c r="C313" s="31">
        <f t="shared" si="187"/>
        <v>0.8107315172</v>
      </c>
      <c r="D313" s="31">
        <f t="shared" si="187"/>
        <v>0.3084156437</v>
      </c>
      <c r="E313" s="31">
        <f t="shared" si="187"/>
        <v>0.737792141</v>
      </c>
      <c r="F313" s="31">
        <f t="shared" si="187"/>
        <v>0.430186476</v>
      </c>
      <c r="G313" s="31">
        <f t="shared" si="187"/>
        <v>0.8736637862</v>
      </c>
      <c r="H313" s="31">
        <f t="shared" si="187"/>
        <v>0.5875005411</v>
      </c>
      <c r="I313" s="31">
        <f t="shared" si="187"/>
        <v>0.9587150863</v>
      </c>
      <c r="J313" s="31">
        <f t="shared" si="187"/>
        <v>0.9513087441</v>
      </c>
      <c r="K313" s="31">
        <f t="shared" si="187"/>
        <v>0.4096482704</v>
      </c>
      <c r="L313" s="31">
        <f t="shared" si="187"/>
        <v>0.6188765709</v>
      </c>
      <c r="M313" s="31">
        <f t="shared" si="187"/>
        <v>0.4794410502</v>
      </c>
      <c r="N313" s="31">
        <f t="shared" si="187"/>
        <v>0.1749732389</v>
      </c>
      <c r="O313" s="31">
        <f t="shared" si="187"/>
        <v>0.341159458</v>
      </c>
      <c r="P313" s="31">
        <f t="shared" si="187"/>
        <v>0.2093571836</v>
      </c>
      <c r="Q313" s="31">
        <f t="shared" si="187"/>
        <v>0.9371028759</v>
      </c>
      <c r="R313" s="31">
        <f t="shared" si="187"/>
        <v>0.7360222826</v>
      </c>
      <c r="S313" s="31">
        <f t="shared" si="187"/>
        <v>0.5568129698</v>
      </c>
      <c r="T313" s="31">
        <f t="shared" si="187"/>
        <v>0.03486569911</v>
      </c>
      <c r="U313" s="31">
        <f t="shared" si="187"/>
        <v>0.3857978832</v>
      </c>
      <c r="V313" s="31">
        <f t="shared" si="187"/>
        <v>0.6678828178</v>
      </c>
      <c r="W313" s="31">
        <f t="shared" si="187"/>
        <v>0.7013942319</v>
      </c>
      <c r="X313" s="31">
        <f t="shared" si="187"/>
        <v>0.3096904809</v>
      </c>
      <c r="Y313" s="31">
        <f t="shared" si="187"/>
        <v>0.9830092346</v>
      </c>
      <c r="Z313" s="31">
        <f t="shared" si="187"/>
        <v>0.5761245652</v>
      </c>
      <c r="AA313" s="31">
        <f t="shared" si="187"/>
        <v>0.9510554431</v>
      </c>
      <c r="AB313" s="31">
        <f t="shared" si="187"/>
        <v>0.2348540008</v>
      </c>
      <c r="AC313" s="31">
        <f t="shared" si="187"/>
        <v>0.4522115362</v>
      </c>
      <c r="AD313" s="31">
        <f t="shared" si="187"/>
        <v>0.0383976781</v>
      </c>
      <c r="AE313" s="31">
        <f t="shared" si="187"/>
        <v>0.1682122955</v>
      </c>
      <c r="AF313" s="31">
        <f t="shared" si="187"/>
        <v>0.9326269115</v>
      </c>
      <c r="AG313" s="31">
        <f t="shared" si="187"/>
        <v>0.3411914949</v>
      </c>
      <c r="AH313" s="31">
        <f t="shared" si="187"/>
        <v>0.5627809535</v>
      </c>
      <c r="AI313" s="31">
        <f t="shared" si="187"/>
        <v>0.08067168697</v>
      </c>
      <c r="AJ313" s="31">
        <f t="shared" si="187"/>
        <v>0.8242182921</v>
      </c>
      <c r="AK313" s="31">
        <f t="shared" si="187"/>
        <v>0.3456153633</v>
      </c>
      <c r="AL313" s="31">
        <f t="shared" si="187"/>
        <v>0.6865721538</v>
      </c>
      <c r="AM313" s="31">
        <f t="shared" si="187"/>
        <v>0.3795216689</v>
      </c>
      <c r="AN313" s="31">
        <f t="shared" si="187"/>
        <v>0.6576735783</v>
      </c>
      <c r="AO313" s="31">
        <f t="shared" si="187"/>
        <v>0.2173742088</v>
      </c>
      <c r="AP313" s="31">
        <f t="shared" si="187"/>
        <v>0.04755113411</v>
      </c>
      <c r="AQ313" s="31">
        <f t="shared" si="187"/>
        <v>0.8803146962</v>
      </c>
      <c r="AR313" s="31">
        <f t="shared" si="187"/>
        <v>0.6430110528</v>
      </c>
      <c r="AS313" s="31">
        <f t="shared" si="187"/>
        <v>0.02723819536</v>
      </c>
      <c r="AT313" s="31">
        <f t="shared" si="187"/>
        <v>0.5097476643</v>
      </c>
      <c r="AU313" s="31">
        <f t="shared" si="187"/>
        <v>0.1420758166</v>
      </c>
      <c r="AV313" s="31">
        <f t="shared" si="187"/>
        <v>0.4016285624</v>
      </c>
      <c r="AW313" s="31">
        <f t="shared" si="187"/>
        <v>0.8013511443</v>
      </c>
      <c r="AX313" s="31">
        <f t="shared" si="187"/>
        <v>0.6757447961</v>
      </c>
      <c r="AY313" s="31">
        <f t="shared" si="187"/>
        <v>0.1886665923</v>
      </c>
      <c r="AZ313" s="31">
        <f t="shared" si="187"/>
        <v>0.6870113909</v>
      </c>
      <c r="BA313" s="31">
        <f t="shared" si="187"/>
        <v>0.801096869</v>
      </c>
      <c r="BB313" s="31">
        <f t="shared" si="187"/>
        <v>0.3675490031</v>
      </c>
      <c r="BC313" s="31">
        <f t="shared" si="187"/>
        <v>0.227036383</v>
      </c>
      <c r="BD313" s="31">
        <f t="shared" si="187"/>
        <v>0.08377263342</v>
      </c>
      <c r="BE313" s="31">
        <f t="shared" si="187"/>
        <v>0.9658681546</v>
      </c>
      <c r="BF313" s="31">
        <f t="shared" si="187"/>
        <v>0.9080587104</v>
      </c>
      <c r="BG313" s="31">
        <f t="shared" si="187"/>
        <v>0.5068919837</v>
      </c>
      <c r="BH313" s="31">
        <f t="shared" si="187"/>
        <v>0.1420574106</v>
      </c>
      <c r="BI313" s="31">
        <f t="shared" si="187"/>
        <v>0.2882698998</v>
      </c>
      <c r="BJ313" s="31">
        <f t="shared" si="187"/>
        <v>0.2851619127</v>
      </c>
      <c r="BK313" s="31">
        <f t="shared" si="187"/>
        <v>0.7163171201</v>
      </c>
      <c r="BL313" s="31">
        <f t="shared" si="187"/>
        <v>0.6543420687</v>
      </c>
      <c r="BM313" s="31">
        <f t="shared" si="187"/>
        <v>0.1412875976</v>
      </c>
      <c r="BN313" s="31">
        <f t="shared" si="187"/>
        <v>0.5304948177</v>
      </c>
      <c r="BO313" s="31">
        <f t="shared" si="187"/>
        <v>0.5578726397</v>
      </c>
      <c r="BP313" s="31">
        <f t="shared" si="187"/>
        <v>0.03165964922</v>
      </c>
      <c r="BQ313" s="31">
        <f t="shared" si="187"/>
        <v>0.8269523815</v>
      </c>
      <c r="BR313" s="31">
        <f t="shared" si="187"/>
        <v>0.8948919391</v>
      </c>
      <c r="BS313" s="31">
        <f t="shared" si="187"/>
        <v>0.3997092354</v>
      </c>
      <c r="BT313" s="31">
        <f t="shared" si="187"/>
        <v>0.9862828738</v>
      </c>
      <c r="BU313" s="31">
        <f t="shared" si="187"/>
        <v>0.8660338661</v>
      </c>
      <c r="BV313" s="31">
        <f t="shared" si="187"/>
        <v>0.6525597618</v>
      </c>
      <c r="BW313" s="31">
        <f t="shared" si="187"/>
        <v>0.1462232779</v>
      </c>
      <c r="BX313" s="31">
        <f t="shared" si="187"/>
        <v>0.9778959186</v>
      </c>
      <c r="BY313" s="31">
        <f t="shared" si="187"/>
        <v>0.7982921494</v>
      </c>
      <c r="BZ313" s="31">
        <f t="shared" si="187"/>
        <v>0.6160044988</v>
      </c>
      <c r="CA313" s="31">
        <f t="shared" si="187"/>
        <v>0.7227877535</v>
      </c>
      <c r="CB313" s="31">
        <f t="shared" si="187"/>
        <v>0.1302861723</v>
      </c>
      <c r="CC313" s="31">
        <f t="shared" si="187"/>
        <v>0.5128201408</v>
      </c>
      <c r="CD313" s="31">
        <f t="shared" si="187"/>
        <v>0.6937456257</v>
      </c>
      <c r="CE313" s="31">
        <f t="shared" si="187"/>
        <v>0.8190887536</v>
      </c>
      <c r="CF313" s="31">
        <f t="shared" si="187"/>
        <v>0.5755872898</v>
      </c>
      <c r="CG313" s="31">
        <f t="shared" si="187"/>
        <v>0.3780073334</v>
      </c>
      <c r="CH313" s="31">
        <f t="shared" si="187"/>
        <v>0.0728462545</v>
      </c>
      <c r="CI313" s="31">
        <f t="shared" si="187"/>
        <v>0.7855994175</v>
      </c>
      <c r="CJ313" s="31">
        <f t="shared" si="187"/>
        <v>0.433104802</v>
      </c>
      <c r="CK313" s="31">
        <f t="shared" si="187"/>
        <v>0.6906565818</v>
      </c>
      <c r="CL313" s="31">
        <f t="shared" si="187"/>
        <v>0.8582917712</v>
      </c>
      <c r="CM313" s="31">
        <f t="shared" si="187"/>
        <v>0.827722348</v>
      </c>
      <c r="CN313" s="31">
        <f t="shared" si="187"/>
        <v>0.8797553927</v>
      </c>
      <c r="CO313" s="31">
        <f t="shared" si="187"/>
        <v>0.2137848767</v>
      </c>
      <c r="CP313" s="31">
        <f t="shared" si="187"/>
        <v>0.2512476592</v>
      </c>
      <c r="CQ313" s="31">
        <f t="shared" si="187"/>
        <v>0.8921315588</v>
      </c>
      <c r="CR313" s="31">
        <f t="shared" si="187"/>
        <v>0.01915130463</v>
      </c>
      <c r="CS313" s="31">
        <f t="shared" si="187"/>
        <v>0.8226394747</v>
      </c>
      <c r="CT313" s="31">
        <f t="shared" si="187"/>
        <v>0.5982281923</v>
      </c>
      <c r="CU313" s="31">
        <f t="shared" si="187"/>
        <v>0.8898455188</v>
      </c>
      <c r="CV313" s="31">
        <f t="shared" si="187"/>
        <v>0.5063609333</v>
      </c>
      <c r="CW313" s="31">
        <f t="shared" si="187"/>
        <v>0.5284605641</v>
      </c>
    </row>
    <row r="314" ht="12.75" customHeight="1" outlineLevel="1">
      <c r="A314" s="11" t="str">
        <f t="shared" si="188"/>
        <v>plans[0].coverages[1].rateFormat</v>
      </c>
      <c r="B314" s="11">
        <f t="shared" ref="B314:CW314" si="189">RAND()</f>
        <v>0.7759848333</v>
      </c>
      <c r="C314" s="11">
        <f t="shared" si="189"/>
        <v>0.4382172983</v>
      </c>
      <c r="D314" s="11">
        <f t="shared" si="189"/>
        <v>0.2520036103</v>
      </c>
      <c r="E314" s="11">
        <f t="shared" si="189"/>
        <v>0.6059978605</v>
      </c>
      <c r="F314" s="11">
        <f t="shared" si="189"/>
        <v>0.9707730886</v>
      </c>
      <c r="G314" s="11">
        <f t="shared" si="189"/>
        <v>0.538764531</v>
      </c>
      <c r="H314" s="11">
        <f t="shared" si="189"/>
        <v>0.04859020748</v>
      </c>
      <c r="I314" s="11">
        <f t="shared" si="189"/>
        <v>0.2152935454</v>
      </c>
      <c r="J314" s="11">
        <f t="shared" si="189"/>
        <v>0.1526096932</v>
      </c>
      <c r="K314" s="11">
        <f t="shared" si="189"/>
        <v>0.9009156664</v>
      </c>
      <c r="L314" s="11">
        <f t="shared" si="189"/>
        <v>0.1543408979</v>
      </c>
      <c r="M314" s="11">
        <f t="shared" si="189"/>
        <v>0.3299724856</v>
      </c>
      <c r="N314" s="11">
        <f t="shared" si="189"/>
        <v>0.6366951747</v>
      </c>
      <c r="O314" s="11">
        <f t="shared" si="189"/>
        <v>0.004595459418</v>
      </c>
      <c r="P314" s="11">
        <f t="shared" si="189"/>
        <v>0.9297858679</v>
      </c>
      <c r="Q314" s="11">
        <f t="shared" si="189"/>
        <v>0.1038563845</v>
      </c>
      <c r="R314" s="11">
        <f t="shared" si="189"/>
        <v>0.3399397706</v>
      </c>
      <c r="S314" s="11">
        <f t="shared" si="189"/>
        <v>0.8147213108</v>
      </c>
      <c r="T314" s="11">
        <f t="shared" si="189"/>
        <v>0.13188706</v>
      </c>
      <c r="U314" s="11">
        <f t="shared" si="189"/>
        <v>0.6198727817</v>
      </c>
      <c r="V314" s="11">
        <f t="shared" si="189"/>
        <v>0.6258549176</v>
      </c>
      <c r="W314" s="11">
        <f t="shared" si="189"/>
        <v>0.207347697</v>
      </c>
      <c r="X314" s="11">
        <f t="shared" si="189"/>
        <v>0.4792970758</v>
      </c>
      <c r="Y314" s="11">
        <f t="shared" si="189"/>
        <v>0.2030710385</v>
      </c>
      <c r="Z314" s="11">
        <f t="shared" si="189"/>
        <v>0.8372500355</v>
      </c>
      <c r="AA314" s="11">
        <f t="shared" si="189"/>
        <v>0.8697489627</v>
      </c>
      <c r="AB314" s="11">
        <f t="shared" si="189"/>
        <v>0.5558141448</v>
      </c>
      <c r="AC314" s="11">
        <f t="shared" si="189"/>
        <v>0.2642167784</v>
      </c>
      <c r="AD314" s="11">
        <f t="shared" si="189"/>
        <v>0.1300156435</v>
      </c>
      <c r="AE314" s="11">
        <f t="shared" si="189"/>
        <v>0.1002209429</v>
      </c>
      <c r="AF314" s="11">
        <f t="shared" si="189"/>
        <v>0.2903137539</v>
      </c>
      <c r="AG314" s="11">
        <f t="shared" si="189"/>
        <v>0.7247463517</v>
      </c>
      <c r="AH314" s="11">
        <f t="shared" si="189"/>
        <v>0.471274181</v>
      </c>
      <c r="AI314" s="11">
        <f t="shared" si="189"/>
        <v>0.1833834776</v>
      </c>
      <c r="AJ314" s="11">
        <f t="shared" si="189"/>
        <v>0.5014389354</v>
      </c>
      <c r="AK314" s="11">
        <f t="shared" si="189"/>
        <v>0.3238624526</v>
      </c>
      <c r="AL314" s="11">
        <f t="shared" si="189"/>
        <v>0.9151797274</v>
      </c>
      <c r="AM314" s="11">
        <f t="shared" si="189"/>
        <v>0.2667643103</v>
      </c>
      <c r="AN314" s="11">
        <f t="shared" si="189"/>
        <v>0.2453298605</v>
      </c>
      <c r="AO314" s="11">
        <f t="shared" si="189"/>
        <v>0.3585518567</v>
      </c>
      <c r="AP314" s="11">
        <f t="shared" si="189"/>
        <v>0.5196480297</v>
      </c>
      <c r="AQ314" s="11">
        <f t="shared" si="189"/>
        <v>0.9144461856</v>
      </c>
      <c r="AR314" s="11">
        <f t="shared" si="189"/>
        <v>0.9546743706</v>
      </c>
      <c r="AS314" s="11">
        <f t="shared" si="189"/>
        <v>0.657307008</v>
      </c>
      <c r="AT314" s="11">
        <f t="shared" si="189"/>
        <v>0.5172977571</v>
      </c>
      <c r="AU314" s="11">
        <f t="shared" si="189"/>
        <v>0.7635581666</v>
      </c>
      <c r="AV314" s="11">
        <f t="shared" si="189"/>
        <v>0.6073604429</v>
      </c>
      <c r="AW314" s="11">
        <f t="shared" si="189"/>
        <v>0.8383324029</v>
      </c>
      <c r="AX314" s="11">
        <f t="shared" si="189"/>
        <v>0.6038845621</v>
      </c>
      <c r="AY314" s="11">
        <f t="shared" si="189"/>
        <v>0.9593923262</v>
      </c>
      <c r="AZ314" s="11">
        <f t="shared" si="189"/>
        <v>0.4130121424</v>
      </c>
      <c r="BA314" s="11">
        <f t="shared" si="189"/>
        <v>0.1530170467</v>
      </c>
      <c r="BB314" s="11">
        <f t="shared" si="189"/>
        <v>0.4575090395</v>
      </c>
      <c r="BC314" s="11">
        <f t="shared" si="189"/>
        <v>0.2949273293</v>
      </c>
      <c r="BD314" s="11">
        <f t="shared" si="189"/>
        <v>0.7556898693</v>
      </c>
      <c r="BE314" s="11">
        <f t="shared" si="189"/>
        <v>0.4654542917</v>
      </c>
      <c r="BF314" s="11">
        <f t="shared" si="189"/>
        <v>0.8518798569</v>
      </c>
      <c r="BG314" s="11">
        <f t="shared" si="189"/>
        <v>0.2305398749</v>
      </c>
      <c r="BH314" s="11">
        <f t="shared" si="189"/>
        <v>0.3810366695</v>
      </c>
      <c r="BI314" s="11">
        <f t="shared" si="189"/>
        <v>0.1687902389</v>
      </c>
      <c r="BJ314" s="11">
        <f t="shared" si="189"/>
        <v>0.9769133348</v>
      </c>
      <c r="BK314" s="11">
        <f t="shared" si="189"/>
        <v>0.2196854342</v>
      </c>
      <c r="BL314" s="11">
        <f t="shared" si="189"/>
        <v>0.06615139681</v>
      </c>
      <c r="BM314" s="11">
        <f t="shared" si="189"/>
        <v>0.08918222757</v>
      </c>
      <c r="BN314" s="11">
        <f t="shared" si="189"/>
        <v>0.8299506226</v>
      </c>
      <c r="BO314" s="11">
        <f t="shared" si="189"/>
        <v>0.01632946841</v>
      </c>
      <c r="BP314" s="11">
        <f t="shared" si="189"/>
        <v>0.2604702762</v>
      </c>
      <c r="BQ314" s="11">
        <f t="shared" si="189"/>
        <v>0.6781480641</v>
      </c>
      <c r="BR314" s="11">
        <f t="shared" si="189"/>
        <v>0.7908738895</v>
      </c>
      <c r="BS314" s="11">
        <f t="shared" si="189"/>
        <v>0.8899104808</v>
      </c>
      <c r="BT314" s="11">
        <f t="shared" si="189"/>
        <v>0.4359379934</v>
      </c>
      <c r="BU314" s="11">
        <f t="shared" si="189"/>
        <v>0.04408797108</v>
      </c>
      <c r="BV314" s="11">
        <f t="shared" si="189"/>
        <v>0.7444026422</v>
      </c>
      <c r="BW314" s="11">
        <f t="shared" si="189"/>
        <v>0.9236157962</v>
      </c>
      <c r="BX314" s="11">
        <f t="shared" si="189"/>
        <v>0.1347495546</v>
      </c>
      <c r="BY314" s="11">
        <f t="shared" si="189"/>
        <v>0.6237599296</v>
      </c>
      <c r="BZ314" s="11">
        <f t="shared" si="189"/>
        <v>0.362851518</v>
      </c>
      <c r="CA314" s="11">
        <f t="shared" si="189"/>
        <v>0.8217518622</v>
      </c>
      <c r="CB314" s="11">
        <f t="shared" si="189"/>
        <v>0.9529443164</v>
      </c>
      <c r="CC314" s="11">
        <f t="shared" si="189"/>
        <v>0.5444899554</v>
      </c>
      <c r="CD314" s="11">
        <f t="shared" si="189"/>
        <v>0.4126306893</v>
      </c>
      <c r="CE314" s="11">
        <f t="shared" si="189"/>
        <v>0.9019899279</v>
      </c>
      <c r="CF314" s="11">
        <f t="shared" si="189"/>
        <v>0.9481330958</v>
      </c>
      <c r="CG314" s="11">
        <f t="shared" si="189"/>
        <v>0.9778985113</v>
      </c>
      <c r="CH314" s="11">
        <f t="shared" si="189"/>
        <v>0.1977702357</v>
      </c>
      <c r="CI314" s="11">
        <f t="shared" si="189"/>
        <v>0.1982683947</v>
      </c>
      <c r="CJ314" s="11">
        <f t="shared" si="189"/>
        <v>0.2096400494</v>
      </c>
      <c r="CK314" s="11">
        <f t="shared" si="189"/>
        <v>0.03592421753</v>
      </c>
      <c r="CL314" s="11">
        <f t="shared" si="189"/>
        <v>0.5037496406</v>
      </c>
      <c r="CM314" s="11">
        <f t="shared" si="189"/>
        <v>0.8501332549</v>
      </c>
      <c r="CN314" s="11">
        <f t="shared" si="189"/>
        <v>0.5793402852</v>
      </c>
      <c r="CO314" s="11">
        <f t="shared" si="189"/>
        <v>0.009926262215</v>
      </c>
      <c r="CP314" s="11">
        <f t="shared" si="189"/>
        <v>0.6549138676</v>
      </c>
      <c r="CQ314" s="11">
        <f t="shared" si="189"/>
        <v>0.2042977257</v>
      </c>
      <c r="CR314" s="11">
        <f t="shared" si="189"/>
        <v>0.7614744555</v>
      </c>
      <c r="CS314" s="11">
        <f t="shared" si="189"/>
        <v>0.00364662164</v>
      </c>
      <c r="CT314" s="11">
        <f t="shared" si="189"/>
        <v>0.5487568659</v>
      </c>
      <c r="CU314" s="11">
        <f t="shared" si="189"/>
        <v>0.3042023976</v>
      </c>
      <c r="CV314" s="11">
        <f t="shared" si="189"/>
        <v>0.3097216753</v>
      </c>
      <c r="CW314" s="11">
        <f t="shared" si="189"/>
        <v>0.260813337</v>
      </c>
    </row>
    <row r="315" ht="12.75" customHeight="1" outlineLevel="1">
      <c r="A315" s="11" t="str">
        <f t="shared" si="188"/>
        <v>plans[0].coverages[1].fundingType</v>
      </c>
      <c r="B315" s="11">
        <f t="shared" ref="B315:CW315" si="190">RAND()</f>
        <v>0.3387597188</v>
      </c>
      <c r="C315" s="11">
        <f t="shared" si="190"/>
        <v>0.2077758836</v>
      </c>
      <c r="D315" s="11">
        <f t="shared" si="190"/>
        <v>0.3980369708</v>
      </c>
      <c r="E315" s="11">
        <f t="shared" si="190"/>
        <v>0.01722362947</v>
      </c>
      <c r="F315" s="11">
        <f t="shared" si="190"/>
        <v>0.2290651717</v>
      </c>
      <c r="G315" s="11">
        <f t="shared" si="190"/>
        <v>0.2625197883</v>
      </c>
      <c r="H315" s="11">
        <f t="shared" si="190"/>
        <v>0.7557593073</v>
      </c>
      <c r="I315" s="11">
        <f t="shared" si="190"/>
        <v>0.3505537749</v>
      </c>
      <c r="J315" s="11">
        <f t="shared" si="190"/>
        <v>0.9987821907</v>
      </c>
      <c r="K315" s="11">
        <f t="shared" si="190"/>
        <v>0.385228332</v>
      </c>
      <c r="L315" s="11">
        <f t="shared" si="190"/>
        <v>0.08162433222</v>
      </c>
      <c r="M315" s="11">
        <f t="shared" si="190"/>
        <v>0.8512760393</v>
      </c>
      <c r="N315" s="11">
        <f t="shared" si="190"/>
        <v>0.949861393</v>
      </c>
      <c r="O315" s="11">
        <f t="shared" si="190"/>
        <v>0.2975848403</v>
      </c>
      <c r="P315" s="11">
        <f t="shared" si="190"/>
        <v>0.215363067</v>
      </c>
      <c r="Q315" s="11">
        <f t="shared" si="190"/>
        <v>0.6608098456</v>
      </c>
      <c r="R315" s="11">
        <f t="shared" si="190"/>
        <v>0.9092972861</v>
      </c>
      <c r="S315" s="11">
        <f t="shared" si="190"/>
        <v>0.6952446434</v>
      </c>
      <c r="T315" s="11">
        <f t="shared" si="190"/>
        <v>0.4560941618</v>
      </c>
      <c r="U315" s="11">
        <f t="shared" si="190"/>
        <v>0.4563700527</v>
      </c>
      <c r="V315" s="11">
        <f t="shared" si="190"/>
        <v>0.8651041396</v>
      </c>
      <c r="W315" s="11">
        <f t="shared" si="190"/>
        <v>0.9231939439</v>
      </c>
      <c r="X315" s="11">
        <f t="shared" si="190"/>
        <v>0.9775053063</v>
      </c>
      <c r="Y315" s="11">
        <f t="shared" si="190"/>
        <v>0.6384411412</v>
      </c>
      <c r="Z315" s="11">
        <f t="shared" si="190"/>
        <v>0.603085312</v>
      </c>
      <c r="AA315" s="11">
        <f t="shared" si="190"/>
        <v>0.6958472045</v>
      </c>
      <c r="AB315" s="11">
        <f t="shared" si="190"/>
        <v>0.5348432101</v>
      </c>
      <c r="AC315" s="11">
        <f t="shared" si="190"/>
        <v>0.5102559043</v>
      </c>
      <c r="AD315" s="11">
        <f t="shared" si="190"/>
        <v>0.7389271768</v>
      </c>
      <c r="AE315" s="11">
        <f t="shared" si="190"/>
        <v>0.5689148835</v>
      </c>
      <c r="AF315" s="11">
        <f t="shared" si="190"/>
        <v>0.4832443557</v>
      </c>
      <c r="AG315" s="11">
        <f t="shared" si="190"/>
        <v>0.7813097753</v>
      </c>
      <c r="AH315" s="11">
        <f t="shared" si="190"/>
        <v>0.7901491416</v>
      </c>
      <c r="AI315" s="11">
        <f t="shared" si="190"/>
        <v>0.1200721502</v>
      </c>
      <c r="AJ315" s="11">
        <f t="shared" si="190"/>
        <v>0.376937037</v>
      </c>
      <c r="AK315" s="11">
        <f t="shared" si="190"/>
        <v>0.9769418858</v>
      </c>
      <c r="AL315" s="11">
        <f t="shared" si="190"/>
        <v>0.182440777</v>
      </c>
      <c r="AM315" s="11">
        <f t="shared" si="190"/>
        <v>0.04546023944</v>
      </c>
      <c r="AN315" s="11">
        <f t="shared" si="190"/>
        <v>0.6688464777</v>
      </c>
      <c r="AO315" s="11">
        <f t="shared" si="190"/>
        <v>0.5860145471</v>
      </c>
      <c r="AP315" s="11">
        <f t="shared" si="190"/>
        <v>0.3349174834</v>
      </c>
      <c r="AQ315" s="11">
        <f t="shared" si="190"/>
        <v>0.6290516624</v>
      </c>
      <c r="AR315" s="11">
        <f t="shared" si="190"/>
        <v>0.2801337715</v>
      </c>
      <c r="AS315" s="11">
        <f t="shared" si="190"/>
        <v>0.02872182146</v>
      </c>
      <c r="AT315" s="11">
        <f t="shared" si="190"/>
        <v>0.2188257339</v>
      </c>
      <c r="AU315" s="11">
        <f t="shared" si="190"/>
        <v>0.2919102282</v>
      </c>
      <c r="AV315" s="11">
        <f t="shared" si="190"/>
        <v>0.05920037324</v>
      </c>
      <c r="AW315" s="11">
        <f t="shared" si="190"/>
        <v>0.776559019</v>
      </c>
      <c r="AX315" s="11">
        <f t="shared" si="190"/>
        <v>0.03422949306</v>
      </c>
      <c r="AY315" s="11">
        <f t="shared" si="190"/>
        <v>0.1783775165</v>
      </c>
      <c r="AZ315" s="11">
        <f t="shared" si="190"/>
        <v>0.3996889939</v>
      </c>
      <c r="BA315" s="11">
        <f t="shared" si="190"/>
        <v>0.2064838982</v>
      </c>
      <c r="BB315" s="11">
        <f t="shared" si="190"/>
        <v>0.8992086043</v>
      </c>
      <c r="BC315" s="11">
        <f t="shared" si="190"/>
        <v>0.9862168378</v>
      </c>
      <c r="BD315" s="11">
        <f t="shared" si="190"/>
        <v>0.5370125313</v>
      </c>
      <c r="BE315" s="11">
        <f t="shared" si="190"/>
        <v>0.02130108556</v>
      </c>
      <c r="BF315" s="11">
        <f t="shared" si="190"/>
        <v>0.6961007519</v>
      </c>
      <c r="BG315" s="11">
        <f t="shared" si="190"/>
        <v>0.497745868</v>
      </c>
      <c r="BH315" s="11">
        <f t="shared" si="190"/>
        <v>0.2929418824</v>
      </c>
      <c r="BI315" s="11">
        <f t="shared" si="190"/>
        <v>0.3183008718</v>
      </c>
      <c r="BJ315" s="11">
        <f t="shared" si="190"/>
        <v>0.4693181715</v>
      </c>
      <c r="BK315" s="11">
        <f t="shared" si="190"/>
        <v>0.5189893572</v>
      </c>
      <c r="BL315" s="11">
        <f t="shared" si="190"/>
        <v>0.2877841877</v>
      </c>
      <c r="BM315" s="11">
        <f t="shared" si="190"/>
        <v>0.6381836399</v>
      </c>
      <c r="BN315" s="11">
        <f t="shared" si="190"/>
        <v>0.01927023083</v>
      </c>
      <c r="BO315" s="11">
        <f t="shared" si="190"/>
        <v>0.183883213</v>
      </c>
      <c r="BP315" s="11">
        <f t="shared" si="190"/>
        <v>0.8896826883</v>
      </c>
      <c r="BQ315" s="11">
        <f t="shared" si="190"/>
        <v>0.5763012838</v>
      </c>
      <c r="BR315" s="11">
        <f t="shared" si="190"/>
        <v>0.5869232549</v>
      </c>
      <c r="BS315" s="11">
        <f t="shared" si="190"/>
        <v>0.8305608882</v>
      </c>
      <c r="BT315" s="11">
        <f t="shared" si="190"/>
        <v>0.4205693356</v>
      </c>
      <c r="BU315" s="11">
        <f t="shared" si="190"/>
        <v>0.7882465819</v>
      </c>
      <c r="BV315" s="11">
        <f t="shared" si="190"/>
        <v>0.7735287699</v>
      </c>
      <c r="BW315" s="11">
        <f t="shared" si="190"/>
        <v>0.9067537372</v>
      </c>
      <c r="BX315" s="11">
        <f t="shared" si="190"/>
        <v>0.3883014622</v>
      </c>
      <c r="BY315" s="11">
        <f t="shared" si="190"/>
        <v>0.4718221448</v>
      </c>
      <c r="BZ315" s="11">
        <f t="shared" si="190"/>
        <v>0.0900515924</v>
      </c>
      <c r="CA315" s="11">
        <f t="shared" si="190"/>
        <v>0.6113362804</v>
      </c>
      <c r="CB315" s="11">
        <f t="shared" si="190"/>
        <v>0.7645139884</v>
      </c>
      <c r="CC315" s="11">
        <f t="shared" si="190"/>
        <v>0.6574199243</v>
      </c>
      <c r="CD315" s="11">
        <f t="shared" si="190"/>
        <v>0.7808286774</v>
      </c>
      <c r="CE315" s="11">
        <f t="shared" si="190"/>
        <v>0.2290477936</v>
      </c>
      <c r="CF315" s="11">
        <f t="shared" si="190"/>
        <v>0.5777179151</v>
      </c>
      <c r="CG315" s="11">
        <f t="shared" si="190"/>
        <v>0.8888426578</v>
      </c>
      <c r="CH315" s="11">
        <f t="shared" si="190"/>
        <v>0.8159902632</v>
      </c>
      <c r="CI315" s="11">
        <f t="shared" si="190"/>
        <v>0.3654213478</v>
      </c>
      <c r="CJ315" s="11">
        <f t="shared" si="190"/>
        <v>0.3411768363</v>
      </c>
      <c r="CK315" s="11">
        <f t="shared" si="190"/>
        <v>0.1265983896</v>
      </c>
      <c r="CL315" s="11">
        <f t="shared" si="190"/>
        <v>0.1971745615</v>
      </c>
      <c r="CM315" s="11">
        <f t="shared" si="190"/>
        <v>0.5389516955</v>
      </c>
      <c r="CN315" s="11">
        <f t="shared" si="190"/>
        <v>0.08509255941</v>
      </c>
      <c r="CO315" s="11">
        <f t="shared" si="190"/>
        <v>0.955699453</v>
      </c>
      <c r="CP315" s="11">
        <f t="shared" si="190"/>
        <v>0.9710669739</v>
      </c>
      <c r="CQ315" s="11">
        <f t="shared" si="190"/>
        <v>0.8375331647</v>
      </c>
      <c r="CR315" s="11">
        <f t="shared" si="190"/>
        <v>0.0126309023</v>
      </c>
      <c r="CS315" s="11">
        <f t="shared" si="190"/>
        <v>0.4299970303</v>
      </c>
      <c r="CT315" s="11">
        <f t="shared" si="190"/>
        <v>0.5952954603</v>
      </c>
      <c r="CU315" s="11">
        <f t="shared" si="190"/>
        <v>0.5961987415</v>
      </c>
      <c r="CV315" s="11">
        <f t="shared" si="190"/>
        <v>0.04931925431</v>
      </c>
      <c r="CW315" s="11">
        <f t="shared" si="190"/>
        <v>0.1350827585</v>
      </c>
    </row>
    <row r="316" ht="12.75" customHeight="1" outlineLevel="1">
      <c r="A316" s="11" t="str">
        <f t="shared" si="188"/>
        <v>plans[0].coverages[1].fundingStructure.contributionType</v>
      </c>
      <c r="B316" s="11">
        <f t="shared" ref="B316:CW316" si="191">RAND()</f>
        <v>0.1979495308</v>
      </c>
      <c r="C316" s="11">
        <f t="shared" si="191"/>
        <v>0.7783274786</v>
      </c>
      <c r="D316" s="11">
        <f t="shared" si="191"/>
        <v>0.218858918</v>
      </c>
      <c r="E316" s="11">
        <f t="shared" si="191"/>
        <v>0.513895108</v>
      </c>
      <c r="F316" s="11">
        <f t="shared" si="191"/>
        <v>0.6317106009</v>
      </c>
      <c r="G316" s="11">
        <f t="shared" si="191"/>
        <v>0.8373575871</v>
      </c>
      <c r="H316" s="11">
        <f t="shared" si="191"/>
        <v>0.988236504</v>
      </c>
      <c r="I316" s="11">
        <f t="shared" si="191"/>
        <v>0.3638389212</v>
      </c>
      <c r="J316" s="11">
        <f t="shared" si="191"/>
        <v>0.03059109069</v>
      </c>
      <c r="K316" s="11">
        <f t="shared" si="191"/>
        <v>0.3250817047</v>
      </c>
      <c r="L316" s="11">
        <f t="shared" si="191"/>
        <v>0.8315789505</v>
      </c>
      <c r="M316" s="11">
        <f t="shared" si="191"/>
        <v>0.8781381085</v>
      </c>
      <c r="N316" s="11">
        <f t="shared" si="191"/>
        <v>0.5534022992</v>
      </c>
      <c r="O316" s="11">
        <f t="shared" si="191"/>
        <v>0.1051666556</v>
      </c>
      <c r="P316" s="11">
        <f t="shared" si="191"/>
        <v>0.2017898523</v>
      </c>
      <c r="Q316" s="11">
        <f t="shared" si="191"/>
        <v>0.3766065098</v>
      </c>
      <c r="R316" s="11">
        <f t="shared" si="191"/>
        <v>0.31975137</v>
      </c>
      <c r="S316" s="11">
        <f t="shared" si="191"/>
        <v>0.8955090549</v>
      </c>
      <c r="T316" s="11">
        <f t="shared" si="191"/>
        <v>0.538835288</v>
      </c>
      <c r="U316" s="11">
        <f t="shared" si="191"/>
        <v>0.2925636738</v>
      </c>
      <c r="V316" s="11">
        <f t="shared" si="191"/>
        <v>0.2856489901</v>
      </c>
      <c r="W316" s="11">
        <f t="shared" si="191"/>
        <v>0.09936340183</v>
      </c>
      <c r="X316" s="11">
        <f t="shared" si="191"/>
        <v>0.7275352586</v>
      </c>
      <c r="Y316" s="11">
        <f t="shared" si="191"/>
        <v>0.7917131295</v>
      </c>
      <c r="Z316" s="11">
        <f t="shared" si="191"/>
        <v>0.233679718</v>
      </c>
      <c r="AA316" s="11">
        <f t="shared" si="191"/>
        <v>0.8652910321</v>
      </c>
      <c r="AB316" s="11">
        <f t="shared" si="191"/>
        <v>0.226558496</v>
      </c>
      <c r="AC316" s="11">
        <f t="shared" si="191"/>
        <v>0.08273228313</v>
      </c>
      <c r="AD316" s="11">
        <f t="shared" si="191"/>
        <v>0.3035167352</v>
      </c>
      <c r="AE316" s="11">
        <f t="shared" si="191"/>
        <v>0.6142109997</v>
      </c>
      <c r="AF316" s="11">
        <f t="shared" si="191"/>
        <v>0.9194024045</v>
      </c>
      <c r="AG316" s="11">
        <f t="shared" si="191"/>
        <v>0.2828548482</v>
      </c>
      <c r="AH316" s="11">
        <f t="shared" si="191"/>
        <v>0.7385621157</v>
      </c>
      <c r="AI316" s="11">
        <f t="shared" si="191"/>
        <v>0.5218344401</v>
      </c>
      <c r="AJ316" s="11">
        <f t="shared" si="191"/>
        <v>0.9881388326</v>
      </c>
      <c r="AK316" s="11">
        <f t="shared" si="191"/>
        <v>0.951727184</v>
      </c>
      <c r="AL316" s="11">
        <f t="shared" si="191"/>
        <v>0.7744936988</v>
      </c>
      <c r="AM316" s="11">
        <f t="shared" si="191"/>
        <v>0.6947633734</v>
      </c>
      <c r="AN316" s="11">
        <f t="shared" si="191"/>
        <v>0.3607075205</v>
      </c>
      <c r="AO316" s="11">
        <f t="shared" si="191"/>
        <v>0.6568199349</v>
      </c>
      <c r="AP316" s="11">
        <f t="shared" si="191"/>
        <v>0.8455000261</v>
      </c>
      <c r="AQ316" s="11">
        <f t="shared" si="191"/>
        <v>0.02853526856</v>
      </c>
      <c r="AR316" s="11">
        <f t="shared" si="191"/>
        <v>0.5325378069</v>
      </c>
      <c r="AS316" s="11">
        <f t="shared" si="191"/>
        <v>0.183675995</v>
      </c>
      <c r="AT316" s="11">
        <f t="shared" si="191"/>
        <v>0.5339845842</v>
      </c>
      <c r="AU316" s="11">
        <f t="shared" si="191"/>
        <v>0.9858948408</v>
      </c>
      <c r="AV316" s="11">
        <f t="shared" si="191"/>
        <v>0.8132805844</v>
      </c>
      <c r="AW316" s="11">
        <f t="shared" si="191"/>
        <v>0.2542761838</v>
      </c>
      <c r="AX316" s="11">
        <f t="shared" si="191"/>
        <v>0.9395203586</v>
      </c>
      <c r="AY316" s="11">
        <f t="shared" si="191"/>
        <v>0.783573889</v>
      </c>
      <c r="AZ316" s="11">
        <f t="shared" si="191"/>
        <v>0.2994310185</v>
      </c>
      <c r="BA316" s="11">
        <f t="shared" si="191"/>
        <v>0.8668037984</v>
      </c>
      <c r="BB316" s="11">
        <f t="shared" si="191"/>
        <v>0.3928362922</v>
      </c>
      <c r="BC316" s="11">
        <f t="shared" si="191"/>
        <v>0.7258609222</v>
      </c>
      <c r="BD316" s="11">
        <f t="shared" si="191"/>
        <v>0.1236238338</v>
      </c>
      <c r="BE316" s="11">
        <f t="shared" si="191"/>
        <v>0.6200894648</v>
      </c>
      <c r="BF316" s="11">
        <f t="shared" si="191"/>
        <v>0.6906166899</v>
      </c>
      <c r="BG316" s="11">
        <f t="shared" si="191"/>
        <v>0.6732414328</v>
      </c>
      <c r="BH316" s="11">
        <f t="shared" si="191"/>
        <v>0.7813822111</v>
      </c>
      <c r="BI316" s="11">
        <f t="shared" si="191"/>
        <v>0.6360172838</v>
      </c>
      <c r="BJ316" s="11">
        <f t="shared" si="191"/>
        <v>0.2768947817</v>
      </c>
      <c r="BK316" s="11">
        <f t="shared" si="191"/>
        <v>0.8843903053</v>
      </c>
      <c r="BL316" s="11">
        <f t="shared" si="191"/>
        <v>0.5861013917</v>
      </c>
      <c r="BM316" s="11">
        <f t="shared" si="191"/>
        <v>0.9431736855</v>
      </c>
      <c r="BN316" s="11">
        <f t="shared" si="191"/>
        <v>0.04682186896</v>
      </c>
      <c r="BO316" s="11">
        <f t="shared" si="191"/>
        <v>0.7197974793</v>
      </c>
      <c r="BP316" s="11">
        <f t="shared" si="191"/>
        <v>0.5530486061</v>
      </c>
      <c r="BQ316" s="11">
        <f t="shared" si="191"/>
        <v>0.4350202781</v>
      </c>
      <c r="BR316" s="11">
        <f t="shared" si="191"/>
        <v>0.6985931665</v>
      </c>
      <c r="BS316" s="11">
        <f t="shared" si="191"/>
        <v>0.9453081833</v>
      </c>
      <c r="BT316" s="11">
        <f t="shared" si="191"/>
        <v>0.2631602067</v>
      </c>
      <c r="BU316" s="11">
        <f t="shared" si="191"/>
        <v>0.765871786</v>
      </c>
      <c r="BV316" s="11">
        <f t="shared" si="191"/>
        <v>0.8093116691</v>
      </c>
      <c r="BW316" s="11">
        <f t="shared" si="191"/>
        <v>0.623859001</v>
      </c>
      <c r="BX316" s="11">
        <f t="shared" si="191"/>
        <v>0.5074174809</v>
      </c>
      <c r="BY316" s="11">
        <f t="shared" si="191"/>
        <v>0.7979604592</v>
      </c>
      <c r="BZ316" s="11">
        <f t="shared" si="191"/>
        <v>0.06057117816</v>
      </c>
      <c r="CA316" s="11">
        <f t="shared" si="191"/>
        <v>0.8336908245</v>
      </c>
      <c r="CB316" s="11">
        <f t="shared" si="191"/>
        <v>0.7625823146</v>
      </c>
      <c r="CC316" s="11">
        <f t="shared" si="191"/>
        <v>0.4628681452</v>
      </c>
      <c r="CD316" s="11">
        <f t="shared" si="191"/>
        <v>0.2895398833</v>
      </c>
      <c r="CE316" s="11">
        <f t="shared" si="191"/>
        <v>0.7013204406</v>
      </c>
      <c r="CF316" s="11">
        <f t="shared" si="191"/>
        <v>0.7990739669</v>
      </c>
      <c r="CG316" s="11">
        <f t="shared" si="191"/>
        <v>0.1506073086</v>
      </c>
      <c r="CH316" s="11">
        <f t="shared" si="191"/>
        <v>0.2913257171</v>
      </c>
      <c r="CI316" s="11">
        <f t="shared" si="191"/>
        <v>0.4875512767</v>
      </c>
      <c r="CJ316" s="11">
        <f t="shared" si="191"/>
        <v>0.9717682508</v>
      </c>
      <c r="CK316" s="11">
        <f t="shared" si="191"/>
        <v>0.9896321985</v>
      </c>
      <c r="CL316" s="11">
        <f t="shared" si="191"/>
        <v>0.548404542</v>
      </c>
      <c r="CM316" s="11">
        <f t="shared" si="191"/>
        <v>0.7148052528</v>
      </c>
      <c r="CN316" s="11">
        <f t="shared" si="191"/>
        <v>0.9945001969</v>
      </c>
      <c r="CO316" s="11">
        <f t="shared" si="191"/>
        <v>0.6310614255</v>
      </c>
      <c r="CP316" s="11">
        <f t="shared" si="191"/>
        <v>0.3128927982</v>
      </c>
      <c r="CQ316" s="11">
        <f t="shared" si="191"/>
        <v>0.5740564965</v>
      </c>
      <c r="CR316" s="11">
        <f t="shared" si="191"/>
        <v>0.2490517542</v>
      </c>
      <c r="CS316" s="11">
        <f t="shared" si="191"/>
        <v>0.4003932588</v>
      </c>
      <c r="CT316" s="11">
        <f t="shared" si="191"/>
        <v>0.7174454395</v>
      </c>
      <c r="CU316" s="11">
        <f t="shared" si="191"/>
        <v>0.09964847387</v>
      </c>
      <c r="CV316" s="11">
        <f t="shared" si="191"/>
        <v>0.9294054935</v>
      </c>
      <c r="CW316" s="11">
        <f t="shared" si="191"/>
        <v>0.9299948711</v>
      </c>
    </row>
    <row r="317" ht="12.75" customHeight="1" outlineLevel="1">
      <c r="A317" s="11" t="str">
        <f>A105</f>
        <v>plans[0].coverages[1].fundingStructure.contributionBasisType</v>
      </c>
      <c r="B317" s="11">
        <f t="shared" ref="B317:CW317" si="192">RAND()</f>
        <v>0.6331905399</v>
      </c>
      <c r="C317" s="11">
        <f t="shared" si="192"/>
        <v>0.909356251</v>
      </c>
      <c r="D317" s="11">
        <f t="shared" si="192"/>
        <v>0.2668818513</v>
      </c>
      <c r="E317" s="11">
        <f t="shared" si="192"/>
        <v>0.1347081974</v>
      </c>
      <c r="F317" s="11">
        <f t="shared" si="192"/>
        <v>0.09402019384</v>
      </c>
      <c r="G317" s="11">
        <f t="shared" si="192"/>
        <v>0.3139752827</v>
      </c>
      <c r="H317" s="11">
        <f t="shared" si="192"/>
        <v>0.7454038274</v>
      </c>
      <c r="I317" s="11">
        <f t="shared" si="192"/>
        <v>0.8526284519</v>
      </c>
      <c r="J317" s="11">
        <f t="shared" si="192"/>
        <v>0.856957676</v>
      </c>
      <c r="K317" s="11">
        <f t="shared" si="192"/>
        <v>0.442815888</v>
      </c>
      <c r="L317" s="11">
        <f t="shared" si="192"/>
        <v>0.2140677278</v>
      </c>
      <c r="M317" s="11">
        <f t="shared" si="192"/>
        <v>0.1622058403</v>
      </c>
      <c r="N317" s="11">
        <f t="shared" si="192"/>
        <v>0.2511373449</v>
      </c>
      <c r="O317" s="11">
        <f t="shared" si="192"/>
        <v>0.3698997498</v>
      </c>
      <c r="P317" s="11">
        <f t="shared" si="192"/>
        <v>0.2424551652</v>
      </c>
      <c r="Q317" s="11">
        <f t="shared" si="192"/>
        <v>0.003572695443</v>
      </c>
      <c r="R317" s="11">
        <f t="shared" si="192"/>
        <v>0.5956605515</v>
      </c>
      <c r="S317" s="11">
        <f t="shared" si="192"/>
        <v>0.6603172971</v>
      </c>
      <c r="T317" s="11">
        <f t="shared" si="192"/>
        <v>0.3905367424</v>
      </c>
      <c r="U317" s="11">
        <f t="shared" si="192"/>
        <v>0.7782388682</v>
      </c>
      <c r="V317" s="11">
        <f t="shared" si="192"/>
        <v>0.6935580783</v>
      </c>
      <c r="W317" s="11">
        <f t="shared" si="192"/>
        <v>0.3266686944</v>
      </c>
      <c r="X317" s="11">
        <f t="shared" si="192"/>
        <v>0.2225624998</v>
      </c>
      <c r="Y317" s="11">
        <f t="shared" si="192"/>
        <v>0.6599334075</v>
      </c>
      <c r="Z317" s="11">
        <f t="shared" si="192"/>
        <v>0.6361160791</v>
      </c>
      <c r="AA317" s="11">
        <f t="shared" si="192"/>
        <v>0.5929388037</v>
      </c>
      <c r="AB317" s="11">
        <f t="shared" si="192"/>
        <v>0.07858139586</v>
      </c>
      <c r="AC317" s="11">
        <f t="shared" si="192"/>
        <v>0.3163957303</v>
      </c>
      <c r="AD317" s="11">
        <f t="shared" si="192"/>
        <v>0.6245971897</v>
      </c>
      <c r="AE317" s="11">
        <f t="shared" si="192"/>
        <v>0.4853376115</v>
      </c>
      <c r="AF317" s="11">
        <f t="shared" si="192"/>
        <v>0.9356217161</v>
      </c>
      <c r="AG317" s="11">
        <f t="shared" si="192"/>
        <v>0.6866478797</v>
      </c>
      <c r="AH317" s="11">
        <f t="shared" si="192"/>
        <v>0.7663878845</v>
      </c>
      <c r="AI317" s="11">
        <f t="shared" si="192"/>
        <v>0.5196370765</v>
      </c>
      <c r="AJ317" s="11">
        <f t="shared" si="192"/>
        <v>0.9405632335</v>
      </c>
      <c r="AK317" s="11">
        <f t="shared" si="192"/>
        <v>0.7082789648</v>
      </c>
      <c r="AL317" s="11">
        <f t="shared" si="192"/>
        <v>0.05260333812</v>
      </c>
      <c r="AM317" s="11">
        <f t="shared" si="192"/>
        <v>0.004535868014</v>
      </c>
      <c r="AN317" s="11">
        <f t="shared" si="192"/>
        <v>0.4467325597</v>
      </c>
      <c r="AO317" s="11">
        <f t="shared" si="192"/>
        <v>0.1392730421</v>
      </c>
      <c r="AP317" s="11">
        <f t="shared" si="192"/>
        <v>0.974181083</v>
      </c>
      <c r="AQ317" s="11">
        <f t="shared" si="192"/>
        <v>0.7305832561</v>
      </c>
      <c r="AR317" s="11">
        <f t="shared" si="192"/>
        <v>0.6362529076</v>
      </c>
      <c r="AS317" s="11">
        <f t="shared" si="192"/>
        <v>0.8689117199</v>
      </c>
      <c r="AT317" s="11">
        <f t="shared" si="192"/>
        <v>0.483494551</v>
      </c>
      <c r="AU317" s="11">
        <f t="shared" si="192"/>
        <v>0.06419327273</v>
      </c>
      <c r="AV317" s="11">
        <f t="shared" si="192"/>
        <v>0.06017942664</v>
      </c>
      <c r="AW317" s="11">
        <f t="shared" si="192"/>
        <v>0.3622826938</v>
      </c>
      <c r="AX317" s="11">
        <f t="shared" si="192"/>
        <v>0.2585182153</v>
      </c>
      <c r="AY317" s="11">
        <f t="shared" si="192"/>
        <v>0.716280444</v>
      </c>
      <c r="AZ317" s="11">
        <f t="shared" si="192"/>
        <v>0.6784515038</v>
      </c>
      <c r="BA317" s="11">
        <f t="shared" si="192"/>
        <v>0.1329255161</v>
      </c>
      <c r="BB317" s="11">
        <f t="shared" si="192"/>
        <v>0.4765748008</v>
      </c>
      <c r="BC317" s="11">
        <f t="shared" si="192"/>
        <v>0.7050483372</v>
      </c>
      <c r="BD317" s="11">
        <f t="shared" si="192"/>
        <v>0.2316932139</v>
      </c>
      <c r="BE317" s="11">
        <f t="shared" si="192"/>
        <v>0.3881458302</v>
      </c>
      <c r="BF317" s="11">
        <f t="shared" si="192"/>
        <v>0.5546966759</v>
      </c>
      <c r="BG317" s="11">
        <f t="shared" si="192"/>
        <v>0.2824623061</v>
      </c>
      <c r="BH317" s="11">
        <f t="shared" si="192"/>
        <v>0.02689312518</v>
      </c>
      <c r="BI317" s="11">
        <f t="shared" si="192"/>
        <v>0.2415292157</v>
      </c>
      <c r="BJ317" s="11">
        <f t="shared" si="192"/>
        <v>0.5636319448</v>
      </c>
      <c r="BK317" s="11">
        <f t="shared" si="192"/>
        <v>0.8439374321</v>
      </c>
      <c r="BL317" s="11">
        <f t="shared" si="192"/>
        <v>0.4689947277</v>
      </c>
      <c r="BM317" s="11">
        <f t="shared" si="192"/>
        <v>0.1371862259</v>
      </c>
      <c r="BN317" s="11">
        <f t="shared" si="192"/>
        <v>0.2725270625</v>
      </c>
      <c r="BO317" s="11">
        <f t="shared" si="192"/>
        <v>0.09077309637</v>
      </c>
      <c r="BP317" s="11">
        <f t="shared" si="192"/>
        <v>0.9204287997</v>
      </c>
      <c r="BQ317" s="11">
        <f t="shared" si="192"/>
        <v>0.3802592646</v>
      </c>
      <c r="BR317" s="11">
        <f t="shared" si="192"/>
        <v>0.03131684285</v>
      </c>
      <c r="BS317" s="11">
        <f t="shared" si="192"/>
        <v>0.9648654418</v>
      </c>
      <c r="BT317" s="11">
        <f t="shared" si="192"/>
        <v>0.7206189587</v>
      </c>
      <c r="BU317" s="11">
        <f t="shared" si="192"/>
        <v>0.9182233525</v>
      </c>
      <c r="BV317" s="11">
        <f t="shared" si="192"/>
        <v>0.9478531224</v>
      </c>
      <c r="BW317" s="11">
        <f t="shared" si="192"/>
        <v>0.1252287649</v>
      </c>
      <c r="BX317" s="11">
        <f t="shared" si="192"/>
        <v>0.4474914665</v>
      </c>
      <c r="BY317" s="11">
        <f t="shared" si="192"/>
        <v>0.7675112294</v>
      </c>
      <c r="BZ317" s="11">
        <f t="shared" si="192"/>
        <v>0.06680379226</v>
      </c>
      <c r="CA317" s="11">
        <f t="shared" si="192"/>
        <v>0.9858574769</v>
      </c>
      <c r="CB317" s="11">
        <f t="shared" si="192"/>
        <v>0.7530208551</v>
      </c>
      <c r="CC317" s="11">
        <f t="shared" si="192"/>
        <v>0.7299945515</v>
      </c>
      <c r="CD317" s="11">
        <f t="shared" si="192"/>
        <v>0.5073526489</v>
      </c>
      <c r="CE317" s="11">
        <f t="shared" si="192"/>
        <v>0.5844593971</v>
      </c>
      <c r="CF317" s="11">
        <f t="shared" si="192"/>
        <v>0.3548423455</v>
      </c>
      <c r="CG317" s="11">
        <f t="shared" si="192"/>
        <v>0.2938524433</v>
      </c>
      <c r="CH317" s="11">
        <f t="shared" si="192"/>
        <v>0.7667321855</v>
      </c>
      <c r="CI317" s="11">
        <f t="shared" si="192"/>
        <v>0.8015920565</v>
      </c>
      <c r="CJ317" s="11">
        <f t="shared" si="192"/>
        <v>0.01596235046</v>
      </c>
      <c r="CK317" s="11">
        <f t="shared" si="192"/>
        <v>0.8633582303</v>
      </c>
      <c r="CL317" s="11">
        <f t="shared" si="192"/>
        <v>0.6466197972</v>
      </c>
      <c r="CM317" s="11">
        <f t="shared" si="192"/>
        <v>0.6997329607</v>
      </c>
      <c r="CN317" s="11">
        <f t="shared" si="192"/>
        <v>0.5945985641</v>
      </c>
      <c r="CO317" s="11">
        <f t="shared" si="192"/>
        <v>0.7121161119</v>
      </c>
      <c r="CP317" s="11">
        <f t="shared" si="192"/>
        <v>0.5094293367</v>
      </c>
      <c r="CQ317" s="11">
        <f t="shared" si="192"/>
        <v>0.001815303111</v>
      </c>
      <c r="CR317" s="11">
        <f t="shared" si="192"/>
        <v>0.4961805021</v>
      </c>
      <c r="CS317" s="11">
        <f t="shared" si="192"/>
        <v>0.3042786546</v>
      </c>
      <c r="CT317" s="11">
        <f t="shared" si="192"/>
        <v>0.8215286475</v>
      </c>
      <c r="CU317" s="11">
        <f t="shared" si="192"/>
        <v>0.9787601303</v>
      </c>
      <c r="CV317" s="11">
        <f t="shared" si="192"/>
        <v>0.1095419892</v>
      </c>
      <c r="CW317" s="11">
        <f t="shared" si="192"/>
        <v>0.8782765265</v>
      </c>
    </row>
    <row r="318" ht="12.75" customHeight="1" outlineLevel="1">
      <c r="A318" s="11" t="str">
        <f>A109</f>
        <v>plans[0].coverages[1].benefitStructure.benefitType</v>
      </c>
      <c r="B318" s="11">
        <f t="shared" ref="B318:CW318" si="193">RAND()</f>
        <v>0.03445029192</v>
      </c>
      <c r="C318" s="11">
        <f t="shared" si="193"/>
        <v>0.1442482817</v>
      </c>
      <c r="D318" s="11">
        <f t="shared" si="193"/>
        <v>0.01431714</v>
      </c>
      <c r="E318" s="11">
        <f t="shared" si="193"/>
        <v>0.03258043537</v>
      </c>
      <c r="F318" s="11">
        <f t="shared" si="193"/>
        <v>0.8729090366</v>
      </c>
      <c r="G318" s="11">
        <f t="shared" si="193"/>
        <v>0.7876726437</v>
      </c>
      <c r="H318" s="11">
        <f t="shared" si="193"/>
        <v>0.1143076652</v>
      </c>
      <c r="I318" s="11">
        <f t="shared" si="193"/>
        <v>0.5872222999</v>
      </c>
      <c r="J318" s="11">
        <f t="shared" si="193"/>
        <v>0.4812553403</v>
      </c>
      <c r="K318" s="11">
        <f t="shared" si="193"/>
        <v>0.3986893411</v>
      </c>
      <c r="L318" s="11">
        <f t="shared" si="193"/>
        <v>0.544004862</v>
      </c>
      <c r="M318" s="11">
        <f t="shared" si="193"/>
        <v>0.3327779064</v>
      </c>
      <c r="N318" s="11">
        <f t="shared" si="193"/>
        <v>0.9551288333</v>
      </c>
      <c r="O318" s="11">
        <f t="shared" si="193"/>
        <v>0.1898092676</v>
      </c>
      <c r="P318" s="11">
        <f t="shared" si="193"/>
        <v>0.05037243702</v>
      </c>
      <c r="Q318" s="11">
        <f t="shared" si="193"/>
        <v>0.2760424792</v>
      </c>
      <c r="R318" s="11">
        <f t="shared" si="193"/>
        <v>0.8711421637</v>
      </c>
      <c r="S318" s="11">
        <f t="shared" si="193"/>
        <v>0.7906329702</v>
      </c>
      <c r="T318" s="11">
        <f t="shared" si="193"/>
        <v>0.9859795149</v>
      </c>
      <c r="U318" s="11">
        <f t="shared" si="193"/>
        <v>0.7138012544</v>
      </c>
      <c r="V318" s="11">
        <f t="shared" si="193"/>
        <v>0.6963783866</v>
      </c>
      <c r="W318" s="11">
        <f t="shared" si="193"/>
        <v>0.1629171696</v>
      </c>
      <c r="X318" s="11">
        <f t="shared" si="193"/>
        <v>0.3265606527</v>
      </c>
      <c r="Y318" s="11">
        <f t="shared" si="193"/>
        <v>0.6255878516</v>
      </c>
      <c r="Z318" s="11">
        <f t="shared" si="193"/>
        <v>0.3173339442</v>
      </c>
      <c r="AA318" s="11">
        <f t="shared" si="193"/>
        <v>0.3274702052</v>
      </c>
      <c r="AB318" s="11">
        <f t="shared" si="193"/>
        <v>0.7709122788</v>
      </c>
      <c r="AC318" s="11">
        <f t="shared" si="193"/>
        <v>0.2474119171</v>
      </c>
      <c r="AD318" s="11">
        <f t="shared" si="193"/>
        <v>0.9265887725</v>
      </c>
      <c r="AE318" s="11">
        <f t="shared" si="193"/>
        <v>0.9536572017</v>
      </c>
      <c r="AF318" s="11">
        <f t="shared" si="193"/>
        <v>0.7864068083</v>
      </c>
      <c r="AG318" s="11">
        <f t="shared" si="193"/>
        <v>0.5022371485</v>
      </c>
      <c r="AH318" s="11">
        <f t="shared" si="193"/>
        <v>0.7554847248</v>
      </c>
      <c r="AI318" s="11">
        <f t="shared" si="193"/>
        <v>0.1122963688</v>
      </c>
      <c r="AJ318" s="11">
        <f t="shared" si="193"/>
        <v>0.7134056902</v>
      </c>
      <c r="AK318" s="11">
        <f t="shared" si="193"/>
        <v>0.2129912335</v>
      </c>
      <c r="AL318" s="11">
        <f t="shared" si="193"/>
        <v>0.3910935859</v>
      </c>
      <c r="AM318" s="11">
        <f t="shared" si="193"/>
        <v>0.7427276531</v>
      </c>
      <c r="AN318" s="11">
        <f t="shared" si="193"/>
        <v>0.2918525401</v>
      </c>
      <c r="AO318" s="11">
        <f t="shared" si="193"/>
        <v>0.2738885812</v>
      </c>
      <c r="AP318" s="11">
        <f t="shared" si="193"/>
        <v>0.6657558043</v>
      </c>
      <c r="AQ318" s="11">
        <f t="shared" si="193"/>
        <v>0.6348351173</v>
      </c>
      <c r="AR318" s="11">
        <f t="shared" si="193"/>
        <v>0.2233279059</v>
      </c>
      <c r="AS318" s="11">
        <f t="shared" si="193"/>
        <v>0.2058473871</v>
      </c>
      <c r="AT318" s="11">
        <f t="shared" si="193"/>
        <v>0.3574712492</v>
      </c>
      <c r="AU318" s="11">
        <f t="shared" si="193"/>
        <v>0.976803975</v>
      </c>
      <c r="AV318" s="11">
        <f t="shared" si="193"/>
        <v>0.6318464538</v>
      </c>
      <c r="AW318" s="11">
        <f t="shared" si="193"/>
        <v>0.7717822603</v>
      </c>
      <c r="AX318" s="11">
        <f t="shared" si="193"/>
        <v>0.1894234269</v>
      </c>
      <c r="AY318" s="11">
        <f t="shared" si="193"/>
        <v>0.7693939326</v>
      </c>
      <c r="AZ318" s="11">
        <f t="shared" si="193"/>
        <v>0.5366782341</v>
      </c>
      <c r="BA318" s="11">
        <f t="shared" si="193"/>
        <v>0.5775534382</v>
      </c>
      <c r="BB318" s="11">
        <f t="shared" si="193"/>
        <v>0.8669180694</v>
      </c>
      <c r="BC318" s="11">
        <f t="shared" si="193"/>
        <v>0.6575097287</v>
      </c>
      <c r="BD318" s="11">
        <f t="shared" si="193"/>
        <v>0.7004751652</v>
      </c>
      <c r="BE318" s="11">
        <f t="shared" si="193"/>
        <v>0.8343540658</v>
      </c>
      <c r="BF318" s="11">
        <f t="shared" si="193"/>
        <v>0.1400176692</v>
      </c>
      <c r="BG318" s="11">
        <f t="shared" si="193"/>
        <v>0.9798504701</v>
      </c>
      <c r="BH318" s="11">
        <f t="shared" si="193"/>
        <v>0.4659837757</v>
      </c>
      <c r="BI318" s="11">
        <f t="shared" si="193"/>
        <v>0.7083167646</v>
      </c>
      <c r="BJ318" s="11">
        <f t="shared" si="193"/>
        <v>0.1301529129</v>
      </c>
      <c r="BK318" s="11">
        <f t="shared" si="193"/>
        <v>0.08741867793</v>
      </c>
      <c r="BL318" s="11">
        <f t="shared" si="193"/>
        <v>0.4446257682</v>
      </c>
      <c r="BM318" s="11">
        <f t="shared" si="193"/>
        <v>0.9331205725</v>
      </c>
      <c r="BN318" s="11">
        <f t="shared" si="193"/>
        <v>0.4089926075</v>
      </c>
      <c r="BO318" s="11">
        <f t="shared" si="193"/>
        <v>0.2316705454</v>
      </c>
      <c r="BP318" s="11">
        <f t="shared" si="193"/>
        <v>0.170227467</v>
      </c>
      <c r="BQ318" s="11">
        <f t="shared" si="193"/>
        <v>0.611379712</v>
      </c>
      <c r="BR318" s="11">
        <f t="shared" si="193"/>
        <v>0.5678529712</v>
      </c>
      <c r="BS318" s="11">
        <f t="shared" si="193"/>
        <v>0.5730884332</v>
      </c>
      <c r="BT318" s="11">
        <f t="shared" si="193"/>
        <v>0.08117936365</v>
      </c>
      <c r="BU318" s="11">
        <f t="shared" si="193"/>
        <v>0.3805953207</v>
      </c>
      <c r="BV318" s="11">
        <f t="shared" si="193"/>
        <v>0.2659278019</v>
      </c>
      <c r="BW318" s="11">
        <f t="shared" si="193"/>
        <v>0.1109571555</v>
      </c>
      <c r="BX318" s="11">
        <f t="shared" si="193"/>
        <v>0.4443072465</v>
      </c>
      <c r="BY318" s="11">
        <f t="shared" si="193"/>
        <v>0.3694514135</v>
      </c>
      <c r="BZ318" s="11">
        <f t="shared" si="193"/>
        <v>0.9956207722</v>
      </c>
      <c r="CA318" s="11">
        <f t="shared" si="193"/>
        <v>0.5851249712</v>
      </c>
      <c r="CB318" s="11">
        <f t="shared" si="193"/>
        <v>0.08373589712</v>
      </c>
      <c r="CC318" s="11">
        <f t="shared" si="193"/>
        <v>0.6202363524</v>
      </c>
      <c r="CD318" s="11">
        <f t="shared" si="193"/>
        <v>0.05326083747</v>
      </c>
      <c r="CE318" s="11">
        <f t="shared" si="193"/>
        <v>0.650530796</v>
      </c>
      <c r="CF318" s="11">
        <f t="shared" si="193"/>
        <v>0.02802663918</v>
      </c>
      <c r="CG318" s="11">
        <f t="shared" si="193"/>
        <v>0.9031710126</v>
      </c>
      <c r="CH318" s="11">
        <f t="shared" si="193"/>
        <v>0.45348249</v>
      </c>
      <c r="CI318" s="11">
        <f t="shared" si="193"/>
        <v>0.8752786768</v>
      </c>
      <c r="CJ318" s="11">
        <f t="shared" si="193"/>
        <v>0.4388702964</v>
      </c>
      <c r="CK318" s="11">
        <f t="shared" si="193"/>
        <v>0.09842497235</v>
      </c>
      <c r="CL318" s="11">
        <f t="shared" si="193"/>
        <v>0.7755513899</v>
      </c>
      <c r="CM318" s="11">
        <f t="shared" si="193"/>
        <v>0.3630410066</v>
      </c>
      <c r="CN318" s="11">
        <f t="shared" si="193"/>
        <v>0.4346163603</v>
      </c>
      <c r="CO318" s="11">
        <f t="shared" si="193"/>
        <v>0.5716019664</v>
      </c>
      <c r="CP318" s="11">
        <f t="shared" si="193"/>
        <v>0.1799174867</v>
      </c>
      <c r="CQ318" s="11">
        <f t="shared" si="193"/>
        <v>0.05057149875</v>
      </c>
      <c r="CR318" s="11">
        <f t="shared" si="193"/>
        <v>0.6719198723</v>
      </c>
      <c r="CS318" s="11">
        <f t="shared" si="193"/>
        <v>0.2184757303</v>
      </c>
      <c r="CT318" s="11">
        <f t="shared" si="193"/>
        <v>0.08327619958</v>
      </c>
      <c r="CU318" s="11">
        <f t="shared" si="193"/>
        <v>0.9811092725</v>
      </c>
      <c r="CV318" s="11">
        <f t="shared" si="193"/>
        <v>0.7987873804</v>
      </c>
      <c r="CW318" s="11">
        <f t="shared" si="193"/>
        <v>0.1047577516</v>
      </c>
    </row>
    <row r="319" ht="12.75" customHeight="1" outlineLevel="1">
      <c r="A319" s="11" t="str">
        <f>A119</f>
        <v>plans[0].coverages[1].benefitStructure.tierType</v>
      </c>
      <c r="B319" s="11">
        <f t="shared" ref="B319:CW319" si="194">RAND()</f>
        <v>0.4764091094</v>
      </c>
      <c r="C319" s="11">
        <f t="shared" si="194"/>
        <v>0.9970884102</v>
      </c>
      <c r="D319" s="11">
        <f t="shared" si="194"/>
        <v>0.5075403642</v>
      </c>
      <c r="E319" s="11">
        <f t="shared" si="194"/>
        <v>0.1936459256</v>
      </c>
      <c r="F319" s="11">
        <f t="shared" si="194"/>
        <v>0.810343636</v>
      </c>
      <c r="G319" s="11">
        <f t="shared" si="194"/>
        <v>0.3294432727</v>
      </c>
      <c r="H319" s="11">
        <f t="shared" si="194"/>
        <v>0.9095587971</v>
      </c>
      <c r="I319" s="11">
        <f t="shared" si="194"/>
        <v>0.5592381738</v>
      </c>
      <c r="J319" s="11">
        <f t="shared" si="194"/>
        <v>0.8583749923</v>
      </c>
      <c r="K319" s="11">
        <f t="shared" si="194"/>
        <v>0.221810951</v>
      </c>
      <c r="L319" s="11">
        <f t="shared" si="194"/>
        <v>0.9609991188</v>
      </c>
      <c r="M319" s="11">
        <f t="shared" si="194"/>
        <v>0.3061419534</v>
      </c>
      <c r="N319" s="11">
        <f t="shared" si="194"/>
        <v>0.2769142623</v>
      </c>
      <c r="O319" s="11">
        <f t="shared" si="194"/>
        <v>0.9724265459</v>
      </c>
      <c r="P319" s="11">
        <f t="shared" si="194"/>
        <v>0.3312965733</v>
      </c>
      <c r="Q319" s="11">
        <f t="shared" si="194"/>
        <v>0.4845249421</v>
      </c>
      <c r="R319" s="11">
        <f t="shared" si="194"/>
        <v>0.4843801854</v>
      </c>
      <c r="S319" s="11">
        <f t="shared" si="194"/>
        <v>0.8918906547</v>
      </c>
      <c r="T319" s="11">
        <f t="shared" si="194"/>
        <v>0.5971296163</v>
      </c>
      <c r="U319" s="11">
        <f t="shared" si="194"/>
        <v>0.4367155389</v>
      </c>
      <c r="V319" s="11">
        <f t="shared" si="194"/>
        <v>0.9713998359</v>
      </c>
      <c r="W319" s="11">
        <f t="shared" si="194"/>
        <v>0.9559757448</v>
      </c>
      <c r="X319" s="11">
        <f t="shared" si="194"/>
        <v>0.03983376185</v>
      </c>
      <c r="Y319" s="11">
        <f t="shared" si="194"/>
        <v>0.498257412</v>
      </c>
      <c r="Z319" s="11">
        <f t="shared" si="194"/>
        <v>0.9340684272</v>
      </c>
      <c r="AA319" s="11">
        <f t="shared" si="194"/>
        <v>0.9816867317</v>
      </c>
      <c r="AB319" s="11">
        <f t="shared" si="194"/>
        <v>0.8693900351</v>
      </c>
      <c r="AC319" s="11">
        <f t="shared" si="194"/>
        <v>0.9819840807</v>
      </c>
      <c r="AD319" s="11">
        <f t="shared" si="194"/>
        <v>0.2497994349</v>
      </c>
      <c r="AE319" s="11">
        <f t="shared" si="194"/>
        <v>0.6586073725</v>
      </c>
      <c r="AF319" s="11">
        <f t="shared" si="194"/>
        <v>0.5195195381</v>
      </c>
      <c r="AG319" s="11">
        <f t="shared" si="194"/>
        <v>0.402144863</v>
      </c>
      <c r="AH319" s="11">
        <f t="shared" si="194"/>
        <v>0.06529623337</v>
      </c>
      <c r="AI319" s="11">
        <f t="shared" si="194"/>
        <v>0.01756341756</v>
      </c>
      <c r="AJ319" s="11">
        <f t="shared" si="194"/>
        <v>0.9084151771</v>
      </c>
      <c r="AK319" s="11">
        <f t="shared" si="194"/>
        <v>0.145613088</v>
      </c>
      <c r="AL319" s="11">
        <f t="shared" si="194"/>
        <v>0.5161766851</v>
      </c>
      <c r="AM319" s="11">
        <f t="shared" si="194"/>
        <v>0.1686340795</v>
      </c>
      <c r="AN319" s="11">
        <f t="shared" si="194"/>
        <v>0.8096416948</v>
      </c>
      <c r="AO319" s="11">
        <f t="shared" si="194"/>
        <v>0.04720841768</v>
      </c>
      <c r="AP319" s="11">
        <f t="shared" si="194"/>
        <v>0.3477816172</v>
      </c>
      <c r="AQ319" s="11">
        <f t="shared" si="194"/>
        <v>0.3905426215</v>
      </c>
      <c r="AR319" s="11">
        <f t="shared" si="194"/>
        <v>0.7277356278</v>
      </c>
      <c r="AS319" s="11">
        <f t="shared" si="194"/>
        <v>0.5761639618</v>
      </c>
      <c r="AT319" s="11">
        <f t="shared" si="194"/>
        <v>0.4566989292</v>
      </c>
      <c r="AU319" s="11">
        <f t="shared" si="194"/>
        <v>0.9034579132</v>
      </c>
      <c r="AV319" s="11">
        <f t="shared" si="194"/>
        <v>0.9230361326</v>
      </c>
      <c r="AW319" s="11">
        <f t="shared" si="194"/>
        <v>0.5907696496</v>
      </c>
      <c r="AX319" s="11">
        <f t="shared" si="194"/>
        <v>0.6225339619</v>
      </c>
      <c r="AY319" s="11">
        <f t="shared" si="194"/>
        <v>0.9072376753</v>
      </c>
      <c r="AZ319" s="11">
        <f t="shared" si="194"/>
        <v>0.4802779212</v>
      </c>
      <c r="BA319" s="11">
        <f t="shared" si="194"/>
        <v>0.8682233111</v>
      </c>
      <c r="BB319" s="11">
        <f t="shared" si="194"/>
        <v>0.9494578934</v>
      </c>
      <c r="BC319" s="11">
        <f t="shared" si="194"/>
        <v>0.7171448511</v>
      </c>
      <c r="BD319" s="11">
        <f t="shared" si="194"/>
        <v>0.5654778209</v>
      </c>
      <c r="BE319" s="11">
        <f t="shared" si="194"/>
        <v>0.8667203115</v>
      </c>
      <c r="BF319" s="11">
        <f t="shared" si="194"/>
        <v>0.7870652012</v>
      </c>
      <c r="BG319" s="11">
        <f t="shared" si="194"/>
        <v>0.07906853337</v>
      </c>
      <c r="BH319" s="11">
        <f t="shared" si="194"/>
        <v>0.2656459858</v>
      </c>
      <c r="BI319" s="11">
        <f t="shared" si="194"/>
        <v>0.426813304</v>
      </c>
      <c r="BJ319" s="11">
        <f t="shared" si="194"/>
        <v>0.1500713837</v>
      </c>
      <c r="BK319" s="11">
        <f t="shared" si="194"/>
        <v>0.9962803863</v>
      </c>
      <c r="BL319" s="11">
        <f t="shared" si="194"/>
        <v>0.6558529234</v>
      </c>
      <c r="BM319" s="11">
        <f t="shared" si="194"/>
        <v>0.369073296</v>
      </c>
      <c r="BN319" s="11">
        <f t="shared" si="194"/>
        <v>0.9063823449</v>
      </c>
      <c r="BO319" s="11">
        <f t="shared" si="194"/>
        <v>0.6497580132</v>
      </c>
      <c r="BP319" s="11">
        <f t="shared" si="194"/>
        <v>0.9881839815</v>
      </c>
      <c r="BQ319" s="11">
        <f t="shared" si="194"/>
        <v>0.1950831812</v>
      </c>
      <c r="BR319" s="11">
        <f t="shared" si="194"/>
        <v>0.2530664942</v>
      </c>
      <c r="BS319" s="11">
        <f t="shared" si="194"/>
        <v>0.2441065594</v>
      </c>
      <c r="BT319" s="11">
        <f t="shared" si="194"/>
        <v>0.1471120807</v>
      </c>
      <c r="BU319" s="11">
        <f t="shared" si="194"/>
        <v>0.3487950168</v>
      </c>
      <c r="BV319" s="11">
        <f t="shared" si="194"/>
        <v>0.2497610604</v>
      </c>
      <c r="BW319" s="11">
        <f t="shared" si="194"/>
        <v>0.8611094723</v>
      </c>
      <c r="BX319" s="11">
        <f t="shared" si="194"/>
        <v>0.7658202535</v>
      </c>
      <c r="BY319" s="11">
        <f t="shared" si="194"/>
        <v>0.7452823556</v>
      </c>
      <c r="BZ319" s="11">
        <f t="shared" si="194"/>
        <v>0.4290437116</v>
      </c>
      <c r="CA319" s="11">
        <f t="shared" si="194"/>
        <v>0.6529401921</v>
      </c>
      <c r="CB319" s="11">
        <f t="shared" si="194"/>
        <v>0.648005127</v>
      </c>
      <c r="CC319" s="11">
        <f t="shared" si="194"/>
        <v>0.5239189017</v>
      </c>
      <c r="CD319" s="11">
        <f t="shared" si="194"/>
        <v>0.7533006584</v>
      </c>
      <c r="CE319" s="11">
        <f t="shared" si="194"/>
        <v>0.9570655251</v>
      </c>
      <c r="CF319" s="11">
        <f t="shared" si="194"/>
        <v>0.3896925596</v>
      </c>
      <c r="CG319" s="11">
        <f t="shared" si="194"/>
        <v>0.2330144814</v>
      </c>
      <c r="CH319" s="11">
        <f t="shared" si="194"/>
        <v>0.4376226809</v>
      </c>
      <c r="CI319" s="11">
        <f t="shared" si="194"/>
        <v>0.1648723143</v>
      </c>
      <c r="CJ319" s="11">
        <f t="shared" si="194"/>
        <v>0.3455968589</v>
      </c>
      <c r="CK319" s="11">
        <f t="shared" si="194"/>
        <v>0.9029401273</v>
      </c>
      <c r="CL319" s="11">
        <f t="shared" si="194"/>
        <v>0.4082602381</v>
      </c>
      <c r="CM319" s="11">
        <f t="shared" si="194"/>
        <v>0.4260482869</v>
      </c>
      <c r="CN319" s="11">
        <f t="shared" si="194"/>
        <v>0.3345545765</v>
      </c>
      <c r="CO319" s="11">
        <f t="shared" si="194"/>
        <v>0.7147728109</v>
      </c>
      <c r="CP319" s="11">
        <f t="shared" si="194"/>
        <v>0.4161688509</v>
      </c>
      <c r="CQ319" s="11">
        <f t="shared" si="194"/>
        <v>0.5207488817</v>
      </c>
      <c r="CR319" s="11">
        <f t="shared" si="194"/>
        <v>0.7285642971</v>
      </c>
      <c r="CS319" s="11">
        <f t="shared" si="194"/>
        <v>0.2214917051</v>
      </c>
      <c r="CT319" s="11">
        <f t="shared" si="194"/>
        <v>0.07517613401</v>
      </c>
      <c r="CU319" s="11">
        <f t="shared" si="194"/>
        <v>0.4815805822</v>
      </c>
      <c r="CV319" s="11">
        <f t="shared" si="194"/>
        <v>0.8199636656</v>
      </c>
      <c r="CW319" s="11">
        <f t="shared" si="194"/>
        <v>0.3287568772</v>
      </c>
    </row>
    <row r="320" ht="12.75" customHeight="1" outlineLevel="1">
      <c r="A320" s="11" t="str">
        <f t="shared" ref="A320:A321" si="196">A116</f>
        <v>plans[0].coverages[1].benefitStructure.roundingMethod</v>
      </c>
      <c r="B320" s="11">
        <f t="shared" ref="B320:CW320" si="195">RAND()</f>
        <v>0.6424687285</v>
      </c>
      <c r="C320" s="11">
        <f t="shared" si="195"/>
        <v>0.591927094</v>
      </c>
      <c r="D320" s="11">
        <f t="shared" si="195"/>
        <v>0.2502086898</v>
      </c>
      <c r="E320" s="11">
        <f t="shared" si="195"/>
        <v>0.03069085243</v>
      </c>
      <c r="F320" s="11">
        <f t="shared" si="195"/>
        <v>0.1107297728</v>
      </c>
      <c r="G320" s="11">
        <f t="shared" si="195"/>
        <v>0.6500262439</v>
      </c>
      <c r="H320" s="11">
        <f t="shared" si="195"/>
        <v>0.1753861227</v>
      </c>
      <c r="I320" s="11">
        <f t="shared" si="195"/>
        <v>0.5541486337</v>
      </c>
      <c r="J320" s="11">
        <f t="shared" si="195"/>
        <v>0.007504928022</v>
      </c>
      <c r="K320" s="11">
        <f t="shared" si="195"/>
        <v>0.2809033501</v>
      </c>
      <c r="L320" s="11">
        <f t="shared" si="195"/>
        <v>0.3653680583</v>
      </c>
      <c r="M320" s="11">
        <f t="shared" si="195"/>
        <v>0.1026029318</v>
      </c>
      <c r="N320" s="11">
        <f t="shared" si="195"/>
        <v>0.9880943013</v>
      </c>
      <c r="O320" s="11">
        <f t="shared" si="195"/>
        <v>0.4680743748</v>
      </c>
      <c r="P320" s="11">
        <f t="shared" si="195"/>
        <v>0.7942921495</v>
      </c>
      <c r="Q320" s="11">
        <f t="shared" si="195"/>
        <v>0.9193201158</v>
      </c>
      <c r="R320" s="11">
        <f t="shared" si="195"/>
        <v>0.1769848275</v>
      </c>
      <c r="S320" s="11">
        <f t="shared" si="195"/>
        <v>0.3679558053</v>
      </c>
      <c r="T320" s="11">
        <f t="shared" si="195"/>
        <v>0.9581929514</v>
      </c>
      <c r="U320" s="11">
        <f t="shared" si="195"/>
        <v>0.07459466624</v>
      </c>
      <c r="V320" s="11">
        <f t="shared" si="195"/>
        <v>0.852692407</v>
      </c>
      <c r="W320" s="11">
        <f t="shared" si="195"/>
        <v>0.03860632174</v>
      </c>
      <c r="X320" s="11">
        <f t="shared" si="195"/>
        <v>0.9828482028</v>
      </c>
      <c r="Y320" s="11">
        <f t="shared" si="195"/>
        <v>0.7761863787</v>
      </c>
      <c r="Z320" s="11">
        <f t="shared" si="195"/>
        <v>0.0850576619</v>
      </c>
      <c r="AA320" s="11">
        <f t="shared" si="195"/>
        <v>0.6414297948</v>
      </c>
      <c r="AB320" s="11">
        <f t="shared" si="195"/>
        <v>0.5532193328</v>
      </c>
      <c r="AC320" s="11">
        <f t="shared" si="195"/>
        <v>0.9281096647</v>
      </c>
      <c r="AD320" s="11">
        <f t="shared" si="195"/>
        <v>0.3757764771</v>
      </c>
      <c r="AE320" s="11">
        <f t="shared" si="195"/>
        <v>0.979121042</v>
      </c>
      <c r="AF320" s="11">
        <f t="shared" si="195"/>
        <v>0.3402673759</v>
      </c>
      <c r="AG320" s="11">
        <f t="shared" si="195"/>
        <v>0.4260559929</v>
      </c>
      <c r="AH320" s="11">
        <f t="shared" si="195"/>
        <v>0.6029467091</v>
      </c>
      <c r="AI320" s="11">
        <f t="shared" si="195"/>
        <v>0.4831355997</v>
      </c>
      <c r="AJ320" s="11">
        <f t="shared" si="195"/>
        <v>0.8509258423</v>
      </c>
      <c r="AK320" s="11">
        <f t="shared" si="195"/>
        <v>0.927731056</v>
      </c>
      <c r="AL320" s="11">
        <f t="shared" si="195"/>
        <v>0.820412253</v>
      </c>
      <c r="AM320" s="11">
        <f t="shared" si="195"/>
        <v>0.01396448455</v>
      </c>
      <c r="AN320" s="11">
        <f t="shared" si="195"/>
        <v>0.8770112313</v>
      </c>
      <c r="AO320" s="11">
        <f t="shared" si="195"/>
        <v>0.08638774499</v>
      </c>
      <c r="AP320" s="11">
        <f t="shared" si="195"/>
        <v>0.7126857061</v>
      </c>
      <c r="AQ320" s="11">
        <f t="shared" si="195"/>
        <v>0.08749544746</v>
      </c>
      <c r="AR320" s="11">
        <f t="shared" si="195"/>
        <v>0.9688531565</v>
      </c>
      <c r="AS320" s="11">
        <f t="shared" si="195"/>
        <v>0.4858359575</v>
      </c>
      <c r="AT320" s="11">
        <f t="shared" si="195"/>
        <v>0.7562309615</v>
      </c>
      <c r="AU320" s="11">
        <f t="shared" si="195"/>
        <v>0.3907420293</v>
      </c>
      <c r="AV320" s="11">
        <f t="shared" si="195"/>
        <v>0.6094247195</v>
      </c>
      <c r="AW320" s="11">
        <f t="shared" si="195"/>
        <v>0.7652109845</v>
      </c>
      <c r="AX320" s="11">
        <f t="shared" si="195"/>
        <v>0.3878867551</v>
      </c>
      <c r="AY320" s="11">
        <f t="shared" si="195"/>
        <v>0.7002213174</v>
      </c>
      <c r="AZ320" s="11">
        <f t="shared" si="195"/>
        <v>0.01475464706</v>
      </c>
      <c r="BA320" s="11">
        <f t="shared" si="195"/>
        <v>0.671781271</v>
      </c>
      <c r="BB320" s="11">
        <f t="shared" si="195"/>
        <v>0.7312128032</v>
      </c>
      <c r="BC320" s="11">
        <f t="shared" si="195"/>
        <v>0.5662620776</v>
      </c>
      <c r="BD320" s="11">
        <f t="shared" si="195"/>
        <v>0.7364025489</v>
      </c>
      <c r="BE320" s="11">
        <f t="shared" si="195"/>
        <v>0.03007697547</v>
      </c>
      <c r="BF320" s="11">
        <f t="shared" si="195"/>
        <v>0.6815393535</v>
      </c>
      <c r="BG320" s="11">
        <f t="shared" si="195"/>
        <v>0.3765241837</v>
      </c>
      <c r="BH320" s="11">
        <f t="shared" si="195"/>
        <v>0.4917782252</v>
      </c>
      <c r="BI320" s="11">
        <f t="shared" si="195"/>
        <v>0.8656207258</v>
      </c>
      <c r="BJ320" s="11">
        <f t="shared" si="195"/>
        <v>0.4005016752</v>
      </c>
      <c r="BK320" s="11">
        <f t="shared" si="195"/>
        <v>0.6620108612</v>
      </c>
      <c r="BL320" s="11">
        <f t="shared" si="195"/>
        <v>0.898086655</v>
      </c>
      <c r="BM320" s="11">
        <f t="shared" si="195"/>
        <v>0.1715415134</v>
      </c>
      <c r="BN320" s="11">
        <f t="shared" si="195"/>
        <v>0.5208407353</v>
      </c>
      <c r="BO320" s="11">
        <f t="shared" si="195"/>
        <v>0.7588545861</v>
      </c>
      <c r="BP320" s="11">
        <f t="shared" si="195"/>
        <v>0.0356795426</v>
      </c>
      <c r="BQ320" s="11">
        <f t="shared" si="195"/>
        <v>0.05635324956</v>
      </c>
      <c r="BR320" s="11">
        <f t="shared" si="195"/>
        <v>0.6122510879</v>
      </c>
      <c r="BS320" s="11">
        <f t="shared" si="195"/>
        <v>0.1891585662</v>
      </c>
      <c r="BT320" s="11">
        <f t="shared" si="195"/>
        <v>0.01659497167</v>
      </c>
      <c r="BU320" s="11">
        <f t="shared" si="195"/>
        <v>0.2611789776</v>
      </c>
      <c r="BV320" s="11">
        <f t="shared" si="195"/>
        <v>0.7090574696</v>
      </c>
      <c r="BW320" s="11">
        <f t="shared" si="195"/>
        <v>0.3741742346</v>
      </c>
      <c r="BX320" s="11">
        <f t="shared" si="195"/>
        <v>0.9840662746</v>
      </c>
      <c r="BY320" s="11">
        <f t="shared" si="195"/>
        <v>0.2847023621</v>
      </c>
      <c r="BZ320" s="11">
        <f t="shared" si="195"/>
        <v>0.9505013287</v>
      </c>
      <c r="CA320" s="11">
        <f t="shared" si="195"/>
        <v>0.5430967354</v>
      </c>
      <c r="CB320" s="11">
        <f t="shared" si="195"/>
        <v>0.2187813766</v>
      </c>
      <c r="CC320" s="11">
        <f t="shared" si="195"/>
        <v>0.6041273066</v>
      </c>
      <c r="CD320" s="11">
        <f t="shared" si="195"/>
        <v>0.634418237</v>
      </c>
      <c r="CE320" s="11">
        <f t="shared" si="195"/>
        <v>0.9507590918</v>
      </c>
      <c r="CF320" s="11">
        <f t="shared" si="195"/>
        <v>0.277673864</v>
      </c>
      <c r="CG320" s="11">
        <f t="shared" si="195"/>
        <v>0.7304271211</v>
      </c>
      <c r="CH320" s="11">
        <f t="shared" si="195"/>
        <v>0.2350879713</v>
      </c>
      <c r="CI320" s="11">
        <f t="shared" si="195"/>
        <v>0.7675067771</v>
      </c>
      <c r="CJ320" s="11">
        <f t="shared" si="195"/>
        <v>0.3410270425</v>
      </c>
      <c r="CK320" s="11">
        <f t="shared" si="195"/>
        <v>0.08616458834</v>
      </c>
      <c r="CL320" s="11">
        <f t="shared" si="195"/>
        <v>0.1860379081</v>
      </c>
      <c r="CM320" s="11">
        <f t="shared" si="195"/>
        <v>0.2545335337</v>
      </c>
      <c r="CN320" s="11">
        <f t="shared" si="195"/>
        <v>0.1936723027</v>
      </c>
      <c r="CO320" s="11">
        <f t="shared" si="195"/>
        <v>0.9441640161</v>
      </c>
      <c r="CP320" s="11">
        <f t="shared" si="195"/>
        <v>0.4785815408</v>
      </c>
      <c r="CQ320" s="11">
        <f t="shared" si="195"/>
        <v>0.08795993048</v>
      </c>
      <c r="CR320" s="11">
        <f t="shared" si="195"/>
        <v>0.5160628881</v>
      </c>
      <c r="CS320" s="11">
        <f t="shared" si="195"/>
        <v>0.9153166171</v>
      </c>
      <c r="CT320" s="11">
        <f t="shared" si="195"/>
        <v>0.3768728885</v>
      </c>
      <c r="CU320" s="11">
        <f t="shared" si="195"/>
        <v>0.9449358832</v>
      </c>
      <c r="CV320" s="11">
        <f t="shared" si="195"/>
        <v>0.4110044034</v>
      </c>
      <c r="CW320" s="11">
        <f t="shared" si="195"/>
        <v>0.7238003992</v>
      </c>
    </row>
    <row r="321" ht="12.75" customHeight="1" outlineLevel="1">
      <c r="A321" s="11" t="str">
        <f t="shared" si="196"/>
        <v>plans[0].coverages[1].benefitStructure.roundingAmount</v>
      </c>
      <c r="B321" s="11">
        <f t="shared" ref="B321:CW321" si="197">RAND()</f>
        <v>0.50854718</v>
      </c>
      <c r="C321" s="11">
        <f t="shared" si="197"/>
        <v>0.9424152095</v>
      </c>
      <c r="D321" s="11">
        <f t="shared" si="197"/>
        <v>0.1993968981</v>
      </c>
      <c r="E321" s="11">
        <f t="shared" si="197"/>
        <v>0.4030957391</v>
      </c>
      <c r="F321" s="11">
        <f t="shared" si="197"/>
        <v>0.5419724957</v>
      </c>
      <c r="G321" s="11">
        <f t="shared" si="197"/>
        <v>0.8808218018</v>
      </c>
      <c r="H321" s="11">
        <f t="shared" si="197"/>
        <v>0.2831010726</v>
      </c>
      <c r="I321" s="11">
        <f t="shared" si="197"/>
        <v>0.301444853</v>
      </c>
      <c r="J321" s="11">
        <f t="shared" si="197"/>
        <v>0.04474880991</v>
      </c>
      <c r="K321" s="11">
        <f t="shared" si="197"/>
        <v>0.6500200323</v>
      </c>
      <c r="L321" s="11">
        <f t="shared" si="197"/>
        <v>0.4072106136</v>
      </c>
      <c r="M321" s="11">
        <f t="shared" si="197"/>
        <v>0.1400500296</v>
      </c>
      <c r="N321" s="11">
        <f t="shared" si="197"/>
        <v>0.7231623091</v>
      </c>
      <c r="O321" s="11">
        <f t="shared" si="197"/>
        <v>0.7063194836</v>
      </c>
      <c r="P321" s="11">
        <f t="shared" si="197"/>
        <v>0.9644859893</v>
      </c>
      <c r="Q321" s="11">
        <f t="shared" si="197"/>
        <v>0.344421126</v>
      </c>
      <c r="R321" s="11">
        <f t="shared" si="197"/>
        <v>0.1352239594</v>
      </c>
      <c r="S321" s="11">
        <f t="shared" si="197"/>
        <v>0.2546464499</v>
      </c>
      <c r="T321" s="11">
        <f t="shared" si="197"/>
        <v>0.6717125358</v>
      </c>
      <c r="U321" s="11">
        <f t="shared" si="197"/>
        <v>0.3387327813</v>
      </c>
      <c r="V321" s="11">
        <f t="shared" si="197"/>
        <v>0.7948918593</v>
      </c>
      <c r="W321" s="11">
        <f t="shared" si="197"/>
        <v>0.3450299</v>
      </c>
      <c r="X321" s="11">
        <f t="shared" si="197"/>
        <v>0.9799835294</v>
      </c>
      <c r="Y321" s="11">
        <f t="shared" si="197"/>
        <v>0.8609689828</v>
      </c>
      <c r="Z321" s="11">
        <f t="shared" si="197"/>
        <v>0.5651729088</v>
      </c>
      <c r="AA321" s="11">
        <f t="shared" si="197"/>
        <v>0.4112873845</v>
      </c>
      <c r="AB321" s="11">
        <f t="shared" si="197"/>
        <v>0.0336283542</v>
      </c>
      <c r="AC321" s="11">
        <f t="shared" si="197"/>
        <v>0.136282938</v>
      </c>
      <c r="AD321" s="11">
        <f t="shared" si="197"/>
        <v>0.6721351504</v>
      </c>
      <c r="AE321" s="11">
        <f t="shared" si="197"/>
        <v>0.8964417384</v>
      </c>
      <c r="AF321" s="11">
        <f t="shared" si="197"/>
        <v>0.1348167948</v>
      </c>
      <c r="AG321" s="11">
        <f t="shared" si="197"/>
        <v>0.1781035676</v>
      </c>
      <c r="AH321" s="11">
        <f t="shared" si="197"/>
        <v>0.9218620111</v>
      </c>
      <c r="AI321" s="11">
        <f t="shared" si="197"/>
        <v>0.8594000462</v>
      </c>
      <c r="AJ321" s="11">
        <f t="shared" si="197"/>
        <v>0.9208709963</v>
      </c>
      <c r="AK321" s="11">
        <f t="shared" si="197"/>
        <v>0.7365197014</v>
      </c>
      <c r="AL321" s="11">
        <f t="shared" si="197"/>
        <v>0.9523796877</v>
      </c>
      <c r="AM321" s="11">
        <f t="shared" si="197"/>
        <v>0.7074260699</v>
      </c>
      <c r="AN321" s="11">
        <f t="shared" si="197"/>
        <v>0.7113161296</v>
      </c>
      <c r="AO321" s="11">
        <f t="shared" si="197"/>
        <v>0.6634735217</v>
      </c>
      <c r="AP321" s="11">
        <f t="shared" si="197"/>
        <v>0.6025888231</v>
      </c>
      <c r="AQ321" s="11">
        <f t="shared" si="197"/>
        <v>0.4489374056</v>
      </c>
      <c r="AR321" s="11">
        <f t="shared" si="197"/>
        <v>0.731701059</v>
      </c>
      <c r="AS321" s="11">
        <f t="shared" si="197"/>
        <v>0.714294224</v>
      </c>
      <c r="AT321" s="11">
        <f t="shared" si="197"/>
        <v>0.7302321125</v>
      </c>
      <c r="AU321" s="11">
        <f t="shared" si="197"/>
        <v>0.1111585181</v>
      </c>
      <c r="AV321" s="11">
        <f t="shared" si="197"/>
        <v>0.1712202502</v>
      </c>
      <c r="AW321" s="11">
        <f t="shared" si="197"/>
        <v>0.05510329924</v>
      </c>
      <c r="AX321" s="11">
        <f t="shared" si="197"/>
        <v>0.06092839546</v>
      </c>
      <c r="AY321" s="11">
        <f t="shared" si="197"/>
        <v>0.2171610443</v>
      </c>
      <c r="AZ321" s="11">
        <f t="shared" si="197"/>
        <v>0.281168357</v>
      </c>
      <c r="BA321" s="11">
        <f t="shared" si="197"/>
        <v>0.995622697</v>
      </c>
      <c r="BB321" s="11">
        <f t="shared" si="197"/>
        <v>0.9003052698</v>
      </c>
      <c r="BC321" s="11">
        <f t="shared" si="197"/>
        <v>0.4668225691</v>
      </c>
      <c r="BD321" s="11">
        <f t="shared" si="197"/>
        <v>0.9712584069</v>
      </c>
      <c r="BE321" s="11">
        <f t="shared" si="197"/>
        <v>0.7169169542</v>
      </c>
      <c r="BF321" s="11">
        <f t="shared" si="197"/>
        <v>0.79126088</v>
      </c>
      <c r="BG321" s="11">
        <f t="shared" si="197"/>
        <v>0.01623504635</v>
      </c>
      <c r="BH321" s="11">
        <f t="shared" si="197"/>
        <v>0.6108350128</v>
      </c>
      <c r="BI321" s="11">
        <f t="shared" si="197"/>
        <v>0.01360074955</v>
      </c>
      <c r="BJ321" s="11">
        <f t="shared" si="197"/>
        <v>0.4483863567</v>
      </c>
      <c r="BK321" s="11">
        <f t="shared" si="197"/>
        <v>0.00009424076597</v>
      </c>
      <c r="BL321" s="11">
        <f t="shared" si="197"/>
        <v>0.9920139878</v>
      </c>
      <c r="BM321" s="11">
        <f t="shared" si="197"/>
        <v>0.3200429902</v>
      </c>
      <c r="BN321" s="11">
        <f t="shared" si="197"/>
        <v>0.5515803569</v>
      </c>
      <c r="BO321" s="11">
        <f t="shared" si="197"/>
        <v>0.1916013122</v>
      </c>
      <c r="BP321" s="11">
        <f t="shared" si="197"/>
        <v>0.6617793811</v>
      </c>
      <c r="BQ321" s="11">
        <f t="shared" si="197"/>
        <v>0.5400988399</v>
      </c>
      <c r="BR321" s="11">
        <f t="shared" si="197"/>
        <v>0.2308864</v>
      </c>
      <c r="BS321" s="11">
        <f t="shared" si="197"/>
        <v>0.9444079387</v>
      </c>
      <c r="BT321" s="11">
        <f t="shared" si="197"/>
        <v>0.08006927246</v>
      </c>
      <c r="BU321" s="11">
        <f t="shared" si="197"/>
        <v>0.4499006224</v>
      </c>
      <c r="BV321" s="11">
        <f t="shared" si="197"/>
        <v>0.3245849632</v>
      </c>
      <c r="BW321" s="11">
        <f t="shared" si="197"/>
        <v>0.8111360191</v>
      </c>
      <c r="BX321" s="11">
        <f t="shared" si="197"/>
        <v>0.3108816352</v>
      </c>
      <c r="BY321" s="11">
        <f t="shared" si="197"/>
        <v>0.6932392414</v>
      </c>
      <c r="BZ321" s="11">
        <f t="shared" si="197"/>
        <v>0.7425709638</v>
      </c>
      <c r="CA321" s="11">
        <f t="shared" si="197"/>
        <v>0.4830035074</v>
      </c>
      <c r="CB321" s="11">
        <f t="shared" si="197"/>
        <v>0.2034314491</v>
      </c>
      <c r="CC321" s="11">
        <f t="shared" si="197"/>
        <v>0.6390671024</v>
      </c>
      <c r="CD321" s="11">
        <f t="shared" si="197"/>
        <v>0.5170481972</v>
      </c>
      <c r="CE321" s="11">
        <f t="shared" si="197"/>
        <v>0.9450873237</v>
      </c>
      <c r="CF321" s="11">
        <f t="shared" si="197"/>
        <v>0.2703903054</v>
      </c>
      <c r="CG321" s="11">
        <f t="shared" si="197"/>
        <v>0.6206539165</v>
      </c>
      <c r="CH321" s="11">
        <f t="shared" si="197"/>
        <v>0.3725720663</v>
      </c>
      <c r="CI321" s="11">
        <f t="shared" si="197"/>
        <v>0.9917547362</v>
      </c>
      <c r="CJ321" s="11">
        <f t="shared" si="197"/>
        <v>0.7202398714</v>
      </c>
      <c r="CK321" s="11">
        <f t="shared" si="197"/>
        <v>0.3259265149</v>
      </c>
      <c r="CL321" s="11">
        <f t="shared" si="197"/>
        <v>0.8974714786</v>
      </c>
      <c r="CM321" s="11">
        <f t="shared" si="197"/>
        <v>0.4967944651</v>
      </c>
      <c r="CN321" s="11">
        <f t="shared" si="197"/>
        <v>0.3507702415</v>
      </c>
      <c r="CO321" s="11">
        <f t="shared" si="197"/>
        <v>0.3585240146</v>
      </c>
      <c r="CP321" s="11">
        <f t="shared" si="197"/>
        <v>0.6486815505</v>
      </c>
      <c r="CQ321" s="11">
        <f t="shared" si="197"/>
        <v>0.08277885175</v>
      </c>
      <c r="CR321" s="11">
        <f t="shared" si="197"/>
        <v>0.2607546531</v>
      </c>
      <c r="CS321" s="11">
        <f t="shared" si="197"/>
        <v>0.2390996369</v>
      </c>
      <c r="CT321" s="11">
        <f t="shared" si="197"/>
        <v>0.7720180638</v>
      </c>
      <c r="CU321" s="11">
        <f t="shared" si="197"/>
        <v>0.08418794671</v>
      </c>
      <c r="CV321" s="11">
        <f t="shared" si="197"/>
        <v>0.5868317218</v>
      </c>
      <c r="CW321" s="11">
        <f t="shared" si="197"/>
        <v>0.366400258</v>
      </c>
    </row>
    <row r="322" ht="12.75" customHeight="1" outlineLevel="1">
      <c r="A322" s="11" t="str">
        <f t="shared" ref="A322:A335" si="199">A122</f>
        <v>plans[0].coverages[1].disabilityDefinition</v>
      </c>
      <c r="B322" s="11">
        <f t="shared" ref="B322:CW322" si="198">RAND()</f>
        <v>0.9663632746</v>
      </c>
      <c r="C322" s="11">
        <f t="shared" si="198"/>
        <v>0.4130168721</v>
      </c>
      <c r="D322" s="11">
        <f t="shared" si="198"/>
        <v>0.9242055612</v>
      </c>
      <c r="E322" s="11">
        <f t="shared" si="198"/>
        <v>0.4878188939</v>
      </c>
      <c r="F322" s="11">
        <f t="shared" si="198"/>
        <v>0.050398073</v>
      </c>
      <c r="G322" s="11">
        <f t="shared" si="198"/>
        <v>0.1161701644</v>
      </c>
      <c r="H322" s="11">
        <f t="shared" si="198"/>
        <v>0.9858096944</v>
      </c>
      <c r="I322" s="11">
        <f t="shared" si="198"/>
        <v>0.9284966429</v>
      </c>
      <c r="J322" s="11">
        <f t="shared" si="198"/>
        <v>0.1306021047</v>
      </c>
      <c r="K322" s="11">
        <f t="shared" si="198"/>
        <v>0.06537805425</v>
      </c>
      <c r="L322" s="11">
        <f t="shared" si="198"/>
        <v>0.2821108757</v>
      </c>
      <c r="M322" s="11">
        <f t="shared" si="198"/>
        <v>0.1502054325</v>
      </c>
      <c r="N322" s="11">
        <f t="shared" si="198"/>
        <v>0.02160233946</v>
      </c>
      <c r="O322" s="11">
        <f t="shared" si="198"/>
        <v>0.6299313091</v>
      </c>
      <c r="P322" s="11">
        <f t="shared" si="198"/>
        <v>0.4411230471</v>
      </c>
      <c r="Q322" s="11">
        <f t="shared" si="198"/>
        <v>0.550227015</v>
      </c>
      <c r="R322" s="11">
        <f t="shared" si="198"/>
        <v>0.6034167056</v>
      </c>
      <c r="S322" s="11">
        <f t="shared" si="198"/>
        <v>0.9612448095</v>
      </c>
      <c r="T322" s="11">
        <f t="shared" si="198"/>
        <v>0.8358913605</v>
      </c>
      <c r="U322" s="11">
        <f t="shared" si="198"/>
        <v>0.6863150886</v>
      </c>
      <c r="V322" s="11">
        <f t="shared" si="198"/>
        <v>0.5738772338</v>
      </c>
      <c r="W322" s="11">
        <f t="shared" si="198"/>
        <v>0.1282916983</v>
      </c>
      <c r="X322" s="11">
        <f t="shared" si="198"/>
        <v>0.9889234714</v>
      </c>
      <c r="Y322" s="11">
        <f t="shared" si="198"/>
        <v>0.1368914979</v>
      </c>
      <c r="Z322" s="11">
        <f t="shared" si="198"/>
        <v>0.06463992655</v>
      </c>
      <c r="AA322" s="11">
        <f t="shared" si="198"/>
        <v>0.71525678</v>
      </c>
      <c r="AB322" s="11">
        <f t="shared" si="198"/>
        <v>0.1155980061</v>
      </c>
      <c r="AC322" s="11">
        <f t="shared" si="198"/>
        <v>0.505102152</v>
      </c>
      <c r="AD322" s="11">
        <f t="shared" si="198"/>
        <v>0.9840620532</v>
      </c>
      <c r="AE322" s="11">
        <f t="shared" si="198"/>
        <v>0.5571903721</v>
      </c>
      <c r="AF322" s="11">
        <f t="shared" si="198"/>
        <v>0.2948311697</v>
      </c>
      <c r="AG322" s="11">
        <f t="shared" si="198"/>
        <v>0.8675141279</v>
      </c>
      <c r="AH322" s="11">
        <f t="shared" si="198"/>
        <v>0.2002284675</v>
      </c>
      <c r="AI322" s="11">
        <f t="shared" si="198"/>
        <v>0.53944396</v>
      </c>
      <c r="AJ322" s="11">
        <f t="shared" si="198"/>
        <v>0.005283081248</v>
      </c>
      <c r="AK322" s="11">
        <f t="shared" si="198"/>
        <v>0.2182351081</v>
      </c>
      <c r="AL322" s="11">
        <f t="shared" si="198"/>
        <v>0.9274080894</v>
      </c>
      <c r="AM322" s="11">
        <f t="shared" si="198"/>
        <v>0.6366687895</v>
      </c>
      <c r="AN322" s="11">
        <f t="shared" si="198"/>
        <v>0.01538473864</v>
      </c>
      <c r="AO322" s="11">
        <f t="shared" si="198"/>
        <v>0.7092365243</v>
      </c>
      <c r="AP322" s="11">
        <f t="shared" si="198"/>
        <v>0.9292219156</v>
      </c>
      <c r="AQ322" s="11">
        <f t="shared" si="198"/>
        <v>0.6171586829</v>
      </c>
      <c r="AR322" s="11">
        <f t="shared" si="198"/>
        <v>0.8654671765</v>
      </c>
      <c r="AS322" s="11">
        <f t="shared" si="198"/>
        <v>0.7376613676</v>
      </c>
      <c r="AT322" s="11">
        <f t="shared" si="198"/>
        <v>0.401803499</v>
      </c>
      <c r="AU322" s="11">
        <f t="shared" si="198"/>
        <v>0.08831841167</v>
      </c>
      <c r="AV322" s="11">
        <f t="shared" si="198"/>
        <v>0.4302738606</v>
      </c>
      <c r="AW322" s="11">
        <f t="shared" si="198"/>
        <v>0.1808983289</v>
      </c>
      <c r="AX322" s="11">
        <f t="shared" si="198"/>
        <v>0.650233495</v>
      </c>
      <c r="AY322" s="11">
        <f t="shared" si="198"/>
        <v>0.8090387126</v>
      </c>
      <c r="AZ322" s="11">
        <f t="shared" si="198"/>
        <v>0.3001375472</v>
      </c>
      <c r="BA322" s="11">
        <f t="shared" si="198"/>
        <v>0.3302031632</v>
      </c>
      <c r="BB322" s="11">
        <f t="shared" si="198"/>
        <v>0.9215293686</v>
      </c>
      <c r="BC322" s="11">
        <f t="shared" si="198"/>
        <v>0.4447593769</v>
      </c>
      <c r="BD322" s="11">
        <f t="shared" si="198"/>
        <v>0.9691031502</v>
      </c>
      <c r="BE322" s="11">
        <f t="shared" si="198"/>
        <v>0.3236487096</v>
      </c>
      <c r="BF322" s="11">
        <f t="shared" si="198"/>
        <v>0.007471540344</v>
      </c>
      <c r="BG322" s="11">
        <f t="shared" si="198"/>
        <v>0.1910015646</v>
      </c>
      <c r="BH322" s="11">
        <f t="shared" si="198"/>
        <v>0.06827749383</v>
      </c>
      <c r="BI322" s="11">
        <f t="shared" si="198"/>
        <v>0.1291847967</v>
      </c>
      <c r="BJ322" s="11">
        <f t="shared" si="198"/>
        <v>0.4805470892</v>
      </c>
      <c r="BK322" s="11">
        <f t="shared" si="198"/>
        <v>0.9411505896</v>
      </c>
      <c r="BL322" s="11">
        <f t="shared" si="198"/>
        <v>0.132687428</v>
      </c>
      <c r="BM322" s="11">
        <f t="shared" si="198"/>
        <v>0.3785891895</v>
      </c>
      <c r="BN322" s="11">
        <f t="shared" si="198"/>
        <v>0.676292594</v>
      </c>
      <c r="BO322" s="11">
        <f t="shared" si="198"/>
        <v>0.9242703039</v>
      </c>
      <c r="BP322" s="11">
        <f t="shared" si="198"/>
        <v>0.6399273981</v>
      </c>
      <c r="BQ322" s="11">
        <f t="shared" si="198"/>
        <v>0.6030910226</v>
      </c>
      <c r="BR322" s="11">
        <f t="shared" si="198"/>
        <v>0.7853169409</v>
      </c>
      <c r="BS322" s="11">
        <f t="shared" si="198"/>
        <v>0.9887308861</v>
      </c>
      <c r="BT322" s="11">
        <f t="shared" si="198"/>
        <v>0.3088780148</v>
      </c>
      <c r="BU322" s="11">
        <f t="shared" si="198"/>
        <v>0.6714477205</v>
      </c>
      <c r="BV322" s="11">
        <f t="shared" si="198"/>
        <v>0.6682856585</v>
      </c>
      <c r="BW322" s="11">
        <f t="shared" si="198"/>
        <v>0.9574302754</v>
      </c>
      <c r="BX322" s="11">
        <f t="shared" si="198"/>
        <v>0.8967764995</v>
      </c>
      <c r="BY322" s="11">
        <f t="shared" si="198"/>
        <v>0.4812568569</v>
      </c>
      <c r="BZ322" s="11">
        <f t="shared" si="198"/>
        <v>0.25714797</v>
      </c>
      <c r="CA322" s="11">
        <f t="shared" si="198"/>
        <v>0.7303916741</v>
      </c>
      <c r="CB322" s="11">
        <f t="shared" si="198"/>
        <v>0.9829204984</v>
      </c>
      <c r="CC322" s="11">
        <f t="shared" si="198"/>
        <v>0.2042840358</v>
      </c>
      <c r="CD322" s="11">
        <f t="shared" si="198"/>
        <v>0.6558876417</v>
      </c>
      <c r="CE322" s="11">
        <f t="shared" si="198"/>
        <v>0.06051731019</v>
      </c>
      <c r="CF322" s="11">
        <f t="shared" si="198"/>
        <v>0.4772864317</v>
      </c>
      <c r="CG322" s="11">
        <f t="shared" si="198"/>
        <v>0.6365883577</v>
      </c>
      <c r="CH322" s="11">
        <f t="shared" si="198"/>
        <v>0.3040791077</v>
      </c>
      <c r="CI322" s="11">
        <f t="shared" si="198"/>
        <v>0.1782805593</v>
      </c>
      <c r="CJ322" s="11">
        <f t="shared" si="198"/>
        <v>0.8423436393</v>
      </c>
      <c r="CK322" s="11">
        <f t="shared" si="198"/>
        <v>0.4542261886</v>
      </c>
      <c r="CL322" s="11">
        <f t="shared" si="198"/>
        <v>0.8165300311</v>
      </c>
      <c r="CM322" s="11">
        <f t="shared" si="198"/>
        <v>0.691137074</v>
      </c>
      <c r="CN322" s="11">
        <f t="shared" si="198"/>
        <v>0.2663455879</v>
      </c>
      <c r="CO322" s="11">
        <f t="shared" si="198"/>
        <v>0.4253150265</v>
      </c>
      <c r="CP322" s="11">
        <f t="shared" si="198"/>
        <v>0.3622914473</v>
      </c>
      <c r="CQ322" s="11">
        <f t="shared" si="198"/>
        <v>0.4334364608</v>
      </c>
      <c r="CR322" s="11">
        <f t="shared" si="198"/>
        <v>0.2763794214</v>
      </c>
      <c r="CS322" s="11">
        <f t="shared" si="198"/>
        <v>0.8792383696</v>
      </c>
      <c r="CT322" s="11">
        <f t="shared" si="198"/>
        <v>0.6963169543</v>
      </c>
      <c r="CU322" s="11">
        <f t="shared" si="198"/>
        <v>0.1926157564</v>
      </c>
      <c r="CV322" s="11">
        <f t="shared" si="198"/>
        <v>0.5294549642</v>
      </c>
      <c r="CW322" s="11">
        <f t="shared" si="198"/>
        <v>0.9837730601</v>
      </c>
    </row>
    <row r="323" ht="12.75" customHeight="1" outlineLevel="1">
      <c r="A323" s="11" t="str">
        <f t="shared" si="199"/>
        <v>plans[0].coverages[1].coverageBasis</v>
      </c>
      <c r="B323" s="11">
        <f t="shared" ref="B323:CW323" si="200">RAND()</f>
        <v>0.3693188864</v>
      </c>
      <c r="C323" s="11">
        <f t="shared" si="200"/>
        <v>0.9484803174</v>
      </c>
      <c r="D323" s="11">
        <f t="shared" si="200"/>
        <v>0.1701903458</v>
      </c>
      <c r="E323" s="11">
        <f t="shared" si="200"/>
        <v>0.5221096064</v>
      </c>
      <c r="F323" s="11">
        <f t="shared" si="200"/>
        <v>0.470269264</v>
      </c>
      <c r="G323" s="11">
        <f t="shared" si="200"/>
        <v>0.3207868764</v>
      </c>
      <c r="H323" s="11">
        <f t="shared" si="200"/>
        <v>0.92392925</v>
      </c>
      <c r="I323" s="11">
        <f t="shared" si="200"/>
        <v>0.0815066208</v>
      </c>
      <c r="J323" s="11">
        <f t="shared" si="200"/>
        <v>0.6362463242</v>
      </c>
      <c r="K323" s="11">
        <f t="shared" si="200"/>
        <v>0.005291444341</v>
      </c>
      <c r="L323" s="11">
        <f t="shared" si="200"/>
        <v>0.553869252</v>
      </c>
      <c r="M323" s="11">
        <f t="shared" si="200"/>
        <v>0.3271723794</v>
      </c>
      <c r="N323" s="11">
        <f t="shared" si="200"/>
        <v>0.6094116524</v>
      </c>
      <c r="O323" s="11">
        <f t="shared" si="200"/>
        <v>0.8527800083</v>
      </c>
      <c r="P323" s="11">
        <f t="shared" si="200"/>
        <v>0.2127803796</v>
      </c>
      <c r="Q323" s="11">
        <f t="shared" si="200"/>
        <v>0.1902148645</v>
      </c>
      <c r="R323" s="11">
        <f t="shared" si="200"/>
        <v>0.3674247964</v>
      </c>
      <c r="S323" s="11">
        <f t="shared" si="200"/>
        <v>0.5435603836</v>
      </c>
      <c r="T323" s="11">
        <f t="shared" si="200"/>
        <v>0.5303117125</v>
      </c>
      <c r="U323" s="11">
        <f t="shared" si="200"/>
        <v>0.7283472866</v>
      </c>
      <c r="V323" s="11">
        <f t="shared" si="200"/>
        <v>0.3315015174</v>
      </c>
      <c r="W323" s="11">
        <f t="shared" si="200"/>
        <v>0.5194738502</v>
      </c>
      <c r="X323" s="11">
        <f t="shared" si="200"/>
        <v>0.4225207026</v>
      </c>
      <c r="Y323" s="11">
        <f t="shared" si="200"/>
        <v>0.548530808</v>
      </c>
      <c r="Z323" s="11">
        <f t="shared" si="200"/>
        <v>0.03229695204</v>
      </c>
      <c r="AA323" s="11">
        <f t="shared" si="200"/>
        <v>0.730176749</v>
      </c>
      <c r="AB323" s="11">
        <f t="shared" si="200"/>
        <v>0.2752428338</v>
      </c>
      <c r="AC323" s="11">
        <f t="shared" si="200"/>
        <v>0.6161528408</v>
      </c>
      <c r="AD323" s="11">
        <f t="shared" si="200"/>
        <v>0.8781445502</v>
      </c>
      <c r="AE323" s="11">
        <f t="shared" si="200"/>
        <v>0.1507234421</v>
      </c>
      <c r="AF323" s="11">
        <f t="shared" si="200"/>
        <v>0.770832801</v>
      </c>
      <c r="AG323" s="11">
        <f t="shared" si="200"/>
        <v>0.03277237062</v>
      </c>
      <c r="AH323" s="11">
        <f t="shared" si="200"/>
        <v>0.9201823891</v>
      </c>
      <c r="AI323" s="11">
        <f t="shared" si="200"/>
        <v>0.2774816103</v>
      </c>
      <c r="AJ323" s="11">
        <f t="shared" si="200"/>
        <v>0.877808619</v>
      </c>
      <c r="AK323" s="11">
        <f t="shared" si="200"/>
        <v>0.6144632538</v>
      </c>
      <c r="AL323" s="11">
        <f t="shared" si="200"/>
        <v>0.7588977388</v>
      </c>
      <c r="AM323" s="11">
        <f t="shared" si="200"/>
        <v>0.05941155477</v>
      </c>
      <c r="AN323" s="11">
        <f t="shared" si="200"/>
        <v>0.7729296983</v>
      </c>
      <c r="AO323" s="11">
        <f t="shared" si="200"/>
        <v>0.3527871082</v>
      </c>
      <c r="AP323" s="11">
        <f t="shared" si="200"/>
        <v>0.9866215739</v>
      </c>
      <c r="AQ323" s="11">
        <f t="shared" si="200"/>
        <v>0.9717403202</v>
      </c>
      <c r="AR323" s="11">
        <f t="shared" si="200"/>
        <v>0.7152403501</v>
      </c>
      <c r="AS323" s="11">
        <f t="shared" si="200"/>
        <v>0.09042670982</v>
      </c>
      <c r="AT323" s="11">
        <f t="shared" si="200"/>
        <v>0.8105038853</v>
      </c>
      <c r="AU323" s="11">
        <f t="shared" si="200"/>
        <v>0.189062193</v>
      </c>
      <c r="AV323" s="11">
        <f t="shared" si="200"/>
        <v>0.1416097817</v>
      </c>
      <c r="AW323" s="11">
        <f t="shared" si="200"/>
        <v>0.9935112242</v>
      </c>
      <c r="AX323" s="11">
        <f t="shared" si="200"/>
        <v>0.7505011821</v>
      </c>
      <c r="AY323" s="11">
        <f t="shared" si="200"/>
        <v>0.0648966678</v>
      </c>
      <c r="AZ323" s="11">
        <f t="shared" si="200"/>
        <v>0.503300036</v>
      </c>
      <c r="BA323" s="11">
        <f t="shared" si="200"/>
        <v>0.6526648475</v>
      </c>
      <c r="BB323" s="11">
        <f t="shared" si="200"/>
        <v>0.5569075791</v>
      </c>
      <c r="BC323" s="11">
        <f t="shared" si="200"/>
        <v>0.3747352957</v>
      </c>
      <c r="BD323" s="11">
        <f t="shared" si="200"/>
        <v>0.6130929281</v>
      </c>
      <c r="BE323" s="11">
        <f t="shared" si="200"/>
        <v>0.8948094947</v>
      </c>
      <c r="BF323" s="11">
        <f t="shared" si="200"/>
        <v>0.7419604525</v>
      </c>
      <c r="BG323" s="11">
        <f t="shared" si="200"/>
        <v>0.02960833497</v>
      </c>
      <c r="BH323" s="11">
        <f t="shared" si="200"/>
        <v>0.5225073076</v>
      </c>
      <c r="BI323" s="11">
        <f t="shared" si="200"/>
        <v>0.6377534432</v>
      </c>
      <c r="BJ323" s="11">
        <f t="shared" si="200"/>
        <v>0.3700522153</v>
      </c>
      <c r="BK323" s="11">
        <f t="shared" si="200"/>
        <v>0.2172028923</v>
      </c>
      <c r="BL323" s="11">
        <f t="shared" si="200"/>
        <v>0.1986379749</v>
      </c>
      <c r="BM323" s="11">
        <f t="shared" si="200"/>
        <v>0.3695966822</v>
      </c>
      <c r="BN323" s="11">
        <f t="shared" si="200"/>
        <v>0.00107908148</v>
      </c>
      <c r="BO323" s="11">
        <f t="shared" si="200"/>
        <v>0.1775634708</v>
      </c>
      <c r="BP323" s="11">
        <f t="shared" si="200"/>
        <v>0.5201473926</v>
      </c>
      <c r="BQ323" s="11">
        <f t="shared" si="200"/>
        <v>0.08498443684</v>
      </c>
      <c r="BR323" s="11">
        <f t="shared" si="200"/>
        <v>0.9314584694</v>
      </c>
      <c r="BS323" s="11">
        <f t="shared" si="200"/>
        <v>0.07040628985</v>
      </c>
      <c r="BT323" s="11">
        <f t="shared" si="200"/>
        <v>0.3619414402</v>
      </c>
      <c r="BU323" s="11">
        <f t="shared" si="200"/>
        <v>0.7602401308</v>
      </c>
      <c r="BV323" s="11">
        <f t="shared" si="200"/>
        <v>0.1273460698</v>
      </c>
      <c r="BW323" s="11">
        <f t="shared" si="200"/>
        <v>0.6410786586</v>
      </c>
      <c r="BX323" s="11">
        <f t="shared" si="200"/>
        <v>0.7880605227</v>
      </c>
      <c r="BY323" s="11">
        <f t="shared" si="200"/>
        <v>0.6994090102</v>
      </c>
      <c r="BZ323" s="11">
        <f t="shared" si="200"/>
        <v>0.4945838168</v>
      </c>
      <c r="CA323" s="11">
        <f t="shared" si="200"/>
        <v>0.6421945983</v>
      </c>
      <c r="CB323" s="11">
        <f t="shared" si="200"/>
        <v>0.6223173499</v>
      </c>
      <c r="CC323" s="11">
        <f t="shared" si="200"/>
        <v>0.3332435674</v>
      </c>
      <c r="CD323" s="11">
        <f t="shared" si="200"/>
        <v>0.3799101257</v>
      </c>
      <c r="CE323" s="11">
        <f t="shared" si="200"/>
        <v>0.2179780153</v>
      </c>
      <c r="CF323" s="11">
        <f t="shared" si="200"/>
        <v>0.916212406</v>
      </c>
      <c r="CG323" s="11">
        <f t="shared" si="200"/>
        <v>0.3031622016</v>
      </c>
      <c r="CH323" s="11">
        <f t="shared" si="200"/>
        <v>0.4479634779</v>
      </c>
      <c r="CI323" s="11">
        <f t="shared" si="200"/>
        <v>0.7083445402</v>
      </c>
      <c r="CJ323" s="11">
        <f t="shared" si="200"/>
        <v>0.08365855185</v>
      </c>
      <c r="CK323" s="11">
        <f t="shared" si="200"/>
        <v>0.9122122189</v>
      </c>
      <c r="CL323" s="11">
        <f t="shared" si="200"/>
        <v>0.328610991</v>
      </c>
      <c r="CM323" s="11">
        <f t="shared" si="200"/>
        <v>0.5797535942</v>
      </c>
      <c r="CN323" s="11">
        <f t="shared" si="200"/>
        <v>0.7220460568</v>
      </c>
      <c r="CO323" s="11">
        <f t="shared" si="200"/>
        <v>0.2750684975</v>
      </c>
      <c r="CP323" s="11">
        <f t="shared" si="200"/>
        <v>0.6791325139</v>
      </c>
      <c r="CQ323" s="11">
        <f t="shared" si="200"/>
        <v>0.4398614636</v>
      </c>
      <c r="CR323" s="11">
        <f t="shared" si="200"/>
        <v>0.3891790324</v>
      </c>
      <c r="CS323" s="11">
        <f t="shared" si="200"/>
        <v>0.7490991046</v>
      </c>
      <c r="CT323" s="11">
        <f t="shared" si="200"/>
        <v>0.5557923518</v>
      </c>
      <c r="CU323" s="11">
        <f t="shared" si="200"/>
        <v>0.3430071293</v>
      </c>
      <c r="CV323" s="11">
        <f t="shared" si="200"/>
        <v>0.8556148699</v>
      </c>
      <c r="CW323" s="11">
        <f t="shared" si="200"/>
        <v>0.4785288726</v>
      </c>
    </row>
    <row r="324" ht="12.75" customHeight="1" outlineLevel="1">
      <c r="A324" s="11" t="str">
        <f t="shared" si="199"/>
        <v>plans[0].coverages[1].preExConditionsDetails.preExistingConditionsIncluded</v>
      </c>
      <c r="B324" s="11">
        <f t="shared" ref="B324:CW324" si="201">RAND()</f>
        <v>0.7778026129</v>
      </c>
      <c r="C324" s="11">
        <f t="shared" si="201"/>
        <v>0.05442594962</v>
      </c>
      <c r="D324" s="11">
        <f t="shared" si="201"/>
        <v>0.5226733386</v>
      </c>
      <c r="E324" s="11">
        <f t="shared" si="201"/>
        <v>0.408883746</v>
      </c>
      <c r="F324" s="11">
        <f t="shared" si="201"/>
        <v>0.01846186566</v>
      </c>
      <c r="G324" s="11">
        <f t="shared" si="201"/>
        <v>0.9409619239</v>
      </c>
      <c r="H324" s="11">
        <f t="shared" si="201"/>
        <v>0.8289439278</v>
      </c>
      <c r="I324" s="11">
        <f t="shared" si="201"/>
        <v>0.7731944572</v>
      </c>
      <c r="J324" s="11">
        <f t="shared" si="201"/>
        <v>0.8723618762</v>
      </c>
      <c r="K324" s="11">
        <f t="shared" si="201"/>
        <v>0.6141799178</v>
      </c>
      <c r="L324" s="11">
        <f t="shared" si="201"/>
        <v>0.02812312225</v>
      </c>
      <c r="M324" s="11">
        <f t="shared" si="201"/>
        <v>0.6935637498</v>
      </c>
      <c r="N324" s="11">
        <f t="shared" si="201"/>
        <v>0.8794134008</v>
      </c>
      <c r="O324" s="11">
        <f t="shared" si="201"/>
        <v>0.7150915959</v>
      </c>
      <c r="P324" s="11">
        <f t="shared" si="201"/>
        <v>0.04085198595</v>
      </c>
      <c r="Q324" s="11">
        <f t="shared" si="201"/>
        <v>0.7285212148</v>
      </c>
      <c r="R324" s="11">
        <f t="shared" si="201"/>
        <v>0.9001989049</v>
      </c>
      <c r="S324" s="11">
        <f t="shared" si="201"/>
        <v>0.7791881649</v>
      </c>
      <c r="T324" s="11">
        <f t="shared" si="201"/>
        <v>0.3892569682</v>
      </c>
      <c r="U324" s="11">
        <f t="shared" si="201"/>
        <v>0.05827795021</v>
      </c>
      <c r="V324" s="11">
        <f t="shared" si="201"/>
        <v>0.5914944157</v>
      </c>
      <c r="W324" s="11">
        <f t="shared" si="201"/>
        <v>0.04736590782</v>
      </c>
      <c r="X324" s="11">
        <f t="shared" si="201"/>
        <v>0.5925462825</v>
      </c>
      <c r="Y324" s="11">
        <f t="shared" si="201"/>
        <v>0.8275429162</v>
      </c>
      <c r="Z324" s="11">
        <f t="shared" si="201"/>
        <v>0.9846360102</v>
      </c>
      <c r="AA324" s="11">
        <f t="shared" si="201"/>
        <v>0.3064537583</v>
      </c>
      <c r="AB324" s="11">
        <f t="shared" si="201"/>
        <v>0.8470913796</v>
      </c>
      <c r="AC324" s="11">
        <f t="shared" si="201"/>
        <v>0.605832022</v>
      </c>
      <c r="AD324" s="11">
        <f t="shared" si="201"/>
        <v>0.8425114539</v>
      </c>
      <c r="AE324" s="11">
        <f t="shared" si="201"/>
        <v>0.2476240019</v>
      </c>
      <c r="AF324" s="11">
        <f t="shared" si="201"/>
        <v>0.2917744178</v>
      </c>
      <c r="AG324" s="11">
        <f t="shared" si="201"/>
        <v>0.07855097668</v>
      </c>
      <c r="AH324" s="11">
        <f t="shared" si="201"/>
        <v>0.720958731</v>
      </c>
      <c r="AI324" s="11">
        <f t="shared" si="201"/>
        <v>0.0809678404</v>
      </c>
      <c r="AJ324" s="11">
        <f t="shared" si="201"/>
        <v>0.4093830127</v>
      </c>
      <c r="AK324" s="11">
        <f t="shared" si="201"/>
        <v>0.3321335203</v>
      </c>
      <c r="AL324" s="11">
        <f t="shared" si="201"/>
        <v>0.9103525532</v>
      </c>
      <c r="AM324" s="11">
        <f t="shared" si="201"/>
        <v>0.3945164377</v>
      </c>
      <c r="AN324" s="11">
        <f t="shared" si="201"/>
        <v>0.3648338018</v>
      </c>
      <c r="AO324" s="11">
        <f t="shared" si="201"/>
        <v>0.3465159695</v>
      </c>
      <c r="AP324" s="11">
        <f t="shared" si="201"/>
        <v>0.68316009</v>
      </c>
      <c r="AQ324" s="11">
        <f t="shared" si="201"/>
        <v>0.4959892192</v>
      </c>
      <c r="AR324" s="11">
        <f t="shared" si="201"/>
        <v>0.3310056953</v>
      </c>
      <c r="AS324" s="11">
        <f t="shared" si="201"/>
        <v>0.5582293602</v>
      </c>
      <c r="AT324" s="11">
        <f t="shared" si="201"/>
        <v>0.5232471941</v>
      </c>
      <c r="AU324" s="11">
        <f t="shared" si="201"/>
        <v>0.7255504387</v>
      </c>
      <c r="AV324" s="11">
        <f t="shared" si="201"/>
        <v>0.1029644182</v>
      </c>
      <c r="AW324" s="11">
        <f t="shared" si="201"/>
        <v>0.6073907243</v>
      </c>
      <c r="AX324" s="11">
        <f t="shared" si="201"/>
        <v>0.2627163259</v>
      </c>
      <c r="AY324" s="11">
        <f t="shared" si="201"/>
        <v>0.4778551525</v>
      </c>
      <c r="AZ324" s="11">
        <f t="shared" si="201"/>
        <v>0.5513591311</v>
      </c>
      <c r="BA324" s="11">
        <f t="shared" si="201"/>
        <v>0.6318743132</v>
      </c>
      <c r="BB324" s="11">
        <f t="shared" si="201"/>
        <v>0.3020575793</v>
      </c>
      <c r="BC324" s="11">
        <f t="shared" si="201"/>
        <v>0.9216662761</v>
      </c>
      <c r="BD324" s="11">
        <f t="shared" si="201"/>
        <v>0.7157729657</v>
      </c>
      <c r="BE324" s="11">
        <f t="shared" si="201"/>
        <v>0.7219444623</v>
      </c>
      <c r="BF324" s="11">
        <f t="shared" si="201"/>
        <v>0.3393937661</v>
      </c>
      <c r="BG324" s="11">
        <f t="shared" si="201"/>
        <v>0.6553233493</v>
      </c>
      <c r="BH324" s="11">
        <f t="shared" si="201"/>
        <v>0.5888083009</v>
      </c>
      <c r="BI324" s="11">
        <f t="shared" si="201"/>
        <v>0.3986309012</v>
      </c>
      <c r="BJ324" s="11">
        <f t="shared" si="201"/>
        <v>0.2846011769</v>
      </c>
      <c r="BK324" s="11">
        <f t="shared" si="201"/>
        <v>0.7863449035</v>
      </c>
      <c r="BL324" s="11">
        <f t="shared" si="201"/>
        <v>0.8916881008</v>
      </c>
      <c r="BM324" s="11">
        <f t="shared" si="201"/>
        <v>0.2291282271</v>
      </c>
      <c r="BN324" s="11">
        <f t="shared" si="201"/>
        <v>0.2840869238</v>
      </c>
      <c r="BO324" s="11">
        <f t="shared" si="201"/>
        <v>0.1734452691</v>
      </c>
      <c r="BP324" s="11">
        <f t="shared" si="201"/>
        <v>0.3921546839</v>
      </c>
      <c r="BQ324" s="11">
        <f t="shared" si="201"/>
        <v>0.9425004417</v>
      </c>
      <c r="BR324" s="11">
        <f t="shared" si="201"/>
        <v>0.0320043866</v>
      </c>
      <c r="BS324" s="11">
        <f t="shared" si="201"/>
        <v>0.8192469681</v>
      </c>
      <c r="BT324" s="11">
        <f t="shared" si="201"/>
        <v>0.5654470592</v>
      </c>
      <c r="BU324" s="11">
        <f t="shared" si="201"/>
        <v>0.6589717849</v>
      </c>
      <c r="BV324" s="11">
        <f t="shared" si="201"/>
        <v>0.7936878836</v>
      </c>
      <c r="BW324" s="11">
        <f t="shared" si="201"/>
        <v>0.6519706827</v>
      </c>
      <c r="BX324" s="11">
        <f t="shared" si="201"/>
        <v>0.6491382354</v>
      </c>
      <c r="BY324" s="11">
        <f t="shared" si="201"/>
        <v>0.09608550508</v>
      </c>
      <c r="BZ324" s="11">
        <f t="shared" si="201"/>
        <v>0.8170876929</v>
      </c>
      <c r="CA324" s="11">
        <f t="shared" si="201"/>
        <v>0.1843828636</v>
      </c>
      <c r="CB324" s="11">
        <f t="shared" si="201"/>
        <v>0.3926134531</v>
      </c>
      <c r="CC324" s="11">
        <f t="shared" si="201"/>
        <v>0.8650114023</v>
      </c>
      <c r="CD324" s="11">
        <f t="shared" si="201"/>
        <v>0.05798700103</v>
      </c>
      <c r="CE324" s="11">
        <f t="shared" si="201"/>
        <v>0.7882834717</v>
      </c>
      <c r="CF324" s="11">
        <f t="shared" si="201"/>
        <v>0.05197096141</v>
      </c>
      <c r="CG324" s="11">
        <f t="shared" si="201"/>
        <v>0.2202834638</v>
      </c>
      <c r="CH324" s="11">
        <f t="shared" si="201"/>
        <v>0.3947817476</v>
      </c>
      <c r="CI324" s="11">
        <f t="shared" si="201"/>
        <v>0.5728141589</v>
      </c>
      <c r="CJ324" s="11">
        <f t="shared" si="201"/>
        <v>0.4311263419</v>
      </c>
      <c r="CK324" s="11">
        <f t="shared" si="201"/>
        <v>0.8762492128</v>
      </c>
      <c r="CL324" s="11">
        <f t="shared" si="201"/>
        <v>0.7586047123</v>
      </c>
      <c r="CM324" s="11">
        <f t="shared" si="201"/>
        <v>0.1048686602</v>
      </c>
      <c r="CN324" s="11">
        <f t="shared" si="201"/>
        <v>0.01990162108</v>
      </c>
      <c r="CO324" s="11">
        <f t="shared" si="201"/>
        <v>0.7535113343</v>
      </c>
      <c r="CP324" s="11">
        <f t="shared" si="201"/>
        <v>0.8545750584</v>
      </c>
      <c r="CQ324" s="11">
        <f t="shared" si="201"/>
        <v>0.4598863824</v>
      </c>
      <c r="CR324" s="11">
        <f t="shared" si="201"/>
        <v>0.5298806134</v>
      </c>
      <c r="CS324" s="11">
        <f t="shared" si="201"/>
        <v>0.7686436409</v>
      </c>
      <c r="CT324" s="11">
        <f t="shared" si="201"/>
        <v>0.3999547017</v>
      </c>
      <c r="CU324" s="11">
        <f t="shared" si="201"/>
        <v>0.3413106691</v>
      </c>
      <c r="CV324" s="11">
        <f t="shared" si="201"/>
        <v>0.3788115803</v>
      </c>
      <c r="CW324" s="11">
        <f t="shared" si="201"/>
        <v>0.03046187455</v>
      </c>
    </row>
    <row r="325" ht="12.75" customHeight="1" outlineLevel="1">
      <c r="A325" s="11" t="str">
        <f t="shared" si="199"/>
        <v>plans[0].coverages[1].preExConditionsDetails.lookBackPeriod</v>
      </c>
      <c r="B325" s="11">
        <f t="shared" ref="B325:CW325" si="202">RAND()</f>
        <v>0.4001622596</v>
      </c>
      <c r="C325" s="11">
        <f t="shared" si="202"/>
        <v>0.2977900359</v>
      </c>
      <c r="D325" s="11">
        <f t="shared" si="202"/>
        <v>0.8128919315</v>
      </c>
      <c r="E325" s="11">
        <f t="shared" si="202"/>
        <v>0.8440829113</v>
      </c>
      <c r="F325" s="11">
        <f t="shared" si="202"/>
        <v>0.9510969293</v>
      </c>
      <c r="G325" s="11">
        <f t="shared" si="202"/>
        <v>0.8074690283</v>
      </c>
      <c r="H325" s="11">
        <f t="shared" si="202"/>
        <v>0.2256932926</v>
      </c>
      <c r="I325" s="11">
        <f t="shared" si="202"/>
        <v>0.4620813893</v>
      </c>
      <c r="J325" s="11">
        <f t="shared" si="202"/>
        <v>0.1055203541</v>
      </c>
      <c r="K325" s="11">
        <f t="shared" si="202"/>
        <v>0.8173294173</v>
      </c>
      <c r="L325" s="11">
        <f t="shared" si="202"/>
        <v>0.4061397412</v>
      </c>
      <c r="M325" s="11">
        <f t="shared" si="202"/>
        <v>0.7829896106</v>
      </c>
      <c r="N325" s="11">
        <f t="shared" si="202"/>
        <v>0.7915830323</v>
      </c>
      <c r="O325" s="11">
        <f t="shared" si="202"/>
        <v>0.4939766862</v>
      </c>
      <c r="P325" s="11">
        <f t="shared" si="202"/>
        <v>0.4130291515</v>
      </c>
      <c r="Q325" s="11">
        <f t="shared" si="202"/>
        <v>0.3930920909</v>
      </c>
      <c r="R325" s="11">
        <f t="shared" si="202"/>
        <v>0.9960870687</v>
      </c>
      <c r="S325" s="11">
        <f t="shared" si="202"/>
        <v>0.7608674951</v>
      </c>
      <c r="T325" s="11">
        <f t="shared" si="202"/>
        <v>0.7323055445</v>
      </c>
      <c r="U325" s="11">
        <f t="shared" si="202"/>
        <v>0.6286909517</v>
      </c>
      <c r="V325" s="11">
        <f t="shared" si="202"/>
        <v>0.03072633866</v>
      </c>
      <c r="W325" s="11">
        <f t="shared" si="202"/>
        <v>0.4147237201</v>
      </c>
      <c r="X325" s="11">
        <f t="shared" si="202"/>
        <v>0.5417428587</v>
      </c>
      <c r="Y325" s="11">
        <f t="shared" si="202"/>
        <v>0.1816862394</v>
      </c>
      <c r="Z325" s="11">
        <f t="shared" si="202"/>
        <v>0.8782216267</v>
      </c>
      <c r="AA325" s="11">
        <f t="shared" si="202"/>
        <v>0.1314118484</v>
      </c>
      <c r="AB325" s="11">
        <f t="shared" si="202"/>
        <v>0.1277891986</v>
      </c>
      <c r="AC325" s="11">
        <f t="shared" si="202"/>
        <v>0.8231372112</v>
      </c>
      <c r="AD325" s="11">
        <f t="shared" si="202"/>
        <v>0.5753820376</v>
      </c>
      <c r="AE325" s="11">
        <f t="shared" si="202"/>
        <v>0.6308189726</v>
      </c>
      <c r="AF325" s="11">
        <f t="shared" si="202"/>
        <v>0.03660321983</v>
      </c>
      <c r="AG325" s="11">
        <f t="shared" si="202"/>
        <v>0.1393358436</v>
      </c>
      <c r="AH325" s="11">
        <f t="shared" si="202"/>
        <v>0.8401238801</v>
      </c>
      <c r="AI325" s="11">
        <f t="shared" si="202"/>
        <v>0.5202566106</v>
      </c>
      <c r="AJ325" s="11">
        <f t="shared" si="202"/>
        <v>0.791313524</v>
      </c>
      <c r="AK325" s="11">
        <f t="shared" si="202"/>
        <v>0.4249237662</v>
      </c>
      <c r="AL325" s="11">
        <f t="shared" si="202"/>
        <v>0.3994784331</v>
      </c>
      <c r="AM325" s="11">
        <f t="shared" si="202"/>
        <v>0.5859236469</v>
      </c>
      <c r="AN325" s="11">
        <f t="shared" si="202"/>
        <v>0.2575323862</v>
      </c>
      <c r="AO325" s="11">
        <f t="shared" si="202"/>
        <v>0.1275839293</v>
      </c>
      <c r="AP325" s="11">
        <f t="shared" si="202"/>
        <v>0.7256196228</v>
      </c>
      <c r="AQ325" s="11">
        <f t="shared" si="202"/>
        <v>0.5519594662</v>
      </c>
      <c r="AR325" s="11">
        <f t="shared" si="202"/>
        <v>0.9891552177</v>
      </c>
      <c r="AS325" s="11">
        <f t="shared" si="202"/>
        <v>0.4888382007</v>
      </c>
      <c r="AT325" s="11">
        <f t="shared" si="202"/>
        <v>0.1369429851</v>
      </c>
      <c r="AU325" s="11">
        <f t="shared" si="202"/>
        <v>0.5766188199</v>
      </c>
      <c r="AV325" s="11">
        <f t="shared" si="202"/>
        <v>0.1364769753</v>
      </c>
      <c r="AW325" s="11">
        <f t="shared" si="202"/>
        <v>0.275482223</v>
      </c>
      <c r="AX325" s="11">
        <f t="shared" si="202"/>
        <v>0.471227244</v>
      </c>
      <c r="AY325" s="11">
        <f t="shared" si="202"/>
        <v>0.005099504438</v>
      </c>
      <c r="AZ325" s="11">
        <f t="shared" si="202"/>
        <v>0.7486565999</v>
      </c>
      <c r="BA325" s="11">
        <f t="shared" si="202"/>
        <v>0.746188688</v>
      </c>
      <c r="BB325" s="11">
        <f t="shared" si="202"/>
        <v>0.7879095478</v>
      </c>
      <c r="BC325" s="11">
        <f t="shared" si="202"/>
        <v>0.1485540113</v>
      </c>
      <c r="BD325" s="11">
        <f t="shared" si="202"/>
        <v>0.55256088</v>
      </c>
      <c r="BE325" s="11">
        <f t="shared" si="202"/>
        <v>0.2478102498</v>
      </c>
      <c r="BF325" s="11">
        <f t="shared" si="202"/>
        <v>0.8065057156</v>
      </c>
      <c r="BG325" s="11">
        <f t="shared" si="202"/>
        <v>0.1088166388</v>
      </c>
      <c r="BH325" s="11">
        <f t="shared" si="202"/>
        <v>0.5400189813</v>
      </c>
      <c r="BI325" s="11">
        <f t="shared" si="202"/>
        <v>0.08591359713</v>
      </c>
      <c r="BJ325" s="11">
        <f t="shared" si="202"/>
        <v>0.03820688448</v>
      </c>
      <c r="BK325" s="11">
        <f t="shared" si="202"/>
        <v>0.9183771719</v>
      </c>
      <c r="BL325" s="11">
        <f t="shared" si="202"/>
        <v>0.9455189109</v>
      </c>
      <c r="BM325" s="11">
        <f t="shared" si="202"/>
        <v>0.564075481</v>
      </c>
      <c r="BN325" s="11">
        <f t="shared" si="202"/>
        <v>0.8176835922</v>
      </c>
      <c r="BO325" s="11">
        <f t="shared" si="202"/>
        <v>0.5151322113</v>
      </c>
      <c r="BP325" s="11">
        <f t="shared" si="202"/>
        <v>0.4463770442</v>
      </c>
      <c r="BQ325" s="11">
        <f t="shared" si="202"/>
        <v>0.3364723917</v>
      </c>
      <c r="BR325" s="11">
        <f t="shared" si="202"/>
        <v>0.6921285119</v>
      </c>
      <c r="BS325" s="11">
        <f t="shared" si="202"/>
        <v>0.3214458911</v>
      </c>
      <c r="BT325" s="11">
        <f t="shared" si="202"/>
        <v>0.6674120674</v>
      </c>
      <c r="BU325" s="11">
        <f t="shared" si="202"/>
        <v>0.4682948359</v>
      </c>
      <c r="BV325" s="11">
        <f t="shared" si="202"/>
        <v>0.8745695087</v>
      </c>
      <c r="BW325" s="11">
        <f t="shared" si="202"/>
        <v>0.4470506709</v>
      </c>
      <c r="BX325" s="11">
        <f t="shared" si="202"/>
        <v>0.3221545882</v>
      </c>
      <c r="BY325" s="11">
        <f t="shared" si="202"/>
        <v>0.8485176778</v>
      </c>
      <c r="BZ325" s="11">
        <f t="shared" si="202"/>
        <v>0.7184836445</v>
      </c>
      <c r="CA325" s="11">
        <f t="shared" si="202"/>
        <v>0.7853198011</v>
      </c>
      <c r="CB325" s="11">
        <f t="shared" si="202"/>
        <v>0.5726236865</v>
      </c>
      <c r="CC325" s="11">
        <f t="shared" si="202"/>
        <v>0.8495575317</v>
      </c>
      <c r="CD325" s="11">
        <f t="shared" si="202"/>
        <v>0.4207438697</v>
      </c>
      <c r="CE325" s="11">
        <f t="shared" si="202"/>
        <v>0.5224427052</v>
      </c>
      <c r="CF325" s="11">
        <f t="shared" si="202"/>
        <v>0.4397015011</v>
      </c>
      <c r="CG325" s="11">
        <f t="shared" si="202"/>
        <v>0.3783487229</v>
      </c>
      <c r="CH325" s="11">
        <f t="shared" si="202"/>
        <v>0.4099295265</v>
      </c>
      <c r="CI325" s="11">
        <f t="shared" si="202"/>
        <v>0.8290342445</v>
      </c>
      <c r="CJ325" s="11">
        <f t="shared" si="202"/>
        <v>0.346137236</v>
      </c>
      <c r="CK325" s="11">
        <f t="shared" si="202"/>
        <v>0.7133689451</v>
      </c>
      <c r="CL325" s="11">
        <f t="shared" si="202"/>
        <v>0.1270316637</v>
      </c>
      <c r="CM325" s="11">
        <f t="shared" si="202"/>
        <v>0.7537095646</v>
      </c>
      <c r="CN325" s="11">
        <f t="shared" si="202"/>
        <v>0.124211929</v>
      </c>
      <c r="CO325" s="11">
        <f t="shared" si="202"/>
        <v>0.772145856</v>
      </c>
      <c r="CP325" s="11">
        <f t="shared" si="202"/>
        <v>0.1555849086</v>
      </c>
      <c r="CQ325" s="11">
        <f t="shared" si="202"/>
        <v>0.5881552422</v>
      </c>
      <c r="CR325" s="11">
        <f t="shared" si="202"/>
        <v>0.07009496926</v>
      </c>
      <c r="CS325" s="11">
        <f t="shared" si="202"/>
        <v>0.7037759255</v>
      </c>
      <c r="CT325" s="11">
        <f t="shared" si="202"/>
        <v>0.908256618</v>
      </c>
      <c r="CU325" s="11">
        <f t="shared" si="202"/>
        <v>0.2232285578</v>
      </c>
      <c r="CV325" s="11">
        <f t="shared" si="202"/>
        <v>0.8769237905</v>
      </c>
      <c r="CW325" s="11">
        <f t="shared" si="202"/>
        <v>0.9509865768</v>
      </c>
    </row>
    <row r="326" ht="12.75" customHeight="1" outlineLevel="1">
      <c r="A326" s="11" t="str">
        <f t="shared" si="199"/>
        <v>plans[0].coverages[1].preExConditionsDetails.treatmentFreePeriod</v>
      </c>
      <c r="B326" s="11">
        <f t="shared" ref="B326:CW326" si="203">RAND()</f>
        <v>0.2092090679</v>
      </c>
      <c r="C326" s="11">
        <f t="shared" si="203"/>
        <v>0.1823877424</v>
      </c>
      <c r="D326" s="11">
        <f t="shared" si="203"/>
        <v>0.2636650283</v>
      </c>
      <c r="E326" s="11">
        <f t="shared" si="203"/>
        <v>0.6002375806</v>
      </c>
      <c r="F326" s="11">
        <f t="shared" si="203"/>
        <v>0.7689180909</v>
      </c>
      <c r="G326" s="11">
        <f t="shared" si="203"/>
        <v>0.1254740048</v>
      </c>
      <c r="H326" s="11">
        <f t="shared" si="203"/>
        <v>0.02026248527</v>
      </c>
      <c r="I326" s="11">
        <f t="shared" si="203"/>
        <v>0.1350112487</v>
      </c>
      <c r="J326" s="11">
        <f t="shared" si="203"/>
        <v>0.1297568156</v>
      </c>
      <c r="K326" s="11">
        <f t="shared" si="203"/>
        <v>0.1872868574</v>
      </c>
      <c r="L326" s="11">
        <f t="shared" si="203"/>
        <v>0.6129473565</v>
      </c>
      <c r="M326" s="11">
        <f t="shared" si="203"/>
        <v>0.9265034547</v>
      </c>
      <c r="N326" s="11">
        <f t="shared" si="203"/>
        <v>0.4841409276</v>
      </c>
      <c r="O326" s="11">
        <f t="shared" si="203"/>
        <v>0.5350475917</v>
      </c>
      <c r="P326" s="11">
        <f t="shared" si="203"/>
        <v>0.2688274097</v>
      </c>
      <c r="Q326" s="11">
        <f t="shared" si="203"/>
        <v>0.195907641</v>
      </c>
      <c r="R326" s="11">
        <f t="shared" si="203"/>
        <v>0.549859418</v>
      </c>
      <c r="S326" s="11">
        <f t="shared" si="203"/>
        <v>0.06304645921</v>
      </c>
      <c r="T326" s="11">
        <f t="shared" si="203"/>
        <v>0.7782545995</v>
      </c>
      <c r="U326" s="11">
        <f t="shared" si="203"/>
        <v>0.6800666345</v>
      </c>
      <c r="V326" s="11">
        <f t="shared" si="203"/>
        <v>0.09999416582</v>
      </c>
      <c r="W326" s="11">
        <f t="shared" si="203"/>
        <v>0.6361395724</v>
      </c>
      <c r="X326" s="11">
        <f t="shared" si="203"/>
        <v>0.8769480881</v>
      </c>
      <c r="Y326" s="11">
        <f t="shared" si="203"/>
        <v>0.5030518368</v>
      </c>
      <c r="Z326" s="11">
        <f t="shared" si="203"/>
        <v>0.4130666941</v>
      </c>
      <c r="AA326" s="11">
        <f t="shared" si="203"/>
        <v>0.7583556807</v>
      </c>
      <c r="AB326" s="11">
        <f t="shared" si="203"/>
        <v>0.1362347826</v>
      </c>
      <c r="AC326" s="11">
        <f t="shared" si="203"/>
        <v>0.4669928604</v>
      </c>
      <c r="AD326" s="11">
        <f t="shared" si="203"/>
        <v>0.1316930558</v>
      </c>
      <c r="AE326" s="11">
        <f t="shared" si="203"/>
        <v>0.9673940533</v>
      </c>
      <c r="AF326" s="11">
        <f t="shared" si="203"/>
        <v>0.4746891365</v>
      </c>
      <c r="AG326" s="11">
        <f t="shared" si="203"/>
        <v>0.6879389338</v>
      </c>
      <c r="AH326" s="11">
        <f t="shared" si="203"/>
        <v>0.2680284488</v>
      </c>
      <c r="AI326" s="11">
        <f t="shared" si="203"/>
        <v>0.5057946307</v>
      </c>
      <c r="AJ326" s="11">
        <f t="shared" si="203"/>
        <v>0.6544527591</v>
      </c>
      <c r="AK326" s="11">
        <f t="shared" si="203"/>
        <v>0.7525332843</v>
      </c>
      <c r="AL326" s="11">
        <f t="shared" si="203"/>
        <v>0.3442824328</v>
      </c>
      <c r="AM326" s="11">
        <f t="shared" si="203"/>
        <v>0.06956201171</v>
      </c>
      <c r="AN326" s="11">
        <f t="shared" si="203"/>
        <v>0.375515661</v>
      </c>
      <c r="AO326" s="11">
        <f t="shared" si="203"/>
        <v>0.8212817827</v>
      </c>
      <c r="AP326" s="11">
        <f t="shared" si="203"/>
        <v>0.9065864163</v>
      </c>
      <c r="AQ326" s="11">
        <f t="shared" si="203"/>
        <v>0.6850240417</v>
      </c>
      <c r="AR326" s="11">
        <f t="shared" si="203"/>
        <v>0.8312401351</v>
      </c>
      <c r="AS326" s="11">
        <f t="shared" si="203"/>
        <v>0.3541970518</v>
      </c>
      <c r="AT326" s="11">
        <f t="shared" si="203"/>
        <v>0.9004942633</v>
      </c>
      <c r="AU326" s="11">
        <f t="shared" si="203"/>
        <v>0.01470669713</v>
      </c>
      <c r="AV326" s="11">
        <f t="shared" si="203"/>
        <v>0.8384085563</v>
      </c>
      <c r="AW326" s="11">
        <f t="shared" si="203"/>
        <v>0.3845992414</v>
      </c>
      <c r="AX326" s="11">
        <f t="shared" si="203"/>
        <v>0.6463976053</v>
      </c>
      <c r="AY326" s="11">
        <f t="shared" si="203"/>
        <v>0.643006277</v>
      </c>
      <c r="AZ326" s="11">
        <f t="shared" si="203"/>
        <v>0.905076346</v>
      </c>
      <c r="BA326" s="11">
        <f t="shared" si="203"/>
        <v>0.5168550212</v>
      </c>
      <c r="BB326" s="11">
        <f t="shared" si="203"/>
        <v>0.4031367023</v>
      </c>
      <c r="BC326" s="11">
        <f t="shared" si="203"/>
        <v>0.1424401419</v>
      </c>
      <c r="BD326" s="11">
        <f t="shared" si="203"/>
        <v>0.8495113618</v>
      </c>
      <c r="BE326" s="11">
        <f t="shared" si="203"/>
        <v>0.07383546585</v>
      </c>
      <c r="BF326" s="11">
        <f t="shared" si="203"/>
        <v>0.7580887569</v>
      </c>
      <c r="BG326" s="11">
        <f t="shared" si="203"/>
        <v>0.9712574809</v>
      </c>
      <c r="BH326" s="11">
        <f t="shared" si="203"/>
        <v>0.833500996</v>
      </c>
      <c r="BI326" s="11">
        <f t="shared" si="203"/>
        <v>0.06987480727</v>
      </c>
      <c r="BJ326" s="11">
        <f t="shared" si="203"/>
        <v>0.3320141025</v>
      </c>
      <c r="BK326" s="11">
        <f t="shared" si="203"/>
        <v>0.5031909969</v>
      </c>
      <c r="BL326" s="11">
        <f t="shared" si="203"/>
        <v>0.9233081612</v>
      </c>
      <c r="BM326" s="11">
        <f t="shared" si="203"/>
        <v>0.9350105734</v>
      </c>
      <c r="BN326" s="11">
        <f t="shared" si="203"/>
        <v>0.5369422501</v>
      </c>
      <c r="BO326" s="11">
        <f t="shared" si="203"/>
        <v>0.7401310875</v>
      </c>
      <c r="BP326" s="11">
        <f t="shared" si="203"/>
        <v>0.5415574833</v>
      </c>
      <c r="BQ326" s="11">
        <f t="shared" si="203"/>
        <v>0.1662869909</v>
      </c>
      <c r="BR326" s="11">
        <f t="shared" si="203"/>
        <v>0.3753785648</v>
      </c>
      <c r="BS326" s="11">
        <f t="shared" si="203"/>
        <v>0.5085036118</v>
      </c>
      <c r="BT326" s="11">
        <f t="shared" si="203"/>
        <v>0.4233328749</v>
      </c>
      <c r="BU326" s="11">
        <f t="shared" si="203"/>
        <v>0.3319024912</v>
      </c>
      <c r="BV326" s="11">
        <f t="shared" si="203"/>
        <v>0.5191130894</v>
      </c>
      <c r="BW326" s="11">
        <f t="shared" si="203"/>
        <v>0.1901324431</v>
      </c>
      <c r="BX326" s="11">
        <f t="shared" si="203"/>
        <v>0.939767858</v>
      </c>
      <c r="BY326" s="11">
        <f t="shared" si="203"/>
        <v>0.1039827132</v>
      </c>
      <c r="BZ326" s="11">
        <f t="shared" si="203"/>
        <v>0.1559125439</v>
      </c>
      <c r="CA326" s="11">
        <f t="shared" si="203"/>
        <v>0.2883683351</v>
      </c>
      <c r="CB326" s="11">
        <f t="shared" si="203"/>
        <v>0.9024097156</v>
      </c>
      <c r="CC326" s="11">
        <f t="shared" si="203"/>
        <v>0.2457601924</v>
      </c>
      <c r="CD326" s="11">
        <f t="shared" si="203"/>
        <v>0.3423771168</v>
      </c>
      <c r="CE326" s="11">
        <f t="shared" si="203"/>
        <v>0.3802648322</v>
      </c>
      <c r="CF326" s="11">
        <f t="shared" si="203"/>
        <v>0.2116388915</v>
      </c>
      <c r="CG326" s="11">
        <f t="shared" si="203"/>
        <v>0.7289423014</v>
      </c>
      <c r="CH326" s="11">
        <f t="shared" si="203"/>
        <v>0.8512427571</v>
      </c>
      <c r="CI326" s="11">
        <f t="shared" si="203"/>
        <v>0.2555831334</v>
      </c>
      <c r="CJ326" s="11">
        <f t="shared" si="203"/>
        <v>0.9624248438</v>
      </c>
      <c r="CK326" s="11">
        <f t="shared" si="203"/>
        <v>0.4070479829</v>
      </c>
      <c r="CL326" s="11">
        <f t="shared" si="203"/>
        <v>0.7514107081</v>
      </c>
      <c r="CM326" s="11">
        <f t="shared" si="203"/>
        <v>0.2934065715</v>
      </c>
      <c r="CN326" s="11">
        <f t="shared" si="203"/>
        <v>0.8706994536</v>
      </c>
      <c r="CO326" s="11">
        <f t="shared" si="203"/>
        <v>0.9204954134</v>
      </c>
      <c r="CP326" s="11">
        <f t="shared" si="203"/>
        <v>0.2089853579</v>
      </c>
      <c r="CQ326" s="11">
        <f t="shared" si="203"/>
        <v>0.3771463568</v>
      </c>
      <c r="CR326" s="11">
        <f t="shared" si="203"/>
        <v>0.1336294975</v>
      </c>
      <c r="CS326" s="11">
        <f t="shared" si="203"/>
        <v>0.759221147</v>
      </c>
      <c r="CT326" s="11">
        <f t="shared" si="203"/>
        <v>0.2476014549</v>
      </c>
      <c r="CU326" s="11">
        <f t="shared" si="203"/>
        <v>0.8987195829</v>
      </c>
      <c r="CV326" s="11">
        <f t="shared" si="203"/>
        <v>0.0870691448</v>
      </c>
      <c r="CW326" s="11">
        <f t="shared" si="203"/>
        <v>0.6586122442</v>
      </c>
    </row>
    <row r="327" ht="12.75" customHeight="1" outlineLevel="1">
      <c r="A327" s="11" t="str">
        <f t="shared" si="199"/>
        <v>plans[0].coverages[1].preExConditionsDetails.continuoslyInsuredPeriod </v>
      </c>
      <c r="B327" s="11">
        <f t="shared" ref="B327:CW327" si="204">RAND()</f>
        <v>0.5187378861</v>
      </c>
      <c r="C327" s="11">
        <f t="shared" si="204"/>
        <v>0.3153775401</v>
      </c>
      <c r="D327" s="11">
        <f t="shared" si="204"/>
        <v>0.3505008736</v>
      </c>
      <c r="E327" s="11">
        <f t="shared" si="204"/>
        <v>0.1747449575</v>
      </c>
      <c r="F327" s="11">
        <f t="shared" si="204"/>
        <v>0.9644187141</v>
      </c>
      <c r="G327" s="11">
        <f t="shared" si="204"/>
        <v>0.3825030204</v>
      </c>
      <c r="H327" s="11">
        <f t="shared" si="204"/>
        <v>0.0875807062</v>
      </c>
      <c r="I327" s="11">
        <f t="shared" si="204"/>
        <v>0.5650726174</v>
      </c>
      <c r="J327" s="11">
        <f t="shared" si="204"/>
        <v>0.4972598329</v>
      </c>
      <c r="K327" s="11">
        <f t="shared" si="204"/>
        <v>0.4500221218</v>
      </c>
      <c r="L327" s="11">
        <f t="shared" si="204"/>
        <v>0.07584268934</v>
      </c>
      <c r="M327" s="11">
        <f t="shared" si="204"/>
        <v>0.1083624244</v>
      </c>
      <c r="N327" s="11">
        <f t="shared" si="204"/>
        <v>0.1506838309</v>
      </c>
      <c r="O327" s="11">
        <f t="shared" si="204"/>
        <v>0.08792174475</v>
      </c>
      <c r="P327" s="11">
        <f t="shared" si="204"/>
        <v>0.03749430752</v>
      </c>
      <c r="Q327" s="11">
        <f t="shared" si="204"/>
        <v>0.1947888506</v>
      </c>
      <c r="R327" s="11">
        <f t="shared" si="204"/>
        <v>0.04669426407</v>
      </c>
      <c r="S327" s="11">
        <f t="shared" si="204"/>
        <v>0.9737587102</v>
      </c>
      <c r="T327" s="11">
        <f t="shared" si="204"/>
        <v>0.7092297938</v>
      </c>
      <c r="U327" s="11">
        <f t="shared" si="204"/>
        <v>0.8889092597</v>
      </c>
      <c r="V327" s="11">
        <f t="shared" si="204"/>
        <v>0.6316746453</v>
      </c>
      <c r="W327" s="11">
        <f t="shared" si="204"/>
        <v>0.8118844229</v>
      </c>
      <c r="X327" s="11">
        <f t="shared" si="204"/>
        <v>0.2000077208</v>
      </c>
      <c r="Y327" s="11">
        <f t="shared" si="204"/>
        <v>0.688152507</v>
      </c>
      <c r="Z327" s="11">
        <f t="shared" si="204"/>
        <v>0.3172774504</v>
      </c>
      <c r="AA327" s="11">
        <f t="shared" si="204"/>
        <v>0.1704553919</v>
      </c>
      <c r="AB327" s="11">
        <f t="shared" si="204"/>
        <v>0.4824345529</v>
      </c>
      <c r="AC327" s="11">
        <f t="shared" si="204"/>
        <v>0.5838589593</v>
      </c>
      <c r="AD327" s="11">
        <f t="shared" si="204"/>
        <v>0.7959350083</v>
      </c>
      <c r="AE327" s="11">
        <f t="shared" si="204"/>
        <v>0.8182603268</v>
      </c>
      <c r="AF327" s="11">
        <f t="shared" si="204"/>
        <v>0.912285417</v>
      </c>
      <c r="AG327" s="11">
        <f t="shared" si="204"/>
        <v>0.6319028527</v>
      </c>
      <c r="AH327" s="11">
        <f t="shared" si="204"/>
        <v>0.5505229832</v>
      </c>
      <c r="AI327" s="11">
        <f t="shared" si="204"/>
        <v>0.3933956394</v>
      </c>
      <c r="AJ327" s="11">
        <f t="shared" si="204"/>
        <v>0.9206932642</v>
      </c>
      <c r="AK327" s="11">
        <f t="shared" si="204"/>
        <v>0.4899285626</v>
      </c>
      <c r="AL327" s="11">
        <f t="shared" si="204"/>
        <v>0.3277081282</v>
      </c>
      <c r="AM327" s="11">
        <f t="shared" si="204"/>
        <v>0.4858203584</v>
      </c>
      <c r="AN327" s="11">
        <f t="shared" si="204"/>
        <v>0.27353794</v>
      </c>
      <c r="AO327" s="11">
        <f t="shared" si="204"/>
        <v>0.6282317986</v>
      </c>
      <c r="AP327" s="11">
        <f t="shared" si="204"/>
        <v>0.5945112064</v>
      </c>
      <c r="AQ327" s="11">
        <f t="shared" si="204"/>
        <v>0.4658214588</v>
      </c>
      <c r="AR327" s="11">
        <f t="shared" si="204"/>
        <v>0.5425658658</v>
      </c>
      <c r="AS327" s="11">
        <f t="shared" si="204"/>
        <v>0.1713171428</v>
      </c>
      <c r="AT327" s="11">
        <f t="shared" si="204"/>
        <v>0.2476165418</v>
      </c>
      <c r="AU327" s="11">
        <f t="shared" si="204"/>
        <v>0.6404212039</v>
      </c>
      <c r="AV327" s="11">
        <f t="shared" si="204"/>
        <v>0.6827722454</v>
      </c>
      <c r="AW327" s="11">
        <f t="shared" si="204"/>
        <v>0.5771630109</v>
      </c>
      <c r="AX327" s="11">
        <f t="shared" si="204"/>
        <v>0.09495956525</v>
      </c>
      <c r="AY327" s="11">
        <f t="shared" si="204"/>
        <v>0.5697577912</v>
      </c>
      <c r="AZ327" s="11">
        <f t="shared" si="204"/>
        <v>0.8605766089</v>
      </c>
      <c r="BA327" s="11">
        <f t="shared" si="204"/>
        <v>0.6112255676</v>
      </c>
      <c r="BB327" s="11">
        <f t="shared" si="204"/>
        <v>0.8791231706</v>
      </c>
      <c r="BC327" s="11">
        <f t="shared" si="204"/>
        <v>0.6254701181</v>
      </c>
      <c r="BD327" s="11">
        <f t="shared" si="204"/>
        <v>0.9273230514</v>
      </c>
      <c r="BE327" s="11">
        <f t="shared" si="204"/>
        <v>0.3222123686</v>
      </c>
      <c r="BF327" s="11">
        <f t="shared" si="204"/>
        <v>0.86207464</v>
      </c>
      <c r="BG327" s="11">
        <f t="shared" si="204"/>
        <v>0.1231183981</v>
      </c>
      <c r="BH327" s="11">
        <f t="shared" si="204"/>
        <v>0.1826363869</v>
      </c>
      <c r="BI327" s="11">
        <f t="shared" si="204"/>
        <v>0.9766575968</v>
      </c>
      <c r="BJ327" s="11">
        <f t="shared" si="204"/>
        <v>0.2407739165</v>
      </c>
      <c r="BK327" s="11">
        <f t="shared" si="204"/>
        <v>0.6106714957</v>
      </c>
      <c r="BL327" s="11">
        <f t="shared" si="204"/>
        <v>0.3221656864</v>
      </c>
      <c r="BM327" s="11">
        <f t="shared" si="204"/>
        <v>0.1593295239</v>
      </c>
      <c r="BN327" s="11">
        <f t="shared" si="204"/>
        <v>0.9131850365</v>
      </c>
      <c r="BO327" s="11">
        <f t="shared" si="204"/>
        <v>0.145092658</v>
      </c>
      <c r="BP327" s="11">
        <f t="shared" si="204"/>
        <v>0.714246013</v>
      </c>
      <c r="BQ327" s="11">
        <f t="shared" si="204"/>
        <v>0.4965020412</v>
      </c>
      <c r="BR327" s="11">
        <f t="shared" si="204"/>
        <v>0.3642212371</v>
      </c>
      <c r="BS327" s="11">
        <f t="shared" si="204"/>
        <v>0.6390543265</v>
      </c>
      <c r="BT327" s="11">
        <f t="shared" si="204"/>
        <v>0.4000100815</v>
      </c>
      <c r="BU327" s="11">
        <f t="shared" si="204"/>
        <v>0.7091208853</v>
      </c>
      <c r="BV327" s="11">
        <f t="shared" si="204"/>
        <v>0.6911557981</v>
      </c>
      <c r="BW327" s="11">
        <f t="shared" si="204"/>
        <v>0.6098138613</v>
      </c>
      <c r="BX327" s="11">
        <f t="shared" si="204"/>
        <v>0.4614807825</v>
      </c>
      <c r="BY327" s="11">
        <f t="shared" si="204"/>
        <v>0.9528964228</v>
      </c>
      <c r="BZ327" s="11">
        <f t="shared" si="204"/>
        <v>0.0380291121</v>
      </c>
      <c r="CA327" s="11">
        <f t="shared" si="204"/>
        <v>0.9122810344</v>
      </c>
      <c r="CB327" s="11">
        <f t="shared" si="204"/>
        <v>0.6521759338</v>
      </c>
      <c r="CC327" s="11">
        <f t="shared" si="204"/>
        <v>0.6523537481</v>
      </c>
      <c r="CD327" s="11">
        <f t="shared" si="204"/>
        <v>0.9585838834</v>
      </c>
      <c r="CE327" s="11">
        <f t="shared" si="204"/>
        <v>0.2883086547</v>
      </c>
      <c r="CF327" s="11">
        <f t="shared" si="204"/>
        <v>0.4347564601</v>
      </c>
      <c r="CG327" s="11">
        <f t="shared" si="204"/>
        <v>0.2858716519</v>
      </c>
      <c r="CH327" s="11">
        <f t="shared" si="204"/>
        <v>0.4772592132</v>
      </c>
      <c r="CI327" s="11">
        <f t="shared" si="204"/>
        <v>0.8142376635</v>
      </c>
      <c r="CJ327" s="11">
        <f t="shared" si="204"/>
        <v>0.8202493115</v>
      </c>
      <c r="CK327" s="11">
        <f t="shared" si="204"/>
        <v>0.828741639</v>
      </c>
      <c r="CL327" s="11">
        <f t="shared" si="204"/>
        <v>0.8677750449</v>
      </c>
      <c r="CM327" s="11">
        <f t="shared" si="204"/>
        <v>0.5787277914</v>
      </c>
      <c r="CN327" s="11">
        <f t="shared" si="204"/>
        <v>0.653376328</v>
      </c>
      <c r="CO327" s="11">
        <f t="shared" si="204"/>
        <v>0.8112780706</v>
      </c>
      <c r="CP327" s="11">
        <f t="shared" si="204"/>
        <v>0.4188383304</v>
      </c>
      <c r="CQ327" s="11">
        <f t="shared" si="204"/>
        <v>0.172905134</v>
      </c>
      <c r="CR327" s="11">
        <f t="shared" si="204"/>
        <v>0.2385202954</v>
      </c>
      <c r="CS327" s="11">
        <f t="shared" si="204"/>
        <v>0.1990110312</v>
      </c>
      <c r="CT327" s="11">
        <f t="shared" si="204"/>
        <v>0.7065018193</v>
      </c>
      <c r="CU327" s="11">
        <f t="shared" si="204"/>
        <v>0.82485797</v>
      </c>
      <c r="CV327" s="11">
        <f t="shared" si="204"/>
        <v>0.4508595255</v>
      </c>
      <c r="CW327" s="11">
        <f t="shared" si="204"/>
        <v>0.5519927672</v>
      </c>
    </row>
    <row r="328" ht="12.75" customHeight="1" outlineLevel="1">
      <c r="A328" s="11" t="str">
        <f t="shared" si="199"/>
        <v>plans[0].coverages[1].matchFICA</v>
      </c>
      <c r="B328" s="11">
        <f t="shared" ref="B328:CW328" si="205">RAND()</f>
        <v>0.3374572466</v>
      </c>
      <c r="C328" s="11">
        <f t="shared" si="205"/>
        <v>0.27830902</v>
      </c>
      <c r="D328" s="11">
        <f t="shared" si="205"/>
        <v>0.7598516431</v>
      </c>
      <c r="E328" s="11">
        <f t="shared" si="205"/>
        <v>0.71549447</v>
      </c>
      <c r="F328" s="11">
        <f t="shared" si="205"/>
        <v>0.5866007774</v>
      </c>
      <c r="G328" s="11">
        <f t="shared" si="205"/>
        <v>0.5580411722</v>
      </c>
      <c r="H328" s="11">
        <f t="shared" si="205"/>
        <v>0.2449447026</v>
      </c>
      <c r="I328" s="11">
        <f t="shared" si="205"/>
        <v>0.5446218483</v>
      </c>
      <c r="J328" s="11">
        <f t="shared" si="205"/>
        <v>0.0716341833</v>
      </c>
      <c r="K328" s="11">
        <f t="shared" si="205"/>
        <v>0.8607873539</v>
      </c>
      <c r="L328" s="11">
        <f t="shared" si="205"/>
        <v>0.6385670742</v>
      </c>
      <c r="M328" s="11">
        <f t="shared" si="205"/>
        <v>0.7924748083</v>
      </c>
      <c r="N328" s="11">
        <f t="shared" si="205"/>
        <v>0.4022360224</v>
      </c>
      <c r="O328" s="11">
        <f t="shared" si="205"/>
        <v>0.1074562707</v>
      </c>
      <c r="P328" s="11">
        <f t="shared" si="205"/>
        <v>0.7716229557</v>
      </c>
      <c r="Q328" s="11">
        <f t="shared" si="205"/>
        <v>0.5391480676</v>
      </c>
      <c r="R328" s="11">
        <f t="shared" si="205"/>
        <v>0.9753077207</v>
      </c>
      <c r="S328" s="11">
        <f t="shared" si="205"/>
        <v>0.1114588939</v>
      </c>
      <c r="T328" s="11">
        <f t="shared" si="205"/>
        <v>0.8009419513</v>
      </c>
      <c r="U328" s="11">
        <f t="shared" si="205"/>
        <v>0.3138623895</v>
      </c>
      <c r="V328" s="11">
        <f t="shared" si="205"/>
        <v>0.3788710257</v>
      </c>
      <c r="W328" s="11">
        <f t="shared" si="205"/>
        <v>0.3126378633</v>
      </c>
      <c r="X328" s="11">
        <f t="shared" si="205"/>
        <v>0.6865711735</v>
      </c>
      <c r="Y328" s="11">
        <f t="shared" si="205"/>
        <v>0.4672304184</v>
      </c>
      <c r="Z328" s="11">
        <f t="shared" si="205"/>
        <v>0.3616999664</v>
      </c>
      <c r="AA328" s="11">
        <f t="shared" si="205"/>
        <v>0.4099399538</v>
      </c>
      <c r="AB328" s="11">
        <f t="shared" si="205"/>
        <v>0.7289427435</v>
      </c>
      <c r="AC328" s="11">
        <f t="shared" si="205"/>
        <v>0.8426558399</v>
      </c>
      <c r="AD328" s="11">
        <f t="shared" si="205"/>
        <v>0.6694692248</v>
      </c>
      <c r="AE328" s="11">
        <f t="shared" si="205"/>
        <v>0.006112291398</v>
      </c>
      <c r="AF328" s="11">
        <f t="shared" si="205"/>
        <v>0.09169813249</v>
      </c>
      <c r="AG328" s="11">
        <f t="shared" si="205"/>
        <v>0.4851470179</v>
      </c>
      <c r="AH328" s="11">
        <f t="shared" si="205"/>
        <v>0.2981997945</v>
      </c>
      <c r="AI328" s="11">
        <f t="shared" si="205"/>
        <v>0.6277036847</v>
      </c>
      <c r="AJ328" s="11">
        <f t="shared" si="205"/>
        <v>0.4859503736</v>
      </c>
      <c r="AK328" s="11">
        <f t="shared" si="205"/>
        <v>0.3758264431</v>
      </c>
      <c r="AL328" s="11">
        <f t="shared" si="205"/>
        <v>0.9657830924</v>
      </c>
      <c r="AM328" s="11">
        <f t="shared" si="205"/>
        <v>0.7336525567</v>
      </c>
      <c r="AN328" s="11">
        <f t="shared" si="205"/>
        <v>0.4417656525</v>
      </c>
      <c r="AO328" s="11">
        <f t="shared" si="205"/>
        <v>0.4304172747</v>
      </c>
      <c r="AP328" s="11">
        <f t="shared" si="205"/>
        <v>0.8523651839</v>
      </c>
      <c r="AQ328" s="11">
        <f t="shared" si="205"/>
        <v>0.5757423706</v>
      </c>
      <c r="AR328" s="11">
        <f t="shared" si="205"/>
        <v>0.8426452402</v>
      </c>
      <c r="AS328" s="11">
        <f t="shared" si="205"/>
        <v>0.2499881806</v>
      </c>
      <c r="AT328" s="11">
        <f t="shared" si="205"/>
        <v>0.9103719209</v>
      </c>
      <c r="AU328" s="11">
        <f t="shared" si="205"/>
        <v>0.02420616285</v>
      </c>
      <c r="AV328" s="11">
        <f t="shared" si="205"/>
        <v>0.6487892683</v>
      </c>
      <c r="AW328" s="11">
        <f t="shared" si="205"/>
        <v>0.3622376468</v>
      </c>
      <c r="AX328" s="11">
        <f t="shared" si="205"/>
        <v>0.2949565716</v>
      </c>
      <c r="AY328" s="11">
        <f t="shared" si="205"/>
        <v>0.7217610849</v>
      </c>
      <c r="AZ328" s="11">
        <f t="shared" si="205"/>
        <v>0.9849234516</v>
      </c>
      <c r="BA328" s="11">
        <f t="shared" si="205"/>
        <v>0.9415992235</v>
      </c>
      <c r="BB328" s="11">
        <f t="shared" si="205"/>
        <v>0.7156509564</v>
      </c>
      <c r="BC328" s="11">
        <f t="shared" si="205"/>
        <v>0.1793544539</v>
      </c>
      <c r="BD328" s="11">
        <f t="shared" si="205"/>
        <v>0.01847005766</v>
      </c>
      <c r="BE328" s="11">
        <f t="shared" si="205"/>
        <v>0.2464487048</v>
      </c>
      <c r="BF328" s="11">
        <f t="shared" si="205"/>
        <v>0.7600015738</v>
      </c>
      <c r="BG328" s="11">
        <f t="shared" si="205"/>
        <v>0.6769024904</v>
      </c>
      <c r="BH328" s="11">
        <f t="shared" si="205"/>
        <v>0.3038443688</v>
      </c>
      <c r="BI328" s="11">
        <f t="shared" si="205"/>
        <v>0.2616946447</v>
      </c>
      <c r="BJ328" s="11">
        <f t="shared" si="205"/>
        <v>0.4899716928</v>
      </c>
      <c r="BK328" s="11">
        <f t="shared" si="205"/>
        <v>0.08230298209</v>
      </c>
      <c r="BL328" s="11">
        <f t="shared" si="205"/>
        <v>0.5186578709</v>
      </c>
      <c r="BM328" s="11">
        <f t="shared" si="205"/>
        <v>0.2850334202</v>
      </c>
      <c r="BN328" s="11">
        <f t="shared" si="205"/>
        <v>0.8618909459</v>
      </c>
      <c r="BO328" s="11">
        <f t="shared" si="205"/>
        <v>0.9520030441</v>
      </c>
      <c r="BP328" s="11">
        <f t="shared" si="205"/>
        <v>0.7676093748</v>
      </c>
      <c r="BQ328" s="11">
        <f t="shared" si="205"/>
        <v>0.4451502093</v>
      </c>
      <c r="BR328" s="11">
        <f t="shared" si="205"/>
        <v>0.7707334549</v>
      </c>
      <c r="BS328" s="11">
        <f t="shared" si="205"/>
        <v>0.5264033576</v>
      </c>
      <c r="BT328" s="11">
        <f t="shared" si="205"/>
        <v>0.8798455824</v>
      </c>
      <c r="BU328" s="11">
        <f t="shared" si="205"/>
        <v>0.3901467284</v>
      </c>
      <c r="BV328" s="11">
        <f t="shared" si="205"/>
        <v>0.7695057897</v>
      </c>
      <c r="BW328" s="11">
        <f t="shared" si="205"/>
        <v>0.4833801967</v>
      </c>
      <c r="BX328" s="11">
        <f t="shared" si="205"/>
        <v>0.3755718334</v>
      </c>
      <c r="BY328" s="11">
        <f t="shared" si="205"/>
        <v>0.6344776393</v>
      </c>
      <c r="BZ328" s="11">
        <f t="shared" si="205"/>
        <v>0.7645262029</v>
      </c>
      <c r="CA328" s="11">
        <f t="shared" si="205"/>
        <v>0.5632061426</v>
      </c>
      <c r="CB328" s="11">
        <f t="shared" si="205"/>
        <v>0.02769487858</v>
      </c>
      <c r="CC328" s="11">
        <f t="shared" si="205"/>
        <v>0.3026762278</v>
      </c>
      <c r="CD328" s="11">
        <f t="shared" si="205"/>
        <v>0.2373759567</v>
      </c>
      <c r="CE328" s="11">
        <f t="shared" si="205"/>
        <v>0.4281511605</v>
      </c>
      <c r="CF328" s="11">
        <f t="shared" si="205"/>
        <v>0.1942783951</v>
      </c>
      <c r="CG328" s="11">
        <f t="shared" si="205"/>
        <v>0.2581510006</v>
      </c>
      <c r="CH328" s="11">
        <f t="shared" si="205"/>
        <v>0.7943045796</v>
      </c>
      <c r="CI328" s="11">
        <f t="shared" si="205"/>
        <v>0.3700450931</v>
      </c>
      <c r="CJ328" s="11">
        <f t="shared" si="205"/>
        <v>0.3475929923</v>
      </c>
      <c r="CK328" s="11">
        <f t="shared" si="205"/>
        <v>0.8553343474</v>
      </c>
      <c r="CL328" s="11">
        <f t="shared" si="205"/>
        <v>0.09386977208</v>
      </c>
      <c r="CM328" s="11">
        <f t="shared" si="205"/>
        <v>0.7290826731</v>
      </c>
      <c r="CN328" s="11">
        <f t="shared" si="205"/>
        <v>0.4755414608</v>
      </c>
      <c r="CO328" s="11">
        <f t="shared" si="205"/>
        <v>0.8034643711</v>
      </c>
      <c r="CP328" s="11">
        <f t="shared" si="205"/>
        <v>0.4535933587</v>
      </c>
      <c r="CQ328" s="11">
        <f t="shared" si="205"/>
        <v>0.1371526536</v>
      </c>
      <c r="CR328" s="11">
        <f t="shared" si="205"/>
        <v>0.2812409594</v>
      </c>
      <c r="CS328" s="11">
        <f t="shared" si="205"/>
        <v>0.8802815311</v>
      </c>
      <c r="CT328" s="11">
        <f t="shared" si="205"/>
        <v>0.6864149691</v>
      </c>
      <c r="CU328" s="11">
        <f t="shared" si="205"/>
        <v>0.9489720601</v>
      </c>
      <c r="CV328" s="11">
        <f t="shared" si="205"/>
        <v>0.3565430081</v>
      </c>
      <c r="CW328" s="11">
        <f t="shared" si="205"/>
        <v>0.4839207653</v>
      </c>
    </row>
    <row r="329" ht="12.75" customHeight="1" outlineLevel="1">
      <c r="A329" s="11" t="str">
        <f t="shared" si="199"/>
        <v>plans[0].coverages[1].workIncentiveIncluded</v>
      </c>
      <c r="B329" s="11">
        <f t="shared" ref="B329:CW329" si="206">RAND()</f>
        <v>0.4927468912</v>
      </c>
      <c r="C329" s="11">
        <f t="shared" si="206"/>
        <v>0.4895442334</v>
      </c>
      <c r="D329" s="11">
        <f t="shared" si="206"/>
        <v>0.6997086309</v>
      </c>
      <c r="E329" s="11">
        <f t="shared" si="206"/>
        <v>0.588823016</v>
      </c>
      <c r="F329" s="11">
        <f t="shared" si="206"/>
        <v>0.2353168043</v>
      </c>
      <c r="G329" s="11">
        <f t="shared" si="206"/>
        <v>0.4226784518</v>
      </c>
      <c r="H329" s="11">
        <f t="shared" si="206"/>
        <v>0.6410143512</v>
      </c>
      <c r="I329" s="11">
        <f t="shared" si="206"/>
        <v>0.2418382947</v>
      </c>
      <c r="J329" s="11">
        <f t="shared" si="206"/>
        <v>0.1461534708</v>
      </c>
      <c r="K329" s="11">
        <f t="shared" si="206"/>
        <v>0.5378596406</v>
      </c>
      <c r="L329" s="11">
        <f t="shared" si="206"/>
        <v>0.9262283733</v>
      </c>
      <c r="M329" s="11">
        <f t="shared" si="206"/>
        <v>0.07970722823</v>
      </c>
      <c r="N329" s="11">
        <f t="shared" si="206"/>
        <v>0.3188382539</v>
      </c>
      <c r="O329" s="11">
        <f t="shared" si="206"/>
        <v>0.9119225235</v>
      </c>
      <c r="P329" s="11">
        <f t="shared" si="206"/>
        <v>0.1996817921</v>
      </c>
      <c r="Q329" s="11">
        <f t="shared" si="206"/>
        <v>0.1441259975</v>
      </c>
      <c r="R329" s="11">
        <f t="shared" si="206"/>
        <v>0.2648289819</v>
      </c>
      <c r="S329" s="11">
        <f t="shared" si="206"/>
        <v>0.1086654413</v>
      </c>
      <c r="T329" s="11">
        <f t="shared" si="206"/>
        <v>0.1657125794</v>
      </c>
      <c r="U329" s="11">
        <f t="shared" si="206"/>
        <v>0.3665430994</v>
      </c>
      <c r="V329" s="11">
        <f t="shared" si="206"/>
        <v>0.2997256159</v>
      </c>
      <c r="W329" s="11">
        <f t="shared" si="206"/>
        <v>0.1013253572</v>
      </c>
      <c r="X329" s="11">
        <f t="shared" si="206"/>
        <v>0.572007623</v>
      </c>
      <c r="Y329" s="11">
        <f t="shared" si="206"/>
        <v>0.6565583445</v>
      </c>
      <c r="Z329" s="11">
        <f t="shared" si="206"/>
        <v>0.6129467523</v>
      </c>
      <c r="AA329" s="11">
        <f t="shared" si="206"/>
        <v>0.3442836238</v>
      </c>
      <c r="AB329" s="11">
        <f t="shared" si="206"/>
        <v>0.7611212449</v>
      </c>
      <c r="AC329" s="11">
        <f t="shared" si="206"/>
        <v>0.1805682794</v>
      </c>
      <c r="AD329" s="11">
        <f t="shared" si="206"/>
        <v>0.6028478567</v>
      </c>
      <c r="AE329" s="11">
        <f t="shared" si="206"/>
        <v>0.8885339358</v>
      </c>
      <c r="AF329" s="11">
        <f t="shared" si="206"/>
        <v>0.997201191</v>
      </c>
      <c r="AG329" s="11">
        <f t="shared" si="206"/>
        <v>0.3501896665</v>
      </c>
      <c r="AH329" s="11">
        <f t="shared" si="206"/>
        <v>0.3093127013</v>
      </c>
      <c r="AI329" s="11">
        <f t="shared" si="206"/>
        <v>0.6854439954</v>
      </c>
      <c r="AJ329" s="11">
        <f t="shared" si="206"/>
        <v>0.02495329357</v>
      </c>
      <c r="AK329" s="11">
        <f t="shared" si="206"/>
        <v>0.2899917613</v>
      </c>
      <c r="AL329" s="11">
        <f t="shared" si="206"/>
        <v>0.02584926715</v>
      </c>
      <c r="AM329" s="11">
        <f t="shared" si="206"/>
        <v>0.4733414423</v>
      </c>
      <c r="AN329" s="11">
        <f t="shared" si="206"/>
        <v>0.5678762219</v>
      </c>
      <c r="AO329" s="11">
        <f t="shared" si="206"/>
        <v>0.8040692074</v>
      </c>
      <c r="AP329" s="11">
        <f t="shared" si="206"/>
        <v>0.4232210817</v>
      </c>
      <c r="AQ329" s="11">
        <f t="shared" si="206"/>
        <v>0.8914562698</v>
      </c>
      <c r="AR329" s="11">
        <f t="shared" si="206"/>
        <v>0.7227975608</v>
      </c>
      <c r="AS329" s="11">
        <f t="shared" si="206"/>
        <v>0.1109862955</v>
      </c>
      <c r="AT329" s="11">
        <f t="shared" si="206"/>
        <v>0.766645801</v>
      </c>
      <c r="AU329" s="11">
        <f t="shared" si="206"/>
        <v>0.7157499703</v>
      </c>
      <c r="AV329" s="11">
        <f t="shared" si="206"/>
        <v>0.4577422965</v>
      </c>
      <c r="AW329" s="11">
        <f t="shared" si="206"/>
        <v>0.866624162</v>
      </c>
      <c r="AX329" s="11">
        <f t="shared" si="206"/>
        <v>0.05859145959</v>
      </c>
      <c r="AY329" s="11">
        <f t="shared" si="206"/>
        <v>0.3611634629</v>
      </c>
      <c r="AZ329" s="11">
        <f t="shared" si="206"/>
        <v>0.6701651366</v>
      </c>
      <c r="BA329" s="11">
        <f t="shared" si="206"/>
        <v>0.2444620826</v>
      </c>
      <c r="BB329" s="11">
        <f t="shared" si="206"/>
        <v>0.1892026242</v>
      </c>
      <c r="BC329" s="11">
        <f t="shared" si="206"/>
        <v>0.0448145601</v>
      </c>
      <c r="BD329" s="11">
        <f t="shared" si="206"/>
        <v>0.5125778689</v>
      </c>
      <c r="BE329" s="11">
        <f t="shared" si="206"/>
        <v>0.09282398115</v>
      </c>
      <c r="BF329" s="11">
        <f t="shared" si="206"/>
        <v>0.4263868509</v>
      </c>
      <c r="BG329" s="11">
        <f t="shared" si="206"/>
        <v>0.2546764665</v>
      </c>
      <c r="BH329" s="11">
        <f t="shared" si="206"/>
        <v>0.942602897</v>
      </c>
      <c r="BI329" s="11">
        <f t="shared" si="206"/>
        <v>0.4386216771</v>
      </c>
      <c r="BJ329" s="11">
        <f t="shared" si="206"/>
        <v>0.8275930638</v>
      </c>
      <c r="BK329" s="11">
        <f t="shared" si="206"/>
        <v>0.4182684476</v>
      </c>
      <c r="BL329" s="11">
        <f t="shared" si="206"/>
        <v>0.704484372</v>
      </c>
      <c r="BM329" s="11">
        <f t="shared" si="206"/>
        <v>0.8571258914</v>
      </c>
      <c r="BN329" s="11">
        <f t="shared" si="206"/>
        <v>0.4053132905</v>
      </c>
      <c r="BO329" s="11">
        <f t="shared" si="206"/>
        <v>0.9158899593</v>
      </c>
      <c r="BP329" s="11">
        <f t="shared" si="206"/>
        <v>0.1990881559</v>
      </c>
      <c r="BQ329" s="11">
        <f t="shared" si="206"/>
        <v>0.4772962453</v>
      </c>
      <c r="BR329" s="11">
        <f t="shared" si="206"/>
        <v>0.1283385454</v>
      </c>
      <c r="BS329" s="11">
        <f t="shared" si="206"/>
        <v>0.8329295193</v>
      </c>
      <c r="BT329" s="11">
        <f t="shared" si="206"/>
        <v>0.9494216116</v>
      </c>
      <c r="BU329" s="11">
        <f t="shared" si="206"/>
        <v>0.6422017572</v>
      </c>
      <c r="BV329" s="11">
        <f t="shared" si="206"/>
        <v>0.09080046756</v>
      </c>
      <c r="BW329" s="11">
        <f t="shared" si="206"/>
        <v>0.09577948247</v>
      </c>
      <c r="BX329" s="11">
        <f t="shared" si="206"/>
        <v>0.6187048634</v>
      </c>
      <c r="BY329" s="11">
        <f t="shared" si="206"/>
        <v>0.4940628541</v>
      </c>
      <c r="BZ329" s="11">
        <f t="shared" si="206"/>
        <v>0.4310299883</v>
      </c>
      <c r="CA329" s="11">
        <f t="shared" si="206"/>
        <v>0.8858880849</v>
      </c>
      <c r="CB329" s="11">
        <f t="shared" si="206"/>
        <v>0.7880244426</v>
      </c>
      <c r="CC329" s="11">
        <f t="shared" si="206"/>
        <v>0.003446142807</v>
      </c>
      <c r="CD329" s="11">
        <f t="shared" si="206"/>
        <v>0.8322637488</v>
      </c>
      <c r="CE329" s="11">
        <f t="shared" si="206"/>
        <v>0.476479881</v>
      </c>
      <c r="CF329" s="11">
        <f t="shared" si="206"/>
        <v>0.9506007755</v>
      </c>
      <c r="CG329" s="11">
        <f t="shared" si="206"/>
        <v>0.2121433228</v>
      </c>
      <c r="CH329" s="11">
        <f t="shared" si="206"/>
        <v>0.6872304288</v>
      </c>
      <c r="CI329" s="11">
        <f t="shared" si="206"/>
        <v>0.8864758855</v>
      </c>
      <c r="CJ329" s="11">
        <f t="shared" si="206"/>
        <v>0.4297006434</v>
      </c>
      <c r="CK329" s="11">
        <f t="shared" si="206"/>
        <v>0.7092655375</v>
      </c>
      <c r="CL329" s="11">
        <f t="shared" si="206"/>
        <v>0.2586472986</v>
      </c>
      <c r="CM329" s="11">
        <f t="shared" si="206"/>
        <v>0.9961448062</v>
      </c>
      <c r="CN329" s="11">
        <f t="shared" si="206"/>
        <v>0.1772259913</v>
      </c>
      <c r="CO329" s="11">
        <f t="shared" si="206"/>
        <v>0.6100840472</v>
      </c>
      <c r="CP329" s="11">
        <f t="shared" si="206"/>
        <v>0.4176588776</v>
      </c>
      <c r="CQ329" s="11">
        <f t="shared" si="206"/>
        <v>0.01901628472</v>
      </c>
      <c r="CR329" s="11">
        <f t="shared" si="206"/>
        <v>0.6600101023</v>
      </c>
      <c r="CS329" s="11">
        <f t="shared" si="206"/>
        <v>0.5571490191</v>
      </c>
      <c r="CT329" s="11">
        <f t="shared" si="206"/>
        <v>0.7922486612</v>
      </c>
      <c r="CU329" s="11">
        <f t="shared" si="206"/>
        <v>0.4745877469</v>
      </c>
      <c r="CV329" s="11">
        <f t="shared" si="206"/>
        <v>0.2908527452</v>
      </c>
      <c r="CW329" s="11">
        <f t="shared" si="206"/>
        <v>0.5132171917</v>
      </c>
    </row>
    <row r="330" ht="12.75" customHeight="1" outlineLevel="1">
      <c r="A330" s="11" t="str">
        <f t="shared" si="199"/>
        <v>plans[0].coverages[1].firstDayHospitalization</v>
      </c>
      <c r="B330" s="11">
        <f t="shared" ref="B330:CW330" si="207">RAND()</f>
        <v>0.1724321573</v>
      </c>
      <c r="C330" s="11">
        <f t="shared" si="207"/>
        <v>0.8973253476</v>
      </c>
      <c r="D330" s="11">
        <f t="shared" si="207"/>
        <v>0.8849248346</v>
      </c>
      <c r="E330" s="11">
        <f t="shared" si="207"/>
        <v>0.1852640038</v>
      </c>
      <c r="F330" s="11">
        <f t="shared" si="207"/>
        <v>0.9405824362</v>
      </c>
      <c r="G330" s="11">
        <f t="shared" si="207"/>
        <v>0.02049655302</v>
      </c>
      <c r="H330" s="11">
        <f t="shared" si="207"/>
        <v>0.2838028659</v>
      </c>
      <c r="I330" s="11">
        <f t="shared" si="207"/>
        <v>0.9186397994</v>
      </c>
      <c r="J330" s="11">
        <f t="shared" si="207"/>
        <v>0.5258274363</v>
      </c>
      <c r="K330" s="11">
        <f t="shared" si="207"/>
        <v>0.8128595309</v>
      </c>
      <c r="L330" s="11">
        <f t="shared" si="207"/>
        <v>0.0724996961</v>
      </c>
      <c r="M330" s="11">
        <f t="shared" si="207"/>
        <v>0.4726129446</v>
      </c>
      <c r="N330" s="11">
        <f t="shared" si="207"/>
        <v>0.6032559294</v>
      </c>
      <c r="O330" s="11">
        <f t="shared" si="207"/>
        <v>0.56178519</v>
      </c>
      <c r="P330" s="11">
        <f t="shared" si="207"/>
        <v>0.03357990842</v>
      </c>
      <c r="Q330" s="11">
        <f t="shared" si="207"/>
        <v>0.5997997332</v>
      </c>
      <c r="R330" s="11">
        <f t="shared" si="207"/>
        <v>0.7074121652</v>
      </c>
      <c r="S330" s="11">
        <f t="shared" si="207"/>
        <v>0.03166620497</v>
      </c>
      <c r="T330" s="11">
        <f t="shared" si="207"/>
        <v>0.08651262472</v>
      </c>
      <c r="U330" s="11">
        <f t="shared" si="207"/>
        <v>0.9615613845</v>
      </c>
      <c r="V330" s="11">
        <f t="shared" si="207"/>
        <v>0.6305319861</v>
      </c>
      <c r="W330" s="11">
        <f t="shared" si="207"/>
        <v>0.8594220452</v>
      </c>
      <c r="X330" s="11">
        <f t="shared" si="207"/>
        <v>0.8945564515</v>
      </c>
      <c r="Y330" s="11">
        <f t="shared" si="207"/>
        <v>0.7111615471</v>
      </c>
      <c r="Z330" s="11">
        <f t="shared" si="207"/>
        <v>0.110146969</v>
      </c>
      <c r="AA330" s="11">
        <f t="shared" si="207"/>
        <v>0.650504236</v>
      </c>
      <c r="AB330" s="11">
        <f t="shared" si="207"/>
        <v>0.6614028403</v>
      </c>
      <c r="AC330" s="11">
        <f t="shared" si="207"/>
        <v>0.0840649349</v>
      </c>
      <c r="AD330" s="11">
        <f t="shared" si="207"/>
        <v>0.9193371478</v>
      </c>
      <c r="AE330" s="11">
        <f t="shared" si="207"/>
        <v>0.701183697</v>
      </c>
      <c r="AF330" s="11">
        <f t="shared" si="207"/>
        <v>0.8558587328</v>
      </c>
      <c r="AG330" s="11">
        <f t="shared" si="207"/>
        <v>0.5461583603</v>
      </c>
      <c r="AH330" s="11">
        <f t="shared" si="207"/>
        <v>0.7229141865</v>
      </c>
      <c r="AI330" s="11">
        <f t="shared" si="207"/>
        <v>0.5229008429</v>
      </c>
      <c r="AJ330" s="11">
        <f t="shared" si="207"/>
        <v>0.8528503022</v>
      </c>
      <c r="AK330" s="11">
        <f t="shared" si="207"/>
        <v>0.3006753744</v>
      </c>
      <c r="AL330" s="11">
        <f t="shared" si="207"/>
        <v>0.3128157593</v>
      </c>
      <c r="AM330" s="11">
        <f t="shared" si="207"/>
        <v>0.5944600032</v>
      </c>
      <c r="AN330" s="11">
        <f t="shared" si="207"/>
        <v>0.7290285194</v>
      </c>
      <c r="AO330" s="11">
        <f t="shared" si="207"/>
        <v>0.2046056969</v>
      </c>
      <c r="AP330" s="11">
        <f t="shared" si="207"/>
        <v>0.08599279131</v>
      </c>
      <c r="AQ330" s="11">
        <f t="shared" si="207"/>
        <v>0.01784929766</v>
      </c>
      <c r="AR330" s="11">
        <f t="shared" si="207"/>
        <v>0.7012581993</v>
      </c>
      <c r="AS330" s="11">
        <f t="shared" si="207"/>
        <v>0.3953709077</v>
      </c>
      <c r="AT330" s="11">
        <f t="shared" si="207"/>
        <v>0.8780704569</v>
      </c>
      <c r="AU330" s="11">
        <f t="shared" si="207"/>
        <v>0.003467295049</v>
      </c>
      <c r="AV330" s="11">
        <f t="shared" si="207"/>
        <v>0.9462714713</v>
      </c>
      <c r="AW330" s="11">
        <f t="shared" si="207"/>
        <v>0.178547395</v>
      </c>
      <c r="AX330" s="11">
        <f t="shared" si="207"/>
        <v>0.5160644639</v>
      </c>
      <c r="AY330" s="11">
        <f t="shared" si="207"/>
        <v>0.3605375846</v>
      </c>
      <c r="AZ330" s="11">
        <f t="shared" si="207"/>
        <v>0.7897670697</v>
      </c>
      <c r="BA330" s="11">
        <f t="shared" si="207"/>
        <v>0.9774178765</v>
      </c>
      <c r="BB330" s="11">
        <f t="shared" si="207"/>
        <v>0.7034337959</v>
      </c>
      <c r="BC330" s="11">
        <f t="shared" si="207"/>
        <v>0.4184926973</v>
      </c>
      <c r="BD330" s="11">
        <f t="shared" si="207"/>
        <v>0.5032366918</v>
      </c>
      <c r="BE330" s="11">
        <f t="shared" si="207"/>
        <v>0.3951329277</v>
      </c>
      <c r="BF330" s="11">
        <f t="shared" si="207"/>
        <v>0.1007509413</v>
      </c>
      <c r="BG330" s="11">
        <f t="shared" si="207"/>
        <v>0.05510842787</v>
      </c>
      <c r="BH330" s="11">
        <f t="shared" si="207"/>
        <v>0.1967997686</v>
      </c>
      <c r="BI330" s="11">
        <f t="shared" si="207"/>
        <v>0.6902634537</v>
      </c>
      <c r="BJ330" s="11">
        <f t="shared" si="207"/>
        <v>0.7152713103</v>
      </c>
      <c r="BK330" s="11">
        <f t="shared" si="207"/>
        <v>0.7571698499</v>
      </c>
      <c r="BL330" s="11">
        <f t="shared" si="207"/>
        <v>0.5463275013</v>
      </c>
      <c r="BM330" s="11">
        <f t="shared" si="207"/>
        <v>0.2165257252</v>
      </c>
      <c r="BN330" s="11">
        <f t="shared" si="207"/>
        <v>0.9626826381</v>
      </c>
      <c r="BO330" s="11">
        <f t="shared" si="207"/>
        <v>0.889450531</v>
      </c>
      <c r="BP330" s="11">
        <f t="shared" si="207"/>
        <v>0.343138036</v>
      </c>
      <c r="BQ330" s="11">
        <f t="shared" si="207"/>
        <v>0.6274597887</v>
      </c>
      <c r="BR330" s="11">
        <f t="shared" si="207"/>
        <v>0.01431580029</v>
      </c>
      <c r="BS330" s="11">
        <f t="shared" si="207"/>
        <v>0.5977856967</v>
      </c>
      <c r="BT330" s="11">
        <f t="shared" si="207"/>
        <v>0.104543444</v>
      </c>
      <c r="BU330" s="11">
        <f t="shared" si="207"/>
        <v>0.8968429526</v>
      </c>
      <c r="BV330" s="11">
        <f t="shared" si="207"/>
        <v>0.2930984849</v>
      </c>
      <c r="BW330" s="11">
        <f t="shared" si="207"/>
        <v>0.02202116942</v>
      </c>
      <c r="BX330" s="11">
        <f t="shared" si="207"/>
        <v>0.233530106</v>
      </c>
      <c r="BY330" s="11">
        <f t="shared" si="207"/>
        <v>0.455619271</v>
      </c>
      <c r="BZ330" s="11">
        <f t="shared" si="207"/>
        <v>0.23153262</v>
      </c>
      <c r="CA330" s="11">
        <f t="shared" si="207"/>
        <v>0.7446187353</v>
      </c>
      <c r="CB330" s="11">
        <f t="shared" si="207"/>
        <v>0.4658536355</v>
      </c>
      <c r="CC330" s="11">
        <f t="shared" si="207"/>
        <v>0.9961264084</v>
      </c>
      <c r="CD330" s="11">
        <f t="shared" si="207"/>
        <v>0.654977068</v>
      </c>
      <c r="CE330" s="11">
        <f t="shared" si="207"/>
        <v>0.6506998314</v>
      </c>
      <c r="CF330" s="11">
        <f t="shared" si="207"/>
        <v>0.5928295887</v>
      </c>
      <c r="CG330" s="11">
        <f t="shared" si="207"/>
        <v>0.744401155</v>
      </c>
      <c r="CH330" s="11">
        <f t="shared" si="207"/>
        <v>0.4035166111</v>
      </c>
      <c r="CI330" s="11">
        <f t="shared" si="207"/>
        <v>0.6253082592</v>
      </c>
      <c r="CJ330" s="11">
        <f t="shared" si="207"/>
        <v>0.6981012697</v>
      </c>
      <c r="CK330" s="11">
        <f t="shared" si="207"/>
        <v>0.2513447602</v>
      </c>
      <c r="CL330" s="11">
        <f t="shared" si="207"/>
        <v>0.05569888245</v>
      </c>
      <c r="CM330" s="11">
        <f t="shared" si="207"/>
        <v>0.7636733613</v>
      </c>
      <c r="CN330" s="11">
        <f t="shared" si="207"/>
        <v>0.3966657209</v>
      </c>
      <c r="CO330" s="11">
        <f t="shared" si="207"/>
        <v>0.003529392535</v>
      </c>
      <c r="CP330" s="11">
        <f t="shared" si="207"/>
        <v>0.8674199008</v>
      </c>
      <c r="CQ330" s="11">
        <f t="shared" si="207"/>
        <v>0.02025510595</v>
      </c>
      <c r="CR330" s="11">
        <f t="shared" si="207"/>
        <v>0.8144394077</v>
      </c>
      <c r="CS330" s="11">
        <f t="shared" si="207"/>
        <v>0.4044269745</v>
      </c>
      <c r="CT330" s="11">
        <f t="shared" si="207"/>
        <v>0.2892400649</v>
      </c>
      <c r="CU330" s="11">
        <f t="shared" si="207"/>
        <v>0.4723520463</v>
      </c>
      <c r="CV330" s="11">
        <f t="shared" si="207"/>
        <v>0.2966446515</v>
      </c>
      <c r="CW330" s="11">
        <f t="shared" si="207"/>
        <v>0.9268416334</v>
      </c>
    </row>
    <row r="331" ht="12.75" customHeight="1" outlineLevel="1">
      <c r="A331" s="11" t="str">
        <f t="shared" si="199"/>
        <v>plans[0].coverages[1].returnToWork</v>
      </c>
      <c r="B331" s="11">
        <f t="shared" ref="B331:CW331" si="208">RAND()</f>
        <v>0.1327436844</v>
      </c>
      <c r="C331" s="11">
        <f t="shared" si="208"/>
        <v>0.1765811274</v>
      </c>
      <c r="D331" s="11">
        <f t="shared" si="208"/>
        <v>0.5573934335</v>
      </c>
      <c r="E331" s="11">
        <f t="shared" si="208"/>
        <v>0.2623039421</v>
      </c>
      <c r="F331" s="11">
        <f t="shared" si="208"/>
        <v>0.1094140455</v>
      </c>
      <c r="G331" s="11">
        <f t="shared" si="208"/>
        <v>0.7881541589</v>
      </c>
      <c r="H331" s="11">
        <f t="shared" si="208"/>
        <v>0.8440675221</v>
      </c>
      <c r="I331" s="11">
        <f t="shared" si="208"/>
        <v>0.9583455459</v>
      </c>
      <c r="J331" s="11">
        <f t="shared" si="208"/>
        <v>0.7647551853</v>
      </c>
      <c r="K331" s="11">
        <f t="shared" si="208"/>
        <v>0.5242854375</v>
      </c>
      <c r="L331" s="11">
        <f t="shared" si="208"/>
        <v>0.7379605108</v>
      </c>
      <c r="M331" s="11">
        <f t="shared" si="208"/>
        <v>0.1710166102</v>
      </c>
      <c r="N331" s="11">
        <f t="shared" si="208"/>
        <v>0.4403394431</v>
      </c>
      <c r="O331" s="11">
        <f t="shared" si="208"/>
        <v>0.8881532934</v>
      </c>
      <c r="P331" s="11">
        <f t="shared" si="208"/>
        <v>0.7380130206</v>
      </c>
      <c r="Q331" s="11">
        <f t="shared" si="208"/>
        <v>0.7668703501</v>
      </c>
      <c r="R331" s="11">
        <f t="shared" si="208"/>
        <v>0.8951876421</v>
      </c>
      <c r="S331" s="11">
        <f t="shared" si="208"/>
        <v>0.1146995782</v>
      </c>
      <c r="T331" s="11">
        <f t="shared" si="208"/>
        <v>0.1625483271</v>
      </c>
      <c r="U331" s="11">
        <f t="shared" si="208"/>
        <v>0.8863326238</v>
      </c>
      <c r="V331" s="11">
        <f t="shared" si="208"/>
        <v>0.6054411887</v>
      </c>
      <c r="W331" s="11">
        <f t="shared" si="208"/>
        <v>0.1913254341</v>
      </c>
      <c r="X331" s="11">
        <f t="shared" si="208"/>
        <v>0.4976809702</v>
      </c>
      <c r="Y331" s="11">
        <f t="shared" si="208"/>
        <v>0.05854420142</v>
      </c>
      <c r="Z331" s="11">
        <f t="shared" si="208"/>
        <v>0.2288902272</v>
      </c>
      <c r="AA331" s="11">
        <f t="shared" si="208"/>
        <v>0.7123881549</v>
      </c>
      <c r="AB331" s="11">
        <f t="shared" si="208"/>
        <v>0.4515971501</v>
      </c>
      <c r="AC331" s="11">
        <f t="shared" si="208"/>
        <v>0.3472701607</v>
      </c>
      <c r="AD331" s="11">
        <f t="shared" si="208"/>
        <v>0.1288888262</v>
      </c>
      <c r="AE331" s="11">
        <f t="shared" si="208"/>
        <v>0.7745307419</v>
      </c>
      <c r="AF331" s="11">
        <f t="shared" si="208"/>
        <v>0.2342377207</v>
      </c>
      <c r="AG331" s="11">
        <f t="shared" si="208"/>
        <v>0.3599073571</v>
      </c>
      <c r="AH331" s="11">
        <f t="shared" si="208"/>
        <v>0.1021888002</v>
      </c>
      <c r="AI331" s="11">
        <f t="shared" si="208"/>
        <v>0.3698751156</v>
      </c>
      <c r="AJ331" s="11">
        <f t="shared" si="208"/>
        <v>0.8319155358</v>
      </c>
      <c r="AK331" s="11">
        <f t="shared" si="208"/>
        <v>0.2016212175</v>
      </c>
      <c r="AL331" s="11">
        <f t="shared" si="208"/>
        <v>0.7052231478</v>
      </c>
      <c r="AM331" s="11">
        <f t="shared" si="208"/>
        <v>0.9841103268</v>
      </c>
      <c r="AN331" s="11">
        <f t="shared" si="208"/>
        <v>0.2963977894</v>
      </c>
      <c r="AO331" s="11">
        <f t="shared" si="208"/>
        <v>0.7066432744</v>
      </c>
      <c r="AP331" s="11">
        <f t="shared" si="208"/>
        <v>0.8233704501</v>
      </c>
      <c r="AQ331" s="11">
        <f t="shared" si="208"/>
        <v>0.3565072278</v>
      </c>
      <c r="AR331" s="11">
        <f t="shared" si="208"/>
        <v>0.3179852752</v>
      </c>
      <c r="AS331" s="11">
        <f t="shared" si="208"/>
        <v>0.528760533</v>
      </c>
      <c r="AT331" s="11">
        <f t="shared" si="208"/>
        <v>0.3777315014</v>
      </c>
      <c r="AU331" s="11">
        <f t="shared" si="208"/>
        <v>0.6088904028</v>
      </c>
      <c r="AV331" s="11">
        <f t="shared" si="208"/>
        <v>0.6021192746</v>
      </c>
      <c r="AW331" s="11">
        <f t="shared" si="208"/>
        <v>0.9230279761</v>
      </c>
      <c r="AX331" s="11">
        <f t="shared" si="208"/>
        <v>0.3139493889</v>
      </c>
      <c r="AY331" s="11">
        <f t="shared" si="208"/>
        <v>0.2005990189</v>
      </c>
      <c r="AZ331" s="11">
        <f t="shared" si="208"/>
        <v>0.8190475593</v>
      </c>
      <c r="BA331" s="11">
        <f t="shared" si="208"/>
        <v>0.3007355758</v>
      </c>
      <c r="BB331" s="11">
        <f t="shared" si="208"/>
        <v>0.2676042573</v>
      </c>
      <c r="BC331" s="11">
        <f t="shared" si="208"/>
        <v>0.4164676731</v>
      </c>
      <c r="BD331" s="11">
        <f t="shared" si="208"/>
        <v>0.1460808342</v>
      </c>
      <c r="BE331" s="11">
        <f t="shared" si="208"/>
        <v>0.8896607509</v>
      </c>
      <c r="BF331" s="11">
        <f t="shared" si="208"/>
        <v>0.5507140695</v>
      </c>
      <c r="BG331" s="11">
        <f t="shared" si="208"/>
        <v>0.3448585472</v>
      </c>
      <c r="BH331" s="11">
        <f t="shared" si="208"/>
        <v>0.6719704903</v>
      </c>
      <c r="BI331" s="11">
        <f t="shared" si="208"/>
        <v>0.08163794486</v>
      </c>
      <c r="BJ331" s="11">
        <f t="shared" si="208"/>
        <v>0.3538725791</v>
      </c>
      <c r="BK331" s="11">
        <f t="shared" si="208"/>
        <v>0.5527759808</v>
      </c>
      <c r="BL331" s="11">
        <f t="shared" si="208"/>
        <v>0.1829395963</v>
      </c>
      <c r="BM331" s="11">
        <f t="shared" si="208"/>
        <v>0.2994761369</v>
      </c>
      <c r="BN331" s="11">
        <f t="shared" si="208"/>
        <v>0.3085556246</v>
      </c>
      <c r="BO331" s="11">
        <f t="shared" si="208"/>
        <v>0.9150948897</v>
      </c>
      <c r="BP331" s="11">
        <f t="shared" si="208"/>
        <v>0.09989761745</v>
      </c>
      <c r="BQ331" s="11">
        <f t="shared" si="208"/>
        <v>0.4652559528</v>
      </c>
      <c r="BR331" s="11">
        <f t="shared" si="208"/>
        <v>0.8041273692</v>
      </c>
      <c r="BS331" s="11">
        <f t="shared" si="208"/>
        <v>0.3049342037</v>
      </c>
      <c r="BT331" s="11">
        <f t="shared" si="208"/>
        <v>0.5863706058</v>
      </c>
      <c r="BU331" s="11">
        <f t="shared" si="208"/>
        <v>0.4020371812</v>
      </c>
      <c r="BV331" s="11">
        <f t="shared" si="208"/>
        <v>0.704077337</v>
      </c>
      <c r="BW331" s="11">
        <f t="shared" si="208"/>
        <v>0.1022065657</v>
      </c>
      <c r="BX331" s="11">
        <f t="shared" si="208"/>
        <v>0.09667799739</v>
      </c>
      <c r="BY331" s="11">
        <f t="shared" si="208"/>
        <v>0.7510084437</v>
      </c>
      <c r="BZ331" s="11">
        <f t="shared" si="208"/>
        <v>0.3560196225</v>
      </c>
      <c r="CA331" s="11">
        <f t="shared" si="208"/>
        <v>0.7273754605</v>
      </c>
      <c r="CB331" s="11">
        <f t="shared" si="208"/>
        <v>0.8838872173</v>
      </c>
      <c r="CC331" s="11">
        <f t="shared" si="208"/>
        <v>0.2361098178</v>
      </c>
      <c r="CD331" s="11">
        <f t="shared" si="208"/>
        <v>0.0399856692</v>
      </c>
      <c r="CE331" s="11">
        <f t="shared" si="208"/>
        <v>0.6574513034</v>
      </c>
      <c r="CF331" s="11">
        <f t="shared" si="208"/>
        <v>0.2370773393</v>
      </c>
      <c r="CG331" s="11">
        <f t="shared" si="208"/>
        <v>0.3581599131</v>
      </c>
      <c r="CH331" s="11">
        <f t="shared" si="208"/>
        <v>0.249541732</v>
      </c>
      <c r="CI331" s="11">
        <f t="shared" si="208"/>
        <v>0.6312574118</v>
      </c>
      <c r="CJ331" s="11">
        <f t="shared" si="208"/>
        <v>0.4674430538</v>
      </c>
      <c r="CK331" s="11">
        <f t="shared" si="208"/>
        <v>0.8505186268</v>
      </c>
      <c r="CL331" s="11">
        <f t="shared" si="208"/>
        <v>0.4502622493</v>
      </c>
      <c r="CM331" s="11">
        <f t="shared" si="208"/>
        <v>0.0009971600063</v>
      </c>
      <c r="CN331" s="11">
        <f t="shared" si="208"/>
        <v>0.9127703764</v>
      </c>
      <c r="CO331" s="11">
        <f t="shared" si="208"/>
        <v>0.4783167577</v>
      </c>
      <c r="CP331" s="11">
        <f t="shared" si="208"/>
        <v>0.2100904396</v>
      </c>
      <c r="CQ331" s="11">
        <f t="shared" si="208"/>
        <v>0.4371539765</v>
      </c>
      <c r="CR331" s="11">
        <f t="shared" si="208"/>
        <v>0.4798149565</v>
      </c>
      <c r="CS331" s="11">
        <f t="shared" si="208"/>
        <v>0.01328380084</v>
      </c>
      <c r="CT331" s="11">
        <f t="shared" si="208"/>
        <v>0.8461173418</v>
      </c>
      <c r="CU331" s="11">
        <f t="shared" si="208"/>
        <v>0.4437546876</v>
      </c>
      <c r="CV331" s="11">
        <f t="shared" si="208"/>
        <v>0.4941146644</v>
      </c>
      <c r="CW331" s="11">
        <f t="shared" si="208"/>
        <v>0.4662050211</v>
      </c>
    </row>
    <row r="332" ht="12.75" customHeight="1" outlineLevel="1">
      <c r="A332" s="11" t="str">
        <f t="shared" si="199"/>
        <v>plans[0].coverages[1].portability</v>
      </c>
      <c r="B332" s="11">
        <f t="shared" ref="B332:CW332" si="209">RAND()</f>
        <v>0.4856361128</v>
      </c>
      <c r="C332" s="11">
        <f t="shared" si="209"/>
        <v>0.4517744689</v>
      </c>
      <c r="D332" s="11">
        <f t="shared" si="209"/>
        <v>0.2013683097</v>
      </c>
      <c r="E332" s="11">
        <f t="shared" si="209"/>
        <v>0.8329191033</v>
      </c>
      <c r="F332" s="11">
        <f t="shared" si="209"/>
        <v>0.3405060901</v>
      </c>
      <c r="G332" s="11">
        <f t="shared" si="209"/>
        <v>0.7559893736</v>
      </c>
      <c r="H332" s="11">
        <f t="shared" si="209"/>
        <v>0.9243546144</v>
      </c>
      <c r="I332" s="11">
        <f t="shared" si="209"/>
        <v>0.01018485744</v>
      </c>
      <c r="J332" s="11">
        <f t="shared" si="209"/>
        <v>0.8728148623</v>
      </c>
      <c r="K332" s="11">
        <f t="shared" si="209"/>
        <v>0.4817387332</v>
      </c>
      <c r="L332" s="11">
        <f t="shared" si="209"/>
        <v>0.2646865832</v>
      </c>
      <c r="M332" s="11">
        <f t="shared" si="209"/>
        <v>0.9589656504</v>
      </c>
      <c r="N332" s="11">
        <f t="shared" si="209"/>
        <v>0.2708123169</v>
      </c>
      <c r="O332" s="11">
        <f t="shared" si="209"/>
        <v>0.6143774518</v>
      </c>
      <c r="P332" s="11">
        <f t="shared" si="209"/>
        <v>0.9064552581</v>
      </c>
      <c r="Q332" s="11">
        <f t="shared" si="209"/>
        <v>0.9181695233</v>
      </c>
      <c r="R332" s="11">
        <f t="shared" si="209"/>
        <v>0.9416867477</v>
      </c>
      <c r="S332" s="11">
        <f t="shared" si="209"/>
        <v>0.507888745</v>
      </c>
      <c r="T332" s="11">
        <f t="shared" si="209"/>
        <v>0.9071915966</v>
      </c>
      <c r="U332" s="11">
        <f t="shared" si="209"/>
        <v>0.2158515004</v>
      </c>
      <c r="V332" s="11">
        <f t="shared" si="209"/>
        <v>0.1377827526</v>
      </c>
      <c r="W332" s="11">
        <f t="shared" si="209"/>
        <v>0.03888828637</v>
      </c>
      <c r="X332" s="11">
        <f t="shared" si="209"/>
        <v>0.207049311</v>
      </c>
      <c r="Y332" s="11">
        <f t="shared" si="209"/>
        <v>0.3242490948</v>
      </c>
      <c r="Z332" s="11">
        <f t="shared" si="209"/>
        <v>0.9239445391</v>
      </c>
      <c r="AA332" s="11">
        <f t="shared" si="209"/>
        <v>0.8410115605</v>
      </c>
      <c r="AB332" s="11">
        <f t="shared" si="209"/>
        <v>0.2857539947</v>
      </c>
      <c r="AC332" s="11">
        <f t="shared" si="209"/>
        <v>0.7080918798</v>
      </c>
      <c r="AD332" s="11">
        <f t="shared" si="209"/>
        <v>0.4117659175</v>
      </c>
      <c r="AE332" s="11">
        <f t="shared" si="209"/>
        <v>0.3579658748</v>
      </c>
      <c r="AF332" s="11">
        <f t="shared" si="209"/>
        <v>0.5180994105</v>
      </c>
      <c r="AG332" s="11">
        <f t="shared" si="209"/>
        <v>0.8294661478</v>
      </c>
      <c r="AH332" s="11">
        <f t="shared" si="209"/>
        <v>0.4365284424</v>
      </c>
      <c r="AI332" s="11">
        <f t="shared" si="209"/>
        <v>0.703528022</v>
      </c>
      <c r="AJ332" s="11">
        <f t="shared" si="209"/>
        <v>0.02877266065</v>
      </c>
      <c r="AK332" s="11">
        <f t="shared" si="209"/>
        <v>0.9225160078</v>
      </c>
      <c r="AL332" s="11">
        <f t="shared" si="209"/>
        <v>0.102608734</v>
      </c>
      <c r="AM332" s="11">
        <f t="shared" si="209"/>
        <v>0.5667691255</v>
      </c>
      <c r="AN332" s="11">
        <f t="shared" si="209"/>
        <v>0.09728894199</v>
      </c>
      <c r="AO332" s="11">
        <f t="shared" si="209"/>
        <v>0.4012622774</v>
      </c>
      <c r="AP332" s="11">
        <f t="shared" si="209"/>
        <v>0.8731361662</v>
      </c>
      <c r="AQ332" s="11">
        <f t="shared" si="209"/>
        <v>0.6507877876</v>
      </c>
      <c r="AR332" s="11">
        <f t="shared" si="209"/>
        <v>0.413817657</v>
      </c>
      <c r="AS332" s="11">
        <f t="shared" si="209"/>
        <v>0.01382005265</v>
      </c>
      <c r="AT332" s="11">
        <f t="shared" si="209"/>
        <v>0.1296824666</v>
      </c>
      <c r="AU332" s="11">
        <f t="shared" si="209"/>
        <v>0.3832326632</v>
      </c>
      <c r="AV332" s="11">
        <f t="shared" si="209"/>
        <v>0.7366806232</v>
      </c>
      <c r="AW332" s="11">
        <f t="shared" si="209"/>
        <v>0.1062967498</v>
      </c>
      <c r="AX332" s="11">
        <f t="shared" si="209"/>
        <v>0.3777641695</v>
      </c>
      <c r="AY332" s="11">
        <f t="shared" si="209"/>
        <v>0.8868959141</v>
      </c>
      <c r="AZ332" s="11">
        <f t="shared" si="209"/>
        <v>0.7523041868</v>
      </c>
      <c r="BA332" s="11">
        <f t="shared" si="209"/>
        <v>0.6096513468</v>
      </c>
      <c r="BB332" s="11">
        <f t="shared" si="209"/>
        <v>0.5239394146</v>
      </c>
      <c r="BC332" s="11">
        <f t="shared" si="209"/>
        <v>0.4486588065</v>
      </c>
      <c r="BD332" s="11">
        <f t="shared" si="209"/>
        <v>0.1884060077</v>
      </c>
      <c r="BE332" s="11">
        <f t="shared" si="209"/>
        <v>0.6127963871</v>
      </c>
      <c r="BF332" s="11">
        <f t="shared" si="209"/>
        <v>0.9002801293</v>
      </c>
      <c r="BG332" s="11">
        <f t="shared" si="209"/>
        <v>0.9750703795</v>
      </c>
      <c r="BH332" s="11">
        <f t="shared" si="209"/>
        <v>0.4811979845</v>
      </c>
      <c r="BI332" s="11">
        <f t="shared" si="209"/>
        <v>0.6352238837</v>
      </c>
      <c r="BJ332" s="11">
        <f t="shared" si="209"/>
        <v>0.9620010664</v>
      </c>
      <c r="BK332" s="11">
        <f t="shared" si="209"/>
        <v>0.1728409325</v>
      </c>
      <c r="BL332" s="11">
        <f t="shared" si="209"/>
        <v>0.5473866312</v>
      </c>
      <c r="BM332" s="11">
        <f t="shared" si="209"/>
        <v>0.9624365144</v>
      </c>
      <c r="BN332" s="11">
        <f t="shared" si="209"/>
        <v>0.8340267247</v>
      </c>
      <c r="BO332" s="11">
        <f t="shared" si="209"/>
        <v>0.4425310548</v>
      </c>
      <c r="BP332" s="11">
        <f t="shared" si="209"/>
        <v>0.4617518759</v>
      </c>
      <c r="BQ332" s="11">
        <f t="shared" si="209"/>
        <v>0.6574650299</v>
      </c>
      <c r="BR332" s="11">
        <f t="shared" si="209"/>
        <v>0.1322775896</v>
      </c>
      <c r="BS332" s="11">
        <f t="shared" si="209"/>
        <v>0.7237179699</v>
      </c>
      <c r="BT332" s="11">
        <f t="shared" si="209"/>
        <v>0.09108601657</v>
      </c>
      <c r="BU332" s="11">
        <f t="shared" si="209"/>
        <v>0.1117534977</v>
      </c>
      <c r="BV332" s="11">
        <f t="shared" si="209"/>
        <v>0.7354567138</v>
      </c>
      <c r="BW332" s="11">
        <f t="shared" si="209"/>
        <v>0.7799198967</v>
      </c>
      <c r="BX332" s="11">
        <f t="shared" si="209"/>
        <v>0.9852735442</v>
      </c>
      <c r="BY332" s="11">
        <f t="shared" si="209"/>
        <v>0.2486934883</v>
      </c>
      <c r="BZ332" s="11">
        <f t="shared" si="209"/>
        <v>0.4331183041</v>
      </c>
      <c r="CA332" s="11">
        <f t="shared" si="209"/>
        <v>0.6615602488</v>
      </c>
      <c r="CB332" s="11">
        <f t="shared" si="209"/>
        <v>0.07629333707</v>
      </c>
      <c r="CC332" s="11">
        <f t="shared" si="209"/>
        <v>0.7430882691</v>
      </c>
      <c r="CD332" s="11">
        <f t="shared" si="209"/>
        <v>0.6257990451</v>
      </c>
      <c r="CE332" s="11">
        <f t="shared" si="209"/>
        <v>0.335252339</v>
      </c>
      <c r="CF332" s="11">
        <f t="shared" si="209"/>
        <v>0.985924704</v>
      </c>
      <c r="CG332" s="11">
        <f t="shared" si="209"/>
        <v>0.8698286107</v>
      </c>
      <c r="CH332" s="11">
        <f t="shared" si="209"/>
        <v>0.5029937595</v>
      </c>
      <c r="CI332" s="11">
        <f t="shared" si="209"/>
        <v>0.7176864336</v>
      </c>
      <c r="CJ332" s="11">
        <f t="shared" si="209"/>
        <v>0.9929379237</v>
      </c>
      <c r="CK332" s="11">
        <f t="shared" si="209"/>
        <v>0.8450611452</v>
      </c>
      <c r="CL332" s="11">
        <f t="shared" si="209"/>
        <v>0.3747565443</v>
      </c>
      <c r="CM332" s="11">
        <f t="shared" si="209"/>
        <v>0.6023999176</v>
      </c>
      <c r="CN332" s="11">
        <f t="shared" si="209"/>
        <v>0.9605513169</v>
      </c>
      <c r="CO332" s="11">
        <f t="shared" si="209"/>
        <v>0.7731307537</v>
      </c>
      <c r="CP332" s="11">
        <f t="shared" si="209"/>
        <v>0.08270867742</v>
      </c>
      <c r="CQ332" s="11">
        <f t="shared" si="209"/>
        <v>0.2177119781</v>
      </c>
      <c r="CR332" s="11">
        <f t="shared" si="209"/>
        <v>0.7749352663</v>
      </c>
      <c r="CS332" s="11">
        <f t="shared" si="209"/>
        <v>0.5625779903</v>
      </c>
      <c r="CT332" s="11">
        <f t="shared" si="209"/>
        <v>0.6662345015</v>
      </c>
      <c r="CU332" s="11">
        <f t="shared" si="209"/>
        <v>0.4041042886</v>
      </c>
      <c r="CV332" s="11">
        <f t="shared" si="209"/>
        <v>0.0955452451</v>
      </c>
      <c r="CW332" s="11">
        <f t="shared" si="209"/>
        <v>0.4244731019</v>
      </c>
    </row>
    <row r="333" ht="12.75" customHeight="1" outlineLevel="1">
      <c r="A333" s="11" t="str">
        <f t="shared" si="199"/>
        <v>plans[0].coverages[1].progressiveIllnessProtection</v>
      </c>
      <c r="B333" s="11">
        <f t="shared" ref="B333:CW333" si="210">RAND()</f>
        <v>0.6839226719</v>
      </c>
      <c r="C333" s="11">
        <f t="shared" si="210"/>
        <v>0.1804848396</v>
      </c>
      <c r="D333" s="11">
        <f t="shared" si="210"/>
        <v>0.003023704144</v>
      </c>
      <c r="E333" s="11">
        <f t="shared" si="210"/>
        <v>0.554158757</v>
      </c>
      <c r="F333" s="11">
        <f t="shared" si="210"/>
        <v>0.7068946889</v>
      </c>
      <c r="G333" s="11">
        <f t="shared" si="210"/>
        <v>0.5552518044</v>
      </c>
      <c r="H333" s="11">
        <f t="shared" si="210"/>
        <v>0.9559895039</v>
      </c>
      <c r="I333" s="11">
        <f t="shared" si="210"/>
        <v>0.4927965212</v>
      </c>
      <c r="J333" s="11">
        <f t="shared" si="210"/>
        <v>0.9479842574</v>
      </c>
      <c r="K333" s="11">
        <f t="shared" si="210"/>
        <v>0.01844200178</v>
      </c>
      <c r="L333" s="11">
        <f t="shared" si="210"/>
        <v>0.06258851241</v>
      </c>
      <c r="M333" s="11">
        <f t="shared" si="210"/>
        <v>0.01660602907</v>
      </c>
      <c r="N333" s="11">
        <f t="shared" si="210"/>
        <v>0.1278137194</v>
      </c>
      <c r="O333" s="11">
        <f t="shared" si="210"/>
        <v>0.8801986471</v>
      </c>
      <c r="P333" s="11">
        <f t="shared" si="210"/>
        <v>0.9445700924</v>
      </c>
      <c r="Q333" s="11">
        <f t="shared" si="210"/>
        <v>0.3893550711</v>
      </c>
      <c r="R333" s="11">
        <f t="shared" si="210"/>
        <v>0.906658483</v>
      </c>
      <c r="S333" s="11">
        <f t="shared" si="210"/>
        <v>0.8139356933</v>
      </c>
      <c r="T333" s="11">
        <f t="shared" si="210"/>
        <v>0.9096694118</v>
      </c>
      <c r="U333" s="11">
        <f t="shared" si="210"/>
        <v>0.4201219015</v>
      </c>
      <c r="V333" s="11">
        <f t="shared" si="210"/>
        <v>0.7549963074</v>
      </c>
      <c r="W333" s="11">
        <f t="shared" si="210"/>
        <v>0.2772561964</v>
      </c>
      <c r="X333" s="11">
        <f t="shared" si="210"/>
        <v>0.9241158154</v>
      </c>
      <c r="Y333" s="11">
        <f t="shared" si="210"/>
        <v>0.1331455513</v>
      </c>
      <c r="Z333" s="11">
        <f t="shared" si="210"/>
        <v>0.9234827392</v>
      </c>
      <c r="AA333" s="11">
        <f t="shared" si="210"/>
        <v>0.1543675131</v>
      </c>
      <c r="AB333" s="11">
        <f t="shared" si="210"/>
        <v>0.3818331513</v>
      </c>
      <c r="AC333" s="11">
        <f t="shared" si="210"/>
        <v>0.5126884511</v>
      </c>
      <c r="AD333" s="11">
        <f t="shared" si="210"/>
        <v>0.7193840625</v>
      </c>
      <c r="AE333" s="11">
        <f t="shared" si="210"/>
        <v>0.1395241002</v>
      </c>
      <c r="AF333" s="11">
        <f t="shared" si="210"/>
        <v>0.5023633134</v>
      </c>
      <c r="AG333" s="11">
        <f t="shared" si="210"/>
        <v>0.4674423712</v>
      </c>
      <c r="AH333" s="11">
        <f t="shared" si="210"/>
        <v>0.546499189</v>
      </c>
      <c r="AI333" s="11">
        <f t="shared" si="210"/>
        <v>0.6310294015</v>
      </c>
      <c r="AJ333" s="11">
        <f t="shared" si="210"/>
        <v>0.439543949</v>
      </c>
      <c r="AK333" s="11">
        <f t="shared" si="210"/>
        <v>0.4090091832</v>
      </c>
      <c r="AL333" s="11">
        <f t="shared" si="210"/>
        <v>0.4156012325</v>
      </c>
      <c r="AM333" s="11">
        <f t="shared" si="210"/>
        <v>0.1553283571</v>
      </c>
      <c r="AN333" s="11">
        <f t="shared" si="210"/>
        <v>0.4329721233</v>
      </c>
      <c r="AO333" s="11">
        <f t="shared" si="210"/>
        <v>0.08898753284</v>
      </c>
      <c r="AP333" s="11">
        <f t="shared" si="210"/>
        <v>0.8824307527</v>
      </c>
      <c r="AQ333" s="11">
        <f t="shared" si="210"/>
        <v>0.5907209858</v>
      </c>
      <c r="AR333" s="11">
        <f t="shared" si="210"/>
        <v>0.5842846442</v>
      </c>
      <c r="AS333" s="11">
        <f t="shared" si="210"/>
        <v>0.5891967249</v>
      </c>
      <c r="AT333" s="11">
        <f t="shared" si="210"/>
        <v>0.6202712257</v>
      </c>
      <c r="AU333" s="11">
        <f t="shared" si="210"/>
        <v>0.7102293744</v>
      </c>
      <c r="AV333" s="11">
        <f t="shared" si="210"/>
        <v>0.0902866366</v>
      </c>
      <c r="AW333" s="11">
        <f t="shared" si="210"/>
        <v>0.609569024</v>
      </c>
      <c r="AX333" s="11">
        <f t="shared" si="210"/>
        <v>0.08413843714</v>
      </c>
      <c r="AY333" s="11">
        <f t="shared" si="210"/>
        <v>0.8131482621</v>
      </c>
      <c r="AZ333" s="11">
        <f t="shared" si="210"/>
        <v>0.0149594503</v>
      </c>
      <c r="BA333" s="11">
        <f t="shared" si="210"/>
        <v>0.4482417985</v>
      </c>
      <c r="BB333" s="11">
        <f t="shared" si="210"/>
        <v>0.973614719</v>
      </c>
      <c r="BC333" s="11">
        <f t="shared" si="210"/>
        <v>0.4648112926</v>
      </c>
      <c r="BD333" s="11">
        <f t="shared" si="210"/>
        <v>0.9323792899</v>
      </c>
      <c r="BE333" s="11">
        <f t="shared" si="210"/>
        <v>0.3183804043</v>
      </c>
      <c r="BF333" s="11">
        <f t="shared" si="210"/>
        <v>0.4513597637</v>
      </c>
      <c r="BG333" s="11">
        <f t="shared" si="210"/>
        <v>0.6141035792</v>
      </c>
      <c r="BH333" s="11">
        <f t="shared" si="210"/>
        <v>0.0225777028</v>
      </c>
      <c r="BI333" s="11">
        <f t="shared" si="210"/>
        <v>0.8962635281</v>
      </c>
      <c r="BJ333" s="11">
        <f t="shared" si="210"/>
        <v>0.3243285865</v>
      </c>
      <c r="BK333" s="11">
        <f t="shared" si="210"/>
        <v>0.6082524062</v>
      </c>
      <c r="BL333" s="11">
        <f t="shared" si="210"/>
        <v>0.4523751119</v>
      </c>
      <c r="BM333" s="11">
        <f t="shared" si="210"/>
        <v>0.2451617439</v>
      </c>
      <c r="BN333" s="11">
        <f t="shared" si="210"/>
        <v>0.6447286452</v>
      </c>
      <c r="BO333" s="11">
        <f t="shared" si="210"/>
        <v>0.8744267517</v>
      </c>
      <c r="BP333" s="11">
        <f t="shared" si="210"/>
        <v>0.1232189695</v>
      </c>
      <c r="BQ333" s="11">
        <f t="shared" si="210"/>
        <v>0.5095409514</v>
      </c>
      <c r="BR333" s="11">
        <f t="shared" si="210"/>
        <v>0.4377465179</v>
      </c>
      <c r="BS333" s="11">
        <f t="shared" si="210"/>
        <v>0.287677194</v>
      </c>
      <c r="BT333" s="11">
        <f t="shared" si="210"/>
        <v>0.1180573384</v>
      </c>
      <c r="BU333" s="11">
        <f t="shared" si="210"/>
        <v>0.02412166587</v>
      </c>
      <c r="BV333" s="11">
        <f t="shared" si="210"/>
        <v>0.5130763467</v>
      </c>
      <c r="BW333" s="11">
        <f t="shared" si="210"/>
        <v>0.494747563</v>
      </c>
      <c r="BX333" s="11">
        <f t="shared" si="210"/>
        <v>0.4292794399</v>
      </c>
      <c r="BY333" s="11">
        <f t="shared" si="210"/>
        <v>0.7323256406</v>
      </c>
      <c r="BZ333" s="11">
        <f t="shared" si="210"/>
        <v>0.5672804427</v>
      </c>
      <c r="CA333" s="11">
        <f t="shared" si="210"/>
        <v>0.713289163</v>
      </c>
      <c r="CB333" s="11">
        <f t="shared" si="210"/>
        <v>0.7997544289</v>
      </c>
      <c r="CC333" s="11">
        <f t="shared" si="210"/>
        <v>0.058640741</v>
      </c>
      <c r="CD333" s="11">
        <f t="shared" si="210"/>
        <v>0.03401382046</v>
      </c>
      <c r="CE333" s="11">
        <f t="shared" si="210"/>
        <v>0.776009353</v>
      </c>
      <c r="CF333" s="11">
        <f t="shared" si="210"/>
        <v>0.7589994369</v>
      </c>
      <c r="CG333" s="11">
        <f t="shared" si="210"/>
        <v>0.6294357971</v>
      </c>
      <c r="CH333" s="11">
        <f t="shared" si="210"/>
        <v>0.3891436591</v>
      </c>
      <c r="CI333" s="11">
        <f t="shared" si="210"/>
        <v>0.4392852718</v>
      </c>
      <c r="CJ333" s="11">
        <f t="shared" si="210"/>
        <v>0.1865082995</v>
      </c>
      <c r="CK333" s="11">
        <f t="shared" si="210"/>
        <v>0.4867561362</v>
      </c>
      <c r="CL333" s="11">
        <f t="shared" si="210"/>
        <v>0.8677951399</v>
      </c>
      <c r="CM333" s="11">
        <f t="shared" si="210"/>
        <v>0.2257741309</v>
      </c>
      <c r="CN333" s="11">
        <f t="shared" si="210"/>
        <v>0.9842722689</v>
      </c>
      <c r="CO333" s="11">
        <f t="shared" si="210"/>
        <v>0.6896315307</v>
      </c>
      <c r="CP333" s="11">
        <f t="shared" si="210"/>
        <v>0.8003547679</v>
      </c>
      <c r="CQ333" s="11">
        <f t="shared" si="210"/>
        <v>0.3205514802</v>
      </c>
      <c r="CR333" s="11">
        <f t="shared" si="210"/>
        <v>0.6905237202</v>
      </c>
      <c r="CS333" s="11">
        <f t="shared" si="210"/>
        <v>0.4474274501</v>
      </c>
      <c r="CT333" s="11">
        <f t="shared" si="210"/>
        <v>0.02446238226</v>
      </c>
      <c r="CU333" s="11">
        <f t="shared" si="210"/>
        <v>0.2903085036</v>
      </c>
      <c r="CV333" s="11">
        <f t="shared" si="210"/>
        <v>0.116734367</v>
      </c>
      <c r="CW333" s="11">
        <f t="shared" si="210"/>
        <v>0.1797712089</v>
      </c>
    </row>
    <row r="334" ht="12.75" customHeight="1" outlineLevel="1">
      <c r="A334" s="11" t="str">
        <f t="shared" si="199"/>
        <v>plans[0].coverages[1].pricingAgeMethod</v>
      </c>
      <c r="B334" s="11">
        <f t="shared" ref="B334:CW334" si="211">RAND()</f>
        <v>0.122854377</v>
      </c>
      <c r="C334" s="11">
        <f t="shared" si="211"/>
        <v>0.574322235</v>
      </c>
      <c r="D334" s="11">
        <f t="shared" si="211"/>
        <v>0.5042291228</v>
      </c>
      <c r="E334" s="11">
        <f t="shared" si="211"/>
        <v>0.0281065642</v>
      </c>
      <c r="F334" s="11">
        <f t="shared" si="211"/>
        <v>0.8779466186</v>
      </c>
      <c r="G334" s="11">
        <f t="shared" si="211"/>
        <v>0.6584447896</v>
      </c>
      <c r="H334" s="11">
        <f t="shared" si="211"/>
        <v>0.585014554</v>
      </c>
      <c r="I334" s="11">
        <f t="shared" si="211"/>
        <v>0.8143349145</v>
      </c>
      <c r="J334" s="11">
        <f t="shared" si="211"/>
        <v>0.4897459042</v>
      </c>
      <c r="K334" s="11">
        <f t="shared" si="211"/>
        <v>0.4628167326</v>
      </c>
      <c r="L334" s="11">
        <f t="shared" si="211"/>
        <v>0.8393798626</v>
      </c>
      <c r="M334" s="11">
        <f t="shared" si="211"/>
        <v>0.3818889216</v>
      </c>
      <c r="N334" s="11">
        <f t="shared" si="211"/>
        <v>0.8068741264</v>
      </c>
      <c r="O334" s="11">
        <f t="shared" si="211"/>
        <v>0.9014200552</v>
      </c>
      <c r="P334" s="11">
        <f t="shared" si="211"/>
        <v>0.4789838393</v>
      </c>
      <c r="Q334" s="11">
        <f t="shared" si="211"/>
        <v>0.6636413033</v>
      </c>
      <c r="R334" s="11">
        <f t="shared" si="211"/>
        <v>0.07225062013</v>
      </c>
      <c r="S334" s="11">
        <f t="shared" si="211"/>
        <v>0.7234418503</v>
      </c>
      <c r="T334" s="11">
        <f t="shared" si="211"/>
        <v>0.08628274594</v>
      </c>
      <c r="U334" s="11">
        <f t="shared" si="211"/>
        <v>0.5635709062</v>
      </c>
      <c r="V334" s="11">
        <f t="shared" si="211"/>
        <v>0.9367153905</v>
      </c>
      <c r="W334" s="11">
        <f t="shared" si="211"/>
        <v>0.2609826971</v>
      </c>
      <c r="X334" s="11">
        <f t="shared" si="211"/>
        <v>0.349497573</v>
      </c>
      <c r="Y334" s="11">
        <f t="shared" si="211"/>
        <v>0.1079439379</v>
      </c>
      <c r="Z334" s="11">
        <f t="shared" si="211"/>
        <v>0.4436606545</v>
      </c>
      <c r="AA334" s="11">
        <f t="shared" si="211"/>
        <v>0.4651560835</v>
      </c>
      <c r="AB334" s="11">
        <f t="shared" si="211"/>
        <v>0.9814801785</v>
      </c>
      <c r="AC334" s="11">
        <f t="shared" si="211"/>
        <v>0.5040269436</v>
      </c>
      <c r="AD334" s="11">
        <f t="shared" si="211"/>
        <v>0.7229519214</v>
      </c>
      <c r="AE334" s="11">
        <f t="shared" si="211"/>
        <v>0.7813602059</v>
      </c>
      <c r="AF334" s="11">
        <f t="shared" si="211"/>
        <v>0.1857595523</v>
      </c>
      <c r="AG334" s="11">
        <f t="shared" si="211"/>
        <v>0.2821126605</v>
      </c>
      <c r="AH334" s="11">
        <f t="shared" si="211"/>
        <v>0.3824199203</v>
      </c>
      <c r="AI334" s="11">
        <f t="shared" si="211"/>
        <v>0.6645033549</v>
      </c>
      <c r="AJ334" s="11">
        <f t="shared" si="211"/>
        <v>0.2830496912</v>
      </c>
      <c r="AK334" s="11">
        <f t="shared" si="211"/>
        <v>0.946640303</v>
      </c>
      <c r="AL334" s="11">
        <f t="shared" si="211"/>
        <v>0.8352044871</v>
      </c>
      <c r="AM334" s="11">
        <f t="shared" si="211"/>
        <v>0.7849642365</v>
      </c>
      <c r="AN334" s="11">
        <f t="shared" si="211"/>
        <v>0.3614999654</v>
      </c>
      <c r="AO334" s="11">
        <f t="shared" si="211"/>
        <v>0.8121911815</v>
      </c>
      <c r="AP334" s="11">
        <f t="shared" si="211"/>
        <v>0.05123183075</v>
      </c>
      <c r="AQ334" s="11">
        <f t="shared" si="211"/>
        <v>0.2260683392</v>
      </c>
      <c r="AR334" s="11">
        <f t="shared" si="211"/>
        <v>0.06396949777</v>
      </c>
      <c r="AS334" s="11">
        <f t="shared" si="211"/>
        <v>0.950141172</v>
      </c>
      <c r="AT334" s="11">
        <f t="shared" si="211"/>
        <v>0.4711063303</v>
      </c>
      <c r="AU334" s="11">
        <f t="shared" si="211"/>
        <v>0.2238616435</v>
      </c>
      <c r="AV334" s="11">
        <f t="shared" si="211"/>
        <v>0.8756066675</v>
      </c>
      <c r="AW334" s="11">
        <f t="shared" si="211"/>
        <v>0.4217510354</v>
      </c>
      <c r="AX334" s="11">
        <f t="shared" si="211"/>
        <v>0.07069813847</v>
      </c>
      <c r="AY334" s="11">
        <f t="shared" si="211"/>
        <v>0.2499630323</v>
      </c>
      <c r="AZ334" s="11">
        <f t="shared" si="211"/>
        <v>0.5250151337</v>
      </c>
      <c r="BA334" s="11">
        <f t="shared" si="211"/>
        <v>0.2234761099</v>
      </c>
      <c r="BB334" s="11">
        <f t="shared" si="211"/>
        <v>0.8147077669</v>
      </c>
      <c r="BC334" s="11">
        <f t="shared" si="211"/>
        <v>0.4882765255</v>
      </c>
      <c r="BD334" s="11">
        <f t="shared" si="211"/>
        <v>0.3622874372</v>
      </c>
      <c r="BE334" s="11">
        <f t="shared" si="211"/>
        <v>0.6202764443</v>
      </c>
      <c r="BF334" s="11">
        <f t="shared" si="211"/>
        <v>0.987489145</v>
      </c>
      <c r="BG334" s="11">
        <f t="shared" si="211"/>
        <v>0.006344556163</v>
      </c>
      <c r="BH334" s="11">
        <f t="shared" si="211"/>
        <v>0.8271875254</v>
      </c>
      <c r="BI334" s="11">
        <f t="shared" si="211"/>
        <v>0.7927086493</v>
      </c>
      <c r="BJ334" s="11">
        <f t="shared" si="211"/>
        <v>0.1394119775</v>
      </c>
      <c r="BK334" s="11">
        <f t="shared" si="211"/>
        <v>0.1721237327</v>
      </c>
      <c r="BL334" s="11">
        <f t="shared" si="211"/>
        <v>0.3707635924</v>
      </c>
      <c r="BM334" s="11">
        <f t="shared" si="211"/>
        <v>0.9735807049</v>
      </c>
      <c r="BN334" s="11">
        <f t="shared" si="211"/>
        <v>0.6370451374</v>
      </c>
      <c r="BO334" s="11">
        <f t="shared" si="211"/>
        <v>0.1169642068</v>
      </c>
      <c r="BP334" s="11">
        <f t="shared" si="211"/>
        <v>0.4436721402</v>
      </c>
      <c r="BQ334" s="11">
        <f t="shared" si="211"/>
        <v>0.4999511587</v>
      </c>
      <c r="BR334" s="11">
        <f t="shared" si="211"/>
        <v>0.05544198726</v>
      </c>
      <c r="BS334" s="11">
        <f t="shared" si="211"/>
        <v>0.2955736816</v>
      </c>
      <c r="BT334" s="11">
        <f t="shared" si="211"/>
        <v>0.4144948993</v>
      </c>
      <c r="BU334" s="11">
        <f t="shared" si="211"/>
        <v>0.4562536022</v>
      </c>
      <c r="BV334" s="11">
        <f t="shared" si="211"/>
        <v>0.9008090157</v>
      </c>
      <c r="BW334" s="11">
        <f t="shared" si="211"/>
        <v>0.4437479032</v>
      </c>
      <c r="BX334" s="11">
        <f t="shared" si="211"/>
        <v>0.531329507</v>
      </c>
      <c r="BY334" s="11">
        <f t="shared" si="211"/>
        <v>0.8343280471</v>
      </c>
      <c r="BZ334" s="11">
        <f t="shared" si="211"/>
        <v>0.4018390466</v>
      </c>
      <c r="CA334" s="11">
        <f t="shared" si="211"/>
        <v>0.4846481261</v>
      </c>
      <c r="CB334" s="11">
        <f t="shared" si="211"/>
        <v>0.2899355734</v>
      </c>
      <c r="CC334" s="11">
        <f t="shared" si="211"/>
        <v>0.3861401988</v>
      </c>
      <c r="CD334" s="11">
        <f t="shared" si="211"/>
        <v>0.3579902069</v>
      </c>
      <c r="CE334" s="11">
        <f t="shared" si="211"/>
        <v>0.184407566</v>
      </c>
      <c r="CF334" s="11">
        <f t="shared" si="211"/>
        <v>0.8217169077</v>
      </c>
      <c r="CG334" s="11">
        <f t="shared" si="211"/>
        <v>0.59497005</v>
      </c>
      <c r="CH334" s="11">
        <f t="shared" si="211"/>
        <v>0.2829920813</v>
      </c>
      <c r="CI334" s="11">
        <f t="shared" si="211"/>
        <v>0.6078474292</v>
      </c>
      <c r="CJ334" s="11">
        <f t="shared" si="211"/>
        <v>0.1648217218</v>
      </c>
      <c r="CK334" s="11">
        <f t="shared" si="211"/>
        <v>0.4408508576</v>
      </c>
      <c r="CL334" s="11">
        <f t="shared" si="211"/>
        <v>0.3318598901</v>
      </c>
      <c r="CM334" s="11">
        <f t="shared" si="211"/>
        <v>0.675084135</v>
      </c>
      <c r="CN334" s="11">
        <f t="shared" si="211"/>
        <v>0.5316414244</v>
      </c>
      <c r="CO334" s="11">
        <f t="shared" si="211"/>
        <v>0.886039962</v>
      </c>
      <c r="CP334" s="11">
        <f t="shared" si="211"/>
        <v>0.7496985588</v>
      </c>
      <c r="CQ334" s="11">
        <f t="shared" si="211"/>
        <v>0.3698090152</v>
      </c>
      <c r="CR334" s="11">
        <f t="shared" si="211"/>
        <v>0.9359899227</v>
      </c>
      <c r="CS334" s="11">
        <f t="shared" si="211"/>
        <v>0.2563024923</v>
      </c>
      <c r="CT334" s="11">
        <f t="shared" si="211"/>
        <v>0.8305773281</v>
      </c>
      <c r="CU334" s="11">
        <f t="shared" si="211"/>
        <v>0.4000214726</v>
      </c>
      <c r="CV334" s="11">
        <f t="shared" si="211"/>
        <v>0.7932440963</v>
      </c>
      <c r="CW334" s="11">
        <f t="shared" si="211"/>
        <v>0.943789451</v>
      </c>
    </row>
    <row r="335" ht="12.75" customHeight="1" outlineLevel="1">
      <c r="A335" s="10" t="str">
        <f t="shared" si="199"/>
        <v>plans[0].coverages[1].censusType</v>
      </c>
      <c r="B335" s="10">
        <f t="shared" ref="B335:CW335" si="212">RAND()</f>
        <v>0.2030719484</v>
      </c>
      <c r="C335" s="10">
        <f t="shared" si="212"/>
        <v>0.5750268336</v>
      </c>
      <c r="D335" s="10">
        <f t="shared" si="212"/>
        <v>0.2098421976</v>
      </c>
      <c r="E335" s="10">
        <f t="shared" si="212"/>
        <v>0.6410841364</v>
      </c>
      <c r="F335" s="10">
        <f t="shared" si="212"/>
        <v>0.6484735181</v>
      </c>
      <c r="G335" s="10">
        <f t="shared" si="212"/>
        <v>0.8931574498</v>
      </c>
      <c r="H335" s="10">
        <f t="shared" si="212"/>
        <v>0.4435299684</v>
      </c>
      <c r="I335" s="10">
        <f t="shared" si="212"/>
        <v>0.8694729283</v>
      </c>
      <c r="J335" s="10">
        <f t="shared" si="212"/>
        <v>0.3762113855</v>
      </c>
      <c r="K335" s="10">
        <f t="shared" si="212"/>
        <v>0.4061810555</v>
      </c>
      <c r="L335" s="10">
        <f t="shared" si="212"/>
        <v>0.411708019</v>
      </c>
      <c r="M335" s="10">
        <f t="shared" si="212"/>
        <v>0.1993478964</v>
      </c>
      <c r="N335" s="10">
        <f t="shared" si="212"/>
        <v>0.6779957048</v>
      </c>
      <c r="O335" s="10">
        <f t="shared" si="212"/>
        <v>0.7700502284</v>
      </c>
      <c r="P335" s="10">
        <f t="shared" si="212"/>
        <v>0.1338219102</v>
      </c>
      <c r="Q335" s="10">
        <f t="shared" si="212"/>
        <v>0.6149538789</v>
      </c>
      <c r="R335" s="10">
        <f t="shared" si="212"/>
        <v>0.616953274</v>
      </c>
      <c r="S335" s="10">
        <f t="shared" si="212"/>
        <v>0.9311991989</v>
      </c>
      <c r="T335" s="10">
        <f t="shared" si="212"/>
        <v>0.7733253227</v>
      </c>
      <c r="U335" s="10">
        <f t="shared" si="212"/>
        <v>0.5671139645</v>
      </c>
      <c r="V335" s="10">
        <f t="shared" si="212"/>
        <v>0.3335557531</v>
      </c>
      <c r="W335" s="10">
        <f t="shared" si="212"/>
        <v>0.769218467</v>
      </c>
      <c r="X335" s="10">
        <f t="shared" si="212"/>
        <v>0.3253526256</v>
      </c>
      <c r="Y335" s="10">
        <f t="shared" si="212"/>
        <v>0.8711833922</v>
      </c>
      <c r="Z335" s="10">
        <f t="shared" si="212"/>
        <v>0.08866941946</v>
      </c>
      <c r="AA335" s="10">
        <f t="shared" si="212"/>
        <v>0.3018460387</v>
      </c>
      <c r="AB335" s="10">
        <f t="shared" si="212"/>
        <v>0.3950288243</v>
      </c>
      <c r="AC335" s="10">
        <f t="shared" si="212"/>
        <v>0.1770860844</v>
      </c>
      <c r="AD335" s="10">
        <f t="shared" si="212"/>
        <v>0.5632579453</v>
      </c>
      <c r="AE335" s="10">
        <f t="shared" si="212"/>
        <v>0.2843069735</v>
      </c>
      <c r="AF335" s="10">
        <f t="shared" si="212"/>
        <v>0.2109476434</v>
      </c>
      <c r="AG335" s="10">
        <f t="shared" si="212"/>
        <v>0.4684649687</v>
      </c>
      <c r="AH335" s="10">
        <f t="shared" si="212"/>
        <v>0.1842689075</v>
      </c>
      <c r="AI335" s="10">
        <f t="shared" si="212"/>
        <v>0.2850322836</v>
      </c>
      <c r="AJ335" s="10">
        <f t="shared" si="212"/>
        <v>0.2683497094</v>
      </c>
      <c r="AK335" s="10">
        <f t="shared" si="212"/>
        <v>0.2979772235</v>
      </c>
      <c r="AL335" s="10">
        <f t="shared" si="212"/>
        <v>0.4962360874</v>
      </c>
      <c r="AM335" s="10">
        <f t="shared" si="212"/>
        <v>0.5697883342</v>
      </c>
      <c r="AN335" s="10">
        <f t="shared" si="212"/>
        <v>0.2465313861</v>
      </c>
      <c r="AO335" s="10">
        <f t="shared" si="212"/>
        <v>0.7157658484</v>
      </c>
      <c r="AP335" s="10">
        <f t="shared" si="212"/>
        <v>0.848127951</v>
      </c>
      <c r="AQ335" s="10">
        <f t="shared" si="212"/>
        <v>0.3762484033</v>
      </c>
      <c r="AR335" s="10">
        <f t="shared" si="212"/>
        <v>0.09501595307</v>
      </c>
      <c r="AS335" s="10">
        <f t="shared" si="212"/>
        <v>0.09813875916</v>
      </c>
      <c r="AT335" s="10">
        <f t="shared" si="212"/>
        <v>0.9149741809</v>
      </c>
      <c r="AU335" s="10">
        <f t="shared" si="212"/>
        <v>0.4110371834</v>
      </c>
      <c r="AV335" s="10">
        <f t="shared" si="212"/>
        <v>0.4330181651</v>
      </c>
      <c r="AW335" s="10">
        <f t="shared" si="212"/>
        <v>0.333486685</v>
      </c>
      <c r="AX335" s="10">
        <f t="shared" si="212"/>
        <v>0.8238011644</v>
      </c>
      <c r="AY335" s="10">
        <f t="shared" si="212"/>
        <v>0.6512797296</v>
      </c>
      <c r="AZ335" s="10">
        <f t="shared" si="212"/>
        <v>0.6567336799</v>
      </c>
      <c r="BA335" s="10">
        <f t="shared" si="212"/>
        <v>0.07247092417</v>
      </c>
      <c r="BB335" s="10">
        <f t="shared" si="212"/>
        <v>0.9034080336</v>
      </c>
      <c r="BC335" s="10">
        <f t="shared" si="212"/>
        <v>0.7826860757</v>
      </c>
      <c r="BD335" s="10">
        <f t="shared" si="212"/>
        <v>0.3989842069</v>
      </c>
      <c r="BE335" s="10">
        <f t="shared" si="212"/>
        <v>0.9995126307</v>
      </c>
      <c r="BF335" s="10">
        <f t="shared" si="212"/>
        <v>0.3275139454</v>
      </c>
      <c r="BG335" s="10">
        <f t="shared" si="212"/>
        <v>0.8562027457</v>
      </c>
      <c r="BH335" s="10">
        <f t="shared" si="212"/>
        <v>0.2357500361</v>
      </c>
      <c r="BI335" s="10">
        <f t="shared" si="212"/>
        <v>0.3326143842</v>
      </c>
      <c r="BJ335" s="10">
        <f t="shared" si="212"/>
        <v>0.1708085034</v>
      </c>
      <c r="BK335" s="10">
        <f t="shared" si="212"/>
        <v>0.9952623602</v>
      </c>
      <c r="BL335" s="10">
        <f t="shared" si="212"/>
        <v>0.7841210299</v>
      </c>
      <c r="BM335" s="10">
        <f t="shared" si="212"/>
        <v>0.008545631673</v>
      </c>
      <c r="BN335" s="10">
        <f t="shared" si="212"/>
        <v>0.6474361354</v>
      </c>
      <c r="BO335" s="10">
        <f t="shared" si="212"/>
        <v>0.2356627383</v>
      </c>
      <c r="BP335" s="10">
        <f t="shared" si="212"/>
        <v>0.5861971483</v>
      </c>
      <c r="BQ335" s="10">
        <f t="shared" si="212"/>
        <v>0.260423164</v>
      </c>
      <c r="BR335" s="10">
        <f t="shared" si="212"/>
        <v>0.5514457407</v>
      </c>
      <c r="BS335" s="10">
        <f t="shared" si="212"/>
        <v>0.8301064769</v>
      </c>
      <c r="BT335" s="10">
        <f t="shared" si="212"/>
        <v>0.4234701353</v>
      </c>
      <c r="BU335" s="10">
        <f t="shared" si="212"/>
        <v>0.5447178371</v>
      </c>
      <c r="BV335" s="10">
        <f t="shared" si="212"/>
        <v>0.1687370394</v>
      </c>
      <c r="BW335" s="10">
        <f t="shared" si="212"/>
        <v>0.5994326088</v>
      </c>
      <c r="BX335" s="10">
        <f t="shared" si="212"/>
        <v>0.9562172948</v>
      </c>
      <c r="BY335" s="10">
        <f t="shared" si="212"/>
        <v>0.0247188096</v>
      </c>
      <c r="BZ335" s="10">
        <f t="shared" si="212"/>
        <v>0.1800347057</v>
      </c>
      <c r="CA335" s="10">
        <f t="shared" si="212"/>
        <v>0.1625712853</v>
      </c>
      <c r="CB335" s="10">
        <f t="shared" si="212"/>
        <v>0.8324387813</v>
      </c>
      <c r="CC335" s="10">
        <f t="shared" si="212"/>
        <v>0.06748654683</v>
      </c>
      <c r="CD335" s="10">
        <f t="shared" si="212"/>
        <v>0.3244215171</v>
      </c>
      <c r="CE335" s="10">
        <f t="shared" si="212"/>
        <v>0.1272529275</v>
      </c>
      <c r="CF335" s="10">
        <f t="shared" si="212"/>
        <v>0.6608695075</v>
      </c>
      <c r="CG335" s="10">
        <f t="shared" si="212"/>
        <v>0.4613258097</v>
      </c>
      <c r="CH335" s="10">
        <f t="shared" si="212"/>
        <v>0.8429619974</v>
      </c>
      <c r="CI335" s="10">
        <f t="shared" si="212"/>
        <v>0.5735029199</v>
      </c>
      <c r="CJ335" s="10">
        <f t="shared" si="212"/>
        <v>0.4925971447</v>
      </c>
      <c r="CK335" s="10">
        <f t="shared" si="212"/>
        <v>0.3108100639</v>
      </c>
      <c r="CL335" s="10">
        <f t="shared" si="212"/>
        <v>0.9719474481</v>
      </c>
      <c r="CM335" s="10">
        <f t="shared" si="212"/>
        <v>0.4119533259</v>
      </c>
      <c r="CN335" s="10">
        <f t="shared" si="212"/>
        <v>0.7058172364</v>
      </c>
      <c r="CO335" s="10">
        <f t="shared" si="212"/>
        <v>0.8163881942</v>
      </c>
      <c r="CP335" s="10">
        <f t="shared" si="212"/>
        <v>0.00529397316</v>
      </c>
      <c r="CQ335" s="10">
        <f t="shared" si="212"/>
        <v>0.4490026476</v>
      </c>
      <c r="CR335" s="10">
        <f t="shared" si="212"/>
        <v>0.4382567449</v>
      </c>
      <c r="CS335" s="10">
        <f t="shared" si="212"/>
        <v>0.3956051445</v>
      </c>
      <c r="CT335" s="10">
        <f t="shared" si="212"/>
        <v>0.6956244463</v>
      </c>
      <c r="CU335" s="10">
        <f t="shared" si="212"/>
        <v>0.2408550428</v>
      </c>
      <c r="CV335" s="10">
        <f t="shared" si="212"/>
        <v>0.9617974153</v>
      </c>
      <c r="CW335" s="10">
        <f t="shared" si="212"/>
        <v>0.8529674657</v>
      </c>
    </row>
    <row r="336" ht="12.75" customHeight="1">
      <c r="A336" s="31" t="str">
        <f t="shared" ref="A336:A339" si="214">A161</f>
        <v>plans[1].coverages[0].rateBasis</v>
      </c>
      <c r="B336" s="31">
        <f t="shared" ref="B336:CW336" si="213">RAND()</f>
        <v>0.5055773286</v>
      </c>
      <c r="C336" s="31">
        <f t="shared" si="213"/>
        <v>0.5709995329</v>
      </c>
      <c r="D336" s="31">
        <f t="shared" si="213"/>
        <v>0.9845142496</v>
      </c>
      <c r="E336" s="31">
        <f t="shared" si="213"/>
        <v>0.8489296066</v>
      </c>
      <c r="F336" s="31">
        <f t="shared" si="213"/>
        <v>0.729230787</v>
      </c>
      <c r="G336" s="31">
        <f t="shared" si="213"/>
        <v>0.1961730933</v>
      </c>
      <c r="H336" s="31">
        <f t="shared" si="213"/>
        <v>0.4020784179</v>
      </c>
      <c r="I336" s="31">
        <f t="shared" si="213"/>
        <v>0.7150200204</v>
      </c>
      <c r="J336" s="31">
        <f t="shared" si="213"/>
        <v>0.6447538609</v>
      </c>
      <c r="K336" s="31">
        <f t="shared" si="213"/>
        <v>0.2395123129</v>
      </c>
      <c r="L336" s="31">
        <f t="shared" si="213"/>
        <v>0.4157553044</v>
      </c>
      <c r="M336" s="31">
        <f t="shared" si="213"/>
        <v>0.9799282894</v>
      </c>
      <c r="N336" s="31">
        <f t="shared" si="213"/>
        <v>0.4170918197</v>
      </c>
      <c r="O336" s="31">
        <f t="shared" si="213"/>
        <v>0.4389698224</v>
      </c>
      <c r="P336" s="31">
        <f t="shared" si="213"/>
        <v>0.2146471414</v>
      </c>
      <c r="Q336" s="31">
        <f t="shared" si="213"/>
        <v>0.6400881239</v>
      </c>
      <c r="R336" s="31">
        <f t="shared" si="213"/>
        <v>0.7552306434</v>
      </c>
      <c r="S336" s="31">
        <f t="shared" si="213"/>
        <v>0.8851415804</v>
      </c>
      <c r="T336" s="31">
        <f t="shared" si="213"/>
        <v>0.4882323894</v>
      </c>
      <c r="U336" s="31">
        <f t="shared" si="213"/>
        <v>0.341587375</v>
      </c>
      <c r="V336" s="31">
        <f t="shared" si="213"/>
        <v>0.2109307754</v>
      </c>
      <c r="W336" s="31">
        <f t="shared" si="213"/>
        <v>0.7486656914</v>
      </c>
      <c r="X336" s="31">
        <f t="shared" si="213"/>
        <v>0.07388497102</v>
      </c>
      <c r="Y336" s="31">
        <f t="shared" si="213"/>
        <v>0.4275438845</v>
      </c>
      <c r="Z336" s="31">
        <f t="shared" si="213"/>
        <v>0.9064769164</v>
      </c>
      <c r="AA336" s="31">
        <f t="shared" si="213"/>
        <v>0.5821453205</v>
      </c>
      <c r="AB336" s="31">
        <f t="shared" si="213"/>
        <v>0.1525500393</v>
      </c>
      <c r="AC336" s="31">
        <f t="shared" si="213"/>
        <v>0.5853955908</v>
      </c>
      <c r="AD336" s="31">
        <f t="shared" si="213"/>
        <v>0.2422253206</v>
      </c>
      <c r="AE336" s="31">
        <f t="shared" si="213"/>
        <v>0.5598765792</v>
      </c>
      <c r="AF336" s="31">
        <f t="shared" si="213"/>
        <v>0.1683578429</v>
      </c>
      <c r="AG336" s="31">
        <f t="shared" si="213"/>
        <v>0.08238661729</v>
      </c>
      <c r="AH336" s="31">
        <f t="shared" si="213"/>
        <v>0.3847294896</v>
      </c>
      <c r="AI336" s="31">
        <f t="shared" si="213"/>
        <v>0.2686629563</v>
      </c>
      <c r="AJ336" s="31">
        <f t="shared" si="213"/>
        <v>0.8979568422</v>
      </c>
      <c r="AK336" s="31">
        <f t="shared" si="213"/>
        <v>0.8275302922</v>
      </c>
      <c r="AL336" s="31">
        <f t="shared" si="213"/>
        <v>0.5862258197</v>
      </c>
      <c r="AM336" s="31">
        <f t="shared" si="213"/>
        <v>0.9129973375</v>
      </c>
      <c r="AN336" s="31">
        <f t="shared" si="213"/>
        <v>0.3453471709</v>
      </c>
      <c r="AO336" s="31">
        <f t="shared" si="213"/>
        <v>0.7483306227</v>
      </c>
      <c r="AP336" s="31">
        <f t="shared" si="213"/>
        <v>0.6362604663</v>
      </c>
      <c r="AQ336" s="31">
        <f t="shared" si="213"/>
        <v>0.04789315135</v>
      </c>
      <c r="AR336" s="31">
        <f t="shared" si="213"/>
        <v>0.38799608</v>
      </c>
      <c r="AS336" s="31">
        <f t="shared" si="213"/>
        <v>0.2205431073</v>
      </c>
      <c r="AT336" s="31">
        <f t="shared" si="213"/>
        <v>0.9962384939</v>
      </c>
      <c r="AU336" s="31">
        <f t="shared" si="213"/>
        <v>0.2026453346</v>
      </c>
      <c r="AV336" s="31">
        <f t="shared" si="213"/>
        <v>0.350016124</v>
      </c>
      <c r="AW336" s="31">
        <f t="shared" si="213"/>
        <v>0.5392566099</v>
      </c>
      <c r="AX336" s="31">
        <f t="shared" si="213"/>
        <v>0.4176765097</v>
      </c>
      <c r="AY336" s="31">
        <f t="shared" si="213"/>
        <v>0.008803169677</v>
      </c>
      <c r="AZ336" s="31">
        <f t="shared" si="213"/>
        <v>0.928187704</v>
      </c>
      <c r="BA336" s="31">
        <f t="shared" si="213"/>
        <v>0.6695770368</v>
      </c>
      <c r="BB336" s="31">
        <f t="shared" si="213"/>
        <v>0.0949403938</v>
      </c>
      <c r="BC336" s="31">
        <f t="shared" si="213"/>
        <v>0.6956353357</v>
      </c>
      <c r="BD336" s="31">
        <f t="shared" si="213"/>
        <v>0.1466071226</v>
      </c>
      <c r="BE336" s="31">
        <f t="shared" si="213"/>
        <v>0.7651944896</v>
      </c>
      <c r="BF336" s="31">
        <f t="shared" si="213"/>
        <v>0.6532489571</v>
      </c>
      <c r="BG336" s="31">
        <f t="shared" si="213"/>
        <v>0.06636932354</v>
      </c>
      <c r="BH336" s="31">
        <f t="shared" si="213"/>
        <v>0.2657413248</v>
      </c>
      <c r="BI336" s="31">
        <f t="shared" si="213"/>
        <v>0.1931147917</v>
      </c>
      <c r="BJ336" s="31">
        <f t="shared" si="213"/>
        <v>0.5227251195</v>
      </c>
      <c r="BK336" s="31">
        <f t="shared" si="213"/>
        <v>0.318485609</v>
      </c>
      <c r="BL336" s="31">
        <f t="shared" si="213"/>
        <v>0.8216706071</v>
      </c>
      <c r="BM336" s="31">
        <f t="shared" si="213"/>
        <v>0.05283709609</v>
      </c>
      <c r="BN336" s="31">
        <f t="shared" si="213"/>
        <v>0.4992755353</v>
      </c>
      <c r="BO336" s="31">
        <f t="shared" si="213"/>
        <v>0.321348651</v>
      </c>
      <c r="BP336" s="31">
        <f t="shared" si="213"/>
        <v>0.2213006857</v>
      </c>
      <c r="BQ336" s="31">
        <f t="shared" si="213"/>
        <v>0.4282582296</v>
      </c>
      <c r="BR336" s="31">
        <f t="shared" si="213"/>
        <v>0.5430801762</v>
      </c>
      <c r="BS336" s="31">
        <f t="shared" si="213"/>
        <v>0.2144552216</v>
      </c>
      <c r="BT336" s="31">
        <f t="shared" si="213"/>
        <v>0.5693250547</v>
      </c>
      <c r="BU336" s="31">
        <f t="shared" si="213"/>
        <v>0.8605855468</v>
      </c>
      <c r="BV336" s="31">
        <f t="shared" si="213"/>
        <v>0.1154730748</v>
      </c>
      <c r="BW336" s="31">
        <f t="shared" si="213"/>
        <v>0.4395819494</v>
      </c>
      <c r="BX336" s="31">
        <f t="shared" si="213"/>
        <v>0.6527192857</v>
      </c>
      <c r="BY336" s="31">
        <f t="shared" si="213"/>
        <v>0.7805392529</v>
      </c>
      <c r="BZ336" s="31">
        <f t="shared" si="213"/>
        <v>0.6049953153</v>
      </c>
      <c r="CA336" s="31">
        <f t="shared" si="213"/>
        <v>0.5701127532</v>
      </c>
      <c r="CB336" s="31">
        <f t="shared" si="213"/>
        <v>0.2585481792</v>
      </c>
      <c r="CC336" s="31">
        <f t="shared" si="213"/>
        <v>0.8881255171</v>
      </c>
      <c r="CD336" s="31">
        <f t="shared" si="213"/>
        <v>0.643401719</v>
      </c>
      <c r="CE336" s="31">
        <f t="shared" si="213"/>
        <v>0.5508280094</v>
      </c>
      <c r="CF336" s="31">
        <f t="shared" si="213"/>
        <v>0.2508672612</v>
      </c>
      <c r="CG336" s="31">
        <f t="shared" si="213"/>
        <v>0.7182617439</v>
      </c>
      <c r="CH336" s="31">
        <f t="shared" si="213"/>
        <v>0.3624023326</v>
      </c>
      <c r="CI336" s="31">
        <f t="shared" si="213"/>
        <v>0.2114360658</v>
      </c>
      <c r="CJ336" s="31">
        <f t="shared" si="213"/>
        <v>0.08249955782</v>
      </c>
      <c r="CK336" s="31">
        <f t="shared" si="213"/>
        <v>0.8805349733</v>
      </c>
      <c r="CL336" s="31">
        <f t="shared" si="213"/>
        <v>0.8919201179</v>
      </c>
      <c r="CM336" s="31">
        <f t="shared" si="213"/>
        <v>0.1671290251</v>
      </c>
      <c r="CN336" s="31">
        <f t="shared" si="213"/>
        <v>0.6674694773</v>
      </c>
      <c r="CO336" s="31">
        <f t="shared" si="213"/>
        <v>0.711374979</v>
      </c>
      <c r="CP336" s="31">
        <f t="shared" si="213"/>
        <v>0.6506458964</v>
      </c>
      <c r="CQ336" s="31">
        <f t="shared" si="213"/>
        <v>0.4694434177</v>
      </c>
      <c r="CR336" s="31">
        <f t="shared" si="213"/>
        <v>0.7898742769</v>
      </c>
      <c r="CS336" s="31">
        <f t="shared" si="213"/>
        <v>0.3269230591</v>
      </c>
      <c r="CT336" s="31">
        <f t="shared" si="213"/>
        <v>0.2296720434</v>
      </c>
      <c r="CU336" s="31">
        <f t="shared" si="213"/>
        <v>0.6207074138</v>
      </c>
      <c r="CV336" s="31">
        <f t="shared" si="213"/>
        <v>0.4749750424</v>
      </c>
      <c r="CW336" s="31">
        <f t="shared" si="213"/>
        <v>0.3148780192</v>
      </c>
    </row>
    <row r="337" ht="12.75" customHeight="1" outlineLevel="1">
      <c r="A337" s="11" t="str">
        <f t="shared" si="214"/>
        <v>plans[1].coverages[0].rateFormat</v>
      </c>
      <c r="B337" s="11">
        <f t="shared" ref="B337:CW337" si="215">RAND()</f>
        <v>0.4404571397</v>
      </c>
      <c r="C337" s="11">
        <f t="shared" si="215"/>
        <v>0.1081789652</v>
      </c>
      <c r="D337" s="11">
        <f t="shared" si="215"/>
        <v>0.9258679138</v>
      </c>
      <c r="E337" s="11">
        <f t="shared" si="215"/>
        <v>0.232069751</v>
      </c>
      <c r="F337" s="11">
        <f t="shared" si="215"/>
        <v>0.5377039307</v>
      </c>
      <c r="G337" s="11">
        <f t="shared" si="215"/>
        <v>0.4185074847</v>
      </c>
      <c r="H337" s="11">
        <f t="shared" si="215"/>
        <v>0.6979486896</v>
      </c>
      <c r="I337" s="11">
        <f t="shared" si="215"/>
        <v>0.2043661876</v>
      </c>
      <c r="J337" s="11">
        <f t="shared" si="215"/>
        <v>0.500518363</v>
      </c>
      <c r="K337" s="11">
        <f t="shared" si="215"/>
        <v>0.4309824895</v>
      </c>
      <c r="L337" s="11">
        <f t="shared" si="215"/>
        <v>0.4693667167</v>
      </c>
      <c r="M337" s="11">
        <f t="shared" si="215"/>
        <v>0.2326630507</v>
      </c>
      <c r="N337" s="11">
        <f t="shared" si="215"/>
        <v>0.1769692904</v>
      </c>
      <c r="O337" s="11">
        <f t="shared" si="215"/>
        <v>0.1130643881</v>
      </c>
      <c r="P337" s="11">
        <f t="shared" si="215"/>
        <v>0.4508784381</v>
      </c>
      <c r="Q337" s="11">
        <f t="shared" si="215"/>
        <v>0.8708284793</v>
      </c>
      <c r="R337" s="11">
        <f t="shared" si="215"/>
        <v>0.7524861435</v>
      </c>
      <c r="S337" s="11">
        <f t="shared" si="215"/>
        <v>0.1954270844</v>
      </c>
      <c r="T337" s="11">
        <f t="shared" si="215"/>
        <v>0.8248270951</v>
      </c>
      <c r="U337" s="11">
        <f t="shared" si="215"/>
        <v>0.969988874</v>
      </c>
      <c r="V337" s="11">
        <f t="shared" si="215"/>
        <v>0.8751993234</v>
      </c>
      <c r="W337" s="11">
        <f t="shared" si="215"/>
        <v>0.689952988</v>
      </c>
      <c r="X337" s="11">
        <f t="shared" si="215"/>
        <v>0.3835754277</v>
      </c>
      <c r="Y337" s="11">
        <f t="shared" si="215"/>
        <v>0.9347136221</v>
      </c>
      <c r="Z337" s="11">
        <f t="shared" si="215"/>
        <v>0.1092226839</v>
      </c>
      <c r="AA337" s="11">
        <f t="shared" si="215"/>
        <v>0.5139900885</v>
      </c>
      <c r="AB337" s="11">
        <f t="shared" si="215"/>
        <v>0.005645514089</v>
      </c>
      <c r="AC337" s="11">
        <f t="shared" si="215"/>
        <v>0.7514773836</v>
      </c>
      <c r="AD337" s="11">
        <f t="shared" si="215"/>
        <v>0.5479089736</v>
      </c>
      <c r="AE337" s="11">
        <f t="shared" si="215"/>
        <v>0.3654024269</v>
      </c>
      <c r="AF337" s="11">
        <f t="shared" si="215"/>
        <v>0.4265977286</v>
      </c>
      <c r="AG337" s="11">
        <f t="shared" si="215"/>
        <v>0.5589316208</v>
      </c>
      <c r="AH337" s="11">
        <f t="shared" si="215"/>
        <v>0.6691096965</v>
      </c>
      <c r="AI337" s="11">
        <f t="shared" si="215"/>
        <v>0.2429454539</v>
      </c>
      <c r="AJ337" s="11">
        <f t="shared" si="215"/>
        <v>0.01167938194</v>
      </c>
      <c r="AK337" s="11">
        <f t="shared" si="215"/>
        <v>0.7795165024</v>
      </c>
      <c r="AL337" s="11">
        <f t="shared" si="215"/>
        <v>0.7644707039</v>
      </c>
      <c r="AM337" s="11">
        <f t="shared" si="215"/>
        <v>0.2564971572</v>
      </c>
      <c r="AN337" s="11">
        <f t="shared" si="215"/>
        <v>0.4872749848</v>
      </c>
      <c r="AO337" s="11">
        <f t="shared" si="215"/>
        <v>0.08194412639</v>
      </c>
      <c r="AP337" s="11">
        <f t="shared" si="215"/>
        <v>0.5247946239</v>
      </c>
      <c r="AQ337" s="11">
        <f t="shared" si="215"/>
        <v>0.6216764959</v>
      </c>
      <c r="AR337" s="11">
        <f t="shared" si="215"/>
        <v>0.8381886925</v>
      </c>
      <c r="AS337" s="11">
        <f t="shared" si="215"/>
        <v>0.6940849904</v>
      </c>
      <c r="AT337" s="11">
        <f t="shared" si="215"/>
        <v>0.6135014048</v>
      </c>
      <c r="AU337" s="11">
        <f t="shared" si="215"/>
        <v>0.9833803016</v>
      </c>
      <c r="AV337" s="11">
        <f t="shared" si="215"/>
        <v>0.8277907298</v>
      </c>
      <c r="AW337" s="11">
        <f t="shared" si="215"/>
        <v>0.8357881238</v>
      </c>
      <c r="AX337" s="11">
        <f t="shared" si="215"/>
        <v>0.3102183405</v>
      </c>
      <c r="AY337" s="11">
        <f t="shared" si="215"/>
        <v>0.46276982</v>
      </c>
      <c r="AZ337" s="11">
        <f t="shared" si="215"/>
        <v>0.8480588521</v>
      </c>
      <c r="BA337" s="11">
        <f t="shared" si="215"/>
        <v>0.2911668192</v>
      </c>
      <c r="BB337" s="11">
        <f t="shared" si="215"/>
        <v>0.556530622</v>
      </c>
      <c r="BC337" s="11">
        <f t="shared" si="215"/>
        <v>0.07223826665</v>
      </c>
      <c r="BD337" s="11">
        <f t="shared" si="215"/>
        <v>0.05654589043</v>
      </c>
      <c r="BE337" s="11">
        <f t="shared" si="215"/>
        <v>0.3898808606</v>
      </c>
      <c r="BF337" s="11">
        <f t="shared" si="215"/>
        <v>0.9859238947</v>
      </c>
      <c r="BG337" s="11">
        <f t="shared" si="215"/>
        <v>0.3928905951</v>
      </c>
      <c r="BH337" s="11">
        <f t="shared" si="215"/>
        <v>0.007304995621</v>
      </c>
      <c r="BI337" s="11">
        <f t="shared" si="215"/>
        <v>0.9169465677</v>
      </c>
      <c r="BJ337" s="11">
        <f t="shared" si="215"/>
        <v>0.7699499639</v>
      </c>
      <c r="BK337" s="11">
        <f t="shared" si="215"/>
        <v>0.6590666335</v>
      </c>
      <c r="BL337" s="11">
        <f t="shared" si="215"/>
        <v>0.2328035455</v>
      </c>
      <c r="BM337" s="11">
        <f t="shared" si="215"/>
        <v>0.7206060094</v>
      </c>
      <c r="BN337" s="11">
        <f t="shared" si="215"/>
        <v>0.3626467019</v>
      </c>
      <c r="BO337" s="11">
        <f t="shared" si="215"/>
        <v>0.6444390934</v>
      </c>
      <c r="BP337" s="11">
        <f t="shared" si="215"/>
        <v>0.4838571901</v>
      </c>
      <c r="BQ337" s="11">
        <f t="shared" si="215"/>
        <v>0.03778636822</v>
      </c>
      <c r="BR337" s="11">
        <f t="shared" si="215"/>
        <v>0.4752439034</v>
      </c>
      <c r="BS337" s="11">
        <f t="shared" si="215"/>
        <v>0.9942172881</v>
      </c>
      <c r="BT337" s="11">
        <f t="shared" si="215"/>
        <v>0.5846150069</v>
      </c>
      <c r="BU337" s="11">
        <f t="shared" si="215"/>
        <v>0.8066811464</v>
      </c>
      <c r="BV337" s="11">
        <f t="shared" si="215"/>
        <v>0.8631857635</v>
      </c>
      <c r="BW337" s="11">
        <f t="shared" si="215"/>
        <v>0.8979883379</v>
      </c>
      <c r="BX337" s="11">
        <f t="shared" si="215"/>
        <v>0.1096272614</v>
      </c>
      <c r="BY337" s="11">
        <f t="shared" si="215"/>
        <v>0.4859839336</v>
      </c>
      <c r="BZ337" s="11">
        <f t="shared" si="215"/>
        <v>0.7575016995</v>
      </c>
      <c r="CA337" s="11">
        <f t="shared" si="215"/>
        <v>0.2477266935</v>
      </c>
      <c r="CB337" s="11">
        <f t="shared" si="215"/>
        <v>0.3400269774</v>
      </c>
      <c r="CC337" s="11">
        <f t="shared" si="215"/>
        <v>0.1503064335</v>
      </c>
      <c r="CD337" s="11">
        <f t="shared" si="215"/>
        <v>0.02255638168</v>
      </c>
      <c r="CE337" s="11">
        <f t="shared" si="215"/>
        <v>0.6755032252</v>
      </c>
      <c r="CF337" s="11">
        <f t="shared" si="215"/>
        <v>0.2058565074</v>
      </c>
      <c r="CG337" s="11">
        <f t="shared" si="215"/>
        <v>0.881311807</v>
      </c>
      <c r="CH337" s="11">
        <f t="shared" si="215"/>
        <v>0.3722105936</v>
      </c>
      <c r="CI337" s="11">
        <f t="shared" si="215"/>
        <v>0.1154256257</v>
      </c>
      <c r="CJ337" s="11">
        <f t="shared" si="215"/>
        <v>0.1715702683</v>
      </c>
      <c r="CK337" s="11">
        <f t="shared" si="215"/>
        <v>0.7240944823</v>
      </c>
      <c r="CL337" s="11">
        <f t="shared" si="215"/>
        <v>0.2264238702</v>
      </c>
      <c r="CM337" s="11">
        <f t="shared" si="215"/>
        <v>0.7843406371</v>
      </c>
      <c r="CN337" s="11">
        <f t="shared" si="215"/>
        <v>0.2717450654</v>
      </c>
      <c r="CO337" s="11">
        <f t="shared" si="215"/>
        <v>0.728337976</v>
      </c>
      <c r="CP337" s="11">
        <f t="shared" si="215"/>
        <v>0.04033028985</v>
      </c>
      <c r="CQ337" s="11">
        <f t="shared" si="215"/>
        <v>0.7258300059</v>
      </c>
      <c r="CR337" s="11">
        <f t="shared" si="215"/>
        <v>0.7540293408</v>
      </c>
      <c r="CS337" s="11">
        <f t="shared" si="215"/>
        <v>0.843781615</v>
      </c>
      <c r="CT337" s="11">
        <f t="shared" si="215"/>
        <v>0.1878187159</v>
      </c>
      <c r="CU337" s="11">
        <f t="shared" si="215"/>
        <v>0.3120310266</v>
      </c>
      <c r="CV337" s="11">
        <f t="shared" si="215"/>
        <v>0.03636213568</v>
      </c>
      <c r="CW337" s="11">
        <f t="shared" si="215"/>
        <v>0.6895276938</v>
      </c>
    </row>
    <row r="338" ht="12.75" customHeight="1" outlineLevel="1">
      <c r="A338" s="11" t="str">
        <f t="shared" si="214"/>
        <v>plans[1].coverages[0].fundingType</v>
      </c>
      <c r="B338" s="11">
        <f t="shared" ref="B338:CW338" si="216">RAND()</f>
        <v>0.9901905795</v>
      </c>
      <c r="C338" s="11">
        <f t="shared" si="216"/>
        <v>0.5728175271</v>
      </c>
      <c r="D338" s="11">
        <f t="shared" si="216"/>
        <v>0.175097167</v>
      </c>
      <c r="E338" s="11">
        <f t="shared" si="216"/>
        <v>0.698726494</v>
      </c>
      <c r="F338" s="11">
        <f t="shared" si="216"/>
        <v>0.5198828039</v>
      </c>
      <c r="G338" s="11">
        <f t="shared" si="216"/>
        <v>0.6157499477</v>
      </c>
      <c r="H338" s="11">
        <f t="shared" si="216"/>
        <v>0.01191882627</v>
      </c>
      <c r="I338" s="11">
        <f t="shared" si="216"/>
        <v>0.2591781583</v>
      </c>
      <c r="J338" s="11">
        <f t="shared" si="216"/>
        <v>0.6027600749</v>
      </c>
      <c r="K338" s="11">
        <f t="shared" si="216"/>
        <v>0.4394965128</v>
      </c>
      <c r="L338" s="11">
        <f t="shared" si="216"/>
        <v>0.4953373002</v>
      </c>
      <c r="M338" s="11">
        <f t="shared" si="216"/>
        <v>0.1521593472</v>
      </c>
      <c r="N338" s="11">
        <f t="shared" si="216"/>
        <v>0.3417681295</v>
      </c>
      <c r="O338" s="11">
        <f t="shared" si="216"/>
        <v>0.06759013684</v>
      </c>
      <c r="P338" s="11">
        <f t="shared" si="216"/>
        <v>0.650035146</v>
      </c>
      <c r="Q338" s="11">
        <f t="shared" si="216"/>
        <v>0.2872538859</v>
      </c>
      <c r="R338" s="11">
        <f t="shared" si="216"/>
        <v>0.1245372488</v>
      </c>
      <c r="S338" s="11">
        <f t="shared" si="216"/>
        <v>0.2065305784</v>
      </c>
      <c r="T338" s="11">
        <f t="shared" si="216"/>
        <v>0.9985279738</v>
      </c>
      <c r="U338" s="11">
        <f t="shared" si="216"/>
        <v>0.4862513178</v>
      </c>
      <c r="V338" s="11">
        <f t="shared" si="216"/>
        <v>0.6557127097</v>
      </c>
      <c r="W338" s="11">
        <f t="shared" si="216"/>
        <v>0.7021413349</v>
      </c>
      <c r="X338" s="11">
        <f t="shared" si="216"/>
        <v>0.9837842912</v>
      </c>
      <c r="Y338" s="11">
        <f t="shared" si="216"/>
        <v>0.2150472366</v>
      </c>
      <c r="Z338" s="11">
        <f t="shared" si="216"/>
        <v>0.9544342393</v>
      </c>
      <c r="AA338" s="11">
        <f t="shared" si="216"/>
        <v>0.1847084704</v>
      </c>
      <c r="AB338" s="11">
        <f t="shared" si="216"/>
        <v>0.8823849197</v>
      </c>
      <c r="AC338" s="11">
        <f t="shared" si="216"/>
        <v>0.4359657515</v>
      </c>
      <c r="AD338" s="11">
        <f t="shared" si="216"/>
        <v>0.6802456126</v>
      </c>
      <c r="AE338" s="11">
        <f t="shared" si="216"/>
        <v>0.07868225537</v>
      </c>
      <c r="AF338" s="11">
        <f t="shared" si="216"/>
        <v>0.1965031109</v>
      </c>
      <c r="AG338" s="11">
        <f t="shared" si="216"/>
        <v>0.3812857276</v>
      </c>
      <c r="AH338" s="11">
        <f t="shared" si="216"/>
        <v>0.4007156991</v>
      </c>
      <c r="AI338" s="11">
        <f t="shared" si="216"/>
        <v>0.4027232184</v>
      </c>
      <c r="AJ338" s="11">
        <f t="shared" si="216"/>
        <v>0.7629867739</v>
      </c>
      <c r="AK338" s="11">
        <f t="shared" si="216"/>
        <v>0.2987518815</v>
      </c>
      <c r="AL338" s="11">
        <f t="shared" si="216"/>
        <v>0.6640522259</v>
      </c>
      <c r="AM338" s="11">
        <f t="shared" si="216"/>
        <v>0.03587354101</v>
      </c>
      <c r="AN338" s="11">
        <f t="shared" si="216"/>
        <v>0.06782402457</v>
      </c>
      <c r="AO338" s="11">
        <f t="shared" si="216"/>
        <v>0.4698518735</v>
      </c>
      <c r="AP338" s="11">
        <f t="shared" si="216"/>
        <v>0.9899893341</v>
      </c>
      <c r="AQ338" s="11">
        <f t="shared" si="216"/>
        <v>0.3756353126</v>
      </c>
      <c r="AR338" s="11">
        <f t="shared" si="216"/>
        <v>0.5042732527</v>
      </c>
      <c r="AS338" s="11">
        <f t="shared" si="216"/>
        <v>0.05164085595</v>
      </c>
      <c r="AT338" s="11">
        <f t="shared" si="216"/>
        <v>0.1422304537</v>
      </c>
      <c r="AU338" s="11">
        <f t="shared" si="216"/>
        <v>0.5637366602</v>
      </c>
      <c r="AV338" s="11">
        <f t="shared" si="216"/>
        <v>0.5629390133</v>
      </c>
      <c r="AW338" s="11">
        <f t="shared" si="216"/>
        <v>0.5428947174</v>
      </c>
      <c r="AX338" s="11">
        <f t="shared" si="216"/>
        <v>0.295727553</v>
      </c>
      <c r="AY338" s="11">
        <f t="shared" si="216"/>
        <v>0.7053671566</v>
      </c>
      <c r="AZ338" s="11">
        <f t="shared" si="216"/>
        <v>0.1920748576</v>
      </c>
      <c r="BA338" s="11">
        <f t="shared" si="216"/>
        <v>0.9253729077</v>
      </c>
      <c r="BB338" s="11">
        <f t="shared" si="216"/>
        <v>0.9620780281</v>
      </c>
      <c r="BC338" s="11">
        <f t="shared" si="216"/>
        <v>0.7576637988</v>
      </c>
      <c r="BD338" s="11">
        <f t="shared" si="216"/>
        <v>0.8163946835</v>
      </c>
      <c r="BE338" s="11">
        <f t="shared" si="216"/>
        <v>0.7809727315</v>
      </c>
      <c r="BF338" s="11">
        <f t="shared" si="216"/>
        <v>0.7863205614</v>
      </c>
      <c r="BG338" s="11">
        <f t="shared" si="216"/>
        <v>0.01322856429</v>
      </c>
      <c r="BH338" s="11">
        <f t="shared" si="216"/>
        <v>0.7526734476</v>
      </c>
      <c r="BI338" s="11">
        <f t="shared" si="216"/>
        <v>0.9355557351</v>
      </c>
      <c r="BJ338" s="11">
        <f t="shared" si="216"/>
        <v>0.5784110908</v>
      </c>
      <c r="BK338" s="11">
        <f t="shared" si="216"/>
        <v>0.3544591429</v>
      </c>
      <c r="BL338" s="11">
        <f t="shared" si="216"/>
        <v>0.01041878069</v>
      </c>
      <c r="BM338" s="11">
        <f t="shared" si="216"/>
        <v>0.4302278429</v>
      </c>
      <c r="BN338" s="11">
        <f t="shared" si="216"/>
        <v>0.192660418</v>
      </c>
      <c r="BO338" s="11">
        <f t="shared" si="216"/>
        <v>0.7044737408</v>
      </c>
      <c r="BP338" s="11">
        <f t="shared" si="216"/>
        <v>0.7158945337</v>
      </c>
      <c r="BQ338" s="11">
        <f t="shared" si="216"/>
        <v>0.8708543231</v>
      </c>
      <c r="BR338" s="11">
        <f t="shared" si="216"/>
        <v>0.1184141132</v>
      </c>
      <c r="BS338" s="11">
        <f t="shared" si="216"/>
        <v>0.3504114555</v>
      </c>
      <c r="BT338" s="11">
        <f t="shared" si="216"/>
        <v>0.6477777756</v>
      </c>
      <c r="BU338" s="11">
        <f t="shared" si="216"/>
        <v>0.4565908139</v>
      </c>
      <c r="BV338" s="11">
        <f t="shared" si="216"/>
        <v>0.8952567005</v>
      </c>
      <c r="BW338" s="11">
        <f t="shared" si="216"/>
        <v>0.06488941176</v>
      </c>
      <c r="BX338" s="11">
        <f t="shared" si="216"/>
        <v>0.6227303062</v>
      </c>
      <c r="BY338" s="11">
        <f t="shared" si="216"/>
        <v>0.2382117956</v>
      </c>
      <c r="BZ338" s="11">
        <f t="shared" si="216"/>
        <v>0.7160208921</v>
      </c>
      <c r="CA338" s="11">
        <f t="shared" si="216"/>
        <v>0.2013977751</v>
      </c>
      <c r="CB338" s="11">
        <f t="shared" si="216"/>
        <v>0.7191658409</v>
      </c>
      <c r="CC338" s="11">
        <f t="shared" si="216"/>
        <v>0.4070176875</v>
      </c>
      <c r="CD338" s="11">
        <f t="shared" si="216"/>
        <v>0.8308831323</v>
      </c>
      <c r="CE338" s="11">
        <f t="shared" si="216"/>
        <v>0.1894141535</v>
      </c>
      <c r="CF338" s="11">
        <f t="shared" si="216"/>
        <v>0.5774943996</v>
      </c>
      <c r="CG338" s="11">
        <f t="shared" si="216"/>
        <v>0.6651016494</v>
      </c>
      <c r="CH338" s="11">
        <f t="shared" si="216"/>
        <v>0.6158270329</v>
      </c>
      <c r="CI338" s="11">
        <f t="shared" si="216"/>
        <v>0.1050183938</v>
      </c>
      <c r="CJ338" s="11">
        <f t="shared" si="216"/>
        <v>0.2651249595</v>
      </c>
      <c r="CK338" s="11">
        <f t="shared" si="216"/>
        <v>0.9777577519</v>
      </c>
      <c r="CL338" s="11">
        <f t="shared" si="216"/>
        <v>0.4187555506</v>
      </c>
      <c r="CM338" s="11">
        <f t="shared" si="216"/>
        <v>0.24278911</v>
      </c>
      <c r="CN338" s="11">
        <f t="shared" si="216"/>
        <v>0.4445075693</v>
      </c>
      <c r="CO338" s="11">
        <f t="shared" si="216"/>
        <v>0.2588112132</v>
      </c>
      <c r="CP338" s="11">
        <f t="shared" si="216"/>
        <v>0.5465334648</v>
      </c>
      <c r="CQ338" s="11">
        <f t="shared" si="216"/>
        <v>0.8647632561</v>
      </c>
      <c r="CR338" s="11">
        <f t="shared" si="216"/>
        <v>0.8324964091</v>
      </c>
      <c r="CS338" s="11">
        <f t="shared" si="216"/>
        <v>0.7896525403</v>
      </c>
      <c r="CT338" s="11">
        <f t="shared" si="216"/>
        <v>0.006241179253</v>
      </c>
      <c r="CU338" s="11">
        <f t="shared" si="216"/>
        <v>0.552239821</v>
      </c>
      <c r="CV338" s="11">
        <f t="shared" si="216"/>
        <v>0.1893147477</v>
      </c>
      <c r="CW338" s="11">
        <f t="shared" si="216"/>
        <v>0.4227562935</v>
      </c>
    </row>
    <row r="339" ht="12.75" customHeight="1" outlineLevel="1">
      <c r="A339" s="11" t="str">
        <f t="shared" si="214"/>
        <v>plans[1].coverages[0].fundingStructure.contributionType</v>
      </c>
      <c r="B339" s="11">
        <f t="shared" ref="B339:CW339" si="217">RAND()</f>
        <v>0.6418951136</v>
      </c>
      <c r="C339" s="11">
        <f t="shared" si="217"/>
        <v>0.785540071</v>
      </c>
      <c r="D339" s="11">
        <f t="shared" si="217"/>
        <v>0.3131087669</v>
      </c>
      <c r="E339" s="11">
        <f t="shared" si="217"/>
        <v>0.2503676112</v>
      </c>
      <c r="F339" s="11">
        <f t="shared" si="217"/>
        <v>0.6440131993</v>
      </c>
      <c r="G339" s="11">
        <f t="shared" si="217"/>
        <v>0.94000941</v>
      </c>
      <c r="H339" s="11">
        <f t="shared" si="217"/>
        <v>0.460018363</v>
      </c>
      <c r="I339" s="11">
        <f t="shared" si="217"/>
        <v>0.6720229841</v>
      </c>
      <c r="J339" s="11">
        <f t="shared" si="217"/>
        <v>0.8213444695</v>
      </c>
      <c r="K339" s="11">
        <f t="shared" si="217"/>
        <v>0.3132587476</v>
      </c>
      <c r="L339" s="11">
        <f t="shared" si="217"/>
        <v>0.8278822383</v>
      </c>
      <c r="M339" s="11">
        <f t="shared" si="217"/>
        <v>0.7646237705</v>
      </c>
      <c r="N339" s="11">
        <f t="shared" si="217"/>
        <v>0.2231073234</v>
      </c>
      <c r="O339" s="11">
        <f t="shared" si="217"/>
        <v>0.2490043393</v>
      </c>
      <c r="P339" s="11">
        <f t="shared" si="217"/>
        <v>0.6287444724</v>
      </c>
      <c r="Q339" s="11">
        <f t="shared" si="217"/>
        <v>0.6817967509</v>
      </c>
      <c r="R339" s="11">
        <f t="shared" si="217"/>
        <v>0.5514471111</v>
      </c>
      <c r="S339" s="11">
        <f t="shared" si="217"/>
        <v>0.6661909457</v>
      </c>
      <c r="T339" s="11">
        <f t="shared" si="217"/>
        <v>0.7685788544</v>
      </c>
      <c r="U339" s="11">
        <f t="shared" si="217"/>
        <v>0.07429743642</v>
      </c>
      <c r="V339" s="11">
        <f t="shared" si="217"/>
        <v>0.3222531485</v>
      </c>
      <c r="W339" s="11">
        <f t="shared" si="217"/>
        <v>0.2504026558</v>
      </c>
      <c r="X339" s="11">
        <f t="shared" si="217"/>
        <v>0.1291080482</v>
      </c>
      <c r="Y339" s="11">
        <f t="shared" si="217"/>
        <v>0.6040833874</v>
      </c>
      <c r="Z339" s="11">
        <f t="shared" si="217"/>
        <v>0.147863133</v>
      </c>
      <c r="AA339" s="11">
        <f t="shared" si="217"/>
        <v>0.7486065791</v>
      </c>
      <c r="AB339" s="11">
        <f t="shared" si="217"/>
        <v>0.1375259478</v>
      </c>
      <c r="AC339" s="11">
        <f t="shared" si="217"/>
        <v>0.3839856782</v>
      </c>
      <c r="AD339" s="11">
        <f t="shared" si="217"/>
        <v>0.2861859683</v>
      </c>
      <c r="AE339" s="11">
        <f t="shared" si="217"/>
        <v>0.824260089</v>
      </c>
      <c r="AF339" s="11">
        <f t="shared" si="217"/>
        <v>0.3936538019</v>
      </c>
      <c r="AG339" s="11">
        <f t="shared" si="217"/>
        <v>0.4250099356</v>
      </c>
      <c r="AH339" s="11">
        <f t="shared" si="217"/>
        <v>0.8507742478</v>
      </c>
      <c r="AI339" s="11">
        <f t="shared" si="217"/>
        <v>0.1798131501</v>
      </c>
      <c r="AJ339" s="11">
        <f t="shared" si="217"/>
        <v>0.3740618662</v>
      </c>
      <c r="AK339" s="11">
        <f t="shared" si="217"/>
        <v>0.4232977733</v>
      </c>
      <c r="AL339" s="11">
        <f t="shared" si="217"/>
        <v>0.3263777846</v>
      </c>
      <c r="AM339" s="11">
        <f t="shared" si="217"/>
        <v>0.9036369404</v>
      </c>
      <c r="AN339" s="11">
        <f t="shared" si="217"/>
        <v>0.4826875546</v>
      </c>
      <c r="AO339" s="11">
        <f t="shared" si="217"/>
        <v>0.4687803082</v>
      </c>
      <c r="AP339" s="11">
        <f t="shared" si="217"/>
        <v>0.2845091923</v>
      </c>
      <c r="AQ339" s="11">
        <f t="shared" si="217"/>
        <v>0.2484099075</v>
      </c>
      <c r="AR339" s="11">
        <f t="shared" si="217"/>
        <v>0.9674814851</v>
      </c>
      <c r="AS339" s="11">
        <f t="shared" si="217"/>
        <v>0.5075547092</v>
      </c>
      <c r="AT339" s="11">
        <f t="shared" si="217"/>
        <v>0.4435530912</v>
      </c>
      <c r="AU339" s="11">
        <f t="shared" si="217"/>
        <v>0.2979927286</v>
      </c>
      <c r="AV339" s="11">
        <f t="shared" si="217"/>
        <v>0.4726124869</v>
      </c>
      <c r="AW339" s="11">
        <f t="shared" si="217"/>
        <v>0.6400152633</v>
      </c>
      <c r="AX339" s="11">
        <f t="shared" si="217"/>
        <v>0.4679500253</v>
      </c>
      <c r="AY339" s="11">
        <f t="shared" si="217"/>
        <v>0.2298231738</v>
      </c>
      <c r="AZ339" s="11">
        <f t="shared" si="217"/>
        <v>0.2457631069</v>
      </c>
      <c r="BA339" s="11">
        <f t="shared" si="217"/>
        <v>0.5867699457</v>
      </c>
      <c r="BB339" s="11">
        <f t="shared" si="217"/>
        <v>0.1509860613</v>
      </c>
      <c r="BC339" s="11">
        <f t="shared" si="217"/>
        <v>0.1298623196</v>
      </c>
      <c r="BD339" s="11">
        <f t="shared" si="217"/>
        <v>0.2700464806</v>
      </c>
      <c r="BE339" s="11">
        <f t="shared" si="217"/>
        <v>0.9043739271</v>
      </c>
      <c r="BF339" s="11">
        <f t="shared" si="217"/>
        <v>0.8757200274</v>
      </c>
      <c r="BG339" s="11">
        <f t="shared" si="217"/>
        <v>0.5671231477</v>
      </c>
      <c r="BH339" s="11">
        <f t="shared" si="217"/>
        <v>0.8400763663</v>
      </c>
      <c r="BI339" s="11">
        <f t="shared" si="217"/>
        <v>0.7829113115</v>
      </c>
      <c r="BJ339" s="11">
        <f t="shared" si="217"/>
        <v>0.4985788179</v>
      </c>
      <c r="BK339" s="11">
        <f t="shared" si="217"/>
        <v>0.3848131349</v>
      </c>
      <c r="BL339" s="11">
        <f t="shared" si="217"/>
        <v>0.3517208431</v>
      </c>
      <c r="BM339" s="11">
        <f t="shared" si="217"/>
        <v>0.5074561556</v>
      </c>
      <c r="BN339" s="11">
        <f t="shared" si="217"/>
        <v>0.05015264156</v>
      </c>
      <c r="BO339" s="11">
        <f t="shared" si="217"/>
        <v>0.4151216371</v>
      </c>
      <c r="BP339" s="11">
        <f t="shared" si="217"/>
        <v>0.3250717015</v>
      </c>
      <c r="BQ339" s="11">
        <f t="shared" si="217"/>
        <v>0.9154442508</v>
      </c>
      <c r="BR339" s="11">
        <f t="shared" si="217"/>
        <v>0.8977211366</v>
      </c>
      <c r="BS339" s="11">
        <f t="shared" si="217"/>
        <v>0.07468372499</v>
      </c>
      <c r="BT339" s="11">
        <f t="shared" si="217"/>
        <v>0.9301602291</v>
      </c>
      <c r="BU339" s="11">
        <f t="shared" si="217"/>
        <v>0.4319865781</v>
      </c>
      <c r="BV339" s="11">
        <f t="shared" si="217"/>
        <v>0.2640417173</v>
      </c>
      <c r="BW339" s="11">
        <f t="shared" si="217"/>
        <v>0.04775134216</v>
      </c>
      <c r="BX339" s="11">
        <f t="shared" si="217"/>
        <v>0.5349508315</v>
      </c>
      <c r="BY339" s="11">
        <f t="shared" si="217"/>
        <v>0.5151562491</v>
      </c>
      <c r="BZ339" s="11">
        <f t="shared" si="217"/>
        <v>0.2469313065</v>
      </c>
      <c r="CA339" s="11">
        <f t="shared" si="217"/>
        <v>0.51410348</v>
      </c>
      <c r="CB339" s="11">
        <f t="shared" si="217"/>
        <v>0.04514383948</v>
      </c>
      <c r="CC339" s="11">
        <f t="shared" si="217"/>
        <v>0.5932794965</v>
      </c>
      <c r="CD339" s="11">
        <f t="shared" si="217"/>
        <v>0.7341729598</v>
      </c>
      <c r="CE339" s="11">
        <f t="shared" si="217"/>
        <v>0.6287261438</v>
      </c>
      <c r="CF339" s="11">
        <f t="shared" si="217"/>
        <v>0.0553185309</v>
      </c>
      <c r="CG339" s="11">
        <f t="shared" si="217"/>
        <v>0.8262625934</v>
      </c>
      <c r="CH339" s="11">
        <f t="shared" si="217"/>
        <v>0.8582782004</v>
      </c>
      <c r="CI339" s="11">
        <f t="shared" si="217"/>
        <v>0.2102937515</v>
      </c>
      <c r="CJ339" s="11">
        <f t="shared" si="217"/>
        <v>0.08094783283</v>
      </c>
      <c r="CK339" s="11">
        <f t="shared" si="217"/>
        <v>0.2729854201</v>
      </c>
      <c r="CL339" s="11">
        <f t="shared" si="217"/>
        <v>0.8856367869</v>
      </c>
      <c r="CM339" s="11">
        <f t="shared" si="217"/>
        <v>0.8454828818</v>
      </c>
      <c r="CN339" s="11">
        <f t="shared" si="217"/>
        <v>0.3908157532</v>
      </c>
      <c r="CO339" s="11">
        <f t="shared" si="217"/>
        <v>0.2967933572</v>
      </c>
      <c r="CP339" s="11">
        <f t="shared" si="217"/>
        <v>0.6845847109</v>
      </c>
      <c r="CQ339" s="11">
        <f t="shared" si="217"/>
        <v>0.8661500056</v>
      </c>
      <c r="CR339" s="11">
        <f t="shared" si="217"/>
        <v>0.2093690295</v>
      </c>
      <c r="CS339" s="11">
        <f t="shared" si="217"/>
        <v>0.2911185008</v>
      </c>
      <c r="CT339" s="11">
        <f t="shared" si="217"/>
        <v>0.1669221827</v>
      </c>
      <c r="CU339" s="11">
        <f t="shared" si="217"/>
        <v>0.9064040792</v>
      </c>
      <c r="CV339" s="11">
        <f t="shared" si="217"/>
        <v>0.3085339181</v>
      </c>
      <c r="CW339" s="11">
        <f t="shared" si="217"/>
        <v>0.057261511</v>
      </c>
    </row>
    <row r="340" ht="12.75" customHeight="1" outlineLevel="1">
      <c r="A340" s="11" t="str">
        <f>A167</f>
        <v>plans[1].coverages[0].fundingStructure.contributionBasisType</v>
      </c>
      <c r="B340" s="11">
        <f t="shared" ref="B340:CW340" si="218">RAND()</f>
        <v>0.2517659549</v>
      </c>
      <c r="C340" s="11">
        <f t="shared" si="218"/>
        <v>0.9439260509</v>
      </c>
      <c r="D340" s="11">
        <f t="shared" si="218"/>
        <v>0.2476782794</v>
      </c>
      <c r="E340" s="11">
        <f t="shared" si="218"/>
        <v>0.2683958653</v>
      </c>
      <c r="F340" s="11">
        <f t="shared" si="218"/>
        <v>0.3463891856</v>
      </c>
      <c r="G340" s="11">
        <f t="shared" si="218"/>
        <v>0.8075729912</v>
      </c>
      <c r="H340" s="11">
        <f t="shared" si="218"/>
        <v>0.8532385593</v>
      </c>
      <c r="I340" s="11">
        <f t="shared" si="218"/>
        <v>0.1890675608</v>
      </c>
      <c r="J340" s="11">
        <f t="shared" si="218"/>
        <v>0.825331377</v>
      </c>
      <c r="K340" s="11">
        <f t="shared" si="218"/>
        <v>0.107251554</v>
      </c>
      <c r="L340" s="11">
        <f t="shared" si="218"/>
        <v>0.9616414642</v>
      </c>
      <c r="M340" s="11">
        <f t="shared" si="218"/>
        <v>0.6562093307</v>
      </c>
      <c r="N340" s="11">
        <f t="shared" si="218"/>
        <v>0.9724138023</v>
      </c>
      <c r="O340" s="11">
        <f t="shared" si="218"/>
        <v>0.5807837868</v>
      </c>
      <c r="P340" s="11">
        <f t="shared" si="218"/>
        <v>0.8965238565</v>
      </c>
      <c r="Q340" s="11">
        <f t="shared" si="218"/>
        <v>0.6785366282</v>
      </c>
      <c r="R340" s="11">
        <f t="shared" si="218"/>
        <v>0.8403352686</v>
      </c>
      <c r="S340" s="11">
        <f t="shared" si="218"/>
        <v>0.1684491458</v>
      </c>
      <c r="T340" s="11">
        <f t="shared" si="218"/>
        <v>0.02272990043</v>
      </c>
      <c r="U340" s="11">
        <f t="shared" si="218"/>
        <v>0.3314480864</v>
      </c>
      <c r="V340" s="11">
        <f t="shared" si="218"/>
        <v>0.828367075</v>
      </c>
      <c r="W340" s="11">
        <f t="shared" si="218"/>
        <v>0.1233482033</v>
      </c>
      <c r="X340" s="11">
        <f t="shared" si="218"/>
        <v>0.7948618266</v>
      </c>
      <c r="Y340" s="11">
        <f t="shared" si="218"/>
        <v>0.7625615566</v>
      </c>
      <c r="Z340" s="11">
        <f t="shared" si="218"/>
        <v>0.08945463307</v>
      </c>
      <c r="AA340" s="11">
        <f t="shared" si="218"/>
        <v>0.5029313006</v>
      </c>
      <c r="AB340" s="11">
        <f t="shared" si="218"/>
        <v>0.06687782135</v>
      </c>
      <c r="AC340" s="11">
        <f t="shared" si="218"/>
        <v>0.9163052997</v>
      </c>
      <c r="AD340" s="11">
        <f t="shared" si="218"/>
        <v>0.9425070609</v>
      </c>
      <c r="AE340" s="11">
        <f t="shared" si="218"/>
        <v>0.02997284096</v>
      </c>
      <c r="AF340" s="11">
        <f t="shared" si="218"/>
        <v>0.4635185766</v>
      </c>
      <c r="AG340" s="11">
        <f t="shared" si="218"/>
        <v>0.590845769</v>
      </c>
      <c r="AH340" s="11">
        <f t="shared" si="218"/>
        <v>0.7156560668</v>
      </c>
      <c r="AI340" s="11">
        <f t="shared" si="218"/>
        <v>0.5612726377</v>
      </c>
      <c r="AJ340" s="11">
        <f t="shared" si="218"/>
        <v>0.8643438036</v>
      </c>
      <c r="AK340" s="11">
        <f t="shared" si="218"/>
        <v>0.6906329096</v>
      </c>
      <c r="AL340" s="11">
        <f t="shared" si="218"/>
        <v>0.6962652933</v>
      </c>
      <c r="AM340" s="11">
        <f t="shared" si="218"/>
        <v>0.6523655534</v>
      </c>
      <c r="AN340" s="11">
        <f t="shared" si="218"/>
        <v>0.3011597638</v>
      </c>
      <c r="AO340" s="11">
        <f t="shared" si="218"/>
        <v>0.7878444377</v>
      </c>
      <c r="AP340" s="11">
        <f t="shared" si="218"/>
        <v>0.1134713844</v>
      </c>
      <c r="AQ340" s="11">
        <f t="shared" si="218"/>
        <v>0.9565207634</v>
      </c>
      <c r="AR340" s="11">
        <f t="shared" si="218"/>
        <v>0.8196191712</v>
      </c>
      <c r="AS340" s="11">
        <f t="shared" si="218"/>
        <v>0.3560103292</v>
      </c>
      <c r="AT340" s="11">
        <f t="shared" si="218"/>
        <v>0.3290380737</v>
      </c>
      <c r="AU340" s="11">
        <f t="shared" si="218"/>
        <v>0.4463117254</v>
      </c>
      <c r="AV340" s="11">
        <f t="shared" si="218"/>
        <v>0.1057747797</v>
      </c>
      <c r="AW340" s="11">
        <f t="shared" si="218"/>
        <v>0.2890986606</v>
      </c>
      <c r="AX340" s="11">
        <f t="shared" si="218"/>
        <v>0.6623045043</v>
      </c>
      <c r="AY340" s="11">
        <f t="shared" si="218"/>
        <v>0.6960382533</v>
      </c>
      <c r="AZ340" s="11">
        <f t="shared" si="218"/>
        <v>0.9283677215</v>
      </c>
      <c r="BA340" s="11">
        <f t="shared" si="218"/>
        <v>0.569344203</v>
      </c>
      <c r="BB340" s="11">
        <f t="shared" si="218"/>
        <v>0.525008967</v>
      </c>
      <c r="BC340" s="11">
        <f t="shared" si="218"/>
        <v>0.7132819488</v>
      </c>
      <c r="BD340" s="11">
        <f t="shared" si="218"/>
        <v>0.6976320494</v>
      </c>
      <c r="BE340" s="11">
        <f t="shared" si="218"/>
        <v>0.19710092</v>
      </c>
      <c r="BF340" s="11">
        <f t="shared" si="218"/>
        <v>0.7917695568</v>
      </c>
      <c r="BG340" s="11">
        <f t="shared" si="218"/>
        <v>0.05787602437</v>
      </c>
      <c r="BH340" s="11">
        <f t="shared" si="218"/>
        <v>0.6913966313</v>
      </c>
      <c r="BI340" s="11">
        <f t="shared" si="218"/>
        <v>0.7459995685</v>
      </c>
      <c r="BJ340" s="11">
        <f t="shared" si="218"/>
        <v>0.5820025548</v>
      </c>
      <c r="BK340" s="11">
        <f t="shared" si="218"/>
        <v>0.2365710612</v>
      </c>
      <c r="BL340" s="11">
        <f t="shared" si="218"/>
        <v>0.7492656053</v>
      </c>
      <c r="BM340" s="11">
        <f t="shared" si="218"/>
        <v>0.1566918744</v>
      </c>
      <c r="BN340" s="11">
        <f t="shared" si="218"/>
        <v>0.8790603274</v>
      </c>
      <c r="BO340" s="11">
        <f t="shared" si="218"/>
        <v>0.6116778033</v>
      </c>
      <c r="BP340" s="11">
        <f t="shared" si="218"/>
        <v>0.4856587139</v>
      </c>
      <c r="BQ340" s="11">
        <f t="shared" si="218"/>
        <v>0.6324621763</v>
      </c>
      <c r="BR340" s="11">
        <f t="shared" si="218"/>
        <v>0.662369466</v>
      </c>
      <c r="BS340" s="11">
        <f t="shared" si="218"/>
        <v>0.3119681806</v>
      </c>
      <c r="BT340" s="11">
        <f t="shared" si="218"/>
        <v>0.3224928372</v>
      </c>
      <c r="BU340" s="11">
        <f t="shared" si="218"/>
        <v>0.7499882988</v>
      </c>
      <c r="BV340" s="11">
        <f t="shared" si="218"/>
        <v>0.4783508336</v>
      </c>
      <c r="BW340" s="11">
        <f t="shared" si="218"/>
        <v>0.8841159381</v>
      </c>
      <c r="BX340" s="11">
        <f t="shared" si="218"/>
        <v>0.8922857684</v>
      </c>
      <c r="BY340" s="11">
        <f t="shared" si="218"/>
        <v>0.1485321558</v>
      </c>
      <c r="BZ340" s="11">
        <f t="shared" si="218"/>
        <v>0.625902606</v>
      </c>
      <c r="CA340" s="11">
        <f t="shared" si="218"/>
        <v>0.6729581317</v>
      </c>
      <c r="CB340" s="11">
        <f t="shared" si="218"/>
        <v>0.612463709</v>
      </c>
      <c r="CC340" s="11">
        <f t="shared" si="218"/>
        <v>0.4108423282</v>
      </c>
      <c r="CD340" s="11">
        <f t="shared" si="218"/>
        <v>0.3822272965</v>
      </c>
      <c r="CE340" s="11">
        <f t="shared" si="218"/>
        <v>0.1688584712</v>
      </c>
      <c r="CF340" s="11">
        <f t="shared" si="218"/>
        <v>0.4816534278</v>
      </c>
      <c r="CG340" s="11">
        <f t="shared" si="218"/>
        <v>0.9990487802</v>
      </c>
      <c r="CH340" s="11">
        <f t="shared" si="218"/>
        <v>0.9447846787</v>
      </c>
      <c r="CI340" s="11">
        <f t="shared" si="218"/>
        <v>0.8104541975</v>
      </c>
      <c r="CJ340" s="11">
        <f t="shared" si="218"/>
        <v>0.3987409136</v>
      </c>
      <c r="CK340" s="11">
        <f t="shared" si="218"/>
        <v>0.3588319241</v>
      </c>
      <c r="CL340" s="11">
        <f t="shared" si="218"/>
        <v>0.01515111132</v>
      </c>
      <c r="CM340" s="11">
        <f t="shared" si="218"/>
        <v>0.9810673619</v>
      </c>
      <c r="CN340" s="11">
        <f t="shared" si="218"/>
        <v>0.5554769502</v>
      </c>
      <c r="CO340" s="11">
        <f t="shared" si="218"/>
        <v>0.5551465905</v>
      </c>
      <c r="CP340" s="11">
        <f t="shared" si="218"/>
        <v>0.200566965</v>
      </c>
      <c r="CQ340" s="11">
        <f t="shared" si="218"/>
        <v>0.1870619786</v>
      </c>
      <c r="CR340" s="11">
        <f t="shared" si="218"/>
        <v>0.7034116149</v>
      </c>
      <c r="CS340" s="11">
        <f t="shared" si="218"/>
        <v>0.05278259968</v>
      </c>
      <c r="CT340" s="11">
        <f t="shared" si="218"/>
        <v>0.6589533913</v>
      </c>
      <c r="CU340" s="11">
        <f t="shared" si="218"/>
        <v>0.6564281192</v>
      </c>
      <c r="CV340" s="11">
        <f t="shared" si="218"/>
        <v>0.3459384954</v>
      </c>
      <c r="CW340" s="11">
        <f t="shared" si="218"/>
        <v>0.5050428431</v>
      </c>
    </row>
    <row r="341" ht="12.75" customHeight="1" outlineLevel="1">
      <c r="A341" s="11" t="str">
        <f>A171</f>
        <v>plans[1].coverages[0].benefitStructure.benefitType</v>
      </c>
      <c r="B341" s="11">
        <f t="shared" ref="B341:CW341" si="219">RAND()</f>
        <v>0.3813949582</v>
      </c>
      <c r="C341" s="11">
        <f t="shared" si="219"/>
        <v>0.1108666524</v>
      </c>
      <c r="D341" s="11">
        <f t="shared" si="219"/>
        <v>0.8138727752</v>
      </c>
      <c r="E341" s="11">
        <f t="shared" si="219"/>
        <v>0.3657900844</v>
      </c>
      <c r="F341" s="11">
        <f t="shared" si="219"/>
        <v>0.8100052394</v>
      </c>
      <c r="G341" s="11">
        <f t="shared" si="219"/>
        <v>0.5402709034</v>
      </c>
      <c r="H341" s="11">
        <f t="shared" si="219"/>
        <v>0.666417594</v>
      </c>
      <c r="I341" s="11">
        <f t="shared" si="219"/>
        <v>0.4285133779</v>
      </c>
      <c r="J341" s="11">
        <f t="shared" si="219"/>
        <v>0.2880416348</v>
      </c>
      <c r="K341" s="11">
        <f t="shared" si="219"/>
        <v>0.3682339652</v>
      </c>
      <c r="L341" s="11">
        <f t="shared" si="219"/>
        <v>0.752049616</v>
      </c>
      <c r="M341" s="11">
        <f t="shared" si="219"/>
        <v>0.9912507605</v>
      </c>
      <c r="N341" s="11">
        <f t="shared" si="219"/>
        <v>0.2025349593</v>
      </c>
      <c r="O341" s="11">
        <f t="shared" si="219"/>
        <v>0.6988169202</v>
      </c>
      <c r="P341" s="11">
        <f t="shared" si="219"/>
        <v>0.05070155167</v>
      </c>
      <c r="Q341" s="11">
        <f t="shared" si="219"/>
        <v>0.3232762317</v>
      </c>
      <c r="R341" s="11">
        <f t="shared" si="219"/>
        <v>0.4680187917</v>
      </c>
      <c r="S341" s="11">
        <f t="shared" si="219"/>
        <v>0.1534395529</v>
      </c>
      <c r="T341" s="11">
        <f t="shared" si="219"/>
        <v>0.8287452916</v>
      </c>
      <c r="U341" s="11">
        <f t="shared" si="219"/>
        <v>0.3731512046</v>
      </c>
      <c r="V341" s="11">
        <f t="shared" si="219"/>
        <v>0.08341892037</v>
      </c>
      <c r="W341" s="11">
        <f t="shared" si="219"/>
        <v>0.9908345147</v>
      </c>
      <c r="X341" s="11">
        <f t="shared" si="219"/>
        <v>0.02635624961</v>
      </c>
      <c r="Y341" s="11">
        <f t="shared" si="219"/>
        <v>0.5223761238</v>
      </c>
      <c r="Z341" s="11">
        <f t="shared" si="219"/>
        <v>0.05790045019</v>
      </c>
      <c r="AA341" s="11">
        <f t="shared" si="219"/>
        <v>0.03052920587</v>
      </c>
      <c r="AB341" s="11">
        <f t="shared" si="219"/>
        <v>0.3361008431</v>
      </c>
      <c r="AC341" s="11">
        <f t="shared" si="219"/>
        <v>0.621085487</v>
      </c>
      <c r="AD341" s="11">
        <f t="shared" si="219"/>
        <v>0.1627036667</v>
      </c>
      <c r="AE341" s="11">
        <f t="shared" si="219"/>
        <v>0.1493868912</v>
      </c>
      <c r="AF341" s="11">
        <f t="shared" si="219"/>
        <v>0.05477851013</v>
      </c>
      <c r="AG341" s="11">
        <f t="shared" si="219"/>
        <v>0.7003176554</v>
      </c>
      <c r="AH341" s="11">
        <f t="shared" si="219"/>
        <v>0.215999851</v>
      </c>
      <c r="AI341" s="11">
        <f t="shared" si="219"/>
        <v>0.370737944</v>
      </c>
      <c r="AJ341" s="11">
        <f t="shared" si="219"/>
        <v>0.04054926146</v>
      </c>
      <c r="AK341" s="11">
        <f t="shared" si="219"/>
        <v>0.005390631706</v>
      </c>
      <c r="AL341" s="11">
        <f t="shared" si="219"/>
        <v>0.857798313</v>
      </c>
      <c r="AM341" s="11">
        <f t="shared" si="219"/>
        <v>0.8156329055</v>
      </c>
      <c r="AN341" s="11">
        <f t="shared" si="219"/>
        <v>0.3573780852</v>
      </c>
      <c r="AO341" s="11">
        <f t="shared" si="219"/>
        <v>0.2449149444</v>
      </c>
      <c r="AP341" s="11">
        <f t="shared" si="219"/>
        <v>0.02193615714</v>
      </c>
      <c r="AQ341" s="11">
        <f t="shared" si="219"/>
        <v>0.03574809859</v>
      </c>
      <c r="AR341" s="11">
        <f t="shared" si="219"/>
        <v>0.4388276123</v>
      </c>
      <c r="AS341" s="11">
        <f t="shared" si="219"/>
        <v>0.1999750777</v>
      </c>
      <c r="AT341" s="11">
        <f t="shared" si="219"/>
        <v>0.5621815631</v>
      </c>
      <c r="AU341" s="11">
        <f t="shared" si="219"/>
        <v>0.4974756534</v>
      </c>
      <c r="AV341" s="11">
        <f t="shared" si="219"/>
        <v>0.8532301282</v>
      </c>
      <c r="AW341" s="11">
        <f t="shared" si="219"/>
        <v>0.08801062379</v>
      </c>
      <c r="AX341" s="11">
        <f t="shared" si="219"/>
        <v>0.7394823119</v>
      </c>
      <c r="AY341" s="11">
        <f t="shared" si="219"/>
        <v>0.236728528</v>
      </c>
      <c r="AZ341" s="11">
        <f t="shared" si="219"/>
        <v>0.002270168976</v>
      </c>
      <c r="BA341" s="11">
        <f t="shared" si="219"/>
        <v>0.3259282459</v>
      </c>
      <c r="BB341" s="11">
        <f t="shared" si="219"/>
        <v>0.5273903487</v>
      </c>
      <c r="BC341" s="11">
        <f t="shared" si="219"/>
        <v>0.953992434</v>
      </c>
      <c r="BD341" s="11">
        <f t="shared" si="219"/>
        <v>0.335009108</v>
      </c>
      <c r="BE341" s="11">
        <f t="shared" si="219"/>
        <v>0.5869760833</v>
      </c>
      <c r="BF341" s="11">
        <f t="shared" si="219"/>
        <v>0.9426941774</v>
      </c>
      <c r="BG341" s="11">
        <f t="shared" si="219"/>
        <v>0.06915530122</v>
      </c>
      <c r="BH341" s="11">
        <f t="shared" si="219"/>
        <v>0.9093828428</v>
      </c>
      <c r="BI341" s="11">
        <f t="shared" si="219"/>
        <v>0.2959113973</v>
      </c>
      <c r="BJ341" s="11">
        <f t="shared" si="219"/>
        <v>0.8582896345</v>
      </c>
      <c r="BK341" s="11">
        <f t="shared" si="219"/>
        <v>0.5056459917</v>
      </c>
      <c r="BL341" s="11">
        <f t="shared" si="219"/>
        <v>0.3832038626</v>
      </c>
      <c r="BM341" s="11">
        <f t="shared" si="219"/>
        <v>0.9569929908</v>
      </c>
      <c r="BN341" s="11">
        <f t="shared" si="219"/>
        <v>0.005321037394</v>
      </c>
      <c r="BO341" s="11">
        <f t="shared" si="219"/>
        <v>0.2234133805</v>
      </c>
      <c r="BP341" s="11">
        <f t="shared" si="219"/>
        <v>0.766698964</v>
      </c>
      <c r="BQ341" s="11">
        <f t="shared" si="219"/>
        <v>0.9593297309</v>
      </c>
      <c r="BR341" s="11">
        <f t="shared" si="219"/>
        <v>0.1216233515</v>
      </c>
      <c r="BS341" s="11">
        <f t="shared" si="219"/>
        <v>0.7702768652</v>
      </c>
      <c r="BT341" s="11">
        <f t="shared" si="219"/>
        <v>0.5186139303</v>
      </c>
      <c r="BU341" s="11">
        <f t="shared" si="219"/>
        <v>0.7541160278</v>
      </c>
      <c r="BV341" s="11">
        <f t="shared" si="219"/>
        <v>0.453497082</v>
      </c>
      <c r="BW341" s="11">
        <f t="shared" si="219"/>
        <v>0.3711798176</v>
      </c>
      <c r="BX341" s="11">
        <f t="shared" si="219"/>
        <v>0.8179162267</v>
      </c>
      <c r="BY341" s="11">
        <f t="shared" si="219"/>
        <v>0.5482858768</v>
      </c>
      <c r="BZ341" s="11">
        <f t="shared" si="219"/>
        <v>0.06784673381</v>
      </c>
      <c r="CA341" s="11">
        <f t="shared" si="219"/>
        <v>0.3248770898</v>
      </c>
      <c r="CB341" s="11">
        <f t="shared" si="219"/>
        <v>0.09312719885</v>
      </c>
      <c r="CC341" s="11">
        <f t="shared" si="219"/>
        <v>0.9091167999</v>
      </c>
      <c r="CD341" s="11">
        <f t="shared" si="219"/>
        <v>0.6817144652</v>
      </c>
      <c r="CE341" s="11">
        <f t="shared" si="219"/>
        <v>0.7275878891</v>
      </c>
      <c r="CF341" s="11">
        <f t="shared" si="219"/>
        <v>0.1413148938</v>
      </c>
      <c r="CG341" s="11">
        <f t="shared" si="219"/>
        <v>0.9243143762</v>
      </c>
      <c r="CH341" s="11">
        <f t="shared" si="219"/>
        <v>0.9662398448</v>
      </c>
      <c r="CI341" s="11">
        <f t="shared" si="219"/>
        <v>0.7931451401</v>
      </c>
      <c r="CJ341" s="11">
        <f t="shared" si="219"/>
        <v>0.4187786694</v>
      </c>
      <c r="CK341" s="11">
        <f t="shared" si="219"/>
        <v>0.8121092596</v>
      </c>
      <c r="CL341" s="11">
        <f t="shared" si="219"/>
        <v>0.5320773455</v>
      </c>
      <c r="CM341" s="11">
        <f t="shared" si="219"/>
        <v>0.2891727896</v>
      </c>
      <c r="CN341" s="11">
        <f t="shared" si="219"/>
        <v>0.3354571968</v>
      </c>
      <c r="CO341" s="11">
        <f t="shared" si="219"/>
        <v>0.1258975711</v>
      </c>
      <c r="CP341" s="11">
        <f t="shared" si="219"/>
        <v>0.05330234289</v>
      </c>
      <c r="CQ341" s="11">
        <f t="shared" si="219"/>
        <v>0.8588221224</v>
      </c>
      <c r="CR341" s="11">
        <f t="shared" si="219"/>
        <v>0.6350905672</v>
      </c>
      <c r="CS341" s="11">
        <f t="shared" si="219"/>
        <v>0.9479560066</v>
      </c>
      <c r="CT341" s="11">
        <f t="shared" si="219"/>
        <v>0.2368373638</v>
      </c>
      <c r="CU341" s="11">
        <f t="shared" si="219"/>
        <v>0.2475984139</v>
      </c>
      <c r="CV341" s="11">
        <f t="shared" si="219"/>
        <v>0.1931682039</v>
      </c>
      <c r="CW341" s="11">
        <f t="shared" si="219"/>
        <v>0.7167628235</v>
      </c>
    </row>
    <row r="342" ht="12.75" customHeight="1" outlineLevel="1">
      <c r="A342" s="11" t="str">
        <f>A181</f>
        <v>plans[1].coverages[0].benefitStructure.tierType</v>
      </c>
      <c r="B342" s="11">
        <f t="shared" ref="B342:CW342" si="220">RAND()</f>
        <v>0.3486249589</v>
      </c>
      <c r="C342" s="11">
        <f t="shared" si="220"/>
        <v>0.5906039466</v>
      </c>
      <c r="D342" s="11">
        <f t="shared" si="220"/>
        <v>0.7456582672</v>
      </c>
      <c r="E342" s="11">
        <f t="shared" si="220"/>
        <v>0.342659769</v>
      </c>
      <c r="F342" s="11">
        <f t="shared" si="220"/>
        <v>0.6888003426</v>
      </c>
      <c r="G342" s="11">
        <f t="shared" si="220"/>
        <v>0.5500918734</v>
      </c>
      <c r="H342" s="11">
        <f t="shared" si="220"/>
        <v>0.6930907318</v>
      </c>
      <c r="I342" s="11">
        <f t="shared" si="220"/>
        <v>0.259401669</v>
      </c>
      <c r="J342" s="11">
        <f t="shared" si="220"/>
        <v>0.6115885635</v>
      </c>
      <c r="K342" s="11">
        <f t="shared" si="220"/>
        <v>0.3969262441</v>
      </c>
      <c r="L342" s="11">
        <f t="shared" si="220"/>
        <v>0.4569780558</v>
      </c>
      <c r="M342" s="11">
        <f t="shared" si="220"/>
        <v>0.0274083554</v>
      </c>
      <c r="N342" s="11">
        <f t="shared" si="220"/>
        <v>0.6629983312</v>
      </c>
      <c r="O342" s="11">
        <f t="shared" si="220"/>
        <v>0.05490837259</v>
      </c>
      <c r="P342" s="11">
        <f t="shared" si="220"/>
        <v>0.5263281491</v>
      </c>
      <c r="Q342" s="11">
        <f t="shared" si="220"/>
        <v>0.4724118127</v>
      </c>
      <c r="R342" s="11">
        <f t="shared" si="220"/>
        <v>0.402565136</v>
      </c>
      <c r="S342" s="11">
        <f t="shared" si="220"/>
        <v>0.9276188772</v>
      </c>
      <c r="T342" s="11">
        <f t="shared" si="220"/>
        <v>0.9691954424</v>
      </c>
      <c r="U342" s="11">
        <f t="shared" si="220"/>
        <v>0.4397855873</v>
      </c>
      <c r="V342" s="11">
        <f t="shared" si="220"/>
        <v>0.5139592518</v>
      </c>
      <c r="W342" s="11">
        <f t="shared" si="220"/>
        <v>0.5761186871</v>
      </c>
      <c r="X342" s="11">
        <f t="shared" si="220"/>
        <v>0.7587736465</v>
      </c>
      <c r="Y342" s="11">
        <f t="shared" si="220"/>
        <v>0.2761091568</v>
      </c>
      <c r="Z342" s="11">
        <f t="shared" si="220"/>
        <v>0.1873835517</v>
      </c>
      <c r="AA342" s="11">
        <f t="shared" si="220"/>
        <v>0.7983223854</v>
      </c>
      <c r="AB342" s="11">
        <f t="shared" si="220"/>
        <v>0.2091686568</v>
      </c>
      <c r="AC342" s="11">
        <f t="shared" si="220"/>
        <v>0.9565455089</v>
      </c>
      <c r="AD342" s="11">
        <f t="shared" si="220"/>
        <v>0.7620418012</v>
      </c>
      <c r="AE342" s="11">
        <f t="shared" si="220"/>
        <v>0.9108252638</v>
      </c>
      <c r="AF342" s="11">
        <f t="shared" si="220"/>
        <v>0.134132864</v>
      </c>
      <c r="AG342" s="11">
        <f t="shared" si="220"/>
        <v>0.2838129178</v>
      </c>
      <c r="AH342" s="11">
        <f t="shared" si="220"/>
        <v>0.8669592154</v>
      </c>
      <c r="AI342" s="11">
        <f t="shared" si="220"/>
        <v>0.2839650316</v>
      </c>
      <c r="AJ342" s="11">
        <f t="shared" si="220"/>
        <v>0.5920421702</v>
      </c>
      <c r="AK342" s="11">
        <f t="shared" si="220"/>
        <v>0.8345321041</v>
      </c>
      <c r="AL342" s="11">
        <f t="shared" si="220"/>
        <v>0.5484363545</v>
      </c>
      <c r="AM342" s="11">
        <f t="shared" si="220"/>
        <v>0.4308998457</v>
      </c>
      <c r="AN342" s="11">
        <f t="shared" si="220"/>
        <v>0.3303969179</v>
      </c>
      <c r="AO342" s="11">
        <f t="shared" si="220"/>
        <v>0.5787303088</v>
      </c>
      <c r="AP342" s="11">
        <f t="shared" si="220"/>
        <v>0.1224173005</v>
      </c>
      <c r="AQ342" s="11">
        <f t="shared" si="220"/>
        <v>0.2014836422</v>
      </c>
      <c r="AR342" s="11">
        <f t="shared" si="220"/>
        <v>0.293127888</v>
      </c>
      <c r="AS342" s="11">
        <f t="shared" si="220"/>
        <v>0.3482831622</v>
      </c>
      <c r="AT342" s="11">
        <f t="shared" si="220"/>
        <v>0.7400539603</v>
      </c>
      <c r="AU342" s="11">
        <f t="shared" si="220"/>
        <v>0.8817199941</v>
      </c>
      <c r="AV342" s="11">
        <f t="shared" si="220"/>
        <v>0.8039889867</v>
      </c>
      <c r="AW342" s="11">
        <f t="shared" si="220"/>
        <v>0.5800759318</v>
      </c>
      <c r="AX342" s="11">
        <f t="shared" si="220"/>
        <v>0.9047472334</v>
      </c>
      <c r="AY342" s="11">
        <f t="shared" si="220"/>
        <v>0.2495759631</v>
      </c>
      <c r="AZ342" s="11">
        <f t="shared" si="220"/>
        <v>0.2893173519</v>
      </c>
      <c r="BA342" s="11">
        <f t="shared" si="220"/>
        <v>0.00966519893</v>
      </c>
      <c r="BB342" s="11">
        <f t="shared" si="220"/>
        <v>0.4289464961</v>
      </c>
      <c r="BC342" s="11">
        <f t="shared" si="220"/>
        <v>0.8879369368</v>
      </c>
      <c r="BD342" s="11">
        <f t="shared" si="220"/>
        <v>0.6534424456</v>
      </c>
      <c r="BE342" s="11">
        <f t="shared" si="220"/>
        <v>0.2412223191</v>
      </c>
      <c r="BF342" s="11">
        <f t="shared" si="220"/>
        <v>0.5689886557</v>
      </c>
      <c r="BG342" s="11">
        <f t="shared" si="220"/>
        <v>0.3054839872</v>
      </c>
      <c r="BH342" s="11">
        <f t="shared" si="220"/>
        <v>0.6700254523</v>
      </c>
      <c r="BI342" s="11">
        <f t="shared" si="220"/>
        <v>0.3695397829</v>
      </c>
      <c r="BJ342" s="11">
        <f t="shared" si="220"/>
        <v>0.3262580368</v>
      </c>
      <c r="BK342" s="11">
        <f t="shared" si="220"/>
        <v>0.6662746302</v>
      </c>
      <c r="BL342" s="11">
        <f t="shared" si="220"/>
        <v>0.002609933005</v>
      </c>
      <c r="BM342" s="11">
        <f t="shared" si="220"/>
        <v>0.07988191299</v>
      </c>
      <c r="BN342" s="11">
        <f t="shared" si="220"/>
        <v>0.1529482754</v>
      </c>
      <c r="BO342" s="11">
        <f t="shared" si="220"/>
        <v>0.1788086632</v>
      </c>
      <c r="BP342" s="11">
        <f t="shared" si="220"/>
        <v>0.7176652532</v>
      </c>
      <c r="BQ342" s="11">
        <f t="shared" si="220"/>
        <v>0.9014610076</v>
      </c>
      <c r="BR342" s="11">
        <f t="shared" si="220"/>
        <v>0.5507075621</v>
      </c>
      <c r="BS342" s="11">
        <f t="shared" si="220"/>
        <v>0.4453600275</v>
      </c>
      <c r="BT342" s="11">
        <f t="shared" si="220"/>
        <v>0.4034039375</v>
      </c>
      <c r="BU342" s="11">
        <f t="shared" si="220"/>
        <v>0.5403201947</v>
      </c>
      <c r="BV342" s="11">
        <f t="shared" si="220"/>
        <v>0.3004482991</v>
      </c>
      <c r="BW342" s="11">
        <f t="shared" si="220"/>
        <v>0.3223559186</v>
      </c>
      <c r="BX342" s="11">
        <f t="shared" si="220"/>
        <v>0.2576540889</v>
      </c>
      <c r="BY342" s="11">
        <f t="shared" si="220"/>
        <v>0.4674042785</v>
      </c>
      <c r="BZ342" s="11">
        <f t="shared" si="220"/>
        <v>0.3116028329</v>
      </c>
      <c r="CA342" s="11">
        <f t="shared" si="220"/>
        <v>0.092584754</v>
      </c>
      <c r="CB342" s="11">
        <f t="shared" si="220"/>
        <v>0.7580684648</v>
      </c>
      <c r="CC342" s="11">
        <f t="shared" si="220"/>
        <v>0.1875999689</v>
      </c>
      <c r="CD342" s="11">
        <f t="shared" si="220"/>
        <v>0.3291059023</v>
      </c>
      <c r="CE342" s="11">
        <f t="shared" si="220"/>
        <v>0.00001378127309</v>
      </c>
      <c r="CF342" s="11">
        <f t="shared" si="220"/>
        <v>0.7779509381</v>
      </c>
      <c r="CG342" s="11">
        <f t="shared" si="220"/>
        <v>0.865526291</v>
      </c>
      <c r="CH342" s="11">
        <f t="shared" si="220"/>
        <v>0.9863856508</v>
      </c>
      <c r="CI342" s="11">
        <f t="shared" si="220"/>
        <v>0.4479978703</v>
      </c>
      <c r="CJ342" s="11">
        <f t="shared" si="220"/>
        <v>0.2609820912</v>
      </c>
      <c r="CK342" s="11">
        <f t="shared" si="220"/>
        <v>0.2338571249</v>
      </c>
      <c r="CL342" s="11">
        <f t="shared" si="220"/>
        <v>0.9426440278</v>
      </c>
      <c r="CM342" s="11">
        <f t="shared" si="220"/>
        <v>0.4116608151</v>
      </c>
      <c r="CN342" s="11">
        <f t="shared" si="220"/>
        <v>0.8181249641</v>
      </c>
      <c r="CO342" s="11">
        <f t="shared" si="220"/>
        <v>0.9599563229</v>
      </c>
      <c r="CP342" s="11">
        <f t="shared" si="220"/>
        <v>0.09270813794</v>
      </c>
      <c r="CQ342" s="11">
        <f t="shared" si="220"/>
        <v>0.8652299526</v>
      </c>
      <c r="CR342" s="11">
        <f t="shared" si="220"/>
        <v>0.8599921122</v>
      </c>
      <c r="CS342" s="11">
        <f t="shared" si="220"/>
        <v>0.8966074493</v>
      </c>
      <c r="CT342" s="11">
        <f t="shared" si="220"/>
        <v>0.08773344551</v>
      </c>
      <c r="CU342" s="11">
        <f t="shared" si="220"/>
        <v>0.275105922</v>
      </c>
      <c r="CV342" s="11">
        <f t="shared" si="220"/>
        <v>0.1279554528</v>
      </c>
      <c r="CW342" s="11">
        <f t="shared" si="220"/>
        <v>0.8926187183</v>
      </c>
    </row>
    <row r="343" ht="12.75" customHeight="1" outlineLevel="1">
      <c r="A343" s="11" t="str">
        <f t="shared" ref="A343:A344" si="222">A178</f>
        <v>plans[1].coverages[0].benefitStructure.roundingMethod</v>
      </c>
      <c r="B343" s="11">
        <f t="shared" ref="B343:CW343" si="221">RAND()</f>
        <v>0.6203038931</v>
      </c>
      <c r="C343" s="11">
        <f t="shared" si="221"/>
        <v>0.5120308898</v>
      </c>
      <c r="D343" s="11">
        <f t="shared" si="221"/>
        <v>0.6937663924</v>
      </c>
      <c r="E343" s="11">
        <f t="shared" si="221"/>
        <v>0.09039005644</v>
      </c>
      <c r="F343" s="11">
        <f t="shared" si="221"/>
        <v>0.4081943282</v>
      </c>
      <c r="G343" s="11">
        <f t="shared" si="221"/>
        <v>0.2903265171</v>
      </c>
      <c r="H343" s="11">
        <f t="shared" si="221"/>
        <v>0.6042397784</v>
      </c>
      <c r="I343" s="11">
        <f t="shared" si="221"/>
        <v>0.5552138524</v>
      </c>
      <c r="J343" s="11">
        <f t="shared" si="221"/>
        <v>0.06767476282</v>
      </c>
      <c r="K343" s="11">
        <f t="shared" si="221"/>
        <v>0.1821239373</v>
      </c>
      <c r="L343" s="11">
        <f t="shared" si="221"/>
        <v>0.5457964312</v>
      </c>
      <c r="M343" s="11">
        <f t="shared" si="221"/>
        <v>0.8486563296</v>
      </c>
      <c r="N343" s="11">
        <f t="shared" si="221"/>
        <v>0.8950703745</v>
      </c>
      <c r="O343" s="11">
        <f t="shared" si="221"/>
        <v>0.9806766208</v>
      </c>
      <c r="P343" s="11">
        <f t="shared" si="221"/>
        <v>0.141902689</v>
      </c>
      <c r="Q343" s="11">
        <f t="shared" si="221"/>
        <v>0.3937335925</v>
      </c>
      <c r="R343" s="11">
        <f t="shared" si="221"/>
        <v>0.2042520456</v>
      </c>
      <c r="S343" s="11">
        <f t="shared" si="221"/>
        <v>0.5598703917</v>
      </c>
      <c r="T343" s="11">
        <f t="shared" si="221"/>
        <v>0.1438634459</v>
      </c>
      <c r="U343" s="11">
        <f t="shared" si="221"/>
        <v>0.4267396246</v>
      </c>
      <c r="V343" s="11">
        <f t="shared" si="221"/>
        <v>0.09722513373</v>
      </c>
      <c r="W343" s="11">
        <f t="shared" si="221"/>
        <v>0.9473788626</v>
      </c>
      <c r="X343" s="11">
        <f t="shared" si="221"/>
        <v>0.4679210836</v>
      </c>
      <c r="Y343" s="11">
        <f t="shared" si="221"/>
        <v>0.3666968464</v>
      </c>
      <c r="Z343" s="11">
        <f t="shared" si="221"/>
        <v>0.553871291</v>
      </c>
      <c r="AA343" s="11">
        <f t="shared" si="221"/>
        <v>0.8546670888</v>
      </c>
      <c r="AB343" s="11">
        <f t="shared" si="221"/>
        <v>0.5300227586</v>
      </c>
      <c r="AC343" s="11">
        <f t="shared" si="221"/>
        <v>0.2764205659</v>
      </c>
      <c r="AD343" s="11">
        <f t="shared" si="221"/>
        <v>0.6103741471</v>
      </c>
      <c r="AE343" s="11">
        <f t="shared" si="221"/>
        <v>0.7458743174</v>
      </c>
      <c r="AF343" s="11">
        <f t="shared" si="221"/>
        <v>0.2727874585</v>
      </c>
      <c r="AG343" s="11">
        <f t="shared" si="221"/>
        <v>0.1222282433</v>
      </c>
      <c r="AH343" s="11">
        <f t="shared" si="221"/>
        <v>0.6458604813</v>
      </c>
      <c r="AI343" s="11">
        <f t="shared" si="221"/>
        <v>0.777607757</v>
      </c>
      <c r="AJ343" s="11">
        <f t="shared" si="221"/>
        <v>0.5292040212</v>
      </c>
      <c r="AK343" s="11">
        <f t="shared" si="221"/>
        <v>0.7893251534</v>
      </c>
      <c r="AL343" s="11">
        <f t="shared" si="221"/>
        <v>0.04678798965</v>
      </c>
      <c r="AM343" s="11">
        <f t="shared" si="221"/>
        <v>0.1916779368</v>
      </c>
      <c r="AN343" s="11">
        <f t="shared" si="221"/>
        <v>0.6175913609</v>
      </c>
      <c r="AO343" s="11">
        <f t="shared" si="221"/>
        <v>0.05989754077</v>
      </c>
      <c r="AP343" s="11">
        <f t="shared" si="221"/>
        <v>0.7686106536</v>
      </c>
      <c r="AQ343" s="11">
        <f t="shared" si="221"/>
        <v>0.9928073935</v>
      </c>
      <c r="AR343" s="11">
        <f t="shared" si="221"/>
        <v>0.3123521157</v>
      </c>
      <c r="AS343" s="11">
        <f t="shared" si="221"/>
        <v>0.01094448286</v>
      </c>
      <c r="AT343" s="11">
        <f t="shared" si="221"/>
        <v>0.5642535097</v>
      </c>
      <c r="AU343" s="11">
        <f t="shared" si="221"/>
        <v>0.9933436669</v>
      </c>
      <c r="AV343" s="11">
        <f t="shared" si="221"/>
        <v>0.5850510277</v>
      </c>
      <c r="AW343" s="11">
        <f t="shared" si="221"/>
        <v>0.538879894</v>
      </c>
      <c r="AX343" s="11">
        <f t="shared" si="221"/>
        <v>0.8989275951</v>
      </c>
      <c r="AY343" s="11">
        <f t="shared" si="221"/>
        <v>0.5570079755</v>
      </c>
      <c r="AZ343" s="11">
        <f t="shared" si="221"/>
        <v>0.7603492645</v>
      </c>
      <c r="BA343" s="11">
        <f t="shared" si="221"/>
        <v>0.9679357137</v>
      </c>
      <c r="BB343" s="11">
        <f t="shared" si="221"/>
        <v>0.8208162949</v>
      </c>
      <c r="BC343" s="11">
        <f t="shared" si="221"/>
        <v>0.6237107851</v>
      </c>
      <c r="BD343" s="11">
        <f t="shared" si="221"/>
        <v>0.9813260135</v>
      </c>
      <c r="BE343" s="11">
        <f t="shared" si="221"/>
        <v>0.949397614</v>
      </c>
      <c r="BF343" s="11">
        <f t="shared" si="221"/>
        <v>0.3071649769</v>
      </c>
      <c r="BG343" s="11">
        <f t="shared" si="221"/>
        <v>0.8474654847</v>
      </c>
      <c r="BH343" s="11">
        <f t="shared" si="221"/>
        <v>0.1287183877</v>
      </c>
      <c r="BI343" s="11">
        <f t="shared" si="221"/>
        <v>0.1087044865</v>
      </c>
      <c r="BJ343" s="11">
        <f t="shared" si="221"/>
        <v>0.8553042226</v>
      </c>
      <c r="BK343" s="11">
        <f t="shared" si="221"/>
        <v>0.9294314797</v>
      </c>
      <c r="BL343" s="11">
        <f t="shared" si="221"/>
        <v>0.5886112192</v>
      </c>
      <c r="BM343" s="11">
        <f t="shared" si="221"/>
        <v>0.1474429919</v>
      </c>
      <c r="BN343" s="11">
        <f t="shared" si="221"/>
        <v>0.3381386963</v>
      </c>
      <c r="BO343" s="11">
        <f t="shared" si="221"/>
        <v>0.4781180136</v>
      </c>
      <c r="BP343" s="11">
        <f t="shared" si="221"/>
        <v>0.5131076992</v>
      </c>
      <c r="BQ343" s="11">
        <f t="shared" si="221"/>
        <v>0.3572683046</v>
      </c>
      <c r="BR343" s="11">
        <f t="shared" si="221"/>
        <v>0.3936324907</v>
      </c>
      <c r="BS343" s="11">
        <f t="shared" si="221"/>
        <v>0.9787796784</v>
      </c>
      <c r="BT343" s="11">
        <f t="shared" si="221"/>
        <v>0.4685121922</v>
      </c>
      <c r="BU343" s="11">
        <f t="shared" si="221"/>
        <v>0.7527824785</v>
      </c>
      <c r="BV343" s="11">
        <f t="shared" si="221"/>
        <v>0.8678223286</v>
      </c>
      <c r="BW343" s="11">
        <f t="shared" si="221"/>
        <v>0.7040353485</v>
      </c>
      <c r="BX343" s="11">
        <f t="shared" si="221"/>
        <v>0.6155566393</v>
      </c>
      <c r="BY343" s="11">
        <f t="shared" si="221"/>
        <v>0.2804014092</v>
      </c>
      <c r="BZ343" s="11">
        <f t="shared" si="221"/>
        <v>0.08088977691</v>
      </c>
      <c r="CA343" s="11">
        <f t="shared" si="221"/>
        <v>0.6477411941</v>
      </c>
      <c r="CB343" s="11">
        <f t="shared" si="221"/>
        <v>0.8162015436</v>
      </c>
      <c r="CC343" s="11">
        <f t="shared" si="221"/>
        <v>0.8102420784</v>
      </c>
      <c r="CD343" s="11">
        <f t="shared" si="221"/>
        <v>0.9358239816</v>
      </c>
      <c r="CE343" s="11">
        <f t="shared" si="221"/>
        <v>0.8141496199</v>
      </c>
      <c r="CF343" s="11">
        <f t="shared" si="221"/>
        <v>0.3115429724</v>
      </c>
      <c r="CG343" s="11">
        <f t="shared" si="221"/>
        <v>0.8680607683</v>
      </c>
      <c r="CH343" s="11">
        <f t="shared" si="221"/>
        <v>0.1392056995</v>
      </c>
      <c r="CI343" s="11">
        <f t="shared" si="221"/>
        <v>0.4443849561</v>
      </c>
      <c r="CJ343" s="11">
        <f t="shared" si="221"/>
        <v>0.8653567283</v>
      </c>
      <c r="CK343" s="11">
        <f t="shared" si="221"/>
        <v>0.3142740397</v>
      </c>
      <c r="CL343" s="11">
        <f t="shared" si="221"/>
        <v>0.05364440933</v>
      </c>
      <c r="CM343" s="11">
        <f t="shared" si="221"/>
        <v>0.0122672802</v>
      </c>
      <c r="CN343" s="11">
        <f t="shared" si="221"/>
        <v>0.5178110711</v>
      </c>
      <c r="CO343" s="11">
        <f t="shared" si="221"/>
        <v>0.4270933208</v>
      </c>
      <c r="CP343" s="11">
        <f t="shared" si="221"/>
        <v>0.9513994223</v>
      </c>
      <c r="CQ343" s="11">
        <f t="shared" si="221"/>
        <v>0.07151570708</v>
      </c>
      <c r="CR343" s="11">
        <f t="shared" si="221"/>
        <v>0.3438790147</v>
      </c>
      <c r="CS343" s="11">
        <f t="shared" si="221"/>
        <v>0.09680463915</v>
      </c>
      <c r="CT343" s="11">
        <f t="shared" si="221"/>
        <v>0.6887162437</v>
      </c>
      <c r="CU343" s="11">
        <f t="shared" si="221"/>
        <v>0.2863622834</v>
      </c>
      <c r="CV343" s="11">
        <f t="shared" si="221"/>
        <v>0.860981694</v>
      </c>
      <c r="CW343" s="11">
        <f t="shared" si="221"/>
        <v>0.08822454311</v>
      </c>
    </row>
    <row r="344" ht="12.75" customHeight="1" outlineLevel="1">
      <c r="A344" s="11" t="str">
        <f t="shared" si="222"/>
        <v>plans[1].coverages[0].benefitStructure.roundingAmount</v>
      </c>
      <c r="B344" s="11">
        <f t="shared" ref="B344:CW344" si="223">RAND()</f>
        <v>0.140831946</v>
      </c>
      <c r="C344" s="11">
        <f t="shared" si="223"/>
        <v>0.6529740254</v>
      </c>
      <c r="D344" s="11">
        <f t="shared" si="223"/>
        <v>0.4071385153</v>
      </c>
      <c r="E344" s="11">
        <f t="shared" si="223"/>
        <v>0.2390196859</v>
      </c>
      <c r="F344" s="11">
        <f t="shared" si="223"/>
        <v>0.7764417991</v>
      </c>
      <c r="G344" s="11">
        <f t="shared" si="223"/>
        <v>0.112360983</v>
      </c>
      <c r="H344" s="11">
        <f t="shared" si="223"/>
        <v>0.0005610860515</v>
      </c>
      <c r="I344" s="11">
        <f t="shared" si="223"/>
        <v>0.745447044</v>
      </c>
      <c r="J344" s="11">
        <f t="shared" si="223"/>
        <v>0.4958099308</v>
      </c>
      <c r="K344" s="11">
        <f t="shared" si="223"/>
        <v>0.3552770716</v>
      </c>
      <c r="L344" s="11">
        <f t="shared" si="223"/>
        <v>0.0004997734202</v>
      </c>
      <c r="M344" s="11">
        <f t="shared" si="223"/>
        <v>0.8412292722</v>
      </c>
      <c r="N344" s="11">
        <f t="shared" si="223"/>
        <v>0.981669829</v>
      </c>
      <c r="O344" s="11">
        <f t="shared" si="223"/>
        <v>0.7453859878</v>
      </c>
      <c r="P344" s="11">
        <f t="shared" si="223"/>
        <v>0.5302101877</v>
      </c>
      <c r="Q344" s="11">
        <f t="shared" si="223"/>
        <v>0.566806481</v>
      </c>
      <c r="R344" s="11">
        <f t="shared" si="223"/>
        <v>0.3946765201</v>
      </c>
      <c r="S344" s="11">
        <f t="shared" si="223"/>
        <v>0.7504566462</v>
      </c>
      <c r="T344" s="11">
        <f t="shared" si="223"/>
        <v>0.1214787125</v>
      </c>
      <c r="U344" s="11">
        <f t="shared" si="223"/>
        <v>0.5670125657</v>
      </c>
      <c r="V344" s="11">
        <f t="shared" si="223"/>
        <v>0.9927579658</v>
      </c>
      <c r="W344" s="11">
        <f t="shared" si="223"/>
        <v>0.9015127487</v>
      </c>
      <c r="X344" s="11">
        <f t="shared" si="223"/>
        <v>0.5831498917</v>
      </c>
      <c r="Y344" s="11">
        <f t="shared" si="223"/>
        <v>0.6768420067</v>
      </c>
      <c r="Z344" s="11">
        <f t="shared" si="223"/>
        <v>0.2927638468</v>
      </c>
      <c r="AA344" s="11">
        <f t="shared" si="223"/>
        <v>0.25228709</v>
      </c>
      <c r="AB344" s="11">
        <f t="shared" si="223"/>
        <v>0.1560919052</v>
      </c>
      <c r="AC344" s="11">
        <f t="shared" si="223"/>
        <v>0.6579125066</v>
      </c>
      <c r="AD344" s="11">
        <f t="shared" si="223"/>
        <v>0.5751929283</v>
      </c>
      <c r="AE344" s="11">
        <f t="shared" si="223"/>
        <v>0.9522626971</v>
      </c>
      <c r="AF344" s="11">
        <f t="shared" si="223"/>
        <v>0.3803811644</v>
      </c>
      <c r="AG344" s="11">
        <f t="shared" si="223"/>
        <v>0.3239044893</v>
      </c>
      <c r="AH344" s="11">
        <f t="shared" si="223"/>
        <v>0.782780205</v>
      </c>
      <c r="AI344" s="11">
        <f t="shared" si="223"/>
        <v>0.7965813672</v>
      </c>
      <c r="AJ344" s="11">
        <f t="shared" si="223"/>
        <v>0.3504874226</v>
      </c>
      <c r="AK344" s="11">
        <f t="shared" si="223"/>
        <v>0.5432592672</v>
      </c>
      <c r="AL344" s="11">
        <f t="shared" si="223"/>
        <v>0.1137253556</v>
      </c>
      <c r="AM344" s="11">
        <f t="shared" si="223"/>
        <v>0.8661013075</v>
      </c>
      <c r="AN344" s="11">
        <f t="shared" si="223"/>
        <v>0.2842407083</v>
      </c>
      <c r="AO344" s="11">
        <f t="shared" si="223"/>
        <v>0.8574163714</v>
      </c>
      <c r="AP344" s="11">
        <f t="shared" si="223"/>
        <v>0.8603433563</v>
      </c>
      <c r="AQ344" s="11">
        <f t="shared" si="223"/>
        <v>0.6208847933</v>
      </c>
      <c r="AR344" s="11">
        <f t="shared" si="223"/>
        <v>0.5813611097</v>
      </c>
      <c r="AS344" s="11">
        <f t="shared" si="223"/>
        <v>0.7028718451</v>
      </c>
      <c r="AT344" s="11">
        <f t="shared" si="223"/>
        <v>0.2939188477</v>
      </c>
      <c r="AU344" s="11">
        <f t="shared" si="223"/>
        <v>0.06039741806</v>
      </c>
      <c r="AV344" s="11">
        <f t="shared" si="223"/>
        <v>0.7973328913</v>
      </c>
      <c r="AW344" s="11">
        <f t="shared" si="223"/>
        <v>0.4753387163</v>
      </c>
      <c r="AX344" s="11">
        <f t="shared" si="223"/>
        <v>0.6465452627</v>
      </c>
      <c r="AY344" s="11">
        <f t="shared" si="223"/>
        <v>0.8136998471</v>
      </c>
      <c r="AZ344" s="11">
        <f t="shared" si="223"/>
        <v>0.2084040662</v>
      </c>
      <c r="BA344" s="11">
        <f t="shared" si="223"/>
        <v>0.9242905193</v>
      </c>
      <c r="BB344" s="11">
        <f t="shared" si="223"/>
        <v>0.4907302278</v>
      </c>
      <c r="BC344" s="11">
        <f t="shared" si="223"/>
        <v>0.2729136549</v>
      </c>
      <c r="BD344" s="11">
        <f t="shared" si="223"/>
        <v>0.8934927651</v>
      </c>
      <c r="BE344" s="11">
        <f t="shared" si="223"/>
        <v>0.6161695668</v>
      </c>
      <c r="BF344" s="11">
        <f t="shared" si="223"/>
        <v>0.0675481032</v>
      </c>
      <c r="BG344" s="11">
        <f t="shared" si="223"/>
        <v>0.133242224</v>
      </c>
      <c r="BH344" s="11">
        <f t="shared" si="223"/>
        <v>0.5087814576</v>
      </c>
      <c r="BI344" s="11">
        <f t="shared" si="223"/>
        <v>0.4545409061</v>
      </c>
      <c r="BJ344" s="11">
        <f t="shared" si="223"/>
        <v>0.3641212864</v>
      </c>
      <c r="BK344" s="11">
        <f t="shared" si="223"/>
        <v>0.9528281606</v>
      </c>
      <c r="BL344" s="11">
        <f t="shared" si="223"/>
        <v>0.1807805375</v>
      </c>
      <c r="BM344" s="11">
        <f t="shared" si="223"/>
        <v>0.4954733879</v>
      </c>
      <c r="BN344" s="11">
        <f t="shared" si="223"/>
        <v>0.9912113598</v>
      </c>
      <c r="BO344" s="11">
        <f t="shared" si="223"/>
        <v>0.5957282855</v>
      </c>
      <c r="BP344" s="11">
        <f t="shared" si="223"/>
        <v>0.1936424119</v>
      </c>
      <c r="BQ344" s="11">
        <f t="shared" si="223"/>
        <v>0.5464290417</v>
      </c>
      <c r="BR344" s="11">
        <f t="shared" si="223"/>
        <v>0.161701374</v>
      </c>
      <c r="BS344" s="11">
        <f t="shared" si="223"/>
        <v>0.6712876037</v>
      </c>
      <c r="BT344" s="11">
        <f t="shared" si="223"/>
        <v>0.3965071931</v>
      </c>
      <c r="BU344" s="11">
        <f t="shared" si="223"/>
        <v>0.2869419401</v>
      </c>
      <c r="BV344" s="11">
        <f t="shared" si="223"/>
        <v>0.3207503662</v>
      </c>
      <c r="BW344" s="11">
        <f t="shared" si="223"/>
        <v>0.3331935419</v>
      </c>
      <c r="BX344" s="11">
        <f t="shared" si="223"/>
        <v>0.5066614709</v>
      </c>
      <c r="BY344" s="11">
        <f t="shared" si="223"/>
        <v>0.8993678866</v>
      </c>
      <c r="BZ344" s="11">
        <f t="shared" si="223"/>
        <v>0.2284016696</v>
      </c>
      <c r="CA344" s="11">
        <f t="shared" si="223"/>
        <v>0.05149138886</v>
      </c>
      <c r="CB344" s="11">
        <f t="shared" si="223"/>
        <v>0.73429133</v>
      </c>
      <c r="CC344" s="11">
        <f t="shared" si="223"/>
        <v>0.4479862523</v>
      </c>
      <c r="CD344" s="11">
        <f t="shared" si="223"/>
        <v>0.545425925</v>
      </c>
      <c r="CE344" s="11">
        <f t="shared" si="223"/>
        <v>0.2208426361</v>
      </c>
      <c r="CF344" s="11">
        <f t="shared" si="223"/>
        <v>0.4046108737</v>
      </c>
      <c r="CG344" s="11">
        <f t="shared" si="223"/>
        <v>0.4947349156</v>
      </c>
      <c r="CH344" s="11">
        <f t="shared" si="223"/>
        <v>0.2231803723</v>
      </c>
      <c r="CI344" s="11">
        <f t="shared" si="223"/>
        <v>0.7183071183</v>
      </c>
      <c r="CJ344" s="11">
        <f t="shared" si="223"/>
        <v>0.5031473681</v>
      </c>
      <c r="CK344" s="11">
        <f t="shared" si="223"/>
        <v>0.6898599802</v>
      </c>
      <c r="CL344" s="11">
        <f t="shared" si="223"/>
        <v>0.2482653137</v>
      </c>
      <c r="CM344" s="11">
        <f t="shared" si="223"/>
        <v>0.7739303442</v>
      </c>
      <c r="CN344" s="11">
        <f t="shared" si="223"/>
        <v>0.3199645277</v>
      </c>
      <c r="CO344" s="11">
        <f t="shared" si="223"/>
        <v>0.3257610695</v>
      </c>
      <c r="CP344" s="11">
        <f t="shared" si="223"/>
        <v>0.5427593449</v>
      </c>
      <c r="CQ344" s="11">
        <f t="shared" si="223"/>
        <v>0.7674173425</v>
      </c>
      <c r="CR344" s="11">
        <f t="shared" si="223"/>
        <v>0.6186048693</v>
      </c>
      <c r="CS344" s="11">
        <f t="shared" si="223"/>
        <v>0.09231387908</v>
      </c>
      <c r="CT344" s="11">
        <f t="shared" si="223"/>
        <v>0.07081443451</v>
      </c>
      <c r="CU344" s="11">
        <f t="shared" si="223"/>
        <v>0.8141740038</v>
      </c>
      <c r="CV344" s="11">
        <f t="shared" si="223"/>
        <v>0.005532828217</v>
      </c>
      <c r="CW344" s="11">
        <f t="shared" si="223"/>
        <v>0.5219508835</v>
      </c>
    </row>
    <row r="345" ht="12.75" customHeight="1" outlineLevel="1">
      <c r="A345" s="11" t="str">
        <f t="shared" ref="A345:A358" si="225">A184</f>
        <v>plans[1].coverages[0].disabilityDefinition</v>
      </c>
      <c r="B345" s="11">
        <f t="shared" ref="B345:CW345" si="224">RAND()</f>
        <v>0.4588421582</v>
      </c>
      <c r="C345" s="11">
        <f t="shared" si="224"/>
        <v>0.6967822898</v>
      </c>
      <c r="D345" s="11">
        <f t="shared" si="224"/>
        <v>0.2420731584</v>
      </c>
      <c r="E345" s="11">
        <f t="shared" si="224"/>
        <v>0.9688032844</v>
      </c>
      <c r="F345" s="11">
        <f t="shared" si="224"/>
        <v>0.3028772259</v>
      </c>
      <c r="G345" s="11">
        <f t="shared" si="224"/>
        <v>0.8635317501</v>
      </c>
      <c r="H345" s="11">
        <f t="shared" si="224"/>
        <v>0.5536061144</v>
      </c>
      <c r="I345" s="11">
        <f t="shared" si="224"/>
        <v>0.3880134221</v>
      </c>
      <c r="J345" s="11">
        <f t="shared" si="224"/>
        <v>0.3756664955</v>
      </c>
      <c r="K345" s="11">
        <f t="shared" si="224"/>
        <v>0.8357743982</v>
      </c>
      <c r="L345" s="11">
        <f t="shared" si="224"/>
        <v>0.3038887459</v>
      </c>
      <c r="M345" s="11">
        <f t="shared" si="224"/>
        <v>0.5384149557</v>
      </c>
      <c r="N345" s="11">
        <f t="shared" si="224"/>
        <v>0.3997051146</v>
      </c>
      <c r="O345" s="11">
        <f t="shared" si="224"/>
        <v>0.5696387295</v>
      </c>
      <c r="P345" s="11">
        <f t="shared" si="224"/>
        <v>0.1912195466</v>
      </c>
      <c r="Q345" s="11">
        <f t="shared" si="224"/>
        <v>0.7197411207</v>
      </c>
      <c r="R345" s="11">
        <f t="shared" si="224"/>
        <v>0.2271967385</v>
      </c>
      <c r="S345" s="11">
        <f t="shared" si="224"/>
        <v>0.4306508286</v>
      </c>
      <c r="T345" s="11">
        <f t="shared" si="224"/>
        <v>0.1171934091</v>
      </c>
      <c r="U345" s="11">
        <f t="shared" si="224"/>
        <v>0.90993905</v>
      </c>
      <c r="V345" s="11">
        <f t="shared" si="224"/>
        <v>0.4114998868</v>
      </c>
      <c r="W345" s="11">
        <f t="shared" si="224"/>
        <v>0.3267804451</v>
      </c>
      <c r="X345" s="11">
        <f t="shared" si="224"/>
        <v>0.8122556434</v>
      </c>
      <c r="Y345" s="11">
        <f t="shared" si="224"/>
        <v>0.8336714792</v>
      </c>
      <c r="Z345" s="11">
        <f t="shared" si="224"/>
        <v>0.00104754041</v>
      </c>
      <c r="AA345" s="11">
        <f t="shared" si="224"/>
        <v>0.1547806885</v>
      </c>
      <c r="AB345" s="11">
        <f t="shared" si="224"/>
        <v>0.818494946</v>
      </c>
      <c r="AC345" s="11">
        <f t="shared" si="224"/>
        <v>0.6351271395</v>
      </c>
      <c r="AD345" s="11">
        <f t="shared" si="224"/>
        <v>0.6377711839</v>
      </c>
      <c r="AE345" s="11">
        <f t="shared" si="224"/>
        <v>0.9543522492</v>
      </c>
      <c r="AF345" s="11">
        <f t="shared" si="224"/>
        <v>0.5367061537</v>
      </c>
      <c r="AG345" s="11">
        <f t="shared" si="224"/>
        <v>0.1746717467</v>
      </c>
      <c r="AH345" s="11">
        <f t="shared" si="224"/>
        <v>0.2920602187</v>
      </c>
      <c r="AI345" s="11">
        <f t="shared" si="224"/>
        <v>0.4146637873</v>
      </c>
      <c r="AJ345" s="11">
        <f t="shared" si="224"/>
        <v>0.2947544688</v>
      </c>
      <c r="AK345" s="11">
        <f t="shared" si="224"/>
        <v>0.2188704101</v>
      </c>
      <c r="AL345" s="11">
        <f t="shared" si="224"/>
        <v>0.2162886281</v>
      </c>
      <c r="AM345" s="11">
        <f t="shared" si="224"/>
        <v>0.6277592543</v>
      </c>
      <c r="AN345" s="11">
        <f t="shared" si="224"/>
        <v>0.6442720712</v>
      </c>
      <c r="AO345" s="11">
        <f t="shared" si="224"/>
        <v>0.04341294387</v>
      </c>
      <c r="AP345" s="11">
        <f t="shared" si="224"/>
        <v>0.9489395907</v>
      </c>
      <c r="AQ345" s="11">
        <f t="shared" si="224"/>
        <v>0.2333839912</v>
      </c>
      <c r="AR345" s="11">
        <f t="shared" si="224"/>
        <v>0.3427185583</v>
      </c>
      <c r="AS345" s="11">
        <f t="shared" si="224"/>
        <v>0.2184732689</v>
      </c>
      <c r="AT345" s="11">
        <f t="shared" si="224"/>
        <v>0.4513593921</v>
      </c>
      <c r="AU345" s="11">
        <f t="shared" si="224"/>
        <v>0.3497602549</v>
      </c>
      <c r="AV345" s="11">
        <f t="shared" si="224"/>
        <v>0.7278364644</v>
      </c>
      <c r="AW345" s="11">
        <f t="shared" si="224"/>
        <v>0.5960340837</v>
      </c>
      <c r="AX345" s="11">
        <f t="shared" si="224"/>
        <v>0.7091722939</v>
      </c>
      <c r="AY345" s="11">
        <f t="shared" si="224"/>
        <v>0.934843877</v>
      </c>
      <c r="AZ345" s="11">
        <f t="shared" si="224"/>
        <v>0.4415328595</v>
      </c>
      <c r="BA345" s="11">
        <f t="shared" si="224"/>
        <v>0.768708238</v>
      </c>
      <c r="BB345" s="11">
        <f t="shared" si="224"/>
        <v>0.3803869731</v>
      </c>
      <c r="BC345" s="11">
        <f t="shared" si="224"/>
        <v>0.4725930255</v>
      </c>
      <c r="BD345" s="11">
        <f t="shared" si="224"/>
        <v>0.7102186905</v>
      </c>
      <c r="BE345" s="11">
        <f t="shared" si="224"/>
        <v>0.5195877705</v>
      </c>
      <c r="BF345" s="11">
        <f t="shared" si="224"/>
        <v>0.3222262548</v>
      </c>
      <c r="BG345" s="11">
        <f t="shared" si="224"/>
        <v>0.1287805578</v>
      </c>
      <c r="BH345" s="11">
        <f t="shared" si="224"/>
        <v>0.6386367824</v>
      </c>
      <c r="BI345" s="11">
        <f t="shared" si="224"/>
        <v>0.03265221669</v>
      </c>
      <c r="BJ345" s="11">
        <f t="shared" si="224"/>
        <v>0.07871129924</v>
      </c>
      <c r="BK345" s="11">
        <f t="shared" si="224"/>
        <v>0.7708808101</v>
      </c>
      <c r="BL345" s="11">
        <f t="shared" si="224"/>
        <v>0.2242097802</v>
      </c>
      <c r="BM345" s="11">
        <f t="shared" si="224"/>
        <v>0.8832670516</v>
      </c>
      <c r="BN345" s="11">
        <f t="shared" si="224"/>
        <v>0.6610312848</v>
      </c>
      <c r="BO345" s="11">
        <f t="shared" si="224"/>
        <v>0.4965627785</v>
      </c>
      <c r="BP345" s="11">
        <f t="shared" si="224"/>
        <v>0.04893958628</v>
      </c>
      <c r="BQ345" s="11">
        <f t="shared" si="224"/>
        <v>0.07830386482</v>
      </c>
      <c r="BR345" s="11">
        <f t="shared" si="224"/>
        <v>0.2027301297</v>
      </c>
      <c r="BS345" s="11">
        <f t="shared" si="224"/>
        <v>0.5653200103</v>
      </c>
      <c r="BT345" s="11">
        <f t="shared" si="224"/>
        <v>0.8558890725</v>
      </c>
      <c r="BU345" s="11">
        <f t="shared" si="224"/>
        <v>0.6654133499</v>
      </c>
      <c r="BV345" s="11">
        <f t="shared" si="224"/>
        <v>0.3217411823</v>
      </c>
      <c r="BW345" s="11">
        <f t="shared" si="224"/>
        <v>0.8777693613</v>
      </c>
      <c r="BX345" s="11">
        <f t="shared" si="224"/>
        <v>0.467277703</v>
      </c>
      <c r="BY345" s="11">
        <f t="shared" si="224"/>
        <v>0.6809822949</v>
      </c>
      <c r="BZ345" s="11">
        <f t="shared" si="224"/>
        <v>0.2713015628</v>
      </c>
      <c r="CA345" s="11">
        <f t="shared" si="224"/>
        <v>0.3971492274</v>
      </c>
      <c r="CB345" s="11">
        <f t="shared" si="224"/>
        <v>0.7512221248</v>
      </c>
      <c r="CC345" s="11">
        <f t="shared" si="224"/>
        <v>0.456305947</v>
      </c>
      <c r="CD345" s="11">
        <f t="shared" si="224"/>
        <v>0.2117768575</v>
      </c>
      <c r="CE345" s="11">
        <f t="shared" si="224"/>
        <v>0.1575488027</v>
      </c>
      <c r="CF345" s="11">
        <f t="shared" si="224"/>
        <v>0.5941530998</v>
      </c>
      <c r="CG345" s="11">
        <f t="shared" si="224"/>
        <v>0.5515069905</v>
      </c>
      <c r="CH345" s="11">
        <f t="shared" si="224"/>
        <v>0.1854279431</v>
      </c>
      <c r="CI345" s="11">
        <f t="shared" si="224"/>
        <v>0.7533995483</v>
      </c>
      <c r="CJ345" s="11">
        <f t="shared" si="224"/>
        <v>0.08593984348</v>
      </c>
      <c r="CK345" s="11">
        <f t="shared" si="224"/>
        <v>0.8367323537</v>
      </c>
      <c r="CL345" s="11">
        <f t="shared" si="224"/>
        <v>0.6261508298</v>
      </c>
      <c r="CM345" s="11">
        <f t="shared" si="224"/>
        <v>0.4547601157</v>
      </c>
      <c r="CN345" s="11">
        <f t="shared" si="224"/>
        <v>0.3747532253</v>
      </c>
      <c r="CO345" s="11">
        <f t="shared" si="224"/>
        <v>0.4901590179</v>
      </c>
      <c r="CP345" s="11">
        <f t="shared" si="224"/>
        <v>0.4862208909</v>
      </c>
      <c r="CQ345" s="11">
        <f t="shared" si="224"/>
        <v>0.3429259327</v>
      </c>
      <c r="CR345" s="11">
        <f t="shared" si="224"/>
        <v>0.8986989485</v>
      </c>
      <c r="CS345" s="11">
        <f t="shared" si="224"/>
        <v>0.9323402601</v>
      </c>
      <c r="CT345" s="11">
        <f t="shared" si="224"/>
        <v>0.312072896</v>
      </c>
      <c r="CU345" s="11">
        <f t="shared" si="224"/>
        <v>0.1108948976</v>
      </c>
      <c r="CV345" s="11">
        <f t="shared" si="224"/>
        <v>0.9512519642</v>
      </c>
      <c r="CW345" s="11">
        <f t="shared" si="224"/>
        <v>0.9664234193</v>
      </c>
    </row>
    <row r="346" ht="12.75" customHeight="1" outlineLevel="1">
      <c r="A346" s="11" t="str">
        <f t="shared" si="225"/>
        <v>plans[1].coverages[0].coverageBasis</v>
      </c>
      <c r="B346" s="11">
        <f t="shared" ref="B346:CW346" si="226">RAND()</f>
        <v>0.1446690891</v>
      </c>
      <c r="C346" s="11">
        <f t="shared" si="226"/>
        <v>0.8426044125</v>
      </c>
      <c r="D346" s="11">
        <f t="shared" si="226"/>
        <v>0.1251650607</v>
      </c>
      <c r="E346" s="11">
        <f t="shared" si="226"/>
        <v>0.2400780181</v>
      </c>
      <c r="F346" s="11">
        <f t="shared" si="226"/>
        <v>0.8654493164</v>
      </c>
      <c r="G346" s="11">
        <f t="shared" si="226"/>
        <v>0.3891642827</v>
      </c>
      <c r="H346" s="11">
        <f t="shared" si="226"/>
        <v>0.3365209432</v>
      </c>
      <c r="I346" s="11">
        <f t="shared" si="226"/>
        <v>0.8225361327</v>
      </c>
      <c r="J346" s="11">
        <f t="shared" si="226"/>
        <v>0.6794912425</v>
      </c>
      <c r="K346" s="11">
        <f t="shared" si="226"/>
        <v>0.9005388975</v>
      </c>
      <c r="L346" s="11">
        <f t="shared" si="226"/>
        <v>0.9858274863</v>
      </c>
      <c r="M346" s="11">
        <f t="shared" si="226"/>
        <v>0.746004226</v>
      </c>
      <c r="N346" s="11">
        <f t="shared" si="226"/>
        <v>0.754633951</v>
      </c>
      <c r="O346" s="11">
        <f t="shared" si="226"/>
        <v>0.4196540073</v>
      </c>
      <c r="P346" s="11">
        <f t="shared" si="226"/>
        <v>0.1162341965</v>
      </c>
      <c r="Q346" s="11">
        <f t="shared" si="226"/>
        <v>0.8692060294</v>
      </c>
      <c r="R346" s="11">
        <f t="shared" si="226"/>
        <v>0.150575934</v>
      </c>
      <c r="S346" s="11">
        <f t="shared" si="226"/>
        <v>0.7526757451</v>
      </c>
      <c r="T346" s="11">
        <f t="shared" si="226"/>
        <v>0.7744886889</v>
      </c>
      <c r="U346" s="11">
        <f t="shared" si="226"/>
        <v>0.2100011589</v>
      </c>
      <c r="V346" s="11">
        <f t="shared" si="226"/>
        <v>0.723580995</v>
      </c>
      <c r="W346" s="11">
        <f t="shared" si="226"/>
        <v>0.03700101893</v>
      </c>
      <c r="X346" s="11">
        <f t="shared" si="226"/>
        <v>0.1125725774</v>
      </c>
      <c r="Y346" s="11">
        <f t="shared" si="226"/>
        <v>0.5018092206</v>
      </c>
      <c r="Z346" s="11">
        <f t="shared" si="226"/>
        <v>0.9221145093</v>
      </c>
      <c r="AA346" s="11">
        <f t="shared" si="226"/>
        <v>0.2363107046</v>
      </c>
      <c r="AB346" s="11">
        <f t="shared" si="226"/>
        <v>0.5306581132</v>
      </c>
      <c r="AC346" s="11">
        <f t="shared" si="226"/>
        <v>0.2337376522</v>
      </c>
      <c r="AD346" s="11">
        <f t="shared" si="226"/>
        <v>0.08669101843</v>
      </c>
      <c r="AE346" s="11">
        <f t="shared" si="226"/>
        <v>0.9884671962</v>
      </c>
      <c r="AF346" s="11">
        <f t="shared" si="226"/>
        <v>0.09966713461</v>
      </c>
      <c r="AG346" s="11">
        <f t="shared" si="226"/>
        <v>0.2251943045</v>
      </c>
      <c r="AH346" s="11">
        <f t="shared" si="226"/>
        <v>0.117214471</v>
      </c>
      <c r="AI346" s="11">
        <f t="shared" si="226"/>
        <v>0.4820374684</v>
      </c>
      <c r="AJ346" s="11">
        <f t="shared" si="226"/>
        <v>0.7517130139</v>
      </c>
      <c r="AK346" s="11">
        <f t="shared" si="226"/>
        <v>0.03576611359</v>
      </c>
      <c r="AL346" s="11">
        <f t="shared" si="226"/>
        <v>0.6210924405</v>
      </c>
      <c r="AM346" s="11">
        <f t="shared" si="226"/>
        <v>0.2872228244</v>
      </c>
      <c r="AN346" s="11">
        <f t="shared" si="226"/>
        <v>0.9767073665</v>
      </c>
      <c r="AO346" s="11">
        <f t="shared" si="226"/>
        <v>0.761145294</v>
      </c>
      <c r="AP346" s="11">
        <f t="shared" si="226"/>
        <v>0.9054055323</v>
      </c>
      <c r="AQ346" s="11">
        <f t="shared" si="226"/>
        <v>0.3169765676</v>
      </c>
      <c r="AR346" s="11">
        <f t="shared" si="226"/>
        <v>0.01341243891</v>
      </c>
      <c r="AS346" s="11">
        <f t="shared" si="226"/>
        <v>0.01588399325</v>
      </c>
      <c r="AT346" s="11">
        <f t="shared" si="226"/>
        <v>0.4264131547</v>
      </c>
      <c r="AU346" s="11">
        <f t="shared" si="226"/>
        <v>0.3440911068</v>
      </c>
      <c r="AV346" s="11">
        <f t="shared" si="226"/>
        <v>0.7732206498</v>
      </c>
      <c r="AW346" s="11">
        <f t="shared" si="226"/>
        <v>0.1537588303</v>
      </c>
      <c r="AX346" s="11">
        <f t="shared" si="226"/>
        <v>0.5596770242</v>
      </c>
      <c r="AY346" s="11">
        <f t="shared" si="226"/>
        <v>0.7500352915</v>
      </c>
      <c r="AZ346" s="11">
        <f t="shared" si="226"/>
        <v>0.984942373</v>
      </c>
      <c r="BA346" s="11">
        <f t="shared" si="226"/>
        <v>0.0265266537</v>
      </c>
      <c r="BB346" s="11">
        <f t="shared" si="226"/>
        <v>0.80408357</v>
      </c>
      <c r="BC346" s="11">
        <f t="shared" si="226"/>
        <v>0.4313237493</v>
      </c>
      <c r="BD346" s="11">
        <f t="shared" si="226"/>
        <v>0.2988831897</v>
      </c>
      <c r="BE346" s="11">
        <f t="shared" si="226"/>
        <v>0.8318525468</v>
      </c>
      <c r="BF346" s="11">
        <f t="shared" si="226"/>
        <v>0.7830464984</v>
      </c>
      <c r="BG346" s="11">
        <f t="shared" si="226"/>
        <v>0.03919895432</v>
      </c>
      <c r="BH346" s="11">
        <f t="shared" si="226"/>
        <v>0.3384921837</v>
      </c>
      <c r="BI346" s="11">
        <f t="shared" si="226"/>
        <v>0.8511914681</v>
      </c>
      <c r="BJ346" s="11">
        <f t="shared" si="226"/>
        <v>0.6561707922</v>
      </c>
      <c r="BK346" s="11">
        <f t="shared" si="226"/>
        <v>0.9784078061</v>
      </c>
      <c r="BL346" s="11">
        <f t="shared" si="226"/>
        <v>0.9378619334</v>
      </c>
      <c r="BM346" s="11">
        <f t="shared" si="226"/>
        <v>0.1284048295</v>
      </c>
      <c r="BN346" s="11">
        <f t="shared" si="226"/>
        <v>0.8046594886</v>
      </c>
      <c r="BO346" s="11">
        <f t="shared" si="226"/>
        <v>0.8408534259</v>
      </c>
      <c r="BP346" s="11">
        <f t="shared" si="226"/>
        <v>0.05336221297</v>
      </c>
      <c r="BQ346" s="11">
        <f t="shared" si="226"/>
        <v>0.3898931103</v>
      </c>
      <c r="BR346" s="11">
        <f t="shared" si="226"/>
        <v>0.9037441611</v>
      </c>
      <c r="BS346" s="11">
        <f t="shared" si="226"/>
        <v>0.1999038821</v>
      </c>
      <c r="BT346" s="11">
        <f t="shared" si="226"/>
        <v>0.08768788639</v>
      </c>
      <c r="BU346" s="11">
        <f t="shared" si="226"/>
        <v>0.7570257872</v>
      </c>
      <c r="BV346" s="11">
        <f t="shared" si="226"/>
        <v>0.7454207816</v>
      </c>
      <c r="BW346" s="11">
        <f t="shared" si="226"/>
        <v>0.9411388586</v>
      </c>
      <c r="BX346" s="11">
        <f t="shared" si="226"/>
        <v>0.6146028048</v>
      </c>
      <c r="BY346" s="11">
        <f t="shared" si="226"/>
        <v>0.05165008795</v>
      </c>
      <c r="BZ346" s="11">
        <f t="shared" si="226"/>
        <v>0.4247718991</v>
      </c>
      <c r="CA346" s="11">
        <f t="shared" si="226"/>
        <v>0.5553154763</v>
      </c>
      <c r="CB346" s="11">
        <f t="shared" si="226"/>
        <v>0.7426607049</v>
      </c>
      <c r="CC346" s="11">
        <f t="shared" si="226"/>
        <v>0.7454593348</v>
      </c>
      <c r="CD346" s="11">
        <f t="shared" si="226"/>
        <v>0.753156593</v>
      </c>
      <c r="CE346" s="11">
        <f t="shared" si="226"/>
        <v>0.06933473858</v>
      </c>
      <c r="CF346" s="11">
        <f t="shared" si="226"/>
        <v>0.6061843751</v>
      </c>
      <c r="CG346" s="11">
        <f t="shared" si="226"/>
        <v>0.8540026612</v>
      </c>
      <c r="CH346" s="11">
        <f t="shared" si="226"/>
        <v>0.01154918936</v>
      </c>
      <c r="CI346" s="11">
        <f t="shared" si="226"/>
        <v>0.5409896081</v>
      </c>
      <c r="CJ346" s="11">
        <f t="shared" si="226"/>
        <v>0.7217844378</v>
      </c>
      <c r="CK346" s="11">
        <f t="shared" si="226"/>
        <v>0.326116815</v>
      </c>
      <c r="CL346" s="11">
        <f t="shared" si="226"/>
        <v>0.407308282</v>
      </c>
      <c r="CM346" s="11">
        <f t="shared" si="226"/>
        <v>0.2932761339</v>
      </c>
      <c r="CN346" s="11">
        <f t="shared" si="226"/>
        <v>0.1986988723</v>
      </c>
      <c r="CO346" s="11">
        <f t="shared" si="226"/>
        <v>0.7295618257</v>
      </c>
      <c r="CP346" s="11">
        <f t="shared" si="226"/>
        <v>0.8476572753</v>
      </c>
      <c r="CQ346" s="11">
        <f t="shared" si="226"/>
        <v>0.3140487636</v>
      </c>
      <c r="CR346" s="11">
        <f t="shared" si="226"/>
        <v>0.04123458939</v>
      </c>
      <c r="CS346" s="11">
        <f t="shared" si="226"/>
        <v>0.2836414787</v>
      </c>
      <c r="CT346" s="11">
        <f t="shared" si="226"/>
        <v>0.8931572252</v>
      </c>
      <c r="CU346" s="11">
        <f t="shared" si="226"/>
        <v>0.4968011764</v>
      </c>
      <c r="CV346" s="11">
        <f t="shared" si="226"/>
        <v>0.03159239913</v>
      </c>
      <c r="CW346" s="11">
        <f t="shared" si="226"/>
        <v>0.5395897259</v>
      </c>
    </row>
    <row r="347" ht="12.75" customHeight="1" outlineLevel="1">
      <c r="A347" s="11" t="str">
        <f t="shared" si="225"/>
        <v>plans[1].coverages[0].preExConditionsDetails.preExistingConditionsIncluded</v>
      </c>
      <c r="B347" s="11">
        <f t="shared" ref="B347:CW347" si="227">RAND()</f>
        <v>0.747316362</v>
      </c>
      <c r="C347" s="11">
        <f t="shared" si="227"/>
        <v>0.7647706858</v>
      </c>
      <c r="D347" s="11">
        <f t="shared" si="227"/>
        <v>0.69503309</v>
      </c>
      <c r="E347" s="11">
        <f t="shared" si="227"/>
        <v>0.5573020364</v>
      </c>
      <c r="F347" s="11">
        <f t="shared" si="227"/>
        <v>0.7918815599</v>
      </c>
      <c r="G347" s="11">
        <f t="shared" si="227"/>
        <v>0.9222330873</v>
      </c>
      <c r="H347" s="11">
        <f t="shared" si="227"/>
        <v>0.2273876309</v>
      </c>
      <c r="I347" s="11">
        <f t="shared" si="227"/>
        <v>0.635541254</v>
      </c>
      <c r="J347" s="11">
        <f t="shared" si="227"/>
        <v>0.1006695832</v>
      </c>
      <c r="K347" s="11">
        <f t="shared" si="227"/>
        <v>0.7494383366</v>
      </c>
      <c r="L347" s="11">
        <f t="shared" si="227"/>
        <v>0.2076228755</v>
      </c>
      <c r="M347" s="11">
        <f t="shared" si="227"/>
        <v>0.3088789163</v>
      </c>
      <c r="N347" s="11">
        <f t="shared" si="227"/>
        <v>0.1323472249</v>
      </c>
      <c r="O347" s="11">
        <f t="shared" si="227"/>
        <v>0.2406735746</v>
      </c>
      <c r="P347" s="11">
        <f t="shared" si="227"/>
        <v>0.5311518206</v>
      </c>
      <c r="Q347" s="11">
        <f t="shared" si="227"/>
        <v>0.1575465579</v>
      </c>
      <c r="R347" s="11">
        <f t="shared" si="227"/>
        <v>0.1195455873</v>
      </c>
      <c r="S347" s="11">
        <f t="shared" si="227"/>
        <v>0.8946735813</v>
      </c>
      <c r="T347" s="11">
        <f t="shared" si="227"/>
        <v>0.6509387944</v>
      </c>
      <c r="U347" s="11">
        <f t="shared" si="227"/>
        <v>0.327680467</v>
      </c>
      <c r="V347" s="11">
        <f t="shared" si="227"/>
        <v>0.110353608</v>
      </c>
      <c r="W347" s="11">
        <f t="shared" si="227"/>
        <v>0.4087783818</v>
      </c>
      <c r="X347" s="11">
        <f t="shared" si="227"/>
        <v>0.437260712</v>
      </c>
      <c r="Y347" s="11">
        <f t="shared" si="227"/>
        <v>0.4016573836</v>
      </c>
      <c r="Z347" s="11">
        <f t="shared" si="227"/>
        <v>0.3387298433</v>
      </c>
      <c r="AA347" s="11">
        <f t="shared" si="227"/>
        <v>0.9959546242</v>
      </c>
      <c r="AB347" s="11">
        <f t="shared" si="227"/>
        <v>0.1574023661</v>
      </c>
      <c r="AC347" s="11">
        <f t="shared" si="227"/>
        <v>0.3385593656</v>
      </c>
      <c r="AD347" s="11">
        <f t="shared" si="227"/>
        <v>0.3183640706</v>
      </c>
      <c r="AE347" s="11">
        <f t="shared" si="227"/>
        <v>0.03171199454</v>
      </c>
      <c r="AF347" s="11">
        <f t="shared" si="227"/>
        <v>0.5948171079</v>
      </c>
      <c r="AG347" s="11">
        <f t="shared" si="227"/>
        <v>0.81679951</v>
      </c>
      <c r="AH347" s="11">
        <f t="shared" si="227"/>
        <v>0.3045198466</v>
      </c>
      <c r="AI347" s="11">
        <f t="shared" si="227"/>
        <v>0.9879458041</v>
      </c>
      <c r="AJ347" s="11">
        <f t="shared" si="227"/>
        <v>0.5772840838</v>
      </c>
      <c r="AK347" s="11">
        <f t="shared" si="227"/>
        <v>0.5609393517</v>
      </c>
      <c r="AL347" s="11">
        <f t="shared" si="227"/>
        <v>0.01838923164</v>
      </c>
      <c r="AM347" s="11">
        <f t="shared" si="227"/>
        <v>0.8607372759</v>
      </c>
      <c r="AN347" s="11">
        <f t="shared" si="227"/>
        <v>0.4335932748</v>
      </c>
      <c r="AO347" s="11">
        <f t="shared" si="227"/>
        <v>0.484729574</v>
      </c>
      <c r="AP347" s="11">
        <f t="shared" si="227"/>
        <v>0.7784910026</v>
      </c>
      <c r="AQ347" s="11">
        <f t="shared" si="227"/>
        <v>0.5491423908</v>
      </c>
      <c r="AR347" s="11">
        <f t="shared" si="227"/>
        <v>0.1482896881</v>
      </c>
      <c r="AS347" s="11">
        <f t="shared" si="227"/>
        <v>0.7324051154</v>
      </c>
      <c r="AT347" s="11">
        <f t="shared" si="227"/>
        <v>0.4336435593</v>
      </c>
      <c r="AU347" s="11">
        <f t="shared" si="227"/>
        <v>0.8920009152</v>
      </c>
      <c r="AV347" s="11">
        <f t="shared" si="227"/>
        <v>0.2340077619</v>
      </c>
      <c r="AW347" s="11">
        <f t="shared" si="227"/>
        <v>0.9502657911</v>
      </c>
      <c r="AX347" s="11">
        <f t="shared" si="227"/>
        <v>0.7420437486</v>
      </c>
      <c r="AY347" s="11">
        <f t="shared" si="227"/>
        <v>0.3197966139</v>
      </c>
      <c r="AZ347" s="11">
        <f t="shared" si="227"/>
        <v>0.5909275193</v>
      </c>
      <c r="BA347" s="11">
        <f t="shared" si="227"/>
        <v>0.3705738512</v>
      </c>
      <c r="BB347" s="11">
        <f t="shared" si="227"/>
        <v>0.09098305644</v>
      </c>
      <c r="BC347" s="11">
        <f t="shared" si="227"/>
        <v>0.3285999939</v>
      </c>
      <c r="BD347" s="11">
        <f t="shared" si="227"/>
        <v>0.8728833912</v>
      </c>
      <c r="BE347" s="11">
        <f t="shared" si="227"/>
        <v>0.5397998831</v>
      </c>
      <c r="BF347" s="11">
        <f t="shared" si="227"/>
        <v>0.7017319537</v>
      </c>
      <c r="BG347" s="11">
        <f t="shared" si="227"/>
        <v>0.2331248724</v>
      </c>
      <c r="BH347" s="11">
        <f t="shared" si="227"/>
        <v>0.1296572363</v>
      </c>
      <c r="BI347" s="11">
        <f t="shared" si="227"/>
        <v>0.7732476824</v>
      </c>
      <c r="BJ347" s="11">
        <f t="shared" si="227"/>
        <v>0.7141243006</v>
      </c>
      <c r="BK347" s="11">
        <f t="shared" si="227"/>
        <v>0.9059299154</v>
      </c>
      <c r="BL347" s="11">
        <f t="shared" si="227"/>
        <v>0.744986619</v>
      </c>
      <c r="BM347" s="11">
        <f t="shared" si="227"/>
        <v>0.6680903133</v>
      </c>
      <c r="BN347" s="11">
        <f t="shared" si="227"/>
        <v>0.7953724376</v>
      </c>
      <c r="BO347" s="11">
        <f t="shared" si="227"/>
        <v>0.459796371</v>
      </c>
      <c r="BP347" s="11">
        <f t="shared" si="227"/>
        <v>0.9398197331</v>
      </c>
      <c r="BQ347" s="11">
        <f t="shared" si="227"/>
        <v>0.2568475579</v>
      </c>
      <c r="BR347" s="11">
        <f t="shared" si="227"/>
        <v>0.1676446382</v>
      </c>
      <c r="BS347" s="11">
        <f t="shared" si="227"/>
        <v>0.08031355587</v>
      </c>
      <c r="BT347" s="11">
        <f t="shared" si="227"/>
        <v>0.3603480828</v>
      </c>
      <c r="BU347" s="11">
        <f t="shared" si="227"/>
        <v>0.633336803</v>
      </c>
      <c r="BV347" s="11">
        <f t="shared" si="227"/>
        <v>0.1989359456</v>
      </c>
      <c r="BW347" s="11">
        <f t="shared" si="227"/>
        <v>0.4657028027</v>
      </c>
      <c r="BX347" s="11">
        <f t="shared" si="227"/>
        <v>0.5203483328</v>
      </c>
      <c r="BY347" s="11">
        <f t="shared" si="227"/>
        <v>0.1331283022</v>
      </c>
      <c r="BZ347" s="11">
        <f t="shared" si="227"/>
        <v>0.9517637481</v>
      </c>
      <c r="CA347" s="11">
        <f t="shared" si="227"/>
        <v>0.5809117042</v>
      </c>
      <c r="CB347" s="11">
        <f t="shared" si="227"/>
        <v>0.1173644153</v>
      </c>
      <c r="CC347" s="11">
        <f t="shared" si="227"/>
        <v>0.4005359607</v>
      </c>
      <c r="CD347" s="11">
        <f t="shared" si="227"/>
        <v>0.3342192581</v>
      </c>
      <c r="CE347" s="11">
        <f t="shared" si="227"/>
        <v>0.6830094133</v>
      </c>
      <c r="CF347" s="11">
        <f t="shared" si="227"/>
        <v>0.4922612388</v>
      </c>
      <c r="CG347" s="11">
        <f t="shared" si="227"/>
        <v>0.9241750787</v>
      </c>
      <c r="CH347" s="11">
        <f t="shared" si="227"/>
        <v>0.7479062845</v>
      </c>
      <c r="CI347" s="11">
        <f t="shared" si="227"/>
        <v>0.8249146337</v>
      </c>
      <c r="CJ347" s="11">
        <f t="shared" si="227"/>
        <v>0.7516812589</v>
      </c>
      <c r="CK347" s="11">
        <f t="shared" si="227"/>
        <v>0.8731182838</v>
      </c>
      <c r="CL347" s="11">
        <f t="shared" si="227"/>
        <v>0.377298473</v>
      </c>
      <c r="CM347" s="11">
        <f t="shared" si="227"/>
        <v>0.2944872618</v>
      </c>
      <c r="CN347" s="11">
        <f t="shared" si="227"/>
        <v>0.3229351437</v>
      </c>
      <c r="CO347" s="11">
        <f t="shared" si="227"/>
        <v>0.3156808121</v>
      </c>
      <c r="CP347" s="11">
        <f t="shared" si="227"/>
        <v>0.5150460084</v>
      </c>
      <c r="CQ347" s="11">
        <f t="shared" si="227"/>
        <v>0.6960150676</v>
      </c>
      <c r="CR347" s="11">
        <f t="shared" si="227"/>
        <v>0.9608576366</v>
      </c>
      <c r="CS347" s="11">
        <f t="shared" si="227"/>
        <v>0.152866376</v>
      </c>
      <c r="CT347" s="11">
        <f t="shared" si="227"/>
        <v>0.5677636906</v>
      </c>
      <c r="CU347" s="11">
        <f t="shared" si="227"/>
        <v>0.6311267576</v>
      </c>
      <c r="CV347" s="11">
        <f t="shared" si="227"/>
        <v>0.4761602302</v>
      </c>
      <c r="CW347" s="11">
        <f t="shared" si="227"/>
        <v>0.3485050987</v>
      </c>
    </row>
    <row r="348" ht="12.75" customHeight="1" outlineLevel="1">
      <c r="A348" s="11" t="str">
        <f t="shared" si="225"/>
        <v>plans[1].coverages[0].preExConditionsDetails.lookBackPeriod</v>
      </c>
      <c r="B348" s="11">
        <f t="shared" ref="B348:CW348" si="228">RAND()</f>
        <v>0.1483276276</v>
      </c>
      <c r="C348" s="11">
        <f t="shared" si="228"/>
        <v>0.4345997316</v>
      </c>
      <c r="D348" s="11">
        <f t="shared" si="228"/>
        <v>0.1574152465</v>
      </c>
      <c r="E348" s="11">
        <f t="shared" si="228"/>
        <v>0.1601304123</v>
      </c>
      <c r="F348" s="11">
        <f t="shared" si="228"/>
        <v>0.6058560706</v>
      </c>
      <c r="G348" s="11">
        <f t="shared" si="228"/>
        <v>0.7025135489</v>
      </c>
      <c r="H348" s="11">
        <f t="shared" si="228"/>
        <v>0.7578347381</v>
      </c>
      <c r="I348" s="11">
        <f t="shared" si="228"/>
        <v>0.9058516889</v>
      </c>
      <c r="J348" s="11">
        <f t="shared" si="228"/>
        <v>0.7985904656</v>
      </c>
      <c r="K348" s="11">
        <f t="shared" si="228"/>
        <v>0.3548582045</v>
      </c>
      <c r="L348" s="11">
        <f t="shared" si="228"/>
        <v>0.6195802455</v>
      </c>
      <c r="M348" s="11">
        <f t="shared" si="228"/>
        <v>0.8076097798</v>
      </c>
      <c r="N348" s="11">
        <f t="shared" si="228"/>
        <v>0.4089296108</v>
      </c>
      <c r="O348" s="11">
        <f t="shared" si="228"/>
        <v>0.6194536862</v>
      </c>
      <c r="P348" s="11">
        <f t="shared" si="228"/>
        <v>0.463094667</v>
      </c>
      <c r="Q348" s="11">
        <f t="shared" si="228"/>
        <v>0.4944038382</v>
      </c>
      <c r="R348" s="11">
        <f t="shared" si="228"/>
        <v>0.45304261</v>
      </c>
      <c r="S348" s="11">
        <f t="shared" si="228"/>
        <v>0.2958677546</v>
      </c>
      <c r="T348" s="11">
        <f t="shared" si="228"/>
        <v>0.6018900626</v>
      </c>
      <c r="U348" s="11">
        <f t="shared" si="228"/>
        <v>0.9503044411</v>
      </c>
      <c r="V348" s="11">
        <f t="shared" si="228"/>
        <v>0.8608221349</v>
      </c>
      <c r="W348" s="11">
        <f t="shared" si="228"/>
        <v>0.6854207164</v>
      </c>
      <c r="X348" s="11">
        <f t="shared" si="228"/>
        <v>0.2062471574</v>
      </c>
      <c r="Y348" s="11">
        <f t="shared" si="228"/>
        <v>0.9587713417</v>
      </c>
      <c r="Z348" s="11">
        <f t="shared" si="228"/>
        <v>0.6235255622</v>
      </c>
      <c r="AA348" s="11">
        <f t="shared" si="228"/>
        <v>0.453136527</v>
      </c>
      <c r="AB348" s="11">
        <f t="shared" si="228"/>
        <v>0.191243526</v>
      </c>
      <c r="AC348" s="11">
        <f t="shared" si="228"/>
        <v>0.4418077295</v>
      </c>
      <c r="AD348" s="11">
        <f t="shared" si="228"/>
        <v>0.9348854338</v>
      </c>
      <c r="AE348" s="11">
        <f t="shared" si="228"/>
        <v>0.6599206105</v>
      </c>
      <c r="AF348" s="11">
        <f t="shared" si="228"/>
        <v>0.779891551</v>
      </c>
      <c r="AG348" s="11">
        <f t="shared" si="228"/>
        <v>0.5572321457</v>
      </c>
      <c r="AH348" s="11">
        <f t="shared" si="228"/>
        <v>0.001470337604</v>
      </c>
      <c r="AI348" s="11">
        <f t="shared" si="228"/>
        <v>0.4532460797</v>
      </c>
      <c r="AJ348" s="11">
        <f t="shared" si="228"/>
        <v>0.04216761265</v>
      </c>
      <c r="AK348" s="11">
        <f t="shared" si="228"/>
        <v>0.6673493676</v>
      </c>
      <c r="AL348" s="11">
        <f t="shared" si="228"/>
        <v>0.4480775461</v>
      </c>
      <c r="AM348" s="11">
        <f t="shared" si="228"/>
        <v>0.1546295851</v>
      </c>
      <c r="AN348" s="11">
        <f t="shared" si="228"/>
        <v>0.9607134749</v>
      </c>
      <c r="AO348" s="11">
        <f t="shared" si="228"/>
        <v>0.5423013737</v>
      </c>
      <c r="AP348" s="11">
        <f t="shared" si="228"/>
        <v>0.4939387252</v>
      </c>
      <c r="AQ348" s="11">
        <f t="shared" si="228"/>
        <v>0.7321777856</v>
      </c>
      <c r="AR348" s="11">
        <f t="shared" si="228"/>
        <v>0.8239914965</v>
      </c>
      <c r="AS348" s="11">
        <f t="shared" si="228"/>
        <v>0.4113798436</v>
      </c>
      <c r="AT348" s="11">
        <f t="shared" si="228"/>
        <v>0.3255196415</v>
      </c>
      <c r="AU348" s="11">
        <f t="shared" si="228"/>
        <v>0.8964860913</v>
      </c>
      <c r="AV348" s="11">
        <f t="shared" si="228"/>
        <v>0.9976745216</v>
      </c>
      <c r="AW348" s="11">
        <f t="shared" si="228"/>
        <v>0.7255812232</v>
      </c>
      <c r="AX348" s="11">
        <f t="shared" si="228"/>
        <v>0.3416957678</v>
      </c>
      <c r="AY348" s="11">
        <f t="shared" si="228"/>
        <v>0.3081705455</v>
      </c>
      <c r="AZ348" s="11">
        <f t="shared" si="228"/>
        <v>0.3750519212</v>
      </c>
      <c r="BA348" s="11">
        <f t="shared" si="228"/>
        <v>0.7446857863</v>
      </c>
      <c r="BB348" s="11">
        <f t="shared" si="228"/>
        <v>0.1970841281</v>
      </c>
      <c r="BC348" s="11">
        <f t="shared" si="228"/>
        <v>0.6353142373</v>
      </c>
      <c r="BD348" s="11">
        <f t="shared" si="228"/>
        <v>0.05723318338</v>
      </c>
      <c r="BE348" s="11">
        <f t="shared" si="228"/>
        <v>0.3121419697</v>
      </c>
      <c r="BF348" s="11">
        <f t="shared" si="228"/>
        <v>0.8193135573</v>
      </c>
      <c r="BG348" s="11">
        <f t="shared" si="228"/>
        <v>0.4491096827</v>
      </c>
      <c r="BH348" s="11">
        <f t="shared" si="228"/>
        <v>0.06392974258</v>
      </c>
      <c r="BI348" s="11">
        <f t="shared" si="228"/>
        <v>0.4310367935</v>
      </c>
      <c r="BJ348" s="11">
        <f t="shared" si="228"/>
        <v>0.8260140051</v>
      </c>
      <c r="BK348" s="11">
        <f t="shared" si="228"/>
        <v>0.1959781136</v>
      </c>
      <c r="BL348" s="11">
        <f t="shared" si="228"/>
        <v>0.1255970934</v>
      </c>
      <c r="BM348" s="11">
        <f t="shared" si="228"/>
        <v>0.5044344272</v>
      </c>
      <c r="BN348" s="11">
        <f t="shared" si="228"/>
        <v>0.01730626538</v>
      </c>
      <c r="BO348" s="11">
        <f t="shared" si="228"/>
        <v>0.7344471035</v>
      </c>
      <c r="BP348" s="11">
        <f t="shared" si="228"/>
        <v>0.8577177218</v>
      </c>
      <c r="BQ348" s="11">
        <f t="shared" si="228"/>
        <v>0.353363303</v>
      </c>
      <c r="BR348" s="11">
        <f t="shared" si="228"/>
        <v>0.8695736162</v>
      </c>
      <c r="BS348" s="11">
        <f t="shared" si="228"/>
        <v>0.1750677602</v>
      </c>
      <c r="BT348" s="11">
        <f t="shared" si="228"/>
        <v>0.8680064622</v>
      </c>
      <c r="BU348" s="11">
        <f t="shared" si="228"/>
        <v>0.3757335304</v>
      </c>
      <c r="BV348" s="11">
        <f t="shared" si="228"/>
        <v>0.2062963254</v>
      </c>
      <c r="BW348" s="11">
        <f t="shared" si="228"/>
        <v>0.01165271462</v>
      </c>
      <c r="BX348" s="11">
        <f t="shared" si="228"/>
        <v>0.5973196219</v>
      </c>
      <c r="BY348" s="11">
        <f t="shared" si="228"/>
        <v>0.4594658577</v>
      </c>
      <c r="BZ348" s="11">
        <f t="shared" si="228"/>
        <v>0.4717304418</v>
      </c>
      <c r="CA348" s="11">
        <f t="shared" si="228"/>
        <v>0.7821161708</v>
      </c>
      <c r="CB348" s="11">
        <f t="shared" si="228"/>
        <v>0.9450487467</v>
      </c>
      <c r="CC348" s="11">
        <f t="shared" si="228"/>
        <v>0.5131131052</v>
      </c>
      <c r="CD348" s="11">
        <f t="shared" si="228"/>
        <v>0.2832120428</v>
      </c>
      <c r="CE348" s="11">
        <f t="shared" si="228"/>
        <v>0.747197151</v>
      </c>
      <c r="CF348" s="11">
        <f t="shared" si="228"/>
        <v>0.9797805993</v>
      </c>
      <c r="CG348" s="11">
        <f t="shared" si="228"/>
        <v>0.7272556524</v>
      </c>
      <c r="CH348" s="11">
        <f t="shared" si="228"/>
        <v>0.1878682461</v>
      </c>
      <c r="CI348" s="11">
        <f t="shared" si="228"/>
        <v>0.3253475214</v>
      </c>
      <c r="CJ348" s="11">
        <f t="shared" si="228"/>
        <v>0.2860045733</v>
      </c>
      <c r="CK348" s="11">
        <f t="shared" si="228"/>
        <v>0.9299520743</v>
      </c>
      <c r="CL348" s="11">
        <f t="shared" si="228"/>
        <v>0.7995162383</v>
      </c>
      <c r="CM348" s="11">
        <f t="shared" si="228"/>
        <v>0.2720655515</v>
      </c>
      <c r="CN348" s="11">
        <f t="shared" si="228"/>
        <v>0.7476486315</v>
      </c>
      <c r="CO348" s="11">
        <f t="shared" si="228"/>
        <v>0.6495261904</v>
      </c>
      <c r="CP348" s="11">
        <f t="shared" si="228"/>
        <v>0.7415314717</v>
      </c>
      <c r="CQ348" s="11">
        <f t="shared" si="228"/>
        <v>0.8419567645</v>
      </c>
      <c r="CR348" s="11">
        <f t="shared" si="228"/>
        <v>0.8192250579</v>
      </c>
      <c r="CS348" s="11">
        <f t="shared" si="228"/>
        <v>0.7479717611</v>
      </c>
      <c r="CT348" s="11">
        <f t="shared" si="228"/>
        <v>0.07146637924</v>
      </c>
      <c r="CU348" s="11">
        <f t="shared" si="228"/>
        <v>0.4218028988</v>
      </c>
      <c r="CV348" s="11">
        <f t="shared" si="228"/>
        <v>0.5853674627</v>
      </c>
      <c r="CW348" s="11">
        <f t="shared" si="228"/>
        <v>0.7382562375</v>
      </c>
    </row>
    <row r="349" ht="12.75" customHeight="1" outlineLevel="1">
      <c r="A349" s="11" t="str">
        <f t="shared" si="225"/>
        <v>plans[1].coverages[0].preExConditionsDetails.treatmentFreePeriod</v>
      </c>
      <c r="B349" s="11">
        <f t="shared" ref="B349:CW349" si="229">RAND()</f>
        <v>0.807357305</v>
      </c>
      <c r="C349" s="11">
        <f t="shared" si="229"/>
        <v>0.5037163705</v>
      </c>
      <c r="D349" s="11">
        <f t="shared" si="229"/>
        <v>0.3925395394</v>
      </c>
      <c r="E349" s="11">
        <f t="shared" si="229"/>
        <v>0.2024922055</v>
      </c>
      <c r="F349" s="11">
        <f t="shared" si="229"/>
        <v>0.6731447639</v>
      </c>
      <c r="G349" s="11">
        <f t="shared" si="229"/>
        <v>0.3587405706</v>
      </c>
      <c r="H349" s="11">
        <f t="shared" si="229"/>
        <v>0.2007579782</v>
      </c>
      <c r="I349" s="11">
        <f t="shared" si="229"/>
        <v>0.590148344</v>
      </c>
      <c r="J349" s="11">
        <f t="shared" si="229"/>
        <v>0.1665486053</v>
      </c>
      <c r="K349" s="11">
        <f t="shared" si="229"/>
        <v>0.7403049787</v>
      </c>
      <c r="L349" s="11">
        <f t="shared" si="229"/>
        <v>0.2990001063</v>
      </c>
      <c r="M349" s="11">
        <f t="shared" si="229"/>
        <v>0.6016680751</v>
      </c>
      <c r="N349" s="11">
        <f t="shared" si="229"/>
        <v>0.8524569713</v>
      </c>
      <c r="O349" s="11">
        <f t="shared" si="229"/>
        <v>0.06572612317</v>
      </c>
      <c r="P349" s="11">
        <f t="shared" si="229"/>
        <v>0.1241416849</v>
      </c>
      <c r="Q349" s="11">
        <f t="shared" si="229"/>
        <v>0.03107779115</v>
      </c>
      <c r="R349" s="11">
        <f t="shared" si="229"/>
        <v>0.2624897857</v>
      </c>
      <c r="S349" s="11">
        <f t="shared" si="229"/>
        <v>0.4284670586</v>
      </c>
      <c r="T349" s="11">
        <f t="shared" si="229"/>
        <v>0.1110959505</v>
      </c>
      <c r="U349" s="11">
        <f t="shared" si="229"/>
        <v>0.9063835148</v>
      </c>
      <c r="V349" s="11">
        <f t="shared" si="229"/>
        <v>0.470259823</v>
      </c>
      <c r="W349" s="11">
        <f t="shared" si="229"/>
        <v>0.06165825575</v>
      </c>
      <c r="X349" s="11">
        <f t="shared" si="229"/>
        <v>0.4520653183</v>
      </c>
      <c r="Y349" s="11">
        <f t="shared" si="229"/>
        <v>0.5965550314</v>
      </c>
      <c r="Z349" s="11">
        <f t="shared" si="229"/>
        <v>0.5551225916</v>
      </c>
      <c r="AA349" s="11">
        <f t="shared" si="229"/>
        <v>0.437177768</v>
      </c>
      <c r="AB349" s="11">
        <f t="shared" si="229"/>
        <v>0.6915472448</v>
      </c>
      <c r="AC349" s="11">
        <f t="shared" si="229"/>
        <v>0.6575848231</v>
      </c>
      <c r="AD349" s="11">
        <f t="shared" si="229"/>
        <v>0.6614462698</v>
      </c>
      <c r="AE349" s="11">
        <f t="shared" si="229"/>
        <v>0.0198216117</v>
      </c>
      <c r="AF349" s="11">
        <f t="shared" si="229"/>
        <v>0.4891260268</v>
      </c>
      <c r="AG349" s="11">
        <f t="shared" si="229"/>
        <v>0.06215275853</v>
      </c>
      <c r="AH349" s="11">
        <f t="shared" si="229"/>
        <v>0.6104328126</v>
      </c>
      <c r="AI349" s="11">
        <f t="shared" si="229"/>
        <v>0.9460957662</v>
      </c>
      <c r="AJ349" s="11">
        <f t="shared" si="229"/>
        <v>0.1320811805</v>
      </c>
      <c r="AK349" s="11">
        <f t="shared" si="229"/>
        <v>0.7074282289</v>
      </c>
      <c r="AL349" s="11">
        <f t="shared" si="229"/>
        <v>0.2715217425</v>
      </c>
      <c r="AM349" s="11">
        <f t="shared" si="229"/>
        <v>0.1471610378</v>
      </c>
      <c r="AN349" s="11">
        <f t="shared" si="229"/>
        <v>0.6298441683</v>
      </c>
      <c r="AO349" s="11">
        <f t="shared" si="229"/>
        <v>0.3455404699</v>
      </c>
      <c r="AP349" s="11">
        <f t="shared" si="229"/>
        <v>0.150407528</v>
      </c>
      <c r="AQ349" s="11">
        <f t="shared" si="229"/>
        <v>0.6854619162</v>
      </c>
      <c r="AR349" s="11">
        <f t="shared" si="229"/>
        <v>0.4723345149</v>
      </c>
      <c r="AS349" s="11">
        <f t="shared" si="229"/>
        <v>0.3312488699</v>
      </c>
      <c r="AT349" s="11">
        <f t="shared" si="229"/>
        <v>0.9007021454</v>
      </c>
      <c r="AU349" s="11">
        <f t="shared" si="229"/>
        <v>0.3245708543</v>
      </c>
      <c r="AV349" s="11">
        <f t="shared" si="229"/>
        <v>0.3842063996</v>
      </c>
      <c r="AW349" s="11">
        <f t="shared" si="229"/>
        <v>0.8313440285</v>
      </c>
      <c r="AX349" s="11">
        <f t="shared" si="229"/>
        <v>0.7162737175</v>
      </c>
      <c r="AY349" s="11">
        <f t="shared" si="229"/>
        <v>0.6017791087</v>
      </c>
      <c r="AZ349" s="11">
        <f t="shared" si="229"/>
        <v>0.6570374297</v>
      </c>
      <c r="BA349" s="11">
        <f t="shared" si="229"/>
        <v>0.3903110736</v>
      </c>
      <c r="BB349" s="11">
        <f t="shared" si="229"/>
        <v>0.8112929387</v>
      </c>
      <c r="BC349" s="11">
        <f t="shared" si="229"/>
        <v>0.9229653988</v>
      </c>
      <c r="BD349" s="11">
        <f t="shared" si="229"/>
        <v>0.8914902294</v>
      </c>
      <c r="BE349" s="11">
        <f t="shared" si="229"/>
        <v>0.9967865309</v>
      </c>
      <c r="BF349" s="11">
        <f t="shared" si="229"/>
        <v>0.4450179791</v>
      </c>
      <c r="BG349" s="11">
        <f t="shared" si="229"/>
        <v>0.4492735889</v>
      </c>
      <c r="BH349" s="11">
        <f t="shared" si="229"/>
        <v>0.2314786894</v>
      </c>
      <c r="BI349" s="11">
        <f t="shared" si="229"/>
        <v>0.04533975479</v>
      </c>
      <c r="BJ349" s="11">
        <f t="shared" si="229"/>
        <v>0.1983496127</v>
      </c>
      <c r="BK349" s="11">
        <f t="shared" si="229"/>
        <v>0.7951308687</v>
      </c>
      <c r="BL349" s="11">
        <f t="shared" si="229"/>
        <v>0.4223696818</v>
      </c>
      <c r="BM349" s="11">
        <f t="shared" si="229"/>
        <v>0.8381104446</v>
      </c>
      <c r="BN349" s="11">
        <f t="shared" si="229"/>
        <v>0.4591875542</v>
      </c>
      <c r="BO349" s="11">
        <f t="shared" si="229"/>
        <v>0.8071372851</v>
      </c>
      <c r="BP349" s="11">
        <f t="shared" si="229"/>
        <v>0.2752518421</v>
      </c>
      <c r="BQ349" s="11">
        <f t="shared" si="229"/>
        <v>0.5208332645</v>
      </c>
      <c r="BR349" s="11">
        <f t="shared" si="229"/>
        <v>0.323619265</v>
      </c>
      <c r="BS349" s="11">
        <f t="shared" si="229"/>
        <v>0.9433583474</v>
      </c>
      <c r="BT349" s="11">
        <f t="shared" si="229"/>
        <v>0.3693022732</v>
      </c>
      <c r="BU349" s="11">
        <f t="shared" si="229"/>
        <v>0.5977809769</v>
      </c>
      <c r="BV349" s="11">
        <f t="shared" si="229"/>
        <v>0.3699726225</v>
      </c>
      <c r="BW349" s="11">
        <f t="shared" si="229"/>
        <v>0.02255152072</v>
      </c>
      <c r="BX349" s="11">
        <f t="shared" si="229"/>
        <v>0.07428291502</v>
      </c>
      <c r="BY349" s="11">
        <f t="shared" si="229"/>
        <v>0.4201573407</v>
      </c>
      <c r="BZ349" s="11">
        <f t="shared" si="229"/>
        <v>0.01276352637</v>
      </c>
      <c r="CA349" s="11">
        <f t="shared" si="229"/>
        <v>0.3628581587</v>
      </c>
      <c r="CB349" s="11">
        <f t="shared" si="229"/>
        <v>0.2251972647</v>
      </c>
      <c r="CC349" s="11">
        <f t="shared" si="229"/>
        <v>0.2924707135</v>
      </c>
      <c r="CD349" s="11">
        <f t="shared" si="229"/>
        <v>0.3935698151</v>
      </c>
      <c r="CE349" s="11">
        <f t="shared" si="229"/>
        <v>0.5794919521</v>
      </c>
      <c r="CF349" s="11">
        <f t="shared" si="229"/>
        <v>0.03113922584</v>
      </c>
      <c r="CG349" s="11">
        <f t="shared" si="229"/>
        <v>0.09142031717</v>
      </c>
      <c r="CH349" s="11">
        <f t="shared" si="229"/>
        <v>0.01586272204</v>
      </c>
      <c r="CI349" s="11">
        <f t="shared" si="229"/>
        <v>0.560955316</v>
      </c>
      <c r="CJ349" s="11">
        <f t="shared" si="229"/>
        <v>0.05036501945</v>
      </c>
      <c r="CK349" s="11">
        <f t="shared" si="229"/>
        <v>0.5418254289</v>
      </c>
      <c r="CL349" s="11">
        <f t="shared" si="229"/>
        <v>0.5808270125</v>
      </c>
      <c r="CM349" s="11">
        <f t="shared" si="229"/>
        <v>0.3933147556</v>
      </c>
      <c r="CN349" s="11">
        <f t="shared" si="229"/>
        <v>0.3136194358</v>
      </c>
      <c r="CO349" s="11">
        <f t="shared" si="229"/>
        <v>0.5441297013</v>
      </c>
      <c r="CP349" s="11">
        <f t="shared" si="229"/>
        <v>0.7312012634</v>
      </c>
      <c r="CQ349" s="11">
        <f t="shared" si="229"/>
        <v>0.2520665228</v>
      </c>
      <c r="CR349" s="11">
        <f t="shared" si="229"/>
        <v>0.927747843</v>
      </c>
      <c r="CS349" s="11">
        <f t="shared" si="229"/>
        <v>0.1980112405</v>
      </c>
      <c r="CT349" s="11">
        <f t="shared" si="229"/>
        <v>0.6601693304</v>
      </c>
      <c r="CU349" s="11">
        <f t="shared" si="229"/>
        <v>0.5311240258</v>
      </c>
      <c r="CV349" s="11">
        <f t="shared" si="229"/>
        <v>0.7416249569</v>
      </c>
      <c r="CW349" s="11">
        <f t="shared" si="229"/>
        <v>0.4166298618</v>
      </c>
    </row>
    <row r="350" ht="12.75" customHeight="1" outlineLevel="1">
      <c r="A350" s="11" t="str">
        <f t="shared" si="225"/>
        <v>plans[1].coverages[0].preExConditionsDetails.continuoslyInsuredPeriod </v>
      </c>
      <c r="B350" s="11">
        <f t="shared" ref="B350:CW350" si="230">RAND()</f>
        <v>0.2620302732</v>
      </c>
      <c r="C350" s="11">
        <f t="shared" si="230"/>
        <v>0.7310322761</v>
      </c>
      <c r="D350" s="11">
        <f t="shared" si="230"/>
        <v>0.6115466459</v>
      </c>
      <c r="E350" s="11">
        <f t="shared" si="230"/>
        <v>0.6803603089</v>
      </c>
      <c r="F350" s="11">
        <f t="shared" si="230"/>
        <v>0.3005514811</v>
      </c>
      <c r="G350" s="11">
        <f t="shared" si="230"/>
        <v>0.03896111728</v>
      </c>
      <c r="H350" s="11">
        <f t="shared" si="230"/>
        <v>0.3390998157</v>
      </c>
      <c r="I350" s="11">
        <f t="shared" si="230"/>
        <v>0.8992221491</v>
      </c>
      <c r="J350" s="11">
        <f t="shared" si="230"/>
        <v>0.3060150912</v>
      </c>
      <c r="K350" s="11">
        <f t="shared" si="230"/>
        <v>0.6790783164</v>
      </c>
      <c r="L350" s="11">
        <f t="shared" si="230"/>
        <v>0.7356289368</v>
      </c>
      <c r="M350" s="11">
        <f t="shared" si="230"/>
        <v>0.7622751278</v>
      </c>
      <c r="N350" s="11">
        <f t="shared" si="230"/>
        <v>0.5330289514</v>
      </c>
      <c r="O350" s="11">
        <f t="shared" si="230"/>
        <v>0.6198527141</v>
      </c>
      <c r="P350" s="11">
        <f t="shared" si="230"/>
        <v>0.7619613897</v>
      </c>
      <c r="Q350" s="11">
        <f t="shared" si="230"/>
        <v>0.7789707588</v>
      </c>
      <c r="R350" s="11">
        <f t="shared" si="230"/>
        <v>0.7950434535</v>
      </c>
      <c r="S350" s="11">
        <f t="shared" si="230"/>
        <v>0.4788259067</v>
      </c>
      <c r="T350" s="11">
        <f t="shared" si="230"/>
        <v>0.3676972049</v>
      </c>
      <c r="U350" s="11">
        <f t="shared" si="230"/>
        <v>0.733297205</v>
      </c>
      <c r="V350" s="11">
        <f t="shared" si="230"/>
        <v>0.5352256511</v>
      </c>
      <c r="W350" s="11">
        <f t="shared" si="230"/>
        <v>0.8060870893</v>
      </c>
      <c r="X350" s="11">
        <f t="shared" si="230"/>
        <v>0.8967086073</v>
      </c>
      <c r="Y350" s="11">
        <f t="shared" si="230"/>
        <v>0.796508434</v>
      </c>
      <c r="Z350" s="11">
        <f t="shared" si="230"/>
        <v>0.7199043669</v>
      </c>
      <c r="AA350" s="11">
        <f t="shared" si="230"/>
        <v>0.1327016576</v>
      </c>
      <c r="AB350" s="11">
        <f t="shared" si="230"/>
        <v>0.7781008381</v>
      </c>
      <c r="AC350" s="11">
        <f t="shared" si="230"/>
        <v>0.2739474258</v>
      </c>
      <c r="AD350" s="11">
        <f t="shared" si="230"/>
        <v>0.7928672103</v>
      </c>
      <c r="AE350" s="11">
        <f t="shared" si="230"/>
        <v>0.8348746203</v>
      </c>
      <c r="AF350" s="11">
        <f t="shared" si="230"/>
        <v>0.3659158194</v>
      </c>
      <c r="AG350" s="11">
        <f t="shared" si="230"/>
        <v>0.6617450668</v>
      </c>
      <c r="AH350" s="11">
        <f t="shared" si="230"/>
        <v>0.178790923</v>
      </c>
      <c r="AI350" s="11">
        <f t="shared" si="230"/>
        <v>0.1146300226</v>
      </c>
      <c r="AJ350" s="11">
        <f t="shared" si="230"/>
        <v>0.04085946923</v>
      </c>
      <c r="AK350" s="11">
        <f t="shared" si="230"/>
        <v>0.9391756351</v>
      </c>
      <c r="AL350" s="11">
        <f t="shared" si="230"/>
        <v>0.07408632467</v>
      </c>
      <c r="AM350" s="11">
        <f t="shared" si="230"/>
        <v>0.6477878992</v>
      </c>
      <c r="AN350" s="11">
        <f t="shared" si="230"/>
        <v>0.9373345519</v>
      </c>
      <c r="AO350" s="11">
        <f t="shared" si="230"/>
        <v>0.2724503091</v>
      </c>
      <c r="AP350" s="11">
        <f t="shared" si="230"/>
        <v>0.513439045</v>
      </c>
      <c r="AQ350" s="11">
        <f t="shared" si="230"/>
        <v>0.70001976</v>
      </c>
      <c r="AR350" s="11">
        <f t="shared" si="230"/>
        <v>0.9090595962</v>
      </c>
      <c r="AS350" s="11">
        <f t="shared" si="230"/>
        <v>0.5557300137</v>
      </c>
      <c r="AT350" s="11">
        <f t="shared" si="230"/>
        <v>0.9503272611</v>
      </c>
      <c r="AU350" s="11">
        <f t="shared" si="230"/>
        <v>0.7617638483</v>
      </c>
      <c r="AV350" s="11">
        <f t="shared" si="230"/>
        <v>0.5965557885</v>
      </c>
      <c r="AW350" s="11">
        <f t="shared" si="230"/>
        <v>0.4651385825</v>
      </c>
      <c r="AX350" s="11">
        <f t="shared" si="230"/>
        <v>0.8397977693</v>
      </c>
      <c r="AY350" s="11">
        <f t="shared" si="230"/>
        <v>0.002781779352</v>
      </c>
      <c r="AZ350" s="11">
        <f t="shared" si="230"/>
        <v>0.7097825893</v>
      </c>
      <c r="BA350" s="11">
        <f t="shared" si="230"/>
        <v>0.9515577965</v>
      </c>
      <c r="BB350" s="11">
        <f t="shared" si="230"/>
        <v>0.9617816472</v>
      </c>
      <c r="BC350" s="11">
        <f t="shared" si="230"/>
        <v>0.09713721051</v>
      </c>
      <c r="BD350" s="11">
        <f t="shared" si="230"/>
        <v>0.8892036146</v>
      </c>
      <c r="BE350" s="11">
        <f t="shared" si="230"/>
        <v>0.3479853583</v>
      </c>
      <c r="BF350" s="11">
        <f t="shared" si="230"/>
        <v>0.4732306191</v>
      </c>
      <c r="BG350" s="11">
        <f t="shared" si="230"/>
        <v>0.2193783066</v>
      </c>
      <c r="BH350" s="11">
        <f t="shared" si="230"/>
        <v>0.7585639275</v>
      </c>
      <c r="BI350" s="11">
        <f t="shared" si="230"/>
        <v>0.5172371172</v>
      </c>
      <c r="BJ350" s="11">
        <f t="shared" si="230"/>
        <v>0.9273555664</v>
      </c>
      <c r="BK350" s="11">
        <f t="shared" si="230"/>
        <v>0.2627051522</v>
      </c>
      <c r="BL350" s="11">
        <f t="shared" si="230"/>
        <v>0.03266003341</v>
      </c>
      <c r="BM350" s="11">
        <f t="shared" si="230"/>
        <v>0.7157747021</v>
      </c>
      <c r="BN350" s="11">
        <f t="shared" si="230"/>
        <v>0.748248274</v>
      </c>
      <c r="BO350" s="11">
        <f t="shared" si="230"/>
        <v>0.579903061</v>
      </c>
      <c r="BP350" s="11">
        <f t="shared" si="230"/>
        <v>0.7933837021</v>
      </c>
      <c r="BQ350" s="11">
        <f t="shared" si="230"/>
        <v>0.09944010592</v>
      </c>
      <c r="BR350" s="11">
        <f t="shared" si="230"/>
        <v>0.8991677881</v>
      </c>
      <c r="BS350" s="11">
        <f t="shared" si="230"/>
        <v>0.7978233745</v>
      </c>
      <c r="BT350" s="11">
        <f t="shared" si="230"/>
        <v>0.2973210686</v>
      </c>
      <c r="BU350" s="11">
        <f t="shared" si="230"/>
        <v>0.04687795628</v>
      </c>
      <c r="BV350" s="11">
        <f t="shared" si="230"/>
        <v>0.7327724968</v>
      </c>
      <c r="BW350" s="11">
        <f t="shared" si="230"/>
        <v>0.5061929002</v>
      </c>
      <c r="BX350" s="11">
        <f t="shared" si="230"/>
        <v>0.92818823</v>
      </c>
      <c r="BY350" s="11">
        <f t="shared" si="230"/>
        <v>0.7264273211</v>
      </c>
      <c r="BZ350" s="11">
        <f t="shared" si="230"/>
        <v>0.2615793185</v>
      </c>
      <c r="CA350" s="11">
        <f t="shared" si="230"/>
        <v>0.8715331588</v>
      </c>
      <c r="CB350" s="11">
        <f t="shared" si="230"/>
        <v>0.157384204</v>
      </c>
      <c r="CC350" s="11">
        <f t="shared" si="230"/>
        <v>0.582263775</v>
      </c>
      <c r="CD350" s="11">
        <f t="shared" si="230"/>
        <v>0.3369312352</v>
      </c>
      <c r="CE350" s="11">
        <f t="shared" si="230"/>
        <v>0.4769707002</v>
      </c>
      <c r="CF350" s="11">
        <f t="shared" si="230"/>
        <v>0.6259432176</v>
      </c>
      <c r="CG350" s="11">
        <f t="shared" si="230"/>
        <v>0.6655733607</v>
      </c>
      <c r="CH350" s="11">
        <f t="shared" si="230"/>
        <v>0.4747542348</v>
      </c>
      <c r="CI350" s="11">
        <f t="shared" si="230"/>
        <v>0.9387199051</v>
      </c>
      <c r="CJ350" s="11">
        <f t="shared" si="230"/>
        <v>0.7111668559</v>
      </c>
      <c r="CK350" s="11">
        <f t="shared" si="230"/>
        <v>0.9865394164</v>
      </c>
      <c r="CL350" s="11">
        <f t="shared" si="230"/>
        <v>0.3163851906</v>
      </c>
      <c r="CM350" s="11">
        <f t="shared" si="230"/>
        <v>0.1000193007</v>
      </c>
      <c r="CN350" s="11">
        <f t="shared" si="230"/>
        <v>0.1912178258</v>
      </c>
      <c r="CO350" s="11">
        <f t="shared" si="230"/>
        <v>0.3129237474</v>
      </c>
      <c r="CP350" s="11">
        <f t="shared" si="230"/>
        <v>0.9627516911</v>
      </c>
      <c r="CQ350" s="11">
        <f t="shared" si="230"/>
        <v>0.8533027693</v>
      </c>
      <c r="CR350" s="11">
        <f t="shared" si="230"/>
        <v>0.8709563162</v>
      </c>
      <c r="CS350" s="11">
        <f t="shared" si="230"/>
        <v>0.0910232238</v>
      </c>
      <c r="CT350" s="11">
        <f t="shared" si="230"/>
        <v>0.6701853084</v>
      </c>
      <c r="CU350" s="11">
        <f t="shared" si="230"/>
        <v>0.8913869252</v>
      </c>
      <c r="CV350" s="11">
        <f t="shared" si="230"/>
        <v>0.2823002412</v>
      </c>
      <c r="CW350" s="11">
        <f t="shared" si="230"/>
        <v>0.4147830974</v>
      </c>
    </row>
    <row r="351" ht="12.75" customHeight="1" outlineLevel="1">
      <c r="A351" s="11" t="str">
        <f t="shared" si="225"/>
        <v>plans[1].coverages[0].matchFICA</v>
      </c>
      <c r="B351" s="11">
        <f t="shared" ref="B351:CW351" si="231">RAND()</f>
        <v>0.8815594615</v>
      </c>
      <c r="C351" s="11">
        <f t="shared" si="231"/>
        <v>0.2748362436</v>
      </c>
      <c r="D351" s="11">
        <f t="shared" si="231"/>
        <v>0.5435039602</v>
      </c>
      <c r="E351" s="11">
        <f t="shared" si="231"/>
        <v>0.6142782285</v>
      </c>
      <c r="F351" s="11">
        <f t="shared" si="231"/>
        <v>0.1182974124</v>
      </c>
      <c r="G351" s="11">
        <f t="shared" si="231"/>
        <v>0.4505737342</v>
      </c>
      <c r="H351" s="11">
        <f t="shared" si="231"/>
        <v>0.5337849949</v>
      </c>
      <c r="I351" s="11">
        <f t="shared" si="231"/>
        <v>0.3218519919</v>
      </c>
      <c r="J351" s="11">
        <f t="shared" si="231"/>
        <v>0.4838873336</v>
      </c>
      <c r="K351" s="11">
        <f t="shared" si="231"/>
        <v>0.3171825702</v>
      </c>
      <c r="L351" s="11">
        <f t="shared" si="231"/>
        <v>0.5272449716</v>
      </c>
      <c r="M351" s="11">
        <f t="shared" si="231"/>
        <v>0.8149468963</v>
      </c>
      <c r="N351" s="11">
        <f t="shared" si="231"/>
        <v>0.1601793719</v>
      </c>
      <c r="O351" s="11">
        <f t="shared" si="231"/>
        <v>0.6757052511</v>
      </c>
      <c r="P351" s="11">
        <f t="shared" si="231"/>
        <v>0.01500193373</v>
      </c>
      <c r="Q351" s="11">
        <f t="shared" si="231"/>
        <v>0.5977194855</v>
      </c>
      <c r="R351" s="11">
        <f t="shared" si="231"/>
        <v>0.6130230859</v>
      </c>
      <c r="S351" s="11">
        <f t="shared" si="231"/>
        <v>0.5747373851</v>
      </c>
      <c r="T351" s="11">
        <f t="shared" si="231"/>
        <v>0.5361832003</v>
      </c>
      <c r="U351" s="11">
        <f t="shared" si="231"/>
        <v>0.2833395694</v>
      </c>
      <c r="V351" s="11">
        <f t="shared" si="231"/>
        <v>0.4720481576</v>
      </c>
      <c r="W351" s="11">
        <f t="shared" si="231"/>
        <v>0.7710952406</v>
      </c>
      <c r="X351" s="11">
        <f t="shared" si="231"/>
        <v>0.3339818725</v>
      </c>
      <c r="Y351" s="11">
        <f t="shared" si="231"/>
        <v>0.01696863756</v>
      </c>
      <c r="Z351" s="11">
        <f t="shared" si="231"/>
        <v>0.5616293383</v>
      </c>
      <c r="AA351" s="11">
        <f t="shared" si="231"/>
        <v>0.7918627639</v>
      </c>
      <c r="AB351" s="11">
        <f t="shared" si="231"/>
        <v>0.7664129575</v>
      </c>
      <c r="AC351" s="11">
        <f t="shared" si="231"/>
        <v>0.7598832488</v>
      </c>
      <c r="AD351" s="11">
        <f t="shared" si="231"/>
        <v>0.1025665528</v>
      </c>
      <c r="AE351" s="11">
        <f t="shared" si="231"/>
        <v>0.9298492248</v>
      </c>
      <c r="AF351" s="11">
        <f t="shared" si="231"/>
        <v>0.1163003181</v>
      </c>
      <c r="AG351" s="11">
        <f t="shared" si="231"/>
        <v>0.3917748003</v>
      </c>
      <c r="AH351" s="11">
        <f t="shared" si="231"/>
        <v>0.3540116995</v>
      </c>
      <c r="AI351" s="11">
        <f t="shared" si="231"/>
        <v>0.7544887786</v>
      </c>
      <c r="AJ351" s="11">
        <f t="shared" si="231"/>
        <v>0.6950261096</v>
      </c>
      <c r="AK351" s="11">
        <f t="shared" si="231"/>
        <v>0.8382566373</v>
      </c>
      <c r="AL351" s="11">
        <f t="shared" si="231"/>
        <v>0.2151732439</v>
      </c>
      <c r="AM351" s="11">
        <f t="shared" si="231"/>
        <v>0.9702131292</v>
      </c>
      <c r="AN351" s="11">
        <f t="shared" si="231"/>
        <v>0.3845733674</v>
      </c>
      <c r="AO351" s="11">
        <f t="shared" si="231"/>
        <v>0.6806100928</v>
      </c>
      <c r="AP351" s="11">
        <f t="shared" si="231"/>
        <v>0.556329882</v>
      </c>
      <c r="AQ351" s="11">
        <f t="shared" si="231"/>
        <v>0.7043286316</v>
      </c>
      <c r="AR351" s="11">
        <f t="shared" si="231"/>
        <v>0.01239353274</v>
      </c>
      <c r="AS351" s="11">
        <f t="shared" si="231"/>
        <v>0.9548005148</v>
      </c>
      <c r="AT351" s="11">
        <f t="shared" si="231"/>
        <v>0.2986846147</v>
      </c>
      <c r="AU351" s="11">
        <f t="shared" si="231"/>
        <v>0.5564290124</v>
      </c>
      <c r="AV351" s="11">
        <f t="shared" si="231"/>
        <v>0.2036298126</v>
      </c>
      <c r="AW351" s="11">
        <f t="shared" si="231"/>
        <v>0.09679441632</v>
      </c>
      <c r="AX351" s="11">
        <f t="shared" si="231"/>
        <v>0.5125902376</v>
      </c>
      <c r="AY351" s="11">
        <f t="shared" si="231"/>
        <v>0.9913749954</v>
      </c>
      <c r="AZ351" s="11">
        <f t="shared" si="231"/>
        <v>0.60522784</v>
      </c>
      <c r="BA351" s="11">
        <f t="shared" si="231"/>
        <v>0.2412094098</v>
      </c>
      <c r="BB351" s="11">
        <f t="shared" si="231"/>
        <v>0.05367783042</v>
      </c>
      <c r="BC351" s="11">
        <f t="shared" si="231"/>
        <v>0.907872047</v>
      </c>
      <c r="BD351" s="11">
        <f t="shared" si="231"/>
        <v>0.6264646122</v>
      </c>
      <c r="BE351" s="11">
        <f t="shared" si="231"/>
        <v>0.330327665</v>
      </c>
      <c r="BF351" s="11">
        <f t="shared" si="231"/>
        <v>0.5064192882</v>
      </c>
      <c r="BG351" s="11">
        <f t="shared" si="231"/>
        <v>0.4646775796</v>
      </c>
      <c r="BH351" s="11">
        <f t="shared" si="231"/>
        <v>0.09042738988</v>
      </c>
      <c r="BI351" s="11">
        <f t="shared" si="231"/>
        <v>0.7405045155</v>
      </c>
      <c r="BJ351" s="11">
        <f t="shared" si="231"/>
        <v>0.4546551001</v>
      </c>
      <c r="BK351" s="11">
        <f t="shared" si="231"/>
        <v>0.4964687335</v>
      </c>
      <c r="BL351" s="11">
        <f t="shared" si="231"/>
        <v>0.4409733483</v>
      </c>
      <c r="BM351" s="11">
        <f t="shared" si="231"/>
        <v>0.3830033185</v>
      </c>
      <c r="BN351" s="11">
        <f t="shared" si="231"/>
        <v>0.3486188103</v>
      </c>
      <c r="BO351" s="11">
        <f t="shared" si="231"/>
        <v>0.1014020213</v>
      </c>
      <c r="BP351" s="11">
        <f t="shared" si="231"/>
        <v>0.3997015368</v>
      </c>
      <c r="BQ351" s="11">
        <f t="shared" si="231"/>
        <v>0.4862878118</v>
      </c>
      <c r="BR351" s="11">
        <f t="shared" si="231"/>
        <v>0.4879892727</v>
      </c>
      <c r="BS351" s="11">
        <f t="shared" si="231"/>
        <v>0.2323963062</v>
      </c>
      <c r="BT351" s="11">
        <f t="shared" si="231"/>
        <v>0.217468273</v>
      </c>
      <c r="BU351" s="11">
        <f t="shared" si="231"/>
        <v>0.5168032154</v>
      </c>
      <c r="BV351" s="11">
        <f t="shared" si="231"/>
        <v>0.8905019303</v>
      </c>
      <c r="BW351" s="11">
        <f t="shared" si="231"/>
        <v>0.3741699287</v>
      </c>
      <c r="BX351" s="11">
        <f t="shared" si="231"/>
        <v>0.9149771775</v>
      </c>
      <c r="BY351" s="11">
        <f t="shared" si="231"/>
        <v>0.945277462</v>
      </c>
      <c r="BZ351" s="11">
        <f t="shared" si="231"/>
        <v>0.06565058225</v>
      </c>
      <c r="CA351" s="11">
        <f t="shared" si="231"/>
        <v>0.6380635798</v>
      </c>
      <c r="CB351" s="11">
        <f t="shared" si="231"/>
        <v>0.1569752817</v>
      </c>
      <c r="CC351" s="11">
        <f t="shared" si="231"/>
        <v>0.8155735443</v>
      </c>
      <c r="CD351" s="11">
        <f t="shared" si="231"/>
        <v>0.9630105499</v>
      </c>
      <c r="CE351" s="11">
        <f t="shared" si="231"/>
        <v>0.8566801895</v>
      </c>
      <c r="CF351" s="11">
        <f t="shared" si="231"/>
        <v>0.6545863019</v>
      </c>
      <c r="CG351" s="11">
        <f t="shared" si="231"/>
        <v>0.3231245045</v>
      </c>
      <c r="CH351" s="11">
        <f t="shared" si="231"/>
        <v>0.6147148152</v>
      </c>
      <c r="CI351" s="11">
        <f t="shared" si="231"/>
        <v>0.510372751</v>
      </c>
      <c r="CJ351" s="11">
        <f t="shared" si="231"/>
        <v>0.2403123565</v>
      </c>
      <c r="CK351" s="11">
        <f t="shared" si="231"/>
        <v>0.85998212</v>
      </c>
      <c r="CL351" s="11">
        <f t="shared" si="231"/>
        <v>0.2416141101</v>
      </c>
      <c r="CM351" s="11">
        <f t="shared" si="231"/>
        <v>0.5676116549</v>
      </c>
      <c r="CN351" s="11">
        <f t="shared" si="231"/>
        <v>0.01023528628</v>
      </c>
      <c r="CO351" s="11">
        <f t="shared" si="231"/>
        <v>0.2335107154</v>
      </c>
      <c r="CP351" s="11">
        <f t="shared" si="231"/>
        <v>0.8426524934</v>
      </c>
      <c r="CQ351" s="11">
        <f t="shared" si="231"/>
        <v>0.5712626989</v>
      </c>
      <c r="CR351" s="11">
        <f t="shared" si="231"/>
        <v>0.1779491745</v>
      </c>
      <c r="CS351" s="11">
        <f t="shared" si="231"/>
        <v>0.01575698214</v>
      </c>
      <c r="CT351" s="11">
        <f t="shared" si="231"/>
        <v>0.536989402</v>
      </c>
      <c r="CU351" s="11">
        <f t="shared" si="231"/>
        <v>0.5528068945</v>
      </c>
      <c r="CV351" s="11">
        <f t="shared" si="231"/>
        <v>0.5347548481</v>
      </c>
      <c r="CW351" s="11">
        <f t="shared" si="231"/>
        <v>0.2305277362</v>
      </c>
    </row>
    <row r="352" ht="12.75" customHeight="1" outlineLevel="1">
      <c r="A352" s="11" t="str">
        <f t="shared" si="225"/>
        <v>plans[1].coverages[0].workIncentiveIncluded</v>
      </c>
      <c r="B352" s="11">
        <f t="shared" ref="B352:CW352" si="232">RAND()</f>
        <v>0.8772110487</v>
      </c>
      <c r="C352" s="11">
        <f t="shared" si="232"/>
        <v>0.1103720916</v>
      </c>
      <c r="D352" s="11">
        <f t="shared" si="232"/>
        <v>0.7502691117</v>
      </c>
      <c r="E352" s="11">
        <f t="shared" si="232"/>
        <v>0.6265987924</v>
      </c>
      <c r="F352" s="11">
        <f t="shared" si="232"/>
        <v>0.5497351046</v>
      </c>
      <c r="G352" s="11">
        <f t="shared" si="232"/>
        <v>0.04315134413</v>
      </c>
      <c r="H352" s="11">
        <f t="shared" si="232"/>
        <v>0.8617936379</v>
      </c>
      <c r="I352" s="11">
        <f t="shared" si="232"/>
        <v>0.2585343863</v>
      </c>
      <c r="J352" s="11">
        <f t="shared" si="232"/>
        <v>0.6587296982</v>
      </c>
      <c r="K352" s="11">
        <f t="shared" si="232"/>
        <v>0.9409489335</v>
      </c>
      <c r="L352" s="11">
        <f t="shared" si="232"/>
        <v>0.1237695448</v>
      </c>
      <c r="M352" s="11">
        <f t="shared" si="232"/>
        <v>0.2258965076</v>
      </c>
      <c r="N352" s="11">
        <f t="shared" si="232"/>
        <v>0.02965264172</v>
      </c>
      <c r="O352" s="11">
        <f t="shared" si="232"/>
        <v>0.6441040986</v>
      </c>
      <c r="P352" s="11">
        <f t="shared" si="232"/>
        <v>0.1698663693</v>
      </c>
      <c r="Q352" s="11">
        <f t="shared" si="232"/>
        <v>0.5272371559</v>
      </c>
      <c r="R352" s="11">
        <f t="shared" si="232"/>
        <v>0.06510835874</v>
      </c>
      <c r="S352" s="11">
        <f t="shared" si="232"/>
        <v>0.9406254305</v>
      </c>
      <c r="T352" s="11">
        <f t="shared" si="232"/>
        <v>0.2974237895</v>
      </c>
      <c r="U352" s="11">
        <f t="shared" si="232"/>
        <v>0.9002342945</v>
      </c>
      <c r="V352" s="11">
        <f t="shared" si="232"/>
        <v>0.3605981858</v>
      </c>
      <c r="W352" s="11">
        <f t="shared" si="232"/>
        <v>0.2453719555</v>
      </c>
      <c r="X352" s="11">
        <f t="shared" si="232"/>
        <v>0.8577686056</v>
      </c>
      <c r="Y352" s="11">
        <f t="shared" si="232"/>
        <v>0.05913109592</v>
      </c>
      <c r="Z352" s="11">
        <f t="shared" si="232"/>
        <v>0.2258493197</v>
      </c>
      <c r="AA352" s="11">
        <f t="shared" si="232"/>
        <v>0.9553206697</v>
      </c>
      <c r="AB352" s="11">
        <f t="shared" si="232"/>
        <v>0.9212508603</v>
      </c>
      <c r="AC352" s="11">
        <f t="shared" si="232"/>
        <v>0.8836521593</v>
      </c>
      <c r="AD352" s="11">
        <f t="shared" si="232"/>
        <v>0.162503594</v>
      </c>
      <c r="AE352" s="11">
        <f t="shared" si="232"/>
        <v>0.3442017148</v>
      </c>
      <c r="AF352" s="11">
        <f t="shared" si="232"/>
        <v>0.8927806721</v>
      </c>
      <c r="AG352" s="11">
        <f t="shared" si="232"/>
        <v>0.04767795238</v>
      </c>
      <c r="AH352" s="11">
        <f t="shared" si="232"/>
        <v>0.5989473462</v>
      </c>
      <c r="AI352" s="11">
        <f t="shared" si="232"/>
        <v>0.1097825571</v>
      </c>
      <c r="AJ352" s="11">
        <f t="shared" si="232"/>
        <v>0.003646509043</v>
      </c>
      <c r="AK352" s="11">
        <f t="shared" si="232"/>
        <v>0.8259589736</v>
      </c>
      <c r="AL352" s="11">
        <f t="shared" si="232"/>
        <v>0.4330637161</v>
      </c>
      <c r="AM352" s="11">
        <f t="shared" si="232"/>
        <v>0.9370822173</v>
      </c>
      <c r="AN352" s="11">
        <f t="shared" si="232"/>
        <v>0.8553967207</v>
      </c>
      <c r="AO352" s="11">
        <f t="shared" si="232"/>
        <v>0.06715047848</v>
      </c>
      <c r="AP352" s="11">
        <f t="shared" si="232"/>
        <v>0.1836885695</v>
      </c>
      <c r="AQ352" s="11">
        <f t="shared" si="232"/>
        <v>0.6907971145</v>
      </c>
      <c r="AR352" s="11">
        <f t="shared" si="232"/>
        <v>0.4415651379</v>
      </c>
      <c r="AS352" s="11">
        <f t="shared" si="232"/>
        <v>0.5714495258</v>
      </c>
      <c r="AT352" s="11">
        <f t="shared" si="232"/>
        <v>0.8015511855</v>
      </c>
      <c r="AU352" s="11">
        <f t="shared" si="232"/>
        <v>0.1002192819</v>
      </c>
      <c r="AV352" s="11">
        <f t="shared" si="232"/>
        <v>0.3230221792</v>
      </c>
      <c r="AW352" s="11">
        <f t="shared" si="232"/>
        <v>0.3611150754</v>
      </c>
      <c r="AX352" s="11">
        <f t="shared" si="232"/>
        <v>0.4404810606</v>
      </c>
      <c r="AY352" s="11">
        <f t="shared" si="232"/>
        <v>0.04992891057</v>
      </c>
      <c r="AZ352" s="11">
        <f t="shared" si="232"/>
        <v>0.882732846</v>
      </c>
      <c r="BA352" s="11">
        <f t="shared" si="232"/>
        <v>0.5821528127</v>
      </c>
      <c r="BB352" s="11">
        <f t="shared" si="232"/>
        <v>0.7396622558</v>
      </c>
      <c r="BC352" s="11">
        <f t="shared" si="232"/>
        <v>0.8395416908</v>
      </c>
      <c r="BD352" s="11">
        <f t="shared" si="232"/>
        <v>0.835702487</v>
      </c>
      <c r="BE352" s="11">
        <f t="shared" si="232"/>
        <v>0.02544567586</v>
      </c>
      <c r="BF352" s="11">
        <f t="shared" si="232"/>
        <v>0.4177161413</v>
      </c>
      <c r="BG352" s="11">
        <f t="shared" si="232"/>
        <v>0.02579282406</v>
      </c>
      <c r="BH352" s="11">
        <f t="shared" si="232"/>
        <v>0.4198919602</v>
      </c>
      <c r="BI352" s="11">
        <f t="shared" si="232"/>
        <v>0.5056115017</v>
      </c>
      <c r="BJ352" s="11">
        <f t="shared" si="232"/>
        <v>0.2293940937</v>
      </c>
      <c r="BK352" s="11">
        <f t="shared" si="232"/>
        <v>0.7102386446</v>
      </c>
      <c r="BL352" s="11">
        <f t="shared" si="232"/>
        <v>0.943883184</v>
      </c>
      <c r="BM352" s="11">
        <f t="shared" si="232"/>
        <v>0.5858689516</v>
      </c>
      <c r="BN352" s="11">
        <f t="shared" si="232"/>
        <v>0.5856613773</v>
      </c>
      <c r="BO352" s="11">
        <f t="shared" si="232"/>
        <v>0.3858570455</v>
      </c>
      <c r="BP352" s="11">
        <f t="shared" si="232"/>
        <v>0.6170765352</v>
      </c>
      <c r="BQ352" s="11">
        <f t="shared" si="232"/>
        <v>0.3871928714</v>
      </c>
      <c r="BR352" s="11">
        <f t="shared" si="232"/>
        <v>0.3879531924</v>
      </c>
      <c r="BS352" s="11">
        <f t="shared" si="232"/>
        <v>0.7058282965</v>
      </c>
      <c r="BT352" s="11">
        <f t="shared" si="232"/>
        <v>0.8382010921</v>
      </c>
      <c r="BU352" s="11">
        <f t="shared" si="232"/>
        <v>0.4700407047</v>
      </c>
      <c r="BV352" s="11">
        <f t="shared" si="232"/>
        <v>0.8773845921</v>
      </c>
      <c r="BW352" s="11">
        <f t="shared" si="232"/>
        <v>0.7877771587</v>
      </c>
      <c r="BX352" s="11">
        <f t="shared" si="232"/>
        <v>0.3679193077</v>
      </c>
      <c r="BY352" s="11">
        <f t="shared" si="232"/>
        <v>0.0269306995</v>
      </c>
      <c r="BZ352" s="11">
        <f t="shared" si="232"/>
        <v>0.5496950322</v>
      </c>
      <c r="CA352" s="11">
        <f t="shared" si="232"/>
        <v>0.9167576664</v>
      </c>
      <c r="CB352" s="11">
        <f t="shared" si="232"/>
        <v>0.06130689495</v>
      </c>
      <c r="CC352" s="11">
        <f t="shared" si="232"/>
        <v>0.8741535679</v>
      </c>
      <c r="CD352" s="11">
        <f t="shared" si="232"/>
        <v>0.4367092063</v>
      </c>
      <c r="CE352" s="11">
        <f t="shared" si="232"/>
        <v>0.7602618466</v>
      </c>
      <c r="CF352" s="11">
        <f t="shared" si="232"/>
        <v>0.0859898143</v>
      </c>
      <c r="CG352" s="11">
        <f t="shared" si="232"/>
        <v>0.9808986434</v>
      </c>
      <c r="CH352" s="11">
        <f t="shared" si="232"/>
        <v>0.3050951001</v>
      </c>
      <c r="CI352" s="11">
        <f t="shared" si="232"/>
        <v>0.4585336788</v>
      </c>
      <c r="CJ352" s="11">
        <f t="shared" si="232"/>
        <v>0.8017188404</v>
      </c>
      <c r="CK352" s="11">
        <f t="shared" si="232"/>
        <v>0.5240758587</v>
      </c>
      <c r="CL352" s="11">
        <f t="shared" si="232"/>
        <v>0.5732007757</v>
      </c>
      <c r="CM352" s="11">
        <f t="shared" si="232"/>
        <v>0.2034694252</v>
      </c>
      <c r="CN352" s="11">
        <f t="shared" si="232"/>
        <v>0.7271637546</v>
      </c>
      <c r="CO352" s="11">
        <f t="shared" si="232"/>
        <v>0.707114763</v>
      </c>
      <c r="CP352" s="11">
        <f t="shared" si="232"/>
        <v>0.9967509927</v>
      </c>
      <c r="CQ352" s="11">
        <f t="shared" si="232"/>
        <v>0.1693855961</v>
      </c>
      <c r="CR352" s="11">
        <f t="shared" si="232"/>
        <v>0.2697077515</v>
      </c>
      <c r="CS352" s="11">
        <f t="shared" si="232"/>
        <v>0.8310218318</v>
      </c>
      <c r="CT352" s="11">
        <f t="shared" si="232"/>
        <v>0.4241848544</v>
      </c>
      <c r="CU352" s="11">
        <f t="shared" si="232"/>
        <v>0.9089359262</v>
      </c>
      <c r="CV352" s="11">
        <f t="shared" si="232"/>
        <v>0.1440236966</v>
      </c>
      <c r="CW352" s="11">
        <f t="shared" si="232"/>
        <v>0.3559773119</v>
      </c>
    </row>
    <row r="353" ht="12.75" customHeight="1" outlineLevel="1">
      <c r="A353" s="11" t="str">
        <f t="shared" si="225"/>
        <v>plans[1].coverages[0].firstDayHospitalization</v>
      </c>
      <c r="B353" s="11">
        <f t="shared" ref="B353:CW353" si="233">RAND()</f>
        <v>0.6893481041</v>
      </c>
      <c r="C353" s="11">
        <f t="shared" si="233"/>
        <v>0.5552209533</v>
      </c>
      <c r="D353" s="11">
        <f t="shared" si="233"/>
        <v>0.02230905301</v>
      </c>
      <c r="E353" s="11">
        <f t="shared" si="233"/>
        <v>0.3440418765</v>
      </c>
      <c r="F353" s="11">
        <f t="shared" si="233"/>
        <v>0.3585945563</v>
      </c>
      <c r="G353" s="11">
        <f t="shared" si="233"/>
        <v>0.3607884207</v>
      </c>
      <c r="H353" s="11">
        <f t="shared" si="233"/>
        <v>0.002721467045</v>
      </c>
      <c r="I353" s="11">
        <f t="shared" si="233"/>
        <v>0.796587781</v>
      </c>
      <c r="J353" s="11">
        <f t="shared" si="233"/>
        <v>0.6834535211</v>
      </c>
      <c r="K353" s="11">
        <f t="shared" si="233"/>
        <v>0.01895180816</v>
      </c>
      <c r="L353" s="11">
        <f t="shared" si="233"/>
        <v>0.1923880036</v>
      </c>
      <c r="M353" s="11">
        <f t="shared" si="233"/>
        <v>0.1241768899</v>
      </c>
      <c r="N353" s="11">
        <f t="shared" si="233"/>
        <v>0.7155631671</v>
      </c>
      <c r="O353" s="11">
        <f t="shared" si="233"/>
        <v>0.2950234071</v>
      </c>
      <c r="P353" s="11">
        <f t="shared" si="233"/>
        <v>0.5115595658</v>
      </c>
      <c r="Q353" s="11">
        <f t="shared" si="233"/>
        <v>0.4633393191</v>
      </c>
      <c r="R353" s="11">
        <f t="shared" si="233"/>
        <v>0.0710130659</v>
      </c>
      <c r="S353" s="11">
        <f t="shared" si="233"/>
        <v>0.4618623601</v>
      </c>
      <c r="T353" s="11">
        <f t="shared" si="233"/>
        <v>0.0301535685</v>
      </c>
      <c r="U353" s="11">
        <f t="shared" si="233"/>
        <v>0.6902558525</v>
      </c>
      <c r="V353" s="11">
        <f t="shared" si="233"/>
        <v>0.9049278093</v>
      </c>
      <c r="W353" s="11">
        <f t="shared" si="233"/>
        <v>0.3175033551</v>
      </c>
      <c r="X353" s="11">
        <f t="shared" si="233"/>
        <v>0.1624608141</v>
      </c>
      <c r="Y353" s="11">
        <f t="shared" si="233"/>
        <v>0.1961076307</v>
      </c>
      <c r="Z353" s="11">
        <f t="shared" si="233"/>
        <v>0.2530550553</v>
      </c>
      <c r="AA353" s="11">
        <f t="shared" si="233"/>
        <v>0.9731099779</v>
      </c>
      <c r="AB353" s="11">
        <f t="shared" si="233"/>
        <v>0.9886224798</v>
      </c>
      <c r="AC353" s="11">
        <f t="shared" si="233"/>
        <v>0.3487659717</v>
      </c>
      <c r="AD353" s="11">
        <f t="shared" si="233"/>
        <v>0.07238917925</v>
      </c>
      <c r="AE353" s="11">
        <f t="shared" si="233"/>
        <v>0.05578406422</v>
      </c>
      <c r="AF353" s="11">
        <f t="shared" si="233"/>
        <v>0.6599083182</v>
      </c>
      <c r="AG353" s="11">
        <f t="shared" si="233"/>
        <v>0.9103540405</v>
      </c>
      <c r="AH353" s="11">
        <f t="shared" si="233"/>
        <v>0.5628618624</v>
      </c>
      <c r="AI353" s="11">
        <f t="shared" si="233"/>
        <v>0.2207622216</v>
      </c>
      <c r="AJ353" s="11">
        <f t="shared" si="233"/>
        <v>0.09482734823</v>
      </c>
      <c r="AK353" s="11">
        <f t="shared" si="233"/>
        <v>0.9302110754</v>
      </c>
      <c r="AL353" s="11">
        <f t="shared" si="233"/>
        <v>0.6021307436</v>
      </c>
      <c r="AM353" s="11">
        <f t="shared" si="233"/>
        <v>0.1175307962</v>
      </c>
      <c r="AN353" s="11">
        <f t="shared" si="233"/>
        <v>0.4231023845</v>
      </c>
      <c r="AO353" s="11">
        <f t="shared" si="233"/>
        <v>0.882790956</v>
      </c>
      <c r="AP353" s="11">
        <f t="shared" si="233"/>
        <v>0.3754975775</v>
      </c>
      <c r="AQ353" s="11">
        <f t="shared" si="233"/>
        <v>0.2043906833</v>
      </c>
      <c r="AR353" s="11">
        <f t="shared" si="233"/>
        <v>0.884539525</v>
      </c>
      <c r="AS353" s="11">
        <f t="shared" si="233"/>
        <v>0.07002591736</v>
      </c>
      <c r="AT353" s="11">
        <f t="shared" si="233"/>
        <v>0.5329868828</v>
      </c>
      <c r="AU353" s="11">
        <f t="shared" si="233"/>
        <v>0.05600287893</v>
      </c>
      <c r="AV353" s="11">
        <f t="shared" si="233"/>
        <v>0.1398239537</v>
      </c>
      <c r="AW353" s="11">
        <f t="shared" si="233"/>
        <v>0.5576868903</v>
      </c>
      <c r="AX353" s="11">
        <f t="shared" si="233"/>
        <v>0.4556167109</v>
      </c>
      <c r="AY353" s="11">
        <f t="shared" si="233"/>
        <v>0.05844637074</v>
      </c>
      <c r="AZ353" s="11">
        <f t="shared" si="233"/>
        <v>0.2002732588</v>
      </c>
      <c r="BA353" s="11">
        <f t="shared" si="233"/>
        <v>0.1652717409</v>
      </c>
      <c r="BB353" s="11">
        <f t="shared" si="233"/>
        <v>0.4628923326</v>
      </c>
      <c r="BC353" s="11">
        <f t="shared" si="233"/>
        <v>0.6363195424</v>
      </c>
      <c r="BD353" s="11">
        <f t="shared" si="233"/>
        <v>0.4335794382</v>
      </c>
      <c r="BE353" s="11">
        <f t="shared" si="233"/>
        <v>0.2789525099</v>
      </c>
      <c r="BF353" s="11">
        <f t="shared" si="233"/>
        <v>0.04355444979</v>
      </c>
      <c r="BG353" s="11">
        <f t="shared" si="233"/>
        <v>0.4064161164</v>
      </c>
      <c r="BH353" s="11">
        <f t="shared" si="233"/>
        <v>0.3525710971</v>
      </c>
      <c r="BI353" s="11">
        <f t="shared" si="233"/>
        <v>0.5071130661</v>
      </c>
      <c r="BJ353" s="11">
        <f t="shared" si="233"/>
        <v>0.4416129761</v>
      </c>
      <c r="BK353" s="11">
        <f t="shared" si="233"/>
        <v>0.9025071426</v>
      </c>
      <c r="BL353" s="11">
        <f t="shared" si="233"/>
        <v>0.1440267192</v>
      </c>
      <c r="BM353" s="11">
        <f t="shared" si="233"/>
        <v>0.4480082075</v>
      </c>
      <c r="BN353" s="11">
        <f t="shared" si="233"/>
        <v>0.1796978374</v>
      </c>
      <c r="BO353" s="11">
        <f t="shared" si="233"/>
        <v>0.7657603054</v>
      </c>
      <c r="BP353" s="11">
        <f t="shared" si="233"/>
        <v>0.1445705839</v>
      </c>
      <c r="BQ353" s="11">
        <f t="shared" si="233"/>
        <v>0.08907576631</v>
      </c>
      <c r="BR353" s="11">
        <f t="shared" si="233"/>
        <v>0.3517577391</v>
      </c>
      <c r="BS353" s="11">
        <f t="shared" si="233"/>
        <v>0.5453274383</v>
      </c>
      <c r="BT353" s="11">
        <f t="shared" si="233"/>
        <v>0.7206824273</v>
      </c>
      <c r="BU353" s="11">
        <f t="shared" si="233"/>
        <v>0.6074326542</v>
      </c>
      <c r="BV353" s="11">
        <f t="shared" si="233"/>
        <v>0.7671384922</v>
      </c>
      <c r="BW353" s="11">
        <f t="shared" si="233"/>
        <v>0.5036319571</v>
      </c>
      <c r="BX353" s="11">
        <f t="shared" si="233"/>
        <v>0.259852082</v>
      </c>
      <c r="BY353" s="11">
        <f t="shared" si="233"/>
        <v>0.591086367</v>
      </c>
      <c r="BZ353" s="11">
        <f t="shared" si="233"/>
        <v>0.2780718225</v>
      </c>
      <c r="CA353" s="11">
        <f t="shared" si="233"/>
        <v>0.07088719775</v>
      </c>
      <c r="CB353" s="11">
        <f t="shared" si="233"/>
        <v>0.2299104721</v>
      </c>
      <c r="CC353" s="11">
        <f t="shared" si="233"/>
        <v>0.9503928623</v>
      </c>
      <c r="CD353" s="11">
        <f t="shared" si="233"/>
        <v>0.8726063235</v>
      </c>
      <c r="CE353" s="11">
        <f t="shared" si="233"/>
        <v>0.8433769019</v>
      </c>
      <c r="CF353" s="11">
        <f t="shared" si="233"/>
        <v>0.5135679955</v>
      </c>
      <c r="CG353" s="11">
        <f t="shared" si="233"/>
        <v>0.0392925903</v>
      </c>
      <c r="CH353" s="11">
        <f t="shared" si="233"/>
        <v>0.3650111857</v>
      </c>
      <c r="CI353" s="11">
        <f t="shared" si="233"/>
        <v>0.2700291849</v>
      </c>
      <c r="CJ353" s="11">
        <f t="shared" si="233"/>
        <v>0.4751918262</v>
      </c>
      <c r="CK353" s="11">
        <f t="shared" si="233"/>
        <v>0.755855272</v>
      </c>
      <c r="CL353" s="11">
        <f t="shared" si="233"/>
        <v>0.7656847274</v>
      </c>
      <c r="CM353" s="11">
        <f t="shared" si="233"/>
        <v>0.4218152821</v>
      </c>
      <c r="CN353" s="11">
        <f t="shared" si="233"/>
        <v>0.4668531027</v>
      </c>
      <c r="CO353" s="11">
        <f t="shared" si="233"/>
        <v>0.6416652104</v>
      </c>
      <c r="CP353" s="11">
        <f t="shared" si="233"/>
        <v>0.6625982485</v>
      </c>
      <c r="CQ353" s="11">
        <f t="shared" si="233"/>
        <v>0.4885041325</v>
      </c>
      <c r="CR353" s="11">
        <f t="shared" si="233"/>
        <v>0.7306755124</v>
      </c>
      <c r="CS353" s="11">
        <f t="shared" si="233"/>
        <v>0.2495781848</v>
      </c>
      <c r="CT353" s="11">
        <f t="shared" si="233"/>
        <v>0.1963068983</v>
      </c>
      <c r="CU353" s="11">
        <f t="shared" si="233"/>
        <v>0.8973042964</v>
      </c>
      <c r="CV353" s="11">
        <f t="shared" si="233"/>
        <v>0.9045162745</v>
      </c>
      <c r="CW353" s="11">
        <f t="shared" si="233"/>
        <v>0.299381021</v>
      </c>
    </row>
    <row r="354" ht="12.75" customHeight="1" outlineLevel="1">
      <c r="A354" s="11" t="str">
        <f t="shared" si="225"/>
        <v>plans[1].coverages[0].returnToWork</v>
      </c>
      <c r="B354" s="11">
        <f t="shared" ref="B354:CW354" si="234">RAND()</f>
        <v>0.9409767553</v>
      </c>
      <c r="C354" s="11">
        <f t="shared" si="234"/>
        <v>0.5698318201</v>
      </c>
      <c r="D354" s="11">
        <f t="shared" si="234"/>
        <v>0.3648710719</v>
      </c>
      <c r="E354" s="11">
        <f t="shared" si="234"/>
        <v>0.360580074</v>
      </c>
      <c r="F354" s="11">
        <f t="shared" si="234"/>
        <v>0.02176045112</v>
      </c>
      <c r="G354" s="11">
        <f t="shared" si="234"/>
        <v>0.3717457593</v>
      </c>
      <c r="H354" s="11">
        <f t="shared" si="234"/>
        <v>0.9051088275</v>
      </c>
      <c r="I354" s="11">
        <f t="shared" si="234"/>
        <v>0.05285550877</v>
      </c>
      <c r="J354" s="11">
        <f t="shared" si="234"/>
        <v>0.6399331985</v>
      </c>
      <c r="K354" s="11">
        <f t="shared" si="234"/>
        <v>0.1511217769</v>
      </c>
      <c r="L354" s="11">
        <f t="shared" si="234"/>
        <v>0.2537796013</v>
      </c>
      <c r="M354" s="11">
        <f t="shared" si="234"/>
        <v>0.7943680764</v>
      </c>
      <c r="N354" s="11">
        <f t="shared" si="234"/>
        <v>0.8481860741</v>
      </c>
      <c r="O354" s="11">
        <f t="shared" si="234"/>
        <v>0.6444393689</v>
      </c>
      <c r="P354" s="11">
        <f t="shared" si="234"/>
        <v>0.6759120223</v>
      </c>
      <c r="Q354" s="11">
        <f t="shared" si="234"/>
        <v>0.7264746355</v>
      </c>
      <c r="R354" s="11">
        <f t="shared" si="234"/>
        <v>0.1809714794</v>
      </c>
      <c r="S354" s="11">
        <f t="shared" si="234"/>
        <v>0.91930196</v>
      </c>
      <c r="T354" s="11">
        <f t="shared" si="234"/>
        <v>0.5165153973</v>
      </c>
      <c r="U354" s="11">
        <f t="shared" si="234"/>
        <v>0.8783485528</v>
      </c>
      <c r="V354" s="11">
        <f t="shared" si="234"/>
        <v>0.9198658381</v>
      </c>
      <c r="W354" s="11">
        <f t="shared" si="234"/>
        <v>0.3548417107</v>
      </c>
      <c r="X354" s="11">
        <f t="shared" si="234"/>
        <v>0.09451305182</v>
      </c>
      <c r="Y354" s="11">
        <f t="shared" si="234"/>
        <v>0.4737089665</v>
      </c>
      <c r="Z354" s="11">
        <f t="shared" si="234"/>
        <v>0.4256437847</v>
      </c>
      <c r="AA354" s="11">
        <f t="shared" si="234"/>
        <v>0.537468655</v>
      </c>
      <c r="AB354" s="11">
        <f t="shared" si="234"/>
        <v>0.4387775837</v>
      </c>
      <c r="AC354" s="11">
        <f t="shared" si="234"/>
        <v>0.3345350773</v>
      </c>
      <c r="AD354" s="11">
        <f t="shared" si="234"/>
        <v>0.400344957</v>
      </c>
      <c r="AE354" s="11">
        <f t="shared" si="234"/>
        <v>0.7477452213</v>
      </c>
      <c r="AF354" s="11">
        <f t="shared" si="234"/>
        <v>0.3545496558</v>
      </c>
      <c r="AG354" s="11">
        <f t="shared" si="234"/>
        <v>0.682546371</v>
      </c>
      <c r="AH354" s="11">
        <f t="shared" si="234"/>
        <v>0.1926148454</v>
      </c>
      <c r="AI354" s="11">
        <f t="shared" si="234"/>
        <v>0.9641676379</v>
      </c>
      <c r="AJ354" s="11">
        <f t="shared" si="234"/>
        <v>0.5585209885</v>
      </c>
      <c r="AK354" s="11">
        <f t="shared" si="234"/>
        <v>0.8892302471</v>
      </c>
      <c r="AL354" s="11">
        <f t="shared" si="234"/>
        <v>0.509600628</v>
      </c>
      <c r="AM354" s="11">
        <f t="shared" si="234"/>
        <v>0.5596351171</v>
      </c>
      <c r="AN354" s="11">
        <f t="shared" si="234"/>
        <v>0.8708635875</v>
      </c>
      <c r="AO354" s="11">
        <f t="shared" si="234"/>
        <v>0.975198323</v>
      </c>
      <c r="AP354" s="11">
        <f t="shared" si="234"/>
        <v>0.1486836569</v>
      </c>
      <c r="AQ354" s="11">
        <f t="shared" si="234"/>
        <v>0.1163885219</v>
      </c>
      <c r="AR354" s="11">
        <f t="shared" si="234"/>
        <v>0.702485608</v>
      </c>
      <c r="AS354" s="11">
        <f t="shared" si="234"/>
        <v>0.9096526257</v>
      </c>
      <c r="AT354" s="11">
        <f t="shared" si="234"/>
        <v>0.6123294002</v>
      </c>
      <c r="AU354" s="11">
        <f t="shared" si="234"/>
        <v>0.03519937306</v>
      </c>
      <c r="AV354" s="11">
        <f t="shared" si="234"/>
        <v>0.3257958375</v>
      </c>
      <c r="AW354" s="11">
        <f t="shared" si="234"/>
        <v>0.01074274028</v>
      </c>
      <c r="AX354" s="11">
        <f t="shared" si="234"/>
        <v>0.7193364674</v>
      </c>
      <c r="AY354" s="11">
        <f t="shared" si="234"/>
        <v>0.8645905188</v>
      </c>
      <c r="AZ354" s="11">
        <f t="shared" si="234"/>
        <v>0.6672574889</v>
      </c>
      <c r="BA354" s="11">
        <f t="shared" si="234"/>
        <v>0.9975954634</v>
      </c>
      <c r="BB354" s="11">
        <f t="shared" si="234"/>
        <v>0.5757657832</v>
      </c>
      <c r="BC354" s="11">
        <f t="shared" si="234"/>
        <v>0.5258700475</v>
      </c>
      <c r="BD354" s="11">
        <f t="shared" si="234"/>
        <v>0.6100129965</v>
      </c>
      <c r="BE354" s="11">
        <f t="shared" si="234"/>
        <v>0.4947980216</v>
      </c>
      <c r="BF354" s="11">
        <f t="shared" si="234"/>
        <v>0.5188310539</v>
      </c>
      <c r="BG354" s="11">
        <f t="shared" si="234"/>
        <v>0.8597591644</v>
      </c>
      <c r="BH354" s="11">
        <f t="shared" si="234"/>
        <v>0.04486069218</v>
      </c>
      <c r="BI354" s="11">
        <f t="shared" si="234"/>
        <v>0.04011618815</v>
      </c>
      <c r="BJ354" s="11">
        <f t="shared" si="234"/>
        <v>0.8970321339</v>
      </c>
      <c r="BK354" s="11">
        <f t="shared" si="234"/>
        <v>0.1703957514</v>
      </c>
      <c r="BL354" s="11">
        <f t="shared" si="234"/>
        <v>0.1578649572</v>
      </c>
      <c r="BM354" s="11">
        <f t="shared" si="234"/>
        <v>0.8962283949</v>
      </c>
      <c r="BN354" s="11">
        <f t="shared" si="234"/>
        <v>0.7998121174</v>
      </c>
      <c r="BO354" s="11">
        <f t="shared" si="234"/>
        <v>0.692494564</v>
      </c>
      <c r="BP354" s="11">
        <f t="shared" si="234"/>
        <v>0.6928806604</v>
      </c>
      <c r="BQ354" s="11">
        <f t="shared" si="234"/>
        <v>0.2172574338</v>
      </c>
      <c r="BR354" s="11">
        <f t="shared" si="234"/>
        <v>0.10001971</v>
      </c>
      <c r="BS354" s="11">
        <f t="shared" si="234"/>
        <v>0.1574454188</v>
      </c>
      <c r="BT354" s="11">
        <f t="shared" si="234"/>
        <v>0.1772737991</v>
      </c>
      <c r="BU354" s="11">
        <f t="shared" si="234"/>
        <v>0.370880494</v>
      </c>
      <c r="BV354" s="11">
        <f t="shared" si="234"/>
        <v>0.4224580408</v>
      </c>
      <c r="BW354" s="11">
        <f t="shared" si="234"/>
        <v>0.8841307345</v>
      </c>
      <c r="BX354" s="11">
        <f t="shared" si="234"/>
        <v>0.349118697</v>
      </c>
      <c r="BY354" s="11">
        <f t="shared" si="234"/>
        <v>0.4667992712</v>
      </c>
      <c r="BZ354" s="11">
        <f t="shared" si="234"/>
        <v>0.9018010603</v>
      </c>
      <c r="CA354" s="11">
        <f t="shared" si="234"/>
        <v>0.07024332697</v>
      </c>
      <c r="CB354" s="11">
        <f t="shared" si="234"/>
        <v>0.2741539982</v>
      </c>
      <c r="CC354" s="11">
        <f t="shared" si="234"/>
        <v>0.3923511115</v>
      </c>
      <c r="CD354" s="11">
        <f t="shared" si="234"/>
        <v>0.8431589292</v>
      </c>
      <c r="CE354" s="11">
        <f t="shared" si="234"/>
        <v>0.2098862295</v>
      </c>
      <c r="CF354" s="11">
        <f t="shared" si="234"/>
        <v>0.8907778033</v>
      </c>
      <c r="CG354" s="11">
        <f t="shared" si="234"/>
        <v>0.9060425749</v>
      </c>
      <c r="CH354" s="11">
        <f t="shared" si="234"/>
        <v>0.6485735972</v>
      </c>
      <c r="CI354" s="11">
        <f t="shared" si="234"/>
        <v>0.8132352983</v>
      </c>
      <c r="CJ354" s="11">
        <f t="shared" si="234"/>
        <v>0.9713638348</v>
      </c>
      <c r="CK354" s="11">
        <f t="shared" si="234"/>
        <v>0.5897864343</v>
      </c>
      <c r="CL354" s="11">
        <f t="shared" si="234"/>
        <v>0.622725745</v>
      </c>
      <c r="CM354" s="11">
        <f t="shared" si="234"/>
        <v>0.8540460985</v>
      </c>
      <c r="CN354" s="11">
        <f t="shared" si="234"/>
        <v>0.7381796287</v>
      </c>
      <c r="CO354" s="11">
        <f t="shared" si="234"/>
        <v>0.7106238005</v>
      </c>
      <c r="CP354" s="11">
        <f t="shared" si="234"/>
        <v>0.5211344755</v>
      </c>
      <c r="CQ354" s="11">
        <f t="shared" si="234"/>
        <v>0.6207863</v>
      </c>
      <c r="CR354" s="11">
        <f t="shared" si="234"/>
        <v>0.6221879756</v>
      </c>
      <c r="CS354" s="11">
        <f t="shared" si="234"/>
        <v>0.292712142</v>
      </c>
      <c r="CT354" s="11">
        <f t="shared" si="234"/>
        <v>0.9541308444</v>
      </c>
      <c r="CU354" s="11">
        <f t="shared" si="234"/>
        <v>0.8971748765</v>
      </c>
      <c r="CV354" s="11">
        <f t="shared" si="234"/>
        <v>0.9030129268</v>
      </c>
      <c r="CW354" s="11">
        <f t="shared" si="234"/>
        <v>0.9503608388</v>
      </c>
    </row>
    <row r="355" ht="12.75" customHeight="1" outlineLevel="1">
      <c r="A355" s="11" t="str">
        <f t="shared" si="225"/>
        <v>plans[1].coverages[0].portability</v>
      </c>
      <c r="B355" s="11">
        <f t="shared" ref="B355:CW355" si="235">RAND()</f>
        <v>0.177337723</v>
      </c>
      <c r="C355" s="11">
        <f t="shared" si="235"/>
        <v>0.5655029801</v>
      </c>
      <c r="D355" s="11">
        <f t="shared" si="235"/>
        <v>0.5641928554</v>
      </c>
      <c r="E355" s="11">
        <f t="shared" si="235"/>
        <v>0.1968769081</v>
      </c>
      <c r="F355" s="11">
        <f t="shared" si="235"/>
        <v>0.1697286793</v>
      </c>
      <c r="G355" s="11">
        <f t="shared" si="235"/>
        <v>0.5026220709</v>
      </c>
      <c r="H355" s="11">
        <f t="shared" si="235"/>
        <v>0.7983925469</v>
      </c>
      <c r="I355" s="11">
        <f t="shared" si="235"/>
        <v>0.3573551897</v>
      </c>
      <c r="J355" s="11">
        <f t="shared" si="235"/>
        <v>0.7791193171</v>
      </c>
      <c r="K355" s="11">
        <f t="shared" si="235"/>
        <v>0.3727439546</v>
      </c>
      <c r="L355" s="11">
        <f t="shared" si="235"/>
        <v>0.05381056682</v>
      </c>
      <c r="M355" s="11">
        <f t="shared" si="235"/>
        <v>0.3307457725</v>
      </c>
      <c r="N355" s="11">
        <f t="shared" si="235"/>
        <v>0.06352517358</v>
      </c>
      <c r="O355" s="11">
        <f t="shared" si="235"/>
        <v>0.4596779123</v>
      </c>
      <c r="P355" s="11">
        <f t="shared" si="235"/>
        <v>0.002357977809</v>
      </c>
      <c r="Q355" s="11">
        <f t="shared" si="235"/>
        <v>0.8833501453</v>
      </c>
      <c r="R355" s="11">
        <f t="shared" si="235"/>
        <v>0.9435539224</v>
      </c>
      <c r="S355" s="11">
        <f t="shared" si="235"/>
        <v>0.9611856954</v>
      </c>
      <c r="T355" s="11">
        <f t="shared" si="235"/>
        <v>0.4332247757</v>
      </c>
      <c r="U355" s="11">
        <f t="shared" si="235"/>
        <v>0.2812019108</v>
      </c>
      <c r="V355" s="11">
        <f t="shared" si="235"/>
        <v>0.3941063689</v>
      </c>
      <c r="W355" s="11">
        <f t="shared" si="235"/>
        <v>0.7679170975</v>
      </c>
      <c r="X355" s="11">
        <f t="shared" si="235"/>
        <v>0.5851143754</v>
      </c>
      <c r="Y355" s="11">
        <f t="shared" si="235"/>
        <v>0.7236959715</v>
      </c>
      <c r="Z355" s="11">
        <f t="shared" si="235"/>
        <v>0.4220270383</v>
      </c>
      <c r="AA355" s="11">
        <f t="shared" si="235"/>
        <v>0.6347403221</v>
      </c>
      <c r="AB355" s="11">
        <f t="shared" si="235"/>
        <v>0.6804433352</v>
      </c>
      <c r="AC355" s="11">
        <f t="shared" si="235"/>
        <v>0.2418781651</v>
      </c>
      <c r="AD355" s="11">
        <f t="shared" si="235"/>
        <v>0.4742358653</v>
      </c>
      <c r="AE355" s="11">
        <f t="shared" si="235"/>
        <v>0.7014987145</v>
      </c>
      <c r="AF355" s="11">
        <f t="shared" si="235"/>
        <v>0.9310375609</v>
      </c>
      <c r="AG355" s="11">
        <f t="shared" si="235"/>
        <v>0.6434267989</v>
      </c>
      <c r="AH355" s="11">
        <f t="shared" si="235"/>
        <v>0.1708719131</v>
      </c>
      <c r="AI355" s="11">
        <f t="shared" si="235"/>
        <v>0.5702249958</v>
      </c>
      <c r="AJ355" s="11">
        <f t="shared" si="235"/>
        <v>0.534856546</v>
      </c>
      <c r="AK355" s="11">
        <f t="shared" si="235"/>
        <v>0.3363574324</v>
      </c>
      <c r="AL355" s="11">
        <f t="shared" si="235"/>
        <v>0.5079806534</v>
      </c>
      <c r="AM355" s="11">
        <f t="shared" si="235"/>
        <v>0.3958443363</v>
      </c>
      <c r="AN355" s="11">
        <f t="shared" si="235"/>
        <v>0.4332764656</v>
      </c>
      <c r="AO355" s="11">
        <f t="shared" si="235"/>
        <v>0.1134819507</v>
      </c>
      <c r="AP355" s="11">
        <f t="shared" si="235"/>
        <v>0.9242759511</v>
      </c>
      <c r="AQ355" s="11">
        <f t="shared" si="235"/>
        <v>0.6973972962</v>
      </c>
      <c r="AR355" s="11">
        <f t="shared" si="235"/>
        <v>0.8484638067</v>
      </c>
      <c r="AS355" s="11">
        <f t="shared" si="235"/>
        <v>0.2296533123</v>
      </c>
      <c r="AT355" s="11">
        <f t="shared" si="235"/>
        <v>0.8765080534</v>
      </c>
      <c r="AU355" s="11">
        <f t="shared" si="235"/>
        <v>0.8468141856</v>
      </c>
      <c r="AV355" s="11">
        <f t="shared" si="235"/>
        <v>0.8703704628</v>
      </c>
      <c r="AW355" s="11">
        <f t="shared" si="235"/>
        <v>0.3538272613</v>
      </c>
      <c r="AX355" s="11">
        <f t="shared" si="235"/>
        <v>0.8179685721</v>
      </c>
      <c r="AY355" s="11">
        <f t="shared" si="235"/>
        <v>0.4422718643</v>
      </c>
      <c r="AZ355" s="11">
        <f t="shared" si="235"/>
        <v>0.6128817326</v>
      </c>
      <c r="BA355" s="11">
        <f t="shared" si="235"/>
        <v>0.2279720529</v>
      </c>
      <c r="BB355" s="11">
        <f t="shared" si="235"/>
        <v>0.7246642278</v>
      </c>
      <c r="BC355" s="11">
        <f t="shared" si="235"/>
        <v>0.02316431766</v>
      </c>
      <c r="BD355" s="11">
        <f t="shared" si="235"/>
        <v>0.7086482453</v>
      </c>
      <c r="BE355" s="11">
        <f t="shared" si="235"/>
        <v>0.1148577112</v>
      </c>
      <c r="BF355" s="11">
        <f t="shared" si="235"/>
        <v>0.5636900675</v>
      </c>
      <c r="BG355" s="11">
        <f t="shared" si="235"/>
        <v>0.8337183047</v>
      </c>
      <c r="BH355" s="11">
        <f t="shared" si="235"/>
        <v>0.1621334679</v>
      </c>
      <c r="BI355" s="11">
        <f t="shared" si="235"/>
        <v>0.3667558175</v>
      </c>
      <c r="BJ355" s="11">
        <f t="shared" si="235"/>
        <v>0.3483337555</v>
      </c>
      <c r="BK355" s="11">
        <f t="shared" si="235"/>
        <v>0.5922851987</v>
      </c>
      <c r="BL355" s="11">
        <f t="shared" si="235"/>
        <v>0.8304075435</v>
      </c>
      <c r="BM355" s="11">
        <f t="shared" si="235"/>
        <v>0.6970812814</v>
      </c>
      <c r="BN355" s="11">
        <f t="shared" si="235"/>
        <v>0.6744419827</v>
      </c>
      <c r="BO355" s="11">
        <f t="shared" si="235"/>
        <v>0.4733403534</v>
      </c>
      <c r="BP355" s="11">
        <f t="shared" si="235"/>
        <v>0.05121916702</v>
      </c>
      <c r="BQ355" s="11">
        <f t="shared" si="235"/>
        <v>0.9870071141</v>
      </c>
      <c r="BR355" s="11">
        <f t="shared" si="235"/>
        <v>0.8825804525</v>
      </c>
      <c r="BS355" s="11">
        <f t="shared" si="235"/>
        <v>0.7592213762</v>
      </c>
      <c r="BT355" s="11">
        <f t="shared" si="235"/>
        <v>0.1878764331</v>
      </c>
      <c r="BU355" s="11">
        <f t="shared" si="235"/>
        <v>0.7090839018</v>
      </c>
      <c r="BV355" s="11">
        <f t="shared" si="235"/>
        <v>0.2405184674</v>
      </c>
      <c r="BW355" s="11">
        <f t="shared" si="235"/>
        <v>0.868636246</v>
      </c>
      <c r="BX355" s="11">
        <f t="shared" si="235"/>
        <v>0.1104679532</v>
      </c>
      <c r="BY355" s="11">
        <f t="shared" si="235"/>
        <v>0.2998945165</v>
      </c>
      <c r="BZ355" s="11">
        <f t="shared" si="235"/>
        <v>0.7905695508</v>
      </c>
      <c r="CA355" s="11">
        <f t="shared" si="235"/>
        <v>0.7189727098</v>
      </c>
      <c r="CB355" s="11">
        <f t="shared" si="235"/>
        <v>0.8829557364</v>
      </c>
      <c r="CC355" s="11">
        <f t="shared" si="235"/>
        <v>0.06377600564</v>
      </c>
      <c r="CD355" s="11">
        <f t="shared" si="235"/>
        <v>0.7563191662</v>
      </c>
      <c r="CE355" s="11">
        <f t="shared" si="235"/>
        <v>0.6294403956</v>
      </c>
      <c r="CF355" s="11">
        <f t="shared" si="235"/>
        <v>0.1756707787</v>
      </c>
      <c r="CG355" s="11">
        <f t="shared" si="235"/>
        <v>0.4396395936</v>
      </c>
      <c r="CH355" s="11">
        <f t="shared" si="235"/>
        <v>0.6532710498</v>
      </c>
      <c r="CI355" s="11">
        <f t="shared" si="235"/>
        <v>0.2220764101</v>
      </c>
      <c r="CJ355" s="11">
        <f t="shared" si="235"/>
        <v>0.172742731</v>
      </c>
      <c r="CK355" s="11">
        <f t="shared" si="235"/>
        <v>0.7129199399</v>
      </c>
      <c r="CL355" s="11">
        <f t="shared" si="235"/>
        <v>0.4979431221</v>
      </c>
      <c r="CM355" s="11">
        <f t="shared" si="235"/>
        <v>0.02764627141</v>
      </c>
      <c r="CN355" s="11">
        <f t="shared" si="235"/>
        <v>0.9939949244</v>
      </c>
      <c r="CO355" s="11">
        <f t="shared" si="235"/>
        <v>0.5046851891</v>
      </c>
      <c r="CP355" s="11">
        <f t="shared" si="235"/>
        <v>0.7599443522</v>
      </c>
      <c r="CQ355" s="11">
        <f t="shared" si="235"/>
        <v>0.7534707427</v>
      </c>
      <c r="CR355" s="11">
        <f t="shared" si="235"/>
        <v>0.9008360108</v>
      </c>
      <c r="CS355" s="11">
        <f t="shared" si="235"/>
        <v>0.6199388626</v>
      </c>
      <c r="CT355" s="11">
        <f t="shared" si="235"/>
        <v>0.9515640118</v>
      </c>
      <c r="CU355" s="11">
        <f t="shared" si="235"/>
        <v>0.4202105727</v>
      </c>
      <c r="CV355" s="11">
        <f t="shared" si="235"/>
        <v>0.8056794026</v>
      </c>
      <c r="CW355" s="11">
        <f t="shared" si="235"/>
        <v>0.08714484956</v>
      </c>
    </row>
    <row r="356" ht="12.75" customHeight="1" outlineLevel="1">
      <c r="A356" s="11" t="str">
        <f t="shared" si="225"/>
        <v>plans[1].coverages[0].progressiveIllnessProtection</v>
      </c>
      <c r="B356" s="11">
        <f t="shared" ref="B356:CW356" si="236">RAND()</f>
        <v>0.2687441127</v>
      </c>
      <c r="C356" s="11">
        <f t="shared" si="236"/>
        <v>0.7872494043</v>
      </c>
      <c r="D356" s="11">
        <f t="shared" si="236"/>
        <v>0.01856201793</v>
      </c>
      <c r="E356" s="11">
        <f t="shared" si="236"/>
        <v>0.6491837644</v>
      </c>
      <c r="F356" s="11">
        <f t="shared" si="236"/>
        <v>0.9618894365</v>
      </c>
      <c r="G356" s="11">
        <f t="shared" si="236"/>
        <v>0.6738018449</v>
      </c>
      <c r="H356" s="11">
        <f t="shared" si="236"/>
        <v>0.4684058009</v>
      </c>
      <c r="I356" s="11">
        <f t="shared" si="236"/>
        <v>0.3562152041</v>
      </c>
      <c r="J356" s="11">
        <f t="shared" si="236"/>
        <v>0.3994596828</v>
      </c>
      <c r="K356" s="11">
        <f t="shared" si="236"/>
        <v>0.8836021045</v>
      </c>
      <c r="L356" s="11">
        <f t="shared" si="236"/>
        <v>0.8426129629</v>
      </c>
      <c r="M356" s="11">
        <f t="shared" si="236"/>
        <v>0.6537239987</v>
      </c>
      <c r="N356" s="11">
        <f t="shared" si="236"/>
        <v>0.746992462</v>
      </c>
      <c r="O356" s="11">
        <f t="shared" si="236"/>
        <v>0.9396869091</v>
      </c>
      <c r="P356" s="11">
        <f t="shared" si="236"/>
        <v>0.4476385588</v>
      </c>
      <c r="Q356" s="11">
        <f t="shared" si="236"/>
        <v>0.7657978421</v>
      </c>
      <c r="R356" s="11">
        <f t="shared" si="236"/>
        <v>0.6969234287</v>
      </c>
      <c r="S356" s="11">
        <f t="shared" si="236"/>
        <v>0.2673735703</v>
      </c>
      <c r="T356" s="11">
        <f t="shared" si="236"/>
        <v>0.8572441358</v>
      </c>
      <c r="U356" s="11">
        <f t="shared" si="236"/>
        <v>0.9216174332</v>
      </c>
      <c r="V356" s="11">
        <f t="shared" si="236"/>
        <v>0.3515789316</v>
      </c>
      <c r="W356" s="11">
        <f t="shared" si="236"/>
        <v>0.05718751085</v>
      </c>
      <c r="X356" s="11">
        <f t="shared" si="236"/>
        <v>0.3171272985</v>
      </c>
      <c r="Y356" s="11">
        <f t="shared" si="236"/>
        <v>0.9768371381</v>
      </c>
      <c r="Z356" s="11">
        <f t="shared" si="236"/>
        <v>0.6621380057</v>
      </c>
      <c r="AA356" s="11">
        <f t="shared" si="236"/>
        <v>0.8605167348</v>
      </c>
      <c r="AB356" s="11">
        <f t="shared" si="236"/>
        <v>0.3871613066</v>
      </c>
      <c r="AC356" s="11">
        <f t="shared" si="236"/>
        <v>0.3555836109</v>
      </c>
      <c r="AD356" s="11">
        <f t="shared" si="236"/>
        <v>0.09934490945</v>
      </c>
      <c r="AE356" s="11">
        <f t="shared" si="236"/>
        <v>0.4062745692</v>
      </c>
      <c r="AF356" s="11">
        <f t="shared" si="236"/>
        <v>0.1220258478</v>
      </c>
      <c r="AG356" s="11">
        <f t="shared" si="236"/>
        <v>0.426353105</v>
      </c>
      <c r="AH356" s="11">
        <f t="shared" si="236"/>
        <v>0.4817532898</v>
      </c>
      <c r="AI356" s="11">
        <f t="shared" si="236"/>
        <v>0.3768520541</v>
      </c>
      <c r="AJ356" s="11">
        <f t="shared" si="236"/>
        <v>0.3410100128</v>
      </c>
      <c r="AK356" s="11">
        <f t="shared" si="236"/>
        <v>0.6750890627</v>
      </c>
      <c r="AL356" s="11">
        <f t="shared" si="236"/>
        <v>0.137283333</v>
      </c>
      <c r="AM356" s="11">
        <f t="shared" si="236"/>
        <v>0.1316410769</v>
      </c>
      <c r="AN356" s="11">
        <f t="shared" si="236"/>
        <v>0.7877688912</v>
      </c>
      <c r="AO356" s="11">
        <f t="shared" si="236"/>
        <v>0.2887212011</v>
      </c>
      <c r="AP356" s="11">
        <f t="shared" si="236"/>
        <v>0.8238733052</v>
      </c>
      <c r="AQ356" s="11">
        <f t="shared" si="236"/>
        <v>0.6164095324</v>
      </c>
      <c r="AR356" s="11">
        <f t="shared" si="236"/>
        <v>0.2308152383</v>
      </c>
      <c r="AS356" s="11">
        <f t="shared" si="236"/>
        <v>0.01244709127</v>
      </c>
      <c r="AT356" s="11">
        <f t="shared" si="236"/>
        <v>0.08500635675</v>
      </c>
      <c r="AU356" s="11">
        <f t="shared" si="236"/>
        <v>0.9468098481</v>
      </c>
      <c r="AV356" s="11">
        <f t="shared" si="236"/>
        <v>0.8055270445</v>
      </c>
      <c r="AW356" s="11">
        <f t="shared" si="236"/>
        <v>0.3940378452</v>
      </c>
      <c r="AX356" s="11">
        <f t="shared" si="236"/>
        <v>0.9658943143</v>
      </c>
      <c r="AY356" s="11">
        <f t="shared" si="236"/>
        <v>0.4043019716</v>
      </c>
      <c r="AZ356" s="11">
        <f t="shared" si="236"/>
        <v>0.1484524799</v>
      </c>
      <c r="BA356" s="11">
        <f t="shared" si="236"/>
        <v>0.7784488849</v>
      </c>
      <c r="BB356" s="11">
        <f t="shared" si="236"/>
        <v>0.2660992366</v>
      </c>
      <c r="BC356" s="11">
        <f t="shared" si="236"/>
        <v>0.8327723306</v>
      </c>
      <c r="BD356" s="11">
        <f t="shared" si="236"/>
        <v>0.1246936183</v>
      </c>
      <c r="BE356" s="11">
        <f t="shared" si="236"/>
        <v>0.6660171315</v>
      </c>
      <c r="BF356" s="11">
        <f t="shared" si="236"/>
        <v>0.7543743037</v>
      </c>
      <c r="BG356" s="11">
        <f t="shared" si="236"/>
        <v>0.6741295711</v>
      </c>
      <c r="BH356" s="11">
        <f t="shared" si="236"/>
        <v>0.1991498241</v>
      </c>
      <c r="BI356" s="11">
        <f t="shared" si="236"/>
        <v>0.29752594</v>
      </c>
      <c r="BJ356" s="11">
        <f t="shared" si="236"/>
        <v>0.02150523884</v>
      </c>
      <c r="BK356" s="11">
        <f t="shared" si="236"/>
        <v>0.1311588761</v>
      </c>
      <c r="BL356" s="11">
        <f t="shared" si="236"/>
        <v>0.7524023656</v>
      </c>
      <c r="BM356" s="11">
        <f t="shared" si="236"/>
        <v>0.5794188264</v>
      </c>
      <c r="BN356" s="11">
        <f t="shared" si="236"/>
        <v>0.8969334532</v>
      </c>
      <c r="BO356" s="11">
        <f t="shared" si="236"/>
        <v>0.1959156471</v>
      </c>
      <c r="BP356" s="11">
        <f t="shared" si="236"/>
        <v>0.8920214261</v>
      </c>
      <c r="BQ356" s="11">
        <f t="shared" si="236"/>
        <v>0.7124435742</v>
      </c>
      <c r="BR356" s="11">
        <f t="shared" si="236"/>
        <v>0.60494203</v>
      </c>
      <c r="BS356" s="11">
        <f t="shared" si="236"/>
        <v>0.5319400897</v>
      </c>
      <c r="BT356" s="11">
        <f t="shared" si="236"/>
        <v>0.560076562</v>
      </c>
      <c r="BU356" s="11">
        <f t="shared" si="236"/>
        <v>0.137007535</v>
      </c>
      <c r="BV356" s="11">
        <f t="shared" si="236"/>
        <v>0.08618619414</v>
      </c>
      <c r="BW356" s="11">
        <f t="shared" si="236"/>
        <v>0.4485737626</v>
      </c>
      <c r="BX356" s="11">
        <f t="shared" si="236"/>
        <v>0.987632237</v>
      </c>
      <c r="BY356" s="11">
        <f t="shared" si="236"/>
        <v>0.6585258527</v>
      </c>
      <c r="BZ356" s="11">
        <f t="shared" si="236"/>
        <v>0.1603490473</v>
      </c>
      <c r="CA356" s="11">
        <f t="shared" si="236"/>
        <v>0.4556595034</v>
      </c>
      <c r="CB356" s="11">
        <f t="shared" si="236"/>
        <v>0.7970093063</v>
      </c>
      <c r="CC356" s="11">
        <f t="shared" si="236"/>
        <v>0.8660433137</v>
      </c>
      <c r="CD356" s="11">
        <f t="shared" si="236"/>
        <v>0.4557042221</v>
      </c>
      <c r="CE356" s="11">
        <f t="shared" si="236"/>
        <v>0.1369059173</v>
      </c>
      <c r="CF356" s="11">
        <f t="shared" si="236"/>
        <v>0.3025939408</v>
      </c>
      <c r="CG356" s="11">
        <f t="shared" si="236"/>
        <v>0.20741165</v>
      </c>
      <c r="CH356" s="11">
        <f t="shared" si="236"/>
        <v>0.2813663339</v>
      </c>
      <c r="CI356" s="11">
        <f t="shared" si="236"/>
        <v>0.3301975375</v>
      </c>
      <c r="CJ356" s="11">
        <f t="shared" si="236"/>
        <v>0.8109751255</v>
      </c>
      <c r="CK356" s="11">
        <f t="shared" si="236"/>
        <v>0.3343031837</v>
      </c>
      <c r="CL356" s="11">
        <f t="shared" si="236"/>
        <v>0.8680109335</v>
      </c>
      <c r="CM356" s="11">
        <f t="shared" si="236"/>
        <v>0.8531321924</v>
      </c>
      <c r="CN356" s="11">
        <f t="shared" si="236"/>
        <v>0.9711921092</v>
      </c>
      <c r="CO356" s="11">
        <f t="shared" si="236"/>
        <v>0.5803420203</v>
      </c>
      <c r="CP356" s="11">
        <f t="shared" si="236"/>
        <v>0.6528445797</v>
      </c>
      <c r="CQ356" s="11">
        <f t="shared" si="236"/>
        <v>0.2620666074</v>
      </c>
      <c r="CR356" s="11">
        <f t="shared" si="236"/>
        <v>0.4758728002</v>
      </c>
      <c r="CS356" s="11">
        <f t="shared" si="236"/>
        <v>0.6856343593</v>
      </c>
      <c r="CT356" s="11">
        <f t="shared" si="236"/>
        <v>0.5346070562</v>
      </c>
      <c r="CU356" s="11">
        <f t="shared" si="236"/>
        <v>0.3829514851</v>
      </c>
      <c r="CV356" s="11">
        <f t="shared" si="236"/>
        <v>0.6640447294</v>
      </c>
      <c r="CW356" s="11">
        <f t="shared" si="236"/>
        <v>0.130978793</v>
      </c>
    </row>
    <row r="357" ht="12.75" customHeight="1" outlineLevel="1">
      <c r="A357" s="11" t="str">
        <f t="shared" si="225"/>
        <v>plans[1].coverages[0].pricingAgeMethod</v>
      </c>
      <c r="B357" s="11">
        <f t="shared" ref="B357:CW357" si="237">RAND()</f>
        <v>0.4765673863</v>
      </c>
      <c r="C357" s="11">
        <f t="shared" si="237"/>
        <v>0.4356809204</v>
      </c>
      <c r="D357" s="11">
        <f t="shared" si="237"/>
        <v>0.4900292977</v>
      </c>
      <c r="E357" s="11">
        <f t="shared" si="237"/>
        <v>0.4482634</v>
      </c>
      <c r="F357" s="11">
        <f t="shared" si="237"/>
        <v>0.3564624556</v>
      </c>
      <c r="G357" s="11">
        <f t="shared" si="237"/>
        <v>0.3720326945</v>
      </c>
      <c r="H357" s="11">
        <f t="shared" si="237"/>
        <v>0.4545461757</v>
      </c>
      <c r="I357" s="11">
        <f t="shared" si="237"/>
        <v>0.3847615918</v>
      </c>
      <c r="J357" s="11">
        <f t="shared" si="237"/>
        <v>0.3655490402</v>
      </c>
      <c r="K357" s="11">
        <f t="shared" si="237"/>
        <v>0.3950754206</v>
      </c>
      <c r="L357" s="11">
        <f t="shared" si="237"/>
        <v>0.8710892956</v>
      </c>
      <c r="M357" s="11">
        <f t="shared" si="237"/>
        <v>0.3262942622</v>
      </c>
      <c r="N357" s="11">
        <f t="shared" si="237"/>
        <v>0.6025649025</v>
      </c>
      <c r="O357" s="11">
        <f t="shared" si="237"/>
        <v>0.1432075793</v>
      </c>
      <c r="P357" s="11">
        <f t="shared" si="237"/>
        <v>0.8677961125</v>
      </c>
      <c r="Q357" s="11">
        <f t="shared" si="237"/>
        <v>0.4466406091</v>
      </c>
      <c r="R357" s="11">
        <f t="shared" si="237"/>
        <v>0.8181193539</v>
      </c>
      <c r="S357" s="11">
        <f t="shared" si="237"/>
        <v>0.8014927983</v>
      </c>
      <c r="T357" s="11">
        <f t="shared" si="237"/>
        <v>0.4131162631</v>
      </c>
      <c r="U357" s="11">
        <f t="shared" si="237"/>
        <v>0.4609982848</v>
      </c>
      <c r="V357" s="11">
        <f t="shared" si="237"/>
        <v>0.5903569191</v>
      </c>
      <c r="W357" s="11">
        <f t="shared" si="237"/>
        <v>0.8032790395</v>
      </c>
      <c r="X357" s="11">
        <f t="shared" si="237"/>
        <v>0.6539816782</v>
      </c>
      <c r="Y357" s="11">
        <f t="shared" si="237"/>
        <v>0.6058314676</v>
      </c>
      <c r="Z357" s="11">
        <f t="shared" si="237"/>
        <v>0.1586415418</v>
      </c>
      <c r="AA357" s="11">
        <f t="shared" si="237"/>
        <v>0.2494079823</v>
      </c>
      <c r="AB357" s="11">
        <f t="shared" si="237"/>
        <v>0.4842621799</v>
      </c>
      <c r="AC357" s="11">
        <f t="shared" si="237"/>
        <v>0.06482450902</v>
      </c>
      <c r="AD357" s="11">
        <f t="shared" si="237"/>
        <v>0.8722916601</v>
      </c>
      <c r="AE357" s="11">
        <f t="shared" si="237"/>
        <v>0.3145461869</v>
      </c>
      <c r="AF357" s="11">
        <f t="shared" si="237"/>
        <v>0.9255381341</v>
      </c>
      <c r="AG357" s="11">
        <f t="shared" si="237"/>
        <v>0.7354731571</v>
      </c>
      <c r="AH357" s="11">
        <f t="shared" si="237"/>
        <v>0.4613980085</v>
      </c>
      <c r="AI357" s="11">
        <f t="shared" si="237"/>
        <v>0.1601689559</v>
      </c>
      <c r="AJ357" s="11">
        <f t="shared" si="237"/>
        <v>0.1522212241</v>
      </c>
      <c r="AK357" s="11">
        <f t="shared" si="237"/>
        <v>0.4808440681</v>
      </c>
      <c r="AL357" s="11">
        <f t="shared" si="237"/>
        <v>0.5867551985</v>
      </c>
      <c r="AM357" s="11">
        <f t="shared" si="237"/>
        <v>0.1237282445</v>
      </c>
      <c r="AN357" s="11">
        <f t="shared" si="237"/>
        <v>0.2430544764</v>
      </c>
      <c r="AO357" s="11">
        <f t="shared" si="237"/>
        <v>0.2610339885</v>
      </c>
      <c r="AP357" s="11">
        <f t="shared" si="237"/>
        <v>0.3759381956</v>
      </c>
      <c r="AQ357" s="11">
        <f t="shared" si="237"/>
        <v>0.2035360513</v>
      </c>
      <c r="AR357" s="11">
        <f t="shared" si="237"/>
        <v>0.9910231474</v>
      </c>
      <c r="AS357" s="11">
        <f t="shared" si="237"/>
        <v>0.7888599376</v>
      </c>
      <c r="AT357" s="11">
        <f t="shared" si="237"/>
        <v>0.9025551696</v>
      </c>
      <c r="AU357" s="11">
        <f t="shared" si="237"/>
        <v>0.1088943218</v>
      </c>
      <c r="AV357" s="11">
        <f t="shared" si="237"/>
        <v>0.353707282</v>
      </c>
      <c r="AW357" s="11">
        <f t="shared" si="237"/>
        <v>0.6043117207</v>
      </c>
      <c r="AX357" s="11">
        <f t="shared" si="237"/>
        <v>0.8157078151</v>
      </c>
      <c r="AY357" s="11">
        <f t="shared" si="237"/>
        <v>0.3950025784</v>
      </c>
      <c r="AZ357" s="11">
        <f t="shared" si="237"/>
        <v>0.3761076212</v>
      </c>
      <c r="BA357" s="11">
        <f t="shared" si="237"/>
        <v>0.712297679</v>
      </c>
      <c r="BB357" s="11">
        <f t="shared" si="237"/>
        <v>0.5766904459</v>
      </c>
      <c r="BC357" s="11">
        <f t="shared" si="237"/>
        <v>0.4521748246</v>
      </c>
      <c r="BD357" s="11">
        <f t="shared" si="237"/>
        <v>0.6679757651</v>
      </c>
      <c r="BE357" s="11">
        <f t="shared" si="237"/>
        <v>0.1782152658</v>
      </c>
      <c r="BF357" s="11">
        <f t="shared" si="237"/>
        <v>0.0099591474</v>
      </c>
      <c r="BG357" s="11">
        <f t="shared" si="237"/>
        <v>0.3688965567</v>
      </c>
      <c r="BH357" s="11">
        <f t="shared" si="237"/>
        <v>0.7676800074</v>
      </c>
      <c r="BI357" s="11">
        <f t="shared" si="237"/>
        <v>0.3258776316</v>
      </c>
      <c r="BJ357" s="11">
        <f t="shared" si="237"/>
        <v>0.1254021794</v>
      </c>
      <c r="BK357" s="11">
        <f t="shared" si="237"/>
        <v>0.9382536454</v>
      </c>
      <c r="BL357" s="11">
        <f t="shared" si="237"/>
        <v>0.9746381443</v>
      </c>
      <c r="BM357" s="11">
        <f t="shared" si="237"/>
        <v>0.4323272496</v>
      </c>
      <c r="BN357" s="11">
        <f t="shared" si="237"/>
        <v>0.4189428296</v>
      </c>
      <c r="BO357" s="11">
        <f t="shared" si="237"/>
        <v>0.3272637822</v>
      </c>
      <c r="BP357" s="11">
        <f t="shared" si="237"/>
        <v>0.4823483074</v>
      </c>
      <c r="BQ357" s="11">
        <f t="shared" si="237"/>
        <v>0.0640682317</v>
      </c>
      <c r="BR357" s="11">
        <f t="shared" si="237"/>
        <v>0.1085061289</v>
      </c>
      <c r="BS357" s="11">
        <f t="shared" si="237"/>
        <v>0.1786420783</v>
      </c>
      <c r="BT357" s="11">
        <f t="shared" si="237"/>
        <v>0.8940492506</v>
      </c>
      <c r="BU357" s="11">
        <f t="shared" si="237"/>
        <v>0.4492480921</v>
      </c>
      <c r="BV357" s="11">
        <f t="shared" si="237"/>
        <v>0.01238060423</v>
      </c>
      <c r="BW357" s="11">
        <f t="shared" si="237"/>
        <v>0.1645321461</v>
      </c>
      <c r="BX357" s="11">
        <f t="shared" si="237"/>
        <v>0.4530413424</v>
      </c>
      <c r="BY357" s="11">
        <f t="shared" si="237"/>
        <v>0.5303206907</v>
      </c>
      <c r="BZ357" s="11">
        <f t="shared" si="237"/>
        <v>0.02700616046</v>
      </c>
      <c r="CA357" s="11">
        <f t="shared" si="237"/>
        <v>0.2617335582</v>
      </c>
      <c r="CB357" s="11">
        <f t="shared" si="237"/>
        <v>0.5696993117</v>
      </c>
      <c r="CC357" s="11">
        <f t="shared" si="237"/>
        <v>0.5917212546</v>
      </c>
      <c r="CD357" s="11">
        <f t="shared" si="237"/>
        <v>0.4112196029</v>
      </c>
      <c r="CE357" s="11">
        <f t="shared" si="237"/>
        <v>0.2679572285</v>
      </c>
      <c r="CF357" s="11">
        <f t="shared" si="237"/>
        <v>0.4772082769</v>
      </c>
      <c r="CG357" s="11">
        <f t="shared" si="237"/>
        <v>0.6070848448</v>
      </c>
      <c r="CH357" s="11">
        <f t="shared" si="237"/>
        <v>0.3339889431</v>
      </c>
      <c r="CI357" s="11">
        <f t="shared" si="237"/>
        <v>0.3286399472</v>
      </c>
      <c r="CJ357" s="11">
        <f t="shared" si="237"/>
        <v>0.09805406691</v>
      </c>
      <c r="CK357" s="11">
        <f t="shared" si="237"/>
        <v>0.7005396797</v>
      </c>
      <c r="CL357" s="11">
        <f t="shared" si="237"/>
        <v>0.3926676354</v>
      </c>
      <c r="CM357" s="11">
        <f t="shared" si="237"/>
        <v>0.49384904</v>
      </c>
      <c r="CN357" s="11">
        <f t="shared" si="237"/>
        <v>0.4532992829</v>
      </c>
      <c r="CO357" s="11">
        <f t="shared" si="237"/>
        <v>0.3666062301</v>
      </c>
      <c r="CP357" s="11">
        <f t="shared" si="237"/>
        <v>0.05880010159</v>
      </c>
      <c r="CQ357" s="11">
        <f t="shared" si="237"/>
        <v>0.5748089123</v>
      </c>
      <c r="CR357" s="11">
        <f t="shared" si="237"/>
        <v>0.1966761171</v>
      </c>
      <c r="CS357" s="11">
        <f t="shared" si="237"/>
        <v>0.3432336071</v>
      </c>
      <c r="CT357" s="11">
        <f t="shared" si="237"/>
        <v>0.2585099091</v>
      </c>
      <c r="CU357" s="11">
        <f t="shared" si="237"/>
        <v>0.8195801278</v>
      </c>
      <c r="CV357" s="11">
        <f t="shared" si="237"/>
        <v>0.1055275029</v>
      </c>
      <c r="CW357" s="11">
        <f t="shared" si="237"/>
        <v>0.2825044782</v>
      </c>
    </row>
    <row r="358" ht="12.75" customHeight="1" outlineLevel="1">
      <c r="A358" s="10" t="str">
        <f t="shared" si="225"/>
        <v>plans[1].coverages[0].censusType</v>
      </c>
      <c r="B358" s="10">
        <f t="shared" ref="B358:CW358" si="238">RAND()</f>
        <v>0.4026945403</v>
      </c>
      <c r="C358" s="10">
        <f t="shared" si="238"/>
        <v>0.08742858583</v>
      </c>
      <c r="D358" s="10">
        <f t="shared" si="238"/>
        <v>0.3508444202</v>
      </c>
      <c r="E358" s="10">
        <f t="shared" si="238"/>
        <v>0.08369484435</v>
      </c>
      <c r="F358" s="10">
        <f t="shared" si="238"/>
        <v>0.4399615354</v>
      </c>
      <c r="G358" s="10">
        <f t="shared" si="238"/>
        <v>0.227498657</v>
      </c>
      <c r="H358" s="10">
        <f t="shared" si="238"/>
        <v>0.6638625807</v>
      </c>
      <c r="I358" s="10">
        <f t="shared" si="238"/>
        <v>0.4551191738</v>
      </c>
      <c r="J358" s="10">
        <f t="shared" si="238"/>
        <v>0.8679027536</v>
      </c>
      <c r="K358" s="10">
        <f t="shared" si="238"/>
        <v>0.5947805072</v>
      </c>
      <c r="L358" s="10">
        <f t="shared" si="238"/>
        <v>0.7180612692</v>
      </c>
      <c r="M358" s="10">
        <f t="shared" si="238"/>
        <v>0.7437102357</v>
      </c>
      <c r="N358" s="10">
        <f t="shared" si="238"/>
        <v>0.3692505904</v>
      </c>
      <c r="O358" s="10">
        <f t="shared" si="238"/>
        <v>0.5598296003</v>
      </c>
      <c r="P358" s="10">
        <f t="shared" si="238"/>
        <v>0.4055113219</v>
      </c>
      <c r="Q358" s="10">
        <f t="shared" si="238"/>
        <v>0.7189606209</v>
      </c>
      <c r="R358" s="10">
        <f t="shared" si="238"/>
        <v>0.08276333948</v>
      </c>
      <c r="S358" s="10">
        <f t="shared" si="238"/>
        <v>0.07456794136</v>
      </c>
      <c r="T358" s="10">
        <f t="shared" si="238"/>
        <v>0.2690407362</v>
      </c>
      <c r="U358" s="10">
        <f t="shared" si="238"/>
        <v>0.7494358756</v>
      </c>
      <c r="V358" s="10">
        <f t="shared" si="238"/>
        <v>0.7476467853</v>
      </c>
      <c r="W358" s="10">
        <f t="shared" si="238"/>
        <v>0.487314287</v>
      </c>
      <c r="X358" s="10">
        <f t="shared" si="238"/>
        <v>0.7254221082</v>
      </c>
      <c r="Y358" s="10">
        <f t="shared" si="238"/>
        <v>0.09744946903</v>
      </c>
      <c r="Z358" s="10">
        <f t="shared" si="238"/>
        <v>0.4713278311</v>
      </c>
      <c r="AA358" s="10">
        <f t="shared" si="238"/>
        <v>0.7360490957</v>
      </c>
      <c r="AB358" s="10">
        <f t="shared" si="238"/>
        <v>0.9998027376</v>
      </c>
      <c r="AC358" s="10">
        <f t="shared" si="238"/>
        <v>0.0861131237</v>
      </c>
      <c r="AD358" s="10">
        <f t="shared" si="238"/>
        <v>0.6088614433</v>
      </c>
      <c r="AE358" s="10">
        <f t="shared" si="238"/>
        <v>0.2206954943</v>
      </c>
      <c r="AF358" s="10">
        <f t="shared" si="238"/>
        <v>0.8846586865</v>
      </c>
      <c r="AG358" s="10">
        <f t="shared" si="238"/>
        <v>0.06454384596</v>
      </c>
      <c r="AH358" s="10">
        <f t="shared" si="238"/>
        <v>0.4922520681</v>
      </c>
      <c r="AI358" s="10">
        <f t="shared" si="238"/>
        <v>0.9051978532</v>
      </c>
      <c r="AJ358" s="10">
        <f t="shared" si="238"/>
        <v>0.68655402</v>
      </c>
      <c r="AK358" s="10">
        <f t="shared" si="238"/>
        <v>0.3470091331</v>
      </c>
      <c r="AL358" s="10">
        <f t="shared" si="238"/>
        <v>0.9979710309</v>
      </c>
      <c r="AM358" s="10">
        <f t="shared" si="238"/>
        <v>0.4501787791</v>
      </c>
      <c r="AN358" s="10">
        <f t="shared" si="238"/>
        <v>0.9739864471</v>
      </c>
      <c r="AO358" s="10">
        <f t="shared" si="238"/>
        <v>0.5517912106</v>
      </c>
      <c r="AP358" s="10">
        <f t="shared" si="238"/>
        <v>0.1909507239</v>
      </c>
      <c r="AQ358" s="10">
        <f t="shared" si="238"/>
        <v>0.4269560055</v>
      </c>
      <c r="AR358" s="10">
        <f t="shared" si="238"/>
        <v>0.9896006583</v>
      </c>
      <c r="AS358" s="10">
        <f t="shared" si="238"/>
        <v>0.0155518876</v>
      </c>
      <c r="AT358" s="10">
        <f t="shared" si="238"/>
        <v>0.5333373703</v>
      </c>
      <c r="AU358" s="10">
        <f t="shared" si="238"/>
        <v>0.9137004426</v>
      </c>
      <c r="AV358" s="10">
        <f t="shared" si="238"/>
        <v>0.8400504804</v>
      </c>
      <c r="AW358" s="10">
        <f t="shared" si="238"/>
        <v>0.2089790996</v>
      </c>
      <c r="AX358" s="10">
        <f t="shared" si="238"/>
        <v>0.3962831304</v>
      </c>
      <c r="AY358" s="10">
        <f t="shared" si="238"/>
        <v>0.02451659335</v>
      </c>
      <c r="AZ358" s="10">
        <f t="shared" si="238"/>
        <v>0.8267914807</v>
      </c>
      <c r="BA358" s="10">
        <f t="shared" si="238"/>
        <v>0.3294964215</v>
      </c>
      <c r="BB358" s="10">
        <f t="shared" si="238"/>
        <v>0.8630590644</v>
      </c>
      <c r="BC358" s="10">
        <f t="shared" si="238"/>
        <v>0.1722265296</v>
      </c>
      <c r="BD358" s="10">
        <f t="shared" si="238"/>
        <v>0.5310846859</v>
      </c>
      <c r="BE358" s="10">
        <f t="shared" si="238"/>
        <v>0.496816896</v>
      </c>
      <c r="BF358" s="10">
        <f t="shared" si="238"/>
        <v>0.06177026039</v>
      </c>
      <c r="BG358" s="10">
        <f t="shared" si="238"/>
        <v>0.1156387311</v>
      </c>
      <c r="BH358" s="10">
        <f t="shared" si="238"/>
        <v>0.5164931009</v>
      </c>
      <c r="BI358" s="10">
        <f t="shared" si="238"/>
        <v>0.227122303</v>
      </c>
      <c r="BJ358" s="10">
        <f t="shared" si="238"/>
        <v>0.5159541127</v>
      </c>
      <c r="BK358" s="10">
        <f t="shared" si="238"/>
        <v>0.09208313877</v>
      </c>
      <c r="BL358" s="10">
        <f t="shared" si="238"/>
        <v>0.7621523111</v>
      </c>
      <c r="BM358" s="10">
        <f t="shared" si="238"/>
        <v>0.1116490894</v>
      </c>
      <c r="BN358" s="10">
        <f t="shared" si="238"/>
        <v>0.2513431574</v>
      </c>
      <c r="BO358" s="10">
        <f t="shared" si="238"/>
        <v>0.5859934487</v>
      </c>
      <c r="BP358" s="10">
        <f t="shared" si="238"/>
        <v>0.1900959216</v>
      </c>
      <c r="BQ358" s="10">
        <f t="shared" si="238"/>
        <v>0.8754624641</v>
      </c>
      <c r="BR358" s="10">
        <f t="shared" si="238"/>
        <v>0.6470738438</v>
      </c>
      <c r="BS358" s="10">
        <f t="shared" si="238"/>
        <v>0.5343180508</v>
      </c>
      <c r="BT358" s="10">
        <f t="shared" si="238"/>
        <v>0.8999177355</v>
      </c>
      <c r="BU358" s="10">
        <f t="shared" si="238"/>
        <v>0.2421995428</v>
      </c>
      <c r="BV358" s="10">
        <f t="shared" si="238"/>
        <v>0.2696222539</v>
      </c>
      <c r="BW358" s="10">
        <f t="shared" si="238"/>
        <v>0.01954092918</v>
      </c>
      <c r="BX358" s="10">
        <f t="shared" si="238"/>
        <v>0.9740514468</v>
      </c>
      <c r="BY358" s="10">
        <f t="shared" si="238"/>
        <v>0.2805631596</v>
      </c>
      <c r="BZ358" s="10">
        <f t="shared" si="238"/>
        <v>0.1777481277</v>
      </c>
      <c r="CA358" s="10">
        <f t="shared" si="238"/>
        <v>0.751093518</v>
      </c>
      <c r="CB358" s="10">
        <f t="shared" si="238"/>
        <v>0.9669493417</v>
      </c>
      <c r="CC358" s="10">
        <f t="shared" si="238"/>
        <v>0.1583472211</v>
      </c>
      <c r="CD358" s="10">
        <f t="shared" si="238"/>
        <v>0.4367283904</v>
      </c>
      <c r="CE358" s="10">
        <f t="shared" si="238"/>
        <v>0.8859390163</v>
      </c>
      <c r="CF358" s="10">
        <f t="shared" si="238"/>
        <v>0.4414410275</v>
      </c>
      <c r="CG358" s="10">
        <f t="shared" si="238"/>
        <v>0.4797752583</v>
      </c>
      <c r="CH358" s="10">
        <f t="shared" si="238"/>
        <v>0.8301616975</v>
      </c>
      <c r="CI358" s="10">
        <f t="shared" si="238"/>
        <v>0.9891103125</v>
      </c>
      <c r="CJ358" s="10">
        <f t="shared" si="238"/>
        <v>0.165553796</v>
      </c>
      <c r="CK358" s="10">
        <f t="shared" si="238"/>
        <v>0.6319330306</v>
      </c>
      <c r="CL358" s="10">
        <f t="shared" si="238"/>
        <v>0.007624723802</v>
      </c>
      <c r="CM358" s="10">
        <f t="shared" si="238"/>
        <v>0.1849827755</v>
      </c>
      <c r="CN358" s="10">
        <f t="shared" si="238"/>
        <v>0.8330755438</v>
      </c>
      <c r="CO358" s="10">
        <f t="shared" si="238"/>
        <v>0.8160767227</v>
      </c>
      <c r="CP358" s="10">
        <f t="shared" si="238"/>
        <v>0.5564619733</v>
      </c>
      <c r="CQ358" s="10">
        <f t="shared" si="238"/>
        <v>0.8000631002</v>
      </c>
      <c r="CR358" s="10">
        <f t="shared" si="238"/>
        <v>0.4211415651</v>
      </c>
      <c r="CS358" s="10">
        <f t="shared" si="238"/>
        <v>0.6895979119</v>
      </c>
      <c r="CT358" s="10">
        <f t="shared" si="238"/>
        <v>0.7359900375</v>
      </c>
      <c r="CU358" s="10">
        <f t="shared" si="238"/>
        <v>0.04807557751</v>
      </c>
      <c r="CV358" s="10">
        <f t="shared" si="238"/>
        <v>0.5481266694</v>
      </c>
      <c r="CW358" s="10">
        <f t="shared" si="238"/>
        <v>0.7944263906</v>
      </c>
    </row>
    <row r="359" ht="12.75" customHeight="1">
      <c r="A359" s="31" t="str">
        <f t="shared" ref="A359:A362" si="240">A222</f>
        <v>plans[1].coverages[1].rateBasis</v>
      </c>
      <c r="B359" s="31">
        <f t="shared" ref="B359:CW359" si="239">RAND()</f>
        <v>0.4326249076</v>
      </c>
      <c r="C359" s="31">
        <f t="shared" si="239"/>
        <v>0.2193138361</v>
      </c>
      <c r="D359" s="31">
        <f t="shared" si="239"/>
        <v>0.04286451236</v>
      </c>
      <c r="E359" s="31">
        <f t="shared" si="239"/>
        <v>0.3259465209</v>
      </c>
      <c r="F359" s="31">
        <f t="shared" si="239"/>
        <v>0.413960789</v>
      </c>
      <c r="G359" s="31">
        <f t="shared" si="239"/>
        <v>0.01340321925</v>
      </c>
      <c r="H359" s="31">
        <f t="shared" si="239"/>
        <v>0.819802686</v>
      </c>
      <c r="I359" s="31">
        <f t="shared" si="239"/>
        <v>0.3497595974</v>
      </c>
      <c r="J359" s="31">
        <f t="shared" si="239"/>
        <v>0.7573460579</v>
      </c>
      <c r="K359" s="31">
        <f t="shared" si="239"/>
        <v>0.2783374666</v>
      </c>
      <c r="L359" s="31">
        <f t="shared" si="239"/>
        <v>0.9972483435</v>
      </c>
      <c r="M359" s="31">
        <f t="shared" si="239"/>
        <v>0.9158850812</v>
      </c>
      <c r="N359" s="31">
        <f t="shared" si="239"/>
        <v>0.06517947865</v>
      </c>
      <c r="O359" s="31">
        <f t="shared" si="239"/>
        <v>0.3446204702</v>
      </c>
      <c r="P359" s="31">
        <f t="shared" si="239"/>
        <v>0.2989814554</v>
      </c>
      <c r="Q359" s="31">
        <f t="shared" si="239"/>
        <v>0.5066889619</v>
      </c>
      <c r="R359" s="31">
        <f t="shared" si="239"/>
        <v>0.2176689214</v>
      </c>
      <c r="S359" s="31">
        <f t="shared" si="239"/>
        <v>0.3535310673</v>
      </c>
      <c r="T359" s="31">
        <f t="shared" si="239"/>
        <v>0.685333599</v>
      </c>
      <c r="U359" s="31">
        <f t="shared" si="239"/>
        <v>0.602852716</v>
      </c>
      <c r="V359" s="31">
        <f t="shared" si="239"/>
        <v>0.2563353021</v>
      </c>
      <c r="W359" s="31">
        <f t="shared" si="239"/>
        <v>0.3123342066</v>
      </c>
      <c r="X359" s="31">
        <f t="shared" si="239"/>
        <v>0.1477333438</v>
      </c>
      <c r="Y359" s="31">
        <f t="shared" si="239"/>
        <v>0.991910881</v>
      </c>
      <c r="Z359" s="31">
        <f t="shared" si="239"/>
        <v>0.5007317225</v>
      </c>
      <c r="AA359" s="31">
        <f t="shared" si="239"/>
        <v>0.1454025453</v>
      </c>
      <c r="AB359" s="31">
        <f t="shared" si="239"/>
        <v>0.9649822215</v>
      </c>
      <c r="AC359" s="31">
        <f t="shared" si="239"/>
        <v>0.9574647673</v>
      </c>
      <c r="AD359" s="31">
        <f t="shared" si="239"/>
        <v>0.1679094685</v>
      </c>
      <c r="AE359" s="31">
        <f t="shared" si="239"/>
        <v>0.3232802139</v>
      </c>
      <c r="AF359" s="31">
        <f t="shared" si="239"/>
        <v>0.3157931196</v>
      </c>
      <c r="AG359" s="31">
        <f t="shared" si="239"/>
        <v>0.5561036716</v>
      </c>
      <c r="AH359" s="31">
        <f t="shared" si="239"/>
        <v>0.01416146996</v>
      </c>
      <c r="AI359" s="31">
        <f t="shared" si="239"/>
        <v>0.9017193802</v>
      </c>
      <c r="AJ359" s="31">
        <f t="shared" si="239"/>
        <v>0.3921221226</v>
      </c>
      <c r="AK359" s="31">
        <f t="shared" si="239"/>
        <v>0.4390650185</v>
      </c>
      <c r="AL359" s="31">
        <f t="shared" si="239"/>
        <v>0.7685752151</v>
      </c>
      <c r="AM359" s="31">
        <f t="shared" si="239"/>
        <v>0.05272157824</v>
      </c>
      <c r="AN359" s="31">
        <f t="shared" si="239"/>
        <v>0.4078249443</v>
      </c>
      <c r="AO359" s="31">
        <f t="shared" si="239"/>
        <v>0.9256643217</v>
      </c>
      <c r="AP359" s="31">
        <f t="shared" si="239"/>
        <v>0.3779257316</v>
      </c>
      <c r="AQ359" s="31">
        <f t="shared" si="239"/>
        <v>0.4196143702</v>
      </c>
      <c r="AR359" s="31">
        <f t="shared" si="239"/>
        <v>0.1471694016</v>
      </c>
      <c r="AS359" s="31">
        <f t="shared" si="239"/>
        <v>0.2855266384</v>
      </c>
      <c r="AT359" s="31">
        <f t="shared" si="239"/>
        <v>0.3324402472</v>
      </c>
      <c r="AU359" s="31">
        <f t="shared" si="239"/>
        <v>0.878195028</v>
      </c>
      <c r="AV359" s="31">
        <f t="shared" si="239"/>
        <v>0.9477351097</v>
      </c>
      <c r="AW359" s="31">
        <f t="shared" si="239"/>
        <v>0.4366502687</v>
      </c>
      <c r="AX359" s="31">
        <f t="shared" si="239"/>
        <v>0.5919657433</v>
      </c>
      <c r="AY359" s="31">
        <f t="shared" si="239"/>
        <v>0.5359724822</v>
      </c>
      <c r="AZ359" s="31">
        <f t="shared" si="239"/>
        <v>0.2622315881</v>
      </c>
      <c r="BA359" s="31">
        <f t="shared" si="239"/>
        <v>0.5163345125</v>
      </c>
      <c r="BB359" s="31">
        <f t="shared" si="239"/>
        <v>0.8820704285</v>
      </c>
      <c r="BC359" s="31">
        <f t="shared" si="239"/>
        <v>0.05153841347</v>
      </c>
      <c r="BD359" s="31">
        <f t="shared" si="239"/>
        <v>0.1937660556</v>
      </c>
      <c r="BE359" s="31">
        <f t="shared" si="239"/>
        <v>0.03200218378</v>
      </c>
      <c r="BF359" s="31">
        <f t="shared" si="239"/>
        <v>0.379610725</v>
      </c>
      <c r="BG359" s="31">
        <f t="shared" si="239"/>
        <v>0.6060992311</v>
      </c>
      <c r="BH359" s="31">
        <f t="shared" si="239"/>
        <v>0.6490922878</v>
      </c>
      <c r="BI359" s="31">
        <f t="shared" si="239"/>
        <v>0.5489486747</v>
      </c>
      <c r="BJ359" s="31">
        <f t="shared" si="239"/>
        <v>0.05729468133</v>
      </c>
      <c r="BK359" s="31">
        <f t="shared" si="239"/>
        <v>0.1091996897</v>
      </c>
      <c r="BL359" s="31">
        <f t="shared" si="239"/>
        <v>0.00437158621</v>
      </c>
      <c r="BM359" s="31">
        <f t="shared" si="239"/>
        <v>0.1220482003</v>
      </c>
      <c r="BN359" s="31">
        <f t="shared" si="239"/>
        <v>0.2067733686</v>
      </c>
      <c r="BO359" s="31">
        <f t="shared" si="239"/>
        <v>0.4706699841</v>
      </c>
      <c r="BP359" s="31">
        <f t="shared" si="239"/>
        <v>0.4279771793</v>
      </c>
      <c r="BQ359" s="31">
        <f t="shared" si="239"/>
        <v>0.9284491723</v>
      </c>
      <c r="BR359" s="31">
        <f t="shared" si="239"/>
        <v>0.9097911813</v>
      </c>
      <c r="BS359" s="31">
        <f t="shared" si="239"/>
        <v>0.02082687252</v>
      </c>
      <c r="BT359" s="31">
        <f t="shared" si="239"/>
        <v>0.2548734107</v>
      </c>
      <c r="BU359" s="31">
        <f t="shared" si="239"/>
        <v>0.808289283</v>
      </c>
      <c r="BV359" s="31">
        <f t="shared" si="239"/>
        <v>0.4769266958</v>
      </c>
      <c r="BW359" s="31">
        <f t="shared" si="239"/>
        <v>0.410960765</v>
      </c>
      <c r="BX359" s="31">
        <f t="shared" si="239"/>
        <v>0.0571009223</v>
      </c>
      <c r="BY359" s="31">
        <f t="shared" si="239"/>
        <v>0.6704620741</v>
      </c>
      <c r="BZ359" s="31">
        <f t="shared" si="239"/>
        <v>0.123454837</v>
      </c>
      <c r="CA359" s="31">
        <f t="shared" si="239"/>
        <v>0.5761394834</v>
      </c>
      <c r="CB359" s="31">
        <f t="shared" si="239"/>
        <v>0.304898868</v>
      </c>
      <c r="CC359" s="31">
        <f t="shared" si="239"/>
        <v>0.9704658927</v>
      </c>
      <c r="CD359" s="31">
        <f t="shared" si="239"/>
        <v>0.4018621173</v>
      </c>
      <c r="CE359" s="31">
        <f t="shared" si="239"/>
        <v>0.5923602364</v>
      </c>
      <c r="CF359" s="31">
        <f t="shared" si="239"/>
        <v>0.7629957303</v>
      </c>
      <c r="CG359" s="31">
        <f t="shared" si="239"/>
        <v>0.7173667044</v>
      </c>
      <c r="CH359" s="31">
        <f t="shared" si="239"/>
        <v>0.1605458852</v>
      </c>
      <c r="CI359" s="31">
        <f t="shared" si="239"/>
        <v>0.5100810423</v>
      </c>
      <c r="CJ359" s="31">
        <f t="shared" si="239"/>
        <v>0.01659984243</v>
      </c>
      <c r="CK359" s="31">
        <f t="shared" si="239"/>
        <v>0.7169058655</v>
      </c>
      <c r="CL359" s="31">
        <f t="shared" si="239"/>
        <v>0.04822872905</v>
      </c>
      <c r="CM359" s="31">
        <f t="shared" si="239"/>
        <v>0.4961627799</v>
      </c>
      <c r="CN359" s="31">
        <f t="shared" si="239"/>
        <v>0.7716208244</v>
      </c>
      <c r="CO359" s="31">
        <f t="shared" si="239"/>
        <v>0.007784214128</v>
      </c>
      <c r="CP359" s="31">
        <f t="shared" si="239"/>
        <v>0.8336198751</v>
      </c>
      <c r="CQ359" s="31">
        <f t="shared" si="239"/>
        <v>0.8662530184</v>
      </c>
      <c r="CR359" s="31">
        <f t="shared" si="239"/>
        <v>0.8236531604</v>
      </c>
      <c r="CS359" s="31">
        <f t="shared" si="239"/>
        <v>0.6981536031</v>
      </c>
      <c r="CT359" s="31">
        <f t="shared" si="239"/>
        <v>0.05985386827</v>
      </c>
      <c r="CU359" s="31">
        <f t="shared" si="239"/>
        <v>0.839643141</v>
      </c>
      <c r="CV359" s="31">
        <f t="shared" si="239"/>
        <v>0.8402534028</v>
      </c>
      <c r="CW359" s="31">
        <f t="shared" si="239"/>
        <v>0.6593473174</v>
      </c>
    </row>
    <row r="360" ht="12.75" customHeight="1" outlineLevel="1">
      <c r="A360" s="11" t="str">
        <f t="shared" si="240"/>
        <v>plans[1].coverages[1].rateFormat</v>
      </c>
      <c r="B360" s="11">
        <f t="shared" ref="B360:CW360" si="241">RAND()</f>
        <v>0.9376481852</v>
      </c>
      <c r="C360" s="11">
        <f t="shared" si="241"/>
        <v>0.5339961846</v>
      </c>
      <c r="D360" s="11">
        <f t="shared" si="241"/>
        <v>0.4285803605</v>
      </c>
      <c r="E360" s="11">
        <f t="shared" si="241"/>
        <v>0.4881347455</v>
      </c>
      <c r="F360" s="11">
        <f t="shared" si="241"/>
        <v>0.2199591838</v>
      </c>
      <c r="G360" s="11">
        <f t="shared" si="241"/>
        <v>0.1805411009</v>
      </c>
      <c r="H360" s="11">
        <f t="shared" si="241"/>
        <v>0.3194332655</v>
      </c>
      <c r="I360" s="11">
        <f t="shared" si="241"/>
        <v>0.4692490514</v>
      </c>
      <c r="J360" s="11">
        <f t="shared" si="241"/>
        <v>0.878082392</v>
      </c>
      <c r="K360" s="11">
        <f t="shared" si="241"/>
        <v>0.1320320687</v>
      </c>
      <c r="L360" s="11">
        <f t="shared" si="241"/>
        <v>0.06894820969</v>
      </c>
      <c r="M360" s="11">
        <f t="shared" si="241"/>
        <v>0.4542757463</v>
      </c>
      <c r="N360" s="11">
        <f t="shared" si="241"/>
        <v>0.7183319149</v>
      </c>
      <c r="O360" s="11">
        <f t="shared" si="241"/>
        <v>0.9620270582</v>
      </c>
      <c r="P360" s="11">
        <f t="shared" si="241"/>
        <v>0.5735557077</v>
      </c>
      <c r="Q360" s="11">
        <f t="shared" si="241"/>
        <v>0.08870326538</v>
      </c>
      <c r="R360" s="11">
        <f t="shared" si="241"/>
        <v>0.6270189478</v>
      </c>
      <c r="S360" s="11">
        <f t="shared" si="241"/>
        <v>0.1782007452</v>
      </c>
      <c r="T360" s="11">
        <f t="shared" si="241"/>
        <v>0.8587618133</v>
      </c>
      <c r="U360" s="11">
        <f t="shared" si="241"/>
        <v>0.7476522653</v>
      </c>
      <c r="V360" s="11">
        <f t="shared" si="241"/>
        <v>0.1083823656</v>
      </c>
      <c r="W360" s="11">
        <f t="shared" si="241"/>
        <v>0.3598385594</v>
      </c>
      <c r="X360" s="11">
        <f t="shared" si="241"/>
        <v>0.5420360334</v>
      </c>
      <c r="Y360" s="11">
        <f t="shared" si="241"/>
        <v>0.7882683647</v>
      </c>
      <c r="Z360" s="11">
        <f t="shared" si="241"/>
        <v>0.341378951</v>
      </c>
      <c r="AA360" s="11">
        <f t="shared" si="241"/>
        <v>0.3971984389</v>
      </c>
      <c r="AB360" s="11">
        <f t="shared" si="241"/>
        <v>0.8086994372</v>
      </c>
      <c r="AC360" s="11">
        <f t="shared" si="241"/>
        <v>0.8043732347</v>
      </c>
      <c r="AD360" s="11">
        <f t="shared" si="241"/>
        <v>0.05611497306</v>
      </c>
      <c r="AE360" s="11">
        <f t="shared" si="241"/>
        <v>0.9460215627</v>
      </c>
      <c r="AF360" s="11">
        <f t="shared" si="241"/>
        <v>0.8265947023</v>
      </c>
      <c r="AG360" s="11">
        <f t="shared" si="241"/>
        <v>0.6216552789</v>
      </c>
      <c r="AH360" s="11">
        <f t="shared" si="241"/>
        <v>0.7806999916</v>
      </c>
      <c r="AI360" s="11">
        <f t="shared" si="241"/>
        <v>0.4604731832</v>
      </c>
      <c r="AJ360" s="11">
        <f t="shared" si="241"/>
        <v>0.775319126</v>
      </c>
      <c r="AK360" s="11">
        <f t="shared" si="241"/>
        <v>0.02168088362</v>
      </c>
      <c r="AL360" s="11">
        <f t="shared" si="241"/>
        <v>0.2593042027</v>
      </c>
      <c r="AM360" s="11">
        <f t="shared" si="241"/>
        <v>0.4177949135</v>
      </c>
      <c r="AN360" s="11">
        <f t="shared" si="241"/>
        <v>0.9158017535</v>
      </c>
      <c r="AO360" s="11">
        <f t="shared" si="241"/>
        <v>0.4330080953</v>
      </c>
      <c r="AP360" s="11">
        <f t="shared" si="241"/>
        <v>0.09220089589</v>
      </c>
      <c r="AQ360" s="11">
        <f t="shared" si="241"/>
        <v>0.5979497191</v>
      </c>
      <c r="AR360" s="11">
        <f t="shared" si="241"/>
        <v>0.3760062108</v>
      </c>
      <c r="AS360" s="11">
        <f t="shared" si="241"/>
        <v>0.0776832662</v>
      </c>
      <c r="AT360" s="11">
        <f t="shared" si="241"/>
        <v>0.8985747778</v>
      </c>
      <c r="AU360" s="11">
        <f t="shared" si="241"/>
        <v>0.5315407954</v>
      </c>
      <c r="AV360" s="11">
        <f t="shared" si="241"/>
        <v>0.5785400295</v>
      </c>
      <c r="AW360" s="11">
        <f t="shared" si="241"/>
        <v>0.3114023859</v>
      </c>
      <c r="AX360" s="11">
        <f t="shared" si="241"/>
        <v>0.552877741</v>
      </c>
      <c r="AY360" s="11">
        <f t="shared" si="241"/>
        <v>0.4792855752</v>
      </c>
      <c r="AZ360" s="11">
        <f t="shared" si="241"/>
        <v>0.4859521471</v>
      </c>
      <c r="BA360" s="11">
        <f t="shared" si="241"/>
        <v>0.1456182847</v>
      </c>
      <c r="BB360" s="11">
        <f t="shared" si="241"/>
        <v>0.2955133318</v>
      </c>
      <c r="BC360" s="11">
        <f t="shared" si="241"/>
        <v>0.5563263813</v>
      </c>
      <c r="BD360" s="11">
        <f t="shared" si="241"/>
        <v>0.08949952673</v>
      </c>
      <c r="BE360" s="11">
        <f t="shared" si="241"/>
        <v>0.1898747212</v>
      </c>
      <c r="BF360" s="11">
        <f t="shared" si="241"/>
        <v>0.7686309225</v>
      </c>
      <c r="BG360" s="11">
        <f t="shared" si="241"/>
        <v>0.8646584107</v>
      </c>
      <c r="BH360" s="11">
        <f t="shared" si="241"/>
        <v>0.8171643793</v>
      </c>
      <c r="BI360" s="11">
        <f t="shared" si="241"/>
        <v>0.502648874</v>
      </c>
      <c r="BJ360" s="11">
        <f t="shared" si="241"/>
        <v>0.2778111914</v>
      </c>
      <c r="BK360" s="11">
        <f t="shared" si="241"/>
        <v>0.7469569448</v>
      </c>
      <c r="BL360" s="11">
        <f t="shared" si="241"/>
        <v>0.7867030284</v>
      </c>
      <c r="BM360" s="11">
        <f t="shared" si="241"/>
        <v>0.08898342205</v>
      </c>
      <c r="BN360" s="11">
        <f t="shared" si="241"/>
        <v>0.8304237302</v>
      </c>
      <c r="BO360" s="11">
        <f t="shared" si="241"/>
        <v>0.5250846437</v>
      </c>
      <c r="BP360" s="11">
        <f t="shared" si="241"/>
        <v>0.07950775913</v>
      </c>
      <c r="BQ360" s="11">
        <f t="shared" si="241"/>
        <v>0.03318932357</v>
      </c>
      <c r="BR360" s="11">
        <f t="shared" si="241"/>
        <v>0.7514385085</v>
      </c>
      <c r="BS360" s="11">
        <f t="shared" si="241"/>
        <v>0.3365600669</v>
      </c>
      <c r="BT360" s="11">
        <f t="shared" si="241"/>
        <v>0.4610630125</v>
      </c>
      <c r="BU360" s="11">
        <f t="shared" si="241"/>
        <v>0.5049007079</v>
      </c>
      <c r="BV360" s="11">
        <f t="shared" si="241"/>
        <v>0.9274719778</v>
      </c>
      <c r="BW360" s="11">
        <f t="shared" si="241"/>
        <v>0.9322692684</v>
      </c>
      <c r="BX360" s="11">
        <f t="shared" si="241"/>
        <v>0.2237769453</v>
      </c>
      <c r="BY360" s="11">
        <f t="shared" si="241"/>
        <v>0.1267630295</v>
      </c>
      <c r="BZ360" s="11">
        <f t="shared" si="241"/>
        <v>0.9798494785</v>
      </c>
      <c r="CA360" s="11">
        <f t="shared" si="241"/>
        <v>0.5487009463</v>
      </c>
      <c r="CB360" s="11">
        <f t="shared" si="241"/>
        <v>0.07796978361</v>
      </c>
      <c r="CC360" s="11">
        <f t="shared" si="241"/>
        <v>0.4420358596</v>
      </c>
      <c r="CD360" s="11">
        <f t="shared" si="241"/>
        <v>0.9174649168</v>
      </c>
      <c r="CE360" s="11">
        <f t="shared" si="241"/>
        <v>0.2179870023</v>
      </c>
      <c r="CF360" s="11">
        <f t="shared" si="241"/>
        <v>0.2668001936</v>
      </c>
      <c r="CG360" s="11">
        <f t="shared" si="241"/>
        <v>0.4703913537</v>
      </c>
      <c r="CH360" s="11">
        <f t="shared" si="241"/>
        <v>0.07021902627</v>
      </c>
      <c r="CI360" s="11">
        <f t="shared" si="241"/>
        <v>0.1290293856</v>
      </c>
      <c r="CJ360" s="11">
        <f t="shared" si="241"/>
        <v>0.3309108041</v>
      </c>
      <c r="CK360" s="11">
        <f t="shared" si="241"/>
        <v>0.5901898672</v>
      </c>
      <c r="CL360" s="11">
        <f t="shared" si="241"/>
        <v>0.3538175464</v>
      </c>
      <c r="CM360" s="11">
        <f t="shared" si="241"/>
        <v>0.9029946667</v>
      </c>
      <c r="CN360" s="11">
        <f t="shared" si="241"/>
        <v>0.1985743518</v>
      </c>
      <c r="CO360" s="11">
        <f t="shared" si="241"/>
        <v>0.2355138088</v>
      </c>
      <c r="CP360" s="11">
        <f t="shared" si="241"/>
        <v>0.166710519</v>
      </c>
      <c r="CQ360" s="11">
        <f t="shared" si="241"/>
        <v>0.8964575823</v>
      </c>
      <c r="CR360" s="11">
        <f t="shared" si="241"/>
        <v>0.5271214134</v>
      </c>
      <c r="CS360" s="11">
        <f t="shared" si="241"/>
        <v>0.1462411381</v>
      </c>
      <c r="CT360" s="11">
        <f t="shared" si="241"/>
        <v>0.4699539255</v>
      </c>
      <c r="CU360" s="11">
        <f t="shared" si="241"/>
        <v>0.8954746589</v>
      </c>
      <c r="CV360" s="11">
        <f t="shared" si="241"/>
        <v>0.4714312151</v>
      </c>
      <c r="CW360" s="11">
        <f t="shared" si="241"/>
        <v>0.1594395144</v>
      </c>
    </row>
    <row r="361" ht="12.75" customHeight="1" outlineLevel="1">
      <c r="A361" s="11" t="str">
        <f t="shared" si="240"/>
        <v>plans[1].coverages[1].fundingType</v>
      </c>
      <c r="B361" s="11">
        <f t="shared" ref="B361:CW361" si="242">RAND()</f>
        <v>0.2767477699</v>
      </c>
      <c r="C361" s="11">
        <f t="shared" si="242"/>
        <v>0.3785447562</v>
      </c>
      <c r="D361" s="11">
        <f t="shared" si="242"/>
        <v>0.6349248297</v>
      </c>
      <c r="E361" s="11">
        <f t="shared" si="242"/>
        <v>0.3353274323</v>
      </c>
      <c r="F361" s="11">
        <f t="shared" si="242"/>
        <v>0.01162263424</v>
      </c>
      <c r="G361" s="11">
        <f t="shared" si="242"/>
        <v>0.2573031286</v>
      </c>
      <c r="H361" s="11">
        <f t="shared" si="242"/>
        <v>0.4716058017</v>
      </c>
      <c r="I361" s="11">
        <f t="shared" si="242"/>
        <v>0.9768533918</v>
      </c>
      <c r="J361" s="11">
        <f t="shared" si="242"/>
        <v>0.6652431338</v>
      </c>
      <c r="K361" s="11">
        <f t="shared" si="242"/>
        <v>0.2431623083</v>
      </c>
      <c r="L361" s="11">
        <f t="shared" si="242"/>
        <v>0.5508286296</v>
      </c>
      <c r="M361" s="11">
        <f t="shared" si="242"/>
        <v>0.8397045168</v>
      </c>
      <c r="N361" s="11">
        <f t="shared" si="242"/>
        <v>0.2399162222</v>
      </c>
      <c r="O361" s="11">
        <f t="shared" si="242"/>
        <v>0.5981384227</v>
      </c>
      <c r="P361" s="11">
        <f t="shared" si="242"/>
        <v>0.01953157523</v>
      </c>
      <c r="Q361" s="11">
        <f t="shared" si="242"/>
        <v>0.6149097945</v>
      </c>
      <c r="R361" s="11">
        <f t="shared" si="242"/>
        <v>0.3990694401</v>
      </c>
      <c r="S361" s="11">
        <f t="shared" si="242"/>
        <v>0.9739403566</v>
      </c>
      <c r="T361" s="11">
        <f t="shared" si="242"/>
        <v>0.4798814393</v>
      </c>
      <c r="U361" s="11">
        <f t="shared" si="242"/>
        <v>0.4320977405</v>
      </c>
      <c r="V361" s="11">
        <f t="shared" si="242"/>
        <v>0.0520029942</v>
      </c>
      <c r="W361" s="11">
        <f t="shared" si="242"/>
        <v>0.8337120713</v>
      </c>
      <c r="X361" s="11">
        <f t="shared" si="242"/>
        <v>0.5851645864</v>
      </c>
      <c r="Y361" s="11">
        <f t="shared" si="242"/>
        <v>0.4862254831</v>
      </c>
      <c r="Z361" s="11">
        <f t="shared" si="242"/>
        <v>0.7001774975</v>
      </c>
      <c r="AA361" s="11">
        <f t="shared" si="242"/>
        <v>0.3511312343</v>
      </c>
      <c r="AB361" s="11">
        <f t="shared" si="242"/>
        <v>0.7819791081</v>
      </c>
      <c r="AC361" s="11">
        <f t="shared" si="242"/>
        <v>0.6826792164</v>
      </c>
      <c r="AD361" s="11">
        <f t="shared" si="242"/>
        <v>0.1270686751</v>
      </c>
      <c r="AE361" s="11">
        <f t="shared" si="242"/>
        <v>0.6813946272</v>
      </c>
      <c r="AF361" s="11">
        <f t="shared" si="242"/>
        <v>0.405759695</v>
      </c>
      <c r="AG361" s="11">
        <f t="shared" si="242"/>
        <v>0.820277759</v>
      </c>
      <c r="AH361" s="11">
        <f t="shared" si="242"/>
        <v>0.263619995</v>
      </c>
      <c r="AI361" s="11">
        <f t="shared" si="242"/>
        <v>0.7486222654</v>
      </c>
      <c r="AJ361" s="11">
        <f t="shared" si="242"/>
        <v>0.5866661975</v>
      </c>
      <c r="AK361" s="11">
        <f t="shared" si="242"/>
        <v>0.081710005</v>
      </c>
      <c r="AL361" s="11">
        <f t="shared" si="242"/>
        <v>0.3113249078</v>
      </c>
      <c r="AM361" s="11">
        <f t="shared" si="242"/>
        <v>0.944211164</v>
      </c>
      <c r="AN361" s="11">
        <f t="shared" si="242"/>
        <v>0.6728671554</v>
      </c>
      <c r="AO361" s="11">
        <f t="shared" si="242"/>
        <v>0.8509377561</v>
      </c>
      <c r="AP361" s="11">
        <f t="shared" si="242"/>
        <v>0.454969618</v>
      </c>
      <c r="AQ361" s="11">
        <f t="shared" si="242"/>
        <v>0.3806701103</v>
      </c>
      <c r="AR361" s="11">
        <f t="shared" si="242"/>
        <v>0.1282496556</v>
      </c>
      <c r="AS361" s="11">
        <f t="shared" si="242"/>
        <v>0.1270951624</v>
      </c>
      <c r="AT361" s="11">
        <f t="shared" si="242"/>
        <v>0.7470678835</v>
      </c>
      <c r="AU361" s="11">
        <f t="shared" si="242"/>
        <v>0.5954665053</v>
      </c>
      <c r="AV361" s="11">
        <f t="shared" si="242"/>
        <v>0.1115867319</v>
      </c>
      <c r="AW361" s="11">
        <f t="shared" si="242"/>
        <v>0.05441595555</v>
      </c>
      <c r="AX361" s="11">
        <f t="shared" si="242"/>
        <v>0.9960186858</v>
      </c>
      <c r="AY361" s="11">
        <f t="shared" si="242"/>
        <v>0.8494168343</v>
      </c>
      <c r="AZ361" s="11">
        <f t="shared" si="242"/>
        <v>0.1941934641</v>
      </c>
      <c r="BA361" s="11">
        <f t="shared" si="242"/>
        <v>0.3377198126</v>
      </c>
      <c r="BB361" s="11">
        <f t="shared" si="242"/>
        <v>0.740018601</v>
      </c>
      <c r="BC361" s="11">
        <f t="shared" si="242"/>
        <v>0.4141517034</v>
      </c>
      <c r="BD361" s="11">
        <f t="shared" si="242"/>
        <v>0.9231031471</v>
      </c>
      <c r="BE361" s="11">
        <f t="shared" si="242"/>
        <v>0.5629889825</v>
      </c>
      <c r="BF361" s="11">
        <f t="shared" si="242"/>
        <v>0.6387596479</v>
      </c>
      <c r="BG361" s="11">
        <f t="shared" si="242"/>
        <v>0.4931869484</v>
      </c>
      <c r="BH361" s="11">
        <f t="shared" si="242"/>
        <v>0.1867947257</v>
      </c>
      <c r="BI361" s="11">
        <f t="shared" si="242"/>
        <v>0.6925666404</v>
      </c>
      <c r="BJ361" s="11">
        <f t="shared" si="242"/>
        <v>0.8649440632</v>
      </c>
      <c r="BK361" s="11">
        <f t="shared" si="242"/>
        <v>0.6711317918</v>
      </c>
      <c r="BL361" s="11">
        <f t="shared" si="242"/>
        <v>0.5905027368</v>
      </c>
      <c r="BM361" s="11">
        <f t="shared" si="242"/>
        <v>0.2545077816</v>
      </c>
      <c r="BN361" s="11">
        <f t="shared" si="242"/>
        <v>0.3276472353</v>
      </c>
      <c r="BO361" s="11">
        <f t="shared" si="242"/>
        <v>0.03556572533</v>
      </c>
      <c r="BP361" s="11">
        <f t="shared" si="242"/>
        <v>0.2981409784</v>
      </c>
      <c r="BQ361" s="11">
        <f t="shared" si="242"/>
        <v>0.9956146031</v>
      </c>
      <c r="BR361" s="11">
        <f t="shared" si="242"/>
        <v>0.8095599988</v>
      </c>
      <c r="BS361" s="11">
        <f t="shared" si="242"/>
        <v>0.3661147872</v>
      </c>
      <c r="BT361" s="11">
        <f t="shared" si="242"/>
        <v>0.04787131951</v>
      </c>
      <c r="BU361" s="11">
        <f t="shared" si="242"/>
        <v>0.01768679193</v>
      </c>
      <c r="BV361" s="11">
        <f t="shared" si="242"/>
        <v>0.3501415754</v>
      </c>
      <c r="BW361" s="11">
        <f t="shared" si="242"/>
        <v>0.03525896485</v>
      </c>
      <c r="BX361" s="11">
        <f t="shared" si="242"/>
        <v>0.298348622</v>
      </c>
      <c r="BY361" s="11">
        <f t="shared" si="242"/>
        <v>0.6665187636</v>
      </c>
      <c r="BZ361" s="11">
        <f t="shared" si="242"/>
        <v>0.4567145348</v>
      </c>
      <c r="CA361" s="11">
        <f t="shared" si="242"/>
        <v>0.5154018909</v>
      </c>
      <c r="CB361" s="11">
        <f t="shared" si="242"/>
        <v>0.7126733768</v>
      </c>
      <c r="CC361" s="11">
        <f t="shared" si="242"/>
        <v>0.6931745157</v>
      </c>
      <c r="CD361" s="11">
        <f t="shared" si="242"/>
        <v>0.9755326787</v>
      </c>
      <c r="CE361" s="11">
        <f t="shared" si="242"/>
        <v>0.6367337368</v>
      </c>
      <c r="CF361" s="11">
        <f t="shared" si="242"/>
        <v>0.4370828239</v>
      </c>
      <c r="CG361" s="11">
        <f t="shared" si="242"/>
        <v>0.4570715967</v>
      </c>
      <c r="CH361" s="11">
        <f t="shared" si="242"/>
        <v>0.7048534852</v>
      </c>
      <c r="CI361" s="11">
        <f t="shared" si="242"/>
        <v>0.9904190592</v>
      </c>
      <c r="CJ361" s="11">
        <f t="shared" si="242"/>
        <v>0.8814124182</v>
      </c>
      <c r="CK361" s="11">
        <f t="shared" si="242"/>
        <v>0.1904054436</v>
      </c>
      <c r="CL361" s="11">
        <f t="shared" si="242"/>
        <v>0.08204614194</v>
      </c>
      <c r="CM361" s="11">
        <f t="shared" si="242"/>
        <v>0.1216404977</v>
      </c>
      <c r="CN361" s="11">
        <f t="shared" si="242"/>
        <v>0.9583583749</v>
      </c>
      <c r="CO361" s="11">
        <f t="shared" si="242"/>
        <v>0.5934453122</v>
      </c>
      <c r="CP361" s="11">
        <f t="shared" si="242"/>
        <v>0.526766515</v>
      </c>
      <c r="CQ361" s="11">
        <f t="shared" si="242"/>
        <v>0.4070296681</v>
      </c>
      <c r="CR361" s="11">
        <f t="shared" si="242"/>
        <v>0.9885726866</v>
      </c>
      <c r="CS361" s="11">
        <f t="shared" si="242"/>
        <v>0.280232957</v>
      </c>
      <c r="CT361" s="11">
        <f t="shared" si="242"/>
        <v>0.2722301341</v>
      </c>
      <c r="CU361" s="11">
        <f t="shared" si="242"/>
        <v>0.7610165591</v>
      </c>
      <c r="CV361" s="11">
        <f t="shared" si="242"/>
        <v>0.7286221125</v>
      </c>
      <c r="CW361" s="11">
        <f t="shared" si="242"/>
        <v>0.844215561</v>
      </c>
    </row>
    <row r="362" ht="12.75" customHeight="1" outlineLevel="1">
      <c r="A362" s="11" t="str">
        <f t="shared" si="240"/>
        <v>plans[1].coverages[1].fundingStructure.contributionType</v>
      </c>
      <c r="B362" s="11">
        <f t="shared" ref="B362:CW362" si="243">RAND()</f>
        <v>0.7683874889</v>
      </c>
      <c r="C362" s="11">
        <f t="shared" si="243"/>
        <v>0.4992017885</v>
      </c>
      <c r="D362" s="11">
        <f t="shared" si="243"/>
        <v>0.7239812019</v>
      </c>
      <c r="E362" s="11">
        <f t="shared" si="243"/>
        <v>0.005858599448</v>
      </c>
      <c r="F362" s="11">
        <f t="shared" si="243"/>
        <v>0.8106788022</v>
      </c>
      <c r="G362" s="11">
        <f t="shared" si="243"/>
        <v>0.04252113478</v>
      </c>
      <c r="H362" s="11">
        <f t="shared" si="243"/>
        <v>0.7346514544</v>
      </c>
      <c r="I362" s="11">
        <f t="shared" si="243"/>
        <v>0.09158765235</v>
      </c>
      <c r="J362" s="11">
        <f t="shared" si="243"/>
        <v>0.7256253657</v>
      </c>
      <c r="K362" s="11">
        <f t="shared" si="243"/>
        <v>0.02152187445</v>
      </c>
      <c r="L362" s="11">
        <f t="shared" si="243"/>
        <v>0.460333028</v>
      </c>
      <c r="M362" s="11">
        <f t="shared" si="243"/>
        <v>0.1300234521</v>
      </c>
      <c r="N362" s="11">
        <f t="shared" si="243"/>
        <v>0.8169325684</v>
      </c>
      <c r="O362" s="11">
        <f t="shared" si="243"/>
        <v>0.107109656</v>
      </c>
      <c r="P362" s="11">
        <f t="shared" si="243"/>
        <v>0.006689946314</v>
      </c>
      <c r="Q362" s="11">
        <f t="shared" si="243"/>
        <v>0.2207513042</v>
      </c>
      <c r="R362" s="11">
        <f t="shared" si="243"/>
        <v>0.4934773507</v>
      </c>
      <c r="S362" s="11">
        <f t="shared" si="243"/>
        <v>0.2200886366</v>
      </c>
      <c r="T362" s="11">
        <f t="shared" si="243"/>
        <v>0.8821484339</v>
      </c>
      <c r="U362" s="11">
        <f t="shared" si="243"/>
        <v>0.04988531307</v>
      </c>
      <c r="V362" s="11">
        <f t="shared" si="243"/>
        <v>0.6336088787</v>
      </c>
      <c r="W362" s="11">
        <f t="shared" si="243"/>
        <v>0.4747621342</v>
      </c>
      <c r="X362" s="11">
        <f t="shared" si="243"/>
        <v>0.04740895095</v>
      </c>
      <c r="Y362" s="11">
        <f t="shared" si="243"/>
        <v>0.122884204</v>
      </c>
      <c r="Z362" s="11">
        <f t="shared" si="243"/>
        <v>0.4419419808</v>
      </c>
      <c r="AA362" s="11">
        <f t="shared" si="243"/>
        <v>0.2761587853</v>
      </c>
      <c r="AB362" s="11">
        <f t="shared" si="243"/>
        <v>0.8578412349</v>
      </c>
      <c r="AC362" s="11">
        <f t="shared" si="243"/>
        <v>0.9576331555</v>
      </c>
      <c r="AD362" s="11">
        <f t="shared" si="243"/>
        <v>0.9119244484</v>
      </c>
      <c r="AE362" s="11">
        <f t="shared" si="243"/>
        <v>0.4966654135</v>
      </c>
      <c r="AF362" s="11">
        <f t="shared" si="243"/>
        <v>0.6370442328</v>
      </c>
      <c r="AG362" s="11">
        <f t="shared" si="243"/>
        <v>0.7885730134</v>
      </c>
      <c r="AH362" s="11">
        <f t="shared" si="243"/>
        <v>0.2574595229</v>
      </c>
      <c r="AI362" s="11">
        <f t="shared" si="243"/>
        <v>0.9078478755</v>
      </c>
      <c r="AJ362" s="11">
        <f t="shared" si="243"/>
        <v>0.8698515279</v>
      </c>
      <c r="AK362" s="11">
        <f t="shared" si="243"/>
        <v>0.5826581388</v>
      </c>
      <c r="AL362" s="11">
        <f t="shared" si="243"/>
        <v>0.9268649626</v>
      </c>
      <c r="AM362" s="11">
        <f t="shared" si="243"/>
        <v>0.2932412158</v>
      </c>
      <c r="AN362" s="11">
        <f t="shared" si="243"/>
        <v>0.2530640483</v>
      </c>
      <c r="AO362" s="11">
        <f t="shared" si="243"/>
        <v>0.4179240307</v>
      </c>
      <c r="AP362" s="11">
        <f t="shared" si="243"/>
        <v>0.06244942246</v>
      </c>
      <c r="AQ362" s="11">
        <f t="shared" si="243"/>
        <v>0.9178902098</v>
      </c>
      <c r="AR362" s="11">
        <f t="shared" si="243"/>
        <v>0.09219089204</v>
      </c>
      <c r="AS362" s="11">
        <f t="shared" si="243"/>
        <v>0.5254462669</v>
      </c>
      <c r="AT362" s="11">
        <f t="shared" si="243"/>
        <v>0.5189881887</v>
      </c>
      <c r="AU362" s="11">
        <f t="shared" si="243"/>
        <v>0.2804217986</v>
      </c>
      <c r="AV362" s="11">
        <f t="shared" si="243"/>
        <v>0.7824798997</v>
      </c>
      <c r="AW362" s="11">
        <f t="shared" si="243"/>
        <v>0.5454715816</v>
      </c>
      <c r="AX362" s="11">
        <f t="shared" si="243"/>
        <v>0.8043787697</v>
      </c>
      <c r="AY362" s="11">
        <f t="shared" si="243"/>
        <v>0.3234302507</v>
      </c>
      <c r="AZ362" s="11">
        <f t="shared" si="243"/>
        <v>0.3625188169</v>
      </c>
      <c r="BA362" s="11">
        <f t="shared" si="243"/>
        <v>0.7985026776</v>
      </c>
      <c r="BB362" s="11">
        <f t="shared" si="243"/>
        <v>0.5557581106</v>
      </c>
      <c r="BC362" s="11">
        <f t="shared" si="243"/>
        <v>0.5279568712</v>
      </c>
      <c r="BD362" s="11">
        <f t="shared" si="243"/>
        <v>0.3786886546</v>
      </c>
      <c r="BE362" s="11">
        <f t="shared" si="243"/>
        <v>0.6221178362</v>
      </c>
      <c r="BF362" s="11">
        <f t="shared" si="243"/>
        <v>0.4143623266</v>
      </c>
      <c r="BG362" s="11">
        <f t="shared" si="243"/>
        <v>0.5678449399</v>
      </c>
      <c r="BH362" s="11">
        <f t="shared" si="243"/>
        <v>0.5487503212</v>
      </c>
      <c r="BI362" s="11">
        <f t="shared" si="243"/>
        <v>0.07430676604</v>
      </c>
      <c r="BJ362" s="11">
        <f t="shared" si="243"/>
        <v>0.4124104928</v>
      </c>
      <c r="BK362" s="11">
        <f t="shared" si="243"/>
        <v>0.449751616</v>
      </c>
      <c r="BL362" s="11">
        <f t="shared" si="243"/>
        <v>0.9628457397</v>
      </c>
      <c r="BM362" s="11">
        <f t="shared" si="243"/>
        <v>0.5541036131</v>
      </c>
      <c r="BN362" s="11">
        <f t="shared" si="243"/>
        <v>0.2352934964</v>
      </c>
      <c r="BO362" s="11">
        <f t="shared" si="243"/>
        <v>0.3145976165</v>
      </c>
      <c r="BP362" s="11">
        <f t="shared" si="243"/>
        <v>0.8101948881</v>
      </c>
      <c r="BQ362" s="11">
        <f t="shared" si="243"/>
        <v>0.1402988341</v>
      </c>
      <c r="BR362" s="11">
        <f t="shared" si="243"/>
        <v>0.9723494813</v>
      </c>
      <c r="BS362" s="11">
        <f t="shared" si="243"/>
        <v>0.3262362226</v>
      </c>
      <c r="BT362" s="11">
        <f t="shared" si="243"/>
        <v>0.8697697608</v>
      </c>
      <c r="BU362" s="11">
        <f t="shared" si="243"/>
        <v>0.6990106829</v>
      </c>
      <c r="BV362" s="11">
        <f t="shared" si="243"/>
        <v>0.2195067507</v>
      </c>
      <c r="BW362" s="11">
        <f t="shared" si="243"/>
        <v>0.3231229162</v>
      </c>
      <c r="BX362" s="11">
        <f t="shared" si="243"/>
        <v>0.2532266964</v>
      </c>
      <c r="BY362" s="11">
        <f t="shared" si="243"/>
        <v>0.06089796146</v>
      </c>
      <c r="BZ362" s="11">
        <f t="shared" si="243"/>
        <v>0.6470757535</v>
      </c>
      <c r="CA362" s="11">
        <f t="shared" si="243"/>
        <v>0.1587664372</v>
      </c>
      <c r="CB362" s="11">
        <f t="shared" si="243"/>
        <v>0.1383782566</v>
      </c>
      <c r="CC362" s="11">
        <f t="shared" si="243"/>
        <v>0.8187951488</v>
      </c>
      <c r="CD362" s="11">
        <f t="shared" si="243"/>
        <v>0.3959711921</v>
      </c>
      <c r="CE362" s="11">
        <f t="shared" si="243"/>
        <v>0.9067431506</v>
      </c>
      <c r="CF362" s="11">
        <f t="shared" si="243"/>
        <v>0.4814858993</v>
      </c>
      <c r="CG362" s="11">
        <f t="shared" si="243"/>
        <v>0.5465510311</v>
      </c>
      <c r="CH362" s="11">
        <f t="shared" si="243"/>
        <v>0.9156455559</v>
      </c>
      <c r="CI362" s="11">
        <f t="shared" si="243"/>
        <v>0.3560554163</v>
      </c>
      <c r="CJ362" s="11">
        <f t="shared" si="243"/>
        <v>0.9466547286</v>
      </c>
      <c r="CK362" s="11">
        <f t="shared" si="243"/>
        <v>0.4898522077</v>
      </c>
      <c r="CL362" s="11">
        <f t="shared" si="243"/>
        <v>0.1070153954</v>
      </c>
      <c r="CM362" s="11">
        <f t="shared" si="243"/>
        <v>0.4726156672</v>
      </c>
      <c r="CN362" s="11">
        <f t="shared" si="243"/>
        <v>0.5406114374</v>
      </c>
      <c r="CO362" s="11">
        <f t="shared" si="243"/>
        <v>0.02981297495</v>
      </c>
      <c r="CP362" s="11">
        <f t="shared" si="243"/>
        <v>0.8836613501</v>
      </c>
      <c r="CQ362" s="11">
        <f t="shared" si="243"/>
        <v>0.7526369525</v>
      </c>
      <c r="CR362" s="11">
        <f t="shared" si="243"/>
        <v>0.6911469704</v>
      </c>
      <c r="CS362" s="11">
        <f t="shared" si="243"/>
        <v>0.4701120472</v>
      </c>
      <c r="CT362" s="11">
        <f t="shared" si="243"/>
        <v>0.5145835937</v>
      </c>
      <c r="CU362" s="11">
        <f t="shared" si="243"/>
        <v>0.643711735</v>
      </c>
      <c r="CV362" s="11">
        <f t="shared" si="243"/>
        <v>0.7575048401</v>
      </c>
      <c r="CW362" s="11">
        <f t="shared" si="243"/>
        <v>0.9484584879</v>
      </c>
    </row>
    <row r="363" ht="12.75" customHeight="1" outlineLevel="1">
      <c r="A363" s="11" t="str">
        <f>A228</f>
        <v>plans[1].coverages[1].fundingStructure.contributionBasisType</v>
      </c>
      <c r="B363" s="11">
        <f t="shared" ref="B363:CW363" si="244">RAND()</f>
        <v>0.9285841946</v>
      </c>
      <c r="C363" s="11">
        <f t="shared" si="244"/>
        <v>0.4547463853</v>
      </c>
      <c r="D363" s="11">
        <f t="shared" si="244"/>
        <v>0.8129578153</v>
      </c>
      <c r="E363" s="11">
        <f t="shared" si="244"/>
        <v>0.6328218792</v>
      </c>
      <c r="F363" s="11">
        <f t="shared" si="244"/>
        <v>0.09168657552</v>
      </c>
      <c r="G363" s="11">
        <f t="shared" si="244"/>
        <v>0.8924430178</v>
      </c>
      <c r="H363" s="11">
        <f t="shared" si="244"/>
        <v>0.4301611101</v>
      </c>
      <c r="I363" s="11">
        <f t="shared" si="244"/>
        <v>0.1446697051</v>
      </c>
      <c r="J363" s="11">
        <f t="shared" si="244"/>
        <v>0.07839481975</v>
      </c>
      <c r="K363" s="11">
        <f t="shared" si="244"/>
        <v>0.444462899</v>
      </c>
      <c r="L363" s="11">
        <f t="shared" si="244"/>
        <v>0.306329493</v>
      </c>
      <c r="M363" s="11">
        <f t="shared" si="244"/>
        <v>0.4772014383</v>
      </c>
      <c r="N363" s="11">
        <f t="shared" si="244"/>
        <v>0.3686030156</v>
      </c>
      <c r="O363" s="11">
        <f t="shared" si="244"/>
        <v>0.6090384253</v>
      </c>
      <c r="P363" s="11">
        <f t="shared" si="244"/>
        <v>0.8753961926</v>
      </c>
      <c r="Q363" s="11">
        <f t="shared" si="244"/>
        <v>0.04421902799</v>
      </c>
      <c r="R363" s="11">
        <f t="shared" si="244"/>
        <v>0.6930467583</v>
      </c>
      <c r="S363" s="11">
        <f t="shared" si="244"/>
        <v>0.3326762607</v>
      </c>
      <c r="T363" s="11">
        <f t="shared" si="244"/>
        <v>0.9014383282</v>
      </c>
      <c r="U363" s="11">
        <f t="shared" si="244"/>
        <v>0.8276664747</v>
      </c>
      <c r="V363" s="11">
        <f t="shared" si="244"/>
        <v>0.8947429626</v>
      </c>
      <c r="W363" s="11">
        <f t="shared" si="244"/>
        <v>0.705902001</v>
      </c>
      <c r="X363" s="11">
        <f t="shared" si="244"/>
        <v>0.4279156916</v>
      </c>
      <c r="Y363" s="11">
        <f t="shared" si="244"/>
        <v>0.8315836923</v>
      </c>
      <c r="Z363" s="11">
        <f t="shared" si="244"/>
        <v>0.2834104152</v>
      </c>
      <c r="AA363" s="11">
        <f t="shared" si="244"/>
        <v>0.07093081089</v>
      </c>
      <c r="AB363" s="11">
        <f t="shared" si="244"/>
        <v>0.2609060673</v>
      </c>
      <c r="AC363" s="11">
        <f t="shared" si="244"/>
        <v>0.6452521034</v>
      </c>
      <c r="AD363" s="11">
        <f t="shared" si="244"/>
        <v>0.3774028172</v>
      </c>
      <c r="AE363" s="11">
        <f t="shared" si="244"/>
        <v>0.7482958288</v>
      </c>
      <c r="AF363" s="11">
        <f t="shared" si="244"/>
        <v>0.5058684662</v>
      </c>
      <c r="AG363" s="11">
        <f t="shared" si="244"/>
        <v>0.9475634355</v>
      </c>
      <c r="AH363" s="11">
        <f t="shared" si="244"/>
        <v>0.1776849066</v>
      </c>
      <c r="AI363" s="11">
        <f t="shared" si="244"/>
        <v>0.8394651709</v>
      </c>
      <c r="AJ363" s="11">
        <f t="shared" si="244"/>
        <v>0.9274654181</v>
      </c>
      <c r="AK363" s="11">
        <f t="shared" si="244"/>
        <v>0.03464284865</v>
      </c>
      <c r="AL363" s="11">
        <f t="shared" si="244"/>
        <v>0.3683836558</v>
      </c>
      <c r="AM363" s="11">
        <f t="shared" si="244"/>
        <v>0.8124790365</v>
      </c>
      <c r="AN363" s="11">
        <f t="shared" si="244"/>
        <v>0.151975486</v>
      </c>
      <c r="AO363" s="11">
        <f t="shared" si="244"/>
        <v>0.7027578706</v>
      </c>
      <c r="AP363" s="11">
        <f t="shared" si="244"/>
        <v>0.08844512795</v>
      </c>
      <c r="AQ363" s="11">
        <f t="shared" si="244"/>
        <v>0.8276381122</v>
      </c>
      <c r="AR363" s="11">
        <f t="shared" si="244"/>
        <v>0.9818275397</v>
      </c>
      <c r="AS363" s="11">
        <f t="shared" si="244"/>
        <v>0.06854393457</v>
      </c>
      <c r="AT363" s="11">
        <f t="shared" si="244"/>
        <v>0.1689288307</v>
      </c>
      <c r="AU363" s="11">
        <f t="shared" si="244"/>
        <v>0.01027442668</v>
      </c>
      <c r="AV363" s="11">
        <f t="shared" si="244"/>
        <v>0.3417877362</v>
      </c>
      <c r="AW363" s="11">
        <f t="shared" si="244"/>
        <v>0.1585784196</v>
      </c>
      <c r="AX363" s="11">
        <f t="shared" si="244"/>
        <v>0.9804701872</v>
      </c>
      <c r="AY363" s="11">
        <f t="shared" si="244"/>
        <v>0.1276359798</v>
      </c>
      <c r="AZ363" s="11">
        <f t="shared" si="244"/>
        <v>0.6263306332</v>
      </c>
      <c r="BA363" s="11">
        <f t="shared" si="244"/>
        <v>0.3503337886</v>
      </c>
      <c r="BB363" s="11">
        <f t="shared" si="244"/>
        <v>0.2854430455</v>
      </c>
      <c r="BC363" s="11">
        <f t="shared" si="244"/>
        <v>0.3769164404</v>
      </c>
      <c r="BD363" s="11">
        <f t="shared" si="244"/>
        <v>0.4677256286</v>
      </c>
      <c r="BE363" s="11">
        <f t="shared" si="244"/>
        <v>0.9965415373</v>
      </c>
      <c r="BF363" s="11">
        <f t="shared" si="244"/>
        <v>0.739352944</v>
      </c>
      <c r="BG363" s="11">
        <f t="shared" si="244"/>
        <v>0.241461109</v>
      </c>
      <c r="BH363" s="11">
        <f t="shared" si="244"/>
        <v>0.1943699663</v>
      </c>
      <c r="BI363" s="11">
        <f t="shared" si="244"/>
        <v>0.8149979581</v>
      </c>
      <c r="BJ363" s="11">
        <f t="shared" si="244"/>
        <v>0.9359926128</v>
      </c>
      <c r="BK363" s="11">
        <f t="shared" si="244"/>
        <v>0.6221802684</v>
      </c>
      <c r="BL363" s="11">
        <f t="shared" si="244"/>
        <v>0.4988995677</v>
      </c>
      <c r="BM363" s="11">
        <f t="shared" si="244"/>
        <v>0.8758431437</v>
      </c>
      <c r="BN363" s="11">
        <f t="shared" si="244"/>
        <v>0.140890959</v>
      </c>
      <c r="BO363" s="11">
        <f t="shared" si="244"/>
        <v>0.7012016176</v>
      </c>
      <c r="BP363" s="11">
        <f t="shared" si="244"/>
        <v>0.08560899761</v>
      </c>
      <c r="BQ363" s="11">
        <f t="shared" si="244"/>
        <v>0.2683442095</v>
      </c>
      <c r="BR363" s="11">
        <f t="shared" si="244"/>
        <v>0.1075868437</v>
      </c>
      <c r="BS363" s="11">
        <f t="shared" si="244"/>
        <v>0.2447922652</v>
      </c>
      <c r="BT363" s="11">
        <f t="shared" si="244"/>
        <v>0.3167116803</v>
      </c>
      <c r="BU363" s="11">
        <f t="shared" si="244"/>
        <v>0.779214407</v>
      </c>
      <c r="BV363" s="11">
        <f t="shared" si="244"/>
        <v>0.6212585936</v>
      </c>
      <c r="BW363" s="11">
        <f t="shared" si="244"/>
        <v>0.3025824597</v>
      </c>
      <c r="BX363" s="11">
        <f t="shared" si="244"/>
        <v>0.1269718176</v>
      </c>
      <c r="BY363" s="11">
        <f t="shared" si="244"/>
        <v>0.1644988323</v>
      </c>
      <c r="BZ363" s="11">
        <f t="shared" si="244"/>
        <v>0.6642409342</v>
      </c>
      <c r="CA363" s="11">
        <f t="shared" si="244"/>
        <v>0.5101215563</v>
      </c>
      <c r="CB363" s="11">
        <f t="shared" si="244"/>
        <v>0.7262389536</v>
      </c>
      <c r="CC363" s="11">
        <f t="shared" si="244"/>
        <v>0.8470586154</v>
      </c>
      <c r="CD363" s="11">
        <f t="shared" si="244"/>
        <v>0.3479603114</v>
      </c>
      <c r="CE363" s="11">
        <f t="shared" si="244"/>
        <v>0.4517977655</v>
      </c>
      <c r="CF363" s="11">
        <f t="shared" si="244"/>
        <v>0.8594168522</v>
      </c>
      <c r="CG363" s="11">
        <f t="shared" si="244"/>
        <v>0.1216842003</v>
      </c>
      <c r="CH363" s="11">
        <f t="shared" si="244"/>
        <v>0.005819877515</v>
      </c>
      <c r="CI363" s="11">
        <f t="shared" si="244"/>
        <v>0.7911530522</v>
      </c>
      <c r="CJ363" s="11">
        <f t="shared" si="244"/>
        <v>0.6433974771</v>
      </c>
      <c r="CK363" s="11">
        <f t="shared" si="244"/>
        <v>0.1998694587</v>
      </c>
      <c r="CL363" s="11">
        <f t="shared" si="244"/>
        <v>0.09156544295</v>
      </c>
      <c r="CM363" s="11">
        <f t="shared" si="244"/>
        <v>0.1256241894</v>
      </c>
      <c r="CN363" s="11">
        <f t="shared" si="244"/>
        <v>0.250491733</v>
      </c>
      <c r="CO363" s="11">
        <f t="shared" si="244"/>
        <v>0.6762776568</v>
      </c>
      <c r="CP363" s="11">
        <f t="shared" si="244"/>
        <v>0.7776636799</v>
      </c>
      <c r="CQ363" s="11">
        <f t="shared" si="244"/>
        <v>0.7727414308</v>
      </c>
      <c r="CR363" s="11">
        <f t="shared" si="244"/>
        <v>0.957888003</v>
      </c>
      <c r="CS363" s="11">
        <f t="shared" si="244"/>
        <v>0.2489304897</v>
      </c>
      <c r="CT363" s="11">
        <f t="shared" si="244"/>
        <v>0.3982238389</v>
      </c>
      <c r="CU363" s="11">
        <f t="shared" si="244"/>
        <v>0.9448158422</v>
      </c>
      <c r="CV363" s="11">
        <f t="shared" si="244"/>
        <v>0.3326695961</v>
      </c>
      <c r="CW363" s="11">
        <f t="shared" si="244"/>
        <v>0.7751516123</v>
      </c>
    </row>
    <row r="364" ht="12.75" customHeight="1" outlineLevel="1">
      <c r="A364" s="11" t="str">
        <f>A232</f>
        <v>plans[1].coverages[1].benefitStructure.benefitType</v>
      </c>
      <c r="B364" s="11">
        <f t="shared" ref="B364:CW364" si="245">RAND()</f>
        <v>0.4307412564</v>
      </c>
      <c r="C364" s="11">
        <f t="shared" si="245"/>
        <v>0.136187468</v>
      </c>
      <c r="D364" s="11">
        <f t="shared" si="245"/>
        <v>0.1680533695</v>
      </c>
      <c r="E364" s="11">
        <f t="shared" si="245"/>
        <v>0.2386299934</v>
      </c>
      <c r="F364" s="11">
        <f t="shared" si="245"/>
        <v>0.6070771945</v>
      </c>
      <c r="G364" s="11">
        <f t="shared" si="245"/>
        <v>0.01997737068</v>
      </c>
      <c r="H364" s="11">
        <f t="shared" si="245"/>
        <v>0.6212619133</v>
      </c>
      <c r="I364" s="11">
        <f t="shared" si="245"/>
        <v>0.6236489933</v>
      </c>
      <c r="J364" s="11">
        <f t="shared" si="245"/>
        <v>0.7109957936</v>
      </c>
      <c r="K364" s="11">
        <f t="shared" si="245"/>
        <v>0.01580514298</v>
      </c>
      <c r="L364" s="11">
        <f t="shared" si="245"/>
        <v>0.03091505719</v>
      </c>
      <c r="M364" s="11">
        <f t="shared" si="245"/>
        <v>0.4896518241</v>
      </c>
      <c r="N364" s="11">
        <f t="shared" si="245"/>
        <v>0.433071373</v>
      </c>
      <c r="O364" s="11">
        <f t="shared" si="245"/>
        <v>0.8031120852</v>
      </c>
      <c r="P364" s="11">
        <f t="shared" si="245"/>
        <v>0.7114133083</v>
      </c>
      <c r="Q364" s="11">
        <f t="shared" si="245"/>
        <v>0.3682295126</v>
      </c>
      <c r="R364" s="11">
        <f t="shared" si="245"/>
        <v>0.6754199257</v>
      </c>
      <c r="S364" s="11">
        <f t="shared" si="245"/>
        <v>0.9311770211</v>
      </c>
      <c r="T364" s="11">
        <f t="shared" si="245"/>
        <v>0.5293574674</v>
      </c>
      <c r="U364" s="11">
        <f t="shared" si="245"/>
        <v>0.1085021203</v>
      </c>
      <c r="V364" s="11">
        <f t="shared" si="245"/>
        <v>0.2885127478</v>
      </c>
      <c r="W364" s="11">
        <f t="shared" si="245"/>
        <v>0.9782475079</v>
      </c>
      <c r="X364" s="11">
        <f t="shared" si="245"/>
        <v>0.6248899994</v>
      </c>
      <c r="Y364" s="11">
        <f t="shared" si="245"/>
        <v>0.6638438156</v>
      </c>
      <c r="Z364" s="11">
        <f t="shared" si="245"/>
        <v>0.6022404524</v>
      </c>
      <c r="AA364" s="11">
        <f t="shared" si="245"/>
        <v>0.494179025</v>
      </c>
      <c r="AB364" s="11">
        <f t="shared" si="245"/>
        <v>0.233927003</v>
      </c>
      <c r="AC364" s="11">
        <f t="shared" si="245"/>
        <v>0.8750067761</v>
      </c>
      <c r="AD364" s="11">
        <f t="shared" si="245"/>
        <v>0.6770086763</v>
      </c>
      <c r="AE364" s="11">
        <f t="shared" si="245"/>
        <v>0.4648639638</v>
      </c>
      <c r="AF364" s="11">
        <f t="shared" si="245"/>
        <v>0.162063057</v>
      </c>
      <c r="AG364" s="11">
        <f t="shared" si="245"/>
        <v>0.6129254035</v>
      </c>
      <c r="AH364" s="11">
        <f t="shared" si="245"/>
        <v>0.4506469856</v>
      </c>
      <c r="AI364" s="11">
        <f t="shared" si="245"/>
        <v>0.2867313681</v>
      </c>
      <c r="AJ364" s="11">
        <f t="shared" si="245"/>
        <v>0.7109293051</v>
      </c>
      <c r="AK364" s="11">
        <f t="shared" si="245"/>
        <v>0.8944818446</v>
      </c>
      <c r="AL364" s="11">
        <f t="shared" si="245"/>
        <v>0.206911684</v>
      </c>
      <c r="AM364" s="11">
        <f t="shared" si="245"/>
        <v>0.4895985835</v>
      </c>
      <c r="AN364" s="11">
        <f t="shared" si="245"/>
        <v>0.1077866014</v>
      </c>
      <c r="AO364" s="11">
        <f t="shared" si="245"/>
        <v>0.8345143252</v>
      </c>
      <c r="AP364" s="11">
        <f t="shared" si="245"/>
        <v>0.04136448571</v>
      </c>
      <c r="AQ364" s="11">
        <f t="shared" si="245"/>
        <v>0.6961563833</v>
      </c>
      <c r="AR364" s="11">
        <f t="shared" si="245"/>
        <v>0.7391346528</v>
      </c>
      <c r="AS364" s="11">
        <f t="shared" si="245"/>
        <v>0.5473491775</v>
      </c>
      <c r="AT364" s="11">
        <f t="shared" si="245"/>
        <v>0.2504075541</v>
      </c>
      <c r="AU364" s="11">
        <f t="shared" si="245"/>
        <v>0.556368574</v>
      </c>
      <c r="AV364" s="11">
        <f t="shared" si="245"/>
        <v>0.7391186299</v>
      </c>
      <c r="AW364" s="11">
        <f t="shared" si="245"/>
        <v>0.3611383422</v>
      </c>
      <c r="AX364" s="11">
        <f t="shared" si="245"/>
        <v>0.8192569061</v>
      </c>
      <c r="AY364" s="11">
        <f t="shared" si="245"/>
        <v>0.6450673261</v>
      </c>
      <c r="AZ364" s="11">
        <f t="shared" si="245"/>
        <v>0.7335143687</v>
      </c>
      <c r="BA364" s="11">
        <f t="shared" si="245"/>
        <v>0.9582830126</v>
      </c>
      <c r="BB364" s="11">
        <f t="shared" si="245"/>
        <v>0.4346347363</v>
      </c>
      <c r="BC364" s="11">
        <f t="shared" si="245"/>
        <v>0.5610257494</v>
      </c>
      <c r="BD364" s="11">
        <f t="shared" si="245"/>
        <v>0.7900733451</v>
      </c>
      <c r="BE364" s="11">
        <f t="shared" si="245"/>
        <v>0.3052252073</v>
      </c>
      <c r="BF364" s="11">
        <f t="shared" si="245"/>
        <v>0.6979623837</v>
      </c>
      <c r="BG364" s="11">
        <f t="shared" si="245"/>
        <v>0.7157885614</v>
      </c>
      <c r="BH364" s="11">
        <f t="shared" si="245"/>
        <v>0.8760088332</v>
      </c>
      <c r="BI364" s="11">
        <f t="shared" si="245"/>
        <v>0.484888021</v>
      </c>
      <c r="BJ364" s="11">
        <f t="shared" si="245"/>
        <v>0.4648349946</v>
      </c>
      <c r="BK364" s="11">
        <f t="shared" si="245"/>
        <v>0.550542421</v>
      </c>
      <c r="BL364" s="11">
        <f t="shared" si="245"/>
        <v>0.3734044839</v>
      </c>
      <c r="BM364" s="11">
        <f t="shared" si="245"/>
        <v>0.7950463036</v>
      </c>
      <c r="BN364" s="11">
        <f t="shared" si="245"/>
        <v>0.486559285</v>
      </c>
      <c r="BO364" s="11">
        <f t="shared" si="245"/>
        <v>0.1693070085</v>
      </c>
      <c r="BP364" s="11">
        <f t="shared" si="245"/>
        <v>0.4533263984</v>
      </c>
      <c r="BQ364" s="11">
        <f t="shared" si="245"/>
        <v>0.7259085392</v>
      </c>
      <c r="BR364" s="11">
        <f t="shared" si="245"/>
        <v>0.7795352993</v>
      </c>
      <c r="BS364" s="11">
        <f t="shared" si="245"/>
        <v>0.6267283095</v>
      </c>
      <c r="BT364" s="11">
        <f t="shared" si="245"/>
        <v>0.3594201478</v>
      </c>
      <c r="BU364" s="11">
        <f t="shared" si="245"/>
        <v>0.6801915172</v>
      </c>
      <c r="BV364" s="11">
        <f t="shared" si="245"/>
        <v>0.3982639026</v>
      </c>
      <c r="BW364" s="11">
        <f t="shared" si="245"/>
        <v>0.358754821</v>
      </c>
      <c r="BX364" s="11">
        <f t="shared" si="245"/>
        <v>0.901773838</v>
      </c>
      <c r="BY364" s="11">
        <f t="shared" si="245"/>
        <v>0.548969009</v>
      </c>
      <c r="BZ364" s="11">
        <f t="shared" si="245"/>
        <v>0.537760913</v>
      </c>
      <c r="CA364" s="11">
        <f t="shared" si="245"/>
        <v>0.4944788747</v>
      </c>
      <c r="CB364" s="11">
        <f t="shared" si="245"/>
        <v>0.7118286186</v>
      </c>
      <c r="CC364" s="11">
        <f t="shared" si="245"/>
        <v>0.5065753493</v>
      </c>
      <c r="CD364" s="11">
        <f t="shared" si="245"/>
        <v>0.1411591254</v>
      </c>
      <c r="CE364" s="11">
        <f t="shared" si="245"/>
        <v>0.03742321988</v>
      </c>
      <c r="CF364" s="11">
        <f t="shared" si="245"/>
        <v>0.05911778545</v>
      </c>
      <c r="CG364" s="11">
        <f t="shared" si="245"/>
        <v>0.6378457657</v>
      </c>
      <c r="CH364" s="11">
        <f t="shared" si="245"/>
        <v>0.4382797965</v>
      </c>
      <c r="CI364" s="11">
        <f t="shared" si="245"/>
        <v>0.154554952</v>
      </c>
      <c r="CJ364" s="11">
        <f t="shared" si="245"/>
        <v>0.2806156462</v>
      </c>
      <c r="CK364" s="11">
        <f t="shared" si="245"/>
        <v>0.260974159</v>
      </c>
      <c r="CL364" s="11">
        <f t="shared" si="245"/>
        <v>0.09095443313</v>
      </c>
      <c r="CM364" s="11">
        <f t="shared" si="245"/>
        <v>0.06130774014</v>
      </c>
      <c r="CN364" s="11">
        <f t="shared" si="245"/>
        <v>0.1234776781</v>
      </c>
      <c r="CO364" s="11">
        <f t="shared" si="245"/>
        <v>0.05926994394</v>
      </c>
      <c r="CP364" s="11">
        <f t="shared" si="245"/>
        <v>0.8708783269</v>
      </c>
      <c r="CQ364" s="11">
        <f t="shared" si="245"/>
        <v>0.2408934033</v>
      </c>
      <c r="CR364" s="11">
        <f t="shared" si="245"/>
        <v>0.5519528711</v>
      </c>
      <c r="CS364" s="11">
        <f t="shared" si="245"/>
        <v>0.3850949139</v>
      </c>
      <c r="CT364" s="11">
        <f t="shared" si="245"/>
        <v>0.04577720592</v>
      </c>
      <c r="CU364" s="11">
        <f t="shared" si="245"/>
        <v>0.9861845868</v>
      </c>
      <c r="CV364" s="11">
        <f t="shared" si="245"/>
        <v>0.8192497796</v>
      </c>
      <c r="CW364" s="11">
        <f t="shared" si="245"/>
        <v>0.3492617478</v>
      </c>
    </row>
    <row r="365" ht="12.75" customHeight="1" outlineLevel="1">
      <c r="A365" s="11" t="str">
        <f>A242</f>
        <v>plans[1].coverages[1].benefitStructure.tierType</v>
      </c>
      <c r="B365" s="11">
        <f t="shared" ref="B365:CW365" si="246">RAND()</f>
        <v>0.6396099803</v>
      </c>
      <c r="C365" s="11">
        <f t="shared" si="246"/>
        <v>0.7903282449</v>
      </c>
      <c r="D365" s="11">
        <f t="shared" si="246"/>
        <v>0.7831412061</v>
      </c>
      <c r="E365" s="11">
        <f t="shared" si="246"/>
        <v>0.220966227</v>
      </c>
      <c r="F365" s="11">
        <f t="shared" si="246"/>
        <v>0.0866034797</v>
      </c>
      <c r="G365" s="11">
        <f t="shared" si="246"/>
        <v>0.5976422517</v>
      </c>
      <c r="H365" s="11">
        <f t="shared" si="246"/>
        <v>0.9086928015</v>
      </c>
      <c r="I365" s="11">
        <f t="shared" si="246"/>
        <v>0.2096148548</v>
      </c>
      <c r="J365" s="11">
        <f t="shared" si="246"/>
        <v>0.180084141</v>
      </c>
      <c r="K365" s="11">
        <f t="shared" si="246"/>
        <v>0.1986938054</v>
      </c>
      <c r="L365" s="11">
        <f t="shared" si="246"/>
        <v>0.619020838</v>
      </c>
      <c r="M365" s="11">
        <f t="shared" si="246"/>
        <v>0.9690226489</v>
      </c>
      <c r="N365" s="11">
        <f t="shared" si="246"/>
        <v>0.2102064902</v>
      </c>
      <c r="O365" s="11">
        <f t="shared" si="246"/>
        <v>0.5188097365</v>
      </c>
      <c r="P365" s="11">
        <f t="shared" si="246"/>
        <v>0.185433581</v>
      </c>
      <c r="Q365" s="11">
        <f t="shared" si="246"/>
        <v>0.6380078301</v>
      </c>
      <c r="R365" s="11">
        <f t="shared" si="246"/>
        <v>0.6945779845</v>
      </c>
      <c r="S365" s="11">
        <f t="shared" si="246"/>
        <v>0.5692629943</v>
      </c>
      <c r="T365" s="11">
        <f t="shared" si="246"/>
        <v>0.9620336112</v>
      </c>
      <c r="U365" s="11">
        <f t="shared" si="246"/>
        <v>0.5390236888</v>
      </c>
      <c r="V365" s="11">
        <f t="shared" si="246"/>
        <v>0.986357115</v>
      </c>
      <c r="W365" s="11">
        <f t="shared" si="246"/>
        <v>0.5315210192</v>
      </c>
      <c r="X365" s="11">
        <f t="shared" si="246"/>
        <v>0.759837728</v>
      </c>
      <c r="Y365" s="11">
        <f t="shared" si="246"/>
        <v>0.8004017538</v>
      </c>
      <c r="Z365" s="11">
        <f t="shared" si="246"/>
        <v>0.5599026155</v>
      </c>
      <c r="AA365" s="11">
        <f t="shared" si="246"/>
        <v>0.8911160096</v>
      </c>
      <c r="AB365" s="11">
        <f t="shared" si="246"/>
        <v>0.09571347245</v>
      </c>
      <c r="AC365" s="11">
        <f t="shared" si="246"/>
        <v>0.3817317026</v>
      </c>
      <c r="AD365" s="11">
        <f t="shared" si="246"/>
        <v>0.1810053195</v>
      </c>
      <c r="AE365" s="11">
        <f t="shared" si="246"/>
        <v>0.1406678555</v>
      </c>
      <c r="AF365" s="11">
        <f t="shared" si="246"/>
        <v>0.1481639927</v>
      </c>
      <c r="AG365" s="11">
        <f t="shared" si="246"/>
        <v>0.6469101062</v>
      </c>
      <c r="AH365" s="11">
        <f t="shared" si="246"/>
        <v>0.4187337645</v>
      </c>
      <c r="AI365" s="11">
        <f t="shared" si="246"/>
        <v>0.8215910429</v>
      </c>
      <c r="AJ365" s="11">
        <f t="shared" si="246"/>
        <v>0.5019922619</v>
      </c>
      <c r="AK365" s="11">
        <f t="shared" si="246"/>
        <v>0.8793886792</v>
      </c>
      <c r="AL365" s="11">
        <f t="shared" si="246"/>
        <v>0.2059247926</v>
      </c>
      <c r="AM365" s="11">
        <f t="shared" si="246"/>
        <v>0.9240172296</v>
      </c>
      <c r="AN365" s="11">
        <f t="shared" si="246"/>
        <v>0.01387579846</v>
      </c>
      <c r="AO365" s="11">
        <f t="shared" si="246"/>
        <v>0.3841535415</v>
      </c>
      <c r="AP365" s="11">
        <f t="shared" si="246"/>
        <v>0.4053503297</v>
      </c>
      <c r="AQ365" s="11">
        <f t="shared" si="246"/>
        <v>0.9144640783</v>
      </c>
      <c r="AR365" s="11">
        <f t="shared" si="246"/>
        <v>0.3808835304</v>
      </c>
      <c r="AS365" s="11">
        <f t="shared" si="246"/>
        <v>0.07096664497</v>
      </c>
      <c r="AT365" s="11">
        <f t="shared" si="246"/>
        <v>0.588592018</v>
      </c>
      <c r="AU365" s="11">
        <f t="shared" si="246"/>
        <v>0.9107820366</v>
      </c>
      <c r="AV365" s="11">
        <f t="shared" si="246"/>
        <v>0.2439656199</v>
      </c>
      <c r="AW365" s="11">
        <f t="shared" si="246"/>
        <v>0.6634007306</v>
      </c>
      <c r="AX365" s="11">
        <f t="shared" si="246"/>
        <v>0.4846540844</v>
      </c>
      <c r="AY365" s="11">
        <f t="shared" si="246"/>
        <v>0.7739102387</v>
      </c>
      <c r="AZ365" s="11">
        <f t="shared" si="246"/>
        <v>0.9084476733</v>
      </c>
      <c r="BA365" s="11">
        <f t="shared" si="246"/>
        <v>0.9281989617</v>
      </c>
      <c r="BB365" s="11">
        <f t="shared" si="246"/>
        <v>0.8053468138</v>
      </c>
      <c r="BC365" s="11">
        <f t="shared" si="246"/>
        <v>0.1359727062</v>
      </c>
      <c r="BD365" s="11">
        <f t="shared" si="246"/>
        <v>0.01356077037</v>
      </c>
      <c r="BE365" s="11">
        <f t="shared" si="246"/>
        <v>0.569490473</v>
      </c>
      <c r="BF365" s="11">
        <f t="shared" si="246"/>
        <v>0.4044707509</v>
      </c>
      <c r="BG365" s="11">
        <f t="shared" si="246"/>
        <v>0.6342461188</v>
      </c>
      <c r="BH365" s="11">
        <f t="shared" si="246"/>
        <v>0.7330381655</v>
      </c>
      <c r="BI365" s="11">
        <f t="shared" si="246"/>
        <v>0.6823931954</v>
      </c>
      <c r="BJ365" s="11">
        <f t="shared" si="246"/>
        <v>0.9778338837</v>
      </c>
      <c r="BK365" s="11">
        <f t="shared" si="246"/>
        <v>0.8705303978</v>
      </c>
      <c r="BL365" s="11">
        <f t="shared" si="246"/>
        <v>0.3388103244</v>
      </c>
      <c r="BM365" s="11">
        <f t="shared" si="246"/>
        <v>0.9105351158</v>
      </c>
      <c r="BN365" s="11">
        <f t="shared" si="246"/>
        <v>0.7611322561</v>
      </c>
      <c r="BO365" s="11">
        <f t="shared" si="246"/>
        <v>0.8654534872</v>
      </c>
      <c r="BP365" s="11">
        <f t="shared" si="246"/>
        <v>0.2098292022</v>
      </c>
      <c r="BQ365" s="11">
        <f t="shared" si="246"/>
        <v>0.7020251308</v>
      </c>
      <c r="BR365" s="11">
        <f t="shared" si="246"/>
        <v>0.9327257923</v>
      </c>
      <c r="BS365" s="11">
        <f t="shared" si="246"/>
        <v>0.02724126925</v>
      </c>
      <c r="BT365" s="11">
        <f t="shared" si="246"/>
        <v>0.6180533445</v>
      </c>
      <c r="BU365" s="11">
        <f t="shared" si="246"/>
        <v>0.3084051215</v>
      </c>
      <c r="BV365" s="11">
        <f t="shared" si="246"/>
        <v>0.6783402786</v>
      </c>
      <c r="BW365" s="11">
        <f t="shared" si="246"/>
        <v>0.9044842288</v>
      </c>
      <c r="BX365" s="11">
        <f t="shared" si="246"/>
        <v>0.873624619</v>
      </c>
      <c r="BY365" s="11">
        <f t="shared" si="246"/>
        <v>0.4211139104</v>
      </c>
      <c r="BZ365" s="11">
        <f t="shared" si="246"/>
        <v>0.1247269973</v>
      </c>
      <c r="CA365" s="11">
        <f t="shared" si="246"/>
        <v>0.2424319617</v>
      </c>
      <c r="CB365" s="11">
        <f t="shared" si="246"/>
        <v>0.6612683771</v>
      </c>
      <c r="CC365" s="11">
        <f t="shared" si="246"/>
        <v>0.5899949582</v>
      </c>
      <c r="CD365" s="11">
        <f t="shared" si="246"/>
        <v>0.5993110068</v>
      </c>
      <c r="CE365" s="11">
        <f t="shared" si="246"/>
        <v>0.1123465366</v>
      </c>
      <c r="CF365" s="11">
        <f t="shared" si="246"/>
        <v>0.6499478155</v>
      </c>
      <c r="CG365" s="11">
        <f t="shared" si="246"/>
        <v>0.8183785877</v>
      </c>
      <c r="CH365" s="11">
        <f t="shared" si="246"/>
        <v>0.9228594245</v>
      </c>
      <c r="CI365" s="11">
        <f t="shared" si="246"/>
        <v>0.1334465294</v>
      </c>
      <c r="CJ365" s="11">
        <f t="shared" si="246"/>
        <v>0.7078040897</v>
      </c>
      <c r="CK365" s="11">
        <f t="shared" si="246"/>
        <v>0.9792702285</v>
      </c>
      <c r="CL365" s="11">
        <f t="shared" si="246"/>
        <v>0.6922011444</v>
      </c>
      <c r="CM365" s="11">
        <f t="shared" si="246"/>
        <v>0.05697229918</v>
      </c>
      <c r="CN365" s="11">
        <f t="shared" si="246"/>
        <v>0.3044132571</v>
      </c>
      <c r="CO365" s="11">
        <f t="shared" si="246"/>
        <v>0.9471758785</v>
      </c>
      <c r="CP365" s="11">
        <f t="shared" si="246"/>
        <v>0.7600289211</v>
      </c>
      <c r="CQ365" s="11">
        <f t="shared" si="246"/>
        <v>0.2319044067</v>
      </c>
      <c r="CR365" s="11">
        <f t="shared" si="246"/>
        <v>0.9323913399</v>
      </c>
      <c r="CS365" s="11">
        <f t="shared" si="246"/>
        <v>0.5900960156</v>
      </c>
      <c r="CT365" s="11">
        <f t="shared" si="246"/>
        <v>0.3688152459</v>
      </c>
      <c r="CU365" s="11">
        <f t="shared" si="246"/>
        <v>0.7218658271</v>
      </c>
      <c r="CV365" s="11">
        <f t="shared" si="246"/>
        <v>0.6303789052</v>
      </c>
      <c r="CW365" s="11">
        <f t="shared" si="246"/>
        <v>0.0162191781</v>
      </c>
    </row>
    <row r="366" ht="12.75" customHeight="1" outlineLevel="1">
      <c r="A366" s="11" t="str">
        <f t="shared" ref="A366:A367" si="248">A239</f>
        <v>plans[1].coverages[1].benefitStructure.roundingMethod</v>
      </c>
      <c r="B366" s="11">
        <f t="shared" ref="B366:CW366" si="247">RAND()</f>
        <v>0.5083810819</v>
      </c>
      <c r="C366" s="11">
        <f t="shared" si="247"/>
        <v>0.9147241681</v>
      </c>
      <c r="D366" s="11">
        <f t="shared" si="247"/>
        <v>0.6718393542</v>
      </c>
      <c r="E366" s="11">
        <f t="shared" si="247"/>
        <v>0.06216012734</v>
      </c>
      <c r="F366" s="11">
        <f t="shared" si="247"/>
        <v>0.7643652062</v>
      </c>
      <c r="G366" s="11">
        <f t="shared" si="247"/>
        <v>0.505006363</v>
      </c>
      <c r="H366" s="11">
        <f t="shared" si="247"/>
        <v>0.05139374608</v>
      </c>
      <c r="I366" s="11">
        <f t="shared" si="247"/>
        <v>0.2539726497</v>
      </c>
      <c r="J366" s="11">
        <f t="shared" si="247"/>
        <v>0.9488008831</v>
      </c>
      <c r="K366" s="11">
        <f t="shared" si="247"/>
        <v>0.413689426</v>
      </c>
      <c r="L366" s="11">
        <f t="shared" si="247"/>
        <v>0.505609315</v>
      </c>
      <c r="M366" s="11">
        <f t="shared" si="247"/>
        <v>0.1907266597</v>
      </c>
      <c r="N366" s="11">
        <f t="shared" si="247"/>
        <v>0.5886645898</v>
      </c>
      <c r="O366" s="11">
        <f t="shared" si="247"/>
        <v>0.8941864489</v>
      </c>
      <c r="P366" s="11">
        <f t="shared" si="247"/>
        <v>0.1954592629</v>
      </c>
      <c r="Q366" s="11">
        <f t="shared" si="247"/>
        <v>0.6895200488</v>
      </c>
      <c r="R366" s="11">
        <f t="shared" si="247"/>
        <v>0.5917909963</v>
      </c>
      <c r="S366" s="11">
        <f t="shared" si="247"/>
        <v>0.96485272</v>
      </c>
      <c r="T366" s="11">
        <f t="shared" si="247"/>
        <v>0.1476979746</v>
      </c>
      <c r="U366" s="11">
        <f t="shared" si="247"/>
        <v>0.6739824734</v>
      </c>
      <c r="V366" s="11">
        <f t="shared" si="247"/>
        <v>0.828123307</v>
      </c>
      <c r="W366" s="11">
        <f t="shared" si="247"/>
        <v>0.9313523018</v>
      </c>
      <c r="X366" s="11">
        <f t="shared" si="247"/>
        <v>0.2840176232</v>
      </c>
      <c r="Y366" s="11">
        <f t="shared" si="247"/>
        <v>0.4516771363</v>
      </c>
      <c r="Z366" s="11">
        <f t="shared" si="247"/>
        <v>0.3850966114</v>
      </c>
      <c r="AA366" s="11">
        <f t="shared" si="247"/>
        <v>0.1505406894</v>
      </c>
      <c r="AB366" s="11">
        <f t="shared" si="247"/>
        <v>0.837228838</v>
      </c>
      <c r="AC366" s="11">
        <f t="shared" si="247"/>
        <v>0.3521595559</v>
      </c>
      <c r="AD366" s="11">
        <f t="shared" si="247"/>
        <v>0.2354360084</v>
      </c>
      <c r="AE366" s="11">
        <f t="shared" si="247"/>
        <v>0.5866447548</v>
      </c>
      <c r="AF366" s="11">
        <f t="shared" si="247"/>
        <v>0.5177464993</v>
      </c>
      <c r="AG366" s="11">
        <f t="shared" si="247"/>
        <v>0.9014741745</v>
      </c>
      <c r="AH366" s="11">
        <f t="shared" si="247"/>
        <v>0.3056503915</v>
      </c>
      <c r="AI366" s="11">
        <f t="shared" si="247"/>
        <v>0.9605214108</v>
      </c>
      <c r="AJ366" s="11">
        <f t="shared" si="247"/>
        <v>0.04366187895</v>
      </c>
      <c r="AK366" s="11">
        <f t="shared" si="247"/>
        <v>0.9588702543</v>
      </c>
      <c r="AL366" s="11">
        <f t="shared" si="247"/>
        <v>0.183503384</v>
      </c>
      <c r="AM366" s="11">
        <f t="shared" si="247"/>
        <v>0.5427760432</v>
      </c>
      <c r="AN366" s="11">
        <f t="shared" si="247"/>
        <v>0.8976826159</v>
      </c>
      <c r="AO366" s="11">
        <f t="shared" si="247"/>
        <v>0.4915182919</v>
      </c>
      <c r="AP366" s="11">
        <f t="shared" si="247"/>
        <v>0.9527425422</v>
      </c>
      <c r="AQ366" s="11">
        <f t="shared" si="247"/>
        <v>0.8915221227</v>
      </c>
      <c r="AR366" s="11">
        <f t="shared" si="247"/>
        <v>0.4242214396</v>
      </c>
      <c r="AS366" s="11">
        <f t="shared" si="247"/>
        <v>0.9130080357</v>
      </c>
      <c r="AT366" s="11">
        <f t="shared" si="247"/>
        <v>0.8933680547</v>
      </c>
      <c r="AU366" s="11">
        <f t="shared" si="247"/>
        <v>0.08556318699</v>
      </c>
      <c r="AV366" s="11">
        <f t="shared" si="247"/>
        <v>0.629915242</v>
      </c>
      <c r="AW366" s="11">
        <f t="shared" si="247"/>
        <v>0.1614097015</v>
      </c>
      <c r="AX366" s="11">
        <f t="shared" si="247"/>
        <v>0.03572234749</v>
      </c>
      <c r="AY366" s="11">
        <f t="shared" si="247"/>
        <v>0.2537783578</v>
      </c>
      <c r="AZ366" s="11">
        <f t="shared" si="247"/>
        <v>0.3008554793</v>
      </c>
      <c r="BA366" s="11">
        <f t="shared" si="247"/>
        <v>0.9426792247</v>
      </c>
      <c r="BB366" s="11">
        <f t="shared" si="247"/>
        <v>0.8066816201</v>
      </c>
      <c r="BC366" s="11">
        <f t="shared" si="247"/>
        <v>0.4514928001</v>
      </c>
      <c r="BD366" s="11">
        <f t="shared" si="247"/>
        <v>0.2998112129</v>
      </c>
      <c r="BE366" s="11">
        <f t="shared" si="247"/>
        <v>0.815189153</v>
      </c>
      <c r="BF366" s="11">
        <f t="shared" si="247"/>
        <v>0.2562307912</v>
      </c>
      <c r="BG366" s="11">
        <f t="shared" si="247"/>
        <v>0.1846142515</v>
      </c>
      <c r="BH366" s="11">
        <f t="shared" si="247"/>
        <v>0.1567261347</v>
      </c>
      <c r="BI366" s="11">
        <f t="shared" si="247"/>
        <v>0.0411662023</v>
      </c>
      <c r="BJ366" s="11">
        <f t="shared" si="247"/>
        <v>0.6027029002</v>
      </c>
      <c r="BK366" s="11">
        <f t="shared" si="247"/>
        <v>0.1323169305</v>
      </c>
      <c r="BL366" s="11">
        <f t="shared" si="247"/>
        <v>0.3157708214</v>
      </c>
      <c r="BM366" s="11">
        <f t="shared" si="247"/>
        <v>0.380816791</v>
      </c>
      <c r="BN366" s="11">
        <f t="shared" si="247"/>
        <v>0.08496440622</v>
      </c>
      <c r="BO366" s="11">
        <f t="shared" si="247"/>
        <v>0.86905405</v>
      </c>
      <c r="BP366" s="11">
        <f t="shared" si="247"/>
        <v>0.6522313156</v>
      </c>
      <c r="BQ366" s="11">
        <f t="shared" si="247"/>
        <v>0.2549218651</v>
      </c>
      <c r="BR366" s="11">
        <f t="shared" si="247"/>
        <v>0.3598274686</v>
      </c>
      <c r="BS366" s="11">
        <f t="shared" si="247"/>
        <v>0.6366802667</v>
      </c>
      <c r="BT366" s="11">
        <f t="shared" si="247"/>
        <v>0.1225153893</v>
      </c>
      <c r="BU366" s="11">
        <f t="shared" si="247"/>
        <v>0.9516820982</v>
      </c>
      <c r="BV366" s="11">
        <f t="shared" si="247"/>
        <v>0.932970538</v>
      </c>
      <c r="BW366" s="11">
        <f t="shared" si="247"/>
        <v>0.4674650617</v>
      </c>
      <c r="BX366" s="11">
        <f t="shared" si="247"/>
        <v>0.6605578063</v>
      </c>
      <c r="BY366" s="11">
        <f t="shared" si="247"/>
        <v>0.8035950696</v>
      </c>
      <c r="BZ366" s="11">
        <f t="shared" si="247"/>
        <v>0.3616484991</v>
      </c>
      <c r="CA366" s="11">
        <f t="shared" si="247"/>
        <v>0.2087786884</v>
      </c>
      <c r="CB366" s="11">
        <f t="shared" si="247"/>
        <v>0.6839056763</v>
      </c>
      <c r="CC366" s="11">
        <f t="shared" si="247"/>
        <v>0.5101451547</v>
      </c>
      <c r="CD366" s="11">
        <f t="shared" si="247"/>
        <v>0.2174736717</v>
      </c>
      <c r="CE366" s="11">
        <f t="shared" si="247"/>
        <v>0.2502316154</v>
      </c>
      <c r="CF366" s="11">
        <f t="shared" si="247"/>
        <v>0.8227653879</v>
      </c>
      <c r="CG366" s="11">
        <f t="shared" si="247"/>
        <v>0.03208775314</v>
      </c>
      <c r="CH366" s="11">
        <f t="shared" si="247"/>
        <v>0.04754879876</v>
      </c>
      <c r="CI366" s="11">
        <f t="shared" si="247"/>
        <v>0.004048841253</v>
      </c>
      <c r="CJ366" s="11">
        <f t="shared" si="247"/>
        <v>0.7352919256</v>
      </c>
      <c r="CK366" s="11">
        <f t="shared" si="247"/>
        <v>0.7331091467</v>
      </c>
      <c r="CL366" s="11">
        <f t="shared" si="247"/>
        <v>0.8222332475</v>
      </c>
      <c r="CM366" s="11">
        <f t="shared" si="247"/>
        <v>0.4394604171</v>
      </c>
      <c r="CN366" s="11">
        <f t="shared" si="247"/>
        <v>0.1224024355</v>
      </c>
      <c r="CO366" s="11">
        <f t="shared" si="247"/>
        <v>0.6946428765</v>
      </c>
      <c r="CP366" s="11">
        <f t="shared" si="247"/>
        <v>0.60782405</v>
      </c>
      <c r="CQ366" s="11">
        <f t="shared" si="247"/>
        <v>0.2218891595</v>
      </c>
      <c r="CR366" s="11">
        <f t="shared" si="247"/>
        <v>0.3053947627</v>
      </c>
      <c r="CS366" s="11">
        <f t="shared" si="247"/>
        <v>0.3796242058</v>
      </c>
      <c r="CT366" s="11">
        <f t="shared" si="247"/>
        <v>0.4524323765</v>
      </c>
      <c r="CU366" s="11">
        <f t="shared" si="247"/>
        <v>0.257717151</v>
      </c>
      <c r="CV366" s="11">
        <f t="shared" si="247"/>
        <v>0.9796525222</v>
      </c>
      <c r="CW366" s="11">
        <f t="shared" si="247"/>
        <v>0.07096389426</v>
      </c>
    </row>
    <row r="367" ht="12.75" customHeight="1" outlineLevel="1">
      <c r="A367" s="11" t="str">
        <f t="shared" si="248"/>
        <v>plans[1].coverages[1].benefitStructure.roundingAmount</v>
      </c>
      <c r="B367" s="11">
        <f t="shared" ref="B367:CW367" si="249">RAND()</f>
        <v>0.7285427641</v>
      </c>
      <c r="C367" s="11">
        <f t="shared" si="249"/>
        <v>0.857845105</v>
      </c>
      <c r="D367" s="11">
        <f t="shared" si="249"/>
        <v>0.5789715766</v>
      </c>
      <c r="E367" s="11">
        <f t="shared" si="249"/>
        <v>0.3892478274</v>
      </c>
      <c r="F367" s="11">
        <f t="shared" si="249"/>
        <v>0.876955771</v>
      </c>
      <c r="G367" s="11">
        <f t="shared" si="249"/>
        <v>0.5577018107</v>
      </c>
      <c r="H367" s="11">
        <f t="shared" si="249"/>
        <v>0.1305282792</v>
      </c>
      <c r="I367" s="11">
        <f t="shared" si="249"/>
        <v>0.0975688843</v>
      </c>
      <c r="J367" s="11">
        <f t="shared" si="249"/>
        <v>0.5205059168</v>
      </c>
      <c r="K367" s="11">
        <f t="shared" si="249"/>
        <v>0.758547349</v>
      </c>
      <c r="L367" s="11">
        <f t="shared" si="249"/>
        <v>0.7494274505</v>
      </c>
      <c r="M367" s="11">
        <f t="shared" si="249"/>
        <v>0.1134900551</v>
      </c>
      <c r="N367" s="11">
        <f t="shared" si="249"/>
        <v>0.640809347</v>
      </c>
      <c r="O367" s="11">
        <f t="shared" si="249"/>
        <v>0.5752345153</v>
      </c>
      <c r="P367" s="11">
        <f t="shared" si="249"/>
        <v>0.2530318137</v>
      </c>
      <c r="Q367" s="11">
        <f t="shared" si="249"/>
        <v>0.7563867019</v>
      </c>
      <c r="R367" s="11">
        <f t="shared" si="249"/>
        <v>0.1754881886</v>
      </c>
      <c r="S367" s="11">
        <f t="shared" si="249"/>
        <v>0.162445523</v>
      </c>
      <c r="T367" s="11">
        <f t="shared" si="249"/>
        <v>0.7342010474</v>
      </c>
      <c r="U367" s="11">
        <f t="shared" si="249"/>
        <v>0.7213501202</v>
      </c>
      <c r="V367" s="11">
        <f t="shared" si="249"/>
        <v>0.0499288456</v>
      </c>
      <c r="W367" s="11">
        <f t="shared" si="249"/>
        <v>0.8214778364</v>
      </c>
      <c r="X367" s="11">
        <f t="shared" si="249"/>
        <v>0.2638568951</v>
      </c>
      <c r="Y367" s="11">
        <f t="shared" si="249"/>
        <v>0.3553153729</v>
      </c>
      <c r="Z367" s="11">
        <f t="shared" si="249"/>
        <v>0.774287016</v>
      </c>
      <c r="AA367" s="11">
        <f t="shared" si="249"/>
        <v>0.7474718241</v>
      </c>
      <c r="AB367" s="11">
        <f t="shared" si="249"/>
        <v>0.01231066536</v>
      </c>
      <c r="AC367" s="11">
        <f t="shared" si="249"/>
        <v>0.08339657797</v>
      </c>
      <c r="AD367" s="11">
        <f t="shared" si="249"/>
        <v>0.1252702266</v>
      </c>
      <c r="AE367" s="11">
        <f t="shared" si="249"/>
        <v>0.2491114777</v>
      </c>
      <c r="AF367" s="11">
        <f t="shared" si="249"/>
        <v>0.9338839383</v>
      </c>
      <c r="AG367" s="11">
        <f t="shared" si="249"/>
        <v>0.4424609867</v>
      </c>
      <c r="AH367" s="11">
        <f t="shared" si="249"/>
        <v>0.6822297909</v>
      </c>
      <c r="AI367" s="11">
        <f t="shared" si="249"/>
        <v>0.5228298192</v>
      </c>
      <c r="AJ367" s="11">
        <f t="shared" si="249"/>
        <v>0.4093543527</v>
      </c>
      <c r="AK367" s="11">
        <f t="shared" si="249"/>
        <v>0.4289732376</v>
      </c>
      <c r="AL367" s="11">
        <f t="shared" si="249"/>
        <v>0.2370928743</v>
      </c>
      <c r="AM367" s="11">
        <f t="shared" si="249"/>
        <v>0.3135495467</v>
      </c>
      <c r="AN367" s="11">
        <f t="shared" si="249"/>
        <v>0.4907568789</v>
      </c>
      <c r="AO367" s="11">
        <f t="shared" si="249"/>
        <v>0.1181406088</v>
      </c>
      <c r="AP367" s="11">
        <f t="shared" si="249"/>
        <v>0.3476662216</v>
      </c>
      <c r="AQ367" s="11">
        <f t="shared" si="249"/>
        <v>0.04399089358</v>
      </c>
      <c r="AR367" s="11">
        <f t="shared" si="249"/>
        <v>0.6430727297</v>
      </c>
      <c r="AS367" s="11">
        <f t="shared" si="249"/>
        <v>0.7613910179</v>
      </c>
      <c r="AT367" s="11">
        <f t="shared" si="249"/>
        <v>0.5538427307</v>
      </c>
      <c r="AU367" s="11">
        <f t="shared" si="249"/>
        <v>0.2445774966</v>
      </c>
      <c r="AV367" s="11">
        <f t="shared" si="249"/>
        <v>0.1273364692</v>
      </c>
      <c r="AW367" s="11">
        <f t="shared" si="249"/>
        <v>0.8192146757</v>
      </c>
      <c r="AX367" s="11">
        <f t="shared" si="249"/>
        <v>0.02624207662</v>
      </c>
      <c r="AY367" s="11">
        <f t="shared" si="249"/>
        <v>0.3659716731</v>
      </c>
      <c r="AZ367" s="11">
        <f t="shared" si="249"/>
        <v>0.4196929269</v>
      </c>
      <c r="BA367" s="11">
        <f t="shared" si="249"/>
        <v>0.6364007627</v>
      </c>
      <c r="BB367" s="11">
        <f t="shared" si="249"/>
        <v>0.6668166223</v>
      </c>
      <c r="BC367" s="11">
        <f t="shared" si="249"/>
        <v>0.3062704037</v>
      </c>
      <c r="BD367" s="11">
        <f t="shared" si="249"/>
        <v>0.310935009</v>
      </c>
      <c r="BE367" s="11">
        <f t="shared" si="249"/>
        <v>0.7167004576</v>
      </c>
      <c r="BF367" s="11">
        <f t="shared" si="249"/>
        <v>0.9309540808</v>
      </c>
      <c r="BG367" s="11">
        <f t="shared" si="249"/>
        <v>0.2348930391</v>
      </c>
      <c r="BH367" s="11">
        <f t="shared" si="249"/>
        <v>0.5810538404</v>
      </c>
      <c r="BI367" s="11">
        <f t="shared" si="249"/>
        <v>0.8039473685</v>
      </c>
      <c r="BJ367" s="11">
        <f t="shared" si="249"/>
        <v>0.8906077564</v>
      </c>
      <c r="BK367" s="11">
        <f t="shared" si="249"/>
        <v>0.5451924233</v>
      </c>
      <c r="BL367" s="11">
        <f t="shared" si="249"/>
        <v>0.3933321582</v>
      </c>
      <c r="BM367" s="11">
        <f t="shared" si="249"/>
        <v>0.2266668514</v>
      </c>
      <c r="BN367" s="11">
        <f t="shared" si="249"/>
        <v>0.3079861189</v>
      </c>
      <c r="BO367" s="11">
        <f t="shared" si="249"/>
        <v>0.01782011657</v>
      </c>
      <c r="BP367" s="11">
        <f t="shared" si="249"/>
        <v>0.802512653</v>
      </c>
      <c r="BQ367" s="11">
        <f t="shared" si="249"/>
        <v>0.2132052147</v>
      </c>
      <c r="BR367" s="11">
        <f t="shared" si="249"/>
        <v>0.7393325306</v>
      </c>
      <c r="BS367" s="11">
        <f t="shared" si="249"/>
        <v>0.5268774766</v>
      </c>
      <c r="BT367" s="11">
        <f t="shared" si="249"/>
        <v>0.02157204871</v>
      </c>
      <c r="BU367" s="11">
        <f t="shared" si="249"/>
        <v>0.1344103615</v>
      </c>
      <c r="BV367" s="11">
        <f t="shared" si="249"/>
        <v>0.9383266513</v>
      </c>
      <c r="BW367" s="11">
        <f t="shared" si="249"/>
        <v>0.8708835726</v>
      </c>
      <c r="BX367" s="11">
        <f t="shared" si="249"/>
        <v>0.3416325536</v>
      </c>
      <c r="BY367" s="11">
        <f t="shared" si="249"/>
        <v>0.8808948012</v>
      </c>
      <c r="BZ367" s="11">
        <f t="shared" si="249"/>
        <v>0.07863863024</v>
      </c>
      <c r="CA367" s="11">
        <f t="shared" si="249"/>
        <v>0.5605912062</v>
      </c>
      <c r="CB367" s="11">
        <f t="shared" si="249"/>
        <v>0.8495416578</v>
      </c>
      <c r="CC367" s="11">
        <f t="shared" si="249"/>
        <v>0.8319124854</v>
      </c>
      <c r="CD367" s="11">
        <f t="shared" si="249"/>
        <v>0.5651674227</v>
      </c>
      <c r="CE367" s="11">
        <f t="shared" si="249"/>
        <v>0.6456823495</v>
      </c>
      <c r="CF367" s="11">
        <f t="shared" si="249"/>
        <v>0.3376517076</v>
      </c>
      <c r="CG367" s="11">
        <f t="shared" si="249"/>
        <v>0.1228806897</v>
      </c>
      <c r="CH367" s="11">
        <f t="shared" si="249"/>
        <v>0.4534943354</v>
      </c>
      <c r="CI367" s="11">
        <f t="shared" si="249"/>
        <v>0.9123742214</v>
      </c>
      <c r="CJ367" s="11">
        <f t="shared" si="249"/>
        <v>0.05033042131</v>
      </c>
      <c r="CK367" s="11">
        <f t="shared" si="249"/>
        <v>0.1685781225</v>
      </c>
      <c r="CL367" s="11">
        <f t="shared" si="249"/>
        <v>0.7470833227</v>
      </c>
      <c r="CM367" s="11">
        <f t="shared" si="249"/>
        <v>0.03396732034</v>
      </c>
      <c r="CN367" s="11">
        <f t="shared" si="249"/>
        <v>0.1617335733</v>
      </c>
      <c r="CO367" s="11">
        <f t="shared" si="249"/>
        <v>0.6490506064</v>
      </c>
      <c r="CP367" s="11">
        <f t="shared" si="249"/>
        <v>0.09175899688</v>
      </c>
      <c r="CQ367" s="11">
        <f t="shared" si="249"/>
        <v>0.5063665231</v>
      </c>
      <c r="CR367" s="11">
        <f t="shared" si="249"/>
        <v>0.1293711678</v>
      </c>
      <c r="CS367" s="11">
        <f t="shared" si="249"/>
        <v>0.4152554032</v>
      </c>
      <c r="CT367" s="11">
        <f t="shared" si="249"/>
        <v>0.6369937034</v>
      </c>
      <c r="CU367" s="11">
        <f t="shared" si="249"/>
        <v>0.4506065742</v>
      </c>
      <c r="CV367" s="11">
        <f t="shared" si="249"/>
        <v>0.3179983218</v>
      </c>
      <c r="CW367" s="11">
        <f t="shared" si="249"/>
        <v>0.02147583397</v>
      </c>
    </row>
    <row r="368" ht="12.75" customHeight="1" outlineLevel="1">
      <c r="A368" s="11" t="str">
        <f t="shared" ref="A368:A381" si="251">A245</f>
        <v>plans[1].coverages[1].disabilityDefinition</v>
      </c>
      <c r="B368" s="11">
        <f t="shared" ref="B368:CW368" si="250">RAND()</f>
        <v>0.931914976</v>
      </c>
      <c r="C368" s="11">
        <f t="shared" si="250"/>
        <v>0.8340059947</v>
      </c>
      <c r="D368" s="11">
        <f t="shared" si="250"/>
        <v>0.9069819683</v>
      </c>
      <c r="E368" s="11">
        <f t="shared" si="250"/>
        <v>0.5146384746</v>
      </c>
      <c r="F368" s="11">
        <f t="shared" si="250"/>
        <v>0.3476968033</v>
      </c>
      <c r="G368" s="11">
        <f t="shared" si="250"/>
        <v>0.3902974209</v>
      </c>
      <c r="H368" s="11">
        <f t="shared" si="250"/>
        <v>0.2203822793</v>
      </c>
      <c r="I368" s="11">
        <f t="shared" si="250"/>
        <v>0.3740692166</v>
      </c>
      <c r="J368" s="11">
        <f t="shared" si="250"/>
        <v>0.005240242652</v>
      </c>
      <c r="K368" s="11">
        <f t="shared" si="250"/>
        <v>0.5143941171</v>
      </c>
      <c r="L368" s="11">
        <f t="shared" si="250"/>
        <v>0.0539873473</v>
      </c>
      <c r="M368" s="11">
        <f t="shared" si="250"/>
        <v>0.7677625874</v>
      </c>
      <c r="N368" s="11">
        <f t="shared" si="250"/>
        <v>0.5438245851</v>
      </c>
      <c r="O368" s="11">
        <f t="shared" si="250"/>
        <v>0.7884758299</v>
      </c>
      <c r="P368" s="11">
        <f t="shared" si="250"/>
        <v>0.921203251</v>
      </c>
      <c r="Q368" s="11">
        <f t="shared" si="250"/>
        <v>0.6899686554</v>
      </c>
      <c r="R368" s="11">
        <f t="shared" si="250"/>
        <v>0.07748354376</v>
      </c>
      <c r="S368" s="11">
        <f t="shared" si="250"/>
        <v>0.1589508612</v>
      </c>
      <c r="T368" s="11">
        <f t="shared" si="250"/>
        <v>0.2534645597</v>
      </c>
      <c r="U368" s="11">
        <f t="shared" si="250"/>
        <v>0.6366310415</v>
      </c>
      <c r="V368" s="11">
        <f t="shared" si="250"/>
        <v>0.830897114</v>
      </c>
      <c r="W368" s="11">
        <f t="shared" si="250"/>
        <v>0.5205444309</v>
      </c>
      <c r="X368" s="11">
        <f t="shared" si="250"/>
        <v>0.7364740314</v>
      </c>
      <c r="Y368" s="11">
        <f t="shared" si="250"/>
        <v>0.4860145671</v>
      </c>
      <c r="Z368" s="11">
        <f t="shared" si="250"/>
        <v>0.1574246981</v>
      </c>
      <c r="AA368" s="11">
        <f t="shared" si="250"/>
        <v>0.07803585838</v>
      </c>
      <c r="AB368" s="11">
        <f t="shared" si="250"/>
        <v>0.6477242974</v>
      </c>
      <c r="AC368" s="11">
        <f t="shared" si="250"/>
        <v>0.6823724237</v>
      </c>
      <c r="AD368" s="11">
        <f t="shared" si="250"/>
        <v>0.490060372</v>
      </c>
      <c r="AE368" s="11">
        <f t="shared" si="250"/>
        <v>0.8489260726</v>
      </c>
      <c r="AF368" s="11">
        <f t="shared" si="250"/>
        <v>0.3710822333</v>
      </c>
      <c r="AG368" s="11">
        <f t="shared" si="250"/>
        <v>0.7109341986</v>
      </c>
      <c r="AH368" s="11">
        <f t="shared" si="250"/>
        <v>0.02609198031</v>
      </c>
      <c r="AI368" s="11">
        <f t="shared" si="250"/>
        <v>0.9203163871</v>
      </c>
      <c r="AJ368" s="11">
        <f t="shared" si="250"/>
        <v>0.5142179137</v>
      </c>
      <c r="AK368" s="11">
        <f t="shared" si="250"/>
        <v>0.1024958276</v>
      </c>
      <c r="AL368" s="11">
        <f t="shared" si="250"/>
        <v>0.1962450197</v>
      </c>
      <c r="AM368" s="11">
        <f t="shared" si="250"/>
        <v>0.3232800743</v>
      </c>
      <c r="AN368" s="11">
        <f t="shared" si="250"/>
        <v>0.3046587847</v>
      </c>
      <c r="AO368" s="11">
        <f t="shared" si="250"/>
        <v>0.4558929811</v>
      </c>
      <c r="AP368" s="11">
        <f t="shared" si="250"/>
        <v>0.219092528</v>
      </c>
      <c r="AQ368" s="11">
        <f t="shared" si="250"/>
        <v>0.6380077999</v>
      </c>
      <c r="AR368" s="11">
        <f t="shared" si="250"/>
        <v>0.1902506007</v>
      </c>
      <c r="AS368" s="11">
        <f t="shared" si="250"/>
        <v>0.2166389777</v>
      </c>
      <c r="AT368" s="11">
        <f t="shared" si="250"/>
        <v>0.2915125274</v>
      </c>
      <c r="AU368" s="11">
        <f t="shared" si="250"/>
        <v>0.6930082817</v>
      </c>
      <c r="AV368" s="11">
        <f t="shared" si="250"/>
        <v>0.8198066315</v>
      </c>
      <c r="AW368" s="11">
        <f t="shared" si="250"/>
        <v>0.2000084101</v>
      </c>
      <c r="AX368" s="11">
        <f t="shared" si="250"/>
        <v>0.2159738729</v>
      </c>
      <c r="AY368" s="11">
        <f t="shared" si="250"/>
        <v>0.9716453</v>
      </c>
      <c r="AZ368" s="11">
        <f t="shared" si="250"/>
        <v>0.8297256645</v>
      </c>
      <c r="BA368" s="11">
        <f t="shared" si="250"/>
        <v>0.09684794286</v>
      </c>
      <c r="BB368" s="11">
        <f t="shared" si="250"/>
        <v>0.5154321976</v>
      </c>
      <c r="BC368" s="11">
        <f t="shared" si="250"/>
        <v>0.5892924909</v>
      </c>
      <c r="BD368" s="11">
        <f t="shared" si="250"/>
        <v>0.1123608688</v>
      </c>
      <c r="BE368" s="11">
        <f t="shared" si="250"/>
        <v>0.450395266</v>
      </c>
      <c r="BF368" s="11">
        <f t="shared" si="250"/>
        <v>0.3366167531</v>
      </c>
      <c r="BG368" s="11">
        <f t="shared" si="250"/>
        <v>0.9543869095</v>
      </c>
      <c r="BH368" s="11">
        <f t="shared" si="250"/>
        <v>0.4919202306</v>
      </c>
      <c r="BI368" s="11">
        <f t="shared" si="250"/>
        <v>0.8423878053</v>
      </c>
      <c r="BJ368" s="11">
        <f t="shared" si="250"/>
        <v>0.6924897393</v>
      </c>
      <c r="BK368" s="11">
        <f t="shared" si="250"/>
        <v>0.4766629633</v>
      </c>
      <c r="BL368" s="11">
        <f t="shared" si="250"/>
        <v>0.9836799491</v>
      </c>
      <c r="BM368" s="11">
        <f t="shared" si="250"/>
        <v>0.2767419722</v>
      </c>
      <c r="BN368" s="11">
        <f t="shared" si="250"/>
        <v>0.8446591983</v>
      </c>
      <c r="BO368" s="11">
        <f t="shared" si="250"/>
        <v>0.9358476229</v>
      </c>
      <c r="BP368" s="11">
        <f t="shared" si="250"/>
        <v>0.06229216594</v>
      </c>
      <c r="BQ368" s="11">
        <f t="shared" si="250"/>
        <v>0.9990847399</v>
      </c>
      <c r="BR368" s="11">
        <f t="shared" si="250"/>
        <v>0.8765268508</v>
      </c>
      <c r="BS368" s="11">
        <f t="shared" si="250"/>
        <v>0.3740983531</v>
      </c>
      <c r="BT368" s="11">
        <f t="shared" si="250"/>
        <v>0.6149681256</v>
      </c>
      <c r="BU368" s="11">
        <f t="shared" si="250"/>
        <v>0.2404182926</v>
      </c>
      <c r="BV368" s="11">
        <f t="shared" si="250"/>
        <v>0.757951911</v>
      </c>
      <c r="BW368" s="11">
        <f t="shared" si="250"/>
        <v>0.6254649913</v>
      </c>
      <c r="BX368" s="11">
        <f t="shared" si="250"/>
        <v>0.5053181191</v>
      </c>
      <c r="BY368" s="11">
        <f t="shared" si="250"/>
        <v>0.6231993319</v>
      </c>
      <c r="BZ368" s="11">
        <f t="shared" si="250"/>
        <v>0.4522123119</v>
      </c>
      <c r="CA368" s="11">
        <f t="shared" si="250"/>
        <v>0.8456567863</v>
      </c>
      <c r="CB368" s="11">
        <f t="shared" si="250"/>
        <v>0.9236293001</v>
      </c>
      <c r="CC368" s="11">
        <f t="shared" si="250"/>
        <v>0.2181142426</v>
      </c>
      <c r="CD368" s="11">
        <f t="shared" si="250"/>
        <v>0.8660446975</v>
      </c>
      <c r="CE368" s="11">
        <f t="shared" si="250"/>
        <v>0.6553958166</v>
      </c>
      <c r="CF368" s="11">
        <f t="shared" si="250"/>
        <v>0.9493629705</v>
      </c>
      <c r="CG368" s="11">
        <f t="shared" si="250"/>
        <v>0.4898311274</v>
      </c>
      <c r="CH368" s="11">
        <f t="shared" si="250"/>
        <v>0.6935440089</v>
      </c>
      <c r="CI368" s="11">
        <f t="shared" si="250"/>
        <v>0.7606382022</v>
      </c>
      <c r="CJ368" s="11">
        <f t="shared" si="250"/>
        <v>0.001652046681</v>
      </c>
      <c r="CK368" s="11">
        <f t="shared" si="250"/>
        <v>0.6200102943</v>
      </c>
      <c r="CL368" s="11">
        <f t="shared" si="250"/>
        <v>0.4547044476</v>
      </c>
      <c r="CM368" s="11">
        <f t="shared" si="250"/>
        <v>0.1629440833</v>
      </c>
      <c r="CN368" s="11">
        <f t="shared" si="250"/>
        <v>0.1035804895</v>
      </c>
      <c r="CO368" s="11">
        <f t="shared" si="250"/>
        <v>0.9458543166</v>
      </c>
      <c r="CP368" s="11">
        <f t="shared" si="250"/>
        <v>0.2793825284</v>
      </c>
      <c r="CQ368" s="11">
        <f t="shared" si="250"/>
        <v>0.3232779512</v>
      </c>
      <c r="CR368" s="11">
        <f t="shared" si="250"/>
        <v>0.1360256973</v>
      </c>
      <c r="CS368" s="11">
        <f t="shared" si="250"/>
        <v>0.5024787053</v>
      </c>
      <c r="CT368" s="11">
        <f t="shared" si="250"/>
        <v>0.2374640902</v>
      </c>
      <c r="CU368" s="11">
        <f t="shared" si="250"/>
        <v>0.8925202534</v>
      </c>
      <c r="CV368" s="11">
        <f t="shared" si="250"/>
        <v>0.5068451043</v>
      </c>
      <c r="CW368" s="11">
        <f t="shared" si="250"/>
        <v>0.9073849033</v>
      </c>
    </row>
    <row r="369" ht="12.75" customHeight="1" outlineLevel="1">
      <c r="A369" s="11" t="str">
        <f t="shared" si="251"/>
        <v>plans[1].coverages[1].coverageBasis</v>
      </c>
      <c r="B369" s="11">
        <f t="shared" ref="B369:CW369" si="252">RAND()</f>
        <v>0.7579240046</v>
      </c>
      <c r="C369" s="11">
        <f t="shared" si="252"/>
        <v>0.9175747917</v>
      </c>
      <c r="D369" s="11">
        <f t="shared" si="252"/>
        <v>0.7942166312</v>
      </c>
      <c r="E369" s="11">
        <f t="shared" si="252"/>
        <v>0.6465230924</v>
      </c>
      <c r="F369" s="11">
        <f t="shared" si="252"/>
        <v>0.6795014285</v>
      </c>
      <c r="G369" s="11">
        <f t="shared" si="252"/>
        <v>0.4666044702</v>
      </c>
      <c r="H369" s="11">
        <f t="shared" si="252"/>
        <v>0.6537255683</v>
      </c>
      <c r="I369" s="11">
        <f t="shared" si="252"/>
        <v>0.1715200316</v>
      </c>
      <c r="J369" s="11">
        <f t="shared" si="252"/>
        <v>0.6611836528</v>
      </c>
      <c r="K369" s="11">
        <f t="shared" si="252"/>
        <v>0.9584566211</v>
      </c>
      <c r="L369" s="11">
        <f t="shared" si="252"/>
        <v>0.887652276</v>
      </c>
      <c r="M369" s="11">
        <f t="shared" si="252"/>
        <v>0.1015078089</v>
      </c>
      <c r="N369" s="11">
        <f t="shared" si="252"/>
        <v>0.5263124493</v>
      </c>
      <c r="O369" s="11">
        <f t="shared" si="252"/>
        <v>0.1009068883</v>
      </c>
      <c r="P369" s="11">
        <f t="shared" si="252"/>
        <v>0.8517133147</v>
      </c>
      <c r="Q369" s="11">
        <f t="shared" si="252"/>
        <v>0.04601744829</v>
      </c>
      <c r="R369" s="11">
        <f t="shared" si="252"/>
        <v>0.7874769522</v>
      </c>
      <c r="S369" s="11">
        <f t="shared" si="252"/>
        <v>0.2395973016</v>
      </c>
      <c r="T369" s="11">
        <f t="shared" si="252"/>
        <v>0.9161390282</v>
      </c>
      <c r="U369" s="11">
        <f t="shared" si="252"/>
        <v>0.5966718762</v>
      </c>
      <c r="V369" s="11">
        <f t="shared" si="252"/>
        <v>0.2984653843</v>
      </c>
      <c r="W369" s="11">
        <f t="shared" si="252"/>
        <v>0.9534238558</v>
      </c>
      <c r="X369" s="11">
        <f t="shared" si="252"/>
        <v>0.5447797427</v>
      </c>
      <c r="Y369" s="11">
        <f t="shared" si="252"/>
        <v>0.1998254866</v>
      </c>
      <c r="Z369" s="11">
        <f t="shared" si="252"/>
        <v>0.3122837445</v>
      </c>
      <c r="AA369" s="11">
        <f t="shared" si="252"/>
        <v>0.08431107344</v>
      </c>
      <c r="AB369" s="11">
        <f t="shared" si="252"/>
        <v>0.7900446428</v>
      </c>
      <c r="AC369" s="11">
        <f t="shared" si="252"/>
        <v>0.6296067045</v>
      </c>
      <c r="AD369" s="11">
        <f t="shared" si="252"/>
        <v>0.7772726878</v>
      </c>
      <c r="AE369" s="11">
        <f t="shared" si="252"/>
        <v>0.345905232</v>
      </c>
      <c r="AF369" s="11">
        <f t="shared" si="252"/>
        <v>0.6607043918</v>
      </c>
      <c r="AG369" s="11">
        <f t="shared" si="252"/>
        <v>0.830894513</v>
      </c>
      <c r="AH369" s="11">
        <f t="shared" si="252"/>
        <v>0.9533537554</v>
      </c>
      <c r="AI369" s="11">
        <f t="shared" si="252"/>
        <v>0.9057171006</v>
      </c>
      <c r="AJ369" s="11">
        <f t="shared" si="252"/>
        <v>0.06958883866</v>
      </c>
      <c r="AK369" s="11">
        <f t="shared" si="252"/>
        <v>0.1517603735</v>
      </c>
      <c r="AL369" s="11">
        <f t="shared" si="252"/>
        <v>0.6804361358</v>
      </c>
      <c r="AM369" s="11">
        <f t="shared" si="252"/>
        <v>0.5852457843</v>
      </c>
      <c r="AN369" s="11">
        <f t="shared" si="252"/>
        <v>0.3182107659</v>
      </c>
      <c r="AO369" s="11">
        <f t="shared" si="252"/>
        <v>0.2349067232</v>
      </c>
      <c r="AP369" s="11">
        <f t="shared" si="252"/>
        <v>0.8810155399</v>
      </c>
      <c r="AQ369" s="11">
        <f t="shared" si="252"/>
        <v>0.5726146651</v>
      </c>
      <c r="AR369" s="11">
        <f t="shared" si="252"/>
        <v>0.325347535</v>
      </c>
      <c r="AS369" s="11">
        <f t="shared" si="252"/>
        <v>0.08763324557</v>
      </c>
      <c r="AT369" s="11">
        <f t="shared" si="252"/>
        <v>0.1289960627</v>
      </c>
      <c r="AU369" s="11">
        <f t="shared" si="252"/>
        <v>0.7922509238</v>
      </c>
      <c r="AV369" s="11">
        <f t="shared" si="252"/>
        <v>0.05661108614</v>
      </c>
      <c r="AW369" s="11">
        <f t="shared" si="252"/>
        <v>0.0998623293</v>
      </c>
      <c r="AX369" s="11">
        <f t="shared" si="252"/>
        <v>0.3667665058</v>
      </c>
      <c r="AY369" s="11">
        <f t="shared" si="252"/>
        <v>0.3261396405</v>
      </c>
      <c r="AZ369" s="11">
        <f t="shared" si="252"/>
        <v>0.8620382723</v>
      </c>
      <c r="BA369" s="11">
        <f t="shared" si="252"/>
        <v>0.02975475749</v>
      </c>
      <c r="BB369" s="11">
        <f t="shared" si="252"/>
        <v>0.1025622773</v>
      </c>
      <c r="BC369" s="11">
        <f t="shared" si="252"/>
        <v>0.5311839495</v>
      </c>
      <c r="BD369" s="11">
        <f t="shared" si="252"/>
        <v>0.6787323224</v>
      </c>
      <c r="BE369" s="11">
        <f t="shared" si="252"/>
        <v>0.2264469871</v>
      </c>
      <c r="BF369" s="11">
        <f t="shared" si="252"/>
        <v>0.6701442467</v>
      </c>
      <c r="BG369" s="11">
        <f t="shared" si="252"/>
        <v>0.7472023289</v>
      </c>
      <c r="BH369" s="11">
        <f t="shared" si="252"/>
        <v>0.3055868099</v>
      </c>
      <c r="BI369" s="11">
        <f t="shared" si="252"/>
        <v>0.6094414273</v>
      </c>
      <c r="BJ369" s="11">
        <f t="shared" si="252"/>
        <v>0.3828258441</v>
      </c>
      <c r="BK369" s="11">
        <f t="shared" si="252"/>
        <v>0.7400944043</v>
      </c>
      <c r="BL369" s="11">
        <f t="shared" si="252"/>
        <v>0.2071234786</v>
      </c>
      <c r="BM369" s="11">
        <f t="shared" si="252"/>
        <v>0.1741804881</v>
      </c>
      <c r="BN369" s="11">
        <f t="shared" si="252"/>
        <v>0.6638792207</v>
      </c>
      <c r="BO369" s="11">
        <f t="shared" si="252"/>
        <v>0.2747063682</v>
      </c>
      <c r="BP369" s="11">
        <f t="shared" si="252"/>
        <v>0.5534750428</v>
      </c>
      <c r="BQ369" s="11">
        <f t="shared" si="252"/>
        <v>0.04333626202</v>
      </c>
      <c r="BR369" s="11">
        <f t="shared" si="252"/>
        <v>0.4853524686</v>
      </c>
      <c r="BS369" s="11">
        <f t="shared" si="252"/>
        <v>0.4619275665</v>
      </c>
      <c r="BT369" s="11">
        <f t="shared" si="252"/>
        <v>0.4535441567</v>
      </c>
      <c r="BU369" s="11">
        <f t="shared" si="252"/>
        <v>0.3333466474</v>
      </c>
      <c r="BV369" s="11">
        <f t="shared" si="252"/>
        <v>0.6973284264</v>
      </c>
      <c r="BW369" s="11">
        <f t="shared" si="252"/>
        <v>0.7745490029</v>
      </c>
      <c r="BX369" s="11">
        <f t="shared" si="252"/>
        <v>0.5883701394</v>
      </c>
      <c r="BY369" s="11">
        <f t="shared" si="252"/>
        <v>0.3557292472</v>
      </c>
      <c r="BZ369" s="11">
        <f t="shared" si="252"/>
        <v>0.07965683739</v>
      </c>
      <c r="CA369" s="11">
        <f t="shared" si="252"/>
        <v>0.8764155155</v>
      </c>
      <c r="CB369" s="11">
        <f t="shared" si="252"/>
        <v>0.701734241</v>
      </c>
      <c r="CC369" s="11">
        <f t="shared" si="252"/>
        <v>0.92270453</v>
      </c>
      <c r="CD369" s="11">
        <f t="shared" si="252"/>
        <v>0.1981906627</v>
      </c>
      <c r="CE369" s="11">
        <f t="shared" si="252"/>
        <v>0.6594025898</v>
      </c>
      <c r="CF369" s="11">
        <f t="shared" si="252"/>
        <v>0.6550350131</v>
      </c>
      <c r="CG369" s="11">
        <f t="shared" si="252"/>
        <v>0.7766591179</v>
      </c>
      <c r="CH369" s="11">
        <f t="shared" si="252"/>
        <v>0.3975583681</v>
      </c>
      <c r="CI369" s="11">
        <f t="shared" si="252"/>
        <v>0.1327490949</v>
      </c>
      <c r="CJ369" s="11">
        <f t="shared" si="252"/>
        <v>0.003464994619</v>
      </c>
      <c r="CK369" s="11">
        <f t="shared" si="252"/>
        <v>0.4129808732</v>
      </c>
      <c r="CL369" s="11">
        <f t="shared" si="252"/>
        <v>0.5125027708</v>
      </c>
      <c r="CM369" s="11">
        <f t="shared" si="252"/>
        <v>0.05927730232</v>
      </c>
      <c r="CN369" s="11">
        <f t="shared" si="252"/>
        <v>0.3005198513</v>
      </c>
      <c r="CO369" s="11">
        <f t="shared" si="252"/>
        <v>0.8157965536</v>
      </c>
      <c r="CP369" s="11">
        <f t="shared" si="252"/>
        <v>0.1298182279</v>
      </c>
      <c r="CQ369" s="11">
        <f t="shared" si="252"/>
        <v>0.4830313154</v>
      </c>
      <c r="CR369" s="11">
        <f t="shared" si="252"/>
        <v>0.5878713063</v>
      </c>
      <c r="CS369" s="11">
        <f t="shared" si="252"/>
        <v>0.8761437877</v>
      </c>
      <c r="CT369" s="11">
        <f t="shared" si="252"/>
        <v>0.4829171925</v>
      </c>
      <c r="CU369" s="11">
        <f t="shared" si="252"/>
        <v>0.5428651898</v>
      </c>
      <c r="CV369" s="11">
        <f t="shared" si="252"/>
        <v>0.7776351121</v>
      </c>
      <c r="CW369" s="11">
        <f t="shared" si="252"/>
        <v>0.5121082832</v>
      </c>
    </row>
    <row r="370" ht="12.75" customHeight="1" outlineLevel="1">
      <c r="A370" s="11" t="str">
        <f t="shared" si="251"/>
        <v>plans[1].coverages[1].preExConditionsDetails.preExistingConditionsIncluded</v>
      </c>
      <c r="B370" s="11">
        <f t="shared" ref="B370:CW370" si="253">RAND()</f>
        <v>0.2082474874</v>
      </c>
      <c r="C370" s="11">
        <f t="shared" si="253"/>
        <v>0.7246971758</v>
      </c>
      <c r="D370" s="11">
        <f t="shared" si="253"/>
        <v>0.1997198804</v>
      </c>
      <c r="E370" s="11">
        <f t="shared" si="253"/>
        <v>0.4862227501</v>
      </c>
      <c r="F370" s="11">
        <f t="shared" si="253"/>
        <v>0.4836088769</v>
      </c>
      <c r="G370" s="11">
        <f t="shared" si="253"/>
        <v>0.3297708007</v>
      </c>
      <c r="H370" s="11">
        <f t="shared" si="253"/>
        <v>0.02991335414</v>
      </c>
      <c r="I370" s="11">
        <f t="shared" si="253"/>
        <v>0.4942111874</v>
      </c>
      <c r="J370" s="11">
        <f t="shared" si="253"/>
        <v>0.6579239648</v>
      </c>
      <c r="K370" s="11">
        <f t="shared" si="253"/>
        <v>0.4901803181</v>
      </c>
      <c r="L370" s="11">
        <f t="shared" si="253"/>
        <v>0.4379555623</v>
      </c>
      <c r="M370" s="11">
        <f t="shared" si="253"/>
        <v>0.7046928918</v>
      </c>
      <c r="N370" s="11">
        <f t="shared" si="253"/>
        <v>0.8115596185</v>
      </c>
      <c r="O370" s="11">
        <f t="shared" si="253"/>
        <v>0.04462259825</v>
      </c>
      <c r="P370" s="11">
        <f t="shared" si="253"/>
        <v>0.6425276655</v>
      </c>
      <c r="Q370" s="11">
        <f t="shared" si="253"/>
        <v>0.2439601439</v>
      </c>
      <c r="R370" s="11">
        <f t="shared" si="253"/>
        <v>0.08775403933</v>
      </c>
      <c r="S370" s="11">
        <f t="shared" si="253"/>
        <v>0.4646399501</v>
      </c>
      <c r="T370" s="11">
        <f t="shared" si="253"/>
        <v>0.7600347944</v>
      </c>
      <c r="U370" s="11">
        <f t="shared" si="253"/>
        <v>0.2318594316</v>
      </c>
      <c r="V370" s="11">
        <f t="shared" si="253"/>
        <v>0.1441366165</v>
      </c>
      <c r="W370" s="11">
        <f t="shared" si="253"/>
        <v>0.5621979161</v>
      </c>
      <c r="X370" s="11">
        <f t="shared" si="253"/>
        <v>0.6229778918</v>
      </c>
      <c r="Y370" s="11">
        <f t="shared" si="253"/>
        <v>0.366474833</v>
      </c>
      <c r="Z370" s="11">
        <f t="shared" si="253"/>
        <v>0.7725219497</v>
      </c>
      <c r="AA370" s="11">
        <f t="shared" si="253"/>
        <v>0.8391696194</v>
      </c>
      <c r="AB370" s="11">
        <f t="shared" si="253"/>
        <v>0.791989929</v>
      </c>
      <c r="AC370" s="11">
        <f t="shared" si="253"/>
        <v>0.5823588002</v>
      </c>
      <c r="AD370" s="11">
        <f t="shared" si="253"/>
        <v>0.05025883742</v>
      </c>
      <c r="AE370" s="11">
        <f t="shared" si="253"/>
        <v>0.6545082563</v>
      </c>
      <c r="AF370" s="11">
        <f t="shared" si="253"/>
        <v>0.7498181272</v>
      </c>
      <c r="AG370" s="11">
        <f t="shared" si="253"/>
        <v>0.5830916265</v>
      </c>
      <c r="AH370" s="11">
        <f t="shared" si="253"/>
        <v>0.6364157918</v>
      </c>
      <c r="AI370" s="11">
        <f t="shared" si="253"/>
        <v>0.6348887529</v>
      </c>
      <c r="AJ370" s="11">
        <f t="shared" si="253"/>
        <v>0.5155330486</v>
      </c>
      <c r="AK370" s="11">
        <f t="shared" si="253"/>
        <v>0.2989505593</v>
      </c>
      <c r="AL370" s="11">
        <f t="shared" si="253"/>
        <v>0.07608418267</v>
      </c>
      <c r="AM370" s="11">
        <f t="shared" si="253"/>
        <v>0.00459990536</v>
      </c>
      <c r="AN370" s="11">
        <f t="shared" si="253"/>
        <v>0.1672461666</v>
      </c>
      <c r="AO370" s="11">
        <f t="shared" si="253"/>
        <v>0.570470354</v>
      </c>
      <c r="AP370" s="11">
        <f t="shared" si="253"/>
        <v>0.2260804139</v>
      </c>
      <c r="AQ370" s="11">
        <f t="shared" si="253"/>
        <v>0.7604683115</v>
      </c>
      <c r="AR370" s="11">
        <f t="shared" si="253"/>
        <v>0.01161680008</v>
      </c>
      <c r="AS370" s="11">
        <f t="shared" si="253"/>
        <v>0.6086758663</v>
      </c>
      <c r="AT370" s="11">
        <f t="shared" si="253"/>
        <v>0.165328065</v>
      </c>
      <c r="AU370" s="11">
        <f t="shared" si="253"/>
        <v>0.8675952418</v>
      </c>
      <c r="AV370" s="11">
        <f t="shared" si="253"/>
        <v>0.3884300149</v>
      </c>
      <c r="AW370" s="11">
        <f t="shared" si="253"/>
        <v>0.03276842732</v>
      </c>
      <c r="AX370" s="11">
        <f t="shared" si="253"/>
        <v>0.2032017055</v>
      </c>
      <c r="AY370" s="11">
        <f t="shared" si="253"/>
        <v>0.9016877512</v>
      </c>
      <c r="AZ370" s="11">
        <f t="shared" si="253"/>
        <v>0.3485264306</v>
      </c>
      <c r="BA370" s="11">
        <f t="shared" si="253"/>
        <v>0.5360471258</v>
      </c>
      <c r="BB370" s="11">
        <f t="shared" si="253"/>
        <v>0.8491131882</v>
      </c>
      <c r="BC370" s="11">
        <f t="shared" si="253"/>
        <v>0.8137652766</v>
      </c>
      <c r="BD370" s="11">
        <f t="shared" si="253"/>
        <v>0.6933654514</v>
      </c>
      <c r="BE370" s="11">
        <f t="shared" si="253"/>
        <v>0.4808460512</v>
      </c>
      <c r="BF370" s="11">
        <f t="shared" si="253"/>
        <v>0.8566220336</v>
      </c>
      <c r="BG370" s="11">
        <f t="shared" si="253"/>
        <v>0.7430230421</v>
      </c>
      <c r="BH370" s="11">
        <f t="shared" si="253"/>
        <v>0.1145029879</v>
      </c>
      <c r="BI370" s="11">
        <f t="shared" si="253"/>
        <v>0.9732690449</v>
      </c>
      <c r="BJ370" s="11">
        <f t="shared" si="253"/>
        <v>0.7053507764</v>
      </c>
      <c r="BK370" s="11">
        <f t="shared" si="253"/>
        <v>0.05363331741</v>
      </c>
      <c r="BL370" s="11">
        <f t="shared" si="253"/>
        <v>0.4212650018</v>
      </c>
      <c r="BM370" s="11">
        <f t="shared" si="253"/>
        <v>0.2185029018</v>
      </c>
      <c r="BN370" s="11">
        <f t="shared" si="253"/>
        <v>0.133986984</v>
      </c>
      <c r="BO370" s="11">
        <f t="shared" si="253"/>
        <v>0.02126611214</v>
      </c>
      <c r="BP370" s="11">
        <f t="shared" si="253"/>
        <v>0.09489800579</v>
      </c>
      <c r="BQ370" s="11">
        <f t="shared" si="253"/>
        <v>0.207490668</v>
      </c>
      <c r="BR370" s="11">
        <f t="shared" si="253"/>
        <v>0.5876527978</v>
      </c>
      <c r="BS370" s="11">
        <f t="shared" si="253"/>
        <v>0.8451100745</v>
      </c>
      <c r="BT370" s="11">
        <f t="shared" si="253"/>
        <v>0.6574780851</v>
      </c>
      <c r="BU370" s="11">
        <f t="shared" si="253"/>
        <v>0.03574584727</v>
      </c>
      <c r="BV370" s="11">
        <f t="shared" si="253"/>
        <v>0.6929233828</v>
      </c>
      <c r="BW370" s="11">
        <f t="shared" si="253"/>
        <v>0.9111754841</v>
      </c>
      <c r="BX370" s="11">
        <f t="shared" si="253"/>
        <v>0.5938592041</v>
      </c>
      <c r="BY370" s="11">
        <f t="shared" si="253"/>
        <v>0.4050890086</v>
      </c>
      <c r="BZ370" s="11">
        <f t="shared" si="253"/>
        <v>0.123775698</v>
      </c>
      <c r="CA370" s="11">
        <f t="shared" si="253"/>
        <v>0.4826598602</v>
      </c>
      <c r="CB370" s="11">
        <f t="shared" si="253"/>
        <v>0.814942508</v>
      </c>
      <c r="CC370" s="11">
        <f t="shared" si="253"/>
        <v>0.109088135</v>
      </c>
      <c r="CD370" s="11">
        <f t="shared" si="253"/>
        <v>0.4717484591</v>
      </c>
      <c r="CE370" s="11">
        <f t="shared" si="253"/>
        <v>0.2431581431</v>
      </c>
      <c r="CF370" s="11">
        <f t="shared" si="253"/>
        <v>0.90054754</v>
      </c>
      <c r="CG370" s="11">
        <f t="shared" si="253"/>
        <v>0.5529836161</v>
      </c>
      <c r="CH370" s="11">
        <f t="shared" si="253"/>
        <v>0.9835951279</v>
      </c>
      <c r="CI370" s="11">
        <f t="shared" si="253"/>
        <v>0.3684980964</v>
      </c>
      <c r="CJ370" s="11">
        <f t="shared" si="253"/>
        <v>0.6101669406</v>
      </c>
      <c r="CK370" s="11">
        <f t="shared" si="253"/>
        <v>0.6088796223</v>
      </c>
      <c r="CL370" s="11">
        <f t="shared" si="253"/>
        <v>0.279710364</v>
      </c>
      <c r="CM370" s="11">
        <f t="shared" si="253"/>
        <v>0.0529826715</v>
      </c>
      <c r="CN370" s="11">
        <f t="shared" si="253"/>
        <v>0.3998855132</v>
      </c>
      <c r="CO370" s="11">
        <f t="shared" si="253"/>
        <v>0.3569825302</v>
      </c>
      <c r="CP370" s="11">
        <f t="shared" si="253"/>
        <v>0.4166121206</v>
      </c>
      <c r="CQ370" s="11">
        <f t="shared" si="253"/>
        <v>0.6658201388</v>
      </c>
      <c r="CR370" s="11">
        <f t="shared" si="253"/>
        <v>0.9337450966</v>
      </c>
      <c r="CS370" s="11">
        <f t="shared" si="253"/>
        <v>0.5136683534</v>
      </c>
      <c r="CT370" s="11">
        <f t="shared" si="253"/>
        <v>0.9067598438</v>
      </c>
      <c r="CU370" s="11">
        <f t="shared" si="253"/>
        <v>0.9635236597</v>
      </c>
      <c r="CV370" s="11">
        <f t="shared" si="253"/>
        <v>0.8278366866</v>
      </c>
      <c r="CW370" s="11">
        <f t="shared" si="253"/>
        <v>0.5971595732</v>
      </c>
    </row>
    <row r="371" ht="12.75" customHeight="1" outlineLevel="1">
      <c r="A371" s="11" t="str">
        <f t="shared" si="251"/>
        <v>plans[1].coverages[1].preExConditionsDetails.lookBackPeriod</v>
      </c>
      <c r="B371" s="11">
        <f t="shared" ref="B371:CW371" si="254">RAND()</f>
        <v>0.8389173798</v>
      </c>
      <c r="C371" s="11">
        <f t="shared" si="254"/>
        <v>0.001882009817</v>
      </c>
      <c r="D371" s="11">
        <f t="shared" si="254"/>
        <v>0.5790047273</v>
      </c>
      <c r="E371" s="11">
        <f t="shared" si="254"/>
        <v>0.6784132049</v>
      </c>
      <c r="F371" s="11">
        <f t="shared" si="254"/>
        <v>0.5698027504</v>
      </c>
      <c r="G371" s="11">
        <f t="shared" si="254"/>
        <v>0.03264616566</v>
      </c>
      <c r="H371" s="11">
        <f t="shared" si="254"/>
        <v>0.8235125692</v>
      </c>
      <c r="I371" s="11">
        <f t="shared" si="254"/>
        <v>0.1561637509</v>
      </c>
      <c r="J371" s="11">
        <f t="shared" si="254"/>
        <v>0.9005851551</v>
      </c>
      <c r="K371" s="11">
        <f t="shared" si="254"/>
        <v>0.5526167173</v>
      </c>
      <c r="L371" s="11">
        <f t="shared" si="254"/>
        <v>0.9639483673</v>
      </c>
      <c r="M371" s="11">
        <f t="shared" si="254"/>
        <v>0.8656288188</v>
      </c>
      <c r="N371" s="11">
        <f t="shared" si="254"/>
        <v>0.5827275835</v>
      </c>
      <c r="O371" s="11">
        <f t="shared" si="254"/>
        <v>0.1923311223</v>
      </c>
      <c r="P371" s="11">
        <f t="shared" si="254"/>
        <v>0.09371800034</v>
      </c>
      <c r="Q371" s="11">
        <f t="shared" si="254"/>
        <v>0.3635379129</v>
      </c>
      <c r="R371" s="11">
        <f t="shared" si="254"/>
        <v>0.8884368955</v>
      </c>
      <c r="S371" s="11">
        <f t="shared" si="254"/>
        <v>0.5842711423</v>
      </c>
      <c r="T371" s="11">
        <f t="shared" si="254"/>
        <v>0.7094046136</v>
      </c>
      <c r="U371" s="11">
        <f t="shared" si="254"/>
        <v>0.4972863476</v>
      </c>
      <c r="V371" s="11">
        <f t="shared" si="254"/>
        <v>0.911373387</v>
      </c>
      <c r="W371" s="11">
        <f t="shared" si="254"/>
        <v>0.05744760997</v>
      </c>
      <c r="X371" s="11">
        <f t="shared" si="254"/>
        <v>0.6715429191</v>
      </c>
      <c r="Y371" s="11">
        <f t="shared" si="254"/>
        <v>0.586244993</v>
      </c>
      <c r="Z371" s="11">
        <f t="shared" si="254"/>
        <v>0.3173728713</v>
      </c>
      <c r="AA371" s="11">
        <f t="shared" si="254"/>
        <v>0.01344285573</v>
      </c>
      <c r="AB371" s="11">
        <f t="shared" si="254"/>
        <v>0.2814215871</v>
      </c>
      <c r="AC371" s="11">
        <f t="shared" si="254"/>
        <v>0.6067930391</v>
      </c>
      <c r="AD371" s="11">
        <f t="shared" si="254"/>
        <v>0.6897120025</v>
      </c>
      <c r="AE371" s="11">
        <f t="shared" si="254"/>
        <v>0.4409418053</v>
      </c>
      <c r="AF371" s="11">
        <f t="shared" si="254"/>
        <v>0.2434444995</v>
      </c>
      <c r="AG371" s="11">
        <f t="shared" si="254"/>
        <v>0.4631053135</v>
      </c>
      <c r="AH371" s="11">
        <f t="shared" si="254"/>
        <v>0.8634483577</v>
      </c>
      <c r="AI371" s="11">
        <f t="shared" si="254"/>
        <v>0.2757831469</v>
      </c>
      <c r="AJ371" s="11">
        <f t="shared" si="254"/>
        <v>0.5325824009</v>
      </c>
      <c r="AK371" s="11">
        <f t="shared" si="254"/>
        <v>0.6757251189</v>
      </c>
      <c r="AL371" s="11">
        <f t="shared" si="254"/>
        <v>0.8933665336</v>
      </c>
      <c r="AM371" s="11">
        <f t="shared" si="254"/>
        <v>0.563561763</v>
      </c>
      <c r="AN371" s="11">
        <f t="shared" si="254"/>
        <v>0.4364462019</v>
      </c>
      <c r="AO371" s="11">
        <f t="shared" si="254"/>
        <v>0.06995404479</v>
      </c>
      <c r="AP371" s="11">
        <f t="shared" si="254"/>
        <v>0.5500613642</v>
      </c>
      <c r="AQ371" s="11">
        <f t="shared" si="254"/>
        <v>0.6318136564</v>
      </c>
      <c r="AR371" s="11">
        <f t="shared" si="254"/>
        <v>0.2915130312</v>
      </c>
      <c r="AS371" s="11">
        <f t="shared" si="254"/>
        <v>0.2960898155</v>
      </c>
      <c r="AT371" s="11">
        <f t="shared" si="254"/>
        <v>0.488689641</v>
      </c>
      <c r="AU371" s="11">
        <f t="shared" si="254"/>
        <v>0.7288146617</v>
      </c>
      <c r="AV371" s="11">
        <f t="shared" si="254"/>
        <v>0.6830364476</v>
      </c>
      <c r="AW371" s="11">
        <f t="shared" si="254"/>
        <v>0.2635437258</v>
      </c>
      <c r="AX371" s="11">
        <f t="shared" si="254"/>
        <v>0.4849215857</v>
      </c>
      <c r="AY371" s="11">
        <f t="shared" si="254"/>
        <v>0.8360242378</v>
      </c>
      <c r="AZ371" s="11">
        <f t="shared" si="254"/>
        <v>0.1281718715</v>
      </c>
      <c r="BA371" s="11">
        <f t="shared" si="254"/>
        <v>0.820868482</v>
      </c>
      <c r="BB371" s="11">
        <f t="shared" si="254"/>
        <v>0.3826231503</v>
      </c>
      <c r="BC371" s="11">
        <f t="shared" si="254"/>
        <v>0.6112053732</v>
      </c>
      <c r="BD371" s="11">
        <f t="shared" si="254"/>
        <v>0.5118486683</v>
      </c>
      <c r="BE371" s="11">
        <f t="shared" si="254"/>
        <v>0.263728168</v>
      </c>
      <c r="BF371" s="11">
        <f t="shared" si="254"/>
        <v>0.6478006848</v>
      </c>
      <c r="BG371" s="11">
        <f t="shared" si="254"/>
        <v>0.6692521754</v>
      </c>
      <c r="BH371" s="11">
        <f t="shared" si="254"/>
        <v>0.7949200857</v>
      </c>
      <c r="BI371" s="11">
        <f t="shared" si="254"/>
        <v>0.5028411205</v>
      </c>
      <c r="BJ371" s="11">
        <f t="shared" si="254"/>
        <v>0.6733389517</v>
      </c>
      <c r="BK371" s="11">
        <f t="shared" si="254"/>
        <v>0.6577561818</v>
      </c>
      <c r="BL371" s="11">
        <f t="shared" si="254"/>
        <v>0.7641222616</v>
      </c>
      <c r="BM371" s="11">
        <f t="shared" si="254"/>
        <v>0.9739274823</v>
      </c>
      <c r="BN371" s="11">
        <f t="shared" si="254"/>
        <v>0.229063855</v>
      </c>
      <c r="BO371" s="11">
        <f t="shared" si="254"/>
        <v>0.8343425713</v>
      </c>
      <c r="BP371" s="11">
        <f t="shared" si="254"/>
        <v>0.8433735108</v>
      </c>
      <c r="BQ371" s="11">
        <f t="shared" si="254"/>
        <v>0.6216920776</v>
      </c>
      <c r="BR371" s="11">
        <f t="shared" si="254"/>
        <v>0.7016611691</v>
      </c>
      <c r="BS371" s="11">
        <f t="shared" si="254"/>
        <v>0.1028078557</v>
      </c>
      <c r="BT371" s="11">
        <f t="shared" si="254"/>
        <v>0.23594525</v>
      </c>
      <c r="BU371" s="11">
        <f t="shared" si="254"/>
        <v>0.539874475</v>
      </c>
      <c r="BV371" s="11">
        <f t="shared" si="254"/>
        <v>0.01898241875</v>
      </c>
      <c r="BW371" s="11">
        <f t="shared" si="254"/>
        <v>0.7150899246</v>
      </c>
      <c r="BX371" s="11">
        <f t="shared" si="254"/>
        <v>0.917035716</v>
      </c>
      <c r="BY371" s="11">
        <f t="shared" si="254"/>
        <v>0.09939699331</v>
      </c>
      <c r="BZ371" s="11">
        <f t="shared" si="254"/>
        <v>0.4032693523</v>
      </c>
      <c r="CA371" s="11">
        <f t="shared" si="254"/>
        <v>0.09610191401</v>
      </c>
      <c r="CB371" s="11">
        <f t="shared" si="254"/>
        <v>0.2462778304</v>
      </c>
      <c r="CC371" s="11">
        <f t="shared" si="254"/>
        <v>0.6466421964</v>
      </c>
      <c r="CD371" s="11">
        <f t="shared" si="254"/>
        <v>0.3478279137</v>
      </c>
      <c r="CE371" s="11">
        <f t="shared" si="254"/>
        <v>0.4984611181</v>
      </c>
      <c r="CF371" s="11">
        <f t="shared" si="254"/>
        <v>0.2197122831</v>
      </c>
      <c r="CG371" s="11">
        <f t="shared" si="254"/>
        <v>0.1038910556</v>
      </c>
      <c r="CH371" s="11">
        <f t="shared" si="254"/>
        <v>0.4616833555</v>
      </c>
      <c r="CI371" s="11">
        <f t="shared" si="254"/>
        <v>0.4441441273</v>
      </c>
      <c r="CJ371" s="11">
        <f t="shared" si="254"/>
        <v>0.6307573289</v>
      </c>
      <c r="CK371" s="11">
        <f t="shared" si="254"/>
        <v>0.0539528282</v>
      </c>
      <c r="CL371" s="11">
        <f t="shared" si="254"/>
        <v>0.07674737778</v>
      </c>
      <c r="CM371" s="11">
        <f t="shared" si="254"/>
        <v>0.1600995077</v>
      </c>
      <c r="CN371" s="11">
        <f t="shared" si="254"/>
        <v>0.6597063334</v>
      </c>
      <c r="CO371" s="11">
        <f t="shared" si="254"/>
        <v>0.1410184034</v>
      </c>
      <c r="CP371" s="11">
        <f t="shared" si="254"/>
        <v>0.7620289708</v>
      </c>
      <c r="CQ371" s="11">
        <f t="shared" si="254"/>
        <v>0.4648493167</v>
      </c>
      <c r="CR371" s="11">
        <f t="shared" si="254"/>
        <v>0.6612844198</v>
      </c>
      <c r="CS371" s="11">
        <f t="shared" si="254"/>
        <v>0.8697676942</v>
      </c>
      <c r="CT371" s="11">
        <f t="shared" si="254"/>
        <v>0.1394197059</v>
      </c>
      <c r="CU371" s="11">
        <f t="shared" si="254"/>
        <v>0.8131104197</v>
      </c>
      <c r="CV371" s="11">
        <f t="shared" si="254"/>
        <v>0.1697954251</v>
      </c>
      <c r="CW371" s="11">
        <f t="shared" si="254"/>
        <v>0.1347628955</v>
      </c>
    </row>
    <row r="372" ht="12.75" customHeight="1" outlineLevel="1">
      <c r="A372" s="11" t="str">
        <f t="shared" si="251"/>
        <v>plans[1].coverages[1].preExConditionsDetails.treatmentFreePeriod</v>
      </c>
      <c r="B372" s="11">
        <f t="shared" ref="B372:CW372" si="255">RAND()</f>
        <v>0.06619167673</v>
      </c>
      <c r="C372" s="11">
        <f t="shared" si="255"/>
        <v>0.6550452575</v>
      </c>
      <c r="D372" s="11">
        <f t="shared" si="255"/>
        <v>0.4045265062</v>
      </c>
      <c r="E372" s="11">
        <f t="shared" si="255"/>
        <v>0.1920520993</v>
      </c>
      <c r="F372" s="11">
        <f t="shared" si="255"/>
        <v>0.397589582</v>
      </c>
      <c r="G372" s="11">
        <f t="shared" si="255"/>
        <v>0.8651047733</v>
      </c>
      <c r="H372" s="11">
        <f t="shared" si="255"/>
        <v>0.008535081257</v>
      </c>
      <c r="I372" s="11">
        <f t="shared" si="255"/>
        <v>0.188609282</v>
      </c>
      <c r="J372" s="11">
        <f t="shared" si="255"/>
        <v>0.7688366046</v>
      </c>
      <c r="K372" s="11">
        <f t="shared" si="255"/>
        <v>0.03934131828</v>
      </c>
      <c r="L372" s="11">
        <f t="shared" si="255"/>
        <v>0.2308069717</v>
      </c>
      <c r="M372" s="11">
        <f t="shared" si="255"/>
        <v>0.460626372</v>
      </c>
      <c r="N372" s="11">
        <f t="shared" si="255"/>
        <v>0.8205591627</v>
      </c>
      <c r="O372" s="11">
        <f t="shared" si="255"/>
        <v>0.169039159</v>
      </c>
      <c r="P372" s="11">
        <f t="shared" si="255"/>
        <v>0.09912947833</v>
      </c>
      <c r="Q372" s="11">
        <f t="shared" si="255"/>
        <v>0.1605035741</v>
      </c>
      <c r="R372" s="11">
        <f t="shared" si="255"/>
        <v>0.6943664656</v>
      </c>
      <c r="S372" s="11">
        <f t="shared" si="255"/>
        <v>0.6456822486</v>
      </c>
      <c r="T372" s="11">
        <f t="shared" si="255"/>
        <v>0.8273223055</v>
      </c>
      <c r="U372" s="11">
        <f t="shared" si="255"/>
        <v>0.2838020061</v>
      </c>
      <c r="V372" s="11">
        <f t="shared" si="255"/>
        <v>0.4242661539</v>
      </c>
      <c r="W372" s="11">
        <f t="shared" si="255"/>
        <v>0.3295702496</v>
      </c>
      <c r="X372" s="11">
        <f t="shared" si="255"/>
        <v>0.2790713231</v>
      </c>
      <c r="Y372" s="11">
        <f t="shared" si="255"/>
        <v>0.8595942667</v>
      </c>
      <c r="Z372" s="11">
        <f t="shared" si="255"/>
        <v>0.6106116674</v>
      </c>
      <c r="AA372" s="11">
        <f t="shared" si="255"/>
        <v>0.7027238714</v>
      </c>
      <c r="AB372" s="11">
        <f t="shared" si="255"/>
        <v>0.6459347479</v>
      </c>
      <c r="AC372" s="11">
        <f t="shared" si="255"/>
        <v>0.06299514074</v>
      </c>
      <c r="AD372" s="11">
        <f t="shared" si="255"/>
        <v>0.5523625174</v>
      </c>
      <c r="AE372" s="11">
        <f t="shared" si="255"/>
        <v>0.09436121495</v>
      </c>
      <c r="AF372" s="11">
        <f t="shared" si="255"/>
        <v>0.1403029708</v>
      </c>
      <c r="AG372" s="11">
        <f t="shared" si="255"/>
        <v>0.8631537063</v>
      </c>
      <c r="AH372" s="11">
        <f t="shared" si="255"/>
        <v>0.2634388698</v>
      </c>
      <c r="AI372" s="11">
        <f t="shared" si="255"/>
        <v>0.2172260621</v>
      </c>
      <c r="AJ372" s="11">
        <f t="shared" si="255"/>
        <v>0.754093077</v>
      </c>
      <c r="AK372" s="11">
        <f t="shared" si="255"/>
        <v>0.06998821248</v>
      </c>
      <c r="AL372" s="11">
        <f t="shared" si="255"/>
        <v>0.04895159424</v>
      </c>
      <c r="AM372" s="11">
        <f t="shared" si="255"/>
        <v>0.5030494816</v>
      </c>
      <c r="AN372" s="11">
        <f t="shared" si="255"/>
        <v>0.3839597985</v>
      </c>
      <c r="AO372" s="11">
        <f t="shared" si="255"/>
        <v>0.8929447167</v>
      </c>
      <c r="AP372" s="11">
        <f t="shared" si="255"/>
        <v>0.5670889975</v>
      </c>
      <c r="AQ372" s="11">
        <f t="shared" si="255"/>
        <v>0.975426054</v>
      </c>
      <c r="AR372" s="11">
        <f t="shared" si="255"/>
        <v>0.8738034949</v>
      </c>
      <c r="AS372" s="11">
        <f t="shared" si="255"/>
        <v>0.3750610964</v>
      </c>
      <c r="AT372" s="11">
        <f t="shared" si="255"/>
        <v>0.552441703</v>
      </c>
      <c r="AU372" s="11">
        <f t="shared" si="255"/>
        <v>0.6483857214</v>
      </c>
      <c r="AV372" s="11">
        <f t="shared" si="255"/>
        <v>0.7753569213</v>
      </c>
      <c r="AW372" s="11">
        <f t="shared" si="255"/>
        <v>0.315617341</v>
      </c>
      <c r="AX372" s="11">
        <f t="shared" si="255"/>
        <v>0.6265466337</v>
      </c>
      <c r="AY372" s="11">
        <f t="shared" si="255"/>
        <v>0.6889429764</v>
      </c>
      <c r="AZ372" s="11">
        <f t="shared" si="255"/>
        <v>0.8776318942</v>
      </c>
      <c r="BA372" s="11">
        <f t="shared" si="255"/>
        <v>0.5446535251</v>
      </c>
      <c r="BB372" s="11">
        <f t="shared" si="255"/>
        <v>0.871431389</v>
      </c>
      <c r="BC372" s="11">
        <f t="shared" si="255"/>
        <v>0.8319039846</v>
      </c>
      <c r="BD372" s="11">
        <f t="shared" si="255"/>
        <v>0.8060069221</v>
      </c>
      <c r="BE372" s="11">
        <f t="shared" si="255"/>
        <v>0.6626368056</v>
      </c>
      <c r="BF372" s="11">
        <f t="shared" si="255"/>
        <v>0.09194071017</v>
      </c>
      <c r="BG372" s="11">
        <f t="shared" si="255"/>
        <v>0.7852136605</v>
      </c>
      <c r="BH372" s="11">
        <f t="shared" si="255"/>
        <v>0.2417373053</v>
      </c>
      <c r="BI372" s="11">
        <f t="shared" si="255"/>
        <v>0.6085585402</v>
      </c>
      <c r="BJ372" s="11">
        <f t="shared" si="255"/>
        <v>0.9426254683</v>
      </c>
      <c r="BK372" s="11">
        <f t="shared" si="255"/>
        <v>0.6141231211</v>
      </c>
      <c r="BL372" s="11">
        <f t="shared" si="255"/>
        <v>0.5626688545</v>
      </c>
      <c r="BM372" s="11">
        <f t="shared" si="255"/>
        <v>0.6697427583</v>
      </c>
      <c r="BN372" s="11">
        <f t="shared" si="255"/>
        <v>0.3449763388</v>
      </c>
      <c r="BO372" s="11">
        <f t="shared" si="255"/>
        <v>0.3424596471</v>
      </c>
      <c r="BP372" s="11">
        <f t="shared" si="255"/>
        <v>0.9559364864</v>
      </c>
      <c r="BQ372" s="11">
        <f t="shared" si="255"/>
        <v>0.7966474598</v>
      </c>
      <c r="BR372" s="11">
        <f t="shared" si="255"/>
        <v>0.8707826486</v>
      </c>
      <c r="BS372" s="11">
        <f t="shared" si="255"/>
        <v>0.2592794662</v>
      </c>
      <c r="BT372" s="11">
        <f t="shared" si="255"/>
        <v>0.3034287644</v>
      </c>
      <c r="BU372" s="11">
        <f t="shared" si="255"/>
        <v>0.3359397292</v>
      </c>
      <c r="BV372" s="11">
        <f t="shared" si="255"/>
        <v>0.01739803057</v>
      </c>
      <c r="BW372" s="11">
        <f t="shared" si="255"/>
        <v>0.6691855231</v>
      </c>
      <c r="BX372" s="11">
        <f t="shared" si="255"/>
        <v>0.3908000365</v>
      </c>
      <c r="BY372" s="11">
        <f t="shared" si="255"/>
        <v>0.5451259977</v>
      </c>
      <c r="BZ372" s="11">
        <f t="shared" si="255"/>
        <v>0.5506942433</v>
      </c>
      <c r="CA372" s="11">
        <f t="shared" si="255"/>
        <v>0.07459072467</v>
      </c>
      <c r="CB372" s="11">
        <f t="shared" si="255"/>
        <v>0.2408110534</v>
      </c>
      <c r="CC372" s="11">
        <f t="shared" si="255"/>
        <v>0.5020188803</v>
      </c>
      <c r="CD372" s="11">
        <f t="shared" si="255"/>
        <v>0.3414839652</v>
      </c>
      <c r="CE372" s="11">
        <f t="shared" si="255"/>
        <v>0.02820842881</v>
      </c>
      <c r="CF372" s="11">
        <f t="shared" si="255"/>
        <v>0.6217794576</v>
      </c>
      <c r="CG372" s="11">
        <f t="shared" si="255"/>
        <v>0.2723215114</v>
      </c>
      <c r="CH372" s="11">
        <f t="shared" si="255"/>
        <v>0.3711942381</v>
      </c>
      <c r="CI372" s="11">
        <f t="shared" si="255"/>
        <v>0.144051149</v>
      </c>
      <c r="CJ372" s="11">
        <f t="shared" si="255"/>
        <v>0.03192145071</v>
      </c>
      <c r="CK372" s="11">
        <f t="shared" si="255"/>
        <v>0.4486109621</v>
      </c>
      <c r="CL372" s="11">
        <f t="shared" si="255"/>
        <v>0.8325716635</v>
      </c>
      <c r="CM372" s="11">
        <f t="shared" si="255"/>
        <v>0.005218834961</v>
      </c>
      <c r="CN372" s="11">
        <f t="shared" si="255"/>
        <v>0.7103656954</v>
      </c>
      <c r="CO372" s="11">
        <f t="shared" si="255"/>
        <v>0.4240017142</v>
      </c>
      <c r="CP372" s="11">
        <f t="shared" si="255"/>
        <v>0.5012004807</v>
      </c>
      <c r="CQ372" s="11">
        <f t="shared" si="255"/>
        <v>0.9567579906</v>
      </c>
      <c r="CR372" s="11">
        <f t="shared" si="255"/>
        <v>0.4756209897</v>
      </c>
      <c r="CS372" s="11">
        <f t="shared" si="255"/>
        <v>0.01377060432</v>
      </c>
      <c r="CT372" s="11">
        <f t="shared" si="255"/>
        <v>0.803614935</v>
      </c>
      <c r="CU372" s="11">
        <f t="shared" si="255"/>
        <v>0.02187266989</v>
      </c>
      <c r="CV372" s="11">
        <f t="shared" si="255"/>
        <v>0.442278733</v>
      </c>
      <c r="CW372" s="11">
        <f t="shared" si="255"/>
        <v>0.2882244571</v>
      </c>
    </row>
    <row r="373" ht="12.75" customHeight="1" outlineLevel="1">
      <c r="A373" s="11" t="str">
        <f t="shared" si="251"/>
        <v>plans[1].coverages[1].preExConditionsDetails.continuoslyInsuredPeriod </v>
      </c>
      <c r="B373" s="11">
        <f t="shared" ref="B373:CW373" si="256">RAND()</f>
        <v>0.7169991625</v>
      </c>
      <c r="C373" s="11">
        <f t="shared" si="256"/>
        <v>0.2047767605</v>
      </c>
      <c r="D373" s="11">
        <f t="shared" si="256"/>
        <v>0.8543771382</v>
      </c>
      <c r="E373" s="11">
        <f t="shared" si="256"/>
        <v>0.3632991073</v>
      </c>
      <c r="F373" s="11">
        <f t="shared" si="256"/>
        <v>0.006057659738</v>
      </c>
      <c r="G373" s="11">
        <f t="shared" si="256"/>
        <v>0.04625877462</v>
      </c>
      <c r="H373" s="11">
        <f t="shared" si="256"/>
        <v>0.7781545929</v>
      </c>
      <c r="I373" s="11">
        <f t="shared" si="256"/>
        <v>0.3433502825</v>
      </c>
      <c r="J373" s="11">
        <f t="shared" si="256"/>
        <v>0.002318983284</v>
      </c>
      <c r="K373" s="11">
        <f t="shared" si="256"/>
        <v>0.182581298</v>
      </c>
      <c r="L373" s="11">
        <f t="shared" si="256"/>
        <v>0.1385173755</v>
      </c>
      <c r="M373" s="11">
        <f t="shared" si="256"/>
        <v>0.9076214939</v>
      </c>
      <c r="N373" s="11">
        <f t="shared" si="256"/>
        <v>0.8535273682</v>
      </c>
      <c r="O373" s="11">
        <f t="shared" si="256"/>
        <v>0.06939726154</v>
      </c>
      <c r="P373" s="11">
        <f t="shared" si="256"/>
        <v>0.3514751797</v>
      </c>
      <c r="Q373" s="11">
        <f t="shared" si="256"/>
        <v>0.12007292</v>
      </c>
      <c r="R373" s="11">
        <f t="shared" si="256"/>
        <v>0.295434654</v>
      </c>
      <c r="S373" s="11">
        <f t="shared" si="256"/>
        <v>0.6633799976</v>
      </c>
      <c r="T373" s="11">
        <f t="shared" si="256"/>
        <v>0.0780530293</v>
      </c>
      <c r="U373" s="11">
        <f t="shared" si="256"/>
        <v>0.03732568312</v>
      </c>
      <c r="V373" s="11">
        <f t="shared" si="256"/>
        <v>0.7743637308</v>
      </c>
      <c r="W373" s="11">
        <f t="shared" si="256"/>
        <v>0.2836324489</v>
      </c>
      <c r="X373" s="11">
        <f t="shared" si="256"/>
        <v>0.3413919995</v>
      </c>
      <c r="Y373" s="11">
        <f t="shared" si="256"/>
        <v>0.9928310403</v>
      </c>
      <c r="Z373" s="11">
        <f t="shared" si="256"/>
        <v>0.5168543328</v>
      </c>
      <c r="AA373" s="11">
        <f t="shared" si="256"/>
        <v>0.104749083</v>
      </c>
      <c r="AB373" s="11">
        <f t="shared" si="256"/>
        <v>0.4131980548</v>
      </c>
      <c r="AC373" s="11">
        <f t="shared" si="256"/>
        <v>0.4912080798</v>
      </c>
      <c r="AD373" s="11">
        <f t="shared" si="256"/>
        <v>0.003422739474</v>
      </c>
      <c r="AE373" s="11">
        <f t="shared" si="256"/>
        <v>0.05106208977</v>
      </c>
      <c r="AF373" s="11">
        <f t="shared" si="256"/>
        <v>0.5515703706</v>
      </c>
      <c r="AG373" s="11">
        <f t="shared" si="256"/>
        <v>0.1072810383</v>
      </c>
      <c r="AH373" s="11">
        <f t="shared" si="256"/>
        <v>0.5534664718</v>
      </c>
      <c r="AI373" s="11">
        <f t="shared" si="256"/>
        <v>0.1116027999</v>
      </c>
      <c r="AJ373" s="11">
        <f t="shared" si="256"/>
        <v>0.9222401237</v>
      </c>
      <c r="AK373" s="11">
        <f t="shared" si="256"/>
        <v>0.03434765741</v>
      </c>
      <c r="AL373" s="11">
        <f t="shared" si="256"/>
        <v>0.9783451778</v>
      </c>
      <c r="AM373" s="11">
        <f t="shared" si="256"/>
        <v>0.3453096998</v>
      </c>
      <c r="AN373" s="11">
        <f t="shared" si="256"/>
        <v>0.285251441</v>
      </c>
      <c r="AO373" s="11">
        <f t="shared" si="256"/>
        <v>0.1762096717</v>
      </c>
      <c r="AP373" s="11">
        <f t="shared" si="256"/>
        <v>0.5096691005</v>
      </c>
      <c r="AQ373" s="11">
        <f t="shared" si="256"/>
        <v>0.09601422787</v>
      </c>
      <c r="AR373" s="11">
        <f t="shared" si="256"/>
        <v>0.2791151836</v>
      </c>
      <c r="AS373" s="11">
        <f t="shared" si="256"/>
        <v>0.9274967957</v>
      </c>
      <c r="AT373" s="11">
        <f t="shared" si="256"/>
        <v>0.4598263459</v>
      </c>
      <c r="AU373" s="11">
        <f t="shared" si="256"/>
        <v>0.1867357637</v>
      </c>
      <c r="AV373" s="11">
        <f t="shared" si="256"/>
        <v>0.38446734</v>
      </c>
      <c r="AW373" s="11">
        <f t="shared" si="256"/>
        <v>0.03681548772</v>
      </c>
      <c r="AX373" s="11">
        <f t="shared" si="256"/>
        <v>0.3217800827</v>
      </c>
      <c r="AY373" s="11">
        <f t="shared" si="256"/>
        <v>0.1128168835</v>
      </c>
      <c r="AZ373" s="11">
        <f t="shared" si="256"/>
        <v>0.8992630692</v>
      </c>
      <c r="BA373" s="11">
        <f t="shared" si="256"/>
        <v>0.1972534625</v>
      </c>
      <c r="BB373" s="11">
        <f t="shared" si="256"/>
        <v>0.2651671217</v>
      </c>
      <c r="BC373" s="11">
        <f t="shared" si="256"/>
        <v>0.5034301383</v>
      </c>
      <c r="BD373" s="11">
        <f t="shared" si="256"/>
        <v>0.5075374746</v>
      </c>
      <c r="BE373" s="11">
        <f t="shared" si="256"/>
        <v>0.258771627</v>
      </c>
      <c r="BF373" s="11">
        <f t="shared" si="256"/>
        <v>0.2357288954</v>
      </c>
      <c r="BG373" s="11">
        <f t="shared" si="256"/>
        <v>0.3709878658</v>
      </c>
      <c r="BH373" s="11">
        <f t="shared" si="256"/>
        <v>0.273764635</v>
      </c>
      <c r="BI373" s="11">
        <f t="shared" si="256"/>
        <v>0.2070144328</v>
      </c>
      <c r="BJ373" s="11">
        <f t="shared" si="256"/>
        <v>0.1151062786</v>
      </c>
      <c r="BK373" s="11">
        <f t="shared" si="256"/>
        <v>0.9179857791</v>
      </c>
      <c r="BL373" s="11">
        <f t="shared" si="256"/>
        <v>0.1448460832</v>
      </c>
      <c r="BM373" s="11">
        <f t="shared" si="256"/>
        <v>0.3030697741</v>
      </c>
      <c r="BN373" s="11">
        <f t="shared" si="256"/>
        <v>0.6480294414</v>
      </c>
      <c r="BO373" s="11">
        <f t="shared" si="256"/>
        <v>0.9208121945</v>
      </c>
      <c r="BP373" s="11">
        <f t="shared" si="256"/>
        <v>0.2917597765</v>
      </c>
      <c r="BQ373" s="11">
        <f t="shared" si="256"/>
        <v>0.02871009101</v>
      </c>
      <c r="BR373" s="11">
        <f t="shared" si="256"/>
        <v>0.09393393016</v>
      </c>
      <c r="BS373" s="11">
        <f t="shared" si="256"/>
        <v>0.9600536177</v>
      </c>
      <c r="BT373" s="11">
        <f t="shared" si="256"/>
        <v>0.8729011282</v>
      </c>
      <c r="BU373" s="11">
        <f t="shared" si="256"/>
        <v>0.7316454397</v>
      </c>
      <c r="BV373" s="11">
        <f t="shared" si="256"/>
        <v>0.8100342633</v>
      </c>
      <c r="BW373" s="11">
        <f t="shared" si="256"/>
        <v>0.01682827482</v>
      </c>
      <c r="BX373" s="11">
        <f t="shared" si="256"/>
        <v>0.0511470327</v>
      </c>
      <c r="BY373" s="11">
        <f t="shared" si="256"/>
        <v>0.1153201963</v>
      </c>
      <c r="BZ373" s="11">
        <f t="shared" si="256"/>
        <v>0.2228863805</v>
      </c>
      <c r="CA373" s="11">
        <f t="shared" si="256"/>
        <v>0.2046787487</v>
      </c>
      <c r="CB373" s="11">
        <f t="shared" si="256"/>
        <v>0.3466744015</v>
      </c>
      <c r="CC373" s="11">
        <f t="shared" si="256"/>
        <v>0.9677844045</v>
      </c>
      <c r="CD373" s="11">
        <f t="shared" si="256"/>
        <v>0.8954699115</v>
      </c>
      <c r="CE373" s="11">
        <f t="shared" si="256"/>
        <v>0.6565547922</v>
      </c>
      <c r="CF373" s="11">
        <f t="shared" si="256"/>
        <v>0.65756424</v>
      </c>
      <c r="CG373" s="11">
        <f t="shared" si="256"/>
        <v>0.7741710212</v>
      </c>
      <c r="CH373" s="11">
        <f t="shared" si="256"/>
        <v>0.6468220422</v>
      </c>
      <c r="CI373" s="11">
        <f t="shared" si="256"/>
        <v>0.8364179166</v>
      </c>
      <c r="CJ373" s="11">
        <f t="shared" si="256"/>
        <v>0.5302227442</v>
      </c>
      <c r="CK373" s="11">
        <f t="shared" si="256"/>
        <v>0.1073104957</v>
      </c>
      <c r="CL373" s="11">
        <f t="shared" si="256"/>
        <v>0.9312535643</v>
      </c>
      <c r="CM373" s="11">
        <f t="shared" si="256"/>
        <v>0.7949987188</v>
      </c>
      <c r="CN373" s="11">
        <f t="shared" si="256"/>
        <v>0.5116504699</v>
      </c>
      <c r="CO373" s="11">
        <f t="shared" si="256"/>
        <v>0.9410136926</v>
      </c>
      <c r="CP373" s="11">
        <f t="shared" si="256"/>
        <v>0.934178864</v>
      </c>
      <c r="CQ373" s="11">
        <f t="shared" si="256"/>
        <v>0.1392381769</v>
      </c>
      <c r="CR373" s="11">
        <f t="shared" si="256"/>
        <v>0.6655907931</v>
      </c>
      <c r="CS373" s="11">
        <f t="shared" si="256"/>
        <v>0.2805545837</v>
      </c>
      <c r="CT373" s="11">
        <f t="shared" si="256"/>
        <v>0.0915909807</v>
      </c>
      <c r="CU373" s="11">
        <f t="shared" si="256"/>
        <v>0.7349445871</v>
      </c>
      <c r="CV373" s="11">
        <f t="shared" si="256"/>
        <v>0.5845893169</v>
      </c>
      <c r="CW373" s="11">
        <f t="shared" si="256"/>
        <v>0.7548838768</v>
      </c>
    </row>
    <row r="374" ht="12.75" customHeight="1" outlineLevel="1">
      <c r="A374" s="11" t="str">
        <f t="shared" si="251"/>
        <v>plans[1].coverages[1].matchFICA</v>
      </c>
      <c r="B374" s="11">
        <f t="shared" ref="B374:CW374" si="257">RAND()</f>
        <v>0.3969778241</v>
      </c>
      <c r="C374" s="11">
        <f t="shared" si="257"/>
        <v>0.3986421793</v>
      </c>
      <c r="D374" s="11">
        <f t="shared" si="257"/>
        <v>0.1994902809</v>
      </c>
      <c r="E374" s="11">
        <f t="shared" si="257"/>
        <v>0.531484406</v>
      </c>
      <c r="F374" s="11">
        <f t="shared" si="257"/>
        <v>0.8757973369</v>
      </c>
      <c r="G374" s="11">
        <f t="shared" si="257"/>
        <v>0.8429729014</v>
      </c>
      <c r="H374" s="11">
        <f t="shared" si="257"/>
        <v>0.3375172607</v>
      </c>
      <c r="I374" s="11">
        <f t="shared" si="257"/>
        <v>0.2204804479</v>
      </c>
      <c r="J374" s="11">
        <f t="shared" si="257"/>
        <v>0.2539801236</v>
      </c>
      <c r="K374" s="11">
        <f t="shared" si="257"/>
        <v>0.5758719125</v>
      </c>
      <c r="L374" s="11">
        <f t="shared" si="257"/>
        <v>0.3938911298</v>
      </c>
      <c r="M374" s="11">
        <f t="shared" si="257"/>
        <v>0.4177110485</v>
      </c>
      <c r="N374" s="11">
        <f t="shared" si="257"/>
        <v>0.2537417564</v>
      </c>
      <c r="O374" s="11">
        <f t="shared" si="257"/>
        <v>0.3885142816</v>
      </c>
      <c r="P374" s="11">
        <f t="shared" si="257"/>
        <v>0.877662529</v>
      </c>
      <c r="Q374" s="11">
        <f t="shared" si="257"/>
        <v>0.6624676636</v>
      </c>
      <c r="R374" s="11">
        <f t="shared" si="257"/>
        <v>0.8564186479</v>
      </c>
      <c r="S374" s="11">
        <f t="shared" si="257"/>
        <v>0.01015593746</v>
      </c>
      <c r="T374" s="11">
        <f t="shared" si="257"/>
        <v>0.4825079595</v>
      </c>
      <c r="U374" s="11">
        <f t="shared" si="257"/>
        <v>0.6542357879</v>
      </c>
      <c r="V374" s="11">
        <f t="shared" si="257"/>
        <v>0.9338279715</v>
      </c>
      <c r="W374" s="11">
        <f t="shared" si="257"/>
        <v>0.7636178701</v>
      </c>
      <c r="X374" s="11">
        <f t="shared" si="257"/>
        <v>0.1601370742</v>
      </c>
      <c r="Y374" s="11">
        <f t="shared" si="257"/>
        <v>0.5636050908</v>
      </c>
      <c r="Z374" s="11">
        <f t="shared" si="257"/>
        <v>0.8545423902</v>
      </c>
      <c r="AA374" s="11">
        <f t="shared" si="257"/>
        <v>0.5755676673</v>
      </c>
      <c r="AB374" s="11">
        <f t="shared" si="257"/>
        <v>0.506504968</v>
      </c>
      <c r="AC374" s="11">
        <f t="shared" si="257"/>
        <v>0.4421177083</v>
      </c>
      <c r="AD374" s="11">
        <f t="shared" si="257"/>
        <v>0.05336039081</v>
      </c>
      <c r="AE374" s="11">
        <f t="shared" si="257"/>
        <v>0.1423797754</v>
      </c>
      <c r="AF374" s="11">
        <f t="shared" si="257"/>
        <v>0.07411101106</v>
      </c>
      <c r="AG374" s="11">
        <f t="shared" si="257"/>
        <v>0.1568356345</v>
      </c>
      <c r="AH374" s="11">
        <f t="shared" si="257"/>
        <v>0.8022537429</v>
      </c>
      <c r="AI374" s="11">
        <f t="shared" si="257"/>
        <v>0.302355399</v>
      </c>
      <c r="AJ374" s="11">
        <f t="shared" si="257"/>
        <v>0.4736651643</v>
      </c>
      <c r="AK374" s="11">
        <f t="shared" si="257"/>
        <v>0.5254087246</v>
      </c>
      <c r="AL374" s="11">
        <f t="shared" si="257"/>
        <v>0.6710732907</v>
      </c>
      <c r="AM374" s="11">
        <f t="shared" si="257"/>
        <v>0.9150838384</v>
      </c>
      <c r="AN374" s="11">
        <f t="shared" si="257"/>
        <v>0.3784035841</v>
      </c>
      <c r="AO374" s="11">
        <f t="shared" si="257"/>
        <v>0.5774242615</v>
      </c>
      <c r="AP374" s="11">
        <f t="shared" si="257"/>
        <v>0.41629426</v>
      </c>
      <c r="AQ374" s="11">
        <f t="shared" si="257"/>
        <v>0.7987257992</v>
      </c>
      <c r="AR374" s="11">
        <f t="shared" si="257"/>
        <v>0.7943339101</v>
      </c>
      <c r="AS374" s="11">
        <f t="shared" si="257"/>
        <v>0.1178197994</v>
      </c>
      <c r="AT374" s="11">
        <f t="shared" si="257"/>
        <v>0.286082282</v>
      </c>
      <c r="AU374" s="11">
        <f t="shared" si="257"/>
        <v>0.5260007187</v>
      </c>
      <c r="AV374" s="11">
        <f t="shared" si="257"/>
        <v>0.2096924819</v>
      </c>
      <c r="AW374" s="11">
        <f t="shared" si="257"/>
        <v>0.01813985537</v>
      </c>
      <c r="AX374" s="11">
        <f t="shared" si="257"/>
        <v>0.9799616812</v>
      </c>
      <c r="AY374" s="11">
        <f t="shared" si="257"/>
        <v>0.1296585922</v>
      </c>
      <c r="AZ374" s="11">
        <f t="shared" si="257"/>
        <v>0.4868938293</v>
      </c>
      <c r="BA374" s="11">
        <f t="shared" si="257"/>
        <v>0.9114185133</v>
      </c>
      <c r="BB374" s="11">
        <f t="shared" si="257"/>
        <v>0.7513668782</v>
      </c>
      <c r="BC374" s="11">
        <f t="shared" si="257"/>
        <v>0.01821815681</v>
      </c>
      <c r="BD374" s="11">
        <f t="shared" si="257"/>
        <v>0.6102542839</v>
      </c>
      <c r="BE374" s="11">
        <f t="shared" si="257"/>
        <v>0.2164683843</v>
      </c>
      <c r="BF374" s="11">
        <f t="shared" si="257"/>
        <v>0.3913583291</v>
      </c>
      <c r="BG374" s="11">
        <f t="shared" si="257"/>
        <v>0.6527523994</v>
      </c>
      <c r="BH374" s="11">
        <f t="shared" si="257"/>
        <v>0.6527708098</v>
      </c>
      <c r="BI374" s="11">
        <f t="shared" si="257"/>
        <v>0.6673578466</v>
      </c>
      <c r="BJ374" s="11">
        <f t="shared" si="257"/>
        <v>0.081784485</v>
      </c>
      <c r="BK374" s="11">
        <f t="shared" si="257"/>
        <v>0.7855025553</v>
      </c>
      <c r="BL374" s="11">
        <f t="shared" si="257"/>
        <v>0.5752361219</v>
      </c>
      <c r="BM374" s="11">
        <f t="shared" si="257"/>
        <v>0.7738572845</v>
      </c>
      <c r="BN374" s="11">
        <f t="shared" si="257"/>
        <v>0.3561704996</v>
      </c>
      <c r="BO374" s="11">
        <f t="shared" si="257"/>
        <v>0.3111021224</v>
      </c>
      <c r="BP374" s="11">
        <f t="shared" si="257"/>
        <v>0.7209715353</v>
      </c>
      <c r="BQ374" s="11">
        <f t="shared" si="257"/>
        <v>0.8886360921</v>
      </c>
      <c r="BR374" s="11">
        <f t="shared" si="257"/>
        <v>0.6566155356</v>
      </c>
      <c r="BS374" s="11">
        <f t="shared" si="257"/>
        <v>0.03119188451</v>
      </c>
      <c r="BT374" s="11">
        <f t="shared" si="257"/>
        <v>0.119458773</v>
      </c>
      <c r="BU374" s="11">
        <f t="shared" si="257"/>
        <v>0.8069910817</v>
      </c>
      <c r="BV374" s="11">
        <f t="shared" si="257"/>
        <v>0.2249793734</v>
      </c>
      <c r="BW374" s="11">
        <f t="shared" si="257"/>
        <v>0.8832072993</v>
      </c>
      <c r="BX374" s="11">
        <f t="shared" si="257"/>
        <v>0.9621519011</v>
      </c>
      <c r="BY374" s="11">
        <f t="shared" si="257"/>
        <v>0.07488818685</v>
      </c>
      <c r="BZ374" s="11">
        <f t="shared" si="257"/>
        <v>0.3166399578</v>
      </c>
      <c r="CA374" s="11">
        <f t="shared" si="257"/>
        <v>0.4341196238</v>
      </c>
      <c r="CB374" s="11">
        <f t="shared" si="257"/>
        <v>0.8637507574</v>
      </c>
      <c r="CC374" s="11">
        <f t="shared" si="257"/>
        <v>0.4310982576</v>
      </c>
      <c r="CD374" s="11">
        <f t="shared" si="257"/>
        <v>0.9751029812</v>
      </c>
      <c r="CE374" s="11">
        <f t="shared" si="257"/>
        <v>0.6899117522</v>
      </c>
      <c r="CF374" s="11">
        <f t="shared" si="257"/>
        <v>0.7722169766</v>
      </c>
      <c r="CG374" s="11">
        <f t="shared" si="257"/>
        <v>0.05920824936</v>
      </c>
      <c r="CH374" s="11">
        <f t="shared" si="257"/>
        <v>0.8557447427</v>
      </c>
      <c r="CI374" s="11">
        <f t="shared" si="257"/>
        <v>0.5215701921</v>
      </c>
      <c r="CJ374" s="11">
        <f t="shared" si="257"/>
        <v>0.6408139872</v>
      </c>
      <c r="CK374" s="11">
        <f t="shared" si="257"/>
        <v>0.5752894143</v>
      </c>
      <c r="CL374" s="11">
        <f t="shared" si="257"/>
        <v>0.836969541</v>
      </c>
      <c r="CM374" s="11">
        <f t="shared" si="257"/>
        <v>0.2583745636</v>
      </c>
      <c r="CN374" s="11">
        <f t="shared" si="257"/>
        <v>0.2254521177</v>
      </c>
      <c r="CO374" s="11">
        <f t="shared" si="257"/>
        <v>0.9270032391</v>
      </c>
      <c r="CP374" s="11">
        <f t="shared" si="257"/>
        <v>0.407062934</v>
      </c>
      <c r="CQ374" s="11">
        <f t="shared" si="257"/>
        <v>0.2492654727</v>
      </c>
      <c r="CR374" s="11">
        <f t="shared" si="257"/>
        <v>0.6206203012</v>
      </c>
      <c r="CS374" s="11">
        <f t="shared" si="257"/>
        <v>0.629926699</v>
      </c>
      <c r="CT374" s="11">
        <f t="shared" si="257"/>
        <v>0.06502198319</v>
      </c>
      <c r="CU374" s="11">
        <f t="shared" si="257"/>
        <v>0.4430723903</v>
      </c>
      <c r="CV374" s="11">
        <f t="shared" si="257"/>
        <v>0.3971852243</v>
      </c>
      <c r="CW374" s="11">
        <f t="shared" si="257"/>
        <v>0.01687805855</v>
      </c>
    </row>
    <row r="375" ht="12.75" customHeight="1" outlineLevel="1">
      <c r="A375" s="11" t="str">
        <f t="shared" si="251"/>
        <v>plans[1].coverages[1].workIncentiveIncluded</v>
      </c>
      <c r="B375" s="11">
        <f t="shared" ref="B375:CW375" si="258">RAND()</f>
        <v>0.7254074456</v>
      </c>
      <c r="C375" s="11">
        <f t="shared" si="258"/>
        <v>0.7320532726</v>
      </c>
      <c r="D375" s="11">
        <f t="shared" si="258"/>
        <v>0.4362126045</v>
      </c>
      <c r="E375" s="11">
        <f t="shared" si="258"/>
        <v>0.04367359976</v>
      </c>
      <c r="F375" s="11">
        <f t="shared" si="258"/>
        <v>0.6835092581</v>
      </c>
      <c r="G375" s="11">
        <f t="shared" si="258"/>
        <v>0.6588575001</v>
      </c>
      <c r="H375" s="11">
        <f t="shared" si="258"/>
        <v>0.1745781228</v>
      </c>
      <c r="I375" s="11">
        <f t="shared" si="258"/>
        <v>0.6775581881</v>
      </c>
      <c r="J375" s="11">
        <f t="shared" si="258"/>
        <v>0.5417404378</v>
      </c>
      <c r="K375" s="11">
        <f t="shared" si="258"/>
        <v>0.06278576449</v>
      </c>
      <c r="L375" s="11">
        <f t="shared" si="258"/>
        <v>0.3124757289</v>
      </c>
      <c r="M375" s="11">
        <f t="shared" si="258"/>
        <v>0.009454774776</v>
      </c>
      <c r="N375" s="11">
        <f t="shared" si="258"/>
        <v>0.06277941783</v>
      </c>
      <c r="O375" s="11">
        <f t="shared" si="258"/>
        <v>0.1631739297</v>
      </c>
      <c r="P375" s="11">
        <f t="shared" si="258"/>
        <v>0.7622138058</v>
      </c>
      <c r="Q375" s="11">
        <f t="shared" si="258"/>
        <v>0.9733102862</v>
      </c>
      <c r="R375" s="11">
        <f t="shared" si="258"/>
        <v>0.5349260183</v>
      </c>
      <c r="S375" s="11">
        <f t="shared" si="258"/>
        <v>0.6336055261</v>
      </c>
      <c r="T375" s="11">
        <f t="shared" si="258"/>
        <v>0.4329769153</v>
      </c>
      <c r="U375" s="11">
        <f t="shared" si="258"/>
        <v>0.8888173062</v>
      </c>
      <c r="V375" s="11">
        <f t="shared" si="258"/>
        <v>0.3466453477</v>
      </c>
      <c r="W375" s="11">
        <f t="shared" si="258"/>
        <v>0.4673035014</v>
      </c>
      <c r="X375" s="11">
        <f t="shared" si="258"/>
        <v>0.860942271</v>
      </c>
      <c r="Y375" s="11">
        <f t="shared" si="258"/>
        <v>0.03716355743</v>
      </c>
      <c r="Z375" s="11">
        <f t="shared" si="258"/>
        <v>0.7083896816</v>
      </c>
      <c r="AA375" s="11">
        <f t="shared" si="258"/>
        <v>0.3774950504</v>
      </c>
      <c r="AB375" s="11">
        <f t="shared" si="258"/>
        <v>0.4651896672</v>
      </c>
      <c r="AC375" s="11">
        <f t="shared" si="258"/>
        <v>0.9065201108</v>
      </c>
      <c r="AD375" s="11">
        <f t="shared" si="258"/>
        <v>0.2912291799</v>
      </c>
      <c r="AE375" s="11">
        <f t="shared" si="258"/>
        <v>0.8147809497</v>
      </c>
      <c r="AF375" s="11">
        <f t="shared" si="258"/>
        <v>0.8239361294</v>
      </c>
      <c r="AG375" s="11">
        <f t="shared" si="258"/>
        <v>0.8142993947</v>
      </c>
      <c r="AH375" s="11">
        <f t="shared" si="258"/>
        <v>0.8018232755</v>
      </c>
      <c r="AI375" s="11">
        <f t="shared" si="258"/>
        <v>0.9335403833</v>
      </c>
      <c r="AJ375" s="11">
        <f t="shared" si="258"/>
        <v>0.6156264041</v>
      </c>
      <c r="AK375" s="11">
        <f t="shared" si="258"/>
        <v>0.8632148559</v>
      </c>
      <c r="AL375" s="11">
        <f t="shared" si="258"/>
        <v>0.7632632746</v>
      </c>
      <c r="AM375" s="11">
        <f t="shared" si="258"/>
        <v>0.0894028582</v>
      </c>
      <c r="AN375" s="11">
        <f t="shared" si="258"/>
        <v>0.1194108757</v>
      </c>
      <c r="AO375" s="11">
        <f t="shared" si="258"/>
        <v>0.4381727996</v>
      </c>
      <c r="AP375" s="11">
        <f t="shared" si="258"/>
        <v>0.02131811421</v>
      </c>
      <c r="AQ375" s="11">
        <f t="shared" si="258"/>
        <v>0.6998180822</v>
      </c>
      <c r="AR375" s="11">
        <f t="shared" si="258"/>
        <v>0.419541768</v>
      </c>
      <c r="AS375" s="11">
        <f t="shared" si="258"/>
        <v>0.7010281623</v>
      </c>
      <c r="AT375" s="11">
        <f t="shared" si="258"/>
        <v>0.7456139431</v>
      </c>
      <c r="AU375" s="11">
        <f t="shared" si="258"/>
        <v>0.5497553373</v>
      </c>
      <c r="AV375" s="11">
        <f t="shared" si="258"/>
        <v>0.7082190142</v>
      </c>
      <c r="AW375" s="11">
        <f t="shared" si="258"/>
        <v>0.7902353354</v>
      </c>
      <c r="AX375" s="11">
        <f t="shared" si="258"/>
        <v>0.9452792254</v>
      </c>
      <c r="AY375" s="11">
        <f t="shared" si="258"/>
        <v>0.8745634809</v>
      </c>
      <c r="AZ375" s="11">
        <f t="shared" si="258"/>
        <v>0.3314173189</v>
      </c>
      <c r="BA375" s="11">
        <f t="shared" si="258"/>
        <v>0.6824250993</v>
      </c>
      <c r="BB375" s="11">
        <f t="shared" si="258"/>
        <v>0.7685862946</v>
      </c>
      <c r="BC375" s="11">
        <f t="shared" si="258"/>
        <v>0.8020227882</v>
      </c>
      <c r="BD375" s="11">
        <f t="shared" si="258"/>
        <v>0.4722251458</v>
      </c>
      <c r="BE375" s="11">
        <f t="shared" si="258"/>
        <v>0.9229393302</v>
      </c>
      <c r="BF375" s="11">
        <f t="shared" si="258"/>
        <v>0.1061209012</v>
      </c>
      <c r="BG375" s="11">
        <f t="shared" si="258"/>
        <v>0.9856200734</v>
      </c>
      <c r="BH375" s="11">
        <f t="shared" si="258"/>
        <v>0.6162273721</v>
      </c>
      <c r="BI375" s="11">
        <f t="shared" si="258"/>
        <v>0.6823540843</v>
      </c>
      <c r="BJ375" s="11">
        <f t="shared" si="258"/>
        <v>0.2670105983</v>
      </c>
      <c r="BK375" s="11">
        <f t="shared" si="258"/>
        <v>0.5110780277</v>
      </c>
      <c r="BL375" s="11">
        <f t="shared" si="258"/>
        <v>0.1934625285</v>
      </c>
      <c r="BM375" s="11">
        <f t="shared" si="258"/>
        <v>0.8460231915</v>
      </c>
      <c r="BN375" s="11">
        <f t="shared" si="258"/>
        <v>0.7477436362</v>
      </c>
      <c r="BO375" s="11">
        <f t="shared" si="258"/>
        <v>0.4081703076</v>
      </c>
      <c r="BP375" s="11">
        <f t="shared" si="258"/>
        <v>0.04148609025</v>
      </c>
      <c r="BQ375" s="11">
        <f t="shared" si="258"/>
        <v>0.09367271733</v>
      </c>
      <c r="BR375" s="11">
        <f t="shared" si="258"/>
        <v>0.3631094557</v>
      </c>
      <c r="BS375" s="11">
        <f t="shared" si="258"/>
        <v>0.3498535736</v>
      </c>
      <c r="BT375" s="11">
        <f t="shared" si="258"/>
        <v>0.5840708512</v>
      </c>
      <c r="BU375" s="11">
        <f t="shared" si="258"/>
        <v>0.1760781348</v>
      </c>
      <c r="BV375" s="11">
        <f t="shared" si="258"/>
        <v>0.2587919672</v>
      </c>
      <c r="BW375" s="11">
        <f t="shared" si="258"/>
        <v>0.370747483</v>
      </c>
      <c r="BX375" s="11">
        <f t="shared" si="258"/>
        <v>0.8700759111</v>
      </c>
      <c r="BY375" s="11">
        <f t="shared" si="258"/>
        <v>0.8458552278</v>
      </c>
      <c r="BZ375" s="11">
        <f t="shared" si="258"/>
        <v>0.5751467424</v>
      </c>
      <c r="CA375" s="11">
        <f t="shared" si="258"/>
        <v>0.6869943061</v>
      </c>
      <c r="CB375" s="11">
        <f t="shared" si="258"/>
        <v>0.8670151689</v>
      </c>
      <c r="CC375" s="11">
        <f t="shared" si="258"/>
        <v>0.1493960082</v>
      </c>
      <c r="CD375" s="11">
        <f t="shared" si="258"/>
        <v>0.7816939383</v>
      </c>
      <c r="CE375" s="11">
        <f t="shared" si="258"/>
        <v>0.9495289841</v>
      </c>
      <c r="CF375" s="11">
        <f t="shared" si="258"/>
        <v>0.653857096</v>
      </c>
      <c r="CG375" s="11">
        <f t="shared" si="258"/>
        <v>0.03698091618</v>
      </c>
      <c r="CH375" s="11">
        <f t="shared" si="258"/>
        <v>0.9518573593</v>
      </c>
      <c r="CI375" s="11">
        <f t="shared" si="258"/>
        <v>0.5127912745</v>
      </c>
      <c r="CJ375" s="11">
        <f t="shared" si="258"/>
        <v>0.4075862297</v>
      </c>
      <c r="CK375" s="11">
        <f t="shared" si="258"/>
        <v>0.4980985167</v>
      </c>
      <c r="CL375" s="11">
        <f t="shared" si="258"/>
        <v>0.4974816467</v>
      </c>
      <c r="CM375" s="11">
        <f t="shared" si="258"/>
        <v>0.5509107965</v>
      </c>
      <c r="CN375" s="11">
        <f t="shared" si="258"/>
        <v>0.3280586736</v>
      </c>
      <c r="CO375" s="11">
        <f t="shared" si="258"/>
        <v>0.6790039551</v>
      </c>
      <c r="CP375" s="11">
        <f t="shared" si="258"/>
        <v>0.1326584712</v>
      </c>
      <c r="CQ375" s="11">
        <f t="shared" si="258"/>
        <v>0.1033967464</v>
      </c>
      <c r="CR375" s="11">
        <f t="shared" si="258"/>
        <v>0.8956818291</v>
      </c>
      <c r="CS375" s="11">
        <f t="shared" si="258"/>
        <v>0.6895475419</v>
      </c>
      <c r="CT375" s="11">
        <f t="shared" si="258"/>
        <v>0.08639299619</v>
      </c>
      <c r="CU375" s="11">
        <f t="shared" si="258"/>
        <v>0.3823631054</v>
      </c>
      <c r="CV375" s="11">
        <f t="shared" si="258"/>
        <v>0.1064504893</v>
      </c>
      <c r="CW375" s="11">
        <f t="shared" si="258"/>
        <v>0.05630442299</v>
      </c>
    </row>
    <row r="376" ht="12.75" customHeight="1" outlineLevel="1">
      <c r="A376" s="11" t="str">
        <f t="shared" si="251"/>
        <v>plans[1].coverages[1].firstDayHospitalization</v>
      </c>
      <c r="B376" s="11">
        <f t="shared" ref="B376:CW376" si="259">RAND()</f>
        <v>0.4917347481</v>
      </c>
      <c r="C376" s="11">
        <f t="shared" si="259"/>
        <v>0.06858983398</v>
      </c>
      <c r="D376" s="11">
        <f t="shared" si="259"/>
        <v>0.5775844608</v>
      </c>
      <c r="E376" s="11">
        <f t="shared" si="259"/>
        <v>0.1924412952</v>
      </c>
      <c r="F376" s="11">
        <f t="shared" si="259"/>
        <v>0.4366527844</v>
      </c>
      <c r="G376" s="11">
        <f t="shared" si="259"/>
        <v>0.4325359151</v>
      </c>
      <c r="H376" s="11">
        <f t="shared" si="259"/>
        <v>0.7454182995</v>
      </c>
      <c r="I376" s="11">
        <f t="shared" si="259"/>
        <v>0.1553087108</v>
      </c>
      <c r="J376" s="11">
        <f t="shared" si="259"/>
        <v>0.8333213474</v>
      </c>
      <c r="K376" s="11">
        <f t="shared" si="259"/>
        <v>0.9125323668</v>
      </c>
      <c r="L376" s="11">
        <f t="shared" si="259"/>
        <v>0.983982391</v>
      </c>
      <c r="M376" s="11">
        <f t="shared" si="259"/>
        <v>0.3574557275</v>
      </c>
      <c r="N376" s="11">
        <f t="shared" si="259"/>
        <v>0.07085218251</v>
      </c>
      <c r="O376" s="11">
        <f t="shared" si="259"/>
        <v>0.2569248947</v>
      </c>
      <c r="P376" s="11">
        <f t="shared" si="259"/>
        <v>0.05552210288</v>
      </c>
      <c r="Q376" s="11">
        <f t="shared" si="259"/>
        <v>0.3450008799</v>
      </c>
      <c r="R376" s="11">
        <f t="shared" si="259"/>
        <v>0.03805672006</v>
      </c>
      <c r="S376" s="11">
        <f t="shared" si="259"/>
        <v>0.002845355525</v>
      </c>
      <c r="T376" s="11">
        <f t="shared" si="259"/>
        <v>0.1160926091</v>
      </c>
      <c r="U376" s="11">
        <f t="shared" si="259"/>
        <v>0.8951541208</v>
      </c>
      <c r="V376" s="11">
        <f t="shared" si="259"/>
        <v>0.2830806567</v>
      </c>
      <c r="W376" s="11">
        <f t="shared" si="259"/>
        <v>0.7451757449</v>
      </c>
      <c r="X376" s="11">
        <f t="shared" si="259"/>
        <v>0.9759320933</v>
      </c>
      <c r="Y376" s="11">
        <f t="shared" si="259"/>
        <v>0.3883604345</v>
      </c>
      <c r="Z376" s="11">
        <f t="shared" si="259"/>
        <v>0.6684608481</v>
      </c>
      <c r="AA376" s="11">
        <f t="shared" si="259"/>
        <v>0.1089420721</v>
      </c>
      <c r="AB376" s="11">
        <f t="shared" si="259"/>
        <v>0.09939786704</v>
      </c>
      <c r="AC376" s="11">
        <f t="shared" si="259"/>
        <v>0.03426441558</v>
      </c>
      <c r="AD376" s="11">
        <f t="shared" si="259"/>
        <v>0.3223859895</v>
      </c>
      <c r="AE376" s="11">
        <f t="shared" si="259"/>
        <v>0.03841981659</v>
      </c>
      <c r="AF376" s="11">
        <f t="shared" si="259"/>
        <v>0.7702465853</v>
      </c>
      <c r="AG376" s="11">
        <f t="shared" si="259"/>
        <v>0.1897769581</v>
      </c>
      <c r="AH376" s="11">
        <f t="shared" si="259"/>
        <v>0.9369419261</v>
      </c>
      <c r="AI376" s="11">
        <f t="shared" si="259"/>
        <v>0.2662320254</v>
      </c>
      <c r="AJ376" s="11">
        <f t="shared" si="259"/>
        <v>0.09804026446</v>
      </c>
      <c r="AK376" s="11">
        <f t="shared" si="259"/>
        <v>0.25752501</v>
      </c>
      <c r="AL376" s="11">
        <f t="shared" si="259"/>
        <v>0.7141233008</v>
      </c>
      <c r="AM376" s="11">
        <f t="shared" si="259"/>
        <v>0.0757213043</v>
      </c>
      <c r="AN376" s="11">
        <f t="shared" si="259"/>
        <v>0.7914586529</v>
      </c>
      <c r="AO376" s="11">
        <f t="shared" si="259"/>
        <v>0.9029660837</v>
      </c>
      <c r="AP376" s="11">
        <f t="shared" si="259"/>
        <v>0.5103923734</v>
      </c>
      <c r="AQ376" s="11">
        <f t="shared" si="259"/>
        <v>0.7198770235</v>
      </c>
      <c r="AR376" s="11">
        <f t="shared" si="259"/>
        <v>0.8742999802</v>
      </c>
      <c r="AS376" s="11">
        <f t="shared" si="259"/>
        <v>0.5784485721</v>
      </c>
      <c r="AT376" s="11">
        <f t="shared" si="259"/>
        <v>0.9805666227</v>
      </c>
      <c r="AU376" s="11">
        <f t="shared" si="259"/>
        <v>0.1100989841</v>
      </c>
      <c r="AV376" s="11">
        <f t="shared" si="259"/>
        <v>0.7699505962</v>
      </c>
      <c r="AW376" s="11">
        <f t="shared" si="259"/>
        <v>0.5924989445</v>
      </c>
      <c r="AX376" s="11">
        <f t="shared" si="259"/>
        <v>0.7718160624</v>
      </c>
      <c r="AY376" s="11">
        <f t="shared" si="259"/>
        <v>0.6380786034</v>
      </c>
      <c r="AZ376" s="11">
        <f t="shared" si="259"/>
        <v>0.430105327</v>
      </c>
      <c r="BA376" s="11">
        <f t="shared" si="259"/>
        <v>0.2126173849</v>
      </c>
      <c r="BB376" s="11">
        <f t="shared" si="259"/>
        <v>0.06855176949</v>
      </c>
      <c r="BC376" s="11">
        <f t="shared" si="259"/>
        <v>0.2440792178</v>
      </c>
      <c r="BD376" s="11">
        <f t="shared" si="259"/>
        <v>0.4335195119</v>
      </c>
      <c r="BE376" s="11">
        <f t="shared" si="259"/>
        <v>0.5398629983</v>
      </c>
      <c r="BF376" s="11">
        <f t="shared" si="259"/>
        <v>0.03898671339</v>
      </c>
      <c r="BG376" s="11">
        <f t="shared" si="259"/>
        <v>0.09489652218</v>
      </c>
      <c r="BH376" s="11">
        <f t="shared" si="259"/>
        <v>0.2305739445</v>
      </c>
      <c r="BI376" s="11">
        <f t="shared" si="259"/>
        <v>0.1435096512</v>
      </c>
      <c r="BJ376" s="11">
        <f t="shared" si="259"/>
        <v>0.9841503027</v>
      </c>
      <c r="BK376" s="11">
        <f t="shared" si="259"/>
        <v>0.4847802017</v>
      </c>
      <c r="BL376" s="11">
        <f t="shared" si="259"/>
        <v>0.9594342136</v>
      </c>
      <c r="BM376" s="11">
        <f t="shared" si="259"/>
        <v>0.6940540529</v>
      </c>
      <c r="BN376" s="11">
        <f t="shared" si="259"/>
        <v>0.2401376103</v>
      </c>
      <c r="BO376" s="11">
        <f t="shared" si="259"/>
        <v>0.8225986759</v>
      </c>
      <c r="BP376" s="11">
        <f t="shared" si="259"/>
        <v>0.5095853738</v>
      </c>
      <c r="BQ376" s="11">
        <f t="shared" si="259"/>
        <v>0.08285710831</v>
      </c>
      <c r="BR376" s="11">
        <f t="shared" si="259"/>
        <v>0.1343749553</v>
      </c>
      <c r="BS376" s="11">
        <f t="shared" si="259"/>
        <v>0.8185273334</v>
      </c>
      <c r="BT376" s="11">
        <f t="shared" si="259"/>
        <v>0.7585234199</v>
      </c>
      <c r="BU376" s="11">
        <f t="shared" si="259"/>
        <v>0.7666996202</v>
      </c>
      <c r="BV376" s="11">
        <f t="shared" si="259"/>
        <v>0.5466825565</v>
      </c>
      <c r="BW376" s="11">
        <f t="shared" si="259"/>
        <v>0.233542244</v>
      </c>
      <c r="BX376" s="11">
        <f t="shared" si="259"/>
        <v>0.1573847863</v>
      </c>
      <c r="BY376" s="11">
        <f t="shared" si="259"/>
        <v>0.3255340783</v>
      </c>
      <c r="BZ376" s="11">
        <f t="shared" si="259"/>
        <v>0.875916151</v>
      </c>
      <c r="CA376" s="11">
        <f t="shared" si="259"/>
        <v>0.8050000763</v>
      </c>
      <c r="CB376" s="11">
        <f t="shared" si="259"/>
        <v>0.09129500918</v>
      </c>
      <c r="CC376" s="11">
        <f t="shared" si="259"/>
        <v>0.4717133379</v>
      </c>
      <c r="CD376" s="11">
        <f t="shared" si="259"/>
        <v>0.4629680781</v>
      </c>
      <c r="CE376" s="11">
        <f t="shared" si="259"/>
        <v>0.2115859328</v>
      </c>
      <c r="CF376" s="11">
        <f t="shared" si="259"/>
        <v>0.690217975</v>
      </c>
      <c r="CG376" s="11">
        <f t="shared" si="259"/>
        <v>0.9989775606</v>
      </c>
      <c r="CH376" s="11">
        <f t="shared" si="259"/>
        <v>0.7709098481</v>
      </c>
      <c r="CI376" s="11">
        <f t="shared" si="259"/>
        <v>0.1909098372</v>
      </c>
      <c r="CJ376" s="11">
        <f t="shared" si="259"/>
        <v>0.01608678002</v>
      </c>
      <c r="CK376" s="11">
        <f t="shared" si="259"/>
        <v>0.409480883</v>
      </c>
      <c r="CL376" s="11">
        <f t="shared" si="259"/>
        <v>0.8730568369</v>
      </c>
      <c r="CM376" s="11">
        <f t="shared" si="259"/>
        <v>0.1730336833</v>
      </c>
      <c r="CN376" s="11">
        <f t="shared" si="259"/>
        <v>0.8019976478</v>
      </c>
      <c r="CO376" s="11">
        <f t="shared" si="259"/>
        <v>0.2071386562</v>
      </c>
      <c r="CP376" s="11">
        <f t="shared" si="259"/>
        <v>0.04973662808</v>
      </c>
      <c r="CQ376" s="11">
        <f t="shared" si="259"/>
        <v>0.04320928271</v>
      </c>
      <c r="CR376" s="11">
        <f t="shared" si="259"/>
        <v>0.1692482193</v>
      </c>
      <c r="CS376" s="11">
        <f t="shared" si="259"/>
        <v>0.09557695342</v>
      </c>
      <c r="CT376" s="11">
        <f t="shared" si="259"/>
        <v>0.5445423505</v>
      </c>
      <c r="CU376" s="11">
        <f t="shared" si="259"/>
        <v>0.8971094634</v>
      </c>
      <c r="CV376" s="11">
        <f t="shared" si="259"/>
        <v>0.9980009549</v>
      </c>
      <c r="CW376" s="11">
        <f t="shared" si="259"/>
        <v>0.5689651968</v>
      </c>
    </row>
    <row r="377" ht="12.75" customHeight="1" outlineLevel="1">
      <c r="A377" s="11" t="str">
        <f t="shared" si="251"/>
        <v>plans[1].coverages[1].returnToWork</v>
      </c>
      <c r="B377" s="11">
        <f t="shared" ref="B377:CW377" si="260">RAND()</f>
        <v>0.6399231658</v>
      </c>
      <c r="C377" s="11">
        <f t="shared" si="260"/>
        <v>0.3883320646</v>
      </c>
      <c r="D377" s="11">
        <f t="shared" si="260"/>
        <v>0.6735457645</v>
      </c>
      <c r="E377" s="11">
        <f t="shared" si="260"/>
        <v>0.4789665536</v>
      </c>
      <c r="F377" s="11">
        <f t="shared" si="260"/>
        <v>0.6686098913</v>
      </c>
      <c r="G377" s="11">
        <f t="shared" si="260"/>
        <v>0.3096101633</v>
      </c>
      <c r="H377" s="11">
        <f t="shared" si="260"/>
        <v>0.4888485946</v>
      </c>
      <c r="I377" s="11">
        <f t="shared" si="260"/>
        <v>0.8441197617</v>
      </c>
      <c r="J377" s="11">
        <f t="shared" si="260"/>
        <v>0.2328171504</v>
      </c>
      <c r="K377" s="11">
        <f t="shared" si="260"/>
        <v>0.5316635006</v>
      </c>
      <c r="L377" s="11">
        <f t="shared" si="260"/>
        <v>0.4184832011</v>
      </c>
      <c r="M377" s="11">
        <f t="shared" si="260"/>
        <v>0.2534820218</v>
      </c>
      <c r="N377" s="11">
        <f t="shared" si="260"/>
        <v>0.4281592386</v>
      </c>
      <c r="O377" s="11">
        <f t="shared" si="260"/>
        <v>0.06314970762</v>
      </c>
      <c r="P377" s="11">
        <f t="shared" si="260"/>
        <v>0.9434227025</v>
      </c>
      <c r="Q377" s="11">
        <f t="shared" si="260"/>
        <v>0.5149221098</v>
      </c>
      <c r="R377" s="11">
        <f t="shared" si="260"/>
        <v>0.5186133043</v>
      </c>
      <c r="S377" s="11">
        <f t="shared" si="260"/>
        <v>0.9968257546</v>
      </c>
      <c r="T377" s="11">
        <f t="shared" si="260"/>
        <v>0.5166934553</v>
      </c>
      <c r="U377" s="11">
        <f t="shared" si="260"/>
        <v>0.2634676902</v>
      </c>
      <c r="V377" s="11">
        <f t="shared" si="260"/>
        <v>0.3627020338</v>
      </c>
      <c r="W377" s="11">
        <f t="shared" si="260"/>
        <v>0.2981114607</v>
      </c>
      <c r="X377" s="11">
        <f t="shared" si="260"/>
        <v>0.4577279783</v>
      </c>
      <c r="Y377" s="11">
        <f t="shared" si="260"/>
        <v>0.7243868982</v>
      </c>
      <c r="Z377" s="11">
        <f t="shared" si="260"/>
        <v>0.1402745699</v>
      </c>
      <c r="AA377" s="11">
        <f t="shared" si="260"/>
        <v>0.2350719027</v>
      </c>
      <c r="AB377" s="11">
        <f t="shared" si="260"/>
        <v>0.7820816336</v>
      </c>
      <c r="AC377" s="11">
        <f t="shared" si="260"/>
        <v>0.9087038691</v>
      </c>
      <c r="AD377" s="11">
        <f t="shared" si="260"/>
        <v>0.461916824</v>
      </c>
      <c r="AE377" s="11">
        <f t="shared" si="260"/>
        <v>0.8443492117</v>
      </c>
      <c r="AF377" s="11">
        <f t="shared" si="260"/>
        <v>0.6735443005</v>
      </c>
      <c r="AG377" s="11">
        <f t="shared" si="260"/>
        <v>0.2606798364</v>
      </c>
      <c r="AH377" s="11">
        <f t="shared" si="260"/>
        <v>0.1930223007</v>
      </c>
      <c r="AI377" s="11">
        <f t="shared" si="260"/>
        <v>0.07757538539</v>
      </c>
      <c r="AJ377" s="11">
        <f t="shared" si="260"/>
        <v>0.5556784028</v>
      </c>
      <c r="AK377" s="11">
        <f t="shared" si="260"/>
        <v>0.02679055058</v>
      </c>
      <c r="AL377" s="11">
        <f t="shared" si="260"/>
        <v>0.5745550624</v>
      </c>
      <c r="AM377" s="11">
        <f t="shared" si="260"/>
        <v>0.5227973581</v>
      </c>
      <c r="AN377" s="11">
        <f t="shared" si="260"/>
        <v>0.9698143672</v>
      </c>
      <c r="AO377" s="11">
        <f t="shared" si="260"/>
        <v>0.8657317817</v>
      </c>
      <c r="AP377" s="11">
        <f t="shared" si="260"/>
        <v>0.4725356056</v>
      </c>
      <c r="AQ377" s="11">
        <f t="shared" si="260"/>
        <v>0.845445604</v>
      </c>
      <c r="AR377" s="11">
        <f t="shared" si="260"/>
        <v>0.7165348803</v>
      </c>
      <c r="AS377" s="11">
        <f t="shared" si="260"/>
        <v>0.4689836648</v>
      </c>
      <c r="AT377" s="11">
        <f t="shared" si="260"/>
        <v>0.8382812524</v>
      </c>
      <c r="AU377" s="11">
        <f t="shared" si="260"/>
        <v>0.3433772712</v>
      </c>
      <c r="AV377" s="11">
        <f t="shared" si="260"/>
        <v>0.9676791352</v>
      </c>
      <c r="AW377" s="11">
        <f t="shared" si="260"/>
        <v>0.2114655404</v>
      </c>
      <c r="AX377" s="11">
        <f t="shared" si="260"/>
        <v>0.7114321328</v>
      </c>
      <c r="AY377" s="11">
        <f t="shared" si="260"/>
        <v>0.2605253533</v>
      </c>
      <c r="AZ377" s="11">
        <f t="shared" si="260"/>
        <v>0.3058984876</v>
      </c>
      <c r="BA377" s="11">
        <f t="shared" si="260"/>
        <v>0.1018123834</v>
      </c>
      <c r="BB377" s="11">
        <f t="shared" si="260"/>
        <v>0.3477941791</v>
      </c>
      <c r="BC377" s="11">
        <f t="shared" si="260"/>
        <v>0.7536850967</v>
      </c>
      <c r="BD377" s="11">
        <f t="shared" si="260"/>
        <v>0.8987944194</v>
      </c>
      <c r="BE377" s="11">
        <f t="shared" si="260"/>
        <v>0.5518039441</v>
      </c>
      <c r="BF377" s="11">
        <f t="shared" si="260"/>
        <v>0.3040300473</v>
      </c>
      <c r="BG377" s="11">
        <f t="shared" si="260"/>
        <v>0.6569688894</v>
      </c>
      <c r="BH377" s="11">
        <f t="shared" si="260"/>
        <v>0.2646704031</v>
      </c>
      <c r="BI377" s="11">
        <f t="shared" si="260"/>
        <v>0.7344780148</v>
      </c>
      <c r="BJ377" s="11">
        <f t="shared" si="260"/>
        <v>0.5612296352</v>
      </c>
      <c r="BK377" s="11">
        <f t="shared" si="260"/>
        <v>0.4384607326</v>
      </c>
      <c r="BL377" s="11">
        <f t="shared" si="260"/>
        <v>0.3369287967</v>
      </c>
      <c r="BM377" s="11">
        <f t="shared" si="260"/>
        <v>0.550459148</v>
      </c>
      <c r="BN377" s="11">
        <f t="shared" si="260"/>
        <v>0.01939116454</v>
      </c>
      <c r="BO377" s="11">
        <f t="shared" si="260"/>
        <v>0.9936017735</v>
      </c>
      <c r="BP377" s="11">
        <f t="shared" si="260"/>
        <v>0.7841439491</v>
      </c>
      <c r="BQ377" s="11">
        <f t="shared" si="260"/>
        <v>0.4720337529</v>
      </c>
      <c r="BR377" s="11">
        <f t="shared" si="260"/>
        <v>0.9448441586</v>
      </c>
      <c r="BS377" s="11">
        <f t="shared" si="260"/>
        <v>0.1698380645</v>
      </c>
      <c r="BT377" s="11">
        <f t="shared" si="260"/>
        <v>0.7928427915</v>
      </c>
      <c r="BU377" s="11">
        <f t="shared" si="260"/>
        <v>0.7845031897</v>
      </c>
      <c r="BV377" s="11">
        <f t="shared" si="260"/>
        <v>0.2026455321</v>
      </c>
      <c r="BW377" s="11">
        <f t="shared" si="260"/>
        <v>0.16706165</v>
      </c>
      <c r="BX377" s="11">
        <f t="shared" si="260"/>
        <v>0.7700244125</v>
      </c>
      <c r="BY377" s="11">
        <f t="shared" si="260"/>
        <v>0.9943458833</v>
      </c>
      <c r="BZ377" s="11">
        <f t="shared" si="260"/>
        <v>0.3559801455</v>
      </c>
      <c r="CA377" s="11">
        <f t="shared" si="260"/>
        <v>0.2083765106</v>
      </c>
      <c r="CB377" s="11">
        <f t="shared" si="260"/>
        <v>0.6724493043</v>
      </c>
      <c r="CC377" s="11">
        <f t="shared" si="260"/>
        <v>0.4237197703</v>
      </c>
      <c r="CD377" s="11">
        <f t="shared" si="260"/>
        <v>0.964596973</v>
      </c>
      <c r="CE377" s="11">
        <f t="shared" si="260"/>
        <v>0.1257203228</v>
      </c>
      <c r="CF377" s="11">
        <f t="shared" si="260"/>
        <v>0.9197301436</v>
      </c>
      <c r="CG377" s="11">
        <f t="shared" si="260"/>
        <v>0.2608363047</v>
      </c>
      <c r="CH377" s="11">
        <f t="shared" si="260"/>
        <v>0.6643121846</v>
      </c>
      <c r="CI377" s="11">
        <f t="shared" si="260"/>
        <v>0.7548736622</v>
      </c>
      <c r="CJ377" s="11">
        <f t="shared" si="260"/>
        <v>0.09825509883</v>
      </c>
      <c r="CK377" s="11">
        <f t="shared" si="260"/>
        <v>0.5857373694</v>
      </c>
      <c r="CL377" s="11">
        <f t="shared" si="260"/>
        <v>0.8596102703</v>
      </c>
      <c r="CM377" s="11">
        <f t="shared" si="260"/>
        <v>0.2843872432</v>
      </c>
      <c r="CN377" s="11">
        <f t="shared" si="260"/>
        <v>0.9129747013</v>
      </c>
      <c r="CO377" s="11">
        <f t="shared" si="260"/>
        <v>0.1410061658</v>
      </c>
      <c r="CP377" s="11">
        <f t="shared" si="260"/>
        <v>0.1113746915</v>
      </c>
      <c r="CQ377" s="11">
        <f t="shared" si="260"/>
        <v>0.9529593816</v>
      </c>
      <c r="CR377" s="11">
        <f t="shared" si="260"/>
        <v>0.0940839646</v>
      </c>
      <c r="CS377" s="11">
        <f t="shared" si="260"/>
        <v>0.8669434942</v>
      </c>
      <c r="CT377" s="11">
        <f t="shared" si="260"/>
        <v>0.5517791656</v>
      </c>
      <c r="CU377" s="11">
        <f t="shared" si="260"/>
        <v>0.7397939975</v>
      </c>
      <c r="CV377" s="11">
        <f t="shared" si="260"/>
        <v>0.2156305139</v>
      </c>
      <c r="CW377" s="11">
        <f t="shared" si="260"/>
        <v>0.4707407129</v>
      </c>
    </row>
    <row r="378" ht="12.75" customHeight="1" outlineLevel="1">
      <c r="A378" s="11" t="str">
        <f t="shared" si="251"/>
        <v>plans[1].coverages[1].portability</v>
      </c>
      <c r="B378" s="11">
        <f t="shared" ref="B378:CW378" si="261">RAND()</f>
        <v>0.5464845094</v>
      </c>
      <c r="C378" s="11">
        <f t="shared" si="261"/>
        <v>0.8167914379</v>
      </c>
      <c r="D378" s="11">
        <f t="shared" si="261"/>
        <v>0.4166973969</v>
      </c>
      <c r="E378" s="11">
        <f t="shared" si="261"/>
        <v>0.6006092126</v>
      </c>
      <c r="F378" s="11">
        <f t="shared" si="261"/>
        <v>0.2665381827</v>
      </c>
      <c r="G378" s="11">
        <f t="shared" si="261"/>
        <v>0.572527962</v>
      </c>
      <c r="H378" s="11">
        <f t="shared" si="261"/>
        <v>0.6075544139</v>
      </c>
      <c r="I378" s="11">
        <f t="shared" si="261"/>
        <v>0.02635650392</v>
      </c>
      <c r="J378" s="11">
        <f t="shared" si="261"/>
        <v>0.3913560482</v>
      </c>
      <c r="K378" s="11">
        <f t="shared" si="261"/>
        <v>0.4677725689</v>
      </c>
      <c r="L378" s="11">
        <f t="shared" si="261"/>
        <v>0.8794968723</v>
      </c>
      <c r="M378" s="11">
        <f t="shared" si="261"/>
        <v>0.6706347505</v>
      </c>
      <c r="N378" s="11">
        <f t="shared" si="261"/>
        <v>0.3263797295</v>
      </c>
      <c r="O378" s="11">
        <f t="shared" si="261"/>
        <v>0.4106522694</v>
      </c>
      <c r="P378" s="11">
        <f t="shared" si="261"/>
        <v>0.978511564</v>
      </c>
      <c r="Q378" s="11">
        <f t="shared" si="261"/>
        <v>0.4485863553</v>
      </c>
      <c r="R378" s="11">
        <f t="shared" si="261"/>
        <v>0.3826927303</v>
      </c>
      <c r="S378" s="11">
        <f t="shared" si="261"/>
        <v>0.1525402138</v>
      </c>
      <c r="T378" s="11">
        <f t="shared" si="261"/>
        <v>0.3912325334</v>
      </c>
      <c r="U378" s="11">
        <f t="shared" si="261"/>
        <v>0.372527536</v>
      </c>
      <c r="V378" s="11">
        <f t="shared" si="261"/>
        <v>0.5540408646</v>
      </c>
      <c r="W378" s="11">
        <f t="shared" si="261"/>
        <v>0.8103915472</v>
      </c>
      <c r="X378" s="11">
        <f t="shared" si="261"/>
        <v>0.7954537707</v>
      </c>
      <c r="Y378" s="11">
        <f t="shared" si="261"/>
        <v>0.1642805598</v>
      </c>
      <c r="Z378" s="11">
        <f t="shared" si="261"/>
        <v>0.3879079265</v>
      </c>
      <c r="AA378" s="11">
        <f t="shared" si="261"/>
        <v>0.7692674891</v>
      </c>
      <c r="AB378" s="11">
        <f t="shared" si="261"/>
        <v>0.2550880503</v>
      </c>
      <c r="AC378" s="11">
        <f t="shared" si="261"/>
        <v>0.3043348297</v>
      </c>
      <c r="AD378" s="11">
        <f t="shared" si="261"/>
        <v>0.563927667</v>
      </c>
      <c r="AE378" s="11">
        <f t="shared" si="261"/>
        <v>0.3908285519</v>
      </c>
      <c r="AF378" s="11">
        <f t="shared" si="261"/>
        <v>0.3978525977</v>
      </c>
      <c r="AG378" s="11">
        <f t="shared" si="261"/>
        <v>0.5686175914</v>
      </c>
      <c r="AH378" s="11">
        <f t="shared" si="261"/>
        <v>0.04291362804</v>
      </c>
      <c r="AI378" s="11">
        <f t="shared" si="261"/>
        <v>0.2035782776</v>
      </c>
      <c r="AJ378" s="11">
        <f t="shared" si="261"/>
        <v>0.06396310612</v>
      </c>
      <c r="AK378" s="11">
        <f t="shared" si="261"/>
        <v>0.3536559074</v>
      </c>
      <c r="AL378" s="11">
        <f t="shared" si="261"/>
        <v>0.8997877014</v>
      </c>
      <c r="AM378" s="11">
        <f t="shared" si="261"/>
        <v>0.5006386217</v>
      </c>
      <c r="AN378" s="11">
        <f t="shared" si="261"/>
        <v>0.1641174208</v>
      </c>
      <c r="AO378" s="11">
        <f t="shared" si="261"/>
        <v>0.3409109868</v>
      </c>
      <c r="AP378" s="11">
        <f t="shared" si="261"/>
        <v>0.2036890737</v>
      </c>
      <c r="AQ378" s="11">
        <f t="shared" si="261"/>
        <v>0.520838534</v>
      </c>
      <c r="AR378" s="11">
        <f t="shared" si="261"/>
        <v>0.7350498069</v>
      </c>
      <c r="AS378" s="11">
        <f t="shared" si="261"/>
        <v>0.3010660788</v>
      </c>
      <c r="AT378" s="11">
        <f t="shared" si="261"/>
        <v>0.5585443579</v>
      </c>
      <c r="AU378" s="11">
        <f t="shared" si="261"/>
        <v>0.638896532</v>
      </c>
      <c r="AV378" s="11">
        <f t="shared" si="261"/>
        <v>0.4309374701</v>
      </c>
      <c r="AW378" s="11">
        <f t="shared" si="261"/>
        <v>0.08904915967</v>
      </c>
      <c r="AX378" s="11">
        <f t="shared" si="261"/>
        <v>0.1673806549</v>
      </c>
      <c r="AY378" s="11">
        <f t="shared" si="261"/>
        <v>0.2404789134</v>
      </c>
      <c r="AZ378" s="11">
        <f t="shared" si="261"/>
        <v>0.9389403129</v>
      </c>
      <c r="BA378" s="11">
        <f t="shared" si="261"/>
        <v>0.1305719714</v>
      </c>
      <c r="BB378" s="11">
        <f t="shared" si="261"/>
        <v>0.5336622791</v>
      </c>
      <c r="BC378" s="11">
        <f t="shared" si="261"/>
        <v>0.2079146619</v>
      </c>
      <c r="BD378" s="11">
        <f t="shared" si="261"/>
        <v>0.05715514059</v>
      </c>
      <c r="BE378" s="11">
        <f t="shared" si="261"/>
        <v>0.9509661718</v>
      </c>
      <c r="BF378" s="11">
        <f t="shared" si="261"/>
        <v>0.162932957</v>
      </c>
      <c r="BG378" s="11">
        <f t="shared" si="261"/>
        <v>0.1923483598</v>
      </c>
      <c r="BH378" s="11">
        <f t="shared" si="261"/>
        <v>0.4232658155</v>
      </c>
      <c r="BI378" s="11">
        <f t="shared" si="261"/>
        <v>0.5470982224</v>
      </c>
      <c r="BJ378" s="11">
        <f t="shared" si="261"/>
        <v>0.8780441074</v>
      </c>
      <c r="BK378" s="11">
        <f t="shared" si="261"/>
        <v>0.09811231759</v>
      </c>
      <c r="BL378" s="11">
        <f t="shared" si="261"/>
        <v>0.1321704447</v>
      </c>
      <c r="BM378" s="11">
        <f t="shared" si="261"/>
        <v>0.6531441087</v>
      </c>
      <c r="BN378" s="11">
        <f t="shared" si="261"/>
        <v>0.6112511386</v>
      </c>
      <c r="BO378" s="11">
        <f t="shared" si="261"/>
        <v>0.4550992106</v>
      </c>
      <c r="BP378" s="11">
        <f t="shared" si="261"/>
        <v>0.7308666913</v>
      </c>
      <c r="BQ378" s="11">
        <f t="shared" si="261"/>
        <v>0.201005198</v>
      </c>
      <c r="BR378" s="11">
        <f t="shared" si="261"/>
        <v>0.7864584234</v>
      </c>
      <c r="BS378" s="11">
        <f t="shared" si="261"/>
        <v>0.6049164421</v>
      </c>
      <c r="BT378" s="11">
        <f t="shared" si="261"/>
        <v>0.328876898</v>
      </c>
      <c r="BU378" s="11">
        <f t="shared" si="261"/>
        <v>0.5261464124</v>
      </c>
      <c r="BV378" s="11">
        <f t="shared" si="261"/>
        <v>0.6548945664</v>
      </c>
      <c r="BW378" s="11">
        <f t="shared" si="261"/>
        <v>0.8766034838</v>
      </c>
      <c r="BX378" s="11">
        <f t="shared" si="261"/>
        <v>0.8124938524</v>
      </c>
      <c r="BY378" s="11">
        <f t="shared" si="261"/>
        <v>0.1196381046</v>
      </c>
      <c r="BZ378" s="11">
        <f t="shared" si="261"/>
        <v>0.1974990641</v>
      </c>
      <c r="CA378" s="11">
        <f t="shared" si="261"/>
        <v>0.1776934518</v>
      </c>
      <c r="CB378" s="11">
        <f t="shared" si="261"/>
        <v>0.4011285611</v>
      </c>
      <c r="CC378" s="11">
        <f t="shared" si="261"/>
        <v>0.9771826551</v>
      </c>
      <c r="CD378" s="11">
        <f t="shared" si="261"/>
        <v>0.4573016084</v>
      </c>
      <c r="CE378" s="11">
        <f t="shared" si="261"/>
        <v>0.6764002504</v>
      </c>
      <c r="CF378" s="11">
        <f t="shared" si="261"/>
        <v>0.03404151197</v>
      </c>
      <c r="CG378" s="11">
        <f t="shared" si="261"/>
        <v>0.8459072927</v>
      </c>
      <c r="CH378" s="11">
        <f t="shared" si="261"/>
        <v>0.4150754529</v>
      </c>
      <c r="CI378" s="11">
        <f t="shared" si="261"/>
        <v>0.5007123702</v>
      </c>
      <c r="CJ378" s="11">
        <f t="shared" si="261"/>
        <v>0.3257382615</v>
      </c>
      <c r="CK378" s="11">
        <f t="shared" si="261"/>
        <v>0.9197043434</v>
      </c>
      <c r="CL378" s="11">
        <f t="shared" si="261"/>
        <v>0.7715457577</v>
      </c>
      <c r="CM378" s="11">
        <f t="shared" si="261"/>
        <v>0.630174621</v>
      </c>
      <c r="CN378" s="11">
        <f t="shared" si="261"/>
        <v>0.07831101305</v>
      </c>
      <c r="CO378" s="11">
        <f t="shared" si="261"/>
        <v>0.7838998626</v>
      </c>
      <c r="CP378" s="11">
        <f t="shared" si="261"/>
        <v>0.2494345039</v>
      </c>
      <c r="CQ378" s="11">
        <f t="shared" si="261"/>
        <v>0.4061392514</v>
      </c>
      <c r="CR378" s="11">
        <f t="shared" si="261"/>
        <v>0.5890071654</v>
      </c>
      <c r="CS378" s="11">
        <f t="shared" si="261"/>
        <v>0.6600323583</v>
      </c>
      <c r="CT378" s="11">
        <f t="shared" si="261"/>
        <v>0.2786230197</v>
      </c>
      <c r="CU378" s="11">
        <f t="shared" si="261"/>
        <v>0.3362674893</v>
      </c>
      <c r="CV378" s="11">
        <f t="shared" si="261"/>
        <v>0.2413060712</v>
      </c>
      <c r="CW378" s="11">
        <f t="shared" si="261"/>
        <v>0.251522462</v>
      </c>
    </row>
    <row r="379" ht="12.75" customHeight="1" outlineLevel="1">
      <c r="A379" s="11" t="str">
        <f t="shared" si="251"/>
        <v>plans[1].coverages[1].progressiveIllnessProtection</v>
      </c>
      <c r="B379" s="11">
        <f t="shared" ref="B379:CW379" si="262">RAND()</f>
        <v>0.4248425319</v>
      </c>
      <c r="C379" s="11">
        <f t="shared" si="262"/>
        <v>0.09241562083</v>
      </c>
      <c r="D379" s="11">
        <f t="shared" si="262"/>
        <v>0.9522617263</v>
      </c>
      <c r="E379" s="11">
        <f t="shared" si="262"/>
        <v>0.8079867287</v>
      </c>
      <c r="F379" s="11">
        <f t="shared" si="262"/>
        <v>0.8485299066</v>
      </c>
      <c r="G379" s="11">
        <f t="shared" si="262"/>
        <v>0.9892711073</v>
      </c>
      <c r="H379" s="11">
        <f t="shared" si="262"/>
        <v>0.3492499654</v>
      </c>
      <c r="I379" s="11">
        <f t="shared" si="262"/>
        <v>0.07367169766</v>
      </c>
      <c r="J379" s="11">
        <f t="shared" si="262"/>
        <v>0.5167707154</v>
      </c>
      <c r="K379" s="11">
        <f t="shared" si="262"/>
        <v>0.1585510664</v>
      </c>
      <c r="L379" s="11">
        <f t="shared" si="262"/>
        <v>0.9119925046</v>
      </c>
      <c r="M379" s="11">
        <f t="shared" si="262"/>
        <v>0.5101976703</v>
      </c>
      <c r="N379" s="11">
        <f t="shared" si="262"/>
        <v>0.9739792489</v>
      </c>
      <c r="O379" s="11">
        <f t="shared" si="262"/>
        <v>0.2309922037</v>
      </c>
      <c r="P379" s="11">
        <f t="shared" si="262"/>
        <v>0.4722758607</v>
      </c>
      <c r="Q379" s="11">
        <f t="shared" si="262"/>
        <v>0.9286767643</v>
      </c>
      <c r="R379" s="11">
        <f t="shared" si="262"/>
        <v>0.2688999128</v>
      </c>
      <c r="S379" s="11">
        <f t="shared" si="262"/>
        <v>0.5568248869</v>
      </c>
      <c r="T379" s="11">
        <f t="shared" si="262"/>
        <v>0.6552968305</v>
      </c>
      <c r="U379" s="11">
        <f t="shared" si="262"/>
        <v>0.5770555432</v>
      </c>
      <c r="V379" s="11">
        <f t="shared" si="262"/>
        <v>0.7141182599</v>
      </c>
      <c r="W379" s="11">
        <f t="shared" si="262"/>
        <v>0.2312294613</v>
      </c>
      <c r="X379" s="11">
        <f t="shared" si="262"/>
        <v>0.4965037554</v>
      </c>
      <c r="Y379" s="11">
        <f t="shared" si="262"/>
        <v>0.005812063008</v>
      </c>
      <c r="Z379" s="11">
        <f t="shared" si="262"/>
        <v>0.3026154096</v>
      </c>
      <c r="AA379" s="11">
        <f t="shared" si="262"/>
        <v>0.3207815002</v>
      </c>
      <c r="AB379" s="11">
        <f t="shared" si="262"/>
        <v>0.006496944999</v>
      </c>
      <c r="AC379" s="11">
        <f t="shared" si="262"/>
        <v>0.08190706513</v>
      </c>
      <c r="AD379" s="11">
        <f t="shared" si="262"/>
        <v>0.1758971344</v>
      </c>
      <c r="AE379" s="11">
        <f t="shared" si="262"/>
        <v>0.9979169887</v>
      </c>
      <c r="AF379" s="11">
        <f t="shared" si="262"/>
        <v>0.7035194344</v>
      </c>
      <c r="AG379" s="11">
        <f t="shared" si="262"/>
        <v>0.4830210759</v>
      </c>
      <c r="AH379" s="11">
        <f t="shared" si="262"/>
        <v>0.7882290768</v>
      </c>
      <c r="AI379" s="11">
        <f t="shared" si="262"/>
        <v>0.540448814</v>
      </c>
      <c r="AJ379" s="11">
        <f t="shared" si="262"/>
        <v>0.3830692735</v>
      </c>
      <c r="AK379" s="11">
        <f t="shared" si="262"/>
        <v>0.2541080283</v>
      </c>
      <c r="AL379" s="11">
        <f t="shared" si="262"/>
        <v>0.6615090253</v>
      </c>
      <c r="AM379" s="11">
        <f t="shared" si="262"/>
        <v>0.4031658068</v>
      </c>
      <c r="AN379" s="11">
        <f t="shared" si="262"/>
        <v>0.6441646347</v>
      </c>
      <c r="AO379" s="11">
        <f t="shared" si="262"/>
        <v>0.2582974557</v>
      </c>
      <c r="AP379" s="11">
        <f t="shared" si="262"/>
        <v>0.8753077347</v>
      </c>
      <c r="AQ379" s="11">
        <f t="shared" si="262"/>
        <v>0.8185455197</v>
      </c>
      <c r="AR379" s="11">
        <f t="shared" si="262"/>
        <v>0.9417931101</v>
      </c>
      <c r="AS379" s="11">
        <f t="shared" si="262"/>
        <v>0.6041756878</v>
      </c>
      <c r="AT379" s="11">
        <f t="shared" si="262"/>
        <v>0.6866093319</v>
      </c>
      <c r="AU379" s="11">
        <f t="shared" si="262"/>
        <v>0.6336119066</v>
      </c>
      <c r="AV379" s="11">
        <f t="shared" si="262"/>
        <v>0.1850762076</v>
      </c>
      <c r="AW379" s="11">
        <f t="shared" si="262"/>
        <v>0.3814780606</v>
      </c>
      <c r="AX379" s="11">
        <f t="shared" si="262"/>
        <v>0.9237828302</v>
      </c>
      <c r="AY379" s="11">
        <f t="shared" si="262"/>
        <v>0.339969588</v>
      </c>
      <c r="AZ379" s="11">
        <f t="shared" si="262"/>
        <v>0.1506805583</v>
      </c>
      <c r="BA379" s="11">
        <f t="shared" si="262"/>
        <v>0.2872227127</v>
      </c>
      <c r="BB379" s="11">
        <f t="shared" si="262"/>
        <v>0.04931575402</v>
      </c>
      <c r="BC379" s="11">
        <f t="shared" si="262"/>
        <v>0.5040452607</v>
      </c>
      <c r="BD379" s="11">
        <f t="shared" si="262"/>
        <v>0.231006824</v>
      </c>
      <c r="BE379" s="11">
        <f t="shared" si="262"/>
        <v>0.9743176296</v>
      </c>
      <c r="BF379" s="11">
        <f t="shared" si="262"/>
        <v>0.0358412276</v>
      </c>
      <c r="BG379" s="11">
        <f t="shared" si="262"/>
        <v>0.05456814065</v>
      </c>
      <c r="BH379" s="11">
        <f t="shared" si="262"/>
        <v>0.2866877338</v>
      </c>
      <c r="BI379" s="11">
        <f t="shared" si="262"/>
        <v>0.2046722154</v>
      </c>
      <c r="BJ379" s="11">
        <f t="shared" si="262"/>
        <v>0.449989835</v>
      </c>
      <c r="BK379" s="11">
        <f t="shared" si="262"/>
        <v>0.1343203019</v>
      </c>
      <c r="BL379" s="11">
        <f t="shared" si="262"/>
        <v>0.6229266038</v>
      </c>
      <c r="BM379" s="11">
        <f t="shared" si="262"/>
        <v>0.138844287</v>
      </c>
      <c r="BN379" s="11">
        <f t="shared" si="262"/>
        <v>0.3885973571</v>
      </c>
      <c r="BO379" s="11">
        <f t="shared" si="262"/>
        <v>0.4731883301</v>
      </c>
      <c r="BP379" s="11">
        <f t="shared" si="262"/>
        <v>0.3592071359</v>
      </c>
      <c r="BQ379" s="11">
        <f t="shared" si="262"/>
        <v>0.3442541648</v>
      </c>
      <c r="BR379" s="11">
        <f t="shared" si="262"/>
        <v>0.1617997481</v>
      </c>
      <c r="BS379" s="11">
        <f t="shared" si="262"/>
        <v>0.4895475347</v>
      </c>
      <c r="BT379" s="11">
        <f t="shared" si="262"/>
        <v>0.7119063189</v>
      </c>
      <c r="BU379" s="11">
        <f t="shared" si="262"/>
        <v>0.3539966875</v>
      </c>
      <c r="BV379" s="11">
        <f t="shared" si="262"/>
        <v>0.8675465959</v>
      </c>
      <c r="BW379" s="11">
        <f t="shared" si="262"/>
        <v>0.5770097581</v>
      </c>
      <c r="BX379" s="11">
        <f t="shared" si="262"/>
        <v>0.9593413405</v>
      </c>
      <c r="BY379" s="11">
        <f t="shared" si="262"/>
        <v>0.8582828925</v>
      </c>
      <c r="BZ379" s="11">
        <f t="shared" si="262"/>
        <v>0.2520642144</v>
      </c>
      <c r="CA379" s="11">
        <f t="shared" si="262"/>
        <v>0.2835664797</v>
      </c>
      <c r="CB379" s="11">
        <f t="shared" si="262"/>
        <v>0.1087816688</v>
      </c>
      <c r="CC379" s="11">
        <f t="shared" si="262"/>
        <v>0.8605420934</v>
      </c>
      <c r="CD379" s="11">
        <f t="shared" si="262"/>
        <v>0.5007998582</v>
      </c>
      <c r="CE379" s="11">
        <f t="shared" si="262"/>
        <v>0.3401579036</v>
      </c>
      <c r="CF379" s="11">
        <f t="shared" si="262"/>
        <v>0.5349580099</v>
      </c>
      <c r="CG379" s="11">
        <f t="shared" si="262"/>
        <v>0.3802159973</v>
      </c>
      <c r="CH379" s="11">
        <f t="shared" si="262"/>
        <v>0.8543778564</v>
      </c>
      <c r="CI379" s="11">
        <f t="shared" si="262"/>
        <v>0.7456997948</v>
      </c>
      <c r="CJ379" s="11">
        <f t="shared" si="262"/>
        <v>0.1095988018</v>
      </c>
      <c r="CK379" s="11">
        <f t="shared" si="262"/>
        <v>0.5342759003</v>
      </c>
      <c r="CL379" s="11">
        <f t="shared" si="262"/>
        <v>0.1940995218</v>
      </c>
      <c r="CM379" s="11">
        <f t="shared" si="262"/>
        <v>0.3655989393</v>
      </c>
      <c r="CN379" s="11">
        <f t="shared" si="262"/>
        <v>0.5915260313</v>
      </c>
      <c r="CO379" s="11">
        <f t="shared" si="262"/>
        <v>0.07949434339</v>
      </c>
      <c r="CP379" s="11">
        <f t="shared" si="262"/>
        <v>0.9915175502</v>
      </c>
      <c r="CQ379" s="11">
        <f t="shared" si="262"/>
        <v>0.750788686</v>
      </c>
      <c r="CR379" s="11">
        <f t="shared" si="262"/>
        <v>0.296841133</v>
      </c>
      <c r="CS379" s="11">
        <f t="shared" si="262"/>
        <v>0.7475023627</v>
      </c>
      <c r="CT379" s="11">
        <f t="shared" si="262"/>
        <v>0.2666164751</v>
      </c>
      <c r="CU379" s="11">
        <f t="shared" si="262"/>
        <v>0.1343157228</v>
      </c>
      <c r="CV379" s="11">
        <f t="shared" si="262"/>
        <v>0.3187328374</v>
      </c>
      <c r="CW379" s="11">
        <f t="shared" si="262"/>
        <v>0.9546635462</v>
      </c>
    </row>
    <row r="380" ht="12.75" customHeight="1" outlineLevel="1">
      <c r="A380" s="11" t="str">
        <f t="shared" si="251"/>
        <v>plans[1].coverages[1].pricingAgeMethod</v>
      </c>
      <c r="B380" s="11">
        <f t="shared" ref="B380:CW380" si="263">RAND()</f>
        <v>0.9110685741</v>
      </c>
      <c r="C380" s="11">
        <f t="shared" si="263"/>
        <v>0.2083509133</v>
      </c>
      <c r="D380" s="11">
        <f t="shared" si="263"/>
        <v>0.9953219659</v>
      </c>
      <c r="E380" s="11">
        <f t="shared" si="263"/>
        <v>0.7155459257</v>
      </c>
      <c r="F380" s="11">
        <f t="shared" si="263"/>
        <v>0.268047628</v>
      </c>
      <c r="G380" s="11">
        <f t="shared" si="263"/>
        <v>0.9151491612</v>
      </c>
      <c r="H380" s="11">
        <f t="shared" si="263"/>
        <v>0.6479853172</v>
      </c>
      <c r="I380" s="11">
        <f t="shared" si="263"/>
        <v>0.9594595973</v>
      </c>
      <c r="J380" s="11">
        <f t="shared" si="263"/>
        <v>0.6892650472</v>
      </c>
      <c r="K380" s="11">
        <f t="shared" si="263"/>
        <v>0.8695907345</v>
      </c>
      <c r="L380" s="11">
        <f t="shared" si="263"/>
        <v>0.8806465309</v>
      </c>
      <c r="M380" s="11">
        <f t="shared" si="263"/>
        <v>0.8676752148</v>
      </c>
      <c r="N380" s="11">
        <f t="shared" si="263"/>
        <v>0.2493137294</v>
      </c>
      <c r="O380" s="11">
        <f t="shared" si="263"/>
        <v>0.312773082</v>
      </c>
      <c r="P380" s="11">
        <f t="shared" si="263"/>
        <v>0.724210827</v>
      </c>
      <c r="Q380" s="11">
        <f t="shared" si="263"/>
        <v>0.2408802993</v>
      </c>
      <c r="R380" s="11">
        <f t="shared" si="263"/>
        <v>0.7812890794</v>
      </c>
      <c r="S380" s="11">
        <f t="shared" si="263"/>
        <v>0.1549418907</v>
      </c>
      <c r="T380" s="11">
        <f t="shared" si="263"/>
        <v>0.3666669421</v>
      </c>
      <c r="U380" s="11">
        <f t="shared" si="263"/>
        <v>0.2625323261</v>
      </c>
      <c r="V380" s="11">
        <f t="shared" si="263"/>
        <v>0.9735879773</v>
      </c>
      <c r="W380" s="11">
        <f t="shared" si="263"/>
        <v>0.8168731574</v>
      </c>
      <c r="X380" s="11">
        <f t="shared" si="263"/>
        <v>0.03519501921</v>
      </c>
      <c r="Y380" s="11">
        <f t="shared" si="263"/>
        <v>0.5811158917</v>
      </c>
      <c r="Z380" s="11">
        <f t="shared" si="263"/>
        <v>0.4875206277</v>
      </c>
      <c r="AA380" s="11">
        <f t="shared" si="263"/>
        <v>0.7063260198</v>
      </c>
      <c r="AB380" s="11">
        <f t="shared" si="263"/>
        <v>0.4557278039</v>
      </c>
      <c r="AC380" s="11">
        <f t="shared" si="263"/>
        <v>0.4903615096</v>
      </c>
      <c r="AD380" s="11">
        <f t="shared" si="263"/>
        <v>0.5215167231</v>
      </c>
      <c r="AE380" s="11">
        <f t="shared" si="263"/>
        <v>0.5678476103</v>
      </c>
      <c r="AF380" s="11">
        <f t="shared" si="263"/>
        <v>0.9407469711</v>
      </c>
      <c r="AG380" s="11">
        <f t="shared" si="263"/>
        <v>0.07070685494</v>
      </c>
      <c r="AH380" s="11">
        <f t="shared" si="263"/>
        <v>0.4977070036</v>
      </c>
      <c r="AI380" s="11">
        <f t="shared" si="263"/>
        <v>0.1942113069</v>
      </c>
      <c r="AJ380" s="11">
        <f t="shared" si="263"/>
        <v>0.4060953826</v>
      </c>
      <c r="AK380" s="11">
        <f t="shared" si="263"/>
        <v>0.4052822042</v>
      </c>
      <c r="AL380" s="11">
        <f t="shared" si="263"/>
        <v>0.79666164</v>
      </c>
      <c r="AM380" s="11">
        <f t="shared" si="263"/>
        <v>0.2377693375</v>
      </c>
      <c r="AN380" s="11">
        <f t="shared" si="263"/>
        <v>0.8675867487</v>
      </c>
      <c r="AO380" s="11">
        <f t="shared" si="263"/>
        <v>0.2337008376</v>
      </c>
      <c r="AP380" s="11">
        <f t="shared" si="263"/>
        <v>0.7160665738</v>
      </c>
      <c r="AQ380" s="11">
        <f t="shared" si="263"/>
        <v>0.1100014637</v>
      </c>
      <c r="AR380" s="11">
        <f t="shared" si="263"/>
        <v>0.2181940535</v>
      </c>
      <c r="AS380" s="11">
        <f t="shared" si="263"/>
        <v>0.6569358903</v>
      </c>
      <c r="AT380" s="11">
        <f t="shared" si="263"/>
        <v>0.07911909918</v>
      </c>
      <c r="AU380" s="11">
        <f t="shared" si="263"/>
        <v>0.2075403939</v>
      </c>
      <c r="AV380" s="11">
        <f t="shared" si="263"/>
        <v>0.3365975832</v>
      </c>
      <c r="AW380" s="11">
        <f t="shared" si="263"/>
        <v>0.7565650521</v>
      </c>
      <c r="AX380" s="11">
        <f t="shared" si="263"/>
        <v>0.1684238887</v>
      </c>
      <c r="AY380" s="11">
        <f t="shared" si="263"/>
        <v>0.9529558383</v>
      </c>
      <c r="AZ380" s="11">
        <f t="shared" si="263"/>
        <v>0.8278742527</v>
      </c>
      <c r="BA380" s="11">
        <f t="shared" si="263"/>
        <v>0.2416639703</v>
      </c>
      <c r="BB380" s="11">
        <f t="shared" si="263"/>
        <v>0.911170829</v>
      </c>
      <c r="BC380" s="11">
        <f t="shared" si="263"/>
        <v>0.3885777745</v>
      </c>
      <c r="BD380" s="11">
        <f t="shared" si="263"/>
        <v>0.9471093013</v>
      </c>
      <c r="BE380" s="11">
        <f t="shared" si="263"/>
        <v>0.4866299252</v>
      </c>
      <c r="BF380" s="11">
        <f t="shared" si="263"/>
        <v>0.4913758151</v>
      </c>
      <c r="BG380" s="11">
        <f t="shared" si="263"/>
        <v>0.3116408422</v>
      </c>
      <c r="BH380" s="11">
        <f t="shared" si="263"/>
        <v>0.5067114481</v>
      </c>
      <c r="BI380" s="11">
        <f t="shared" si="263"/>
        <v>0.5732169982</v>
      </c>
      <c r="BJ380" s="11">
        <f t="shared" si="263"/>
        <v>0.8149657454</v>
      </c>
      <c r="BK380" s="11">
        <f t="shared" si="263"/>
        <v>0.1890304588</v>
      </c>
      <c r="BL380" s="11">
        <f t="shared" si="263"/>
        <v>0.818213093</v>
      </c>
      <c r="BM380" s="11">
        <f t="shared" si="263"/>
        <v>0.2000638189</v>
      </c>
      <c r="BN380" s="11">
        <f t="shared" si="263"/>
        <v>0.5034890953</v>
      </c>
      <c r="BO380" s="11">
        <f t="shared" si="263"/>
        <v>0.3399126124</v>
      </c>
      <c r="BP380" s="11">
        <f t="shared" si="263"/>
        <v>0.9693364967</v>
      </c>
      <c r="BQ380" s="11">
        <f t="shared" si="263"/>
        <v>0.5729952358</v>
      </c>
      <c r="BR380" s="11">
        <f t="shared" si="263"/>
        <v>0.3422331393</v>
      </c>
      <c r="BS380" s="11">
        <f t="shared" si="263"/>
        <v>0.124527767</v>
      </c>
      <c r="BT380" s="11">
        <f t="shared" si="263"/>
        <v>0.9871073997</v>
      </c>
      <c r="BU380" s="11">
        <f t="shared" si="263"/>
        <v>0.6393792747</v>
      </c>
      <c r="BV380" s="11">
        <f t="shared" si="263"/>
        <v>0.3585291794</v>
      </c>
      <c r="BW380" s="11">
        <f t="shared" si="263"/>
        <v>0.1274309612</v>
      </c>
      <c r="BX380" s="11">
        <f t="shared" si="263"/>
        <v>0.6877972444</v>
      </c>
      <c r="BY380" s="11">
        <f t="shared" si="263"/>
        <v>0.2798203333</v>
      </c>
      <c r="BZ380" s="11">
        <f t="shared" si="263"/>
        <v>0.9560270346</v>
      </c>
      <c r="CA380" s="11">
        <f t="shared" si="263"/>
        <v>0.573458785</v>
      </c>
      <c r="CB380" s="11">
        <f t="shared" si="263"/>
        <v>0.2644751538</v>
      </c>
      <c r="CC380" s="11">
        <f t="shared" si="263"/>
        <v>0.3204702672</v>
      </c>
      <c r="CD380" s="11">
        <f t="shared" si="263"/>
        <v>0.7807200819</v>
      </c>
      <c r="CE380" s="11">
        <f t="shared" si="263"/>
        <v>0.4647045453</v>
      </c>
      <c r="CF380" s="11">
        <f t="shared" si="263"/>
        <v>0.9129512877</v>
      </c>
      <c r="CG380" s="11">
        <f t="shared" si="263"/>
        <v>0.4792382481</v>
      </c>
      <c r="CH380" s="11">
        <f t="shared" si="263"/>
        <v>0.244501844</v>
      </c>
      <c r="CI380" s="11">
        <f t="shared" si="263"/>
        <v>0.1767832515</v>
      </c>
      <c r="CJ380" s="11">
        <f t="shared" si="263"/>
        <v>0.04689218363</v>
      </c>
      <c r="CK380" s="11">
        <f t="shared" si="263"/>
        <v>0.6091808635</v>
      </c>
      <c r="CL380" s="11">
        <f t="shared" si="263"/>
        <v>0.8820357785</v>
      </c>
      <c r="CM380" s="11">
        <f t="shared" si="263"/>
        <v>0.5026671745</v>
      </c>
      <c r="CN380" s="11">
        <f t="shared" si="263"/>
        <v>0.9028901138</v>
      </c>
      <c r="CO380" s="11">
        <f t="shared" si="263"/>
        <v>0.8523536156</v>
      </c>
      <c r="CP380" s="11">
        <f t="shared" si="263"/>
        <v>0.966719196</v>
      </c>
      <c r="CQ380" s="11">
        <f t="shared" si="263"/>
        <v>0.3823735717</v>
      </c>
      <c r="CR380" s="11">
        <f t="shared" si="263"/>
        <v>0.5862669253</v>
      </c>
      <c r="CS380" s="11">
        <f t="shared" si="263"/>
        <v>0.5674050701</v>
      </c>
      <c r="CT380" s="11">
        <f t="shared" si="263"/>
        <v>0.06152267322</v>
      </c>
      <c r="CU380" s="11">
        <f t="shared" si="263"/>
        <v>0.8067856524</v>
      </c>
      <c r="CV380" s="11">
        <f t="shared" si="263"/>
        <v>0.8583943559</v>
      </c>
      <c r="CW380" s="11">
        <f t="shared" si="263"/>
        <v>0.144195075</v>
      </c>
    </row>
    <row r="381" ht="12.75" customHeight="1" outlineLevel="1">
      <c r="A381" s="10" t="str">
        <f t="shared" si="251"/>
        <v>plans[1].coverages[1].censusType</v>
      </c>
      <c r="B381" s="10">
        <f t="shared" ref="B381:CW381" si="264">RAND()</f>
        <v>0.02606592023</v>
      </c>
      <c r="C381" s="10">
        <f t="shared" si="264"/>
        <v>0.524930878</v>
      </c>
      <c r="D381" s="10">
        <f t="shared" si="264"/>
        <v>0.8494020865</v>
      </c>
      <c r="E381" s="10">
        <f t="shared" si="264"/>
        <v>0.4833893858</v>
      </c>
      <c r="F381" s="10">
        <f t="shared" si="264"/>
        <v>0.797324948</v>
      </c>
      <c r="G381" s="10">
        <f t="shared" si="264"/>
        <v>0.4619749759</v>
      </c>
      <c r="H381" s="10">
        <f t="shared" si="264"/>
        <v>0.04518812905</v>
      </c>
      <c r="I381" s="10">
        <f t="shared" si="264"/>
        <v>0.4063225096</v>
      </c>
      <c r="J381" s="10">
        <f t="shared" si="264"/>
        <v>0.6125170152</v>
      </c>
      <c r="K381" s="10">
        <f t="shared" si="264"/>
        <v>0.6506447661</v>
      </c>
      <c r="L381" s="10">
        <f t="shared" si="264"/>
        <v>0.2738988402</v>
      </c>
      <c r="M381" s="10">
        <f t="shared" si="264"/>
        <v>0.6808358836</v>
      </c>
      <c r="N381" s="10">
        <f t="shared" si="264"/>
        <v>0.1087862336</v>
      </c>
      <c r="O381" s="10">
        <f t="shared" si="264"/>
        <v>0.7673995492</v>
      </c>
      <c r="P381" s="10">
        <f t="shared" si="264"/>
        <v>0.2294287933</v>
      </c>
      <c r="Q381" s="10">
        <f t="shared" si="264"/>
        <v>0.5254828217</v>
      </c>
      <c r="R381" s="10">
        <f t="shared" si="264"/>
        <v>0.8013434097</v>
      </c>
      <c r="S381" s="10">
        <f t="shared" si="264"/>
        <v>0.7376179722</v>
      </c>
      <c r="T381" s="10">
        <f t="shared" si="264"/>
        <v>0.702178886</v>
      </c>
      <c r="U381" s="10">
        <f t="shared" si="264"/>
        <v>0.2093437552</v>
      </c>
      <c r="V381" s="10">
        <f t="shared" si="264"/>
        <v>0.05252601315</v>
      </c>
      <c r="W381" s="10">
        <f t="shared" si="264"/>
        <v>0.01869931292</v>
      </c>
      <c r="X381" s="10">
        <f t="shared" si="264"/>
        <v>0.3961692696</v>
      </c>
      <c r="Y381" s="10">
        <f t="shared" si="264"/>
        <v>0.2676528359</v>
      </c>
      <c r="Z381" s="10">
        <f t="shared" si="264"/>
        <v>0.5074719607</v>
      </c>
      <c r="AA381" s="10">
        <f t="shared" si="264"/>
        <v>0.3468484485</v>
      </c>
      <c r="AB381" s="10">
        <f t="shared" si="264"/>
        <v>0.6600316401</v>
      </c>
      <c r="AC381" s="10">
        <f t="shared" si="264"/>
        <v>0.7846244253</v>
      </c>
      <c r="AD381" s="10">
        <f t="shared" si="264"/>
        <v>0.7034382276</v>
      </c>
      <c r="AE381" s="10">
        <f t="shared" si="264"/>
        <v>0.9670765034</v>
      </c>
      <c r="AF381" s="10">
        <f t="shared" si="264"/>
        <v>0.4639121891</v>
      </c>
      <c r="AG381" s="10">
        <f t="shared" si="264"/>
        <v>0.3880104407</v>
      </c>
      <c r="AH381" s="10">
        <f t="shared" si="264"/>
        <v>0.8097959598</v>
      </c>
      <c r="AI381" s="10">
        <f t="shared" si="264"/>
        <v>0.615947824</v>
      </c>
      <c r="AJ381" s="10">
        <f t="shared" si="264"/>
        <v>0.2043165162</v>
      </c>
      <c r="AK381" s="10">
        <f t="shared" si="264"/>
        <v>0.8499199954</v>
      </c>
      <c r="AL381" s="10">
        <f t="shared" si="264"/>
        <v>0.7057329415</v>
      </c>
      <c r="AM381" s="10">
        <f t="shared" si="264"/>
        <v>0.7766049536</v>
      </c>
      <c r="AN381" s="10">
        <f t="shared" si="264"/>
        <v>0.1689275381</v>
      </c>
      <c r="AO381" s="10">
        <f t="shared" si="264"/>
        <v>0.4384323992</v>
      </c>
      <c r="AP381" s="10">
        <f t="shared" si="264"/>
        <v>0.8526948898</v>
      </c>
      <c r="AQ381" s="10">
        <f t="shared" si="264"/>
        <v>0.9756025908</v>
      </c>
      <c r="AR381" s="10">
        <f t="shared" si="264"/>
        <v>0.7434280042</v>
      </c>
      <c r="AS381" s="10">
        <f t="shared" si="264"/>
        <v>0.4145348744</v>
      </c>
      <c r="AT381" s="10">
        <f t="shared" si="264"/>
        <v>0.6685967827</v>
      </c>
      <c r="AU381" s="10">
        <f t="shared" si="264"/>
        <v>0.141081929</v>
      </c>
      <c r="AV381" s="10">
        <f t="shared" si="264"/>
        <v>0.6923584057</v>
      </c>
      <c r="AW381" s="10">
        <f t="shared" si="264"/>
        <v>0.3189163608</v>
      </c>
      <c r="AX381" s="10">
        <f t="shared" si="264"/>
        <v>0.3608354294</v>
      </c>
      <c r="AY381" s="10">
        <f t="shared" si="264"/>
        <v>0.2918165317</v>
      </c>
      <c r="AZ381" s="10">
        <f t="shared" si="264"/>
        <v>0.09604202955</v>
      </c>
      <c r="BA381" s="10">
        <f t="shared" si="264"/>
        <v>0.9431483531</v>
      </c>
      <c r="BB381" s="10">
        <f t="shared" si="264"/>
        <v>0.4251345732</v>
      </c>
      <c r="BC381" s="10">
        <f t="shared" si="264"/>
        <v>0.07666110419</v>
      </c>
      <c r="BD381" s="10">
        <f t="shared" si="264"/>
        <v>0.7756079251</v>
      </c>
      <c r="BE381" s="10">
        <f t="shared" si="264"/>
        <v>0.1297843002</v>
      </c>
      <c r="BF381" s="10">
        <f t="shared" si="264"/>
        <v>0.2672537721</v>
      </c>
      <c r="BG381" s="10">
        <f t="shared" si="264"/>
        <v>0.9339343076</v>
      </c>
      <c r="BH381" s="10">
        <f t="shared" si="264"/>
        <v>0.2881434934</v>
      </c>
      <c r="BI381" s="10">
        <f t="shared" si="264"/>
        <v>0.7959086841</v>
      </c>
      <c r="BJ381" s="10">
        <f t="shared" si="264"/>
        <v>0.6545922644</v>
      </c>
      <c r="BK381" s="10">
        <f t="shared" si="264"/>
        <v>0.890266941</v>
      </c>
      <c r="BL381" s="10">
        <f t="shared" si="264"/>
        <v>0.8240075211</v>
      </c>
      <c r="BM381" s="10">
        <f t="shared" si="264"/>
        <v>0.8246670598</v>
      </c>
      <c r="BN381" s="10">
        <f t="shared" si="264"/>
        <v>0.9547191489</v>
      </c>
      <c r="BO381" s="10">
        <f t="shared" si="264"/>
        <v>0.2684465832</v>
      </c>
      <c r="BP381" s="10">
        <f t="shared" si="264"/>
        <v>0.5883351981</v>
      </c>
      <c r="BQ381" s="10">
        <f t="shared" si="264"/>
        <v>0.7193083294</v>
      </c>
      <c r="BR381" s="10">
        <f t="shared" si="264"/>
        <v>0.3678610331</v>
      </c>
      <c r="BS381" s="10">
        <f t="shared" si="264"/>
        <v>0.8237902817</v>
      </c>
      <c r="BT381" s="10">
        <f t="shared" si="264"/>
        <v>0.4987663054</v>
      </c>
      <c r="BU381" s="10">
        <f t="shared" si="264"/>
        <v>0.1642703339</v>
      </c>
      <c r="BV381" s="10">
        <f t="shared" si="264"/>
        <v>0.610378531</v>
      </c>
      <c r="BW381" s="10">
        <f t="shared" si="264"/>
        <v>0.07857602985</v>
      </c>
      <c r="BX381" s="10">
        <f t="shared" si="264"/>
        <v>0.2814278055</v>
      </c>
      <c r="BY381" s="10">
        <f t="shared" si="264"/>
        <v>0.8878404134</v>
      </c>
      <c r="BZ381" s="10">
        <f t="shared" si="264"/>
        <v>0.7562626827</v>
      </c>
      <c r="CA381" s="10">
        <f t="shared" si="264"/>
        <v>0.8740650006</v>
      </c>
      <c r="CB381" s="10">
        <f t="shared" si="264"/>
        <v>0.2972019273</v>
      </c>
      <c r="CC381" s="10">
        <f t="shared" si="264"/>
        <v>0.4709216537</v>
      </c>
      <c r="CD381" s="10">
        <f t="shared" si="264"/>
        <v>0.1936827595</v>
      </c>
      <c r="CE381" s="10">
        <f t="shared" si="264"/>
        <v>0.409644852</v>
      </c>
      <c r="CF381" s="10">
        <f t="shared" si="264"/>
        <v>0.6803113274</v>
      </c>
      <c r="CG381" s="10">
        <f t="shared" si="264"/>
        <v>0.9964365394</v>
      </c>
      <c r="CH381" s="10">
        <f t="shared" si="264"/>
        <v>0.9036163692</v>
      </c>
      <c r="CI381" s="10">
        <f t="shared" si="264"/>
        <v>0.288626259</v>
      </c>
      <c r="CJ381" s="10">
        <f t="shared" si="264"/>
        <v>0.621252335</v>
      </c>
      <c r="CK381" s="10">
        <f t="shared" si="264"/>
        <v>0.6838988863</v>
      </c>
      <c r="CL381" s="10">
        <f t="shared" si="264"/>
        <v>0.5175937214</v>
      </c>
      <c r="CM381" s="10">
        <f t="shared" si="264"/>
        <v>0.3402233838</v>
      </c>
      <c r="CN381" s="10">
        <f t="shared" si="264"/>
        <v>0.8761075615</v>
      </c>
      <c r="CO381" s="10">
        <f t="shared" si="264"/>
        <v>0.9036856915</v>
      </c>
      <c r="CP381" s="10">
        <f t="shared" si="264"/>
        <v>0.8615864077</v>
      </c>
      <c r="CQ381" s="10">
        <f t="shared" si="264"/>
        <v>0.2372496538</v>
      </c>
      <c r="CR381" s="10">
        <f t="shared" si="264"/>
        <v>0.8342691693</v>
      </c>
      <c r="CS381" s="10">
        <f t="shared" si="264"/>
        <v>0.2155397512</v>
      </c>
      <c r="CT381" s="10">
        <f t="shared" si="264"/>
        <v>0.9430729671</v>
      </c>
      <c r="CU381" s="10">
        <f t="shared" si="264"/>
        <v>0.1790601504</v>
      </c>
      <c r="CV381" s="10">
        <f t="shared" si="264"/>
        <v>0.7266040738</v>
      </c>
      <c r="CW381" s="10">
        <f t="shared" si="264"/>
        <v>0.3258345593</v>
      </c>
    </row>
    <row r="382" ht="12.75" customHeight="1">
      <c r="A382" s="11"/>
      <c r="B382" s="12"/>
      <c r="C382" s="12"/>
      <c r="D382" s="12"/>
      <c r="E382" s="12"/>
      <c r="F382" s="12"/>
      <c r="G382" s="12"/>
      <c r="H382" s="12"/>
      <c r="I382" s="32"/>
      <c r="J382" s="3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</row>
    <row r="383" ht="12.75" customHeight="1">
      <c r="A383" s="11"/>
      <c r="B383" s="12"/>
      <c r="C383" s="12"/>
      <c r="D383" s="12"/>
      <c r="E383" s="12"/>
      <c r="F383" s="12"/>
      <c r="G383" s="33"/>
      <c r="H383" s="34"/>
      <c r="I383" s="35"/>
      <c r="J383" s="35"/>
      <c r="K383" s="34"/>
      <c r="L383" s="34"/>
      <c r="M383" s="34"/>
      <c r="N383" s="34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</row>
    <row r="384" ht="12.75" customHeight="1">
      <c r="A384" s="30" t="s">
        <v>3165</v>
      </c>
      <c r="B384" s="36">
        <f t="shared" ref="B384:CW384" si="265">B385+30*RANDBETWEEN(1,11)</f>
        <v>44318</v>
      </c>
      <c r="C384" s="36">
        <f t="shared" si="265"/>
        <v>44861</v>
      </c>
      <c r="D384" s="36">
        <f t="shared" si="265"/>
        <v>44378</v>
      </c>
      <c r="E384" s="36">
        <f t="shared" si="265"/>
        <v>44590</v>
      </c>
      <c r="F384" s="36">
        <f t="shared" si="265"/>
        <v>44497</v>
      </c>
      <c r="G384" s="36">
        <f t="shared" si="265"/>
        <v>44286</v>
      </c>
      <c r="H384" s="36">
        <f t="shared" si="265"/>
        <v>44378</v>
      </c>
      <c r="I384" s="36">
        <f t="shared" si="265"/>
        <v>44527</v>
      </c>
      <c r="J384" s="36">
        <f t="shared" si="265"/>
        <v>44527</v>
      </c>
      <c r="K384" s="36">
        <f t="shared" si="265"/>
        <v>44468</v>
      </c>
      <c r="L384" s="36">
        <f t="shared" si="265"/>
        <v>44678</v>
      </c>
      <c r="M384" s="36">
        <f t="shared" si="265"/>
        <v>44437</v>
      </c>
      <c r="N384" s="36">
        <f t="shared" si="265"/>
        <v>44527</v>
      </c>
      <c r="O384" s="36">
        <f t="shared" si="265"/>
        <v>44560</v>
      </c>
      <c r="P384" s="36">
        <f t="shared" si="265"/>
        <v>44530</v>
      </c>
      <c r="Q384" s="36">
        <f t="shared" si="265"/>
        <v>44648</v>
      </c>
      <c r="R384" s="36">
        <f t="shared" si="265"/>
        <v>44526</v>
      </c>
      <c r="S384" s="36">
        <f t="shared" si="265"/>
        <v>44651</v>
      </c>
      <c r="T384" s="36">
        <f t="shared" si="265"/>
        <v>44556</v>
      </c>
      <c r="U384" s="36">
        <f t="shared" si="265"/>
        <v>44710</v>
      </c>
      <c r="V384" s="36">
        <f t="shared" si="265"/>
        <v>44650</v>
      </c>
      <c r="W384" s="36">
        <f t="shared" si="265"/>
        <v>44377</v>
      </c>
      <c r="X384" s="36">
        <f t="shared" si="265"/>
        <v>44466</v>
      </c>
      <c r="Y384" s="36">
        <f t="shared" si="265"/>
        <v>44528</v>
      </c>
      <c r="Z384" s="36">
        <f t="shared" si="265"/>
        <v>44621</v>
      </c>
      <c r="AA384" s="36">
        <f t="shared" si="265"/>
        <v>44710</v>
      </c>
      <c r="AB384" s="36">
        <f t="shared" si="265"/>
        <v>44526</v>
      </c>
      <c r="AC384" s="36">
        <f t="shared" si="265"/>
        <v>44558</v>
      </c>
      <c r="AD384" s="36">
        <f t="shared" si="265"/>
        <v>44378</v>
      </c>
      <c r="AE384" s="36">
        <f t="shared" si="265"/>
        <v>44498</v>
      </c>
      <c r="AF384" s="36">
        <f t="shared" si="265"/>
        <v>44500</v>
      </c>
      <c r="AG384" s="36">
        <f t="shared" si="265"/>
        <v>44708</v>
      </c>
      <c r="AH384" s="36">
        <f t="shared" si="265"/>
        <v>44649</v>
      </c>
      <c r="AI384" s="36">
        <f t="shared" si="265"/>
        <v>44680</v>
      </c>
      <c r="AJ384" s="36">
        <f t="shared" si="265"/>
        <v>44558</v>
      </c>
      <c r="AK384" s="36">
        <f t="shared" si="265"/>
        <v>44621</v>
      </c>
      <c r="AL384" s="36">
        <f t="shared" si="265"/>
        <v>44468</v>
      </c>
      <c r="AM384" s="36">
        <f t="shared" si="265"/>
        <v>44739</v>
      </c>
      <c r="AN384" s="36">
        <f t="shared" si="265"/>
        <v>44408</v>
      </c>
      <c r="AO384" s="36">
        <f t="shared" si="265"/>
        <v>44377</v>
      </c>
      <c r="AP384" s="36">
        <f t="shared" si="265"/>
        <v>44528</v>
      </c>
      <c r="AQ384" s="36">
        <f t="shared" si="265"/>
        <v>44527</v>
      </c>
      <c r="AR384" s="36">
        <f t="shared" si="265"/>
        <v>44741</v>
      </c>
      <c r="AS384" s="36">
        <f t="shared" si="265"/>
        <v>44561</v>
      </c>
      <c r="AT384" s="36">
        <f t="shared" si="265"/>
        <v>44466</v>
      </c>
      <c r="AU384" s="36">
        <f t="shared" si="265"/>
        <v>44561</v>
      </c>
      <c r="AV384" s="36">
        <f t="shared" si="265"/>
        <v>44408</v>
      </c>
      <c r="AW384" s="36">
        <f t="shared" si="265"/>
        <v>44619</v>
      </c>
      <c r="AX384" s="36">
        <f t="shared" si="265"/>
        <v>44741</v>
      </c>
      <c r="AY384" s="36">
        <f t="shared" si="265"/>
        <v>44680</v>
      </c>
      <c r="AZ384" s="36">
        <f t="shared" si="265"/>
        <v>44591</v>
      </c>
      <c r="BA384" s="36">
        <f t="shared" si="265"/>
        <v>44558</v>
      </c>
      <c r="BB384" s="36">
        <f t="shared" si="265"/>
        <v>44526</v>
      </c>
      <c r="BC384" s="36">
        <f t="shared" si="265"/>
        <v>44467</v>
      </c>
      <c r="BD384" s="36">
        <f t="shared" si="265"/>
        <v>44801</v>
      </c>
      <c r="BE384" s="36">
        <f t="shared" si="265"/>
        <v>44467</v>
      </c>
      <c r="BF384" s="36">
        <f t="shared" si="265"/>
        <v>44377</v>
      </c>
      <c r="BG384" s="36">
        <f t="shared" si="265"/>
        <v>44470</v>
      </c>
      <c r="BH384" s="36">
        <f t="shared" si="265"/>
        <v>44286</v>
      </c>
      <c r="BI384" s="36">
        <f t="shared" si="265"/>
        <v>44288</v>
      </c>
      <c r="BJ384" s="36">
        <f t="shared" si="265"/>
        <v>44587</v>
      </c>
      <c r="BK384" s="36">
        <f t="shared" si="265"/>
        <v>44470</v>
      </c>
      <c r="BL384" s="36">
        <f t="shared" si="265"/>
        <v>44557</v>
      </c>
      <c r="BM384" s="36">
        <f t="shared" si="265"/>
        <v>44709</v>
      </c>
      <c r="BN384" s="36">
        <f t="shared" si="265"/>
        <v>44618</v>
      </c>
      <c r="BO384" s="36">
        <f t="shared" si="265"/>
        <v>44558</v>
      </c>
      <c r="BP384" s="36">
        <f t="shared" si="265"/>
        <v>44741</v>
      </c>
      <c r="BQ384" s="36">
        <f t="shared" si="265"/>
        <v>44557</v>
      </c>
      <c r="BR384" s="36">
        <f t="shared" si="265"/>
        <v>44497</v>
      </c>
      <c r="BS384" s="36">
        <f t="shared" si="265"/>
        <v>44591</v>
      </c>
      <c r="BT384" s="36">
        <f t="shared" si="265"/>
        <v>44527</v>
      </c>
      <c r="BU384" s="36">
        <f t="shared" si="265"/>
        <v>44407</v>
      </c>
      <c r="BV384" s="36">
        <f t="shared" si="265"/>
        <v>44438</v>
      </c>
      <c r="BW384" s="36">
        <f t="shared" si="265"/>
        <v>44317</v>
      </c>
      <c r="BX384" s="36">
        <f t="shared" si="265"/>
        <v>44406</v>
      </c>
      <c r="BY384" s="36">
        <f t="shared" si="265"/>
        <v>44620</v>
      </c>
      <c r="BZ384" s="36">
        <f t="shared" si="265"/>
        <v>44347</v>
      </c>
      <c r="CA384" s="36">
        <f t="shared" si="265"/>
        <v>44286</v>
      </c>
      <c r="CB384" s="36">
        <f t="shared" si="265"/>
        <v>44771</v>
      </c>
      <c r="CC384" s="36">
        <f t="shared" si="265"/>
        <v>44770</v>
      </c>
      <c r="CD384" s="36">
        <f t="shared" si="265"/>
        <v>44710</v>
      </c>
      <c r="CE384" s="36">
        <f t="shared" si="265"/>
        <v>44561</v>
      </c>
      <c r="CF384" s="36">
        <f t="shared" si="265"/>
        <v>44469</v>
      </c>
      <c r="CG384" s="36">
        <f t="shared" si="265"/>
        <v>44528</v>
      </c>
      <c r="CH384" s="36">
        <f t="shared" si="265"/>
        <v>44227</v>
      </c>
      <c r="CI384" s="36">
        <f t="shared" si="265"/>
        <v>44438</v>
      </c>
      <c r="CJ384" s="36">
        <f t="shared" si="265"/>
        <v>44770</v>
      </c>
      <c r="CK384" s="36">
        <f t="shared" si="265"/>
        <v>44708</v>
      </c>
      <c r="CL384" s="36">
        <f t="shared" si="265"/>
        <v>44711</v>
      </c>
      <c r="CM384" s="36">
        <f t="shared" si="265"/>
        <v>44527</v>
      </c>
      <c r="CN384" s="36">
        <f t="shared" si="265"/>
        <v>44561</v>
      </c>
      <c r="CO384" s="36">
        <f t="shared" si="265"/>
        <v>44710</v>
      </c>
      <c r="CP384" s="36">
        <f t="shared" si="265"/>
        <v>44500</v>
      </c>
      <c r="CQ384" s="36">
        <f t="shared" si="265"/>
        <v>44618</v>
      </c>
      <c r="CR384" s="36">
        <f t="shared" si="265"/>
        <v>44378</v>
      </c>
      <c r="CS384" s="36">
        <f t="shared" si="265"/>
        <v>44709</v>
      </c>
      <c r="CT384" s="36">
        <f t="shared" si="265"/>
        <v>44710</v>
      </c>
      <c r="CU384" s="36">
        <f t="shared" si="265"/>
        <v>44586</v>
      </c>
      <c r="CV384" s="36">
        <f t="shared" si="265"/>
        <v>44468</v>
      </c>
      <c r="CW384" s="36">
        <f t="shared" si="265"/>
        <v>44466</v>
      </c>
    </row>
    <row r="385" ht="12.75" customHeight="1">
      <c r="A385" s="11" t="s">
        <v>3166</v>
      </c>
      <c r="B385" s="6">
        <f t="shared" ref="B385:CW385" si="266">DATE(2021,RANDBETWEEN(1,12), "1")</f>
        <v>44228</v>
      </c>
      <c r="C385" s="6">
        <f t="shared" si="266"/>
        <v>44531</v>
      </c>
      <c r="D385" s="6">
        <f t="shared" si="266"/>
        <v>44228</v>
      </c>
      <c r="E385" s="6">
        <f t="shared" si="266"/>
        <v>44470</v>
      </c>
      <c r="F385" s="6">
        <f t="shared" si="266"/>
        <v>44287</v>
      </c>
      <c r="G385" s="6">
        <f t="shared" si="266"/>
        <v>44256</v>
      </c>
      <c r="H385" s="6">
        <f t="shared" si="266"/>
        <v>44348</v>
      </c>
      <c r="I385" s="6">
        <f t="shared" si="266"/>
        <v>44197</v>
      </c>
      <c r="J385" s="6">
        <f t="shared" si="266"/>
        <v>44287</v>
      </c>
      <c r="K385" s="6">
        <f t="shared" si="266"/>
        <v>44228</v>
      </c>
      <c r="L385" s="6">
        <f t="shared" si="266"/>
        <v>44348</v>
      </c>
      <c r="M385" s="6">
        <f t="shared" si="266"/>
        <v>44197</v>
      </c>
      <c r="N385" s="6">
        <f t="shared" si="266"/>
        <v>44287</v>
      </c>
      <c r="O385" s="6">
        <f t="shared" si="266"/>
        <v>44470</v>
      </c>
      <c r="P385" s="6">
        <f t="shared" si="266"/>
        <v>44470</v>
      </c>
      <c r="Q385" s="6">
        <f t="shared" si="266"/>
        <v>44378</v>
      </c>
      <c r="R385" s="6">
        <f t="shared" si="266"/>
        <v>44256</v>
      </c>
      <c r="S385" s="6">
        <f t="shared" si="266"/>
        <v>44501</v>
      </c>
      <c r="T385" s="6">
        <f t="shared" si="266"/>
        <v>44256</v>
      </c>
      <c r="U385" s="6">
        <f t="shared" si="266"/>
        <v>44440</v>
      </c>
      <c r="V385" s="6">
        <f t="shared" si="266"/>
        <v>44470</v>
      </c>
      <c r="W385" s="6">
        <f t="shared" si="266"/>
        <v>44317</v>
      </c>
      <c r="X385" s="6">
        <f t="shared" si="266"/>
        <v>44256</v>
      </c>
      <c r="Y385" s="6">
        <f t="shared" si="266"/>
        <v>44348</v>
      </c>
      <c r="Z385" s="6">
        <f t="shared" si="266"/>
        <v>44501</v>
      </c>
      <c r="AA385" s="6">
        <f t="shared" si="266"/>
        <v>44440</v>
      </c>
      <c r="AB385" s="6">
        <f t="shared" si="266"/>
        <v>44256</v>
      </c>
      <c r="AC385" s="6">
        <f t="shared" si="266"/>
        <v>44378</v>
      </c>
      <c r="AD385" s="6">
        <f t="shared" si="266"/>
        <v>44348</v>
      </c>
      <c r="AE385" s="6">
        <f t="shared" si="266"/>
        <v>44348</v>
      </c>
      <c r="AF385" s="6">
        <f t="shared" si="266"/>
        <v>44470</v>
      </c>
      <c r="AG385" s="6">
        <f t="shared" si="266"/>
        <v>44378</v>
      </c>
      <c r="AH385" s="6">
        <f t="shared" si="266"/>
        <v>44409</v>
      </c>
      <c r="AI385" s="6">
        <f t="shared" si="266"/>
        <v>44440</v>
      </c>
      <c r="AJ385" s="6">
        <f t="shared" si="266"/>
        <v>44348</v>
      </c>
      <c r="AK385" s="6">
        <f t="shared" si="266"/>
        <v>44531</v>
      </c>
      <c r="AL385" s="6">
        <f t="shared" si="266"/>
        <v>44228</v>
      </c>
      <c r="AM385" s="6">
        <f t="shared" si="266"/>
        <v>44409</v>
      </c>
      <c r="AN385" s="6">
        <f t="shared" si="266"/>
        <v>44228</v>
      </c>
      <c r="AO385" s="6">
        <f t="shared" si="266"/>
        <v>44317</v>
      </c>
      <c r="AP385" s="6">
        <f t="shared" si="266"/>
        <v>44348</v>
      </c>
      <c r="AQ385" s="6">
        <f t="shared" si="266"/>
        <v>44317</v>
      </c>
      <c r="AR385" s="6">
        <f t="shared" si="266"/>
        <v>44501</v>
      </c>
      <c r="AS385" s="6">
        <f t="shared" si="266"/>
        <v>44501</v>
      </c>
      <c r="AT385" s="6">
        <f t="shared" si="266"/>
        <v>44256</v>
      </c>
      <c r="AU385" s="6">
        <f t="shared" si="266"/>
        <v>44501</v>
      </c>
      <c r="AV385" s="6">
        <f t="shared" si="266"/>
        <v>44228</v>
      </c>
      <c r="AW385" s="6">
        <f t="shared" si="266"/>
        <v>44409</v>
      </c>
      <c r="AX385" s="6">
        <f t="shared" si="266"/>
        <v>44531</v>
      </c>
      <c r="AY385" s="6">
        <f t="shared" si="266"/>
        <v>44440</v>
      </c>
      <c r="AZ385" s="6">
        <f t="shared" si="266"/>
        <v>44531</v>
      </c>
      <c r="BA385" s="6">
        <f t="shared" si="266"/>
        <v>44348</v>
      </c>
      <c r="BB385" s="6">
        <f t="shared" si="266"/>
        <v>44256</v>
      </c>
      <c r="BC385" s="6">
        <f t="shared" si="266"/>
        <v>44317</v>
      </c>
      <c r="BD385" s="6">
        <f t="shared" si="266"/>
        <v>44531</v>
      </c>
      <c r="BE385" s="6">
        <f t="shared" si="266"/>
        <v>44287</v>
      </c>
      <c r="BF385" s="6">
        <f t="shared" si="266"/>
        <v>44287</v>
      </c>
      <c r="BG385" s="6">
        <f t="shared" si="266"/>
        <v>44440</v>
      </c>
      <c r="BH385" s="6">
        <f t="shared" si="266"/>
        <v>44256</v>
      </c>
      <c r="BI385" s="6">
        <f t="shared" si="266"/>
        <v>44228</v>
      </c>
      <c r="BJ385" s="6">
        <f t="shared" si="266"/>
        <v>44287</v>
      </c>
      <c r="BK385" s="6">
        <f t="shared" si="266"/>
        <v>44440</v>
      </c>
      <c r="BL385" s="6">
        <f t="shared" si="266"/>
        <v>44317</v>
      </c>
      <c r="BM385" s="6">
        <f t="shared" si="266"/>
        <v>44409</v>
      </c>
      <c r="BN385" s="6">
        <f t="shared" si="266"/>
        <v>44378</v>
      </c>
      <c r="BO385" s="6">
        <f t="shared" si="266"/>
        <v>44348</v>
      </c>
      <c r="BP385" s="6">
        <f t="shared" si="266"/>
        <v>44531</v>
      </c>
      <c r="BQ385" s="6">
        <f t="shared" si="266"/>
        <v>44287</v>
      </c>
      <c r="BR385" s="6">
        <f t="shared" si="266"/>
        <v>44287</v>
      </c>
      <c r="BS385" s="6">
        <f t="shared" si="266"/>
        <v>44501</v>
      </c>
      <c r="BT385" s="6">
        <f t="shared" si="266"/>
        <v>44317</v>
      </c>
      <c r="BU385" s="6">
        <f t="shared" si="266"/>
        <v>44317</v>
      </c>
      <c r="BV385" s="6">
        <f t="shared" si="266"/>
        <v>44228</v>
      </c>
      <c r="BW385" s="6">
        <f t="shared" si="266"/>
        <v>44287</v>
      </c>
      <c r="BX385" s="6">
        <f t="shared" si="266"/>
        <v>44256</v>
      </c>
      <c r="BY385" s="6">
        <f t="shared" si="266"/>
        <v>44440</v>
      </c>
      <c r="BZ385" s="6">
        <f t="shared" si="266"/>
        <v>44197</v>
      </c>
      <c r="CA385" s="6">
        <f t="shared" si="266"/>
        <v>44256</v>
      </c>
      <c r="CB385" s="6">
        <f t="shared" si="266"/>
        <v>44531</v>
      </c>
      <c r="CC385" s="6">
        <f t="shared" si="266"/>
        <v>44440</v>
      </c>
      <c r="CD385" s="6">
        <f t="shared" si="266"/>
        <v>44470</v>
      </c>
      <c r="CE385" s="6">
        <f t="shared" si="266"/>
        <v>44531</v>
      </c>
      <c r="CF385" s="6">
        <f t="shared" si="266"/>
        <v>44409</v>
      </c>
      <c r="CG385" s="6">
        <f t="shared" si="266"/>
        <v>44228</v>
      </c>
      <c r="CH385" s="6">
        <f t="shared" si="266"/>
        <v>44197</v>
      </c>
      <c r="CI385" s="6">
        <f t="shared" si="266"/>
        <v>44378</v>
      </c>
      <c r="CJ385" s="6">
        <f t="shared" si="266"/>
        <v>44470</v>
      </c>
      <c r="CK385" s="6">
        <f t="shared" si="266"/>
        <v>44378</v>
      </c>
      <c r="CL385" s="6">
        <f t="shared" si="266"/>
        <v>44501</v>
      </c>
      <c r="CM385" s="6">
        <f t="shared" si="266"/>
        <v>44197</v>
      </c>
      <c r="CN385" s="6">
        <f t="shared" si="266"/>
        <v>44501</v>
      </c>
      <c r="CO385" s="6">
        <f t="shared" si="266"/>
        <v>44440</v>
      </c>
      <c r="CP385" s="6">
        <f t="shared" si="266"/>
        <v>44470</v>
      </c>
      <c r="CQ385" s="6">
        <f t="shared" si="266"/>
        <v>44378</v>
      </c>
      <c r="CR385" s="6">
        <f t="shared" si="266"/>
        <v>44228</v>
      </c>
      <c r="CS385" s="6">
        <f t="shared" si="266"/>
        <v>44409</v>
      </c>
      <c r="CT385" s="6">
        <f t="shared" si="266"/>
        <v>44440</v>
      </c>
      <c r="CU385" s="6">
        <f t="shared" si="266"/>
        <v>44256</v>
      </c>
      <c r="CV385" s="6">
        <f t="shared" si="266"/>
        <v>44228</v>
      </c>
      <c r="CW385" s="6">
        <f t="shared" si="266"/>
        <v>44256</v>
      </c>
    </row>
    <row r="386" ht="12.75" customHeight="1">
      <c r="A386" s="11" t="s">
        <v>222</v>
      </c>
      <c r="B386" s="37" t="str">
        <f t="shared" ref="B386:CW386" si="267">B1</f>
        <v>MP000001</v>
      </c>
      <c r="C386" s="37" t="str">
        <f t="shared" si="267"/>
        <v>MP000002</v>
      </c>
      <c r="D386" s="37" t="str">
        <f t="shared" si="267"/>
        <v>MP000003</v>
      </c>
      <c r="E386" s="37" t="str">
        <f t="shared" si="267"/>
        <v>MP000004</v>
      </c>
      <c r="F386" s="37" t="str">
        <f t="shared" si="267"/>
        <v>MP000005</v>
      </c>
      <c r="G386" s="37" t="str">
        <f t="shared" si="267"/>
        <v>MP000006</v>
      </c>
      <c r="H386" s="37" t="str">
        <f t="shared" si="267"/>
        <v>MP000007</v>
      </c>
      <c r="I386" s="37" t="str">
        <f t="shared" si="267"/>
        <v>MP000008</v>
      </c>
      <c r="J386" s="37" t="str">
        <f t="shared" si="267"/>
        <v>MP000009</v>
      </c>
      <c r="K386" s="37" t="str">
        <f t="shared" si="267"/>
        <v>MP000010</v>
      </c>
      <c r="L386" s="37" t="str">
        <f t="shared" si="267"/>
        <v>MP000011</v>
      </c>
      <c r="M386" s="37" t="str">
        <f t="shared" si="267"/>
        <v>MP000012</v>
      </c>
      <c r="N386" s="37" t="str">
        <f t="shared" si="267"/>
        <v>MP000013</v>
      </c>
      <c r="O386" s="37" t="str">
        <f t="shared" si="267"/>
        <v>MP000014</v>
      </c>
      <c r="P386" s="37" t="str">
        <f t="shared" si="267"/>
        <v>MP000015</v>
      </c>
      <c r="Q386" s="37" t="str">
        <f t="shared" si="267"/>
        <v>MP000016</v>
      </c>
      <c r="R386" s="37" t="str">
        <f t="shared" si="267"/>
        <v>MP000017</v>
      </c>
      <c r="S386" s="37" t="str">
        <f t="shared" si="267"/>
        <v>MP000018</v>
      </c>
      <c r="T386" s="37" t="str">
        <f t="shared" si="267"/>
        <v>MP000019</v>
      </c>
      <c r="U386" s="37" t="str">
        <f t="shared" si="267"/>
        <v>MP000020</v>
      </c>
      <c r="V386" s="37" t="str">
        <f t="shared" si="267"/>
        <v>MP000021</v>
      </c>
      <c r="W386" s="37" t="str">
        <f t="shared" si="267"/>
        <v>MP000022</v>
      </c>
      <c r="X386" s="37" t="str">
        <f t="shared" si="267"/>
        <v>MP000023</v>
      </c>
      <c r="Y386" s="37" t="str">
        <f t="shared" si="267"/>
        <v>MP000024</v>
      </c>
      <c r="Z386" s="37" t="str">
        <f t="shared" si="267"/>
        <v>MP000025</v>
      </c>
      <c r="AA386" s="37" t="str">
        <f t="shared" si="267"/>
        <v>MP000026</v>
      </c>
      <c r="AB386" s="37" t="str">
        <f t="shared" si="267"/>
        <v>MP000027</v>
      </c>
      <c r="AC386" s="37" t="str">
        <f t="shared" si="267"/>
        <v>MP000028</v>
      </c>
      <c r="AD386" s="37" t="str">
        <f t="shared" si="267"/>
        <v>MP000029</v>
      </c>
      <c r="AE386" s="37" t="str">
        <f t="shared" si="267"/>
        <v>MP000030</v>
      </c>
      <c r="AF386" s="37" t="str">
        <f t="shared" si="267"/>
        <v>MP000031</v>
      </c>
      <c r="AG386" s="37" t="str">
        <f t="shared" si="267"/>
        <v>MP000032</v>
      </c>
      <c r="AH386" s="37" t="str">
        <f t="shared" si="267"/>
        <v>MP000033</v>
      </c>
      <c r="AI386" s="37" t="str">
        <f t="shared" si="267"/>
        <v>MP000034</v>
      </c>
      <c r="AJ386" s="37" t="str">
        <f t="shared" si="267"/>
        <v>MP000035</v>
      </c>
      <c r="AK386" s="37" t="str">
        <f t="shared" si="267"/>
        <v>MP000036</v>
      </c>
      <c r="AL386" s="37" t="str">
        <f t="shared" si="267"/>
        <v>MP000037</v>
      </c>
      <c r="AM386" s="37" t="str">
        <f t="shared" si="267"/>
        <v>MP000038</v>
      </c>
      <c r="AN386" s="37" t="str">
        <f t="shared" si="267"/>
        <v>MP000039</v>
      </c>
      <c r="AO386" s="37" t="str">
        <f t="shared" si="267"/>
        <v>MP000040</v>
      </c>
      <c r="AP386" s="37" t="str">
        <f t="shared" si="267"/>
        <v>MP000041</v>
      </c>
      <c r="AQ386" s="37" t="str">
        <f t="shared" si="267"/>
        <v>MP000042</v>
      </c>
      <c r="AR386" s="37" t="str">
        <f t="shared" si="267"/>
        <v>MP000043</v>
      </c>
      <c r="AS386" s="37" t="str">
        <f t="shared" si="267"/>
        <v>MP000044</v>
      </c>
      <c r="AT386" s="37" t="str">
        <f t="shared" si="267"/>
        <v>MP000045</v>
      </c>
      <c r="AU386" s="37" t="str">
        <f t="shared" si="267"/>
        <v>MP000046</v>
      </c>
      <c r="AV386" s="37" t="str">
        <f t="shared" si="267"/>
        <v>MP000047</v>
      </c>
      <c r="AW386" s="37" t="str">
        <f t="shared" si="267"/>
        <v>MP000048</v>
      </c>
      <c r="AX386" s="37" t="str">
        <f t="shared" si="267"/>
        <v>MP000049</v>
      </c>
      <c r="AY386" s="37" t="str">
        <f t="shared" si="267"/>
        <v>MP000050</v>
      </c>
      <c r="AZ386" s="37" t="str">
        <f t="shared" si="267"/>
        <v>MP000051</v>
      </c>
      <c r="BA386" s="37" t="str">
        <f t="shared" si="267"/>
        <v>MP000052</v>
      </c>
      <c r="BB386" s="37" t="str">
        <f t="shared" si="267"/>
        <v>MP000053</v>
      </c>
      <c r="BC386" s="37" t="str">
        <f t="shared" si="267"/>
        <v>MP000054</v>
      </c>
      <c r="BD386" s="37" t="str">
        <f t="shared" si="267"/>
        <v>MP000055</v>
      </c>
      <c r="BE386" s="37" t="str">
        <f t="shared" si="267"/>
        <v>MP000056</v>
      </c>
      <c r="BF386" s="37" t="str">
        <f t="shared" si="267"/>
        <v>MP000057</v>
      </c>
      <c r="BG386" s="37" t="str">
        <f t="shared" si="267"/>
        <v>MP000058</v>
      </c>
      <c r="BH386" s="37" t="str">
        <f t="shared" si="267"/>
        <v>MP000059</v>
      </c>
      <c r="BI386" s="37" t="str">
        <f t="shared" si="267"/>
        <v>MP000060</v>
      </c>
      <c r="BJ386" s="37" t="str">
        <f t="shared" si="267"/>
        <v>MP000061</v>
      </c>
      <c r="BK386" s="37" t="str">
        <f t="shared" si="267"/>
        <v>MP000062</v>
      </c>
      <c r="BL386" s="37" t="str">
        <f t="shared" si="267"/>
        <v>MP000063</v>
      </c>
      <c r="BM386" s="37" t="str">
        <f t="shared" si="267"/>
        <v>MP000064</v>
      </c>
      <c r="BN386" s="37" t="str">
        <f t="shared" si="267"/>
        <v>MP000065</v>
      </c>
      <c r="BO386" s="37" t="str">
        <f t="shared" si="267"/>
        <v>MP000066</v>
      </c>
      <c r="BP386" s="37" t="str">
        <f t="shared" si="267"/>
        <v>MP000067</v>
      </c>
      <c r="BQ386" s="37" t="str">
        <f t="shared" si="267"/>
        <v>MP000068</v>
      </c>
      <c r="BR386" s="37" t="str">
        <f t="shared" si="267"/>
        <v>MP000069</v>
      </c>
      <c r="BS386" s="37" t="str">
        <f t="shared" si="267"/>
        <v>MP000070</v>
      </c>
      <c r="BT386" s="37" t="str">
        <f t="shared" si="267"/>
        <v>MP000071</v>
      </c>
      <c r="BU386" s="37" t="str">
        <f t="shared" si="267"/>
        <v>MP000072</v>
      </c>
      <c r="BV386" s="37" t="str">
        <f t="shared" si="267"/>
        <v>MP000073</v>
      </c>
      <c r="BW386" s="37" t="str">
        <f t="shared" si="267"/>
        <v>MP000074</v>
      </c>
      <c r="BX386" s="37" t="str">
        <f t="shared" si="267"/>
        <v>MP000075</v>
      </c>
      <c r="BY386" s="37" t="str">
        <f t="shared" si="267"/>
        <v>MP000076</v>
      </c>
      <c r="BZ386" s="37" t="str">
        <f t="shared" si="267"/>
        <v>MP000077</v>
      </c>
      <c r="CA386" s="37" t="str">
        <f t="shared" si="267"/>
        <v>MP000078</v>
      </c>
      <c r="CB386" s="37" t="str">
        <f t="shared" si="267"/>
        <v>MP000079</v>
      </c>
      <c r="CC386" s="37" t="str">
        <f t="shared" si="267"/>
        <v>MP000080</v>
      </c>
      <c r="CD386" s="37" t="str">
        <f t="shared" si="267"/>
        <v>MP000081</v>
      </c>
      <c r="CE386" s="37" t="str">
        <f t="shared" si="267"/>
        <v>MP000082</v>
      </c>
      <c r="CF386" s="37" t="str">
        <f t="shared" si="267"/>
        <v>MP000083</v>
      </c>
      <c r="CG386" s="37" t="str">
        <f t="shared" si="267"/>
        <v>MP000084</v>
      </c>
      <c r="CH386" s="37" t="str">
        <f t="shared" si="267"/>
        <v>MP000085</v>
      </c>
      <c r="CI386" s="37" t="str">
        <f t="shared" si="267"/>
        <v>MP000086</v>
      </c>
      <c r="CJ386" s="37" t="str">
        <f t="shared" si="267"/>
        <v>MP000087</v>
      </c>
      <c r="CK386" s="37" t="str">
        <f t="shared" si="267"/>
        <v>MP000088</v>
      </c>
      <c r="CL386" s="37" t="str">
        <f t="shared" si="267"/>
        <v>MP000089</v>
      </c>
      <c r="CM386" s="37" t="str">
        <f t="shared" si="267"/>
        <v>MP000090</v>
      </c>
      <c r="CN386" s="37" t="str">
        <f t="shared" si="267"/>
        <v>MP000091</v>
      </c>
      <c r="CO386" s="37" t="str">
        <f t="shared" si="267"/>
        <v>MP000092</v>
      </c>
      <c r="CP386" s="37" t="str">
        <f t="shared" si="267"/>
        <v>MP000093</v>
      </c>
      <c r="CQ386" s="37" t="str">
        <f t="shared" si="267"/>
        <v>MP000094</v>
      </c>
      <c r="CR386" s="37" t="str">
        <f t="shared" si="267"/>
        <v>MP000095</v>
      </c>
      <c r="CS386" s="37" t="str">
        <f t="shared" si="267"/>
        <v>MP000096</v>
      </c>
      <c r="CT386" s="37" t="str">
        <f t="shared" si="267"/>
        <v>MP000097</v>
      </c>
      <c r="CU386" s="37" t="str">
        <f t="shared" si="267"/>
        <v>MP000098</v>
      </c>
      <c r="CV386" s="37" t="str">
        <f t="shared" si="267"/>
        <v>MP000099</v>
      </c>
      <c r="CW386" s="37" t="str">
        <f t="shared" si="267"/>
        <v>MP000100</v>
      </c>
    </row>
    <row r="387" ht="12.75" customHeight="1">
      <c r="A387" s="11" t="s">
        <v>3167</v>
      </c>
      <c r="B387" s="37" t="s">
        <v>44</v>
      </c>
      <c r="C387" s="37" t="s">
        <v>44</v>
      </c>
      <c r="D387" s="37" t="s">
        <v>44</v>
      </c>
      <c r="E387" s="37" t="s">
        <v>44</v>
      </c>
      <c r="F387" s="37" t="s">
        <v>44</v>
      </c>
      <c r="G387" s="37" t="s">
        <v>44</v>
      </c>
      <c r="H387" s="37" t="s">
        <v>44</v>
      </c>
      <c r="I387" s="37" t="s">
        <v>44</v>
      </c>
      <c r="J387" s="37" t="s">
        <v>44</v>
      </c>
      <c r="K387" s="37" t="s">
        <v>44</v>
      </c>
      <c r="L387" s="37" t="s">
        <v>44</v>
      </c>
      <c r="M387" s="37" t="s">
        <v>44</v>
      </c>
      <c r="N387" s="37" t="s">
        <v>44</v>
      </c>
      <c r="O387" s="37" t="s">
        <v>44</v>
      </c>
      <c r="P387" s="37" t="s">
        <v>44</v>
      </c>
      <c r="Q387" s="37" t="s">
        <v>44</v>
      </c>
      <c r="R387" s="37" t="s">
        <v>44</v>
      </c>
      <c r="S387" s="37" t="s">
        <v>44</v>
      </c>
      <c r="T387" s="37" t="s">
        <v>44</v>
      </c>
      <c r="U387" s="37" t="s">
        <v>44</v>
      </c>
      <c r="V387" s="37" t="s">
        <v>44</v>
      </c>
      <c r="W387" s="37" t="s">
        <v>44</v>
      </c>
      <c r="X387" s="37" t="s">
        <v>44</v>
      </c>
      <c r="Y387" s="37" t="s">
        <v>44</v>
      </c>
      <c r="Z387" s="37" t="s">
        <v>44</v>
      </c>
      <c r="AA387" s="37" t="s">
        <v>44</v>
      </c>
      <c r="AB387" s="37" t="s">
        <v>44</v>
      </c>
      <c r="AC387" s="37" t="s">
        <v>44</v>
      </c>
      <c r="AD387" s="37" t="s">
        <v>44</v>
      </c>
      <c r="AE387" s="37" t="s">
        <v>44</v>
      </c>
      <c r="AF387" s="37" t="s">
        <v>44</v>
      </c>
      <c r="AG387" s="37" t="s">
        <v>44</v>
      </c>
      <c r="AH387" s="37" t="s">
        <v>44</v>
      </c>
      <c r="AI387" s="37" t="s">
        <v>44</v>
      </c>
      <c r="AJ387" s="37" t="s">
        <v>44</v>
      </c>
      <c r="AK387" s="37" t="s">
        <v>44</v>
      </c>
      <c r="AL387" s="37" t="s">
        <v>44</v>
      </c>
      <c r="AM387" s="37" t="s">
        <v>44</v>
      </c>
      <c r="AN387" s="37" t="s">
        <v>44</v>
      </c>
      <c r="AO387" s="37" t="s">
        <v>44</v>
      </c>
      <c r="AP387" s="37" t="s">
        <v>44</v>
      </c>
      <c r="AQ387" s="37" t="s">
        <v>44</v>
      </c>
      <c r="AR387" s="37" t="s">
        <v>44</v>
      </c>
      <c r="AS387" s="37" t="s">
        <v>44</v>
      </c>
      <c r="AT387" s="37" t="s">
        <v>44</v>
      </c>
      <c r="AU387" s="37" t="s">
        <v>44</v>
      </c>
      <c r="AV387" s="37" t="s">
        <v>44</v>
      </c>
      <c r="AW387" s="37" t="s">
        <v>44</v>
      </c>
      <c r="AX387" s="37" t="s">
        <v>44</v>
      </c>
      <c r="AY387" s="37" t="s">
        <v>44</v>
      </c>
      <c r="AZ387" s="37" t="s">
        <v>44</v>
      </c>
      <c r="BA387" s="37" t="s">
        <v>44</v>
      </c>
      <c r="BB387" s="37" t="s">
        <v>44</v>
      </c>
      <c r="BC387" s="37" t="s">
        <v>44</v>
      </c>
      <c r="BD387" s="37" t="s">
        <v>44</v>
      </c>
      <c r="BE387" s="37" t="s">
        <v>44</v>
      </c>
      <c r="BF387" s="37" t="s">
        <v>44</v>
      </c>
      <c r="BG387" s="37" t="s">
        <v>44</v>
      </c>
      <c r="BH387" s="37" t="s">
        <v>44</v>
      </c>
      <c r="BI387" s="37" t="s">
        <v>44</v>
      </c>
      <c r="BJ387" s="37" t="s">
        <v>44</v>
      </c>
      <c r="BK387" s="37" t="s">
        <v>44</v>
      </c>
      <c r="BL387" s="37" t="s">
        <v>44</v>
      </c>
      <c r="BM387" s="37" t="s">
        <v>44</v>
      </c>
      <c r="BN387" s="37" t="s">
        <v>44</v>
      </c>
      <c r="BO387" s="37" t="s">
        <v>44</v>
      </c>
      <c r="BP387" s="37" t="s">
        <v>44</v>
      </c>
      <c r="BQ387" s="37" t="s">
        <v>44</v>
      </c>
      <c r="BR387" s="37" t="s">
        <v>44</v>
      </c>
      <c r="BS387" s="37" t="s">
        <v>44</v>
      </c>
      <c r="BT387" s="37" t="s">
        <v>44</v>
      </c>
      <c r="BU387" s="37" t="s">
        <v>44</v>
      </c>
      <c r="BV387" s="37" t="s">
        <v>44</v>
      </c>
      <c r="BW387" s="37" t="s">
        <v>44</v>
      </c>
      <c r="BX387" s="37" t="s">
        <v>44</v>
      </c>
      <c r="BY387" s="37" t="s">
        <v>44</v>
      </c>
      <c r="BZ387" s="37" t="s">
        <v>44</v>
      </c>
      <c r="CA387" s="37" t="s">
        <v>44</v>
      </c>
      <c r="CB387" s="37" t="s">
        <v>44</v>
      </c>
      <c r="CC387" s="37" t="s">
        <v>44</v>
      </c>
      <c r="CD387" s="37" t="s">
        <v>44</v>
      </c>
      <c r="CE387" s="37" t="s">
        <v>44</v>
      </c>
      <c r="CF387" s="37" t="s">
        <v>44</v>
      </c>
      <c r="CG387" s="37" t="s">
        <v>44</v>
      </c>
      <c r="CH387" s="37" t="s">
        <v>44</v>
      </c>
      <c r="CI387" s="37" t="s">
        <v>44</v>
      </c>
      <c r="CJ387" s="37" t="s">
        <v>44</v>
      </c>
      <c r="CK387" s="37" t="s">
        <v>44</v>
      </c>
      <c r="CL387" s="37" t="s">
        <v>44</v>
      </c>
      <c r="CM387" s="37" t="s">
        <v>44</v>
      </c>
      <c r="CN387" s="37" t="s">
        <v>44</v>
      </c>
      <c r="CO387" s="37" t="s">
        <v>44</v>
      </c>
      <c r="CP387" s="37" t="s">
        <v>44</v>
      </c>
      <c r="CQ387" s="37" t="s">
        <v>44</v>
      </c>
      <c r="CR387" s="37" t="s">
        <v>44</v>
      </c>
      <c r="CS387" s="37" t="s">
        <v>44</v>
      </c>
      <c r="CT387" s="37" t="s">
        <v>44</v>
      </c>
      <c r="CU387" s="37" t="s">
        <v>44</v>
      </c>
      <c r="CV387" s="37" t="s">
        <v>44</v>
      </c>
      <c r="CW387" s="37" t="s">
        <v>44</v>
      </c>
    </row>
    <row r="388" ht="12.75" customHeight="1">
      <c r="A388" s="11" t="s">
        <v>3168</v>
      </c>
      <c r="B388" s="37" t="s">
        <v>42</v>
      </c>
      <c r="C388" s="37" t="s">
        <v>42</v>
      </c>
      <c r="D388" s="37" t="s">
        <v>42</v>
      </c>
      <c r="E388" s="37" t="s">
        <v>42</v>
      </c>
      <c r="F388" s="37" t="s">
        <v>42</v>
      </c>
      <c r="G388" s="37" t="s">
        <v>42</v>
      </c>
      <c r="H388" s="37" t="s">
        <v>42</v>
      </c>
      <c r="I388" s="37" t="s">
        <v>42</v>
      </c>
      <c r="J388" s="37" t="s">
        <v>42</v>
      </c>
      <c r="K388" s="37" t="s">
        <v>42</v>
      </c>
      <c r="L388" s="37" t="s">
        <v>42</v>
      </c>
      <c r="M388" s="37" t="s">
        <v>42</v>
      </c>
      <c r="N388" s="37" t="s">
        <v>42</v>
      </c>
      <c r="O388" s="37" t="s">
        <v>42</v>
      </c>
      <c r="P388" s="37" t="s">
        <v>42</v>
      </c>
      <c r="Q388" s="37" t="s">
        <v>42</v>
      </c>
      <c r="R388" s="37" t="s">
        <v>42</v>
      </c>
      <c r="S388" s="37" t="s">
        <v>42</v>
      </c>
      <c r="T388" s="37" t="s">
        <v>42</v>
      </c>
      <c r="U388" s="37" t="s">
        <v>42</v>
      </c>
      <c r="V388" s="37" t="s">
        <v>42</v>
      </c>
      <c r="W388" s="37" t="s">
        <v>42</v>
      </c>
      <c r="X388" s="37" t="s">
        <v>42</v>
      </c>
      <c r="Y388" s="37" t="s">
        <v>42</v>
      </c>
      <c r="Z388" s="37" t="s">
        <v>42</v>
      </c>
      <c r="AA388" s="37" t="s">
        <v>42</v>
      </c>
      <c r="AB388" s="37" t="s">
        <v>42</v>
      </c>
      <c r="AC388" s="37" t="s">
        <v>42</v>
      </c>
      <c r="AD388" s="37" t="s">
        <v>42</v>
      </c>
      <c r="AE388" s="37" t="s">
        <v>42</v>
      </c>
      <c r="AF388" s="37" t="s">
        <v>42</v>
      </c>
      <c r="AG388" s="37" t="s">
        <v>42</v>
      </c>
      <c r="AH388" s="37" t="s">
        <v>42</v>
      </c>
      <c r="AI388" s="37" t="s">
        <v>42</v>
      </c>
      <c r="AJ388" s="37" t="s">
        <v>42</v>
      </c>
      <c r="AK388" s="37" t="s">
        <v>42</v>
      </c>
      <c r="AL388" s="37" t="s">
        <v>42</v>
      </c>
      <c r="AM388" s="37" t="s">
        <v>42</v>
      </c>
      <c r="AN388" s="37" t="s">
        <v>42</v>
      </c>
      <c r="AO388" s="37" t="s">
        <v>42</v>
      </c>
      <c r="AP388" s="37" t="s">
        <v>42</v>
      </c>
      <c r="AQ388" s="37" t="s">
        <v>42</v>
      </c>
      <c r="AR388" s="37" t="s">
        <v>42</v>
      </c>
      <c r="AS388" s="37" t="s">
        <v>42</v>
      </c>
      <c r="AT388" s="37" t="s">
        <v>42</v>
      </c>
      <c r="AU388" s="37" t="s">
        <v>42</v>
      </c>
      <c r="AV388" s="37" t="s">
        <v>42</v>
      </c>
      <c r="AW388" s="37" t="s">
        <v>42</v>
      </c>
      <c r="AX388" s="37" t="s">
        <v>42</v>
      </c>
      <c r="AY388" s="37" t="s">
        <v>42</v>
      </c>
      <c r="AZ388" s="37" t="s">
        <v>42</v>
      </c>
      <c r="BA388" s="37" t="s">
        <v>42</v>
      </c>
      <c r="BB388" s="37" t="s">
        <v>42</v>
      </c>
      <c r="BC388" s="37" t="s">
        <v>42</v>
      </c>
      <c r="BD388" s="37" t="s">
        <v>42</v>
      </c>
      <c r="BE388" s="37" t="s">
        <v>42</v>
      </c>
      <c r="BF388" s="37" t="s">
        <v>42</v>
      </c>
      <c r="BG388" s="37" t="s">
        <v>42</v>
      </c>
      <c r="BH388" s="37" t="s">
        <v>42</v>
      </c>
      <c r="BI388" s="37" t="s">
        <v>42</v>
      </c>
      <c r="BJ388" s="37" t="s">
        <v>42</v>
      </c>
      <c r="BK388" s="37" t="s">
        <v>42</v>
      </c>
      <c r="BL388" s="37" t="s">
        <v>42</v>
      </c>
      <c r="BM388" s="37" t="s">
        <v>42</v>
      </c>
      <c r="BN388" s="37" t="s">
        <v>42</v>
      </c>
      <c r="BO388" s="37" t="s">
        <v>42</v>
      </c>
      <c r="BP388" s="37" t="s">
        <v>42</v>
      </c>
      <c r="BQ388" s="37" t="s">
        <v>42</v>
      </c>
      <c r="BR388" s="37" t="s">
        <v>42</v>
      </c>
      <c r="BS388" s="37" t="s">
        <v>42</v>
      </c>
      <c r="BT388" s="37" t="s">
        <v>42</v>
      </c>
      <c r="BU388" s="37" t="s">
        <v>42</v>
      </c>
      <c r="BV388" s="37" t="s">
        <v>42</v>
      </c>
      <c r="BW388" s="37" t="s">
        <v>42</v>
      </c>
      <c r="BX388" s="37" t="s">
        <v>42</v>
      </c>
      <c r="BY388" s="37" t="s">
        <v>42</v>
      </c>
      <c r="BZ388" s="37" t="s">
        <v>42</v>
      </c>
      <c r="CA388" s="37" t="s">
        <v>42</v>
      </c>
      <c r="CB388" s="37" t="s">
        <v>42</v>
      </c>
      <c r="CC388" s="37" t="s">
        <v>42</v>
      </c>
      <c r="CD388" s="37" t="s">
        <v>42</v>
      </c>
      <c r="CE388" s="37" t="s">
        <v>42</v>
      </c>
      <c r="CF388" s="37" t="s">
        <v>42</v>
      </c>
      <c r="CG388" s="37" t="s">
        <v>42</v>
      </c>
      <c r="CH388" s="37" t="s">
        <v>42</v>
      </c>
      <c r="CI388" s="37" t="s">
        <v>42</v>
      </c>
      <c r="CJ388" s="37" t="s">
        <v>42</v>
      </c>
      <c r="CK388" s="37" t="s">
        <v>42</v>
      </c>
      <c r="CL388" s="37" t="s">
        <v>42</v>
      </c>
      <c r="CM388" s="37" t="s">
        <v>42</v>
      </c>
      <c r="CN388" s="37" t="s">
        <v>42</v>
      </c>
      <c r="CO388" s="37" t="s">
        <v>42</v>
      </c>
      <c r="CP388" s="37" t="s">
        <v>42</v>
      </c>
      <c r="CQ388" s="37" t="s">
        <v>42</v>
      </c>
      <c r="CR388" s="37" t="s">
        <v>42</v>
      </c>
      <c r="CS388" s="37" t="s">
        <v>42</v>
      </c>
      <c r="CT388" s="37" t="s">
        <v>42</v>
      </c>
      <c r="CU388" s="37" t="s">
        <v>42</v>
      </c>
      <c r="CV388" s="37" t="s">
        <v>42</v>
      </c>
      <c r="CW388" s="37" t="s">
        <v>42</v>
      </c>
    </row>
    <row r="389" ht="12.75" customHeight="1">
      <c r="A389" s="11" t="s">
        <v>3169</v>
      </c>
      <c r="B389" s="37" t="str">
        <f t="shared" ref="B389:CW389" si="268">B15</f>
        <v>Per100CoveredPayroll</v>
      </c>
      <c r="C389" s="37" t="str">
        <f t="shared" si="268"/>
        <v>Per10TotalWeeklyBenefit</v>
      </c>
      <c r="D389" s="37" t="str">
        <f t="shared" si="268"/>
        <v>Per100CoveredPayroll</v>
      </c>
      <c r="E389" s="37" t="str">
        <f t="shared" si="268"/>
        <v>PerEmployeePerMonth</v>
      </c>
      <c r="F389" s="37" t="str">
        <f t="shared" si="268"/>
        <v>Per10TotalWeeklyBenefit</v>
      </c>
      <c r="G389" s="37" t="str">
        <f t="shared" si="268"/>
        <v>Per100CoveredPayroll</v>
      </c>
      <c r="H389" s="37" t="str">
        <f t="shared" si="268"/>
        <v>Per10TotalWeeklyBenefit</v>
      </c>
      <c r="I389" s="37" t="str">
        <f t="shared" si="268"/>
        <v>Per10TotalWeeklyBenefit</v>
      </c>
      <c r="J389" s="37" t="str">
        <f t="shared" si="268"/>
        <v>Per10TotalWeeklyBenefit</v>
      </c>
      <c r="K389" s="37" t="str">
        <f t="shared" si="268"/>
        <v>Per100CoveredPayroll</v>
      </c>
      <c r="L389" s="37" t="str">
        <f t="shared" si="268"/>
        <v>Per10TotalWeeklyBenefit</v>
      </c>
      <c r="M389" s="37" t="str">
        <f t="shared" si="268"/>
        <v>Per10TotalWeeklyBenefit</v>
      </c>
      <c r="N389" s="37" t="str">
        <f t="shared" si="268"/>
        <v>Per100CoveredPayroll</v>
      </c>
      <c r="O389" s="37" t="str">
        <f t="shared" si="268"/>
        <v>Per10TotalWeeklyBenefit</v>
      </c>
      <c r="P389" s="37" t="str">
        <f t="shared" si="268"/>
        <v>Per100CoveredPayroll</v>
      </c>
      <c r="Q389" s="37" t="str">
        <f t="shared" si="268"/>
        <v>Per100CoveredPayroll</v>
      </c>
      <c r="R389" s="37" t="str">
        <f t="shared" si="268"/>
        <v>Per10TotalWeeklyBenefit</v>
      </c>
      <c r="S389" s="37" t="str">
        <f t="shared" si="268"/>
        <v>Per100CoveredPayroll</v>
      </c>
      <c r="T389" s="37" t="str">
        <f t="shared" si="268"/>
        <v>PerEmployeePerMonth</v>
      </c>
      <c r="U389" s="37" t="str">
        <f t="shared" si="268"/>
        <v>Per100CoveredPayroll</v>
      </c>
      <c r="V389" s="37" t="str">
        <f t="shared" si="268"/>
        <v>Per100CoveredPayroll</v>
      </c>
      <c r="W389" s="37" t="str">
        <f t="shared" si="268"/>
        <v>Per10TotalWeeklyBenefit</v>
      </c>
      <c r="X389" s="37" t="str">
        <f t="shared" si="268"/>
        <v>Per100CoveredPayroll</v>
      </c>
      <c r="Y389" s="37" t="str">
        <f t="shared" si="268"/>
        <v>Per100CoveredPayroll</v>
      </c>
      <c r="Z389" s="37" t="str">
        <f t="shared" si="268"/>
        <v>Per100CoveredPayroll</v>
      </c>
      <c r="AA389" s="37" t="str">
        <f t="shared" si="268"/>
        <v>Per10TotalWeeklyBenefit</v>
      </c>
      <c r="AB389" s="37" t="str">
        <f t="shared" si="268"/>
        <v>Per10TotalWeeklyBenefit</v>
      </c>
      <c r="AC389" s="37" t="str">
        <f t="shared" si="268"/>
        <v>Per10TotalWeeklyBenefit</v>
      </c>
      <c r="AD389" s="37" t="str">
        <f t="shared" si="268"/>
        <v>Per100CoveredPayroll</v>
      </c>
      <c r="AE389" s="37" t="str">
        <f t="shared" si="268"/>
        <v>Per10TotalWeeklyBenefit</v>
      </c>
      <c r="AF389" s="37" t="str">
        <f t="shared" si="268"/>
        <v>Per10TotalWeeklyBenefit</v>
      </c>
      <c r="AG389" s="37" t="str">
        <f t="shared" si="268"/>
        <v>PerEmployeePerMonth</v>
      </c>
      <c r="AH389" s="37" t="str">
        <f t="shared" si="268"/>
        <v>Per10TotalWeeklyBenefit</v>
      </c>
      <c r="AI389" s="37" t="str">
        <f t="shared" si="268"/>
        <v>Per10TotalWeeklyBenefit</v>
      </c>
      <c r="AJ389" s="37" t="str">
        <f t="shared" si="268"/>
        <v>Per100CoveredPayroll</v>
      </c>
      <c r="AK389" s="37" t="str">
        <f t="shared" si="268"/>
        <v>Per10TotalWeeklyBenefit</v>
      </c>
      <c r="AL389" s="37" t="str">
        <f t="shared" si="268"/>
        <v>Per10TotalWeeklyBenefit</v>
      </c>
      <c r="AM389" s="37" t="str">
        <f t="shared" si="268"/>
        <v>Per100CoveredPayroll</v>
      </c>
      <c r="AN389" s="37" t="str">
        <f t="shared" si="268"/>
        <v>Per100CoveredPayroll</v>
      </c>
      <c r="AO389" s="37" t="str">
        <f t="shared" si="268"/>
        <v>Per10TotalWeeklyBenefit</v>
      </c>
      <c r="AP389" s="37" t="str">
        <f t="shared" si="268"/>
        <v>Per100CoveredPayroll</v>
      </c>
      <c r="AQ389" s="37" t="str">
        <f t="shared" si="268"/>
        <v>Per100CoveredPayroll</v>
      </c>
      <c r="AR389" s="37" t="str">
        <f t="shared" si="268"/>
        <v>Per100CoveredPayroll</v>
      </c>
      <c r="AS389" s="37" t="str">
        <f t="shared" si="268"/>
        <v>PerEmployeePerMonth</v>
      </c>
      <c r="AT389" s="37" t="str">
        <f t="shared" si="268"/>
        <v>Per10TotalWeeklyBenefit</v>
      </c>
      <c r="AU389" s="37" t="str">
        <f t="shared" si="268"/>
        <v>Per10TotalWeeklyBenefit</v>
      </c>
      <c r="AV389" s="37" t="str">
        <f t="shared" si="268"/>
        <v>Per100CoveredPayroll</v>
      </c>
      <c r="AW389" s="37" t="str">
        <f t="shared" si="268"/>
        <v>PerEmployeePerMonth</v>
      </c>
      <c r="AX389" s="37" t="str">
        <f t="shared" si="268"/>
        <v>Per100CoveredPayroll</v>
      </c>
      <c r="AY389" s="37" t="str">
        <f t="shared" si="268"/>
        <v>Per100CoveredPayroll</v>
      </c>
      <c r="AZ389" s="37" t="str">
        <f t="shared" si="268"/>
        <v>Per100CoveredPayroll</v>
      </c>
      <c r="BA389" s="37" t="str">
        <f t="shared" si="268"/>
        <v>Per10TotalWeeklyBenefit</v>
      </c>
      <c r="BB389" s="37" t="str">
        <f t="shared" si="268"/>
        <v>Per10TotalWeeklyBenefit</v>
      </c>
      <c r="BC389" s="37" t="str">
        <f t="shared" si="268"/>
        <v>Per10TotalWeeklyBenefit</v>
      </c>
      <c r="BD389" s="37" t="str">
        <f t="shared" si="268"/>
        <v>Per10TotalWeeklyBenefit</v>
      </c>
      <c r="BE389" s="37" t="str">
        <f t="shared" si="268"/>
        <v>Per10TotalWeeklyBenefit</v>
      </c>
      <c r="BF389" s="37" t="str">
        <f t="shared" si="268"/>
        <v>Per10TotalWeeklyBenefit</v>
      </c>
      <c r="BG389" s="37" t="str">
        <f t="shared" si="268"/>
        <v>Per10TotalWeeklyBenefit</v>
      </c>
      <c r="BH389" s="37" t="str">
        <f t="shared" si="268"/>
        <v>Per10TotalWeeklyBenefit</v>
      </c>
      <c r="BI389" s="37" t="str">
        <f t="shared" si="268"/>
        <v>Per10TotalWeeklyBenefit</v>
      </c>
      <c r="BJ389" s="37" t="str">
        <f t="shared" si="268"/>
        <v>Per10TotalWeeklyBenefit</v>
      </c>
      <c r="BK389" s="37" t="str">
        <f t="shared" si="268"/>
        <v>Per10TotalWeeklyBenefit</v>
      </c>
      <c r="BL389" s="37" t="str">
        <f t="shared" si="268"/>
        <v>Per10TotalWeeklyBenefit</v>
      </c>
      <c r="BM389" s="37" t="str">
        <f t="shared" si="268"/>
        <v>Per100CoveredPayroll</v>
      </c>
      <c r="BN389" s="37" t="str">
        <f t="shared" si="268"/>
        <v>Per10TotalWeeklyBenefit</v>
      </c>
      <c r="BO389" s="37" t="str">
        <f t="shared" si="268"/>
        <v>Per100CoveredPayroll</v>
      </c>
      <c r="BP389" s="37" t="str">
        <f t="shared" si="268"/>
        <v>Per100CoveredPayroll</v>
      </c>
      <c r="BQ389" s="37" t="str">
        <f t="shared" si="268"/>
        <v>PerEmployeePerMonth</v>
      </c>
      <c r="BR389" s="37" t="str">
        <f t="shared" si="268"/>
        <v>Per100CoveredPayroll</v>
      </c>
      <c r="BS389" s="37" t="str">
        <f t="shared" si="268"/>
        <v>Per10TotalWeeklyBenefit</v>
      </c>
      <c r="BT389" s="37" t="str">
        <f t="shared" si="268"/>
        <v>Per100CoveredPayroll</v>
      </c>
      <c r="BU389" s="37" t="str">
        <f t="shared" si="268"/>
        <v>Per10TotalWeeklyBenefit</v>
      </c>
      <c r="BV389" s="37" t="str">
        <f t="shared" si="268"/>
        <v>Per100CoveredPayroll</v>
      </c>
      <c r="BW389" s="37" t="str">
        <f t="shared" si="268"/>
        <v>Per10TotalWeeklyBenefit</v>
      </c>
      <c r="BX389" s="37" t="str">
        <f t="shared" si="268"/>
        <v>Per100CoveredPayroll</v>
      </c>
      <c r="BY389" s="37" t="str">
        <f t="shared" si="268"/>
        <v>Per100CoveredPayroll</v>
      </c>
      <c r="BZ389" s="37" t="str">
        <f t="shared" si="268"/>
        <v>Per10TotalWeeklyBenefit</v>
      </c>
      <c r="CA389" s="37" t="str">
        <f t="shared" si="268"/>
        <v>PerEmployeePerMonth</v>
      </c>
      <c r="CB389" s="37" t="str">
        <f t="shared" si="268"/>
        <v>Per100CoveredPayroll</v>
      </c>
      <c r="CC389" s="37" t="str">
        <f t="shared" si="268"/>
        <v>Per100CoveredPayroll</v>
      </c>
      <c r="CD389" s="37" t="str">
        <f t="shared" si="268"/>
        <v>Per100CoveredPayroll</v>
      </c>
      <c r="CE389" s="37" t="str">
        <f t="shared" si="268"/>
        <v>Per10TotalWeeklyBenefit</v>
      </c>
      <c r="CF389" s="37" t="str">
        <f t="shared" si="268"/>
        <v>Per100CoveredPayroll</v>
      </c>
      <c r="CG389" s="37" t="str">
        <f t="shared" si="268"/>
        <v>Per10TotalWeeklyBenefit</v>
      </c>
      <c r="CH389" s="37" t="str">
        <f t="shared" si="268"/>
        <v>Per10TotalWeeklyBenefit</v>
      </c>
      <c r="CI389" s="37" t="str">
        <f t="shared" si="268"/>
        <v>Per10TotalWeeklyBenefit</v>
      </c>
      <c r="CJ389" s="37" t="str">
        <f t="shared" si="268"/>
        <v>Per100CoveredPayroll</v>
      </c>
      <c r="CK389" s="37" t="str">
        <f t="shared" si="268"/>
        <v>Per10TotalWeeklyBenefit</v>
      </c>
      <c r="CL389" s="37" t="str">
        <f t="shared" si="268"/>
        <v>Per100CoveredPayroll</v>
      </c>
      <c r="CM389" s="37" t="str">
        <f t="shared" si="268"/>
        <v>PerEmployeePerMonth</v>
      </c>
      <c r="CN389" s="37" t="str">
        <f t="shared" si="268"/>
        <v>Per10TotalWeeklyBenefit</v>
      </c>
      <c r="CO389" s="37" t="str">
        <f t="shared" si="268"/>
        <v>Per10TotalWeeklyBenefit</v>
      </c>
      <c r="CP389" s="37" t="str">
        <f t="shared" si="268"/>
        <v>Per10TotalWeeklyBenefit</v>
      </c>
      <c r="CQ389" s="37" t="str">
        <f t="shared" si="268"/>
        <v>Per100CoveredPayroll</v>
      </c>
      <c r="CR389" s="37" t="str">
        <f t="shared" si="268"/>
        <v>Per100CoveredPayroll</v>
      </c>
      <c r="CS389" s="37" t="str">
        <f t="shared" si="268"/>
        <v>Per10TotalWeeklyBenefit</v>
      </c>
      <c r="CT389" s="37" t="str">
        <f t="shared" si="268"/>
        <v>Per10TotalWeeklyBenefit</v>
      </c>
      <c r="CU389" s="37" t="str">
        <f t="shared" si="268"/>
        <v>Per100CoveredPayroll</v>
      </c>
      <c r="CV389" s="37" t="str">
        <f t="shared" si="268"/>
        <v>Per100CoveredPayroll</v>
      </c>
      <c r="CW389" s="37" t="str">
        <f t="shared" si="268"/>
        <v>Per100CoveredPayroll</v>
      </c>
    </row>
    <row r="390" ht="12.75" customHeight="1">
      <c r="A390" s="11" t="s">
        <v>3170</v>
      </c>
      <c r="B390" s="37">
        <f t="shared" ref="B390:CW390" si="269">RANDBETWEEN(1,9)*10000</f>
        <v>60000</v>
      </c>
      <c r="C390" s="37">
        <f t="shared" si="269"/>
        <v>30000</v>
      </c>
      <c r="D390" s="37">
        <f t="shared" si="269"/>
        <v>50000</v>
      </c>
      <c r="E390" s="37">
        <f t="shared" si="269"/>
        <v>80000</v>
      </c>
      <c r="F390" s="37">
        <f t="shared" si="269"/>
        <v>40000</v>
      </c>
      <c r="G390" s="37">
        <f t="shared" si="269"/>
        <v>70000</v>
      </c>
      <c r="H390" s="37">
        <f t="shared" si="269"/>
        <v>50000</v>
      </c>
      <c r="I390" s="37">
        <f t="shared" si="269"/>
        <v>20000</v>
      </c>
      <c r="J390" s="37">
        <f t="shared" si="269"/>
        <v>60000</v>
      </c>
      <c r="K390" s="37">
        <f t="shared" si="269"/>
        <v>50000</v>
      </c>
      <c r="L390" s="37">
        <f t="shared" si="269"/>
        <v>70000</v>
      </c>
      <c r="M390" s="37">
        <f t="shared" si="269"/>
        <v>90000</v>
      </c>
      <c r="N390" s="37">
        <f t="shared" si="269"/>
        <v>10000</v>
      </c>
      <c r="O390" s="37">
        <f t="shared" si="269"/>
        <v>10000</v>
      </c>
      <c r="P390" s="37">
        <f t="shared" si="269"/>
        <v>40000</v>
      </c>
      <c r="Q390" s="37">
        <f t="shared" si="269"/>
        <v>40000</v>
      </c>
      <c r="R390" s="37">
        <f t="shared" si="269"/>
        <v>20000</v>
      </c>
      <c r="S390" s="37">
        <f t="shared" si="269"/>
        <v>70000</v>
      </c>
      <c r="T390" s="37">
        <f t="shared" si="269"/>
        <v>40000</v>
      </c>
      <c r="U390" s="37">
        <f t="shared" si="269"/>
        <v>30000</v>
      </c>
      <c r="V390" s="37">
        <f t="shared" si="269"/>
        <v>70000</v>
      </c>
      <c r="W390" s="37">
        <f t="shared" si="269"/>
        <v>20000</v>
      </c>
      <c r="X390" s="37">
        <f t="shared" si="269"/>
        <v>10000</v>
      </c>
      <c r="Y390" s="37">
        <f t="shared" si="269"/>
        <v>40000</v>
      </c>
      <c r="Z390" s="37">
        <f t="shared" si="269"/>
        <v>40000</v>
      </c>
      <c r="AA390" s="37">
        <f t="shared" si="269"/>
        <v>30000</v>
      </c>
      <c r="AB390" s="37">
        <f t="shared" si="269"/>
        <v>90000</v>
      </c>
      <c r="AC390" s="37">
        <f t="shared" si="269"/>
        <v>50000</v>
      </c>
      <c r="AD390" s="37">
        <f t="shared" si="269"/>
        <v>80000</v>
      </c>
      <c r="AE390" s="37">
        <f t="shared" si="269"/>
        <v>50000</v>
      </c>
      <c r="AF390" s="37">
        <f t="shared" si="269"/>
        <v>90000</v>
      </c>
      <c r="AG390" s="37">
        <f t="shared" si="269"/>
        <v>90000</v>
      </c>
      <c r="AH390" s="37">
        <f t="shared" si="269"/>
        <v>70000</v>
      </c>
      <c r="AI390" s="37">
        <f t="shared" si="269"/>
        <v>60000</v>
      </c>
      <c r="AJ390" s="37">
        <f t="shared" si="269"/>
        <v>80000</v>
      </c>
      <c r="AK390" s="37">
        <f t="shared" si="269"/>
        <v>10000</v>
      </c>
      <c r="AL390" s="37">
        <f t="shared" si="269"/>
        <v>40000</v>
      </c>
      <c r="AM390" s="37">
        <f t="shared" si="269"/>
        <v>10000</v>
      </c>
      <c r="AN390" s="37">
        <f t="shared" si="269"/>
        <v>50000</v>
      </c>
      <c r="AO390" s="37">
        <f t="shared" si="269"/>
        <v>50000</v>
      </c>
      <c r="AP390" s="37">
        <f t="shared" si="269"/>
        <v>70000</v>
      </c>
      <c r="AQ390" s="37">
        <f t="shared" si="269"/>
        <v>60000</v>
      </c>
      <c r="AR390" s="37">
        <f t="shared" si="269"/>
        <v>50000</v>
      </c>
      <c r="AS390" s="37">
        <f t="shared" si="269"/>
        <v>70000</v>
      </c>
      <c r="AT390" s="37">
        <f t="shared" si="269"/>
        <v>10000</v>
      </c>
      <c r="AU390" s="37">
        <f t="shared" si="269"/>
        <v>40000</v>
      </c>
      <c r="AV390" s="37">
        <f t="shared" si="269"/>
        <v>60000</v>
      </c>
      <c r="AW390" s="37">
        <f t="shared" si="269"/>
        <v>10000</v>
      </c>
      <c r="AX390" s="37">
        <f t="shared" si="269"/>
        <v>40000</v>
      </c>
      <c r="AY390" s="37">
        <f t="shared" si="269"/>
        <v>70000</v>
      </c>
      <c r="AZ390" s="37">
        <f t="shared" si="269"/>
        <v>40000</v>
      </c>
      <c r="BA390" s="37">
        <f t="shared" si="269"/>
        <v>90000</v>
      </c>
      <c r="BB390" s="37">
        <f t="shared" si="269"/>
        <v>40000</v>
      </c>
      <c r="BC390" s="37">
        <f t="shared" si="269"/>
        <v>70000</v>
      </c>
      <c r="BD390" s="37">
        <f t="shared" si="269"/>
        <v>10000</v>
      </c>
      <c r="BE390" s="37">
        <f t="shared" si="269"/>
        <v>80000</v>
      </c>
      <c r="BF390" s="37">
        <f t="shared" si="269"/>
        <v>30000</v>
      </c>
      <c r="BG390" s="37">
        <f t="shared" si="269"/>
        <v>20000</v>
      </c>
      <c r="BH390" s="37">
        <f t="shared" si="269"/>
        <v>60000</v>
      </c>
      <c r="BI390" s="37">
        <f t="shared" si="269"/>
        <v>10000</v>
      </c>
      <c r="BJ390" s="37">
        <f t="shared" si="269"/>
        <v>60000</v>
      </c>
      <c r="BK390" s="37">
        <f t="shared" si="269"/>
        <v>10000</v>
      </c>
      <c r="BL390" s="37">
        <f t="shared" si="269"/>
        <v>20000</v>
      </c>
      <c r="BM390" s="37">
        <f t="shared" si="269"/>
        <v>20000</v>
      </c>
      <c r="BN390" s="37">
        <f t="shared" si="269"/>
        <v>80000</v>
      </c>
      <c r="BO390" s="37">
        <f t="shared" si="269"/>
        <v>50000</v>
      </c>
      <c r="BP390" s="37">
        <f t="shared" si="269"/>
        <v>30000</v>
      </c>
      <c r="BQ390" s="37">
        <f t="shared" si="269"/>
        <v>50000</v>
      </c>
      <c r="BR390" s="37">
        <f t="shared" si="269"/>
        <v>50000</v>
      </c>
      <c r="BS390" s="37">
        <f t="shared" si="269"/>
        <v>80000</v>
      </c>
      <c r="BT390" s="37">
        <f t="shared" si="269"/>
        <v>10000</v>
      </c>
      <c r="BU390" s="37">
        <f t="shared" si="269"/>
        <v>20000</v>
      </c>
      <c r="BV390" s="37">
        <f t="shared" si="269"/>
        <v>70000</v>
      </c>
      <c r="BW390" s="37">
        <f t="shared" si="269"/>
        <v>20000</v>
      </c>
      <c r="BX390" s="37">
        <f t="shared" si="269"/>
        <v>30000</v>
      </c>
      <c r="BY390" s="37">
        <f t="shared" si="269"/>
        <v>90000</v>
      </c>
      <c r="BZ390" s="37">
        <f t="shared" si="269"/>
        <v>90000</v>
      </c>
      <c r="CA390" s="37">
        <f t="shared" si="269"/>
        <v>90000</v>
      </c>
      <c r="CB390" s="37">
        <f t="shared" si="269"/>
        <v>50000</v>
      </c>
      <c r="CC390" s="37">
        <f t="shared" si="269"/>
        <v>20000</v>
      </c>
      <c r="CD390" s="37">
        <f t="shared" si="269"/>
        <v>50000</v>
      </c>
      <c r="CE390" s="37">
        <f t="shared" si="269"/>
        <v>40000</v>
      </c>
      <c r="CF390" s="37">
        <f t="shared" si="269"/>
        <v>60000</v>
      </c>
      <c r="CG390" s="37">
        <f t="shared" si="269"/>
        <v>80000</v>
      </c>
      <c r="CH390" s="37">
        <f t="shared" si="269"/>
        <v>10000</v>
      </c>
      <c r="CI390" s="37">
        <f t="shared" si="269"/>
        <v>40000</v>
      </c>
      <c r="CJ390" s="37">
        <f t="shared" si="269"/>
        <v>30000</v>
      </c>
      <c r="CK390" s="37">
        <f t="shared" si="269"/>
        <v>60000</v>
      </c>
      <c r="CL390" s="37">
        <f t="shared" si="269"/>
        <v>10000</v>
      </c>
      <c r="CM390" s="37">
        <f t="shared" si="269"/>
        <v>30000</v>
      </c>
      <c r="CN390" s="37">
        <f t="shared" si="269"/>
        <v>20000</v>
      </c>
      <c r="CO390" s="37">
        <f t="shared" si="269"/>
        <v>20000</v>
      </c>
      <c r="CP390" s="37">
        <f t="shared" si="269"/>
        <v>30000</v>
      </c>
      <c r="CQ390" s="37">
        <f t="shared" si="269"/>
        <v>80000</v>
      </c>
      <c r="CR390" s="37">
        <f t="shared" si="269"/>
        <v>40000</v>
      </c>
      <c r="CS390" s="37">
        <f t="shared" si="269"/>
        <v>40000</v>
      </c>
      <c r="CT390" s="37">
        <f t="shared" si="269"/>
        <v>20000</v>
      </c>
      <c r="CU390" s="37">
        <f t="shared" si="269"/>
        <v>30000</v>
      </c>
      <c r="CV390" s="37">
        <f t="shared" si="269"/>
        <v>70000</v>
      </c>
      <c r="CW390" s="37">
        <f t="shared" si="269"/>
        <v>50000</v>
      </c>
    </row>
    <row r="391" ht="12.75" customHeight="1">
      <c r="A391" s="11" t="s">
        <v>3171</v>
      </c>
      <c r="B391" s="37">
        <f t="shared" ref="B391:CW391" si="270">ROUND(B390*2/3,0)</f>
        <v>40000</v>
      </c>
      <c r="C391" s="37">
        <f t="shared" si="270"/>
        <v>20000</v>
      </c>
      <c r="D391" s="37">
        <f t="shared" si="270"/>
        <v>33333</v>
      </c>
      <c r="E391" s="37">
        <f t="shared" si="270"/>
        <v>53333</v>
      </c>
      <c r="F391" s="37">
        <f t="shared" si="270"/>
        <v>26667</v>
      </c>
      <c r="G391" s="37">
        <f t="shared" si="270"/>
        <v>46667</v>
      </c>
      <c r="H391" s="37">
        <f t="shared" si="270"/>
        <v>33333</v>
      </c>
      <c r="I391" s="37">
        <f t="shared" si="270"/>
        <v>13333</v>
      </c>
      <c r="J391" s="37">
        <f t="shared" si="270"/>
        <v>40000</v>
      </c>
      <c r="K391" s="37">
        <f t="shared" si="270"/>
        <v>33333</v>
      </c>
      <c r="L391" s="37">
        <f t="shared" si="270"/>
        <v>46667</v>
      </c>
      <c r="M391" s="37">
        <f t="shared" si="270"/>
        <v>60000</v>
      </c>
      <c r="N391" s="37">
        <f t="shared" si="270"/>
        <v>6667</v>
      </c>
      <c r="O391" s="37">
        <f t="shared" si="270"/>
        <v>6667</v>
      </c>
      <c r="P391" s="37">
        <f t="shared" si="270"/>
        <v>26667</v>
      </c>
      <c r="Q391" s="37">
        <f t="shared" si="270"/>
        <v>26667</v>
      </c>
      <c r="R391" s="37">
        <f t="shared" si="270"/>
        <v>13333</v>
      </c>
      <c r="S391" s="37">
        <f t="shared" si="270"/>
        <v>46667</v>
      </c>
      <c r="T391" s="37">
        <f t="shared" si="270"/>
        <v>26667</v>
      </c>
      <c r="U391" s="37">
        <f t="shared" si="270"/>
        <v>20000</v>
      </c>
      <c r="V391" s="37">
        <f t="shared" si="270"/>
        <v>46667</v>
      </c>
      <c r="W391" s="37">
        <f t="shared" si="270"/>
        <v>13333</v>
      </c>
      <c r="X391" s="37">
        <f t="shared" si="270"/>
        <v>6667</v>
      </c>
      <c r="Y391" s="37">
        <f t="shared" si="270"/>
        <v>26667</v>
      </c>
      <c r="Z391" s="37">
        <f t="shared" si="270"/>
        <v>26667</v>
      </c>
      <c r="AA391" s="37">
        <f t="shared" si="270"/>
        <v>20000</v>
      </c>
      <c r="AB391" s="37">
        <f t="shared" si="270"/>
        <v>60000</v>
      </c>
      <c r="AC391" s="37">
        <f t="shared" si="270"/>
        <v>33333</v>
      </c>
      <c r="AD391" s="37">
        <f t="shared" si="270"/>
        <v>53333</v>
      </c>
      <c r="AE391" s="37">
        <f t="shared" si="270"/>
        <v>33333</v>
      </c>
      <c r="AF391" s="37">
        <f t="shared" si="270"/>
        <v>60000</v>
      </c>
      <c r="AG391" s="37">
        <f t="shared" si="270"/>
        <v>60000</v>
      </c>
      <c r="AH391" s="37">
        <f t="shared" si="270"/>
        <v>46667</v>
      </c>
      <c r="AI391" s="37">
        <f t="shared" si="270"/>
        <v>40000</v>
      </c>
      <c r="AJ391" s="37">
        <f t="shared" si="270"/>
        <v>53333</v>
      </c>
      <c r="AK391" s="37">
        <f t="shared" si="270"/>
        <v>6667</v>
      </c>
      <c r="AL391" s="37">
        <f t="shared" si="270"/>
        <v>26667</v>
      </c>
      <c r="AM391" s="37">
        <f t="shared" si="270"/>
        <v>6667</v>
      </c>
      <c r="AN391" s="37">
        <f t="shared" si="270"/>
        <v>33333</v>
      </c>
      <c r="AO391" s="37">
        <f t="shared" si="270"/>
        <v>33333</v>
      </c>
      <c r="AP391" s="37">
        <f t="shared" si="270"/>
        <v>46667</v>
      </c>
      <c r="AQ391" s="37">
        <f t="shared" si="270"/>
        <v>40000</v>
      </c>
      <c r="AR391" s="37">
        <f t="shared" si="270"/>
        <v>33333</v>
      </c>
      <c r="AS391" s="37">
        <f t="shared" si="270"/>
        <v>46667</v>
      </c>
      <c r="AT391" s="37">
        <f t="shared" si="270"/>
        <v>6667</v>
      </c>
      <c r="AU391" s="37">
        <f t="shared" si="270"/>
        <v>26667</v>
      </c>
      <c r="AV391" s="37">
        <f t="shared" si="270"/>
        <v>40000</v>
      </c>
      <c r="AW391" s="37">
        <f t="shared" si="270"/>
        <v>6667</v>
      </c>
      <c r="AX391" s="37">
        <f t="shared" si="270"/>
        <v>26667</v>
      </c>
      <c r="AY391" s="37">
        <f t="shared" si="270"/>
        <v>46667</v>
      </c>
      <c r="AZ391" s="37">
        <f t="shared" si="270"/>
        <v>26667</v>
      </c>
      <c r="BA391" s="37">
        <f t="shared" si="270"/>
        <v>60000</v>
      </c>
      <c r="BB391" s="37">
        <f t="shared" si="270"/>
        <v>26667</v>
      </c>
      <c r="BC391" s="37">
        <f t="shared" si="270"/>
        <v>46667</v>
      </c>
      <c r="BD391" s="37">
        <f t="shared" si="270"/>
        <v>6667</v>
      </c>
      <c r="BE391" s="37">
        <f t="shared" si="270"/>
        <v>53333</v>
      </c>
      <c r="BF391" s="37">
        <f t="shared" si="270"/>
        <v>20000</v>
      </c>
      <c r="BG391" s="37">
        <f t="shared" si="270"/>
        <v>13333</v>
      </c>
      <c r="BH391" s="37">
        <f t="shared" si="270"/>
        <v>40000</v>
      </c>
      <c r="BI391" s="37">
        <f t="shared" si="270"/>
        <v>6667</v>
      </c>
      <c r="BJ391" s="37">
        <f t="shared" si="270"/>
        <v>40000</v>
      </c>
      <c r="BK391" s="37">
        <f t="shared" si="270"/>
        <v>6667</v>
      </c>
      <c r="BL391" s="37">
        <f t="shared" si="270"/>
        <v>13333</v>
      </c>
      <c r="BM391" s="37">
        <f t="shared" si="270"/>
        <v>13333</v>
      </c>
      <c r="BN391" s="37">
        <f t="shared" si="270"/>
        <v>53333</v>
      </c>
      <c r="BO391" s="37">
        <f t="shared" si="270"/>
        <v>33333</v>
      </c>
      <c r="BP391" s="37">
        <f t="shared" si="270"/>
        <v>20000</v>
      </c>
      <c r="BQ391" s="37">
        <f t="shared" si="270"/>
        <v>33333</v>
      </c>
      <c r="BR391" s="37">
        <f t="shared" si="270"/>
        <v>33333</v>
      </c>
      <c r="BS391" s="37">
        <f t="shared" si="270"/>
        <v>53333</v>
      </c>
      <c r="BT391" s="37">
        <f t="shared" si="270"/>
        <v>6667</v>
      </c>
      <c r="BU391" s="37">
        <f t="shared" si="270"/>
        <v>13333</v>
      </c>
      <c r="BV391" s="37">
        <f t="shared" si="270"/>
        <v>46667</v>
      </c>
      <c r="BW391" s="37">
        <f t="shared" si="270"/>
        <v>13333</v>
      </c>
      <c r="BX391" s="37">
        <f t="shared" si="270"/>
        <v>20000</v>
      </c>
      <c r="BY391" s="37">
        <f t="shared" si="270"/>
        <v>60000</v>
      </c>
      <c r="BZ391" s="37">
        <f t="shared" si="270"/>
        <v>60000</v>
      </c>
      <c r="CA391" s="37">
        <f t="shared" si="270"/>
        <v>60000</v>
      </c>
      <c r="CB391" s="37">
        <f t="shared" si="270"/>
        <v>33333</v>
      </c>
      <c r="CC391" s="37">
        <f t="shared" si="270"/>
        <v>13333</v>
      </c>
      <c r="CD391" s="37">
        <f t="shared" si="270"/>
        <v>33333</v>
      </c>
      <c r="CE391" s="37">
        <f t="shared" si="270"/>
        <v>26667</v>
      </c>
      <c r="CF391" s="37">
        <f t="shared" si="270"/>
        <v>40000</v>
      </c>
      <c r="CG391" s="37">
        <f t="shared" si="270"/>
        <v>53333</v>
      </c>
      <c r="CH391" s="37">
        <f t="shared" si="270"/>
        <v>6667</v>
      </c>
      <c r="CI391" s="37">
        <f t="shared" si="270"/>
        <v>26667</v>
      </c>
      <c r="CJ391" s="37">
        <f t="shared" si="270"/>
        <v>20000</v>
      </c>
      <c r="CK391" s="37">
        <f t="shared" si="270"/>
        <v>40000</v>
      </c>
      <c r="CL391" s="37">
        <f t="shared" si="270"/>
        <v>6667</v>
      </c>
      <c r="CM391" s="37">
        <f t="shared" si="270"/>
        <v>20000</v>
      </c>
      <c r="CN391" s="37">
        <f t="shared" si="270"/>
        <v>13333</v>
      </c>
      <c r="CO391" s="37">
        <f t="shared" si="270"/>
        <v>13333</v>
      </c>
      <c r="CP391" s="37">
        <f t="shared" si="270"/>
        <v>20000</v>
      </c>
      <c r="CQ391" s="37">
        <f t="shared" si="270"/>
        <v>53333</v>
      </c>
      <c r="CR391" s="37">
        <f t="shared" si="270"/>
        <v>26667</v>
      </c>
      <c r="CS391" s="37">
        <f t="shared" si="270"/>
        <v>26667</v>
      </c>
      <c r="CT391" s="37">
        <f t="shared" si="270"/>
        <v>13333</v>
      </c>
      <c r="CU391" s="37">
        <f t="shared" si="270"/>
        <v>20000</v>
      </c>
      <c r="CV391" s="37">
        <f t="shared" si="270"/>
        <v>46667</v>
      </c>
      <c r="CW391" s="37">
        <f t="shared" si="270"/>
        <v>33333</v>
      </c>
    </row>
    <row r="392" ht="12.75" customHeight="1">
      <c r="A392" s="11" t="s">
        <v>3172</v>
      </c>
      <c r="B392" s="37" t="s">
        <v>43</v>
      </c>
      <c r="C392" s="37" t="s">
        <v>43</v>
      </c>
      <c r="D392" s="37" t="s">
        <v>43</v>
      </c>
      <c r="E392" s="37" t="s">
        <v>43</v>
      </c>
      <c r="F392" s="37" t="s">
        <v>43</v>
      </c>
      <c r="G392" s="37" t="s">
        <v>43</v>
      </c>
      <c r="H392" s="37" t="s">
        <v>43</v>
      </c>
      <c r="I392" s="37" t="s">
        <v>43</v>
      </c>
      <c r="J392" s="37" t="s">
        <v>43</v>
      </c>
      <c r="K392" s="37" t="s">
        <v>43</v>
      </c>
      <c r="L392" s="37" t="s">
        <v>43</v>
      </c>
      <c r="M392" s="37" t="s">
        <v>43</v>
      </c>
      <c r="N392" s="37" t="s">
        <v>43</v>
      </c>
      <c r="O392" s="37" t="s">
        <v>43</v>
      </c>
      <c r="P392" s="37" t="s">
        <v>43</v>
      </c>
      <c r="Q392" s="37" t="s">
        <v>43</v>
      </c>
      <c r="R392" s="37" t="s">
        <v>43</v>
      </c>
      <c r="S392" s="37" t="s">
        <v>43</v>
      </c>
      <c r="T392" s="37" t="s">
        <v>43</v>
      </c>
      <c r="U392" s="37" t="s">
        <v>43</v>
      </c>
      <c r="V392" s="37" t="s">
        <v>43</v>
      </c>
      <c r="W392" s="37" t="s">
        <v>43</v>
      </c>
      <c r="X392" s="37" t="s">
        <v>43</v>
      </c>
      <c r="Y392" s="37" t="s">
        <v>43</v>
      </c>
      <c r="Z392" s="37" t="s">
        <v>43</v>
      </c>
      <c r="AA392" s="37" t="s">
        <v>43</v>
      </c>
      <c r="AB392" s="37" t="s">
        <v>43</v>
      </c>
      <c r="AC392" s="37" t="s">
        <v>43</v>
      </c>
      <c r="AD392" s="37" t="s">
        <v>43</v>
      </c>
      <c r="AE392" s="37" t="s">
        <v>43</v>
      </c>
      <c r="AF392" s="37" t="s">
        <v>43</v>
      </c>
      <c r="AG392" s="37" t="s">
        <v>43</v>
      </c>
      <c r="AH392" s="37" t="s">
        <v>43</v>
      </c>
      <c r="AI392" s="37" t="s">
        <v>43</v>
      </c>
      <c r="AJ392" s="37" t="s">
        <v>43</v>
      </c>
      <c r="AK392" s="37" t="s">
        <v>43</v>
      </c>
      <c r="AL392" s="37" t="s">
        <v>43</v>
      </c>
      <c r="AM392" s="37" t="s">
        <v>43</v>
      </c>
      <c r="AN392" s="37" t="s">
        <v>43</v>
      </c>
      <c r="AO392" s="37" t="s">
        <v>43</v>
      </c>
      <c r="AP392" s="37" t="s">
        <v>43</v>
      </c>
      <c r="AQ392" s="37" t="s">
        <v>43</v>
      </c>
      <c r="AR392" s="37" t="s">
        <v>43</v>
      </c>
      <c r="AS392" s="37" t="s">
        <v>43</v>
      </c>
      <c r="AT392" s="37" t="s">
        <v>43</v>
      </c>
      <c r="AU392" s="37" t="s">
        <v>43</v>
      </c>
      <c r="AV392" s="37" t="s">
        <v>43</v>
      </c>
      <c r="AW392" s="37" t="s">
        <v>43</v>
      </c>
      <c r="AX392" s="37" t="s">
        <v>43</v>
      </c>
      <c r="AY392" s="37" t="s">
        <v>43</v>
      </c>
      <c r="AZ392" s="37" t="s">
        <v>43</v>
      </c>
      <c r="BA392" s="37" t="s">
        <v>43</v>
      </c>
      <c r="BB392" s="37" t="s">
        <v>43</v>
      </c>
      <c r="BC392" s="37" t="s">
        <v>43</v>
      </c>
      <c r="BD392" s="37" t="s">
        <v>43</v>
      </c>
      <c r="BE392" s="37" t="s">
        <v>43</v>
      </c>
      <c r="BF392" s="37" t="s">
        <v>43</v>
      </c>
      <c r="BG392" s="37" t="s">
        <v>43</v>
      </c>
      <c r="BH392" s="37" t="s">
        <v>43</v>
      </c>
      <c r="BI392" s="37" t="s">
        <v>43</v>
      </c>
      <c r="BJ392" s="37" t="s">
        <v>43</v>
      </c>
      <c r="BK392" s="37" t="s">
        <v>43</v>
      </c>
      <c r="BL392" s="37" t="s">
        <v>43</v>
      </c>
      <c r="BM392" s="37" t="s">
        <v>43</v>
      </c>
      <c r="BN392" s="37" t="s">
        <v>43</v>
      </c>
      <c r="BO392" s="37" t="s">
        <v>43</v>
      </c>
      <c r="BP392" s="37" t="s">
        <v>43</v>
      </c>
      <c r="BQ392" s="37" t="s">
        <v>43</v>
      </c>
      <c r="BR392" s="37" t="s">
        <v>43</v>
      </c>
      <c r="BS392" s="37" t="s">
        <v>43</v>
      </c>
      <c r="BT392" s="37" t="s">
        <v>43</v>
      </c>
      <c r="BU392" s="37" t="s">
        <v>43</v>
      </c>
      <c r="BV392" s="37" t="s">
        <v>43</v>
      </c>
      <c r="BW392" s="37" t="s">
        <v>43</v>
      </c>
      <c r="BX392" s="37" t="s">
        <v>43</v>
      </c>
      <c r="BY392" s="37" t="s">
        <v>43</v>
      </c>
      <c r="BZ392" s="37" t="s">
        <v>43</v>
      </c>
      <c r="CA392" s="37" t="s">
        <v>43</v>
      </c>
      <c r="CB392" s="37" t="s">
        <v>43</v>
      </c>
      <c r="CC392" s="37" t="s">
        <v>43</v>
      </c>
      <c r="CD392" s="37" t="s">
        <v>43</v>
      </c>
      <c r="CE392" s="37" t="s">
        <v>43</v>
      </c>
      <c r="CF392" s="37" t="s">
        <v>43</v>
      </c>
      <c r="CG392" s="37" t="s">
        <v>43</v>
      </c>
      <c r="CH392" s="37" t="s">
        <v>43</v>
      </c>
      <c r="CI392" s="37" t="s">
        <v>43</v>
      </c>
      <c r="CJ392" s="37" t="s">
        <v>43</v>
      </c>
      <c r="CK392" s="37" t="s">
        <v>43</v>
      </c>
      <c r="CL392" s="37" t="s">
        <v>43</v>
      </c>
      <c r="CM392" s="37" t="s">
        <v>43</v>
      </c>
      <c r="CN392" s="37" t="s">
        <v>43</v>
      </c>
      <c r="CO392" s="37" t="s">
        <v>43</v>
      </c>
      <c r="CP392" s="37" t="s">
        <v>43</v>
      </c>
      <c r="CQ392" s="37" t="s">
        <v>43</v>
      </c>
      <c r="CR392" s="37" t="s">
        <v>43</v>
      </c>
      <c r="CS392" s="37" t="s">
        <v>43</v>
      </c>
      <c r="CT392" s="37" t="s">
        <v>43</v>
      </c>
      <c r="CU392" s="37" t="s">
        <v>43</v>
      </c>
      <c r="CV392" s="37" t="s">
        <v>43</v>
      </c>
      <c r="CW392" s="37" t="s">
        <v>43</v>
      </c>
    </row>
    <row r="393" ht="12.75" customHeight="1">
      <c r="A393" s="11" t="s">
        <v>3173</v>
      </c>
      <c r="B393" s="37">
        <f t="shared" ref="B393:CW393" si="271">RANDBETWEEN(1,1000)</f>
        <v>19</v>
      </c>
      <c r="C393" s="37">
        <f t="shared" si="271"/>
        <v>711</v>
      </c>
      <c r="D393" s="37">
        <f t="shared" si="271"/>
        <v>552</v>
      </c>
      <c r="E393" s="37">
        <f t="shared" si="271"/>
        <v>409</v>
      </c>
      <c r="F393" s="37">
        <f t="shared" si="271"/>
        <v>788</v>
      </c>
      <c r="G393" s="37">
        <f t="shared" si="271"/>
        <v>269</v>
      </c>
      <c r="H393" s="37">
        <f t="shared" si="271"/>
        <v>33</v>
      </c>
      <c r="I393" s="37">
        <f t="shared" si="271"/>
        <v>627</v>
      </c>
      <c r="J393" s="37">
        <f t="shared" si="271"/>
        <v>488</v>
      </c>
      <c r="K393" s="37">
        <f t="shared" si="271"/>
        <v>806</v>
      </c>
      <c r="L393" s="37">
        <f t="shared" si="271"/>
        <v>143</v>
      </c>
      <c r="M393" s="37">
        <f t="shared" si="271"/>
        <v>723</v>
      </c>
      <c r="N393" s="37">
        <f t="shared" si="271"/>
        <v>925</v>
      </c>
      <c r="O393" s="37">
        <f t="shared" si="271"/>
        <v>728</v>
      </c>
      <c r="P393" s="37">
        <f t="shared" si="271"/>
        <v>84</v>
      </c>
      <c r="Q393" s="37">
        <f t="shared" si="271"/>
        <v>340</v>
      </c>
      <c r="R393" s="37">
        <f t="shared" si="271"/>
        <v>999</v>
      </c>
      <c r="S393" s="37">
        <f t="shared" si="271"/>
        <v>259</v>
      </c>
      <c r="T393" s="37">
        <f t="shared" si="271"/>
        <v>738</v>
      </c>
      <c r="U393" s="37">
        <f t="shared" si="271"/>
        <v>788</v>
      </c>
      <c r="V393" s="37">
        <f t="shared" si="271"/>
        <v>160</v>
      </c>
      <c r="W393" s="37">
        <f t="shared" si="271"/>
        <v>661</v>
      </c>
      <c r="X393" s="37">
        <f t="shared" si="271"/>
        <v>219</v>
      </c>
      <c r="Y393" s="37">
        <f t="shared" si="271"/>
        <v>611</v>
      </c>
      <c r="Z393" s="37">
        <f t="shared" si="271"/>
        <v>306</v>
      </c>
      <c r="AA393" s="37">
        <f t="shared" si="271"/>
        <v>572</v>
      </c>
      <c r="AB393" s="37">
        <f t="shared" si="271"/>
        <v>8</v>
      </c>
      <c r="AC393" s="37">
        <f t="shared" si="271"/>
        <v>885</v>
      </c>
      <c r="AD393" s="37">
        <f t="shared" si="271"/>
        <v>917</v>
      </c>
      <c r="AE393" s="37">
        <f t="shared" si="271"/>
        <v>579</v>
      </c>
      <c r="AF393" s="37">
        <f t="shared" si="271"/>
        <v>118</v>
      </c>
      <c r="AG393" s="37">
        <f t="shared" si="271"/>
        <v>807</v>
      </c>
      <c r="AH393" s="37">
        <f t="shared" si="271"/>
        <v>582</v>
      </c>
      <c r="AI393" s="37">
        <f t="shared" si="271"/>
        <v>684</v>
      </c>
      <c r="AJ393" s="37">
        <f t="shared" si="271"/>
        <v>813</v>
      </c>
      <c r="AK393" s="37">
        <f t="shared" si="271"/>
        <v>589</v>
      </c>
      <c r="AL393" s="37">
        <f t="shared" si="271"/>
        <v>118</v>
      </c>
      <c r="AM393" s="37">
        <f t="shared" si="271"/>
        <v>862</v>
      </c>
      <c r="AN393" s="37">
        <f t="shared" si="271"/>
        <v>713</v>
      </c>
      <c r="AO393" s="37">
        <f t="shared" si="271"/>
        <v>527</v>
      </c>
      <c r="AP393" s="37">
        <f t="shared" si="271"/>
        <v>289</v>
      </c>
      <c r="AQ393" s="37">
        <f t="shared" si="271"/>
        <v>400</v>
      </c>
      <c r="AR393" s="37">
        <f t="shared" si="271"/>
        <v>636</v>
      </c>
      <c r="AS393" s="37">
        <f t="shared" si="271"/>
        <v>493</v>
      </c>
      <c r="AT393" s="37">
        <f t="shared" si="271"/>
        <v>631</v>
      </c>
      <c r="AU393" s="37">
        <f t="shared" si="271"/>
        <v>177</v>
      </c>
      <c r="AV393" s="37">
        <f t="shared" si="271"/>
        <v>262</v>
      </c>
      <c r="AW393" s="37">
        <f t="shared" si="271"/>
        <v>910</v>
      </c>
      <c r="AX393" s="37">
        <f t="shared" si="271"/>
        <v>108</v>
      </c>
      <c r="AY393" s="37">
        <f t="shared" si="271"/>
        <v>467</v>
      </c>
      <c r="AZ393" s="37">
        <f t="shared" si="271"/>
        <v>664</v>
      </c>
      <c r="BA393" s="37">
        <f t="shared" si="271"/>
        <v>579</v>
      </c>
      <c r="BB393" s="37">
        <f t="shared" si="271"/>
        <v>260</v>
      </c>
      <c r="BC393" s="37">
        <f t="shared" si="271"/>
        <v>277</v>
      </c>
      <c r="BD393" s="37">
        <f t="shared" si="271"/>
        <v>942</v>
      </c>
      <c r="BE393" s="37">
        <f t="shared" si="271"/>
        <v>472</v>
      </c>
      <c r="BF393" s="37">
        <f t="shared" si="271"/>
        <v>198</v>
      </c>
      <c r="BG393" s="37">
        <f t="shared" si="271"/>
        <v>564</v>
      </c>
      <c r="BH393" s="37">
        <f t="shared" si="271"/>
        <v>560</v>
      </c>
      <c r="BI393" s="37">
        <f t="shared" si="271"/>
        <v>842</v>
      </c>
      <c r="BJ393" s="37">
        <f t="shared" si="271"/>
        <v>132</v>
      </c>
      <c r="BK393" s="37">
        <f t="shared" si="271"/>
        <v>66</v>
      </c>
      <c r="BL393" s="37">
        <f t="shared" si="271"/>
        <v>635</v>
      </c>
      <c r="BM393" s="37">
        <f t="shared" si="271"/>
        <v>719</v>
      </c>
      <c r="BN393" s="37">
        <f t="shared" si="271"/>
        <v>257</v>
      </c>
      <c r="BO393" s="37">
        <f t="shared" si="271"/>
        <v>736</v>
      </c>
      <c r="BP393" s="37">
        <f t="shared" si="271"/>
        <v>240</v>
      </c>
      <c r="BQ393" s="37">
        <f t="shared" si="271"/>
        <v>996</v>
      </c>
      <c r="BR393" s="37">
        <f t="shared" si="271"/>
        <v>623</v>
      </c>
      <c r="BS393" s="37">
        <f t="shared" si="271"/>
        <v>99</v>
      </c>
      <c r="BT393" s="37">
        <f t="shared" si="271"/>
        <v>835</v>
      </c>
      <c r="BU393" s="37">
        <f t="shared" si="271"/>
        <v>976</v>
      </c>
      <c r="BV393" s="37">
        <f t="shared" si="271"/>
        <v>143</v>
      </c>
      <c r="BW393" s="37">
        <f t="shared" si="271"/>
        <v>56</v>
      </c>
      <c r="BX393" s="37">
        <f t="shared" si="271"/>
        <v>221</v>
      </c>
      <c r="BY393" s="37">
        <f t="shared" si="271"/>
        <v>353</v>
      </c>
      <c r="BZ393" s="37">
        <f t="shared" si="271"/>
        <v>174</v>
      </c>
      <c r="CA393" s="37">
        <f t="shared" si="271"/>
        <v>909</v>
      </c>
      <c r="CB393" s="37">
        <f t="shared" si="271"/>
        <v>884</v>
      </c>
      <c r="CC393" s="37">
        <f t="shared" si="271"/>
        <v>151</v>
      </c>
      <c r="CD393" s="37">
        <f t="shared" si="271"/>
        <v>47</v>
      </c>
      <c r="CE393" s="37">
        <f t="shared" si="271"/>
        <v>535</v>
      </c>
      <c r="CF393" s="37">
        <f t="shared" si="271"/>
        <v>335</v>
      </c>
      <c r="CG393" s="37">
        <f t="shared" si="271"/>
        <v>225</v>
      </c>
      <c r="CH393" s="37">
        <f t="shared" si="271"/>
        <v>635</v>
      </c>
      <c r="CI393" s="37">
        <f t="shared" si="271"/>
        <v>819</v>
      </c>
      <c r="CJ393" s="37">
        <f t="shared" si="271"/>
        <v>934</v>
      </c>
      <c r="CK393" s="37">
        <f t="shared" si="271"/>
        <v>411</v>
      </c>
      <c r="CL393" s="37">
        <f t="shared" si="271"/>
        <v>469</v>
      </c>
      <c r="CM393" s="37">
        <f t="shared" si="271"/>
        <v>556</v>
      </c>
      <c r="CN393" s="37">
        <f t="shared" si="271"/>
        <v>877</v>
      </c>
      <c r="CO393" s="37">
        <f t="shared" si="271"/>
        <v>417</v>
      </c>
      <c r="CP393" s="37">
        <f t="shared" si="271"/>
        <v>995</v>
      </c>
      <c r="CQ393" s="37">
        <f t="shared" si="271"/>
        <v>135</v>
      </c>
      <c r="CR393" s="37">
        <f t="shared" si="271"/>
        <v>354</v>
      </c>
      <c r="CS393" s="37">
        <f t="shared" si="271"/>
        <v>970</v>
      </c>
      <c r="CT393" s="37">
        <f t="shared" si="271"/>
        <v>487</v>
      </c>
      <c r="CU393" s="37">
        <f t="shared" si="271"/>
        <v>370</v>
      </c>
      <c r="CV393" s="37">
        <f t="shared" si="271"/>
        <v>493</v>
      </c>
      <c r="CW393" s="37">
        <f t="shared" si="271"/>
        <v>681</v>
      </c>
    </row>
    <row r="394" ht="12.75" customHeight="1">
      <c r="A394" s="11" t="s">
        <v>3174</v>
      </c>
      <c r="B394" s="37">
        <f t="shared" ref="B394:CW394" si="272">RANDBETWEEN(1,10)</f>
        <v>2</v>
      </c>
      <c r="C394" s="37">
        <f t="shared" si="272"/>
        <v>9</v>
      </c>
      <c r="D394" s="37">
        <f t="shared" si="272"/>
        <v>5</v>
      </c>
      <c r="E394" s="37">
        <f t="shared" si="272"/>
        <v>1</v>
      </c>
      <c r="F394" s="37">
        <f t="shared" si="272"/>
        <v>7</v>
      </c>
      <c r="G394" s="37">
        <f t="shared" si="272"/>
        <v>1</v>
      </c>
      <c r="H394" s="37">
        <f t="shared" si="272"/>
        <v>6</v>
      </c>
      <c r="I394" s="37">
        <f t="shared" si="272"/>
        <v>3</v>
      </c>
      <c r="J394" s="37">
        <f t="shared" si="272"/>
        <v>2</v>
      </c>
      <c r="K394" s="37">
        <f t="shared" si="272"/>
        <v>6</v>
      </c>
      <c r="L394" s="37">
        <f t="shared" si="272"/>
        <v>7</v>
      </c>
      <c r="M394" s="37">
        <f t="shared" si="272"/>
        <v>8</v>
      </c>
      <c r="N394" s="37">
        <f t="shared" si="272"/>
        <v>6</v>
      </c>
      <c r="O394" s="37">
        <f t="shared" si="272"/>
        <v>8</v>
      </c>
      <c r="P394" s="37">
        <f t="shared" si="272"/>
        <v>9</v>
      </c>
      <c r="Q394" s="37">
        <f t="shared" si="272"/>
        <v>4</v>
      </c>
      <c r="R394" s="37">
        <f t="shared" si="272"/>
        <v>10</v>
      </c>
      <c r="S394" s="37">
        <f t="shared" si="272"/>
        <v>2</v>
      </c>
      <c r="T394" s="37">
        <f t="shared" si="272"/>
        <v>10</v>
      </c>
      <c r="U394" s="37">
        <f t="shared" si="272"/>
        <v>10</v>
      </c>
      <c r="V394" s="37">
        <f t="shared" si="272"/>
        <v>10</v>
      </c>
      <c r="W394" s="37">
        <f t="shared" si="272"/>
        <v>7</v>
      </c>
      <c r="X394" s="37">
        <f t="shared" si="272"/>
        <v>9</v>
      </c>
      <c r="Y394" s="37">
        <f t="shared" si="272"/>
        <v>5</v>
      </c>
      <c r="Z394" s="37">
        <f t="shared" si="272"/>
        <v>3</v>
      </c>
      <c r="AA394" s="37">
        <f t="shared" si="272"/>
        <v>9</v>
      </c>
      <c r="AB394" s="37">
        <f t="shared" si="272"/>
        <v>6</v>
      </c>
      <c r="AC394" s="37">
        <f t="shared" si="272"/>
        <v>2</v>
      </c>
      <c r="AD394" s="37">
        <f t="shared" si="272"/>
        <v>5</v>
      </c>
      <c r="AE394" s="37">
        <f t="shared" si="272"/>
        <v>9</v>
      </c>
      <c r="AF394" s="37">
        <f t="shared" si="272"/>
        <v>9</v>
      </c>
      <c r="AG394" s="37">
        <f t="shared" si="272"/>
        <v>4</v>
      </c>
      <c r="AH394" s="37">
        <f t="shared" si="272"/>
        <v>3</v>
      </c>
      <c r="AI394" s="37">
        <f t="shared" si="272"/>
        <v>8</v>
      </c>
      <c r="AJ394" s="37">
        <f t="shared" si="272"/>
        <v>10</v>
      </c>
      <c r="AK394" s="37">
        <f t="shared" si="272"/>
        <v>8</v>
      </c>
      <c r="AL394" s="37">
        <f t="shared" si="272"/>
        <v>9</v>
      </c>
      <c r="AM394" s="37">
        <f t="shared" si="272"/>
        <v>5</v>
      </c>
      <c r="AN394" s="37">
        <f t="shared" si="272"/>
        <v>3</v>
      </c>
      <c r="AO394" s="37">
        <f t="shared" si="272"/>
        <v>7</v>
      </c>
      <c r="AP394" s="37">
        <f t="shared" si="272"/>
        <v>6</v>
      </c>
      <c r="AQ394" s="37">
        <f t="shared" si="272"/>
        <v>8</v>
      </c>
      <c r="AR394" s="37">
        <f t="shared" si="272"/>
        <v>5</v>
      </c>
      <c r="AS394" s="37">
        <f t="shared" si="272"/>
        <v>3</v>
      </c>
      <c r="AT394" s="37">
        <f t="shared" si="272"/>
        <v>2</v>
      </c>
      <c r="AU394" s="37">
        <f t="shared" si="272"/>
        <v>8</v>
      </c>
      <c r="AV394" s="37">
        <f t="shared" si="272"/>
        <v>4</v>
      </c>
      <c r="AW394" s="37">
        <f t="shared" si="272"/>
        <v>9</v>
      </c>
      <c r="AX394" s="37">
        <f t="shared" si="272"/>
        <v>6</v>
      </c>
      <c r="AY394" s="37">
        <f t="shared" si="272"/>
        <v>9</v>
      </c>
      <c r="AZ394" s="37">
        <f t="shared" si="272"/>
        <v>6</v>
      </c>
      <c r="BA394" s="37">
        <f t="shared" si="272"/>
        <v>9</v>
      </c>
      <c r="BB394" s="37">
        <f t="shared" si="272"/>
        <v>3</v>
      </c>
      <c r="BC394" s="37">
        <f t="shared" si="272"/>
        <v>3</v>
      </c>
      <c r="BD394" s="37">
        <f t="shared" si="272"/>
        <v>4</v>
      </c>
      <c r="BE394" s="37">
        <f t="shared" si="272"/>
        <v>7</v>
      </c>
      <c r="BF394" s="37">
        <f t="shared" si="272"/>
        <v>8</v>
      </c>
      <c r="BG394" s="37">
        <f t="shared" si="272"/>
        <v>6</v>
      </c>
      <c r="BH394" s="37">
        <f t="shared" si="272"/>
        <v>8</v>
      </c>
      <c r="BI394" s="37">
        <f t="shared" si="272"/>
        <v>1</v>
      </c>
      <c r="BJ394" s="37">
        <f t="shared" si="272"/>
        <v>1</v>
      </c>
      <c r="BK394" s="37">
        <f t="shared" si="272"/>
        <v>5</v>
      </c>
      <c r="BL394" s="37">
        <f t="shared" si="272"/>
        <v>6</v>
      </c>
      <c r="BM394" s="37">
        <f t="shared" si="272"/>
        <v>1</v>
      </c>
      <c r="BN394" s="37">
        <f t="shared" si="272"/>
        <v>1</v>
      </c>
      <c r="BO394" s="37">
        <f t="shared" si="272"/>
        <v>5</v>
      </c>
      <c r="BP394" s="37">
        <f t="shared" si="272"/>
        <v>9</v>
      </c>
      <c r="BQ394" s="37">
        <f t="shared" si="272"/>
        <v>10</v>
      </c>
      <c r="BR394" s="37">
        <f t="shared" si="272"/>
        <v>8</v>
      </c>
      <c r="BS394" s="37">
        <f t="shared" si="272"/>
        <v>2</v>
      </c>
      <c r="BT394" s="37">
        <f t="shared" si="272"/>
        <v>6</v>
      </c>
      <c r="BU394" s="37">
        <f t="shared" si="272"/>
        <v>6</v>
      </c>
      <c r="BV394" s="37">
        <f t="shared" si="272"/>
        <v>3</v>
      </c>
      <c r="BW394" s="37">
        <f t="shared" si="272"/>
        <v>8</v>
      </c>
      <c r="BX394" s="37">
        <f t="shared" si="272"/>
        <v>4</v>
      </c>
      <c r="BY394" s="37">
        <f t="shared" si="272"/>
        <v>2</v>
      </c>
      <c r="BZ394" s="37">
        <f t="shared" si="272"/>
        <v>9</v>
      </c>
      <c r="CA394" s="37">
        <f t="shared" si="272"/>
        <v>5</v>
      </c>
      <c r="CB394" s="37">
        <f t="shared" si="272"/>
        <v>9</v>
      </c>
      <c r="CC394" s="37">
        <f t="shared" si="272"/>
        <v>1</v>
      </c>
      <c r="CD394" s="37">
        <f t="shared" si="272"/>
        <v>2</v>
      </c>
      <c r="CE394" s="37">
        <f t="shared" si="272"/>
        <v>2</v>
      </c>
      <c r="CF394" s="37">
        <f t="shared" si="272"/>
        <v>10</v>
      </c>
      <c r="CG394" s="37">
        <f t="shared" si="272"/>
        <v>5</v>
      </c>
      <c r="CH394" s="37">
        <f t="shared" si="272"/>
        <v>1</v>
      </c>
      <c r="CI394" s="37">
        <f t="shared" si="272"/>
        <v>9</v>
      </c>
      <c r="CJ394" s="37">
        <f t="shared" si="272"/>
        <v>1</v>
      </c>
      <c r="CK394" s="37">
        <f t="shared" si="272"/>
        <v>8</v>
      </c>
      <c r="CL394" s="37">
        <f t="shared" si="272"/>
        <v>6</v>
      </c>
      <c r="CM394" s="37">
        <f t="shared" si="272"/>
        <v>7</v>
      </c>
      <c r="CN394" s="37">
        <f t="shared" si="272"/>
        <v>6</v>
      </c>
      <c r="CO394" s="37">
        <f t="shared" si="272"/>
        <v>4</v>
      </c>
      <c r="CP394" s="37">
        <f t="shared" si="272"/>
        <v>3</v>
      </c>
      <c r="CQ394" s="37">
        <f t="shared" si="272"/>
        <v>3</v>
      </c>
      <c r="CR394" s="37">
        <f t="shared" si="272"/>
        <v>9</v>
      </c>
      <c r="CS394" s="37">
        <f t="shared" si="272"/>
        <v>2</v>
      </c>
      <c r="CT394" s="37">
        <f t="shared" si="272"/>
        <v>2</v>
      </c>
      <c r="CU394" s="37">
        <f t="shared" si="272"/>
        <v>7</v>
      </c>
      <c r="CV394" s="37">
        <f t="shared" si="272"/>
        <v>5</v>
      </c>
      <c r="CW394" s="37">
        <f t="shared" si="272"/>
        <v>5</v>
      </c>
    </row>
    <row r="395" ht="12.75" customHeight="1">
      <c r="A395" s="11" t="s">
        <v>3175</v>
      </c>
      <c r="B395" s="37">
        <f t="shared" ref="B395:CW395" si="273">RANDBETWEEN(5,150)*100</f>
        <v>6400</v>
      </c>
      <c r="C395" s="37">
        <f t="shared" si="273"/>
        <v>10600</v>
      </c>
      <c r="D395" s="37">
        <f t="shared" si="273"/>
        <v>600</v>
      </c>
      <c r="E395" s="37">
        <f t="shared" si="273"/>
        <v>9200</v>
      </c>
      <c r="F395" s="37">
        <f t="shared" si="273"/>
        <v>11900</v>
      </c>
      <c r="G395" s="37">
        <f t="shared" si="273"/>
        <v>6800</v>
      </c>
      <c r="H395" s="37">
        <f t="shared" si="273"/>
        <v>14200</v>
      </c>
      <c r="I395" s="37">
        <f t="shared" si="273"/>
        <v>1900</v>
      </c>
      <c r="J395" s="37">
        <f t="shared" si="273"/>
        <v>3800</v>
      </c>
      <c r="K395" s="37">
        <f t="shared" si="273"/>
        <v>1300</v>
      </c>
      <c r="L395" s="37">
        <f t="shared" si="273"/>
        <v>5400</v>
      </c>
      <c r="M395" s="37">
        <f t="shared" si="273"/>
        <v>9200</v>
      </c>
      <c r="N395" s="37">
        <f t="shared" si="273"/>
        <v>4400</v>
      </c>
      <c r="O395" s="37">
        <f t="shared" si="273"/>
        <v>2100</v>
      </c>
      <c r="P395" s="37">
        <f t="shared" si="273"/>
        <v>7300</v>
      </c>
      <c r="Q395" s="37">
        <f t="shared" si="273"/>
        <v>9800</v>
      </c>
      <c r="R395" s="37">
        <f t="shared" si="273"/>
        <v>5200</v>
      </c>
      <c r="S395" s="37">
        <f t="shared" si="273"/>
        <v>12300</v>
      </c>
      <c r="T395" s="37">
        <f t="shared" si="273"/>
        <v>6700</v>
      </c>
      <c r="U395" s="37">
        <f t="shared" si="273"/>
        <v>10700</v>
      </c>
      <c r="V395" s="37">
        <f t="shared" si="273"/>
        <v>12500</v>
      </c>
      <c r="W395" s="37">
        <f t="shared" si="273"/>
        <v>9000</v>
      </c>
      <c r="X395" s="37">
        <f t="shared" si="273"/>
        <v>12500</v>
      </c>
      <c r="Y395" s="37">
        <f t="shared" si="273"/>
        <v>5600</v>
      </c>
      <c r="Z395" s="37">
        <f t="shared" si="273"/>
        <v>3500</v>
      </c>
      <c r="AA395" s="37">
        <f t="shared" si="273"/>
        <v>14200</v>
      </c>
      <c r="AB395" s="37">
        <f t="shared" si="273"/>
        <v>13800</v>
      </c>
      <c r="AC395" s="37">
        <f t="shared" si="273"/>
        <v>6200</v>
      </c>
      <c r="AD395" s="37">
        <f t="shared" si="273"/>
        <v>7100</v>
      </c>
      <c r="AE395" s="37">
        <f t="shared" si="273"/>
        <v>9700</v>
      </c>
      <c r="AF395" s="37">
        <f t="shared" si="273"/>
        <v>3600</v>
      </c>
      <c r="AG395" s="37">
        <f t="shared" si="273"/>
        <v>4800</v>
      </c>
      <c r="AH395" s="37">
        <f t="shared" si="273"/>
        <v>6800</v>
      </c>
      <c r="AI395" s="37">
        <f t="shared" si="273"/>
        <v>4300</v>
      </c>
      <c r="AJ395" s="37">
        <f t="shared" si="273"/>
        <v>15000</v>
      </c>
      <c r="AK395" s="37">
        <f t="shared" si="273"/>
        <v>1100</v>
      </c>
      <c r="AL395" s="37">
        <f t="shared" si="273"/>
        <v>7500</v>
      </c>
      <c r="AM395" s="37">
        <f t="shared" si="273"/>
        <v>1900</v>
      </c>
      <c r="AN395" s="37">
        <f t="shared" si="273"/>
        <v>7900</v>
      </c>
      <c r="AO395" s="37">
        <f t="shared" si="273"/>
        <v>4500</v>
      </c>
      <c r="AP395" s="37">
        <f t="shared" si="273"/>
        <v>7200</v>
      </c>
      <c r="AQ395" s="37">
        <f t="shared" si="273"/>
        <v>4900</v>
      </c>
      <c r="AR395" s="37">
        <f t="shared" si="273"/>
        <v>13200</v>
      </c>
      <c r="AS395" s="37">
        <f t="shared" si="273"/>
        <v>10800</v>
      </c>
      <c r="AT395" s="37">
        <f t="shared" si="273"/>
        <v>1300</v>
      </c>
      <c r="AU395" s="37">
        <f t="shared" si="273"/>
        <v>2900</v>
      </c>
      <c r="AV395" s="37">
        <f t="shared" si="273"/>
        <v>7600</v>
      </c>
      <c r="AW395" s="37">
        <f t="shared" si="273"/>
        <v>2600</v>
      </c>
      <c r="AX395" s="37">
        <f t="shared" si="273"/>
        <v>8500</v>
      </c>
      <c r="AY395" s="37">
        <f t="shared" si="273"/>
        <v>6500</v>
      </c>
      <c r="AZ395" s="37">
        <f t="shared" si="273"/>
        <v>1800</v>
      </c>
      <c r="BA395" s="37">
        <f t="shared" si="273"/>
        <v>9800</v>
      </c>
      <c r="BB395" s="37">
        <f t="shared" si="273"/>
        <v>2600</v>
      </c>
      <c r="BC395" s="37">
        <f t="shared" si="273"/>
        <v>12600</v>
      </c>
      <c r="BD395" s="37">
        <f t="shared" si="273"/>
        <v>4600</v>
      </c>
      <c r="BE395" s="37">
        <f t="shared" si="273"/>
        <v>9400</v>
      </c>
      <c r="BF395" s="37">
        <f t="shared" si="273"/>
        <v>11800</v>
      </c>
      <c r="BG395" s="37">
        <f t="shared" si="273"/>
        <v>15000</v>
      </c>
      <c r="BH395" s="37">
        <f t="shared" si="273"/>
        <v>11600</v>
      </c>
      <c r="BI395" s="37">
        <f t="shared" si="273"/>
        <v>11600</v>
      </c>
      <c r="BJ395" s="37">
        <f t="shared" si="273"/>
        <v>11100</v>
      </c>
      <c r="BK395" s="37">
        <f t="shared" si="273"/>
        <v>900</v>
      </c>
      <c r="BL395" s="37">
        <f t="shared" si="273"/>
        <v>11300</v>
      </c>
      <c r="BM395" s="37">
        <f t="shared" si="273"/>
        <v>2000</v>
      </c>
      <c r="BN395" s="37">
        <f t="shared" si="273"/>
        <v>9800</v>
      </c>
      <c r="BO395" s="37">
        <f t="shared" si="273"/>
        <v>9800</v>
      </c>
      <c r="BP395" s="37">
        <f t="shared" si="273"/>
        <v>15000</v>
      </c>
      <c r="BQ395" s="37">
        <f t="shared" si="273"/>
        <v>2500</v>
      </c>
      <c r="BR395" s="37">
        <f t="shared" si="273"/>
        <v>3800</v>
      </c>
      <c r="BS395" s="37">
        <f t="shared" si="273"/>
        <v>14000</v>
      </c>
      <c r="BT395" s="37">
        <f t="shared" si="273"/>
        <v>7400</v>
      </c>
      <c r="BU395" s="37">
        <f t="shared" si="273"/>
        <v>9500</v>
      </c>
      <c r="BV395" s="37">
        <f t="shared" si="273"/>
        <v>14100</v>
      </c>
      <c r="BW395" s="37">
        <f t="shared" si="273"/>
        <v>8700</v>
      </c>
      <c r="BX395" s="37">
        <f t="shared" si="273"/>
        <v>13600</v>
      </c>
      <c r="BY395" s="37">
        <f t="shared" si="273"/>
        <v>3700</v>
      </c>
      <c r="BZ395" s="37">
        <f t="shared" si="273"/>
        <v>9100</v>
      </c>
      <c r="CA395" s="37">
        <f t="shared" si="273"/>
        <v>4900</v>
      </c>
      <c r="CB395" s="37">
        <f t="shared" si="273"/>
        <v>11900</v>
      </c>
      <c r="CC395" s="37">
        <f t="shared" si="273"/>
        <v>10100</v>
      </c>
      <c r="CD395" s="37">
        <f t="shared" si="273"/>
        <v>13300</v>
      </c>
      <c r="CE395" s="37">
        <f t="shared" si="273"/>
        <v>10100</v>
      </c>
      <c r="CF395" s="37">
        <f t="shared" si="273"/>
        <v>600</v>
      </c>
      <c r="CG395" s="37">
        <f t="shared" si="273"/>
        <v>6600</v>
      </c>
      <c r="CH395" s="37">
        <f t="shared" si="273"/>
        <v>7000</v>
      </c>
      <c r="CI395" s="37">
        <f t="shared" si="273"/>
        <v>15000</v>
      </c>
      <c r="CJ395" s="37">
        <f t="shared" si="273"/>
        <v>12500</v>
      </c>
      <c r="CK395" s="37">
        <f t="shared" si="273"/>
        <v>12000</v>
      </c>
      <c r="CL395" s="37">
        <f t="shared" si="273"/>
        <v>9000</v>
      </c>
      <c r="CM395" s="37">
        <f t="shared" si="273"/>
        <v>14700</v>
      </c>
      <c r="CN395" s="37">
        <f t="shared" si="273"/>
        <v>1400</v>
      </c>
      <c r="CO395" s="37">
        <f t="shared" si="273"/>
        <v>3200</v>
      </c>
      <c r="CP395" s="37">
        <f t="shared" si="273"/>
        <v>4100</v>
      </c>
      <c r="CQ395" s="37">
        <f t="shared" si="273"/>
        <v>12900</v>
      </c>
      <c r="CR395" s="37">
        <f t="shared" si="273"/>
        <v>9100</v>
      </c>
      <c r="CS395" s="37">
        <f t="shared" si="273"/>
        <v>4600</v>
      </c>
      <c r="CT395" s="37">
        <f t="shared" si="273"/>
        <v>5300</v>
      </c>
      <c r="CU395" s="37">
        <f t="shared" si="273"/>
        <v>8100</v>
      </c>
      <c r="CV395" s="37">
        <f t="shared" si="273"/>
        <v>6900</v>
      </c>
      <c r="CW395" s="37">
        <f t="shared" si="273"/>
        <v>11900</v>
      </c>
    </row>
    <row r="396" ht="12.75" customHeight="1">
      <c r="A396" s="11" t="s">
        <v>3176</v>
      </c>
      <c r="B396" s="37" t="s">
        <v>45</v>
      </c>
      <c r="C396" s="37" t="s">
        <v>45</v>
      </c>
      <c r="D396" s="37" t="s">
        <v>45</v>
      </c>
      <c r="E396" s="37" t="s">
        <v>45</v>
      </c>
      <c r="F396" s="37" t="s">
        <v>45</v>
      </c>
      <c r="G396" s="37" t="s">
        <v>45</v>
      </c>
      <c r="H396" s="37" t="s">
        <v>45</v>
      </c>
      <c r="I396" s="37" t="s">
        <v>45</v>
      </c>
      <c r="J396" s="37" t="s">
        <v>45</v>
      </c>
      <c r="K396" s="37" t="s">
        <v>45</v>
      </c>
      <c r="L396" s="37" t="s">
        <v>45</v>
      </c>
      <c r="M396" s="37" t="s">
        <v>45</v>
      </c>
      <c r="N396" s="37" t="s">
        <v>45</v>
      </c>
      <c r="O396" s="37" t="s">
        <v>45</v>
      </c>
      <c r="P396" s="37" t="s">
        <v>45</v>
      </c>
      <c r="Q396" s="37" t="s">
        <v>45</v>
      </c>
      <c r="R396" s="37" t="s">
        <v>45</v>
      </c>
      <c r="S396" s="37" t="s">
        <v>45</v>
      </c>
      <c r="T396" s="37" t="s">
        <v>45</v>
      </c>
      <c r="U396" s="37" t="s">
        <v>45</v>
      </c>
      <c r="V396" s="37" t="s">
        <v>45</v>
      </c>
      <c r="W396" s="37" t="s">
        <v>45</v>
      </c>
      <c r="X396" s="37" t="s">
        <v>45</v>
      </c>
      <c r="Y396" s="37" t="s">
        <v>45</v>
      </c>
      <c r="Z396" s="37" t="s">
        <v>45</v>
      </c>
      <c r="AA396" s="37" t="s">
        <v>45</v>
      </c>
      <c r="AB396" s="37" t="s">
        <v>45</v>
      </c>
      <c r="AC396" s="37" t="s">
        <v>45</v>
      </c>
      <c r="AD396" s="37" t="s">
        <v>45</v>
      </c>
      <c r="AE396" s="37" t="s">
        <v>45</v>
      </c>
      <c r="AF396" s="37" t="s">
        <v>45</v>
      </c>
      <c r="AG396" s="37" t="s">
        <v>45</v>
      </c>
      <c r="AH396" s="37" t="s">
        <v>45</v>
      </c>
      <c r="AI396" s="37" t="s">
        <v>45</v>
      </c>
      <c r="AJ396" s="37" t="s">
        <v>45</v>
      </c>
      <c r="AK396" s="37" t="s">
        <v>45</v>
      </c>
      <c r="AL396" s="37" t="s">
        <v>45</v>
      </c>
      <c r="AM396" s="37" t="s">
        <v>45</v>
      </c>
      <c r="AN396" s="37" t="s">
        <v>45</v>
      </c>
      <c r="AO396" s="37" t="s">
        <v>45</v>
      </c>
      <c r="AP396" s="37" t="s">
        <v>45</v>
      </c>
      <c r="AQ396" s="37" t="s">
        <v>45</v>
      </c>
      <c r="AR396" s="37" t="s">
        <v>45</v>
      </c>
      <c r="AS396" s="37" t="s">
        <v>45</v>
      </c>
      <c r="AT396" s="37" t="s">
        <v>45</v>
      </c>
      <c r="AU396" s="37" t="s">
        <v>45</v>
      </c>
      <c r="AV396" s="37" t="s">
        <v>45</v>
      </c>
      <c r="AW396" s="37" t="s">
        <v>45</v>
      </c>
      <c r="AX396" s="37" t="s">
        <v>45</v>
      </c>
      <c r="AY396" s="37" t="s">
        <v>45</v>
      </c>
      <c r="AZ396" s="37" t="s">
        <v>45</v>
      </c>
      <c r="BA396" s="37" t="s">
        <v>45</v>
      </c>
      <c r="BB396" s="37" t="s">
        <v>45</v>
      </c>
      <c r="BC396" s="37" t="s">
        <v>45</v>
      </c>
      <c r="BD396" s="37" t="s">
        <v>45</v>
      </c>
      <c r="BE396" s="37" t="s">
        <v>45</v>
      </c>
      <c r="BF396" s="37" t="s">
        <v>45</v>
      </c>
      <c r="BG396" s="37" t="s">
        <v>45</v>
      </c>
      <c r="BH396" s="37" t="s">
        <v>45</v>
      </c>
      <c r="BI396" s="37" t="s">
        <v>45</v>
      </c>
      <c r="BJ396" s="37" t="s">
        <v>45</v>
      </c>
      <c r="BK396" s="37" t="s">
        <v>45</v>
      </c>
      <c r="BL396" s="37" t="s">
        <v>45</v>
      </c>
      <c r="BM396" s="37" t="s">
        <v>45</v>
      </c>
      <c r="BN396" s="37" t="s">
        <v>45</v>
      </c>
      <c r="BO396" s="37" t="s">
        <v>45</v>
      </c>
      <c r="BP396" s="37" t="s">
        <v>45</v>
      </c>
      <c r="BQ396" s="37" t="s">
        <v>45</v>
      </c>
      <c r="BR396" s="37" t="s">
        <v>45</v>
      </c>
      <c r="BS396" s="37" t="s">
        <v>45</v>
      </c>
      <c r="BT396" s="37" t="s">
        <v>45</v>
      </c>
      <c r="BU396" s="37" t="s">
        <v>45</v>
      </c>
      <c r="BV396" s="37" t="s">
        <v>45</v>
      </c>
      <c r="BW396" s="37" t="s">
        <v>45</v>
      </c>
      <c r="BX396" s="37" t="s">
        <v>45</v>
      </c>
      <c r="BY396" s="37" t="s">
        <v>45</v>
      </c>
      <c r="BZ396" s="37" t="s">
        <v>45</v>
      </c>
      <c r="CA396" s="37" t="s">
        <v>45</v>
      </c>
      <c r="CB396" s="37" t="s">
        <v>45</v>
      </c>
      <c r="CC396" s="37" t="s">
        <v>45</v>
      </c>
      <c r="CD396" s="37" t="s">
        <v>45</v>
      </c>
      <c r="CE396" s="37" t="s">
        <v>45</v>
      </c>
      <c r="CF396" s="37" t="s">
        <v>45</v>
      </c>
      <c r="CG396" s="37" t="s">
        <v>45</v>
      </c>
      <c r="CH396" s="37" t="s">
        <v>45</v>
      </c>
      <c r="CI396" s="37" t="s">
        <v>45</v>
      </c>
      <c r="CJ396" s="37" t="s">
        <v>45</v>
      </c>
      <c r="CK396" s="37" t="s">
        <v>45</v>
      </c>
      <c r="CL396" s="37" t="s">
        <v>45</v>
      </c>
      <c r="CM396" s="37" t="s">
        <v>45</v>
      </c>
      <c r="CN396" s="37" t="s">
        <v>45</v>
      </c>
      <c r="CO396" s="37" t="s">
        <v>45</v>
      </c>
      <c r="CP396" s="37" t="s">
        <v>45</v>
      </c>
      <c r="CQ396" s="37" t="s">
        <v>45</v>
      </c>
      <c r="CR396" s="37" t="s">
        <v>45</v>
      </c>
      <c r="CS396" s="37" t="s">
        <v>45</v>
      </c>
      <c r="CT396" s="37" t="s">
        <v>45</v>
      </c>
      <c r="CU396" s="37" t="s">
        <v>45</v>
      </c>
      <c r="CV396" s="37" t="s">
        <v>45</v>
      </c>
      <c r="CW396" s="37" t="s">
        <v>45</v>
      </c>
    </row>
    <row r="397" ht="12.75" customHeight="1">
      <c r="A397" s="11" t="s">
        <v>3177</v>
      </c>
      <c r="B397" s="37" t="str">
        <f t="shared" ref="B397:CW397" si="274">B99</f>
        <v>Per10TotalWeeklyBenefit</v>
      </c>
      <c r="C397" s="37" t="str">
        <f t="shared" si="274"/>
        <v>Per100CoveredPayroll</v>
      </c>
      <c r="D397" s="37" t="str">
        <f t="shared" si="274"/>
        <v>Per10TotalWeeklyBenefit</v>
      </c>
      <c r="E397" s="37" t="str">
        <f t="shared" si="274"/>
        <v>Per100CoveredPayroll</v>
      </c>
      <c r="F397" s="37" t="str">
        <f t="shared" si="274"/>
        <v>Per10TotalWeeklyBenefit</v>
      </c>
      <c r="G397" s="37" t="str">
        <f t="shared" si="274"/>
        <v>Per100CoveredPayroll</v>
      </c>
      <c r="H397" s="37" t="str">
        <f t="shared" si="274"/>
        <v>Per100CoveredPayroll</v>
      </c>
      <c r="I397" s="37" t="str">
        <f t="shared" si="274"/>
        <v>PerEmployeePerMonth</v>
      </c>
      <c r="J397" s="37" t="str">
        <f t="shared" si="274"/>
        <v>PerEmployeePerMonth</v>
      </c>
      <c r="K397" s="37" t="str">
        <f t="shared" si="274"/>
        <v>Per10TotalWeeklyBenefit</v>
      </c>
      <c r="L397" s="37" t="str">
        <f t="shared" si="274"/>
        <v>Per100CoveredPayroll</v>
      </c>
      <c r="M397" s="37" t="str">
        <f t="shared" si="274"/>
        <v>Per10TotalWeeklyBenefit</v>
      </c>
      <c r="N397" s="37" t="str">
        <f t="shared" si="274"/>
        <v>Per10TotalWeeklyBenefit</v>
      </c>
      <c r="O397" s="37" t="str">
        <f t="shared" si="274"/>
        <v>Per10TotalWeeklyBenefit</v>
      </c>
      <c r="P397" s="37" t="str">
        <f t="shared" si="274"/>
        <v>Per10TotalWeeklyBenefit</v>
      </c>
      <c r="Q397" s="37" t="str">
        <f t="shared" si="274"/>
        <v>PerEmployeePerMonth</v>
      </c>
      <c r="R397" s="37" t="str">
        <f t="shared" si="274"/>
        <v>Per100CoveredPayroll</v>
      </c>
      <c r="S397" s="37" t="str">
        <f t="shared" si="274"/>
        <v>Per100CoveredPayroll</v>
      </c>
      <c r="T397" s="37" t="str">
        <f t="shared" si="274"/>
        <v>Per10TotalWeeklyBenefit</v>
      </c>
      <c r="U397" s="37" t="str">
        <f t="shared" si="274"/>
        <v>Per10TotalWeeklyBenefit</v>
      </c>
      <c r="V397" s="37" t="str">
        <f t="shared" si="274"/>
        <v>Per100CoveredPayroll</v>
      </c>
      <c r="W397" s="37" t="str">
        <f t="shared" si="274"/>
        <v>Per100CoveredPayroll</v>
      </c>
      <c r="X397" s="37" t="str">
        <f t="shared" si="274"/>
        <v>Per10TotalWeeklyBenefit</v>
      </c>
      <c r="Y397" s="37" t="str">
        <f t="shared" si="274"/>
        <v>PerEmployeePerMonth</v>
      </c>
      <c r="Z397" s="37" t="str">
        <f t="shared" si="274"/>
        <v>Per100CoveredPayroll</v>
      </c>
      <c r="AA397" s="37" t="str">
        <f t="shared" si="274"/>
        <v>PerEmployeePerMonth</v>
      </c>
      <c r="AB397" s="37" t="str">
        <f t="shared" si="274"/>
        <v>Per10TotalWeeklyBenefit</v>
      </c>
      <c r="AC397" s="37" t="str">
        <f t="shared" si="274"/>
        <v>Per10TotalWeeklyBenefit</v>
      </c>
      <c r="AD397" s="37" t="str">
        <f t="shared" si="274"/>
        <v>Per10TotalWeeklyBenefit</v>
      </c>
      <c r="AE397" s="37" t="str">
        <f t="shared" si="274"/>
        <v>Per10TotalWeeklyBenefit</v>
      </c>
      <c r="AF397" s="37" t="str">
        <f t="shared" si="274"/>
        <v>PerEmployeePerMonth</v>
      </c>
      <c r="AG397" s="37" t="str">
        <f t="shared" si="274"/>
        <v>Per10TotalWeeklyBenefit</v>
      </c>
      <c r="AH397" s="37" t="str">
        <f t="shared" si="274"/>
        <v>Per100CoveredPayroll</v>
      </c>
      <c r="AI397" s="37" t="str">
        <f t="shared" si="274"/>
        <v>Per10TotalWeeklyBenefit</v>
      </c>
      <c r="AJ397" s="37" t="str">
        <f t="shared" si="274"/>
        <v>Per100CoveredPayroll</v>
      </c>
      <c r="AK397" s="37" t="str">
        <f t="shared" si="274"/>
        <v>Per10TotalWeeklyBenefit</v>
      </c>
      <c r="AL397" s="37" t="str">
        <f t="shared" si="274"/>
        <v>Per100CoveredPayroll</v>
      </c>
      <c r="AM397" s="37" t="str">
        <f t="shared" si="274"/>
        <v>Per10TotalWeeklyBenefit</v>
      </c>
      <c r="AN397" s="37" t="str">
        <f t="shared" si="274"/>
        <v>Per100CoveredPayroll</v>
      </c>
      <c r="AO397" s="37" t="str">
        <f t="shared" si="274"/>
        <v>Per10TotalWeeklyBenefit</v>
      </c>
      <c r="AP397" s="37" t="str">
        <f t="shared" si="274"/>
        <v>Per10TotalWeeklyBenefit</v>
      </c>
      <c r="AQ397" s="37" t="str">
        <f t="shared" si="274"/>
        <v>Per100CoveredPayroll</v>
      </c>
      <c r="AR397" s="37" t="str">
        <f t="shared" si="274"/>
        <v>Per100CoveredPayroll</v>
      </c>
      <c r="AS397" s="37" t="str">
        <f t="shared" si="274"/>
        <v>Per10TotalWeeklyBenefit</v>
      </c>
      <c r="AT397" s="37" t="str">
        <f t="shared" si="274"/>
        <v>Per100CoveredPayroll</v>
      </c>
      <c r="AU397" s="37" t="str">
        <f t="shared" si="274"/>
        <v>Per10TotalWeeklyBenefit</v>
      </c>
      <c r="AV397" s="37" t="str">
        <f t="shared" si="274"/>
        <v>Per10TotalWeeklyBenefit</v>
      </c>
      <c r="AW397" s="37" t="str">
        <f t="shared" si="274"/>
        <v>Per100CoveredPayroll</v>
      </c>
      <c r="AX397" s="37" t="str">
        <f t="shared" si="274"/>
        <v>Per100CoveredPayroll</v>
      </c>
      <c r="AY397" s="37" t="str">
        <f t="shared" si="274"/>
        <v>Per10TotalWeeklyBenefit</v>
      </c>
      <c r="AZ397" s="37" t="str">
        <f t="shared" si="274"/>
        <v>Per100CoveredPayroll</v>
      </c>
      <c r="BA397" s="37" t="str">
        <f t="shared" si="274"/>
        <v>Per100CoveredPayroll</v>
      </c>
      <c r="BB397" s="37" t="str">
        <f t="shared" si="274"/>
        <v>Per10TotalWeeklyBenefit</v>
      </c>
      <c r="BC397" s="37" t="str">
        <f t="shared" si="274"/>
        <v>Per10TotalWeeklyBenefit</v>
      </c>
      <c r="BD397" s="37" t="str">
        <f t="shared" si="274"/>
        <v>Per10TotalWeeklyBenefit</v>
      </c>
      <c r="BE397" s="37" t="str">
        <f t="shared" si="274"/>
        <v>PerEmployeePerMonth</v>
      </c>
      <c r="BF397" s="37" t="str">
        <f t="shared" si="274"/>
        <v>PerEmployeePerMonth</v>
      </c>
      <c r="BG397" s="37" t="str">
        <f t="shared" si="274"/>
        <v>Per100CoveredPayroll</v>
      </c>
      <c r="BH397" s="37" t="str">
        <f t="shared" si="274"/>
        <v>Per10TotalWeeklyBenefit</v>
      </c>
      <c r="BI397" s="37" t="str">
        <f t="shared" si="274"/>
        <v>Per10TotalWeeklyBenefit</v>
      </c>
      <c r="BJ397" s="37" t="str">
        <f t="shared" si="274"/>
        <v>Per10TotalWeeklyBenefit</v>
      </c>
      <c r="BK397" s="37" t="str">
        <f t="shared" si="274"/>
        <v>Per100CoveredPayroll</v>
      </c>
      <c r="BL397" s="37" t="str">
        <f t="shared" si="274"/>
        <v>Per100CoveredPayroll</v>
      </c>
      <c r="BM397" s="37" t="str">
        <f t="shared" si="274"/>
        <v>Per10TotalWeeklyBenefit</v>
      </c>
      <c r="BN397" s="37" t="str">
        <f t="shared" si="274"/>
        <v>Per100CoveredPayroll</v>
      </c>
      <c r="BO397" s="37" t="str">
        <f t="shared" si="274"/>
        <v>Per100CoveredPayroll</v>
      </c>
      <c r="BP397" s="37" t="str">
        <f t="shared" si="274"/>
        <v>Per10TotalWeeklyBenefit</v>
      </c>
      <c r="BQ397" s="37" t="str">
        <f t="shared" si="274"/>
        <v>Per100CoveredPayroll</v>
      </c>
      <c r="BR397" s="37" t="str">
        <f t="shared" si="274"/>
        <v>Per100CoveredPayroll</v>
      </c>
      <c r="BS397" s="37" t="str">
        <f t="shared" si="274"/>
        <v>Per10TotalWeeklyBenefit</v>
      </c>
      <c r="BT397" s="37" t="str">
        <f t="shared" si="274"/>
        <v>PerEmployeePerMonth</v>
      </c>
      <c r="BU397" s="37" t="str">
        <f t="shared" si="274"/>
        <v>Per100CoveredPayroll</v>
      </c>
      <c r="BV397" s="37" t="str">
        <f t="shared" si="274"/>
        <v>Per100CoveredPayroll</v>
      </c>
      <c r="BW397" s="37" t="str">
        <f t="shared" si="274"/>
        <v>Per10TotalWeeklyBenefit</v>
      </c>
      <c r="BX397" s="37" t="str">
        <f t="shared" si="274"/>
        <v>PerEmployeePerMonth</v>
      </c>
      <c r="BY397" s="37" t="str">
        <f t="shared" si="274"/>
        <v>Per100CoveredPayroll</v>
      </c>
      <c r="BZ397" s="37" t="str">
        <f t="shared" si="274"/>
        <v>Per100CoveredPayroll</v>
      </c>
      <c r="CA397" s="37" t="str">
        <f t="shared" si="274"/>
        <v>Per100CoveredPayroll</v>
      </c>
      <c r="CB397" s="37" t="str">
        <f t="shared" si="274"/>
        <v>Per10TotalWeeklyBenefit</v>
      </c>
      <c r="CC397" s="37" t="str">
        <f t="shared" si="274"/>
        <v>Per100CoveredPayroll</v>
      </c>
      <c r="CD397" s="37" t="str">
        <f t="shared" si="274"/>
        <v>Per100CoveredPayroll</v>
      </c>
      <c r="CE397" s="37" t="str">
        <f t="shared" si="274"/>
        <v>Per100CoveredPayroll</v>
      </c>
      <c r="CF397" s="37" t="str">
        <f t="shared" si="274"/>
        <v>Per100CoveredPayroll</v>
      </c>
      <c r="CG397" s="37" t="str">
        <f t="shared" si="274"/>
        <v>Per10TotalWeeklyBenefit</v>
      </c>
      <c r="CH397" s="37" t="str">
        <f t="shared" si="274"/>
        <v>Per10TotalWeeklyBenefit</v>
      </c>
      <c r="CI397" s="37" t="str">
        <f t="shared" si="274"/>
        <v>Per100CoveredPayroll</v>
      </c>
      <c r="CJ397" s="37" t="str">
        <f t="shared" si="274"/>
        <v>Per10TotalWeeklyBenefit</v>
      </c>
      <c r="CK397" s="37" t="str">
        <f t="shared" si="274"/>
        <v>Per100CoveredPayroll</v>
      </c>
      <c r="CL397" s="37" t="str">
        <f t="shared" si="274"/>
        <v>Per100CoveredPayroll</v>
      </c>
      <c r="CM397" s="37" t="str">
        <f t="shared" si="274"/>
        <v>Per100CoveredPayroll</v>
      </c>
      <c r="CN397" s="37" t="str">
        <f t="shared" si="274"/>
        <v>Per100CoveredPayroll</v>
      </c>
      <c r="CO397" s="37" t="str">
        <f t="shared" si="274"/>
        <v>Per10TotalWeeklyBenefit</v>
      </c>
      <c r="CP397" s="37" t="str">
        <f t="shared" si="274"/>
        <v>Per10TotalWeeklyBenefit</v>
      </c>
      <c r="CQ397" s="37" t="str">
        <f t="shared" si="274"/>
        <v>Per100CoveredPayroll</v>
      </c>
      <c r="CR397" s="37" t="str">
        <f t="shared" si="274"/>
        <v>Per10TotalWeeklyBenefit</v>
      </c>
      <c r="CS397" s="37" t="str">
        <f t="shared" si="274"/>
        <v>Per100CoveredPayroll</v>
      </c>
      <c r="CT397" s="37" t="str">
        <f t="shared" si="274"/>
        <v>Per100CoveredPayroll</v>
      </c>
      <c r="CU397" s="37" t="str">
        <f t="shared" si="274"/>
        <v>Per100CoveredPayroll</v>
      </c>
      <c r="CV397" s="37" t="str">
        <f t="shared" si="274"/>
        <v>Per100CoveredPayroll</v>
      </c>
      <c r="CW397" s="37" t="str">
        <f t="shared" si="274"/>
        <v>Per100CoveredPayroll</v>
      </c>
    </row>
    <row r="398" ht="12.75" customHeight="1">
      <c r="A398" s="11" t="s">
        <v>3178</v>
      </c>
      <c r="B398" s="37">
        <f t="shared" ref="B398:CW398" si="275">RANDBETWEEN(1,9)*10000</f>
        <v>20000</v>
      </c>
      <c r="C398" s="37">
        <f t="shared" si="275"/>
        <v>90000</v>
      </c>
      <c r="D398" s="37">
        <f t="shared" si="275"/>
        <v>80000</v>
      </c>
      <c r="E398" s="37">
        <f t="shared" si="275"/>
        <v>70000</v>
      </c>
      <c r="F398" s="37">
        <f t="shared" si="275"/>
        <v>10000</v>
      </c>
      <c r="G398" s="37">
        <f t="shared" si="275"/>
        <v>30000</v>
      </c>
      <c r="H398" s="37">
        <f t="shared" si="275"/>
        <v>20000</v>
      </c>
      <c r="I398" s="37">
        <f t="shared" si="275"/>
        <v>80000</v>
      </c>
      <c r="J398" s="37">
        <f t="shared" si="275"/>
        <v>20000</v>
      </c>
      <c r="K398" s="37">
        <f t="shared" si="275"/>
        <v>70000</v>
      </c>
      <c r="L398" s="37">
        <f t="shared" si="275"/>
        <v>70000</v>
      </c>
      <c r="M398" s="37">
        <f t="shared" si="275"/>
        <v>20000</v>
      </c>
      <c r="N398" s="37">
        <f t="shared" si="275"/>
        <v>80000</v>
      </c>
      <c r="O398" s="37">
        <f t="shared" si="275"/>
        <v>60000</v>
      </c>
      <c r="P398" s="37">
        <f t="shared" si="275"/>
        <v>60000</v>
      </c>
      <c r="Q398" s="37">
        <f t="shared" si="275"/>
        <v>90000</v>
      </c>
      <c r="R398" s="37">
        <f t="shared" si="275"/>
        <v>70000</v>
      </c>
      <c r="S398" s="37">
        <f t="shared" si="275"/>
        <v>20000</v>
      </c>
      <c r="T398" s="37">
        <f t="shared" si="275"/>
        <v>90000</v>
      </c>
      <c r="U398" s="37">
        <f t="shared" si="275"/>
        <v>20000</v>
      </c>
      <c r="V398" s="37">
        <f t="shared" si="275"/>
        <v>40000</v>
      </c>
      <c r="W398" s="37">
        <f t="shared" si="275"/>
        <v>30000</v>
      </c>
      <c r="X398" s="37">
        <f t="shared" si="275"/>
        <v>60000</v>
      </c>
      <c r="Y398" s="37">
        <f t="shared" si="275"/>
        <v>80000</v>
      </c>
      <c r="Z398" s="37">
        <f t="shared" si="275"/>
        <v>20000</v>
      </c>
      <c r="AA398" s="37">
        <f t="shared" si="275"/>
        <v>40000</v>
      </c>
      <c r="AB398" s="37">
        <f t="shared" si="275"/>
        <v>20000</v>
      </c>
      <c r="AC398" s="37">
        <f t="shared" si="275"/>
        <v>20000</v>
      </c>
      <c r="AD398" s="37">
        <f t="shared" si="275"/>
        <v>70000</v>
      </c>
      <c r="AE398" s="37">
        <f t="shared" si="275"/>
        <v>30000</v>
      </c>
      <c r="AF398" s="37">
        <f t="shared" si="275"/>
        <v>80000</v>
      </c>
      <c r="AG398" s="37">
        <f t="shared" si="275"/>
        <v>30000</v>
      </c>
      <c r="AH398" s="37">
        <f t="shared" si="275"/>
        <v>10000</v>
      </c>
      <c r="AI398" s="37">
        <f t="shared" si="275"/>
        <v>80000</v>
      </c>
      <c r="AJ398" s="37">
        <f t="shared" si="275"/>
        <v>70000</v>
      </c>
      <c r="AK398" s="37">
        <f t="shared" si="275"/>
        <v>90000</v>
      </c>
      <c r="AL398" s="37">
        <f t="shared" si="275"/>
        <v>50000</v>
      </c>
      <c r="AM398" s="37">
        <f t="shared" si="275"/>
        <v>80000</v>
      </c>
      <c r="AN398" s="37">
        <f t="shared" si="275"/>
        <v>30000</v>
      </c>
      <c r="AO398" s="37">
        <f t="shared" si="275"/>
        <v>30000</v>
      </c>
      <c r="AP398" s="37">
        <f t="shared" si="275"/>
        <v>60000</v>
      </c>
      <c r="AQ398" s="37">
        <f t="shared" si="275"/>
        <v>30000</v>
      </c>
      <c r="AR398" s="37">
        <f t="shared" si="275"/>
        <v>50000</v>
      </c>
      <c r="AS398" s="37">
        <f t="shared" si="275"/>
        <v>10000</v>
      </c>
      <c r="AT398" s="37">
        <f t="shared" si="275"/>
        <v>60000</v>
      </c>
      <c r="AU398" s="37">
        <f t="shared" si="275"/>
        <v>40000</v>
      </c>
      <c r="AV398" s="37">
        <f t="shared" si="275"/>
        <v>60000</v>
      </c>
      <c r="AW398" s="37">
        <f t="shared" si="275"/>
        <v>60000</v>
      </c>
      <c r="AX398" s="37">
        <f t="shared" si="275"/>
        <v>40000</v>
      </c>
      <c r="AY398" s="37">
        <f t="shared" si="275"/>
        <v>10000</v>
      </c>
      <c r="AZ398" s="37">
        <f t="shared" si="275"/>
        <v>80000</v>
      </c>
      <c r="BA398" s="37">
        <f t="shared" si="275"/>
        <v>40000</v>
      </c>
      <c r="BB398" s="37">
        <f t="shared" si="275"/>
        <v>80000</v>
      </c>
      <c r="BC398" s="37">
        <f t="shared" si="275"/>
        <v>90000</v>
      </c>
      <c r="BD398" s="37">
        <f t="shared" si="275"/>
        <v>80000</v>
      </c>
      <c r="BE398" s="37">
        <f t="shared" si="275"/>
        <v>70000</v>
      </c>
      <c r="BF398" s="37">
        <f t="shared" si="275"/>
        <v>50000</v>
      </c>
      <c r="BG398" s="37">
        <f t="shared" si="275"/>
        <v>30000</v>
      </c>
      <c r="BH398" s="37">
        <f t="shared" si="275"/>
        <v>30000</v>
      </c>
      <c r="BI398" s="37">
        <f t="shared" si="275"/>
        <v>40000</v>
      </c>
      <c r="BJ398" s="37">
        <f t="shared" si="275"/>
        <v>60000</v>
      </c>
      <c r="BK398" s="37">
        <f t="shared" si="275"/>
        <v>20000</v>
      </c>
      <c r="BL398" s="37">
        <f t="shared" si="275"/>
        <v>40000</v>
      </c>
      <c r="BM398" s="37">
        <f t="shared" si="275"/>
        <v>70000</v>
      </c>
      <c r="BN398" s="37">
        <f t="shared" si="275"/>
        <v>90000</v>
      </c>
      <c r="BO398" s="37">
        <f t="shared" si="275"/>
        <v>60000</v>
      </c>
      <c r="BP398" s="37">
        <f t="shared" si="275"/>
        <v>60000</v>
      </c>
      <c r="BQ398" s="37">
        <f t="shared" si="275"/>
        <v>20000</v>
      </c>
      <c r="BR398" s="37">
        <f t="shared" si="275"/>
        <v>60000</v>
      </c>
      <c r="BS398" s="37">
        <f t="shared" si="275"/>
        <v>80000</v>
      </c>
      <c r="BT398" s="37">
        <f t="shared" si="275"/>
        <v>60000</v>
      </c>
      <c r="BU398" s="37">
        <f t="shared" si="275"/>
        <v>20000</v>
      </c>
      <c r="BV398" s="37">
        <f t="shared" si="275"/>
        <v>60000</v>
      </c>
      <c r="BW398" s="37">
        <f t="shared" si="275"/>
        <v>10000</v>
      </c>
      <c r="BX398" s="37">
        <f t="shared" si="275"/>
        <v>80000</v>
      </c>
      <c r="BY398" s="37">
        <f t="shared" si="275"/>
        <v>60000</v>
      </c>
      <c r="BZ398" s="37">
        <f t="shared" si="275"/>
        <v>50000</v>
      </c>
      <c r="CA398" s="37">
        <f t="shared" si="275"/>
        <v>10000</v>
      </c>
      <c r="CB398" s="37">
        <f t="shared" si="275"/>
        <v>50000</v>
      </c>
      <c r="CC398" s="37">
        <f t="shared" si="275"/>
        <v>10000</v>
      </c>
      <c r="CD398" s="37">
        <f t="shared" si="275"/>
        <v>70000</v>
      </c>
      <c r="CE398" s="37">
        <f t="shared" si="275"/>
        <v>60000</v>
      </c>
      <c r="CF398" s="37">
        <f t="shared" si="275"/>
        <v>80000</v>
      </c>
      <c r="CG398" s="37">
        <f t="shared" si="275"/>
        <v>20000</v>
      </c>
      <c r="CH398" s="37">
        <f t="shared" si="275"/>
        <v>10000</v>
      </c>
      <c r="CI398" s="37">
        <f t="shared" si="275"/>
        <v>50000</v>
      </c>
      <c r="CJ398" s="37">
        <f t="shared" si="275"/>
        <v>40000</v>
      </c>
      <c r="CK398" s="37">
        <f t="shared" si="275"/>
        <v>40000</v>
      </c>
      <c r="CL398" s="37">
        <f t="shared" si="275"/>
        <v>30000</v>
      </c>
      <c r="CM398" s="37">
        <f t="shared" si="275"/>
        <v>90000</v>
      </c>
      <c r="CN398" s="37">
        <f t="shared" si="275"/>
        <v>90000</v>
      </c>
      <c r="CO398" s="37">
        <f t="shared" si="275"/>
        <v>90000</v>
      </c>
      <c r="CP398" s="37">
        <f t="shared" si="275"/>
        <v>20000</v>
      </c>
      <c r="CQ398" s="37">
        <f t="shared" si="275"/>
        <v>80000</v>
      </c>
      <c r="CR398" s="37">
        <f t="shared" si="275"/>
        <v>60000</v>
      </c>
      <c r="CS398" s="37">
        <f t="shared" si="275"/>
        <v>20000</v>
      </c>
      <c r="CT398" s="37">
        <f t="shared" si="275"/>
        <v>40000</v>
      </c>
      <c r="CU398" s="37">
        <f t="shared" si="275"/>
        <v>60000</v>
      </c>
      <c r="CV398" s="37">
        <f t="shared" si="275"/>
        <v>70000</v>
      </c>
      <c r="CW398" s="37">
        <f t="shared" si="275"/>
        <v>10000</v>
      </c>
    </row>
    <row r="399" ht="12.75" customHeight="1">
      <c r="A399" s="11" t="s">
        <v>3179</v>
      </c>
      <c r="B399" s="37">
        <f t="shared" ref="B399:CW399" si="276">ROUND(B398*2/3,0)</f>
        <v>13333</v>
      </c>
      <c r="C399" s="37">
        <f t="shared" si="276"/>
        <v>60000</v>
      </c>
      <c r="D399" s="37">
        <f t="shared" si="276"/>
        <v>53333</v>
      </c>
      <c r="E399" s="37">
        <f t="shared" si="276"/>
        <v>46667</v>
      </c>
      <c r="F399" s="37">
        <f t="shared" si="276"/>
        <v>6667</v>
      </c>
      <c r="G399" s="37">
        <f t="shared" si="276"/>
        <v>20000</v>
      </c>
      <c r="H399" s="37">
        <f t="shared" si="276"/>
        <v>13333</v>
      </c>
      <c r="I399" s="37">
        <f t="shared" si="276"/>
        <v>53333</v>
      </c>
      <c r="J399" s="37">
        <f t="shared" si="276"/>
        <v>13333</v>
      </c>
      <c r="K399" s="37">
        <f t="shared" si="276"/>
        <v>46667</v>
      </c>
      <c r="L399" s="37">
        <f t="shared" si="276"/>
        <v>46667</v>
      </c>
      <c r="M399" s="37">
        <f t="shared" si="276"/>
        <v>13333</v>
      </c>
      <c r="N399" s="37">
        <f t="shared" si="276"/>
        <v>53333</v>
      </c>
      <c r="O399" s="37">
        <f t="shared" si="276"/>
        <v>40000</v>
      </c>
      <c r="P399" s="37">
        <f t="shared" si="276"/>
        <v>40000</v>
      </c>
      <c r="Q399" s="37">
        <f t="shared" si="276"/>
        <v>60000</v>
      </c>
      <c r="R399" s="37">
        <f t="shared" si="276"/>
        <v>46667</v>
      </c>
      <c r="S399" s="37">
        <f t="shared" si="276"/>
        <v>13333</v>
      </c>
      <c r="T399" s="37">
        <f t="shared" si="276"/>
        <v>60000</v>
      </c>
      <c r="U399" s="37">
        <f t="shared" si="276"/>
        <v>13333</v>
      </c>
      <c r="V399" s="37">
        <f t="shared" si="276"/>
        <v>26667</v>
      </c>
      <c r="W399" s="37">
        <f t="shared" si="276"/>
        <v>20000</v>
      </c>
      <c r="X399" s="37">
        <f t="shared" si="276"/>
        <v>40000</v>
      </c>
      <c r="Y399" s="37">
        <f t="shared" si="276"/>
        <v>53333</v>
      </c>
      <c r="Z399" s="37">
        <f t="shared" si="276"/>
        <v>13333</v>
      </c>
      <c r="AA399" s="37">
        <f t="shared" si="276"/>
        <v>26667</v>
      </c>
      <c r="AB399" s="37">
        <f t="shared" si="276"/>
        <v>13333</v>
      </c>
      <c r="AC399" s="37">
        <f t="shared" si="276"/>
        <v>13333</v>
      </c>
      <c r="AD399" s="37">
        <f t="shared" si="276"/>
        <v>46667</v>
      </c>
      <c r="AE399" s="37">
        <f t="shared" si="276"/>
        <v>20000</v>
      </c>
      <c r="AF399" s="37">
        <f t="shared" si="276"/>
        <v>53333</v>
      </c>
      <c r="AG399" s="37">
        <f t="shared" si="276"/>
        <v>20000</v>
      </c>
      <c r="AH399" s="37">
        <f t="shared" si="276"/>
        <v>6667</v>
      </c>
      <c r="AI399" s="37">
        <f t="shared" si="276"/>
        <v>53333</v>
      </c>
      <c r="AJ399" s="37">
        <f t="shared" si="276"/>
        <v>46667</v>
      </c>
      <c r="AK399" s="37">
        <f t="shared" si="276"/>
        <v>60000</v>
      </c>
      <c r="AL399" s="37">
        <f t="shared" si="276"/>
        <v>33333</v>
      </c>
      <c r="AM399" s="37">
        <f t="shared" si="276"/>
        <v>53333</v>
      </c>
      <c r="AN399" s="37">
        <f t="shared" si="276"/>
        <v>20000</v>
      </c>
      <c r="AO399" s="37">
        <f t="shared" si="276"/>
        <v>20000</v>
      </c>
      <c r="AP399" s="37">
        <f t="shared" si="276"/>
        <v>40000</v>
      </c>
      <c r="AQ399" s="37">
        <f t="shared" si="276"/>
        <v>20000</v>
      </c>
      <c r="AR399" s="37">
        <f t="shared" si="276"/>
        <v>33333</v>
      </c>
      <c r="AS399" s="37">
        <f t="shared" si="276"/>
        <v>6667</v>
      </c>
      <c r="AT399" s="37">
        <f t="shared" si="276"/>
        <v>40000</v>
      </c>
      <c r="AU399" s="37">
        <f t="shared" si="276"/>
        <v>26667</v>
      </c>
      <c r="AV399" s="37">
        <f t="shared" si="276"/>
        <v>40000</v>
      </c>
      <c r="AW399" s="37">
        <f t="shared" si="276"/>
        <v>40000</v>
      </c>
      <c r="AX399" s="37">
        <f t="shared" si="276"/>
        <v>26667</v>
      </c>
      <c r="AY399" s="37">
        <f t="shared" si="276"/>
        <v>6667</v>
      </c>
      <c r="AZ399" s="37">
        <f t="shared" si="276"/>
        <v>53333</v>
      </c>
      <c r="BA399" s="37">
        <f t="shared" si="276"/>
        <v>26667</v>
      </c>
      <c r="BB399" s="37">
        <f t="shared" si="276"/>
        <v>53333</v>
      </c>
      <c r="BC399" s="37">
        <f t="shared" si="276"/>
        <v>60000</v>
      </c>
      <c r="BD399" s="37">
        <f t="shared" si="276"/>
        <v>53333</v>
      </c>
      <c r="BE399" s="37">
        <f t="shared" si="276"/>
        <v>46667</v>
      </c>
      <c r="BF399" s="37">
        <f t="shared" si="276"/>
        <v>33333</v>
      </c>
      <c r="BG399" s="37">
        <f t="shared" si="276"/>
        <v>20000</v>
      </c>
      <c r="BH399" s="37">
        <f t="shared" si="276"/>
        <v>20000</v>
      </c>
      <c r="BI399" s="37">
        <f t="shared" si="276"/>
        <v>26667</v>
      </c>
      <c r="BJ399" s="37">
        <f t="shared" si="276"/>
        <v>40000</v>
      </c>
      <c r="BK399" s="37">
        <f t="shared" si="276"/>
        <v>13333</v>
      </c>
      <c r="BL399" s="37">
        <f t="shared" si="276"/>
        <v>26667</v>
      </c>
      <c r="BM399" s="37">
        <f t="shared" si="276"/>
        <v>46667</v>
      </c>
      <c r="BN399" s="37">
        <f t="shared" si="276"/>
        <v>60000</v>
      </c>
      <c r="BO399" s="37">
        <f t="shared" si="276"/>
        <v>40000</v>
      </c>
      <c r="BP399" s="37">
        <f t="shared" si="276"/>
        <v>40000</v>
      </c>
      <c r="BQ399" s="37">
        <f t="shared" si="276"/>
        <v>13333</v>
      </c>
      <c r="BR399" s="37">
        <f t="shared" si="276"/>
        <v>40000</v>
      </c>
      <c r="BS399" s="37">
        <f t="shared" si="276"/>
        <v>53333</v>
      </c>
      <c r="BT399" s="37">
        <f t="shared" si="276"/>
        <v>40000</v>
      </c>
      <c r="BU399" s="37">
        <f t="shared" si="276"/>
        <v>13333</v>
      </c>
      <c r="BV399" s="37">
        <f t="shared" si="276"/>
        <v>40000</v>
      </c>
      <c r="BW399" s="37">
        <f t="shared" si="276"/>
        <v>6667</v>
      </c>
      <c r="BX399" s="37">
        <f t="shared" si="276"/>
        <v>53333</v>
      </c>
      <c r="BY399" s="37">
        <f t="shared" si="276"/>
        <v>40000</v>
      </c>
      <c r="BZ399" s="37">
        <f t="shared" si="276"/>
        <v>33333</v>
      </c>
      <c r="CA399" s="37">
        <f t="shared" si="276"/>
        <v>6667</v>
      </c>
      <c r="CB399" s="37">
        <f t="shared" si="276"/>
        <v>33333</v>
      </c>
      <c r="CC399" s="37">
        <f t="shared" si="276"/>
        <v>6667</v>
      </c>
      <c r="CD399" s="37">
        <f t="shared" si="276"/>
        <v>46667</v>
      </c>
      <c r="CE399" s="37">
        <f t="shared" si="276"/>
        <v>40000</v>
      </c>
      <c r="CF399" s="37">
        <f t="shared" si="276"/>
        <v>53333</v>
      </c>
      <c r="CG399" s="37">
        <f t="shared" si="276"/>
        <v>13333</v>
      </c>
      <c r="CH399" s="37">
        <f t="shared" si="276"/>
        <v>6667</v>
      </c>
      <c r="CI399" s="37">
        <f t="shared" si="276"/>
        <v>33333</v>
      </c>
      <c r="CJ399" s="37">
        <f t="shared" si="276"/>
        <v>26667</v>
      </c>
      <c r="CK399" s="37">
        <f t="shared" si="276"/>
        <v>26667</v>
      </c>
      <c r="CL399" s="37">
        <f t="shared" si="276"/>
        <v>20000</v>
      </c>
      <c r="CM399" s="37">
        <f t="shared" si="276"/>
        <v>60000</v>
      </c>
      <c r="CN399" s="37">
        <f t="shared" si="276"/>
        <v>60000</v>
      </c>
      <c r="CO399" s="37">
        <f t="shared" si="276"/>
        <v>60000</v>
      </c>
      <c r="CP399" s="37">
        <f t="shared" si="276"/>
        <v>13333</v>
      </c>
      <c r="CQ399" s="37">
        <f t="shared" si="276"/>
        <v>53333</v>
      </c>
      <c r="CR399" s="37">
        <f t="shared" si="276"/>
        <v>40000</v>
      </c>
      <c r="CS399" s="37">
        <f t="shared" si="276"/>
        <v>13333</v>
      </c>
      <c r="CT399" s="37">
        <f t="shared" si="276"/>
        <v>26667</v>
      </c>
      <c r="CU399" s="37">
        <f t="shared" si="276"/>
        <v>40000</v>
      </c>
      <c r="CV399" s="37">
        <f t="shared" si="276"/>
        <v>46667</v>
      </c>
      <c r="CW399" s="37">
        <f t="shared" si="276"/>
        <v>6667</v>
      </c>
    </row>
    <row r="400" ht="12.75" customHeight="1">
      <c r="A400" s="11" t="s">
        <v>3180</v>
      </c>
      <c r="B400" s="37" t="s">
        <v>43</v>
      </c>
      <c r="C400" s="37" t="s">
        <v>43</v>
      </c>
      <c r="D400" s="37" t="s">
        <v>43</v>
      </c>
      <c r="E400" s="37" t="s">
        <v>43</v>
      </c>
      <c r="F400" s="37" t="s">
        <v>43</v>
      </c>
      <c r="G400" s="37" t="s">
        <v>43</v>
      </c>
      <c r="H400" s="37" t="s">
        <v>43</v>
      </c>
      <c r="I400" s="37" t="s">
        <v>43</v>
      </c>
      <c r="J400" s="37" t="s">
        <v>43</v>
      </c>
      <c r="K400" s="37" t="s">
        <v>43</v>
      </c>
      <c r="L400" s="37" t="s">
        <v>43</v>
      </c>
      <c r="M400" s="37" t="s">
        <v>43</v>
      </c>
      <c r="N400" s="37" t="s">
        <v>43</v>
      </c>
      <c r="O400" s="37" t="s">
        <v>43</v>
      </c>
      <c r="P400" s="37" t="s">
        <v>43</v>
      </c>
      <c r="Q400" s="37" t="s">
        <v>43</v>
      </c>
      <c r="R400" s="37" t="s">
        <v>43</v>
      </c>
      <c r="S400" s="37" t="s">
        <v>43</v>
      </c>
      <c r="T400" s="37" t="s">
        <v>43</v>
      </c>
      <c r="U400" s="37" t="s">
        <v>43</v>
      </c>
      <c r="V400" s="37" t="s">
        <v>43</v>
      </c>
      <c r="W400" s="37" t="s">
        <v>43</v>
      </c>
      <c r="X400" s="37" t="s">
        <v>43</v>
      </c>
      <c r="Y400" s="37" t="s">
        <v>43</v>
      </c>
      <c r="Z400" s="37" t="s">
        <v>43</v>
      </c>
      <c r="AA400" s="37" t="s">
        <v>43</v>
      </c>
      <c r="AB400" s="37" t="s">
        <v>43</v>
      </c>
      <c r="AC400" s="37" t="s">
        <v>43</v>
      </c>
      <c r="AD400" s="37" t="s">
        <v>43</v>
      </c>
      <c r="AE400" s="37" t="s">
        <v>43</v>
      </c>
      <c r="AF400" s="37" t="s">
        <v>43</v>
      </c>
      <c r="AG400" s="37" t="s">
        <v>43</v>
      </c>
      <c r="AH400" s="37" t="s">
        <v>43</v>
      </c>
      <c r="AI400" s="37" t="s">
        <v>43</v>
      </c>
      <c r="AJ400" s="37" t="s">
        <v>43</v>
      </c>
      <c r="AK400" s="37" t="s">
        <v>43</v>
      </c>
      <c r="AL400" s="37" t="s">
        <v>43</v>
      </c>
      <c r="AM400" s="37" t="s">
        <v>43</v>
      </c>
      <c r="AN400" s="37" t="s">
        <v>43</v>
      </c>
      <c r="AO400" s="37" t="s">
        <v>43</v>
      </c>
      <c r="AP400" s="37" t="s">
        <v>43</v>
      </c>
      <c r="AQ400" s="37" t="s">
        <v>43</v>
      </c>
      <c r="AR400" s="37" t="s">
        <v>43</v>
      </c>
      <c r="AS400" s="37" t="s">
        <v>43</v>
      </c>
      <c r="AT400" s="37" t="s">
        <v>43</v>
      </c>
      <c r="AU400" s="37" t="s">
        <v>43</v>
      </c>
      <c r="AV400" s="37" t="s">
        <v>43</v>
      </c>
      <c r="AW400" s="37" t="s">
        <v>43</v>
      </c>
      <c r="AX400" s="37" t="s">
        <v>43</v>
      </c>
      <c r="AY400" s="37" t="s">
        <v>43</v>
      </c>
      <c r="AZ400" s="37" t="s">
        <v>43</v>
      </c>
      <c r="BA400" s="37" t="s">
        <v>43</v>
      </c>
      <c r="BB400" s="37" t="s">
        <v>43</v>
      </c>
      <c r="BC400" s="37" t="s">
        <v>43</v>
      </c>
      <c r="BD400" s="37" t="s">
        <v>43</v>
      </c>
      <c r="BE400" s="37" t="s">
        <v>43</v>
      </c>
      <c r="BF400" s="37" t="s">
        <v>43</v>
      </c>
      <c r="BG400" s="37" t="s">
        <v>43</v>
      </c>
      <c r="BH400" s="37" t="s">
        <v>43</v>
      </c>
      <c r="BI400" s="37" t="s">
        <v>43</v>
      </c>
      <c r="BJ400" s="37" t="s">
        <v>43</v>
      </c>
      <c r="BK400" s="37" t="s">
        <v>43</v>
      </c>
      <c r="BL400" s="37" t="s">
        <v>43</v>
      </c>
      <c r="BM400" s="37" t="s">
        <v>43</v>
      </c>
      <c r="BN400" s="37" t="s">
        <v>43</v>
      </c>
      <c r="BO400" s="37" t="s">
        <v>43</v>
      </c>
      <c r="BP400" s="37" t="s">
        <v>43</v>
      </c>
      <c r="BQ400" s="37" t="s">
        <v>43</v>
      </c>
      <c r="BR400" s="37" t="s">
        <v>43</v>
      </c>
      <c r="BS400" s="37" t="s">
        <v>43</v>
      </c>
      <c r="BT400" s="37" t="s">
        <v>43</v>
      </c>
      <c r="BU400" s="37" t="s">
        <v>43</v>
      </c>
      <c r="BV400" s="37" t="s">
        <v>43</v>
      </c>
      <c r="BW400" s="37" t="s">
        <v>43</v>
      </c>
      <c r="BX400" s="37" t="s">
        <v>43</v>
      </c>
      <c r="BY400" s="37" t="s">
        <v>43</v>
      </c>
      <c r="BZ400" s="37" t="s">
        <v>43</v>
      </c>
      <c r="CA400" s="37" t="s">
        <v>43</v>
      </c>
      <c r="CB400" s="37" t="s">
        <v>43</v>
      </c>
      <c r="CC400" s="37" t="s">
        <v>43</v>
      </c>
      <c r="CD400" s="37" t="s">
        <v>43</v>
      </c>
      <c r="CE400" s="37" t="s">
        <v>43</v>
      </c>
      <c r="CF400" s="37" t="s">
        <v>43</v>
      </c>
      <c r="CG400" s="37" t="s">
        <v>43</v>
      </c>
      <c r="CH400" s="37" t="s">
        <v>43</v>
      </c>
      <c r="CI400" s="37" t="s">
        <v>43</v>
      </c>
      <c r="CJ400" s="37" t="s">
        <v>43</v>
      </c>
      <c r="CK400" s="37" t="s">
        <v>43</v>
      </c>
      <c r="CL400" s="37" t="s">
        <v>43</v>
      </c>
      <c r="CM400" s="37" t="s">
        <v>43</v>
      </c>
      <c r="CN400" s="37" t="s">
        <v>43</v>
      </c>
      <c r="CO400" s="37" t="s">
        <v>43</v>
      </c>
      <c r="CP400" s="37" t="s">
        <v>43</v>
      </c>
      <c r="CQ400" s="37" t="s">
        <v>43</v>
      </c>
      <c r="CR400" s="37" t="s">
        <v>43</v>
      </c>
      <c r="CS400" s="37" t="s">
        <v>43</v>
      </c>
      <c r="CT400" s="37" t="s">
        <v>43</v>
      </c>
      <c r="CU400" s="37" t="s">
        <v>43</v>
      </c>
      <c r="CV400" s="37" t="s">
        <v>43</v>
      </c>
      <c r="CW400" s="37" t="s">
        <v>43</v>
      </c>
    </row>
    <row r="401" ht="12.75" customHeight="1">
      <c r="A401" s="11" t="s">
        <v>3181</v>
      </c>
      <c r="B401" s="37">
        <f t="shared" ref="B401:CW401" si="277">RANDBETWEEN(1,1000)</f>
        <v>576</v>
      </c>
      <c r="C401" s="37">
        <f t="shared" si="277"/>
        <v>31</v>
      </c>
      <c r="D401" s="37">
        <f t="shared" si="277"/>
        <v>966</v>
      </c>
      <c r="E401" s="37">
        <f t="shared" si="277"/>
        <v>549</v>
      </c>
      <c r="F401" s="37">
        <f t="shared" si="277"/>
        <v>941</v>
      </c>
      <c r="G401" s="37">
        <f t="shared" si="277"/>
        <v>587</v>
      </c>
      <c r="H401" s="37">
        <f t="shared" si="277"/>
        <v>290</v>
      </c>
      <c r="I401" s="37">
        <f t="shared" si="277"/>
        <v>602</v>
      </c>
      <c r="J401" s="37">
        <f t="shared" si="277"/>
        <v>875</v>
      </c>
      <c r="K401" s="37">
        <f t="shared" si="277"/>
        <v>676</v>
      </c>
      <c r="L401" s="37">
        <f t="shared" si="277"/>
        <v>50</v>
      </c>
      <c r="M401" s="37">
        <f t="shared" si="277"/>
        <v>750</v>
      </c>
      <c r="N401" s="37">
        <f t="shared" si="277"/>
        <v>351</v>
      </c>
      <c r="O401" s="37">
        <f t="shared" si="277"/>
        <v>611</v>
      </c>
      <c r="P401" s="37">
        <f t="shared" si="277"/>
        <v>504</v>
      </c>
      <c r="Q401" s="37">
        <f t="shared" si="277"/>
        <v>790</v>
      </c>
      <c r="R401" s="37">
        <f t="shared" si="277"/>
        <v>170</v>
      </c>
      <c r="S401" s="37">
        <f t="shared" si="277"/>
        <v>775</v>
      </c>
      <c r="T401" s="37">
        <f t="shared" si="277"/>
        <v>787</v>
      </c>
      <c r="U401" s="37">
        <f t="shared" si="277"/>
        <v>334</v>
      </c>
      <c r="V401" s="37">
        <f t="shared" si="277"/>
        <v>391</v>
      </c>
      <c r="W401" s="37">
        <f t="shared" si="277"/>
        <v>442</v>
      </c>
      <c r="X401" s="37">
        <f t="shared" si="277"/>
        <v>352</v>
      </c>
      <c r="Y401" s="37">
        <f t="shared" si="277"/>
        <v>731</v>
      </c>
      <c r="Z401" s="37">
        <f t="shared" si="277"/>
        <v>349</v>
      </c>
      <c r="AA401" s="37">
        <f t="shared" si="277"/>
        <v>793</v>
      </c>
      <c r="AB401" s="37">
        <f t="shared" si="277"/>
        <v>51</v>
      </c>
      <c r="AC401" s="37">
        <f t="shared" si="277"/>
        <v>174</v>
      </c>
      <c r="AD401" s="37">
        <f t="shared" si="277"/>
        <v>589</v>
      </c>
      <c r="AE401" s="37">
        <f t="shared" si="277"/>
        <v>894</v>
      </c>
      <c r="AF401" s="37">
        <f t="shared" si="277"/>
        <v>781</v>
      </c>
      <c r="AG401" s="37">
        <f t="shared" si="277"/>
        <v>552</v>
      </c>
      <c r="AH401" s="37">
        <f t="shared" si="277"/>
        <v>841</v>
      </c>
      <c r="AI401" s="37">
        <f t="shared" si="277"/>
        <v>191</v>
      </c>
      <c r="AJ401" s="37">
        <f t="shared" si="277"/>
        <v>231</v>
      </c>
      <c r="AK401" s="37">
        <f t="shared" si="277"/>
        <v>345</v>
      </c>
      <c r="AL401" s="37">
        <f t="shared" si="277"/>
        <v>801</v>
      </c>
      <c r="AM401" s="37">
        <f t="shared" si="277"/>
        <v>970</v>
      </c>
      <c r="AN401" s="37">
        <f t="shared" si="277"/>
        <v>208</v>
      </c>
      <c r="AO401" s="37">
        <f t="shared" si="277"/>
        <v>240</v>
      </c>
      <c r="AP401" s="37">
        <f t="shared" si="277"/>
        <v>55</v>
      </c>
      <c r="AQ401" s="37">
        <f t="shared" si="277"/>
        <v>327</v>
      </c>
      <c r="AR401" s="37">
        <f t="shared" si="277"/>
        <v>457</v>
      </c>
      <c r="AS401" s="37">
        <f t="shared" si="277"/>
        <v>143</v>
      </c>
      <c r="AT401" s="37">
        <f t="shared" si="277"/>
        <v>968</v>
      </c>
      <c r="AU401" s="37">
        <f t="shared" si="277"/>
        <v>408</v>
      </c>
      <c r="AV401" s="37">
        <f t="shared" si="277"/>
        <v>676</v>
      </c>
      <c r="AW401" s="37">
        <f t="shared" si="277"/>
        <v>983</v>
      </c>
      <c r="AX401" s="37">
        <f t="shared" si="277"/>
        <v>710</v>
      </c>
      <c r="AY401" s="37">
        <f t="shared" si="277"/>
        <v>81</v>
      </c>
      <c r="AZ401" s="37">
        <f t="shared" si="277"/>
        <v>625</v>
      </c>
      <c r="BA401" s="37">
        <f t="shared" si="277"/>
        <v>14</v>
      </c>
      <c r="BB401" s="37">
        <f t="shared" si="277"/>
        <v>920</v>
      </c>
      <c r="BC401" s="37">
        <f t="shared" si="277"/>
        <v>732</v>
      </c>
      <c r="BD401" s="37">
        <f t="shared" si="277"/>
        <v>864</v>
      </c>
      <c r="BE401" s="37">
        <f t="shared" si="277"/>
        <v>348</v>
      </c>
      <c r="BF401" s="37">
        <f t="shared" si="277"/>
        <v>664</v>
      </c>
      <c r="BG401" s="37">
        <f t="shared" si="277"/>
        <v>595</v>
      </c>
      <c r="BH401" s="37">
        <f t="shared" si="277"/>
        <v>656</v>
      </c>
      <c r="BI401" s="37">
        <f t="shared" si="277"/>
        <v>71</v>
      </c>
      <c r="BJ401" s="37">
        <f t="shared" si="277"/>
        <v>453</v>
      </c>
      <c r="BK401" s="37">
        <f t="shared" si="277"/>
        <v>852</v>
      </c>
      <c r="BL401" s="37">
        <f t="shared" si="277"/>
        <v>5</v>
      </c>
      <c r="BM401" s="37">
        <f t="shared" si="277"/>
        <v>637</v>
      </c>
      <c r="BN401" s="37">
        <f t="shared" si="277"/>
        <v>114</v>
      </c>
      <c r="BO401" s="37">
        <f t="shared" si="277"/>
        <v>793</v>
      </c>
      <c r="BP401" s="37">
        <f t="shared" si="277"/>
        <v>647</v>
      </c>
      <c r="BQ401" s="37">
        <f t="shared" si="277"/>
        <v>179</v>
      </c>
      <c r="BR401" s="37">
        <f t="shared" si="277"/>
        <v>173</v>
      </c>
      <c r="BS401" s="37">
        <f t="shared" si="277"/>
        <v>461</v>
      </c>
      <c r="BT401" s="37">
        <f t="shared" si="277"/>
        <v>10</v>
      </c>
      <c r="BU401" s="37">
        <f t="shared" si="277"/>
        <v>1000</v>
      </c>
      <c r="BV401" s="37">
        <f t="shared" si="277"/>
        <v>275</v>
      </c>
      <c r="BW401" s="37">
        <f t="shared" si="277"/>
        <v>545</v>
      </c>
      <c r="BX401" s="37">
        <f t="shared" si="277"/>
        <v>863</v>
      </c>
      <c r="BY401" s="37">
        <f t="shared" si="277"/>
        <v>804</v>
      </c>
      <c r="BZ401" s="37">
        <f t="shared" si="277"/>
        <v>851</v>
      </c>
      <c r="CA401" s="37">
        <f t="shared" si="277"/>
        <v>767</v>
      </c>
      <c r="CB401" s="37">
        <f t="shared" si="277"/>
        <v>362</v>
      </c>
      <c r="CC401" s="37">
        <f t="shared" si="277"/>
        <v>131</v>
      </c>
      <c r="CD401" s="37">
        <f t="shared" si="277"/>
        <v>900</v>
      </c>
      <c r="CE401" s="37">
        <f t="shared" si="277"/>
        <v>646</v>
      </c>
      <c r="CF401" s="37">
        <f t="shared" si="277"/>
        <v>724</v>
      </c>
      <c r="CG401" s="37">
        <f t="shared" si="277"/>
        <v>84</v>
      </c>
      <c r="CH401" s="37">
        <f t="shared" si="277"/>
        <v>267</v>
      </c>
      <c r="CI401" s="37">
        <f t="shared" si="277"/>
        <v>312</v>
      </c>
      <c r="CJ401" s="37">
        <f t="shared" si="277"/>
        <v>559</v>
      </c>
      <c r="CK401" s="37">
        <f t="shared" si="277"/>
        <v>646</v>
      </c>
      <c r="CL401" s="37">
        <f t="shared" si="277"/>
        <v>258</v>
      </c>
      <c r="CM401" s="37">
        <f t="shared" si="277"/>
        <v>991</v>
      </c>
      <c r="CN401" s="37">
        <f t="shared" si="277"/>
        <v>224</v>
      </c>
      <c r="CO401" s="37">
        <f t="shared" si="277"/>
        <v>834</v>
      </c>
      <c r="CP401" s="37">
        <f t="shared" si="277"/>
        <v>781</v>
      </c>
      <c r="CQ401" s="37">
        <f t="shared" si="277"/>
        <v>909</v>
      </c>
      <c r="CR401" s="37">
        <f t="shared" si="277"/>
        <v>178</v>
      </c>
      <c r="CS401" s="37">
        <f t="shared" si="277"/>
        <v>450</v>
      </c>
      <c r="CT401" s="37">
        <f t="shared" si="277"/>
        <v>431</v>
      </c>
      <c r="CU401" s="37">
        <f t="shared" si="277"/>
        <v>589</v>
      </c>
      <c r="CV401" s="37">
        <f t="shared" si="277"/>
        <v>459</v>
      </c>
      <c r="CW401" s="37">
        <f t="shared" si="277"/>
        <v>435</v>
      </c>
    </row>
    <row r="402" ht="12.75" customHeight="1">
      <c r="A402" s="11" t="s">
        <v>3182</v>
      </c>
      <c r="B402" s="37">
        <f t="shared" ref="B402:CW402" si="278">ROUND(B394*1.2,0)</f>
        <v>2</v>
      </c>
      <c r="C402" s="37">
        <f t="shared" si="278"/>
        <v>11</v>
      </c>
      <c r="D402" s="37">
        <f t="shared" si="278"/>
        <v>6</v>
      </c>
      <c r="E402" s="37">
        <f t="shared" si="278"/>
        <v>1</v>
      </c>
      <c r="F402" s="37">
        <f t="shared" si="278"/>
        <v>8</v>
      </c>
      <c r="G402" s="37">
        <f t="shared" si="278"/>
        <v>1</v>
      </c>
      <c r="H402" s="37">
        <f t="shared" si="278"/>
        <v>7</v>
      </c>
      <c r="I402" s="37">
        <f t="shared" si="278"/>
        <v>4</v>
      </c>
      <c r="J402" s="37">
        <f t="shared" si="278"/>
        <v>2</v>
      </c>
      <c r="K402" s="37">
        <f t="shared" si="278"/>
        <v>7</v>
      </c>
      <c r="L402" s="37">
        <f t="shared" si="278"/>
        <v>8</v>
      </c>
      <c r="M402" s="37">
        <f t="shared" si="278"/>
        <v>10</v>
      </c>
      <c r="N402" s="37">
        <f t="shared" si="278"/>
        <v>7</v>
      </c>
      <c r="O402" s="37">
        <f t="shared" si="278"/>
        <v>10</v>
      </c>
      <c r="P402" s="37">
        <f t="shared" si="278"/>
        <v>11</v>
      </c>
      <c r="Q402" s="37">
        <f t="shared" si="278"/>
        <v>5</v>
      </c>
      <c r="R402" s="37">
        <f t="shared" si="278"/>
        <v>12</v>
      </c>
      <c r="S402" s="37">
        <f t="shared" si="278"/>
        <v>2</v>
      </c>
      <c r="T402" s="37">
        <f t="shared" si="278"/>
        <v>12</v>
      </c>
      <c r="U402" s="37">
        <f t="shared" si="278"/>
        <v>12</v>
      </c>
      <c r="V402" s="37">
        <f t="shared" si="278"/>
        <v>12</v>
      </c>
      <c r="W402" s="37">
        <f t="shared" si="278"/>
        <v>8</v>
      </c>
      <c r="X402" s="37">
        <f t="shared" si="278"/>
        <v>11</v>
      </c>
      <c r="Y402" s="37">
        <f t="shared" si="278"/>
        <v>6</v>
      </c>
      <c r="Z402" s="37">
        <f t="shared" si="278"/>
        <v>4</v>
      </c>
      <c r="AA402" s="37">
        <f t="shared" si="278"/>
        <v>11</v>
      </c>
      <c r="AB402" s="37">
        <f t="shared" si="278"/>
        <v>7</v>
      </c>
      <c r="AC402" s="37">
        <f t="shared" si="278"/>
        <v>2</v>
      </c>
      <c r="AD402" s="37">
        <f t="shared" si="278"/>
        <v>6</v>
      </c>
      <c r="AE402" s="37">
        <f t="shared" si="278"/>
        <v>11</v>
      </c>
      <c r="AF402" s="37">
        <f t="shared" si="278"/>
        <v>11</v>
      </c>
      <c r="AG402" s="37">
        <f t="shared" si="278"/>
        <v>5</v>
      </c>
      <c r="AH402" s="37">
        <f t="shared" si="278"/>
        <v>4</v>
      </c>
      <c r="AI402" s="37">
        <f t="shared" si="278"/>
        <v>10</v>
      </c>
      <c r="AJ402" s="37">
        <f t="shared" si="278"/>
        <v>12</v>
      </c>
      <c r="AK402" s="37">
        <f t="shared" si="278"/>
        <v>10</v>
      </c>
      <c r="AL402" s="37">
        <f t="shared" si="278"/>
        <v>11</v>
      </c>
      <c r="AM402" s="37">
        <f t="shared" si="278"/>
        <v>6</v>
      </c>
      <c r="AN402" s="37">
        <f t="shared" si="278"/>
        <v>4</v>
      </c>
      <c r="AO402" s="37">
        <f t="shared" si="278"/>
        <v>8</v>
      </c>
      <c r="AP402" s="37">
        <f t="shared" si="278"/>
        <v>7</v>
      </c>
      <c r="AQ402" s="37">
        <f t="shared" si="278"/>
        <v>10</v>
      </c>
      <c r="AR402" s="37">
        <f t="shared" si="278"/>
        <v>6</v>
      </c>
      <c r="AS402" s="37">
        <f t="shared" si="278"/>
        <v>4</v>
      </c>
      <c r="AT402" s="37">
        <f t="shared" si="278"/>
        <v>2</v>
      </c>
      <c r="AU402" s="37">
        <f t="shared" si="278"/>
        <v>10</v>
      </c>
      <c r="AV402" s="37">
        <f t="shared" si="278"/>
        <v>5</v>
      </c>
      <c r="AW402" s="37">
        <f t="shared" si="278"/>
        <v>11</v>
      </c>
      <c r="AX402" s="37">
        <f t="shared" si="278"/>
        <v>7</v>
      </c>
      <c r="AY402" s="37">
        <f t="shared" si="278"/>
        <v>11</v>
      </c>
      <c r="AZ402" s="37">
        <f t="shared" si="278"/>
        <v>7</v>
      </c>
      <c r="BA402" s="37">
        <f t="shared" si="278"/>
        <v>11</v>
      </c>
      <c r="BB402" s="37">
        <f t="shared" si="278"/>
        <v>4</v>
      </c>
      <c r="BC402" s="37">
        <f t="shared" si="278"/>
        <v>4</v>
      </c>
      <c r="BD402" s="37">
        <f t="shared" si="278"/>
        <v>5</v>
      </c>
      <c r="BE402" s="37">
        <f t="shared" si="278"/>
        <v>8</v>
      </c>
      <c r="BF402" s="37">
        <f t="shared" si="278"/>
        <v>10</v>
      </c>
      <c r="BG402" s="37">
        <f t="shared" si="278"/>
        <v>7</v>
      </c>
      <c r="BH402" s="37">
        <f t="shared" si="278"/>
        <v>10</v>
      </c>
      <c r="BI402" s="37">
        <f t="shared" si="278"/>
        <v>1</v>
      </c>
      <c r="BJ402" s="37">
        <f t="shared" si="278"/>
        <v>1</v>
      </c>
      <c r="BK402" s="37">
        <f t="shared" si="278"/>
        <v>6</v>
      </c>
      <c r="BL402" s="37">
        <f t="shared" si="278"/>
        <v>7</v>
      </c>
      <c r="BM402" s="37">
        <f t="shared" si="278"/>
        <v>1</v>
      </c>
      <c r="BN402" s="37">
        <f t="shared" si="278"/>
        <v>1</v>
      </c>
      <c r="BO402" s="37">
        <f t="shared" si="278"/>
        <v>6</v>
      </c>
      <c r="BP402" s="37">
        <f t="shared" si="278"/>
        <v>11</v>
      </c>
      <c r="BQ402" s="37">
        <f t="shared" si="278"/>
        <v>12</v>
      </c>
      <c r="BR402" s="37">
        <f t="shared" si="278"/>
        <v>10</v>
      </c>
      <c r="BS402" s="37">
        <f t="shared" si="278"/>
        <v>2</v>
      </c>
      <c r="BT402" s="37">
        <f t="shared" si="278"/>
        <v>7</v>
      </c>
      <c r="BU402" s="37">
        <f t="shared" si="278"/>
        <v>7</v>
      </c>
      <c r="BV402" s="37">
        <f t="shared" si="278"/>
        <v>4</v>
      </c>
      <c r="BW402" s="37">
        <f t="shared" si="278"/>
        <v>10</v>
      </c>
      <c r="BX402" s="37">
        <f t="shared" si="278"/>
        <v>5</v>
      </c>
      <c r="BY402" s="37">
        <f t="shared" si="278"/>
        <v>2</v>
      </c>
      <c r="BZ402" s="37">
        <f t="shared" si="278"/>
        <v>11</v>
      </c>
      <c r="CA402" s="37">
        <f t="shared" si="278"/>
        <v>6</v>
      </c>
      <c r="CB402" s="37">
        <f t="shared" si="278"/>
        <v>11</v>
      </c>
      <c r="CC402" s="37">
        <f t="shared" si="278"/>
        <v>1</v>
      </c>
      <c r="CD402" s="37">
        <f t="shared" si="278"/>
        <v>2</v>
      </c>
      <c r="CE402" s="37">
        <f t="shared" si="278"/>
        <v>2</v>
      </c>
      <c r="CF402" s="37">
        <f t="shared" si="278"/>
        <v>12</v>
      </c>
      <c r="CG402" s="37">
        <f t="shared" si="278"/>
        <v>6</v>
      </c>
      <c r="CH402" s="37">
        <f t="shared" si="278"/>
        <v>1</v>
      </c>
      <c r="CI402" s="37">
        <f t="shared" si="278"/>
        <v>11</v>
      </c>
      <c r="CJ402" s="37">
        <f t="shared" si="278"/>
        <v>1</v>
      </c>
      <c r="CK402" s="37">
        <f t="shared" si="278"/>
        <v>10</v>
      </c>
      <c r="CL402" s="37">
        <f t="shared" si="278"/>
        <v>7</v>
      </c>
      <c r="CM402" s="37">
        <f t="shared" si="278"/>
        <v>8</v>
      </c>
      <c r="CN402" s="37">
        <f t="shared" si="278"/>
        <v>7</v>
      </c>
      <c r="CO402" s="37">
        <f t="shared" si="278"/>
        <v>5</v>
      </c>
      <c r="CP402" s="37">
        <f t="shared" si="278"/>
        <v>4</v>
      </c>
      <c r="CQ402" s="37">
        <f t="shared" si="278"/>
        <v>4</v>
      </c>
      <c r="CR402" s="37">
        <f t="shared" si="278"/>
        <v>11</v>
      </c>
      <c r="CS402" s="37">
        <f t="shared" si="278"/>
        <v>2</v>
      </c>
      <c r="CT402" s="37">
        <f t="shared" si="278"/>
        <v>2</v>
      </c>
      <c r="CU402" s="37">
        <f t="shared" si="278"/>
        <v>8</v>
      </c>
      <c r="CV402" s="37">
        <f t="shared" si="278"/>
        <v>6</v>
      </c>
      <c r="CW402" s="37">
        <f t="shared" si="278"/>
        <v>6</v>
      </c>
    </row>
    <row r="403" ht="12.75" customHeight="1">
      <c r="A403" s="10" t="s">
        <v>3183</v>
      </c>
      <c r="B403" s="38">
        <f t="shared" ref="B403:CW403" si="279">ROUND(B395/1.5,0)</f>
        <v>4267</v>
      </c>
      <c r="C403" s="38">
        <f t="shared" si="279"/>
        <v>7067</v>
      </c>
      <c r="D403" s="38">
        <f t="shared" si="279"/>
        <v>400</v>
      </c>
      <c r="E403" s="38">
        <f t="shared" si="279"/>
        <v>6133</v>
      </c>
      <c r="F403" s="38">
        <f t="shared" si="279"/>
        <v>7933</v>
      </c>
      <c r="G403" s="38">
        <f t="shared" si="279"/>
        <v>4533</v>
      </c>
      <c r="H403" s="38">
        <f t="shared" si="279"/>
        <v>9467</v>
      </c>
      <c r="I403" s="38">
        <f t="shared" si="279"/>
        <v>1267</v>
      </c>
      <c r="J403" s="38">
        <f t="shared" si="279"/>
        <v>2533</v>
      </c>
      <c r="K403" s="38">
        <f t="shared" si="279"/>
        <v>867</v>
      </c>
      <c r="L403" s="38">
        <f t="shared" si="279"/>
        <v>3600</v>
      </c>
      <c r="M403" s="38">
        <f t="shared" si="279"/>
        <v>6133</v>
      </c>
      <c r="N403" s="38">
        <f t="shared" si="279"/>
        <v>2933</v>
      </c>
      <c r="O403" s="38">
        <f t="shared" si="279"/>
        <v>1400</v>
      </c>
      <c r="P403" s="38">
        <f t="shared" si="279"/>
        <v>4867</v>
      </c>
      <c r="Q403" s="38">
        <f t="shared" si="279"/>
        <v>6533</v>
      </c>
      <c r="R403" s="38">
        <f t="shared" si="279"/>
        <v>3467</v>
      </c>
      <c r="S403" s="38">
        <f t="shared" si="279"/>
        <v>8200</v>
      </c>
      <c r="T403" s="38">
        <f t="shared" si="279"/>
        <v>4467</v>
      </c>
      <c r="U403" s="38">
        <f t="shared" si="279"/>
        <v>7133</v>
      </c>
      <c r="V403" s="38">
        <f t="shared" si="279"/>
        <v>8333</v>
      </c>
      <c r="W403" s="38">
        <f t="shared" si="279"/>
        <v>6000</v>
      </c>
      <c r="X403" s="38">
        <f t="shared" si="279"/>
        <v>8333</v>
      </c>
      <c r="Y403" s="38">
        <f t="shared" si="279"/>
        <v>3733</v>
      </c>
      <c r="Z403" s="38">
        <f t="shared" si="279"/>
        <v>2333</v>
      </c>
      <c r="AA403" s="38">
        <f t="shared" si="279"/>
        <v>9467</v>
      </c>
      <c r="AB403" s="38">
        <f t="shared" si="279"/>
        <v>9200</v>
      </c>
      <c r="AC403" s="38">
        <f t="shared" si="279"/>
        <v>4133</v>
      </c>
      <c r="AD403" s="38">
        <f t="shared" si="279"/>
        <v>4733</v>
      </c>
      <c r="AE403" s="38">
        <f t="shared" si="279"/>
        <v>6467</v>
      </c>
      <c r="AF403" s="38">
        <f t="shared" si="279"/>
        <v>2400</v>
      </c>
      <c r="AG403" s="38">
        <f t="shared" si="279"/>
        <v>3200</v>
      </c>
      <c r="AH403" s="38">
        <f t="shared" si="279"/>
        <v>4533</v>
      </c>
      <c r="AI403" s="38">
        <f t="shared" si="279"/>
        <v>2867</v>
      </c>
      <c r="AJ403" s="38">
        <f t="shared" si="279"/>
        <v>10000</v>
      </c>
      <c r="AK403" s="38">
        <f t="shared" si="279"/>
        <v>733</v>
      </c>
      <c r="AL403" s="38">
        <f t="shared" si="279"/>
        <v>5000</v>
      </c>
      <c r="AM403" s="38">
        <f t="shared" si="279"/>
        <v>1267</v>
      </c>
      <c r="AN403" s="38">
        <f t="shared" si="279"/>
        <v>5267</v>
      </c>
      <c r="AO403" s="38">
        <f t="shared" si="279"/>
        <v>3000</v>
      </c>
      <c r="AP403" s="38">
        <f t="shared" si="279"/>
        <v>4800</v>
      </c>
      <c r="AQ403" s="38">
        <f t="shared" si="279"/>
        <v>3267</v>
      </c>
      <c r="AR403" s="38">
        <f t="shared" si="279"/>
        <v>8800</v>
      </c>
      <c r="AS403" s="38">
        <f t="shared" si="279"/>
        <v>7200</v>
      </c>
      <c r="AT403" s="38">
        <f t="shared" si="279"/>
        <v>867</v>
      </c>
      <c r="AU403" s="38">
        <f t="shared" si="279"/>
        <v>1933</v>
      </c>
      <c r="AV403" s="38">
        <f t="shared" si="279"/>
        <v>5067</v>
      </c>
      <c r="AW403" s="38">
        <f t="shared" si="279"/>
        <v>1733</v>
      </c>
      <c r="AX403" s="38">
        <f t="shared" si="279"/>
        <v>5667</v>
      </c>
      <c r="AY403" s="38">
        <f t="shared" si="279"/>
        <v>4333</v>
      </c>
      <c r="AZ403" s="38">
        <f t="shared" si="279"/>
        <v>1200</v>
      </c>
      <c r="BA403" s="38">
        <f t="shared" si="279"/>
        <v>6533</v>
      </c>
      <c r="BB403" s="38">
        <f t="shared" si="279"/>
        <v>1733</v>
      </c>
      <c r="BC403" s="38">
        <f t="shared" si="279"/>
        <v>8400</v>
      </c>
      <c r="BD403" s="38">
        <f t="shared" si="279"/>
        <v>3067</v>
      </c>
      <c r="BE403" s="38">
        <f t="shared" si="279"/>
        <v>6267</v>
      </c>
      <c r="BF403" s="38">
        <f t="shared" si="279"/>
        <v>7867</v>
      </c>
      <c r="BG403" s="38">
        <f t="shared" si="279"/>
        <v>10000</v>
      </c>
      <c r="BH403" s="38">
        <f t="shared" si="279"/>
        <v>7733</v>
      </c>
      <c r="BI403" s="38">
        <f t="shared" si="279"/>
        <v>7733</v>
      </c>
      <c r="BJ403" s="38">
        <f t="shared" si="279"/>
        <v>7400</v>
      </c>
      <c r="BK403" s="38">
        <f t="shared" si="279"/>
        <v>600</v>
      </c>
      <c r="BL403" s="38">
        <f t="shared" si="279"/>
        <v>7533</v>
      </c>
      <c r="BM403" s="38">
        <f t="shared" si="279"/>
        <v>1333</v>
      </c>
      <c r="BN403" s="38">
        <f t="shared" si="279"/>
        <v>6533</v>
      </c>
      <c r="BO403" s="38">
        <f t="shared" si="279"/>
        <v>6533</v>
      </c>
      <c r="BP403" s="38">
        <f t="shared" si="279"/>
        <v>10000</v>
      </c>
      <c r="BQ403" s="38">
        <f t="shared" si="279"/>
        <v>1667</v>
      </c>
      <c r="BR403" s="38">
        <f t="shared" si="279"/>
        <v>2533</v>
      </c>
      <c r="BS403" s="38">
        <f t="shared" si="279"/>
        <v>9333</v>
      </c>
      <c r="BT403" s="38">
        <f t="shared" si="279"/>
        <v>4933</v>
      </c>
      <c r="BU403" s="38">
        <f t="shared" si="279"/>
        <v>6333</v>
      </c>
      <c r="BV403" s="38">
        <f t="shared" si="279"/>
        <v>9400</v>
      </c>
      <c r="BW403" s="38">
        <f t="shared" si="279"/>
        <v>5800</v>
      </c>
      <c r="BX403" s="38">
        <f t="shared" si="279"/>
        <v>9067</v>
      </c>
      <c r="BY403" s="38">
        <f t="shared" si="279"/>
        <v>2467</v>
      </c>
      <c r="BZ403" s="38">
        <f t="shared" si="279"/>
        <v>6067</v>
      </c>
      <c r="CA403" s="38">
        <f t="shared" si="279"/>
        <v>3267</v>
      </c>
      <c r="CB403" s="38">
        <f t="shared" si="279"/>
        <v>7933</v>
      </c>
      <c r="CC403" s="38">
        <f t="shared" si="279"/>
        <v>6733</v>
      </c>
      <c r="CD403" s="38">
        <f t="shared" si="279"/>
        <v>8867</v>
      </c>
      <c r="CE403" s="38">
        <f t="shared" si="279"/>
        <v>6733</v>
      </c>
      <c r="CF403" s="38">
        <f t="shared" si="279"/>
        <v>400</v>
      </c>
      <c r="CG403" s="38">
        <f t="shared" si="279"/>
        <v>4400</v>
      </c>
      <c r="CH403" s="38">
        <f t="shared" si="279"/>
        <v>4667</v>
      </c>
      <c r="CI403" s="38">
        <f t="shared" si="279"/>
        <v>10000</v>
      </c>
      <c r="CJ403" s="38">
        <f t="shared" si="279"/>
        <v>8333</v>
      </c>
      <c r="CK403" s="38">
        <f t="shared" si="279"/>
        <v>8000</v>
      </c>
      <c r="CL403" s="38">
        <f t="shared" si="279"/>
        <v>6000</v>
      </c>
      <c r="CM403" s="38">
        <f t="shared" si="279"/>
        <v>9800</v>
      </c>
      <c r="CN403" s="38">
        <f t="shared" si="279"/>
        <v>933</v>
      </c>
      <c r="CO403" s="38">
        <f t="shared" si="279"/>
        <v>2133</v>
      </c>
      <c r="CP403" s="38">
        <f t="shared" si="279"/>
        <v>2733</v>
      </c>
      <c r="CQ403" s="38">
        <f t="shared" si="279"/>
        <v>8600</v>
      </c>
      <c r="CR403" s="38">
        <f t="shared" si="279"/>
        <v>6067</v>
      </c>
      <c r="CS403" s="38">
        <f t="shared" si="279"/>
        <v>3067</v>
      </c>
      <c r="CT403" s="38">
        <f t="shared" si="279"/>
        <v>3533</v>
      </c>
      <c r="CU403" s="38">
        <f t="shared" si="279"/>
        <v>5400</v>
      </c>
      <c r="CV403" s="38">
        <f t="shared" si="279"/>
        <v>4600</v>
      </c>
      <c r="CW403" s="38">
        <f t="shared" si="279"/>
        <v>7933</v>
      </c>
    </row>
    <row r="404" ht="12.75" customHeight="1">
      <c r="A404" s="11"/>
      <c r="B404" s="12"/>
      <c r="C404" s="12"/>
      <c r="D404" s="12"/>
      <c r="E404" s="12"/>
      <c r="F404" s="12"/>
      <c r="G404" s="12"/>
      <c r="H404" s="35"/>
      <c r="I404" s="35"/>
      <c r="J404" s="34"/>
      <c r="K404" s="34"/>
      <c r="L404" s="34"/>
      <c r="M404" s="34"/>
      <c r="N404" s="34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</row>
    <row r="405" ht="12.75" customHeight="1">
      <c r="A405" s="11"/>
      <c r="B405" s="12"/>
      <c r="C405" s="12"/>
      <c r="D405" s="12"/>
      <c r="E405" s="12"/>
      <c r="F405" s="12"/>
      <c r="G405" s="12"/>
      <c r="H405" s="35"/>
      <c r="I405" s="35"/>
      <c r="J405" s="34"/>
      <c r="K405" s="34"/>
      <c r="L405" s="34"/>
      <c r="M405" s="34"/>
      <c r="N405" s="34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</row>
    <row r="406" ht="12.75" customHeight="1">
      <c r="A406" s="11"/>
      <c r="B406" s="12"/>
      <c r="C406" s="12"/>
      <c r="D406" s="12"/>
      <c r="E406" s="12"/>
      <c r="F406" s="12"/>
      <c r="G406" s="12"/>
      <c r="H406" s="35"/>
      <c r="I406" s="35"/>
      <c r="J406" s="34"/>
      <c r="K406" s="34"/>
      <c r="L406" s="34"/>
      <c r="M406" s="34"/>
      <c r="N406" s="34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</row>
    <row r="407" ht="12.75" customHeight="1">
      <c r="A407" s="11"/>
      <c r="B407" s="12"/>
      <c r="C407" s="12"/>
      <c r="D407" s="12"/>
      <c r="E407" s="12"/>
      <c r="F407" s="12"/>
      <c r="G407" s="12"/>
      <c r="H407" s="35"/>
      <c r="I407" s="35"/>
      <c r="J407" s="34"/>
      <c r="K407" s="34"/>
      <c r="L407" s="34"/>
      <c r="M407" s="34"/>
      <c r="N407" s="34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</row>
    <row r="408" ht="12.75" customHeight="1">
      <c r="A408" s="11"/>
      <c r="B408" s="12"/>
      <c r="C408" s="12"/>
      <c r="D408" s="12"/>
      <c r="E408" s="12"/>
      <c r="F408" s="12"/>
      <c r="G408" s="12"/>
      <c r="H408" s="35"/>
      <c r="I408" s="35"/>
      <c r="J408" s="34"/>
      <c r="K408" s="34"/>
      <c r="L408" s="34"/>
      <c r="M408" s="12"/>
      <c r="N408" s="34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</row>
    <row r="409" ht="12.75" customHeight="1">
      <c r="A409" s="11"/>
      <c r="B409" s="12"/>
      <c r="C409" s="12"/>
      <c r="D409" s="12"/>
      <c r="E409" s="12"/>
      <c r="F409" s="12"/>
      <c r="G409" s="12"/>
      <c r="H409" s="35"/>
      <c r="I409" s="35"/>
      <c r="J409" s="34"/>
      <c r="K409" s="34"/>
      <c r="L409" s="34"/>
      <c r="M409" s="34"/>
      <c r="N409" s="34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</row>
    <row r="410" ht="12.75" customHeight="1">
      <c r="A410" s="11"/>
      <c r="B410" s="12"/>
      <c r="C410" s="12"/>
      <c r="D410" s="12"/>
      <c r="E410" s="12"/>
      <c r="F410" s="12"/>
      <c r="G410" s="12"/>
      <c r="H410" s="35"/>
      <c r="I410" s="35"/>
      <c r="J410" s="34"/>
      <c r="K410" s="34"/>
      <c r="L410" s="34"/>
      <c r="M410" s="12"/>
      <c r="N410" s="34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</row>
    <row r="411" ht="12.75" customHeight="1">
      <c r="A411" s="11"/>
      <c r="B411" s="12"/>
      <c r="C411" s="12"/>
      <c r="D411" s="12"/>
      <c r="E411" s="12"/>
      <c r="F411" s="12"/>
      <c r="G411" s="12"/>
      <c r="H411" s="35"/>
      <c r="I411" s="35"/>
      <c r="J411" s="34"/>
      <c r="K411" s="34"/>
      <c r="L411" s="34"/>
      <c r="M411" s="12"/>
      <c r="N411" s="34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</row>
    <row r="412" ht="12.75" customHeight="1">
      <c r="A412" s="11"/>
      <c r="B412" s="12"/>
      <c r="C412" s="12"/>
      <c r="D412" s="12"/>
      <c r="E412" s="12"/>
      <c r="F412" s="12"/>
      <c r="G412" s="12"/>
      <c r="H412" s="35"/>
      <c r="I412" s="35"/>
      <c r="J412" s="34"/>
      <c r="K412" s="34"/>
      <c r="L412" s="34"/>
      <c r="M412" s="12"/>
      <c r="N412" s="34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</row>
    <row r="413" ht="12.75" customHeight="1">
      <c r="A413" s="11"/>
      <c r="B413" s="12"/>
      <c r="C413" s="12"/>
      <c r="D413" s="12"/>
      <c r="E413" s="12"/>
      <c r="F413" s="12"/>
      <c r="G413" s="12"/>
      <c r="H413" s="35"/>
      <c r="I413" s="35"/>
      <c r="J413" s="34"/>
      <c r="K413" s="34"/>
      <c r="L413" s="34"/>
      <c r="M413" s="34"/>
      <c r="N413" s="34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</row>
    <row r="414" ht="12.75" customHeight="1">
      <c r="A414" s="11"/>
      <c r="B414" s="12"/>
      <c r="C414" s="12"/>
      <c r="D414" s="12"/>
      <c r="E414" s="12"/>
      <c r="F414" s="12"/>
      <c r="G414" s="33"/>
      <c r="H414" s="35"/>
      <c r="I414" s="35"/>
      <c r="J414" s="34"/>
      <c r="K414" s="34"/>
      <c r="L414" s="34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</row>
    <row r="415" ht="12.75" customHeight="1">
      <c r="A415" s="11"/>
      <c r="B415" s="12"/>
      <c r="C415" s="12"/>
      <c r="D415" s="12"/>
      <c r="E415" s="12"/>
      <c r="F415" s="12"/>
      <c r="G415" s="12"/>
      <c r="H415" s="35"/>
      <c r="I415" s="35"/>
      <c r="J415" s="34"/>
      <c r="K415" s="34"/>
      <c r="L415" s="34"/>
      <c r="M415" s="34"/>
      <c r="N415" s="34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</row>
    <row r="416" ht="12.75" customHeight="1">
      <c r="A416" s="11"/>
      <c r="B416" s="12"/>
      <c r="C416" s="12"/>
      <c r="D416" s="12"/>
      <c r="E416" s="12"/>
      <c r="F416" s="12"/>
      <c r="G416" s="12"/>
      <c r="H416" s="35"/>
      <c r="I416" s="35"/>
      <c r="J416" s="34"/>
      <c r="K416" s="34"/>
      <c r="L416" s="34"/>
      <c r="M416" s="34"/>
      <c r="N416" s="34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</row>
    <row r="417" ht="12.75" customHeight="1">
      <c r="A417" s="11"/>
      <c r="B417" s="12"/>
      <c r="C417" s="12"/>
      <c r="D417" s="12"/>
      <c r="E417" s="12"/>
      <c r="F417" s="12"/>
      <c r="G417" s="12"/>
      <c r="H417" s="35"/>
      <c r="I417" s="35"/>
      <c r="J417" s="34"/>
      <c r="K417" s="34"/>
      <c r="L417" s="34"/>
      <c r="M417" s="34"/>
      <c r="N417" s="34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</row>
    <row r="418" ht="12.75" customHeight="1">
      <c r="A418" s="11"/>
      <c r="B418" s="12"/>
      <c r="C418" s="12"/>
      <c r="D418" s="12"/>
      <c r="E418" s="12"/>
      <c r="F418" s="12"/>
      <c r="G418" s="12"/>
      <c r="H418" s="35"/>
      <c r="I418" s="35"/>
      <c r="J418" s="34"/>
      <c r="K418" s="34"/>
      <c r="L418" s="34"/>
      <c r="M418" s="34"/>
      <c r="N418" s="34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</row>
    <row r="419" ht="12.75" customHeight="1">
      <c r="A419" s="11"/>
      <c r="B419" s="12"/>
      <c r="C419" s="12"/>
      <c r="D419" s="12"/>
      <c r="E419" s="12"/>
      <c r="F419" s="12"/>
      <c r="G419" s="33"/>
      <c r="H419" s="35"/>
      <c r="I419" s="35"/>
      <c r="J419" s="34"/>
      <c r="K419" s="34"/>
      <c r="L419" s="34"/>
      <c r="M419" s="34"/>
      <c r="N419" s="34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</row>
    <row r="420" ht="12.75" customHeight="1">
      <c r="A420" s="11"/>
      <c r="B420" s="12"/>
      <c r="C420" s="12"/>
      <c r="D420" s="12"/>
      <c r="E420" s="12"/>
      <c r="F420" s="12"/>
      <c r="G420" s="12"/>
      <c r="H420" s="35"/>
      <c r="I420" s="35"/>
      <c r="J420" s="34"/>
      <c r="K420" s="34"/>
      <c r="L420" s="34"/>
      <c r="M420" s="34"/>
      <c r="N420" s="34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</row>
    <row r="421" ht="12.75" customHeight="1">
      <c r="A421" s="11"/>
      <c r="B421" s="12"/>
      <c r="C421" s="12"/>
      <c r="D421" s="12"/>
      <c r="E421" s="12"/>
      <c r="F421" s="12"/>
      <c r="G421" s="12"/>
      <c r="H421" s="35"/>
      <c r="I421" s="35"/>
      <c r="J421" s="34"/>
      <c r="K421" s="34"/>
      <c r="L421" s="34"/>
      <c r="M421" s="34"/>
      <c r="N421" s="34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</row>
    <row r="422" ht="12.75" customHeight="1">
      <c r="A422" s="11"/>
      <c r="B422" s="12"/>
      <c r="C422" s="12"/>
      <c r="D422" s="12"/>
      <c r="E422" s="12"/>
      <c r="F422" s="12"/>
      <c r="G422" s="12"/>
      <c r="H422" s="35"/>
      <c r="I422" s="35"/>
      <c r="J422" s="34"/>
      <c r="K422" s="34"/>
      <c r="L422" s="34"/>
      <c r="M422" s="12"/>
      <c r="N422" s="34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</row>
    <row r="423" ht="12.75" customHeight="1">
      <c r="A423" s="11"/>
      <c r="B423" s="12"/>
      <c r="C423" s="12"/>
      <c r="D423" s="12"/>
      <c r="E423" s="12"/>
      <c r="F423" s="12"/>
      <c r="G423" s="12"/>
      <c r="H423" s="35"/>
      <c r="I423" s="35"/>
      <c r="J423" s="34"/>
      <c r="K423" s="34"/>
      <c r="L423" s="34"/>
      <c r="M423" s="34"/>
      <c r="N423" s="34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</row>
    <row r="424" ht="12.75" customHeight="1">
      <c r="A424" s="11"/>
      <c r="B424" s="12"/>
      <c r="C424" s="12"/>
      <c r="D424" s="12"/>
      <c r="E424" s="12"/>
      <c r="F424" s="12"/>
      <c r="G424" s="12"/>
      <c r="H424" s="35"/>
      <c r="I424" s="35"/>
      <c r="J424" s="34"/>
      <c r="K424" s="34"/>
      <c r="L424" s="34"/>
      <c r="M424" s="34"/>
      <c r="N424" s="34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</row>
    <row r="425" ht="12.75" customHeight="1">
      <c r="A425" s="11"/>
      <c r="B425" s="12"/>
      <c r="C425" s="12"/>
      <c r="D425" s="12"/>
      <c r="E425" s="12"/>
      <c r="F425" s="12"/>
      <c r="G425" s="12"/>
      <c r="H425" s="35"/>
      <c r="I425" s="35"/>
      <c r="J425" s="34"/>
      <c r="K425" s="34"/>
      <c r="L425" s="34"/>
      <c r="M425" s="12"/>
      <c r="N425" s="34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</row>
    <row r="426" ht="12.75" customHeight="1">
      <c r="A426" s="11"/>
      <c r="B426" s="12"/>
      <c r="C426" s="12"/>
      <c r="D426" s="12"/>
      <c r="E426" s="12"/>
      <c r="F426" s="12"/>
      <c r="G426" s="12"/>
      <c r="H426" s="35"/>
      <c r="I426" s="35"/>
      <c r="J426" s="34"/>
      <c r="K426" s="34"/>
      <c r="L426" s="34"/>
      <c r="M426" s="34"/>
      <c r="N426" s="34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</row>
    <row r="427" ht="12.75" customHeight="1">
      <c r="A427" s="11"/>
      <c r="B427" s="12"/>
      <c r="C427" s="12"/>
      <c r="D427" s="12"/>
      <c r="E427" s="12"/>
      <c r="F427" s="12"/>
      <c r="G427" s="12"/>
      <c r="H427" s="35"/>
      <c r="I427" s="35"/>
      <c r="J427" s="34"/>
      <c r="K427" s="34"/>
      <c r="L427" s="34"/>
      <c r="M427" s="34"/>
      <c r="N427" s="34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</row>
    <row r="428" ht="12.75" customHeight="1">
      <c r="A428" s="11"/>
      <c r="B428" s="12"/>
      <c r="C428" s="12"/>
      <c r="D428" s="12"/>
      <c r="E428" s="12"/>
      <c r="F428" s="12"/>
      <c r="G428" s="12"/>
      <c r="H428" s="35"/>
      <c r="I428" s="35"/>
      <c r="J428" s="34"/>
      <c r="K428" s="34"/>
      <c r="L428" s="34"/>
      <c r="M428" s="12"/>
      <c r="N428" s="34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</row>
    <row r="429" ht="12.75" customHeight="1">
      <c r="A429" s="11"/>
      <c r="B429" s="12"/>
      <c r="C429" s="12"/>
      <c r="D429" s="12"/>
      <c r="E429" s="12"/>
      <c r="F429" s="12"/>
      <c r="G429" s="12"/>
      <c r="H429" s="35"/>
      <c r="I429" s="35"/>
      <c r="J429" s="34"/>
      <c r="K429" s="34"/>
      <c r="L429" s="34"/>
      <c r="M429" s="34"/>
      <c r="N429" s="34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</row>
    <row r="430" ht="12.75" customHeight="1">
      <c r="A430" s="11"/>
      <c r="B430" s="12"/>
      <c r="C430" s="12"/>
      <c r="D430" s="12"/>
      <c r="E430" s="12"/>
      <c r="F430" s="12"/>
      <c r="G430" s="12"/>
      <c r="H430" s="35"/>
      <c r="I430" s="35"/>
      <c r="J430" s="34"/>
      <c r="K430" s="34"/>
      <c r="L430" s="34"/>
      <c r="M430" s="34"/>
      <c r="N430" s="34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</row>
    <row r="431" ht="12.75" customHeight="1">
      <c r="A431" s="11"/>
      <c r="B431" s="12"/>
      <c r="C431" s="12"/>
      <c r="D431" s="12"/>
      <c r="E431" s="12"/>
      <c r="F431" s="12"/>
      <c r="G431" s="12"/>
      <c r="H431" s="35"/>
      <c r="I431" s="35"/>
      <c r="J431" s="34"/>
      <c r="K431" s="34"/>
      <c r="L431" s="34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</row>
    <row r="432" ht="12.75" customHeight="1">
      <c r="A432" s="11"/>
      <c r="B432" s="12"/>
      <c r="C432" s="12"/>
      <c r="D432" s="12"/>
      <c r="E432" s="12"/>
      <c r="F432" s="12"/>
      <c r="G432" s="12"/>
      <c r="H432" s="35"/>
      <c r="I432" s="35"/>
      <c r="J432" s="34"/>
      <c r="K432" s="34"/>
      <c r="L432" s="34"/>
      <c r="M432" s="34"/>
      <c r="N432" s="34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</row>
    <row r="433" ht="12.75" customHeight="1">
      <c r="A433" s="11"/>
      <c r="B433" s="12"/>
      <c r="C433" s="12"/>
      <c r="D433" s="12"/>
      <c r="E433" s="12"/>
      <c r="F433" s="12"/>
      <c r="G433" s="12"/>
      <c r="H433" s="32"/>
      <c r="I433" s="3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</row>
    <row r="434" ht="12.75" customHeight="1">
      <c r="A434" s="11"/>
      <c r="B434" s="12"/>
      <c r="C434" s="12"/>
      <c r="D434" s="12"/>
      <c r="E434" s="12"/>
      <c r="F434" s="12"/>
      <c r="G434" s="12"/>
      <c r="H434" s="32"/>
      <c r="I434" s="3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</row>
    <row r="435" ht="12.75" customHeight="1">
      <c r="A435" s="11"/>
      <c r="B435" s="12"/>
      <c r="C435" s="12"/>
      <c r="D435" s="12"/>
      <c r="E435" s="12"/>
      <c r="F435" s="12"/>
      <c r="G435" s="12"/>
      <c r="H435" s="32"/>
      <c r="I435" s="3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</row>
    <row r="436" ht="12.75" customHeight="1">
      <c r="A436" s="11"/>
      <c r="B436" s="12"/>
      <c r="C436" s="12"/>
      <c r="D436" s="12"/>
      <c r="E436" s="12"/>
      <c r="F436" s="12"/>
      <c r="G436" s="12"/>
      <c r="H436" s="32"/>
      <c r="I436" s="3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</row>
    <row r="437" ht="12.75" customHeight="1">
      <c r="A437" s="11"/>
      <c r="B437" s="12"/>
      <c r="C437" s="12"/>
      <c r="D437" s="12"/>
      <c r="E437" s="12"/>
      <c r="F437" s="12"/>
      <c r="G437" s="12"/>
      <c r="H437" s="32"/>
      <c r="I437" s="3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</row>
    <row r="438" ht="12.75" customHeight="1">
      <c r="A438" s="11"/>
      <c r="B438" s="12"/>
      <c r="C438" s="12"/>
      <c r="D438" s="12"/>
      <c r="E438" s="12"/>
      <c r="F438" s="12"/>
      <c r="G438" s="12"/>
      <c r="H438" s="32"/>
      <c r="I438" s="3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</row>
    <row r="439" ht="12.75" customHeight="1">
      <c r="A439" s="11"/>
      <c r="B439" s="12"/>
      <c r="C439" s="12"/>
      <c r="D439" s="12"/>
      <c r="E439" s="12"/>
      <c r="F439" s="12"/>
      <c r="G439" s="12"/>
      <c r="H439" s="32"/>
      <c r="I439" s="3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</row>
    <row r="440" ht="12.75" customHeight="1">
      <c r="A440" s="11"/>
      <c r="B440" s="12"/>
      <c r="C440" s="12"/>
      <c r="D440" s="12"/>
      <c r="E440" s="12"/>
      <c r="F440" s="12"/>
      <c r="G440" s="12"/>
      <c r="H440" s="32"/>
      <c r="I440" s="3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</row>
    <row r="441" ht="12.75" customHeight="1">
      <c r="A441" s="11"/>
      <c r="B441" s="12"/>
      <c r="C441" s="12"/>
      <c r="D441" s="12"/>
      <c r="E441" s="12"/>
      <c r="F441" s="12"/>
      <c r="G441" s="12"/>
      <c r="H441" s="32"/>
      <c r="I441" s="3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</row>
    <row r="442" ht="12.75" customHeight="1">
      <c r="A442" s="11"/>
      <c r="B442" s="12"/>
      <c r="C442" s="12"/>
      <c r="D442" s="12"/>
      <c r="E442" s="12"/>
      <c r="F442" s="12"/>
      <c r="G442" s="12"/>
      <c r="H442" s="32"/>
      <c r="I442" s="3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</row>
    <row r="443" ht="12.75" customHeight="1">
      <c r="A443" s="11"/>
      <c r="B443" s="12"/>
      <c r="C443" s="12"/>
      <c r="D443" s="12"/>
      <c r="E443" s="12"/>
      <c r="F443" s="12"/>
      <c r="G443" s="12"/>
      <c r="H443" s="32"/>
      <c r="I443" s="3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</row>
    <row r="444" ht="12.75" customHeight="1">
      <c r="A444" s="11"/>
      <c r="B444" s="12"/>
      <c r="C444" s="12"/>
      <c r="D444" s="12"/>
      <c r="E444" s="12"/>
      <c r="F444" s="12"/>
      <c r="G444" s="12"/>
      <c r="H444" s="32"/>
      <c r="I444" s="3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</row>
    <row r="445" ht="12.75" customHeight="1">
      <c r="A445" s="11"/>
      <c r="B445" s="12"/>
      <c r="C445" s="12"/>
      <c r="D445" s="12"/>
      <c r="E445" s="12"/>
      <c r="F445" s="12"/>
      <c r="G445" s="12"/>
      <c r="H445" s="32"/>
      <c r="I445" s="3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</row>
    <row r="446" ht="12.75" customHeight="1">
      <c r="A446" s="11"/>
      <c r="B446" s="12"/>
      <c r="C446" s="12"/>
      <c r="D446" s="12"/>
      <c r="E446" s="12"/>
      <c r="F446" s="12"/>
      <c r="G446" s="12"/>
      <c r="H446" s="32"/>
      <c r="I446" s="3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</row>
    <row r="447" ht="12.75" customHeight="1">
      <c r="A447" s="11"/>
      <c r="B447" s="12"/>
      <c r="C447" s="12"/>
      <c r="D447" s="12"/>
      <c r="E447" s="12"/>
      <c r="F447" s="12"/>
      <c r="G447" s="12"/>
      <c r="H447" s="32"/>
      <c r="I447" s="3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</row>
    <row r="448" ht="12.75" customHeight="1">
      <c r="A448" s="11"/>
      <c r="B448" s="12"/>
      <c r="C448" s="12"/>
      <c r="D448" s="12"/>
      <c r="E448" s="12"/>
      <c r="F448" s="12"/>
      <c r="G448" s="12"/>
      <c r="H448" s="32"/>
      <c r="I448" s="3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</row>
    <row r="449" ht="12.75" customHeight="1">
      <c r="A449" s="11"/>
      <c r="B449" s="12"/>
      <c r="C449" s="12"/>
      <c r="D449" s="12"/>
      <c r="E449" s="12"/>
      <c r="F449" s="12"/>
      <c r="G449" s="12"/>
      <c r="H449" s="32"/>
      <c r="I449" s="3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</row>
    <row r="450" ht="12.75" customHeight="1">
      <c r="A450" s="11"/>
      <c r="B450" s="12"/>
      <c r="C450" s="12"/>
      <c r="D450" s="12"/>
      <c r="E450" s="12"/>
      <c r="F450" s="12"/>
      <c r="G450" s="12"/>
      <c r="H450" s="32"/>
      <c r="I450" s="3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</row>
    <row r="451" ht="12.75" customHeight="1">
      <c r="A451" s="11"/>
      <c r="B451" s="12"/>
      <c r="C451" s="12"/>
      <c r="D451" s="12"/>
      <c r="E451" s="12"/>
      <c r="F451" s="12"/>
      <c r="G451" s="12"/>
      <c r="H451" s="32"/>
      <c r="I451" s="3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</row>
    <row r="452" ht="12.75" customHeight="1">
      <c r="A452" s="11"/>
      <c r="B452" s="12"/>
      <c r="C452" s="12"/>
      <c r="D452" s="12"/>
      <c r="E452" s="12"/>
      <c r="F452" s="12"/>
      <c r="G452" s="12"/>
      <c r="H452" s="32"/>
      <c r="I452" s="3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</row>
    <row r="453" ht="12.75" customHeight="1">
      <c r="A453" s="11"/>
      <c r="B453" s="12"/>
      <c r="C453" s="12"/>
      <c r="D453" s="12"/>
      <c r="E453" s="12"/>
      <c r="F453" s="12"/>
      <c r="G453" s="12"/>
      <c r="H453" s="32"/>
      <c r="I453" s="3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</row>
    <row r="454" ht="12.75" customHeight="1">
      <c r="A454" s="11"/>
      <c r="B454" s="12"/>
      <c r="C454" s="12"/>
      <c r="D454" s="12"/>
      <c r="E454" s="12"/>
      <c r="F454" s="12"/>
      <c r="G454" s="12"/>
      <c r="H454" s="32"/>
      <c r="I454" s="3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</row>
    <row r="455" ht="12.75" customHeight="1">
      <c r="A455" s="11"/>
      <c r="B455" s="12"/>
      <c r="C455" s="12"/>
      <c r="D455" s="12"/>
      <c r="E455" s="12"/>
      <c r="F455" s="12"/>
      <c r="G455" s="12"/>
      <c r="H455" s="32"/>
      <c r="I455" s="3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</row>
    <row r="456" ht="12.75" customHeight="1">
      <c r="A456" s="11"/>
      <c r="B456" s="12"/>
      <c r="C456" s="12"/>
      <c r="D456" s="12"/>
      <c r="E456" s="12"/>
      <c r="F456" s="12"/>
      <c r="G456" s="12"/>
      <c r="H456" s="32"/>
      <c r="I456" s="3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</row>
    <row r="457" ht="12.75" customHeight="1">
      <c r="A457" s="11"/>
      <c r="B457" s="12"/>
      <c r="C457" s="12"/>
      <c r="D457" s="12"/>
      <c r="E457" s="12"/>
      <c r="F457" s="12"/>
      <c r="G457" s="12"/>
      <c r="H457" s="32"/>
      <c r="I457" s="3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</row>
    <row r="458" ht="12.75" customHeight="1">
      <c r="A458" s="11"/>
      <c r="B458" s="12"/>
      <c r="C458" s="12"/>
      <c r="D458" s="12"/>
      <c r="E458" s="12"/>
      <c r="F458" s="12"/>
      <c r="G458" s="12"/>
      <c r="H458" s="32"/>
      <c r="I458" s="3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</row>
    <row r="459" ht="12.75" customHeight="1">
      <c r="A459" s="11"/>
      <c r="B459" s="12"/>
      <c r="C459" s="12"/>
      <c r="D459" s="12"/>
      <c r="E459" s="12"/>
      <c r="F459" s="12"/>
      <c r="G459" s="12"/>
      <c r="H459" s="32"/>
      <c r="I459" s="3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</row>
    <row r="460" ht="12.75" customHeight="1">
      <c r="A460" s="11"/>
      <c r="B460" s="12"/>
      <c r="C460" s="12"/>
      <c r="D460" s="12"/>
      <c r="E460" s="12"/>
      <c r="F460" s="12"/>
      <c r="G460" s="12"/>
      <c r="H460" s="32"/>
      <c r="I460" s="3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</row>
    <row r="461" ht="12.75" customHeight="1">
      <c r="A461" s="11"/>
      <c r="B461" s="12"/>
      <c r="C461" s="12"/>
      <c r="D461" s="12"/>
      <c r="E461" s="12"/>
      <c r="F461" s="12"/>
      <c r="G461" s="12"/>
      <c r="H461" s="32"/>
      <c r="I461" s="3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</row>
    <row r="462" ht="12.75" customHeight="1">
      <c r="A462" s="11"/>
      <c r="B462" s="12"/>
      <c r="C462" s="12"/>
      <c r="D462" s="12"/>
      <c r="E462" s="12"/>
      <c r="F462" s="12"/>
      <c r="G462" s="12"/>
      <c r="H462" s="32"/>
      <c r="I462" s="3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</row>
    <row r="463" ht="12.75" customHeight="1">
      <c r="A463" s="11"/>
      <c r="B463" s="12"/>
      <c r="C463" s="12"/>
      <c r="D463" s="12"/>
      <c r="E463" s="12"/>
      <c r="F463" s="12"/>
      <c r="G463" s="12"/>
      <c r="H463" s="32"/>
      <c r="I463" s="3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</row>
    <row r="464" ht="12.75" customHeight="1">
      <c r="A464" s="11"/>
      <c r="B464" s="12"/>
      <c r="C464" s="12"/>
      <c r="D464" s="12"/>
      <c r="E464" s="12"/>
      <c r="F464" s="12"/>
      <c r="G464" s="12"/>
      <c r="H464" s="32"/>
      <c r="I464" s="3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</row>
    <row r="465" ht="12.75" customHeight="1">
      <c r="A465" s="11"/>
      <c r="B465" s="12"/>
      <c r="C465" s="12"/>
      <c r="D465" s="12"/>
      <c r="E465" s="12"/>
      <c r="F465" s="12"/>
      <c r="G465" s="12"/>
      <c r="H465" s="32"/>
      <c r="I465" s="3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</row>
    <row r="466" ht="12.75" customHeight="1">
      <c r="A466" s="11"/>
      <c r="B466" s="12"/>
      <c r="C466" s="12"/>
      <c r="D466" s="12"/>
      <c r="E466" s="12"/>
      <c r="F466" s="12"/>
      <c r="G466" s="12"/>
      <c r="H466" s="32"/>
      <c r="I466" s="3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</row>
    <row r="467" ht="12.75" customHeight="1">
      <c r="A467" s="11"/>
      <c r="B467" s="12"/>
      <c r="C467" s="12"/>
      <c r="D467" s="12"/>
      <c r="E467" s="12"/>
      <c r="F467" s="12"/>
      <c r="G467" s="12"/>
      <c r="H467" s="32"/>
      <c r="I467" s="3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</row>
    <row r="468" ht="12.75" customHeight="1">
      <c r="A468" s="11"/>
      <c r="B468" s="12"/>
      <c r="C468" s="12"/>
      <c r="D468" s="12"/>
      <c r="E468" s="12"/>
      <c r="F468" s="12"/>
      <c r="G468" s="12"/>
      <c r="H468" s="32"/>
      <c r="I468" s="3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</row>
    <row r="469" ht="12.75" customHeight="1">
      <c r="A469" s="11"/>
      <c r="B469" s="12"/>
      <c r="C469" s="12"/>
      <c r="D469" s="12"/>
      <c r="E469" s="12"/>
      <c r="F469" s="12"/>
      <c r="G469" s="12"/>
      <c r="H469" s="32"/>
      <c r="I469" s="3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</row>
    <row r="470" ht="12.75" customHeight="1">
      <c r="A470" s="11"/>
      <c r="B470" s="12"/>
      <c r="C470" s="12"/>
      <c r="D470" s="12"/>
      <c r="E470" s="12"/>
      <c r="F470" s="12"/>
      <c r="G470" s="12"/>
      <c r="H470" s="32"/>
      <c r="I470" s="3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</row>
    <row r="471" ht="12.75" customHeight="1">
      <c r="A471" s="11"/>
      <c r="B471" s="12"/>
      <c r="C471" s="12"/>
      <c r="D471" s="12"/>
      <c r="E471" s="12"/>
      <c r="F471" s="12"/>
      <c r="G471" s="12"/>
      <c r="H471" s="32"/>
      <c r="I471" s="3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</row>
    <row r="472" ht="12.75" customHeight="1">
      <c r="A472" s="11"/>
      <c r="B472" s="12"/>
      <c r="C472" s="12"/>
      <c r="D472" s="12"/>
      <c r="E472" s="12"/>
      <c r="F472" s="12"/>
      <c r="G472" s="12"/>
      <c r="H472" s="32"/>
      <c r="I472" s="3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</row>
    <row r="473" ht="12.75" customHeight="1">
      <c r="A473" s="11"/>
      <c r="B473" s="12"/>
      <c r="C473" s="12"/>
      <c r="D473" s="12"/>
      <c r="E473" s="12"/>
      <c r="F473" s="12"/>
      <c r="G473" s="12"/>
      <c r="H473" s="32"/>
      <c r="I473" s="3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</row>
    <row r="474" ht="12.75" customHeight="1">
      <c r="A474" s="11"/>
      <c r="B474" s="12"/>
      <c r="C474" s="12"/>
      <c r="D474" s="12"/>
      <c r="E474" s="12"/>
      <c r="F474" s="12"/>
      <c r="G474" s="12"/>
      <c r="H474" s="32"/>
      <c r="I474" s="3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</row>
    <row r="475" ht="12.75" customHeight="1">
      <c r="A475" s="11"/>
      <c r="B475" s="12"/>
      <c r="C475" s="12"/>
      <c r="D475" s="12"/>
      <c r="E475" s="12"/>
      <c r="F475" s="12"/>
      <c r="G475" s="12"/>
      <c r="H475" s="32"/>
      <c r="I475" s="3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</row>
    <row r="476" ht="12.75" customHeight="1">
      <c r="A476" s="11"/>
      <c r="B476" s="12"/>
      <c r="C476" s="12"/>
      <c r="D476" s="12"/>
      <c r="E476" s="12"/>
      <c r="F476" s="12"/>
      <c r="G476" s="12"/>
      <c r="H476" s="32"/>
      <c r="I476" s="3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</row>
    <row r="477" ht="12.75" customHeight="1">
      <c r="A477" s="11"/>
      <c r="B477" s="12"/>
      <c r="C477" s="12"/>
      <c r="D477" s="12"/>
      <c r="E477" s="12"/>
      <c r="F477" s="12"/>
      <c r="G477" s="12"/>
      <c r="H477" s="32"/>
      <c r="I477" s="3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</row>
    <row r="478" ht="12.75" customHeight="1">
      <c r="A478" s="11"/>
      <c r="B478" s="12"/>
      <c r="C478" s="12"/>
      <c r="D478" s="12"/>
      <c r="E478" s="12"/>
      <c r="F478" s="12"/>
      <c r="G478" s="12"/>
      <c r="H478" s="32"/>
      <c r="I478" s="3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</row>
    <row r="479" ht="12.75" customHeight="1">
      <c r="A479" s="11"/>
      <c r="B479" s="12"/>
      <c r="C479" s="12"/>
      <c r="D479" s="12"/>
      <c r="E479" s="12"/>
      <c r="F479" s="12"/>
      <c r="G479" s="12"/>
      <c r="H479" s="32"/>
      <c r="I479" s="3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</row>
    <row r="480" ht="12.75" customHeight="1">
      <c r="A480" s="11"/>
      <c r="B480" s="12"/>
      <c r="C480" s="12"/>
      <c r="D480" s="12"/>
      <c r="E480" s="12"/>
      <c r="F480" s="12"/>
      <c r="G480" s="12"/>
      <c r="H480" s="32"/>
      <c r="I480" s="3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</row>
    <row r="481" ht="12.75" customHeight="1">
      <c r="A481" s="11"/>
      <c r="B481" s="12"/>
      <c r="C481" s="12"/>
      <c r="D481" s="12"/>
      <c r="E481" s="12"/>
      <c r="F481" s="12"/>
      <c r="G481" s="12"/>
      <c r="H481" s="32"/>
      <c r="I481" s="3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</row>
    <row r="482" ht="12.75" customHeight="1">
      <c r="A482" s="11"/>
      <c r="B482" s="12"/>
      <c r="C482" s="12"/>
      <c r="D482" s="12"/>
      <c r="E482" s="12"/>
      <c r="F482" s="12"/>
      <c r="G482" s="12"/>
      <c r="H482" s="32"/>
      <c r="I482" s="3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</row>
    <row r="483" ht="12.75" customHeight="1">
      <c r="A483" s="11"/>
      <c r="B483" s="12"/>
      <c r="C483" s="12"/>
      <c r="D483" s="12"/>
      <c r="E483" s="12"/>
      <c r="F483" s="12"/>
      <c r="G483" s="12"/>
      <c r="H483" s="32"/>
      <c r="I483" s="3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</row>
    <row r="484" ht="12.75" customHeight="1">
      <c r="A484" s="11"/>
      <c r="B484" s="12"/>
      <c r="C484" s="12"/>
      <c r="D484" s="12"/>
      <c r="E484" s="12"/>
      <c r="F484" s="12"/>
      <c r="G484" s="12"/>
      <c r="H484" s="32"/>
      <c r="I484" s="3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</row>
    <row r="485" ht="12.75" customHeight="1">
      <c r="A485" s="11"/>
      <c r="B485" s="12"/>
      <c r="C485" s="12"/>
      <c r="D485" s="12"/>
      <c r="E485" s="12"/>
      <c r="F485" s="12"/>
      <c r="G485" s="12"/>
      <c r="H485" s="32"/>
      <c r="I485" s="3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</row>
    <row r="486" ht="12.75" customHeight="1">
      <c r="A486" s="11"/>
      <c r="B486" s="12"/>
      <c r="C486" s="12"/>
      <c r="D486" s="12"/>
      <c r="E486" s="12"/>
      <c r="F486" s="12"/>
      <c r="G486" s="12"/>
      <c r="H486" s="32"/>
      <c r="I486" s="3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</row>
    <row r="487" ht="12.75" customHeight="1">
      <c r="A487" s="11"/>
      <c r="B487" s="12"/>
      <c r="C487" s="12"/>
      <c r="D487" s="12"/>
      <c r="E487" s="12"/>
      <c r="F487" s="12"/>
      <c r="G487" s="12"/>
      <c r="H487" s="32"/>
      <c r="I487" s="3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</row>
    <row r="488" ht="12.75" customHeight="1">
      <c r="A488" s="11"/>
      <c r="B488" s="12"/>
      <c r="C488" s="12"/>
      <c r="D488" s="12"/>
      <c r="E488" s="12"/>
      <c r="F488" s="12"/>
      <c r="G488" s="12"/>
      <c r="H488" s="32"/>
      <c r="I488" s="3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</row>
    <row r="489" ht="12.75" customHeight="1">
      <c r="A489" s="11"/>
      <c r="B489" s="12"/>
      <c r="C489" s="12"/>
      <c r="D489" s="12"/>
      <c r="E489" s="12"/>
      <c r="F489" s="12"/>
      <c r="G489" s="12"/>
      <c r="H489" s="32"/>
      <c r="I489" s="3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</row>
    <row r="490" ht="12.75" customHeight="1">
      <c r="A490" s="11"/>
      <c r="B490" s="12"/>
      <c r="C490" s="12"/>
      <c r="D490" s="12"/>
      <c r="E490" s="12"/>
      <c r="F490" s="12"/>
      <c r="G490" s="12"/>
      <c r="H490" s="32"/>
      <c r="I490" s="3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</row>
    <row r="491" ht="12.75" customHeight="1">
      <c r="A491" s="11"/>
      <c r="B491" s="12"/>
      <c r="C491" s="12"/>
      <c r="D491" s="12"/>
      <c r="E491" s="12"/>
      <c r="F491" s="12"/>
      <c r="G491" s="12"/>
      <c r="H491" s="32"/>
      <c r="I491" s="3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</row>
    <row r="492" ht="12.75" customHeight="1">
      <c r="A492" s="11"/>
      <c r="B492" s="12"/>
      <c r="C492" s="12"/>
      <c r="D492" s="12"/>
      <c r="E492" s="12"/>
      <c r="F492" s="12"/>
      <c r="G492" s="12"/>
      <c r="H492" s="32"/>
      <c r="I492" s="3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</row>
    <row r="493" ht="12.75" customHeight="1">
      <c r="A493" s="11"/>
      <c r="B493" s="12"/>
      <c r="C493" s="12"/>
      <c r="D493" s="12"/>
      <c r="E493" s="12"/>
      <c r="F493" s="12"/>
      <c r="G493" s="12"/>
      <c r="H493" s="32"/>
      <c r="I493" s="3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</row>
    <row r="494" ht="12.75" customHeight="1">
      <c r="A494" s="11"/>
      <c r="B494" s="12"/>
      <c r="C494" s="12"/>
      <c r="D494" s="12"/>
      <c r="E494" s="12"/>
      <c r="F494" s="12"/>
      <c r="G494" s="12"/>
      <c r="H494" s="32"/>
      <c r="I494" s="3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</row>
    <row r="495" ht="12.75" customHeight="1">
      <c r="A495" s="11"/>
      <c r="B495" s="12"/>
      <c r="C495" s="12"/>
      <c r="D495" s="12"/>
      <c r="E495" s="12"/>
      <c r="F495" s="12"/>
      <c r="G495" s="12"/>
      <c r="H495" s="32"/>
      <c r="I495" s="3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</row>
    <row r="496" ht="12.75" customHeight="1">
      <c r="A496" s="11"/>
      <c r="B496" s="12"/>
      <c r="C496" s="12"/>
      <c r="D496" s="12"/>
      <c r="E496" s="12"/>
      <c r="F496" s="12"/>
      <c r="G496" s="12"/>
      <c r="H496" s="32"/>
      <c r="I496" s="3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</row>
    <row r="497" ht="12.75" customHeight="1">
      <c r="A497" s="11"/>
      <c r="B497" s="12"/>
      <c r="C497" s="12"/>
      <c r="D497" s="12"/>
      <c r="E497" s="12"/>
      <c r="F497" s="12"/>
      <c r="G497" s="12"/>
      <c r="H497" s="32"/>
      <c r="I497" s="3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</row>
    <row r="498" ht="12.75" customHeight="1">
      <c r="A498" s="11"/>
      <c r="B498" s="12"/>
      <c r="C498" s="12"/>
      <c r="D498" s="12"/>
      <c r="E498" s="12"/>
      <c r="F498" s="12"/>
      <c r="G498" s="12"/>
      <c r="H498" s="32"/>
      <c r="I498" s="3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</row>
    <row r="499" ht="12.75" customHeight="1">
      <c r="A499" s="11"/>
      <c r="B499" s="12"/>
      <c r="C499" s="12"/>
      <c r="D499" s="12"/>
      <c r="E499" s="12"/>
      <c r="F499" s="12"/>
      <c r="G499" s="12"/>
      <c r="H499" s="32"/>
      <c r="I499" s="3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</row>
    <row r="500" ht="12.75" customHeight="1">
      <c r="A500" s="11"/>
      <c r="B500" s="12"/>
      <c r="C500" s="12"/>
      <c r="D500" s="12"/>
      <c r="E500" s="12"/>
      <c r="F500" s="12"/>
      <c r="G500" s="12"/>
      <c r="H500" s="32"/>
      <c r="I500" s="3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</row>
    <row r="501" ht="12.75" customHeight="1">
      <c r="A501" s="11"/>
      <c r="B501" s="12"/>
      <c r="C501" s="12"/>
      <c r="D501" s="12"/>
      <c r="E501" s="12"/>
      <c r="F501" s="12"/>
      <c r="G501" s="12"/>
      <c r="H501" s="32"/>
      <c r="I501" s="3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</row>
    <row r="502" ht="12.75" customHeight="1">
      <c r="A502" s="11"/>
      <c r="B502" s="12"/>
      <c r="C502" s="12"/>
      <c r="D502" s="12"/>
      <c r="E502" s="12"/>
      <c r="F502" s="12"/>
      <c r="G502" s="12"/>
      <c r="H502" s="32"/>
      <c r="I502" s="3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</row>
    <row r="503" ht="12.75" customHeight="1">
      <c r="A503" s="11"/>
      <c r="B503" s="12"/>
      <c r="C503" s="12"/>
      <c r="D503" s="12"/>
      <c r="E503" s="12"/>
      <c r="F503" s="12"/>
      <c r="G503" s="12"/>
      <c r="H503" s="32"/>
      <c r="I503" s="3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</row>
    <row r="504" ht="12.75" customHeight="1">
      <c r="A504" s="11"/>
      <c r="B504" s="12"/>
      <c r="C504" s="12"/>
      <c r="D504" s="12"/>
      <c r="E504" s="12"/>
      <c r="F504" s="12"/>
      <c r="G504" s="12"/>
      <c r="H504" s="32"/>
      <c r="I504" s="3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</row>
    <row r="505" ht="12.75" customHeight="1">
      <c r="A505" s="11"/>
      <c r="B505" s="12"/>
      <c r="C505" s="12"/>
      <c r="D505" s="12"/>
      <c r="E505" s="12"/>
      <c r="F505" s="12"/>
      <c r="G505" s="12"/>
      <c r="H505" s="32"/>
      <c r="I505" s="3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</row>
    <row r="506" ht="12.75" customHeight="1">
      <c r="A506" s="11"/>
      <c r="B506" s="12"/>
      <c r="C506" s="12"/>
      <c r="D506" s="12"/>
      <c r="E506" s="12"/>
      <c r="F506" s="12"/>
      <c r="G506" s="12"/>
      <c r="H506" s="32"/>
      <c r="I506" s="3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</row>
    <row r="507" ht="12.75" customHeight="1">
      <c r="A507" s="11"/>
      <c r="B507" s="12"/>
      <c r="C507" s="12"/>
      <c r="D507" s="12"/>
      <c r="E507" s="12"/>
      <c r="F507" s="12"/>
      <c r="G507" s="12"/>
      <c r="H507" s="32"/>
      <c r="I507" s="3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</row>
    <row r="508" ht="12.75" customHeight="1">
      <c r="A508" s="11"/>
      <c r="B508" s="12"/>
      <c r="C508" s="12"/>
      <c r="D508" s="12"/>
      <c r="E508" s="12"/>
      <c r="F508" s="12"/>
      <c r="G508" s="12"/>
      <c r="H508" s="32"/>
      <c r="I508" s="3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</row>
    <row r="509" ht="12.75" customHeight="1">
      <c r="A509" s="11"/>
      <c r="B509" s="12"/>
      <c r="C509" s="12"/>
      <c r="D509" s="12"/>
      <c r="E509" s="12"/>
      <c r="F509" s="12"/>
      <c r="G509" s="12"/>
      <c r="H509" s="32"/>
      <c r="I509" s="3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</row>
    <row r="510" ht="12.75" customHeight="1">
      <c r="A510" s="11"/>
      <c r="B510" s="12"/>
      <c r="C510" s="12"/>
      <c r="D510" s="12"/>
      <c r="E510" s="12"/>
      <c r="F510" s="12"/>
      <c r="G510" s="12"/>
      <c r="H510" s="32"/>
      <c r="I510" s="3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</row>
    <row r="511" ht="12.75" customHeight="1">
      <c r="A511" s="11"/>
      <c r="B511" s="12"/>
      <c r="C511" s="12"/>
      <c r="D511" s="12"/>
      <c r="E511" s="12"/>
      <c r="F511" s="12"/>
      <c r="G511" s="12"/>
      <c r="H511" s="32"/>
      <c r="I511" s="3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</row>
    <row r="512" ht="12.75" customHeight="1">
      <c r="A512" s="11"/>
      <c r="B512" s="12"/>
      <c r="C512" s="12"/>
      <c r="D512" s="12"/>
      <c r="E512" s="12"/>
      <c r="F512" s="12"/>
      <c r="G512" s="12"/>
      <c r="H512" s="32"/>
      <c r="I512" s="3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</row>
    <row r="513" ht="12.75" customHeight="1">
      <c r="A513" s="11"/>
      <c r="B513" s="12"/>
      <c r="C513" s="12"/>
      <c r="D513" s="12"/>
      <c r="E513" s="12"/>
      <c r="F513" s="12"/>
      <c r="G513" s="12"/>
      <c r="H513" s="32"/>
      <c r="I513" s="3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</row>
    <row r="514" ht="12.75" customHeight="1">
      <c r="A514" s="11"/>
      <c r="B514" s="12"/>
      <c r="C514" s="12"/>
      <c r="D514" s="12"/>
      <c r="E514" s="12"/>
      <c r="F514" s="12"/>
      <c r="G514" s="12"/>
      <c r="H514" s="32"/>
      <c r="I514" s="3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</row>
    <row r="515" ht="12.75" customHeight="1">
      <c r="A515" s="11"/>
      <c r="B515" s="12"/>
      <c r="C515" s="12"/>
      <c r="D515" s="12"/>
      <c r="E515" s="12"/>
      <c r="F515" s="12"/>
      <c r="G515" s="12"/>
      <c r="H515" s="32"/>
      <c r="I515" s="3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</row>
    <row r="516" ht="12.75" customHeight="1">
      <c r="A516" s="11"/>
      <c r="B516" s="12"/>
      <c r="C516" s="12"/>
      <c r="D516" s="12"/>
      <c r="E516" s="12"/>
      <c r="F516" s="12"/>
      <c r="G516" s="12"/>
      <c r="H516" s="32"/>
      <c r="I516" s="3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</row>
    <row r="517" ht="12.75" customHeight="1">
      <c r="A517" s="11"/>
      <c r="B517" s="12"/>
      <c r="C517" s="12"/>
      <c r="D517" s="12"/>
      <c r="E517" s="12"/>
      <c r="F517" s="12"/>
      <c r="G517" s="12"/>
      <c r="H517" s="32"/>
      <c r="I517" s="3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</row>
    <row r="518" ht="12.75" customHeight="1">
      <c r="A518" s="11"/>
      <c r="B518" s="12"/>
      <c r="C518" s="12"/>
      <c r="D518" s="12"/>
      <c r="E518" s="12"/>
      <c r="F518" s="12"/>
      <c r="G518" s="12"/>
      <c r="H518" s="32"/>
      <c r="I518" s="3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</row>
    <row r="519" ht="12.75" customHeight="1">
      <c r="A519" s="11"/>
      <c r="B519" s="12"/>
      <c r="C519" s="12"/>
      <c r="D519" s="12"/>
      <c r="E519" s="12"/>
      <c r="F519" s="12"/>
      <c r="G519" s="12"/>
      <c r="H519" s="32"/>
      <c r="I519" s="3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</row>
    <row r="520" ht="12.75" customHeight="1">
      <c r="A520" s="11"/>
      <c r="B520" s="12"/>
      <c r="C520" s="12"/>
      <c r="D520" s="12"/>
      <c r="E520" s="12"/>
      <c r="F520" s="12"/>
      <c r="G520" s="12"/>
      <c r="H520" s="32"/>
      <c r="I520" s="3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</row>
    <row r="521" ht="12.75" customHeight="1">
      <c r="A521" s="11"/>
      <c r="B521" s="12"/>
      <c r="C521" s="12"/>
      <c r="D521" s="12"/>
      <c r="E521" s="12"/>
      <c r="F521" s="12"/>
      <c r="G521" s="12"/>
      <c r="H521" s="32"/>
      <c r="I521" s="3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</row>
    <row r="522" ht="12.75" customHeight="1">
      <c r="A522" s="11"/>
      <c r="B522" s="12"/>
      <c r="C522" s="12"/>
      <c r="D522" s="12"/>
      <c r="E522" s="12"/>
      <c r="F522" s="12"/>
      <c r="G522" s="12"/>
      <c r="H522" s="32"/>
      <c r="I522" s="3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</row>
    <row r="523" ht="12.75" customHeight="1">
      <c r="A523" s="11"/>
      <c r="B523" s="12"/>
      <c r="C523" s="12"/>
      <c r="D523" s="12"/>
      <c r="E523" s="12"/>
      <c r="F523" s="12"/>
      <c r="G523" s="12"/>
      <c r="H523" s="32"/>
      <c r="I523" s="3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</row>
    <row r="524" ht="12.75" customHeight="1">
      <c r="A524" s="11"/>
      <c r="B524" s="12"/>
      <c r="C524" s="12"/>
      <c r="D524" s="12"/>
      <c r="E524" s="12"/>
      <c r="F524" s="12"/>
      <c r="G524" s="12"/>
      <c r="H524" s="32"/>
      <c r="I524" s="3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</row>
    <row r="525" ht="12.75" customHeight="1">
      <c r="A525" s="11"/>
      <c r="B525" s="12"/>
      <c r="C525" s="12"/>
      <c r="D525" s="12"/>
      <c r="E525" s="12"/>
      <c r="F525" s="12"/>
      <c r="G525" s="12"/>
      <c r="H525" s="32"/>
      <c r="I525" s="3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</row>
    <row r="526" ht="12.75" customHeight="1">
      <c r="A526" s="11"/>
      <c r="B526" s="12"/>
      <c r="C526" s="12"/>
      <c r="D526" s="12"/>
      <c r="E526" s="12"/>
      <c r="F526" s="12"/>
      <c r="G526" s="12"/>
      <c r="H526" s="32"/>
      <c r="I526" s="3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</row>
    <row r="527" ht="12.75" customHeight="1">
      <c r="A527" s="11"/>
      <c r="B527" s="12"/>
      <c r="C527" s="12"/>
      <c r="D527" s="12"/>
      <c r="E527" s="12"/>
      <c r="F527" s="12"/>
      <c r="G527" s="12"/>
      <c r="H527" s="32"/>
      <c r="I527" s="3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</row>
    <row r="528" ht="12.75" customHeight="1">
      <c r="A528" s="11"/>
      <c r="B528" s="12"/>
      <c r="C528" s="12"/>
      <c r="D528" s="12"/>
      <c r="E528" s="12"/>
      <c r="F528" s="12"/>
      <c r="G528" s="12"/>
      <c r="H528" s="32"/>
      <c r="I528" s="3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</row>
    <row r="529" ht="12.75" customHeight="1">
      <c r="A529" s="11"/>
      <c r="B529" s="12"/>
      <c r="C529" s="12"/>
      <c r="D529" s="12"/>
      <c r="E529" s="12"/>
      <c r="F529" s="12"/>
      <c r="G529" s="12"/>
      <c r="H529" s="32"/>
      <c r="I529" s="3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</row>
    <row r="530" ht="12.75" customHeight="1">
      <c r="A530" s="11"/>
      <c r="B530" s="12"/>
      <c r="C530" s="12"/>
      <c r="D530" s="12"/>
      <c r="E530" s="12"/>
      <c r="F530" s="12"/>
      <c r="G530" s="12"/>
      <c r="H530" s="32"/>
      <c r="I530" s="3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</row>
    <row r="531" ht="12.75" customHeight="1">
      <c r="A531" s="11"/>
      <c r="B531" s="12"/>
      <c r="C531" s="12"/>
      <c r="D531" s="12"/>
      <c r="E531" s="12"/>
      <c r="F531" s="12"/>
      <c r="G531" s="12"/>
      <c r="H531" s="32"/>
      <c r="I531" s="3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</row>
    <row r="532" ht="12.75" customHeight="1">
      <c r="A532" s="11"/>
      <c r="B532" s="12"/>
      <c r="C532" s="12"/>
      <c r="D532" s="12"/>
      <c r="E532" s="12"/>
      <c r="F532" s="12"/>
      <c r="G532" s="12"/>
      <c r="H532" s="32"/>
      <c r="I532" s="3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</row>
    <row r="533" ht="12.75" customHeight="1">
      <c r="A533" s="11"/>
      <c r="B533" s="12"/>
      <c r="C533" s="12"/>
      <c r="D533" s="12"/>
      <c r="E533" s="12"/>
      <c r="F533" s="12"/>
      <c r="G533" s="12"/>
      <c r="H533" s="32"/>
      <c r="I533" s="3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</row>
    <row r="534" ht="12.75" customHeight="1">
      <c r="A534" s="11"/>
      <c r="B534" s="12"/>
      <c r="C534" s="12"/>
      <c r="D534" s="12"/>
      <c r="E534" s="12"/>
      <c r="F534" s="12"/>
      <c r="G534" s="12"/>
      <c r="H534" s="32"/>
      <c r="I534" s="3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</row>
    <row r="535" ht="12.75" customHeight="1">
      <c r="A535" s="11"/>
      <c r="B535" s="12"/>
      <c r="C535" s="12"/>
      <c r="D535" s="12"/>
      <c r="E535" s="12"/>
      <c r="F535" s="12"/>
      <c r="G535" s="12"/>
      <c r="H535" s="32"/>
      <c r="I535" s="3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</row>
    <row r="536" ht="12.75" customHeight="1">
      <c r="A536" s="11"/>
      <c r="B536" s="12"/>
      <c r="C536" s="12"/>
      <c r="D536" s="12"/>
      <c r="E536" s="12"/>
      <c r="F536" s="12"/>
      <c r="G536" s="12"/>
      <c r="H536" s="32"/>
      <c r="I536" s="3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</row>
    <row r="537" ht="12.75" customHeight="1">
      <c r="A537" s="11"/>
      <c r="B537" s="12"/>
      <c r="C537" s="12"/>
      <c r="D537" s="12"/>
      <c r="E537" s="12"/>
      <c r="F537" s="12"/>
      <c r="G537" s="12"/>
      <c r="H537" s="32"/>
      <c r="I537" s="3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</row>
    <row r="538" ht="12.75" customHeight="1">
      <c r="A538" s="11"/>
      <c r="B538" s="12"/>
      <c r="C538" s="12"/>
      <c r="D538" s="12"/>
      <c r="E538" s="12"/>
      <c r="F538" s="12"/>
      <c r="G538" s="12"/>
      <c r="H538" s="32"/>
      <c r="I538" s="3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</row>
    <row r="539" ht="12.75" customHeight="1">
      <c r="A539" s="11"/>
      <c r="B539" s="12"/>
      <c r="C539" s="12"/>
      <c r="D539" s="12"/>
      <c r="E539" s="12"/>
      <c r="F539" s="12"/>
      <c r="G539" s="12"/>
      <c r="H539" s="32"/>
      <c r="I539" s="3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</row>
    <row r="540" ht="12.75" customHeight="1">
      <c r="A540" s="11"/>
      <c r="B540" s="12"/>
      <c r="C540" s="12"/>
      <c r="D540" s="12"/>
      <c r="E540" s="12"/>
      <c r="F540" s="12"/>
      <c r="G540" s="12"/>
      <c r="H540" s="32"/>
      <c r="I540" s="3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</row>
    <row r="541" ht="12.75" customHeight="1">
      <c r="A541" s="11"/>
      <c r="B541" s="12"/>
      <c r="C541" s="12"/>
      <c r="D541" s="12"/>
      <c r="E541" s="12"/>
      <c r="F541" s="12"/>
      <c r="G541" s="12"/>
      <c r="H541" s="32"/>
      <c r="I541" s="3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</row>
    <row r="542" ht="12.75" customHeight="1">
      <c r="A542" s="11"/>
      <c r="B542" s="12"/>
      <c r="C542" s="12"/>
      <c r="D542" s="12"/>
      <c r="E542" s="12"/>
      <c r="F542" s="12"/>
      <c r="G542" s="12"/>
      <c r="H542" s="32"/>
      <c r="I542" s="3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</row>
    <row r="543" ht="12.75" customHeight="1">
      <c r="A543" s="11"/>
      <c r="B543" s="12"/>
      <c r="C543" s="12"/>
      <c r="D543" s="12"/>
      <c r="E543" s="12"/>
      <c r="F543" s="12"/>
      <c r="G543" s="12"/>
      <c r="H543" s="32"/>
      <c r="I543" s="3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</row>
    <row r="544" ht="12.75" customHeight="1">
      <c r="A544" s="11"/>
      <c r="B544" s="12"/>
      <c r="C544" s="12"/>
      <c r="D544" s="12"/>
      <c r="E544" s="12"/>
      <c r="F544" s="12"/>
      <c r="G544" s="12"/>
      <c r="H544" s="32"/>
      <c r="I544" s="3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</row>
    <row r="545" ht="12.75" customHeight="1">
      <c r="A545" s="11"/>
      <c r="B545" s="12"/>
      <c r="C545" s="12"/>
      <c r="D545" s="12"/>
      <c r="E545" s="12"/>
      <c r="F545" s="12"/>
      <c r="G545" s="12"/>
      <c r="H545" s="32"/>
      <c r="I545" s="3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</row>
    <row r="546" ht="12.75" customHeight="1">
      <c r="A546" s="11"/>
      <c r="B546" s="12"/>
      <c r="C546" s="12"/>
      <c r="D546" s="12"/>
      <c r="E546" s="12"/>
      <c r="F546" s="12"/>
      <c r="G546" s="12"/>
      <c r="H546" s="32"/>
      <c r="I546" s="3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</row>
    <row r="547" ht="12.75" customHeight="1">
      <c r="A547" s="11"/>
      <c r="B547" s="12"/>
      <c r="C547" s="12"/>
      <c r="D547" s="12"/>
      <c r="E547" s="12"/>
      <c r="F547" s="12"/>
      <c r="G547" s="12"/>
      <c r="H547" s="32"/>
      <c r="I547" s="3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</row>
    <row r="548" ht="12.75" customHeight="1">
      <c r="A548" s="11"/>
      <c r="B548" s="12"/>
      <c r="C548" s="12"/>
      <c r="D548" s="12"/>
      <c r="E548" s="12"/>
      <c r="F548" s="12"/>
      <c r="G548" s="12"/>
      <c r="H548" s="32"/>
      <c r="I548" s="3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</row>
    <row r="549" ht="12.75" customHeight="1">
      <c r="A549" s="11"/>
      <c r="B549" s="12"/>
      <c r="C549" s="12"/>
      <c r="D549" s="12"/>
      <c r="E549" s="12"/>
      <c r="F549" s="12"/>
      <c r="G549" s="12"/>
      <c r="H549" s="32"/>
      <c r="I549" s="3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</row>
    <row r="550" ht="12.75" customHeight="1">
      <c r="A550" s="11"/>
      <c r="B550" s="12"/>
      <c r="C550" s="12"/>
      <c r="D550" s="12"/>
      <c r="E550" s="12"/>
      <c r="F550" s="12"/>
      <c r="G550" s="12"/>
      <c r="H550" s="32"/>
      <c r="I550" s="3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</row>
    <row r="551" ht="12.75" customHeight="1">
      <c r="A551" s="11"/>
      <c r="B551" s="12"/>
      <c r="C551" s="12"/>
      <c r="D551" s="12"/>
      <c r="E551" s="12"/>
      <c r="F551" s="12"/>
      <c r="G551" s="12"/>
      <c r="H551" s="32"/>
      <c r="I551" s="3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</row>
    <row r="552" ht="12.75" customHeight="1">
      <c r="A552" s="11"/>
      <c r="B552" s="12"/>
      <c r="C552" s="12"/>
      <c r="D552" s="12"/>
      <c r="E552" s="12"/>
      <c r="F552" s="12"/>
      <c r="G552" s="12"/>
      <c r="H552" s="32"/>
      <c r="I552" s="3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</row>
    <row r="553" ht="12.75" customHeight="1">
      <c r="A553" s="11"/>
      <c r="B553" s="12"/>
      <c r="C553" s="12"/>
      <c r="D553" s="12"/>
      <c r="E553" s="12"/>
      <c r="F553" s="12"/>
      <c r="G553" s="12"/>
      <c r="H553" s="32"/>
      <c r="I553" s="3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</row>
    <row r="554" ht="12.75" customHeight="1">
      <c r="A554" s="11"/>
      <c r="B554" s="12"/>
      <c r="C554" s="12"/>
      <c r="D554" s="12"/>
      <c r="E554" s="12"/>
      <c r="F554" s="12"/>
      <c r="G554" s="12"/>
      <c r="H554" s="32"/>
      <c r="I554" s="3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</row>
    <row r="555" ht="12.75" customHeight="1">
      <c r="A555" s="11"/>
      <c r="B555" s="12"/>
      <c r="C555" s="12"/>
      <c r="D555" s="12"/>
      <c r="E555" s="12"/>
      <c r="F555" s="12"/>
      <c r="G555" s="12"/>
      <c r="H555" s="32"/>
      <c r="I555" s="3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</row>
    <row r="556" ht="12.75" customHeight="1">
      <c r="A556" s="11"/>
      <c r="B556" s="12"/>
      <c r="C556" s="12"/>
      <c r="D556" s="12"/>
      <c r="E556" s="12"/>
      <c r="F556" s="12"/>
      <c r="G556" s="12"/>
      <c r="H556" s="32"/>
      <c r="I556" s="3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</row>
    <row r="557" ht="12.75" customHeight="1">
      <c r="A557" s="11"/>
      <c r="B557" s="12"/>
      <c r="C557" s="12"/>
      <c r="D557" s="12"/>
      <c r="E557" s="12"/>
      <c r="F557" s="12"/>
      <c r="G557" s="12"/>
      <c r="H557" s="32"/>
      <c r="I557" s="3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</row>
    <row r="558" ht="12.75" customHeight="1">
      <c r="A558" s="11"/>
      <c r="B558" s="12"/>
      <c r="C558" s="12"/>
      <c r="D558" s="12"/>
      <c r="E558" s="12"/>
      <c r="F558" s="12"/>
      <c r="G558" s="12"/>
      <c r="H558" s="32"/>
      <c r="I558" s="3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</row>
    <row r="559" ht="12.75" customHeight="1">
      <c r="A559" s="11"/>
      <c r="B559" s="12"/>
      <c r="C559" s="12"/>
      <c r="D559" s="12"/>
      <c r="E559" s="12"/>
      <c r="F559" s="12"/>
      <c r="G559" s="12"/>
      <c r="H559" s="32"/>
      <c r="I559" s="3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</row>
    <row r="560" ht="12.75" customHeight="1">
      <c r="A560" s="11"/>
      <c r="B560" s="12"/>
      <c r="C560" s="12"/>
      <c r="D560" s="12"/>
      <c r="E560" s="12"/>
      <c r="F560" s="12"/>
      <c r="G560" s="12"/>
      <c r="H560" s="32"/>
      <c r="I560" s="3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</row>
    <row r="561" ht="12.75" customHeight="1">
      <c r="A561" s="11"/>
      <c r="B561" s="12"/>
      <c r="C561" s="12"/>
      <c r="D561" s="12"/>
      <c r="E561" s="12"/>
      <c r="F561" s="12"/>
      <c r="G561" s="12"/>
      <c r="H561" s="32"/>
      <c r="I561" s="3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</row>
    <row r="562" ht="12.75" customHeight="1">
      <c r="A562" s="11"/>
      <c r="B562" s="12"/>
      <c r="C562" s="12"/>
      <c r="D562" s="12"/>
      <c r="E562" s="12"/>
      <c r="F562" s="12"/>
      <c r="G562" s="12"/>
      <c r="H562" s="32"/>
      <c r="I562" s="3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</row>
    <row r="563" ht="12.75" customHeight="1">
      <c r="A563" s="11"/>
      <c r="B563" s="12"/>
      <c r="C563" s="12"/>
      <c r="D563" s="12"/>
      <c r="E563" s="12"/>
      <c r="F563" s="12"/>
      <c r="G563" s="12"/>
      <c r="H563" s="32"/>
      <c r="I563" s="3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</row>
    <row r="564" ht="12.75" customHeight="1">
      <c r="A564" s="11"/>
      <c r="B564" s="12"/>
      <c r="C564" s="12"/>
      <c r="D564" s="12"/>
      <c r="E564" s="12"/>
      <c r="F564" s="12"/>
      <c r="G564" s="12"/>
      <c r="H564" s="32"/>
      <c r="I564" s="3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</row>
    <row r="565" ht="12.75" customHeight="1">
      <c r="A565" s="11"/>
      <c r="B565" s="12"/>
      <c r="C565" s="12"/>
      <c r="D565" s="12"/>
      <c r="E565" s="12"/>
      <c r="F565" s="12"/>
      <c r="G565" s="12"/>
      <c r="H565" s="32"/>
      <c r="I565" s="3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</row>
    <row r="566" ht="12.75" customHeight="1">
      <c r="A566" s="11"/>
      <c r="B566" s="12"/>
      <c r="C566" s="12"/>
      <c r="D566" s="12"/>
      <c r="E566" s="12"/>
      <c r="F566" s="12"/>
      <c r="G566" s="12"/>
      <c r="H566" s="32"/>
      <c r="I566" s="3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</row>
    <row r="567" ht="12.75" customHeight="1">
      <c r="A567" s="11"/>
      <c r="B567" s="12"/>
      <c r="C567" s="12"/>
      <c r="D567" s="12"/>
      <c r="E567" s="12"/>
      <c r="F567" s="12"/>
      <c r="G567" s="12"/>
      <c r="H567" s="32"/>
      <c r="I567" s="3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</row>
    <row r="568" ht="12.75" customHeight="1">
      <c r="A568" s="11"/>
      <c r="B568" s="12"/>
      <c r="C568" s="12"/>
      <c r="D568" s="12"/>
      <c r="E568" s="12"/>
      <c r="F568" s="12"/>
      <c r="G568" s="12"/>
      <c r="H568" s="32"/>
      <c r="I568" s="3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</row>
    <row r="569" ht="12.75" customHeight="1">
      <c r="A569" s="11"/>
      <c r="B569" s="12"/>
      <c r="C569" s="12"/>
      <c r="D569" s="12"/>
      <c r="E569" s="12"/>
      <c r="F569" s="12"/>
      <c r="G569" s="12"/>
      <c r="H569" s="32"/>
      <c r="I569" s="3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</row>
    <row r="570" ht="12.75" customHeight="1">
      <c r="A570" s="11"/>
      <c r="B570" s="12"/>
      <c r="C570" s="12"/>
      <c r="D570" s="12"/>
      <c r="E570" s="12"/>
      <c r="F570" s="12"/>
      <c r="G570" s="12"/>
      <c r="H570" s="32"/>
      <c r="I570" s="3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</row>
    <row r="571" ht="12.75" customHeight="1">
      <c r="A571" s="11"/>
      <c r="B571" s="12"/>
      <c r="C571" s="12"/>
      <c r="D571" s="12"/>
      <c r="E571" s="12"/>
      <c r="F571" s="12"/>
      <c r="G571" s="12"/>
      <c r="H571" s="32"/>
      <c r="I571" s="3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</row>
    <row r="572" ht="12.75" customHeight="1">
      <c r="A572" s="11"/>
      <c r="B572" s="12"/>
      <c r="C572" s="12"/>
      <c r="D572" s="12"/>
      <c r="E572" s="12"/>
      <c r="F572" s="12"/>
      <c r="G572" s="12"/>
      <c r="H572" s="32"/>
      <c r="I572" s="3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</row>
    <row r="573" ht="12.75" customHeight="1">
      <c r="A573" s="11"/>
      <c r="B573" s="12"/>
      <c r="C573" s="12"/>
      <c r="D573" s="12"/>
      <c r="E573" s="12"/>
      <c r="F573" s="12"/>
      <c r="G573" s="12"/>
      <c r="H573" s="32"/>
      <c r="I573" s="3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</row>
    <row r="574" ht="12.75" customHeight="1">
      <c r="A574" s="11"/>
      <c r="B574" s="12"/>
      <c r="C574" s="12"/>
      <c r="D574" s="12"/>
      <c r="E574" s="12"/>
      <c r="F574" s="12"/>
      <c r="G574" s="12"/>
      <c r="H574" s="32"/>
      <c r="I574" s="3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</row>
    <row r="575" ht="12.75" customHeight="1">
      <c r="A575" s="11"/>
      <c r="B575" s="12"/>
      <c r="C575" s="12"/>
      <c r="D575" s="12"/>
      <c r="E575" s="12"/>
      <c r="F575" s="12"/>
      <c r="G575" s="12"/>
      <c r="H575" s="32"/>
      <c r="I575" s="3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</row>
    <row r="576" ht="12.75" customHeight="1">
      <c r="A576" s="11"/>
      <c r="B576" s="12"/>
      <c r="C576" s="12"/>
      <c r="D576" s="12"/>
      <c r="E576" s="12"/>
      <c r="F576" s="12"/>
      <c r="G576" s="12"/>
      <c r="H576" s="32"/>
      <c r="I576" s="3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</row>
    <row r="577" ht="12.75" customHeight="1">
      <c r="A577" s="11"/>
      <c r="B577" s="12"/>
      <c r="C577" s="12"/>
      <c r="D577" s="12"/>
      <c r="E577" s="12"/>
      <c r="F577" s="12"/>
      <c r="G577" s="12"/>
      <c r="H577" s="32"/>
      <c r="I577" s="3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</row>
    <row r="578" ht="12.75" customHeight="1">
      <c r="A578" s="11"/>
      <c r="B578" s="12"/>
      <c r="C578" s="12"/>
      <c r="D578" s="12"/>
      <c r="E578" s="12"/>
      <c r="F578" s="12"/>
      <c r="G578" s="12"/>
      <c r="H578" s="32"/>
      <c r="I578" s="3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</row>
    <row r="579" ht="12.75" customHeight="1">
      <c r="A579" s="11"/>
      <c r="B579" s="12"/>
      <c r="C579" s="12"/>
      <c r="D579" s="12"/>
      <c r="E579" s="12"/>
      <c r="F579" s="12"/>
      <c r="G579" s="12"/>
      <c r="H579" s="32"/>
      <c r="I579" s="3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</row>
    <row r="580" ht="12.75" customHeight="1">
      <c r="A580" s="11"/>
      <c r="B580" s="12"/>
      <c r="C580" s="12"/>
      <c r="D580" s="12"/>
      <c r="E580" s="12"/>
      <c r="F580" s="12"/>
      <c r="G580" s="12"/>
      <c r="H580" s="32"/>
      <c r="I580" s="3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</row>
    <row r="581" ht="12.75" customHeight="1">
      <c r="A581" s="11"/>
      <c r="B581" s="12"/>
      <c r="C581" s="12"/>
      <c r="D581" s="12"/>
      <c r="E581" s="12"/>
      <c r="F581" s="12"/>
      <c r="G581" s="12"/>
      <c r="H581" s="32"/>
      <c r="I581" s="3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</row>
    <row r="582" ht="12.75" customHeight="1">
      <c r="A582" s="11"/>
      <c r="B582" s="12"/>
      <c r="C582" s="12"/>
      <c r="D582" s="12"/>
      <c r="E582" s="12"/>
      <c r="F582" s="12"/>
      <c r="G582" s="12"/>
      <c r="H582" s="32"/>
      <c r="I582" s="3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</row>
    <row r="583" ht="12.75" customHeight="1">
      <c r="A583" s="11"/>
      <c r="B583" s="12"/>
      <c r="C583" s="12"/>
      <c r="D583" s="12"/>
      <c r="E583" s="12"/>
      <c r="F583" s="12"/>
      <c r="G583" s="12"/>
      <c r="H583" s="32"/>
      <c r="I583" s="3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</row>
    <row r="584" ht="12.75" customHeight="1">
      <c r="A584" s="11"/>
      <c r="B584" s="12"/>
      <c r="C584" s="12"/>
      <c r="D584" s="12"/>
      <c r="E584" s="12"/>
      <c r="F584" s="12"/>
      <c r="G584" s="12"/>
      <c r="H584" s="32"/>
      <c r="I584" s="3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</row>
    <row r="585" ht="12.75" customHeight="1">
      <c r="A585" s="11"/>
      <c r="B585" s="12"/>
      <c r="C585" s="12"/>
      <c r="D585" s="12"/>
      <c r="E585" s="12"/>
      <c r="F585" s="12"/>
      <c r="G585" s="12"/>
      <c r="H585" s="32"/>
      <c r="I585" s="3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</row>
    <row r="586" ht="12.75" customHeight="1">
      <c r="A586" s="11"/>
      <c r="B586" s="12"/>
      <c r="C586" s="12"/>
      <c r="D586" s="12"/>
      <c r="E586" s="12"/>
      <c r="F586" s="12"/>
      <c r="G586" s="12"/>
      <c r="H586" s="32"/>
      <c r="I586" s="3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</row>
    <row r="587" ht="12.75" customHeight="1">
      <c r="A587" s="11"/>
      <c r="B587" s="12"/>
      <c r="C587" s="12"/>
      <c r="D587" s="12"/>
      <c r="E587" s="12"/>
      <c r="F587" s="12"/>
      <c r="G587" s="12"/>
      <c r="H587" s="32"/>
      <c r="I587" s="3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</row>
    <row r="588" ht="12.75" customHeight="1">
      <c r="A588" s="11"/>
      <c r="B588" s="12"/>
      <c r="C588" s="12"/>
      <c r="D588" s="12"/>
      <c r="E588" s="12"/>
      <c r="F588" s="12"/>
      <c r="G588" s="12"/>
      <c r="H588" s="32"/>
      <c r="I588" s="3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</row>
    <row r="589" ht="12.75" customHeight="1">
      <c r="A589" s="11"/>
      <c r="B589" s="12"/>
      <c r="C589" s="12"/>
      <c r="D589" s="12"/>
      <c r="E589" s="12"/>
      <c r="F589" s="12"/>
      <c r="G589" s="12"/>
      <c r="H589" s="32"/>
      <c r="I589" s="3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</row>
    <row r="590" ht="12.75" customHeight="1">
      <c r="A590" s="11"/>
      <c r="B590" s="12"/>
      <c r="C590" s="12"/>
      <c r="D590" s="12"/>
      <c r="E590" s="12"/>
      <c r="F590" s="12"/>
      <c r="G590" s="12"/>
      <c r="H590" s="32"/>
      <c r="I590" s="3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</row>
    <row r="591" ht="12.75" customHeight="1">
      <c r="A591" s="11"/>
      <c r="B591" s="12"/>
      <c r="C591" s="12"/>
      <c r="D591" s="12"/>
      <c r="E591" s="12"/>
      <c r="F591" s="12"/>
      <c r="G591" s="12"/>
      <c r="H591" s="32"/>
      <c r="I591" s="3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</row>
    <row r="592" ht="12.75" customHeight="1">
      <c r="A592" s="11"/>
      <c r="B592" s="12"/>
      <c r="C592" s="12"/>
      <c r="D592" s="12"/>
      <c r="E592" s="12"/>
      <c r="F592" s="12"/>
      <c r="G592" s="12"/>
      <c r="H592" s="32"/>
      <c r="I592" s="3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</row>
    <row r="593" ht="12.75" customHeight="1">
      <c r="A593" s="11"/>
      <c r="B593" s="12"/>
      <c r="C593" s="12"/>
      <c r="D593" s="12"/>
      <c r="E593" s="12"/>
      <c r="F593" s="12"/>
      <c r="G593" s="12"/>
      <c r="H593" s="32"/>
      <c r="I593" s="3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</row>
    <row r="594" ht="12.75" customHeight="1">
      <c r="A594" s="11"/>
      <c r="B594" s="12"/>
      <c r="C594" s="12"/>
      <c r="D594" s="12"/>
      <c r="E594" s="12"/>
      <c r="F594" s="12"/>
      <c r="G594" s="12"/>
      <c r="H594" s="32"/>
      <c r="I594" s="3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</row>
    <row r="595" ht="12.75" customHeight="1">
      <c r="A595" s="11"/>
      <c r="B595" s="12"/>
      <c r="C595" s="12"/>
      <c r="D595" s="12"/>
      <c r="E595" s="12"/>
      <c r="F595" s="12"/>
      <c r="G595" s="12"/>
      <c r="H595" s="32"/>
      <c r="I595" s="3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</row>
    <row r="596" ht="12.75" customHeight="1">
      <c r="A596" s="11"/>
      <c r="B596" s="12"/>
      <c r="C596" s="12"/>
      <c r="D596" s="12"/>
      <c r="E596" s="12"/>
      <c r="F596" s="12"/>
      <c r="G596" s="12"/>
      <c r="H596" s="32"/>
      <c r="I596" s="3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</row>
    <row r="597" ht="12.75" customHeight="1">
      <c r="A597" s="11"/>
      <c r="B597" s="12"/>
      <c r="C597" s="12"/>
      <c r="D597" s="12"/>
      <c r="E597" s="12"/>
      <c r="F597" s="12"/>
      <c r="G597" s="12"/>
      <c r="H597" s="32"/>
      <c r="I597" s="3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</row>
    <row r="598" ht="12.75" customHeight="1">
      <c r="A598" s="11"/>
      <c r="B598" s="12"/>
      <c r="C598" s="12"/>
      <c r="D598" s="12"/>
      <c r="E598" s="12"/>
      <c r="F598" s="12"/>
      <c r="G598" s="12"/>
      <c r="H598" s="32"/>
      <c r="I598" s="3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</row>
    <row r="599" ht="12.75" customHeight="1">
      <c r="A599" s="11"/>
      <c r="B599" s="12"/>
      <c r="C599" s="12"/>
      <c r="D599" s="12"/>
      <c r="E599" s="12"/>
      <c r="F599" s="12"/>
      <c r="G599" s="12"/>
      <c r="H599" s="32"/>
      <c r="I599" s="3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</row>
    <row r="600" ht="12.75" customHeight="1">
      <c r="A600" s="11"/>
      <c r="B600" s="12"/>
      <c r="C600" s="12"/>
      <c r="D600" s="12"/>
      <c r="E600" s="12"/>
      <c r="F600" s="12"/>
      <c r="G600" s="12"/>
      <c r="H600" s="32"/>
      <c r="I600" s="3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</row>
    <row r="601" ht="12.75" customHeight="1">
      <c r="A601" s="11"/>
      <c r="B601" s="12"/>
      <c r="C601" s="12"/>
      <c r="D601" s="12"/>
      <c r="E601" s="12"/>
      <c r="F601" s="12"/>
      <c r="G601" s="12"/>
      <c r="H601" s="32"/>
      <c r="I601" s="3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</row>
    <row r="602" ht="12.75" customHeight="1">
      <c r="A602" s="11"/>
      <c r="B602" s="12"/>
      <c r="C602" s="12"/>
      <c r="D602" s="12"/>
      <c r="E602" s="12"/>
      <c r="F602" s="12"/>
      <c r="G602" s="12"/>
      <c r="H602" s="32"/>
      <c r="I602" s="3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</row>
    <row r="603" ht="12.75" customHeight="1">
      <c r="A603" s="11"/>
      <c r="B603" s="12"/>
      <c r="C603" s="12"/>
      <c r="D603" s="12"/>
      <c r="E603" s="12"/>
      <c r="F603" s="12"/>
      <c r="G603" s="12"/>
      <c r="H603" s="32"/>
      <c r="I603" s="3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</row>
  </sheetData>
  <conditionalFormatting sqref="B1:CW11 B13:CW74 B98:CW281">
    <cfRule type="containsBlanks" dxfId="0" priority="1">
      <formula>LEN(TRIM(B1))=0</formula>
    </cfRule>
  </conditionalFormatting>
  <conditionalFormatting sqref="B387:CW388">
    <cfRule type="containsBlanks" dxfId="0" priority="2">
      <formula>LEN(TRIM(B387))=0</formula>
    </cfRule>
  </conditionalFormatting>
  <conditionalFormatting sqref="B75:CW77">
    <cfRule type="containsBlanks" dxfId="0" priority="3">
      <formula>LEN(TRIM(B75))=0</formula>
    </cfRule>
  </conditionalFormatting>
  <conditionalFormatting sqref="B79:CW97">
    <cfRule type="containsBlanks" dxfId="0" priority="4">
      <formula>LEN(TRIM(B79))=0</formula>
    </cfRule>
  </conditionalFormatting>
  <conditionalFormatting sqref="B78:CW78">
    <cfRule type="containsBlanks" dxfId="0" priority="5">
      <formula>LEN(TRIM(B78))=0</formula>
    </cfRule>
  </conditionalFormatting>
  <conditionalFormatting sqref="B12:CW12">
    <cfRule type="containsBlanks" dxfId="0" priority="6">
      <formula>LEN(TRIM(B12))=0</formula>
    </cfRule>
  </conditionalFormatting>
  <printOptions/>
  <pageMargins bottom="0.75" footer="0.0" header="0.0" left="0.7" right="0.7" top="0.75"/>
  <pageSetup orientation="portrait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BF1000"/>
  <sheetViews>
    <sheetView workbookViewId="0"/>
  </sheetViews>
  <sheetFormatPr customHeight="1" defaultColWidth="12.63" defaultRowHeight="15.0"/>
  <cols>
    <col min="1" max="5" customWidth="true" width="9.13"/>
    <col min="6" max="6" customWidth="true" width="23.0"/>
    <col min="7" max="7" customWidth="true" width="9.13"/>
    <col min="8" max="8" customWidth="true" width="18.63"/>
    <col min="9" max="9" customWidth="true" width="9.13"/>
    <col min="10" max="10" customWidth="true" width="26.63"/>
    <col min="11" max="11" customWidth="true" width="9.13"/>
    <col min="12" max="12" customWidth="true" width="28.13"/>
    <col min="13" max="13" customWidth="true" width="9.13"/>
    <col min="14" max="14" customWidth="true" width="28.63"/>
    <col min="15" max="15" customWidth="true" width="9.13"/>
    <col min="16" max="16" customWidth="true" width="46.5"/>
    <col min="17" max="17" customWidth="true" width="9.13"/>
    <col min="18" max="18" customWidth="true" width="50.88"/>
    <col min="19" max="19" customWidth="true" width="9.13"/>
    <col min="20" max="20" customWidth="true" width="42.13"/>
    <col min="21" max="21" customWidth="true" width="9.13"/>
    <col min="22" max="22" customWidth="true" width="39.0"/>
    <col min="23" max="23" customWidth="true" width="9.13"/>
    <col min="24" max="25" customWidth="true" width="46.0"/>
    <col min="26" max="26" customWidth="true" width="9.13"/>
    <col min="27" max="27" customWidth="true" width="34.0"/>
    <col min="28" max="28" customWidth="true" width="9.13"/>
    <col min="29" max="29" customWidth="true" width="30.88"/>
    <col min="30" max="30" customWidth="true" width="9.13"/>
    <col min="31" max="31" customWidth="true" width="63.0"/>
    <col min="32" max="32" customWidth="true" width="9.13"/>
    <col min="33" max="33" customWidth="true" width="51.38"/>
    <col min="34" max="34" customWidth="true" width="9.13"/>
    <col min="35" max="35" customWidth="true" width="55.5"/>
    <col min="36" max="36" customWidth="true" width="9.13"/>
    <col min="37" max="37" customWidth="true" width="59.38"/>
    <col min="38" max="38" customWidth="true" width="9.13"/>
    <col min="39" max="39" customWidth="true" width="27.88"/>
    <col min="40" max="40" customWidth="true" width="9.13"/>
    <col min="41" max="41" customWidth="true" width="37.38"/>
    <col min="42" max="42" customWidth="true" width="9.13"/>
    <col min="43" max="43" customWidth="true" width="37.13"/>
    <col min="44" max="44" customWidth="true" width="9.13"/>
    <col min="45" max="45" customWidth="true" width="30.13"/>
    <col min="46" max="46" customWidth="true" width="9.13"/>
    <col min="47" max="47" customWidth="true" width="27.0"/>
    <col min="48" max="48" customWidth="true" width="9.13"/>
    <col min="49" max="49" customWidth="true" width="41.63"/>
    <col min="50" max="50" customWidth="true" width="9.13"/>
    <col min="51" max="51" customWidth="true" width="33.5"/>
    <col min="52" max="52" customWidth="true" width="9.13"/>
    <col min="53" max="53" customWidth="true" width="28.5"/>
    <col min="54" max="56" customWidth="true" width="9.13"/>
    <col min="57" max="57" customWidth="true" width="12.13"/>
    <col min="58" max="58" customWidth="true" width="9.13"/>
  </cols>
  <sheetData>
    <row r="1" ht="12.75" customHeight="1">
      <c r="A1" s="12"/>
      <c r="B1" s="12" t="str">
        <f>'Data Generation'!A2</f>
        <v>situsState</v>
      </c>
      <c r="C1" s="12" t="str">
        <f>'Data Generation'!A3</f>
        <v>zip</v>
      </c>
      <c r="D1" s="12" t="str">
        <f>'Data Generation'!A5</f>
        <v>SIC</v>
      </c>
      <c r="E1" s="12"/>
      <c r="F1" s="12" t="str">
        <f>'Data Generation'!A6</f>
        <v>sellingWithAnotherProducts</v>
      </c>
      <c r="G1" s="12"/>
      <c r="H1" s="12" t="str">
        <f>'Data Generation'!A7</f>
        <v>rateGuaranteeMonths</v>
      </c>
      <c r="I1" s="12"/>
      <c r="J1" s="12" t="str">
        <f>'Data Generation'!A15</f>
        <v>plans[0].coverages[0].rateBasis</v>
      </c>
      <c r="K1" s="12"/>
      <c r="L1" s="12" t="str">
        <f>'Data Generation'!A16</f>
        <v>plans[0].coverages[0].rateFormat</v>
      </c>
      <c r="M1" s="12"/>
      <c r="N1" s="12" t="str">
        <f>'Data Generation'!A17</f>
        <v>plans[0].coverages[0].fundingType</v>
      </c>
      <c r="O1" s="12"/>
      <c r="P1" s="12" t="str">
        <f>'Data Generation'!A18</f>
        <v>plans[0].coverages[0].fundingStructure.contributionType</v>
      </c>
      <c r="Q1" s="12"/>
      <c r="R1" s="12" t="str">
        <f>'Data Generation'!A21</f>
        <v>plans[0].coverages[0].fundingStructure.contributionBasisType</v>
      </c>
      <c r="S1" s="12"/>
      <c r="T1" s="12" t="str">
        <f>'Data Generation'!A25</f>
        <v>plans[0].coverages[0].benefitStructure.benefitType</v>
      </c>
      <c r="U1" s="12"/>
      <c r="V1" s="12" t="str">
        <f>'Data Generation'!#REF!</f>
        <v>#ERROR!</v>
      </c>
      <c r="W1" s="12"/>
      <c r="X1" s="12" t="str">
        <f>'Data Generation'!A32</f>
        <v>plans[0].coverages[0].benefitStructure.roundingMethod</v>
      </c>
      <c r="Y1" s="12" t="str">
        <f>'Data Generation'!A33</f>
        <v>plans[0].coverages[0].benefitStructure.roundingAmount</v>
      </c>
      <c r="Z1" s="12"/>
      <c r="AA1" s="12" t="str">
        <f>'Data Generation'!A38</f>
        <v>plans[0].coverages[0].disabilityDefinition</v>
      </c>
      <c r="AB1" s="12"/>
      <c r="AC1" s="12" t="str">
        <f>'Data Generation'!A39</f>
        <v>plans[0].coverages[0].coverageBasis</v>
      </c>
      <c r="AD1" s="12"/>
      <c r="AE1" s="12" t="str">
        <f>'Data Generation'!A40</f>
        <v>plans[0].coverages[0].preExConditionsDetails.preExistingConditionsIncluded</v>
      </c>
      <c r="AF1" s="12"/>
      <c r="AG1" s="12" t="str">
        <f>'Data Generation'!A41</f>
        <v>plans[0].coverages[0].preExConditionsDetails.lookBackPeriod</v>
      </c>
      <c r="AH1" s="12"/>
      <c r="AI1" s="12" t="str">
        <f>'Data Generation'!A42</f>
        <v>plans[0].coverages[0].preExConditionsDetails.treatmentFreePeriod</v>
      </c>
      <c r="AJ1" s="12"/>
      <c r="AK1" s="12" t="str">
        <f>'Data Generation'!A43</f>
        <v>plans[0].coverages[0].preExConditionsDetails.continuoslyInsuredPeriod </v>
      </c>
      <c r="AL1" s="12"/>
      <c r="AM1" s="12" t="str">
        <f>'Data Generation'!A44</f>
        <v>plans[0].coverages[0].matchFICA</v>
      </c>
      <c r="AN1" s="12"/>
      <c r="AO1" s="12" t="str">
        <f>'Data Generation'!A45</f>
        <v>plans[0].coverages[0].workIncentiveIncluded</v>
      </c>
      <c r="AP1" s="12"/>
      <c r="AQ1" s="12" t="str">
        <f>'Data Generation'!A46</f>
        <v>plans[0].coverages[0].firstDayHospitalization</v>
      </c>
      <c r="AR1" s="12"/>
      <c r="AS1" s="12" t="str">
        <f>'Data Generation'!A47</f>
        <v>plans[0].coverages[0].returnToWork</v>
      </c>
      <c r="AT1" s="12"/>
      <c r="AU1" s="12" t="str">
        <f>'Data Generation'!A48</f>
        <v>plans[0].coverages[0].portability</v>
      </c>
      <c r="AV1" s="12"/>
      <c r="AW1" s="12" t="str">
        <f>'Data Generation'!A49</f>
        <v>plans[0].coverages[0].progressiveIllnessProtection</v>
      </c>
      <c r="AX1" s="12"/>
      <c r="AY1" s="12" t="str">
        <f>'Data Generation'!A50</f>
        <v>plans[0].coverages[0].pricingAgeMethod</v>
      </c>
      <c r="AZ1" s="12"/>
      <c r="BA1" s="12" t="str">
        <f>'Data Generation'!A51</f>
        <v>plans[0].coverages[0].censusType</v>
      </c>
      <c r="BB1" s="12"/>
      <c r="BC1" s="12" t="str">
        <f>#REF!</f>
        <v>#REF!</v>
      </c>
      <c r="BD1" s="12"/>
      <c r="BE1" s="12" t="str">
        <f>#REF!</f>
        <v>#REF!</v>
      </c>
      <c r="BF1" s="12"/>
    </row>
    <row r="2" ht="12.75" customHeight="1">
      <c r="A2" s="12">
        <v>0.0</v>
      </c>
      <c r="B2" s="39" t="s">
        <v>86</v>
      </c>
      <c r="C2" s="39" t="s">
        <v>336</v>
      </c>
      <c r="D2" s="39" t="s">
        <v>3184</v>
      </c>
      <c r="E2" s="12">
        <v>0.0</v>
      </c>
      <c r="F2" s="39" t="s">
        <v>377</v>
      </c>
      <c r="G2" s="12">
        <v>0.0</v>
      </c>
      <c r="H2" s="39">
        <v>6.0</v>
      </c>
      <c r="I2" s="12">
        <v>0.0</v>
      </c>
      <c r="J2" s="39" t="s">
        <v>445</v>
      </c>
      <c r="K2" s="12">
        <v>0.0</v>
      </c>
      <c r="L2" s="39" t="s">
        <v>449</v>
      </c>
      <c r="M2" s="12">
        <v>0.0</v>
      </c>
      <c r="N2" s="39" t="s">
        <v>453</v>
      </c>
      <c r="O2" s="12">
        <v>0.0</v>
      </c>
      <c r="P2" s="39" t="s">
        <v>456</v>
      </c>
      <c r="Q2" s="12">
        <v>0.0</v>
      </c>
      <c r="R2" s="39" t="s">
        <v>461</v>
      </c>
      <c r="S2" s="12">
        <v>0.0</v>
      </c>
      <c r="T2" s="39" t="s">
        <v>468</v>
      </c>
      <c r="U2" s="12">
        <v>0.0</v>
      </c>
      <c r="V2" s="39" t="s">
        <v>462</v>
      </c>
      <c r="W2" s="12">
        <v>0.0</v>
      </c>
      <c r="X2" s="39" t="s">
        <v>477</v>
      </c>
      <c r="Y2" s="39">
        <v>1.0</v>
      </c>
      <c r="Z2" s="12">
        <v>0.0</v>
      </c>
      <c r="AA2" s="39" t="s">
        <v>487</v>
      </c>
      <c r="AB2" s="12">
        <v>0.0</v>
      </c>
      <c r="AC2" s="39" t="s">
        <v>491</v>
      </c>
      <c r="AD2" s="12">
        <v>0.0</v>
      </c>
      <c r="AE2" s="39" t="b">
        <v>1</v>
      </c>
      <c r="AF2" s="12">
        <v>0.0</v>
      </c>
      <c r="AG2" s="39" t="s">
        <v>495</v>
      </c>
      <c r="AH2" s="12">
        <v>0.0</v>
      </c>
      <c r="AI2" s="39" t="s">
        <v>499</v>
      </c>
      <c r="AJ2" s="12">
        <v>0.0</v>
      </c>
      <c r="AK2" s="39" t="s">
        <v>496</v>
      </c>
      <c r="AL2" s="12">
        <v>0.0</v>
      </c>
      <c r="AM2" s="39" t="s">
        <v>504</v>
      </c>
      <c r="AN2" s="12">
        <v>0.0</v>
      </c>
      <c r="AO2" s="39" t="b">
        <v>1</v>
      </c>
      <c r="AP2" s="12">
        <v>0.0</v>
      </c>
      <c r="AQ2" s="39" t="b">
        <v>1</v>
      </c>
      <c r="AR2" s="12">
        <v>0.0</v>
      </c>
      <c r="AS2" s="39" t="s">
        <v>509</v>
      </c>
      <c r="AT2" s="12">
        <v>0.0</v>
      </c>
      <c r="AU2" s="39" t="b">
        <v>1</v>
      </c>
      <c r="AV2" s="12">
        <v>0.0</v>
      </c>
      <c r="AW2" s="39" t="b">
        <v>1</v>
      </c>
      <c r="AX2" s="12">
        <v>0.0</v>
      </c>
      <c r="AY2" s="39" t="s">
        <v>514</v>
      </c>
      <c r="AZ2" s="12">
        <v>0.0</v>
      </c>
      <c r="BA2" s="39" t="s">
        <v>517</v>
      </c>
      <c r="BB2" s="12">
        <v>0.0</v>
      </c>
      <c r="BC2" s="39" t="s">
        <v>38</v>
      </c>
      <c r="BD2" s="12">
        <v>0.0</v>
      </c>
      <c r="BE2" s="39" t="s">
        <v>39</v>
      </c>
      <c r="BF2" s="12">
        <v>1.0</v>
      </c>
    </row>
    <row r="3" ht="12.75" customHeight="1">
      <c r="A3" s="12">
        <f t="shared" ref="A3:A6" si="1">A2+0.01</f>
        <v>0.01</v>
      </c>
      <c r="B3" s="39" t="s">
        <v>58</v>
      </c>
      <c r="C3" s="39" t="s">
        <v>64</v>
      </c>
      <c r="D3" s="39" t="s">
        <v>370</v>
      </c>
      <c r="E3" s="12">
        <v>0.7</v>
      </c>
      <c r="F3" s="39" t="s">
        <v>378</v>
      </c>
      <c r="G3" s="12">
        <v>0.4</v>
      </c>
      <c r="H3" s="39">
        <v>12.0</v>
      </c>
      <c r="I3" s="12">
        <v>0.5</v>
      </c>
      <c r="J3" s="39" t="s">
        <v>446</v>
      </c>
      <c r="K3" s="12">
        <v>0.7</v>
      </c>
      <c r="L3" s="39" t="s">
        <v>450</v>
      </c>
      <c r="M3" s="12">
        <v>0.8</v>
      </c>
      <c r="N3" s="39" t="s">
        <v>452</v>
      </c>
      <c r="O3" s="12">
        <v>0.5</v>
      </c>
      <c r="P3" s="39" t="s">
        <v>455</v>
      </c>
      <c r="Q3" s="12">
        <v>0.3</v>
      </c>
      <c r="R3" s="39" t="s">
        <v>462</v>
      </c>
      <c r="S3" s="12">
        <v>0.5</v>
      </c>
      <c r="T3" s="39" t="s">
        <v>467</v>
      </c>
      <c r="U3" s="12">
        <v>0.7</v>
      </c>
      <c r="V3" s="39" t="s">
        <v>483</v>
      </c>
      <c r="W3" s="12">
        <v>0.7</v>
      </c>
      <c r="X3" s="39" t="s">
        <v>478</v>
      </c>
      <c r="Y3" s="39">
        <v>10.0</v>
      </c>
      <c r="Z3" s="12">
        <v>0.6</v>
      </c>
      <c r="AA3" s="39" t="s">
        <v>488</v>
      </c>
      <c r="AB3" s="12">
        <v>0.5</v>
      </c>
      <c r="AC3" s="39" t="s">
        <v>492</v>
      </c>
      <c r="AD3" s="12">
        <v>0.5</v>
      </c>
      <c r="AE3" s="39" t="b">
        <v>0</v>
      </c>
      <c r="AF3" s="12">
        <v>0.5</v>
      </c>
      <c r="AG3" s="39" t="s">
        <v>496</v>
      </c>
      <c r="AH3" s="12">
        <v>0.5</v>
      </c>
      <c r="AI3" s="39" t="s">
        <v>495</v>
      </c>
      <c r="AJ3" s="12">
        <v>0.5</v>
      </c>
      <c r="AK3" s="39" t="s">
        <v>497</v>
      </c>
      <c r="AL3" s="12">
        <v>0.5</v>
      </c>
      <c r="AM3" s="39" t="s">
        <v>503</v>
      </c>
      <c r="AN3" s="12">
        <v>0.5</v>
      </c>
      <c r="AO3" s="39" t="b">
        <v>0</v>
      </c>
      <c r="AP3" s="12">
        <v>0.5</v>
      </c>
      <c r="AQ3" s="39" t="b">
        <v>0</v>
      </c>
      <c r="AR3" s="12">
        <v>0.5</v>
      </c>
      <c r="AS3" s="39" t="s">
        <v>508</v>
      </c>
      <c r="AT3" s="12">
        <v>0.5</v>
      </c>
      <c r="AU3" s="39" t="b">
        <v>0</v>
      </c>
      <c r="AV3" s="12">
        <v>0.5</v>
      </c>
      <c r="AW3" s="39" t="b">
        <v>0</v>
      </c>
      <c r="AX3" s="12">
        <v>0.5</v>
      </c>
      <c r="AY3" s="39" t="s">
        <v>515</v>
      </c>
      <c r="AZ3" s="12">
        <v>0.5</v>
      </c>
      <c r="BA3" s="39" t="s">
        <v>518</v>
      </c>
      <c r="BB3" s="12">
        <v>0.7</v>
      </c>
      <c r="BC3" s="39" t="s">
        <v>47</v>
      </c>
      <c r="BD3" s="12">
        <v>0.5</v>
      </c>
      <c r="BE3" s="39" t="s">
        <v>52</v>
      </c>
      <c r="BF3" s="12">
        <v>52.0</v>
      </c>
    </row>
    <row r="4" ht="12.75" customHeight="1">
      <c r="A4" s="12">
        <f t="shared" si="1"/>
        <v>0.02</v>
      </c>
      <c r="B4" s="39" t="s">
        <v>164</v>
      </c>
      <c r="C4" s="39" t="s">
        <v>107</v>
      </c>
      <c r="D4" s="39" t="s">
        <v>355</v>
      </c>
      <c r="E4" s="12">
        <v>0.8</v>
      </c>
      <c r="F4" s="39"/>
      <c r="G4" s="12">
        <v>0.6</v>
      </c>
      <c r="H4" s="39">
        <v>18.0</v>
      </c>
      <c r="I4" s="12">
        <v>0.9</v>
      </c>
      <c r="J4" s="39" t="s">
        <v>447</v>
      </c>
      <c r="K4" s="12"/>
      <c r="L4" s="12"/>
      <c r="M4" s="12"/>
      <c r="N4" s="12"/>
      <c r="O4" s="12">
        <v>0.8</v>
      </c>
      <c r="P4" s="39" t="s">
        <v>457</v>
      </c>
      <c r="Q4" s="12"/>
      <c r="R4" s="12"/>
      <c r="S4" s="12">
        <v>0.9</v>
      </c>
      <c r="T4" s="39" t="s">
        <v>469</v>
      </c>
      <c r="U4" s="12"/>
      <c r="V4" s="12"/>
      <c r="W4" s="12">
        <v>0.9</v>
      </c>
      <c r="X4" s="39" t="s">
        <v>479</v>
      </c>
      <c r="Y4" s="39">
        <v>100.0</v>
      </c>
      <c r="Z4" s="12">
        <v>0.8</v>
      </c>
      <c r="AA4" s="39" t="s">
        <v>489</v>
      </c>
      <c r="AB4" s="12"/>
      <c r="AC4" s="12"/>
      <c r="AD4" s="12"/>
      <c r="AE4" s="12"/>
      <c r="AF4" s="12">
        <v>0.8</v>
      </c>
      <c r="AG4" s="39" t="s">
        <v>497</v>
      </c>
      <c r="AH4" s="12">
        <v>0.7</v>
      </c>
      <c r="AI4" s="39" t="s">
        <v>496</v>
      </c>
      <c r="AJ4" s="12">
        <v>0.8</v>
      </c>
      <c r="AK4" s="39" t="s">
        <v>501</v>
      </c>
      <c r="AL4" s="12"/>
      <c r="AM4" s="12"/>
      <c r="AN4" s="12"/>
      <c r="AO4" s="12"/>
      <c r="AP4" s="12"/>
      <c r="AQ4" s="12"/>
      <c r="AR4" s="12">
        <v>0.8</v>
      </c>
      <c r="AS4" s="39" t="s">
        <v>510</v>
      </c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>
        <v>0.8</v>
      </c>
      <c r="BE4" s="39" t="s">
        <v>97</v>
      </c>
      <c r="BF4" s="12">
        <f>1/40</f>
        <v>0.025</v>
      </c>
    </row>
    <row r="5" ht="12.75" customHeight="1">
      <c r="A5" s="12">
        <f t="shared" si="1"/>
        <v>0.03</v>
      </c>
      <c r="B5" s="39" t="s">
        <v>324</v>
      </c>
      <c r="C5" s="39" t="s">
        <v>61</v>
      </c>
      <c r="D5" s="39" t="s">
        <v>3185</v>
      </c>
      <c r="E5" s="12"/>
      <c r="F5" s="12"/>
      <c r="G5" s="12">
        <v>0.8</v>
      </c>
      <c r="H5" s="39">
        <v>24.0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32"/>
      <c r="AH5" s="12">
        <v>0.9</v>
      </c>
      <c r="AI5" s="39" t="s">
        <v>497</v>
      </c>
      <c r="AJ5" s="12"/>
      <c r="AK5" s="3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>
        <v>0.9</v>
      </c>
      <c r="BE5" s="39" t="s">
        <v>48</v>
      </c>
      <c r="BF5" s="12">
        <f>52/12</f>
        <v>4.333333333</v>
      </c>
    </row>
    <row r="6" ht="12.75" customHeight="1">
      <c r="A6" s="12">
        <f t="shared" si="1"/>
        <v>0.04</v>
      </c>
      <c r="B6" s="39" t="s">
        <v>110</v>
      </c>
      <c r="C6" s="39" t="s">
        <v>69</v>
      </c>
      <c r="D6" s="39" t="s">
        <v>346</v>
      </c>
      <c r="E6" s="12"/>
      <c r="F6" s="12"/>
      <c r="G6" s="12">
        <v>0.9</v>
      </c>
      <c r="H6" s="39">
        <v>32.0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>
        <v>0.93</v>
      </c>
      <c r="BE6" s="39" t="s">
        <v>88</v>
      </c>
      <c r="BF6" s="12">
        <f>52/24</f>
        <v>2.166666667</v>
      </c>
    </row>
    <row r="7" ht="12.75" customHeight="1">
      <c r="A7" s="12">
        <v>0.1</v>
      </c>
      <c r="B7" s="39" t="s">
        <v>3186</v>
      </c>
      <c r="C7" s="39" t="s">
        <v>3187</v>
      </c>
      <c r="D7" s="39" t="s">
        <v>361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>
        <v>0.97</v>
      </c>
      <c r="BE7" s="39" t="s">
        <v>60</v>
      </c>
      <c r="BF7" s="12">
        <f>55/26</f>
        <v>2.115384615</v>
      </c>
    </row>
    <row r="8" ht="12.75" customHeight="1">
      <c r="A8" s="12">
        <f t="shared" ref="A8:A11" si="2">A7+0.01</f>
        <v>0.11</v>
      </c>
      <c r="B8" s="39" t="s">
        <v>54</v>
      </c>
      <c r="C8" s="39" t="s">
        <v>75</v>
      </c>
      <c r="D8" s="39" t="s">
        <v>3188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32"/>
      <c r="BE8" s="32"/>
      <c r="BF8" s="32"/>
    </row>
    <row r="9" ht="12.75" customHeight="1">
      <c r="A9" s="12">
        <f t="shared" si="2"/>
        <v>0.12</v>
      </c>
      <c r="B9" s="39" t="s">
        <v>3189</v>
      </c>
      <c r="C9" s="39" t="s">
        <v>83</v>
      </c>
      <c r="D9" s="39" t="s">
        <v>3190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</row>
    <row r="10" ht="12.75" customHeight="1">
      <c r="A10" s="12">
        <f t="shared" si="2"/>
        <v>0.13</v>
      </c>
      <c r="B10" s="39" t="s">
        <v>3191</v>
      </c>
      <c r="C10" s="39" t="s">
        <v>337</v>
      </c>
      <c r="D10" s="39" t="s">
        <v>3192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</row>
    <row r="11" ht="12.75" customHeight="1">
      <c r="A11" s="12">
        <f t="shared" si="2"/>
        <v>0.14</v>
      </c>
      <c r="B11" s="39" t="s">
        <v>143</v>
      </c>
      <c r="C11" s="39" t="s">
        <v>72</v>
      </c>
      <c r="D11" s="39" t="s">
        <v>357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</row>
    <row r="12" ht="12.75" customHeight="1">
      <c r="A12" s="12">
        <v>0.2</v>
      </c>
      <c r="B12" s="39" t="s">
        <v>138</v>
      </c>
      <c r="C12" s="39" t="s">
        <v>160</v>
      </c>
      <c r="D12" s="39" t="s">
        <v>365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</row>
    <row r="13" ht="12.75" customHeight="1">
      <c r="A13" s="12">
        <f t="shared" ref="A13:A16" si="3">A12+0.01</f>
        <v>0.21</v>
      </c>
      <c r="B13" s="39" t="s">
        <v>3193</v>
      </c>
      <c r="C13" s="39" t="s">
        <v>3194</v>
      </c>
      <c r="D13" s="39" t="s">
        <v>359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</row>
    <row r="14" ht="12.75" customHeight="1">
      <c r="A14" s="12">
        <f t="shared" si="3"/>
        <v>0.22</v>
      </c>
      <c r="B14" s="39" t="s">
        <v>56</v>
      </c>
      <c r="C14" s="39" t="s">
        <v>153</v>
      </c>
      <c r="D14" s="39" t="s">
        <v>3195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</row>
    <row r="15" ht="12.75" customHeight="1">
      <c r="A15" s="12">
        <f t="shared" si="3"/>
        <v>0.23</v>
      </c>
      <c r="B15" s="39" t="s">
        <v>133</v>
      </c>
      <c r="C15" s="39" t="s">
        <v>335</v>
      </c>
      <c r="D15" s="39" t="s">
        <v>363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</row>
    <row r="16" ht="12.75" customHeight="1">
      <c r="A16" s="12">
        <f t="shared" si="3"/>
        <v>0.24</v>
      </c>
      <c r="B16" s="39" t="s">
        <v>79</v>
      </c>
      <c r="C16" s="39" t="s">
        <v>98</v>
      </c>
      <c r="D16" s="39" t="s">
        <v>356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</row>
    <row r="17" ht="12.75" customHeight="1">
      <c r="A17" s="12">
        <v>0.3</v>
      </c>
      <c r="B17" s="39" t="s">
        <v>151</v>
      </c>
      <c r="C17" s="39" t="s">
        <v>116</v>
      </c>
      <c r="D17" s="39" t="s">
        <v>369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</row>
    <row r="18" ht="12.75" customHeight="1">
      <c r="A18" s="12">
        <f t="shared" ref="A18:A21" si="4">A17+0.01</f>
        <v>0.31</v>
      </c>
      <c r="B18" s="39" t="s">
        <v>76</v>
      </c>
      <c r="C18" s="39" t="s">
        <v>49</v>
      </c>
      <c r="D18" s="39" t="s">
        <v>364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</row>
    <row r="19" ht="12.75" customHeight="1">
      <c r="A19" s="12">
        <f t="shared" si="4"/>
        <v>0.32</v>
      </c>
      <c r="B19" s="39" t="s">
        <v>129</v>
      </c>
      <c r="C19" s="39" t="s">
        <v>334</v>
      </c>
      <c r="D19" s="39" t="s">
        <v>3196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</row>
    <row r="20" ht="12.75" customHeight="1">
      <c r="A20" s="12">
        <f t="shared" si="4"/>
        <v>0.33</v>
      </c>
      <c r="B20" s="39" t="s">
        <v>99</v>
      </c>
      <c r="C20" s="39" t="s">
        <v>188</v>
      </c>
      <c r="D20" s="39" t="s">
        <v>3197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</row>
    <row r="21" ht="12.75" customHeight="1">
      <c r="A21" s="12">
        <f t="shared" si="4"/>
        <v>0.34</v>
      </c>
      <c r="B21" s="39" t="s">
        <v>73</v>
      </c>
      <c r="C21" s="39" t="s">
        <v>40</v>
      </c>
      <c r="D21" s="39" t="s">
        <v>347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</row>
    <row r="22" ht="12.75" customHeight="1">
      <c r="A22" s="12">
        <v>0.4</v>
      </c>
      <c r="B22" s="39" t="s">
        <v>325</v>
      </c>
      <c r="C22" s="39" t="s">
        <v>338</v>
      </c>
      <c r="D22" s="39" t="s">
        <v>358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</row>
    <row r="23" ht="12.75" customHeight="1">
      <c r="A23" s="12">
        <f t="shared" ref="A23:A26" si="5">A22+0.01</f>
        <v>0.41</v>
      </c>
      <c r="B23" s="39" t="s">
        <v>3198</v>
      </c>
      <c r="C23" s="39" t="s">
        <v>109</v>
      </c>
      <c r="D23" s="39" t="s">
        <v>372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</row>
    <row r="24" ht="12.75" customHeight="1">
      <c r="A24" s="12">
        <f t="shared" si="5"/>
        <v>0.42</v>
      </c>
      <c r="B24" s="39" t="s">
        <v>213</v>
      </c>
      <c r="C24" s="39" t="s">
        <v>330</v>
      </c>
      <c r="D24" s="39" t="s">
        <v>3199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</row>
    <row r="25" ht="12.75" customHeight="1">
      <c r="A25" s="12">
        <f t="shared" si="5"/>
        <v>0.43</v>
      </c>
      <c r="B25" s="39" t="s">
        <v>329</v>
      </c>
      <c r="C25" s="39" t="s">
        <v>339</v>
      </c>
      <c r="D25" s="39" t="s">
        <v>351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</row>
    <row r="26" ht="12.75" customHeight="1">
      <c r="A26" s="12">
        <f t="shared" si="5"/>
        <v>0.44</v>
      </c>
      <c r="B26" s="39" t="s">
        <v>181</v>
      </c>
      <c r="C26" s="39" t="s">
        <v>147</v>
      </c>
      <c r="D26" s="39" t="s">
        <v>353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</row>
    <row r="27" ht="12.75" customHeight="1">
      <c r="A27" s="12">
        <v>0.5</v>
      </c>
      <c r="B27" s="39" t="s">
        <v>50</v>
      </c>
      <c r="C27" s="39" t="s">
        <v>157</v>
      </c>
      <c r="D27" s="39" t="s">
        <v>3200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</row>
    <row r="28" ht="12.75" customHeight="1">
      <c r="A28" s="12">
        <f t="shared" ref="A28:A31" si="6">A27+0.01</f>
        <v>0.51</v>
      </c>
      <c r="B28" s="39" t="s">
        <v>328</v>
      </c>
      <c r="C28" s="39" t="s">
        <v>340</v>
      </c>
      <c r="D28" s="39" t="s">
        <v>3201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</row>
    <row r="29" ht="12.75" customHeight="1">
      <c r="A29" s="12">
        <f t="shared" si="6"/>
        <v>0.52</v>
      </c>
      <c r="B29" s="39" t="s">
        <v>117</v>
      </c>
      <c r="C29" s="39" t="s">
        <v>92</v>
      </c>
      <c r="D29" s="39" t="s">
        <v>362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</row>
    <row r="30" ht="12.75" customHeight="1">
      <c r="A30" s="12">
        <f t="shared" si="6"/>
        <v>0.53</v>
      </c>
      <c r="B30" s="39" t="s">
        <v>122</v>
      </c>
      <c r="C30" s="39" t="s">
        <v>220</v>
      </c>
      <c r="D30" s="39" t="s">
        <v>3202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</row>
    <row r="31" ht="12.75" customHeight="1">
      <c r="A31" s="12">
        <f t="shared" si="6"/>
        <v>0.54</v>
      </c>
      <c r="B31" s="39" t="s">
        <v>112</v>
      </c>
      <c r="C31" s="39" t="s">
        <v>140</v>
      </c>
      <c r="D31" s="39" t="s">
        <v>348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</row>
    <row r="32" ht="12.75" customHeight="1">
      <c r="A32" s="12">
        <v>0.6</v>
      </c>
      <c r="B32" s="39" t="s">
        <v>81</v>
      </c>
      <c r="C32" s="39" t="s">
        <v>155</v>
      </c>
      <c r="D32" s="39" t="s">
        <v>350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</row>
    <row r="33" ht="12.75" customHeight="1">
      <c r="A33" s="12">
        <f t="shared" ref="A33:A36" si="7">A32+0.01</f>
        <v>0.61</v>
      </c>
      <c r="B33" s="39" t="s">
        <v>65</v>
      </c>
      <c r="C33" s="39" t="s">
        <v>125</v>
      </c>
      <c r="D33" s="39" t="s">
        <v>374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</row>
    <row r="34" ht="12.75" customHeight="1">
      <c r="A34" s="12">
        <f t="shared" si="7"/>
        <v>0.62</v>
      </c>
      <c r="B34" s="39" t="s">
        <v>326</v>
      </c>
      <c r="C34" s="39" t="s">
        <v>210</v>
      </c>
      <c r="D34" s="39" t="s">
        <v>3203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</row>
    <row r="35" ht="12.75" customHeight="1">
      <c r="A35" s="12">
        <f t="shared" si="7"/>
        <v>0.63</v>
      </c>
      <c r="B35" s="39" t="s">
        <v>176</v>
      </c>
      <c r="C35" s="39" t="s">
        <v>166</v>
      </c>
      <c r="D35" s="39" t="s">
        <v>373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</row>
    <row r="36" ht="12.75" customHeight="1">
      <c r="A36" s="12">
        <f t="shared" si="7"/>
        <v>0.64</v>
      </c>
      <c r="B36" s="39" t="s">
        <v>135</v>
      </c>
      <c r="C36" s="39" t="s">
        <v>53</v>
      </c>
      <c r="D36" s="39" t="s">
        <v>360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</row>
    <row r="37" ht="12.75" customHeight="1">
      <c r="A37" s="12">
        <v>0.7</v>
      </c>
      <c r="B37" s="39" t="s">
        <v>327</v>
      </c>
      <c r="C37" s="39" t="s">
        <v>341</v>
      </c>
      <c r="D37" s="39" t="s">
        <v>368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</row>
    <row r="38" ht="12.75" customHeight="1">
      <c r="A38" s="12">
        <f t="shared" ref="A38:A41" si="8">A37+0.01</f>
        <v>0.71</v>
      </c>
      <c r="B38" s="39" t="s">
        <v>84</v>
      </c>
      <c r="C38" s="39" t="s">
        <v>78</v>
      </c>
      <c r="D38" s="39" t="s">
        <v>367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</row>
    <row r="39" ht="12.75" customHeight="1">
      <c r="A39" s="12">
        <f t="shared" si="8"/>
        <v>0.72</v>
      </c>
      <c r="B39" s="39" t="s">
        <v>161</v>
      </c>
      <c r="C39" s="39" t="s">
        <v>333</v>
      </c>
      <c r="D39" s="39" t="s">
        <v>3204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</row>
    <row r="40" ht="12.75" customHeight="1">
      <c r="A40" s="12">
        <f t="shared" si="8"/>
        <v>0.73</v>
      </c>
      <c r="B40" s="39" t="s">
        <v>172</v>
      </c>
      <c r="C40" s="39" t="s">
        <v>342</v>
      </c>
      <c r="D40" s="39" t="s">
        <v>3205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</row>
    <row r="41" ht="12.75" customHeight="1">
      <c r="A41" s="12">
        <f t="shared" si="8"/>
        <v>0.74</v>
      </c>
      <c r="B41" s="39" t="s">
        <v>62</v>
      </c>
      <c r="C41" s="39" t="s">
        <v>95</v>
      </c>
      <c r="D41" s="39" t="s">
        <v>354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</row>
    <row r="42" ht="12.75" customHeight="1">
      <c r="A42" s="12">
        <v>0.8</v>
      </c>
      <c r="B42" s="39" t="s">
        <v>101</v>
      </c>
      <c r="C42" s="39" t="s">
        <v>103</v>
      </c>
      <c r="D42" s="39" t="s">
        <v>3206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</row>
    <row r="43" ht="12.75" customHeight="1">
      <c r="A43" s="12">
        <f t="shared" ref="A43:A46" si="9">A42+0.01</f>
        <v>0.81</v>
      </c>
      <c r="B43" s="39" t="s">
        <v>105</v>
      </c>
      <c r="C43" s="39" t="s">
        <v>343</v>
      </c>
      <c r="D43" s="39" t="s">
        <v>371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</row>
    <row r="44" ht="12.75" customHeight="1">
      <c r="A44" s="12">
        <f t="shared" si="9"/>
        <v>0.82</v>
      </c>
      <c r="B44" s="39" t="s">
        <v>93</v>
      </c>
      <c r="C44" s="39" t="s">
        <v>207</v>
      </c>
      <c r="D44" s="39" t="s">
        <v>3207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</row>
    <row r="45" ht="12.75" customHeight="1">
      <c r="A45" s="12">
        <f t="shared" si="9"/>
        <v>0.83</v>
      </c>
      <c r="B45" s="39" t="s">
        <v>3208</v>
      </c>
      <c r="C45" s="39" t="s">
        <v>332</v>
      </c>
      <c r="D45" s="39" t="s">
        <v>3209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</row>
    <row r="46" ht="12.75" customHeight="1">
      <c r="A46" s="12">
        <f t="shared" si="9"/>
        <v>0.84</v>
      </c>
      <c r="B46" s="39" t="s">
        <v>41</v>
      </c>
      <c r="C46" s="39" t="s">
        <v>121</v>
      </c>
      <c r="D46" s="39" t="s">
        <v>352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</row>
    <row r="47" ht="12.75" customHeight="1">
      <c r="A47" s="12">
        <v>0.9</v>
      </c>
      <c r="B47" s="39" t="s">
        <v>205</v>
      </c>
      <c r="C47" s="39" t="s">
        <v>114</v>
      </c>
      <c r="D47" s="39" t="s">
        <v>3210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</row>
    <row r="48" ht="12.75" customHeight="1">
      <c r="A48" s="12">
        <f t="shared" ref="A48:A49" si="10">A47+0.01</f>
        <v>0.91</v>
      </c>
      <c r="B48" s="39" t="s">
        <v>195</v>
      </c>
      <c r="C48" s="39" t="s">
        <v>183</v>
      </c>
      <c r="D48" s="39" t="s">
        <v>3211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</row>
    <row r="49" ht="12.75" customHeight="1">
      <c r="A49" s="12">
        <f t="shared" si="10"/>
        <v>0.92</v>
      </c>
      <c r="B49" s="39" t="s">
        <v>89</v>
      </c>
      <c r="C49" s="39" t="s">
        <v>67</v>
      </c>
      <c r="D49" s="39" t="s">
        <v>349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</row>
    <row r="50" ht="12.75" customHeight="1">
      <c r="A50" s="12">
        <v>0.99</v>
      </c>
      <c r="B50" s="39" t="s">
        <v>70</v>
      </c>
      <c r="C50" s="39" t="s">
        <v>331</v>
      </c>
      <c r="D50" s="39" t="s">
        <v>366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</row>
    <row r="51" ht="12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</row>
    <row r="52" ht="12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</row>
    <row r="53" ht="12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</row>
    <row r="54" ht="12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</row>
    <row r="55" ht="12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</row>
    <row r="56" ht="12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</row>
    <row r="57" ht="12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</row>
    <row r="58" ht="12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</row>
    <row r="59" ht="12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</row>
    <row r="60" ht="12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</row>
    <row r="61" ht="12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</row>
    <row r="62" ht="12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</row>
    <row r="63" ht="12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</row>
    <row r="64" ht="12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</row>
    <row r="65" ht="12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</row>
    <row r="66" ht="12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</row>
    <row r="67" ht="12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</row>
    <row r="68" ht="12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</row>
    <row r="69" ht="12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</row>
    <row r="70" ht="12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</row>
    <row r="71" ht="12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</row>
    <row r="72" ht="12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</row>
    <row r="73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</row>
    <row r="74" ht="12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</row>
    <row r="75" ht="12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</row>
    <row r="76" ht="12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</row>
    <row r="77" ht="12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</row>
    <row r="78" ht="12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</row>
    <row r="79" ht="12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</row>
    <row r="80" ht="12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</row>
    <row r="81" ht="12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</row>
    <row r="82" ht="12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</row>
    <row r="83" ht="12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</row>
    <row r="84" ht="12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</row>
    <row r="85" ht="12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</row>
    <row r="86" ht="12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</row>
    <row r="87" ht="12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</row>
    <row r="88" ht="12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</row>
    <row r="89" ht="12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</row>
    <row r="90" ht="12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</row>
    <row r="91" ht="12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</row>
    <row r="92" ht="12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</row>
    <row r="93" ht="12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</row>
    <row r="94" ht="12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</row>
    <row r="95" ht="12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</row>
    <row r="96" ht="12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</row>
    <row r="97" ht="12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</row>
    <row r="98" ht="12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</row>
    <row r="99" ht="12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</row>
    <row r="100" ht="12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</row>
    <row r="101" ht="12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</row>
    <row r="102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</row>
    <row r="103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</row>
    <row r="104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</row>
    <row r="107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</row>
    <row r="108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</row>
    <row r="109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</row>
    <row r="110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</row>
    <row r="111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</row>
    <row r="112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</row>
    <row r="113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</row>
    <row r="116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</row>
    <row r="117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</row>
    <row r="118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</row>
    <row r="119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</row>
    <row r="120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</row>
    <row r="121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</row>
    <row r="122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</row>
    <row r="123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</row>
    <row r="124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</row>
    <row r="12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</row>
    <row r="126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</row>
    <row r="127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</row>
    <row r="128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</row>
    <row r="129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</row>
    <row r="130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</row>
    <row r="131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</row>
    <row r="132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</row>
    <row r="133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</row>
    <row r="134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</row>
    <row r="13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</row>
    <row r="136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</row>
    <row r="137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</row>
    <row r="138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</row>
    <row r="139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</row>
    <row r="140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</row>
    <row r="141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</row>
    <row r="142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</row>
    <row r="143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</row>
    <row r="144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</row>
    <row r="1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</row>
    <row r="146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</row>
    <row r="147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</row>
    <row r="148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</row>
    <row r="149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</row>
    <row r="150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</row>
    <row r="151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</row>
    <row r="152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</row>
    <row r="153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</row>
    <row r="154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</row>
    <row r="15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</row>
    <row r="156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</row>
    <row r="157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</row>
    <row r="158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</row>
    <row r="159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</row>
    <row r="160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</row>
    <row r="161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</row>
    <row r="162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</row>
    <row r="163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</row>
    <row r="164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</row>
    <row r="16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</row>
    <row r="166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</row>
    <row r="167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</row>
    <row r="168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</row>
    <row r="169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</row>
    <row r="170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</row>
    <row r="171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</row>
    <row r="172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</row>
    <row r="173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</row>
    <row r="174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</row>
    <row r="17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</row>
    <row r="176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</row>
    <row r="177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</row>
    <row r="178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</row>
    <row r="179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</row>
    <row r="180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</row>
    <row r="181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</row>
    <row r="182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</row>
    <row r="183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</row>
    <row r="184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</row>
    <row r="18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</row>
    <row r="186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</row>
    <row r="187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</row>
    <row r="188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</row>
    <row r="189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</row>
    <row r="190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</row>
    <row r="191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</row>
    <row r="192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</row>
    <row r="193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</row>
    <row r="194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</row>
    <row r="19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</row>
    <row r="196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</row>
    <row r="197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</row>
    <row r="198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</row>
    <row r="199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</row>
    <row r="200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</row>
    <row r="201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</row>
    <row r="202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</row>
    <row r="203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</row>
    <row r="204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</row>
    <row r="20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</row>
    <row r="206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</row>
    <row r="207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</row>
    <row r="208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</row>
    <row r="209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</row>
    <row r="210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</row>
    <row r="211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</row>
    <row r="212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</row>
    <row r="213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</row>
    <row r="214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</row>
    <row r="21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</row>
    <row r="216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</row>
    <row r="217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</row>
    <row r="218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</row>
    <row r="219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</row>
    <row r="220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</row>
    <row r="221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</row>
    <row r="222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</row>
    <row r="223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</row>
    <row r="224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</row>
    <row r="22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</row>
    <row r="226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</row>
    <row r="227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</row>
    <row r="228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</row>
    <row r="229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</row>
    <row r="230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</row>
    <row r="231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</row>
    <row r="232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</row>
    <row r="233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</row>
    <row r="234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</row>
    <row r="23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</row>
    <row r="237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</row>
    <row r="238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</row>
    <row r="239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</row>
    <row r="240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</row>
    <row r="241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</row>
    <row r="242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</row>
    <row r="243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</row>
    <row r="244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</row>
    <row r="2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</row>
    <row r="246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</row>
    <row r="247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</row>
    <row r="248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</row>
    <row r="249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</row>
    <row r="250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</row>
    <row r="251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</row>
    <row r="252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</row>
    <row r="253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</row>
    <row r="254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</row>
    <row r="25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</row>
    <row r="256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</row>
    <row r="257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</row>
    <row r="258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</row>
    <row r="259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</row>
    <row r="260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</row>
    <row r="261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</row>
    <row r="262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</row>
    <row r="263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</row>
    <row r="264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</row>
    <row r="26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</row>
    <row r="266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</row>
    <row r="267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</row>
    <row r="268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</row>
    <row r="269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</row>
    <row r="270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</row>
    <row r="271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</row>
    <row r="272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</row>
    <row r="273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</row>
    <row r="274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</row>
    <row r="27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</row>
    <row r="276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</row>
    <row r="277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</row>
    <row r="278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</row>
    <row r="279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</row>
    <row r="280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</row>
    <row r="281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</row>
    <row r="282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</row>
    <row r="283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</row>
    <row r="284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</row>
    <row r="28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</row>
    <row r="286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</row>
    <row r="287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</row>
    <row r="288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</row>
    <row r="289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</row>
    <row r="290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</row>
    <row r="291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</row>
    <row r="292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</row>
    <row r="293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</row>
    <row r="294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</row>
    <row r="29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</row>
    <row r="296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</row>
    <row r="297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</row>
    <row r="298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</row>
    <row r="299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</row>
    <row r="300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</row>
    <row r="301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</row>
    <row r="302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</row>
    <row r="303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</row>
    <row r="304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</row>
    <row r="30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</row>
    <row r="306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</row>
    <row r="307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</row>
    <row r="308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</row>
    <row r="309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</row>
    <row r="310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</row>
    <row r="311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</row>
    <row r="312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</row>
    <row r="313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</row>
    <row r="314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</row>
    <row r="31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</row>
    <row r="316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</row>
    <row r="317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</row>
    <row r="318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</row>
    <row r="319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</row>
    <row r="320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</row>
    <row r="321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</row>
    <row r="322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</row>
    <row r="323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</row>
    <row r="324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</row>
    <row r="32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</row>
    <row r="326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</row>
    <row r="327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</row>
    <row r="328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</row>
    <row r="329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</row>
    <row r="330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</row>
    <row r="331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</row>
    <row r="332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</row>
    <row r="333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</row>
    <row r="334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</row>
    <row r="33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</row>
    <row r="336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</row>
    <row r="337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</row>
    <row r="338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</row>
    <row r="339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</row>
    <row r="340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</row>
    <row r="341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</row>
    <row r="342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</row>
    <row r="343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</row>
    <row r="344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</row>
    <row r="3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</row>
    <row r="346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</row>
    <row r="347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</row>
    <row r="348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</row>
    <row r="349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</row>
    <row r="350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</row>
    <row r="351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</row>
    <row r="352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</row>
    <row r="353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</row>
    <row r="354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</row>
    <row r="35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</row>
    <row r="356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</row>
    <row r="357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</row>
    <row r="358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</row>
    <row r="359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</row>
    <row r="360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</row>
    <row r="361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</row>
    <row r="362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</row>
    <row r="363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</row>
    <row r="364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</row>
    <row r="36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</row>
    <row r="366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</row>
    <row r="367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</row>
    <row r="368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</row>
    <row r="369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</row>
    <row r="370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</row>
    <row r="371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</row>
    <row r="372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</row>
    <row r="373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</row>
    <row r="374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</row>
    <row r="37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</row>
    <row r="376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</row>
    <row r="377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</row>
    <row r="378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</row>
    <row r="379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</row>
    <row r="380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</row>
    <row r="381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</row>
    <row r="382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</row>
    <row r="383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</row>
    <row r="384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</row>
    <row r="38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</row>
    <row r="386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</row>
    <row r="387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</row>
    <row r="388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</row>
    <row r="389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</row>
    <row r="390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</row>
    <row r="391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</row>
    <row r="392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</row>
    <row r="393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</row>
    <row r="394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</row>
    <row r="39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</row>
    <row r="396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</row>
    <row r="397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</row>
    <row r="398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</row>
    <row r="399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</row>
    <row r="400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</row>
    <row r="401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</row>
    <row r="402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</row>
    <row r="403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</row>
    <row r="404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</row>
    <row r="40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</row>
    <row r="406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</row>
    <row r="407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</row>
    <row r="408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</row>
    <row r="409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</row>
    <row r="410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</row>
    <row r="411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</row>
    <row r="412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</row>
    <row r="413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</row>
    <row r="414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</row>
    <row r="41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</row>
    <row r="416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</row>
    <row r="417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</row>
    <row r="418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</row>
    <row r="419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</row>
    <row r="420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</row>
    <row r="421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</row>
    <row r="422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</row>
    <row r="423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</row>
    <row r="424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</row>
    <row r="42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</row>
    <row r="426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</row>
    <row r="427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</row>
    <row r="428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</row>
    <row r="429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</row>
    <row r="430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</row>
    <row r="431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</row>
    <row r="432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</row>
    <row r="433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</row>
    <row r="434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</row>
    <row r="43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</row>
    <row r="436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</row>
    <row r="437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</row>
    <row r="438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</row>
    <row r="439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</row>
    <row r="440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</row>
    <row r="441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</row>
    <row r="442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</row>
    <row r="443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</row>
    <row r="444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</row>
    <row r="4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</row>
    <row r="446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</row>
    <row r="447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</row>
    <row r="448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</row>
    <row r="449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</row>
    <row r="450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</row>
    <row r="451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</row>
    <row r="452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</row>
    <row r="453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</row>
    <row r="454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</row>
    <row r="45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</row>
    <row r="456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</row>
    <row r="457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</row>
    <row r="458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</row>
    <row r="459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</row>
    <row r="460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</row>
    <row r="461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</row>
    <row r="462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</row>
    <row r="463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</row>
    <row r="464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</row>
    <row r="46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</row>
    <row r="466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</row>
    <row r="467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</row>
    <row r="468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</row>
    <row r="469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</row>
    <row r="470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</row>
    <row r="471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</row>
    <row r="472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</row>
    <row r="473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</row>
    <row r="474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</row>
    <row r="47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</row>
    <row r="476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</row>
    <row r="477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</row>
    <row r="478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</row>
    <row r="479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</row>
    <row r="480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</row>
    <row r="481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</row>
    <row r="482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</row>
    <row r="483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</row>
    <row r="484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</row>
    <row r="48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</row>
    <row r="486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</row>
    <row r="487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</row>
    <row r="488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</row>
    <row r="489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</row>
    <row r="490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</row>
    <row r="491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</row>
    <row r="492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</row>
    <row r="493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</row>
    <row r="494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</row>
    <row r="49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</row>
    <row r="496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</row>
    <row r="497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</row>
    <row r="498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</row>
    <row r="499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</row>
    <row r="500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</row>
    <row r="501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</row>
    <row r="502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</row>
    <row r="503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</row>
    <row r="504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</row>
    <row r="50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</row>
    <row r="506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</row>
    <row r="507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</row>
    <row r="508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</row>
    <row r="509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</row>
    <row r="510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</row>
    <row r="511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</row>
    <row r="512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</row>
    <row r="513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</row>
    <row r="514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</row>
    <row r="51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</row>
    <row r="516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</row>
    <row r="517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</row>
    <row r="518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</row>
    <row r="519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</row>
    <row r="520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</row>
    <row r="521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</row>
    <row r="522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</row>
    <row r="523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</row>
    <row r="524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</row>
    <row r="52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</row>
    <row r="526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</row>
    <row r="527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</row>
    <row r="528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</row>
    <row r="529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</row>
    <row r="530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</row>
    <row r="531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</row>
    <row r="532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</row>
    <row r="533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</row>
    <row r="534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</row>
    <row r="53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</row>
    <row r="536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</row>
    <row r="537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</row>
    <row r="538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</row>
    <row r="539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</row>
    <row r="540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</row>
    <row r="541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</row>
    <row r="542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</row>
    <row r="543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</row>
    <row r="544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</row>
    <row r="5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</row>
    <row r="546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</row>
    <row r="547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</row>
    <row r="548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</row>
    <row r="549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</row>
    <row r="550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</row>
    <row r="551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</row>
    <row r="552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</row>
    <row r="553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</row>
    <row r="554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</row>
    <row r="55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</row>
    <row r="556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</row>
    <row r="557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</row>
    <row r="558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</row>
    <row r="559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</row>
    <row r="560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</row>
    <row r="561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</row>
    <row r="562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</row>
    <row r="563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</row>
    <row r="564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</row>
    <row r="56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</row>
    <row r="566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</row>
    <row r="567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</row>
    <row r="568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</row>
    <row r="569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</row>
    <row r="570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</row>
    <row r="571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</row>
    <row r="572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</row>
    <row r="573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</row>
    <row r="574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</row>
    <row r="57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</row>
    <row r="576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</row>
    <row r="577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</row>
    <row r="578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</row>
    <row r="579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</row>
    <row r="580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</row>
    <row r="581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</row>
    <row r="582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</row>
    <row r="583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</row>
    <row r="584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</row>
    <row r="58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</row>
    <row r="586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</row>
    <row r="587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</row>
    <row r="588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</row>
    <row r="589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</row>
    <row r="590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</row>
    <row r="591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</row>
    <row r="592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</row>
    <row r="593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</row>
    <row r="594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</row>
    <row r="59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</row>
    <row r="596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</row>
    <row r="597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</row>
    <row r="598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</row>
    <row r="599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</row>
    <row r="600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</row>
    <row r="601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</row>
    <row r="602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</row>
    <row r="603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</row>
    <row r="604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</row>
    <row r="60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</row>
    <row r="606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</row>
    <row r="607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</row>
    <row r="608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</row>
    <row r="609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</row>
    <row r="610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</row>
    <row r="611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</row>
    <row r="612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</row>
    <row r="613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</row>
    <row r="614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</row>
    <row r="61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</row>
    <row r="616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</row>
    <row r="617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</row>
    <row r="618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</row>
    <row r="619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</row>
    <row r="620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</row>
    <row r="621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</row>
    <row r="622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</row>
    <row r="623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</row>
    <row r="624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</row>
    <row r="62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</row>
    <row r="626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</row>
    <row r="627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</row>
    <row r="628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</row>
    <row r="629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</row>
    <row r="630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</row>
    <row r="631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</row>
    <row r="632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</row>
    <row r="633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</row>
    <row r="634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</row>
    <row r="63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</row>
    <row r="636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</row>
    <row r="637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</row>
    <row r="638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</row>
    <row r="639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</row>
    <row r="640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</row>
    <row r="641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</row>
    <row r="642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</row>
    <row r="643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</row>
    <row r="644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</row>
    <row r="6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</row>
    <row r="646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</row>
    <row r="647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</row>
    <row r="648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</row>
    <row r="649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</row>
    <row r="650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</row>
    <row r="651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</row>
    <row r="652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</row>
    <row r="653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</row>
    <row r="654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</row>
    <row r="65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</row>
    <row r="656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</row>
    <row r="657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</row>
    <row r="658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</row>
    <row r="659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</row>
    <row r="660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</row>
    <row r="661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</row>
    <row r="662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</row>
    <row r="663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</row>
    <row r="664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</row>
    <row r="66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</row>
    <row r="666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</row>
    <row r="667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</row>
    <row r="668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</row>
    <row r="669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</row>
    <row r="670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</row>
    <row r="671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</row>
    <row r="672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</row>
    <row r="673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</row>
    <row r="674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</row>
    <row r="67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</row>
    <row r="676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</row>
    <row r="677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</row>
    <row r="678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</row>
    <row r="679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</row>
    <row r="680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</row>
    <row r="681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</row>
    <row r="682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</row>
    <row r="683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</row>
    <row r="684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</row>
    <row r="68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</row>
    <row r="686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</row>
    <row r="687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</row>
    <row r="688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</row>
    <row r="689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</row>
    <row r="690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</row>
    <row r="691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</row>
    <row r="692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</row>
    <row r="693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</row>
    <row r="694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</row>
    <row r="69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</row>
    <row r="696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</row>
    <row r="697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</row>
    <row r="698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</row>
    <row r="699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</row>
    <row r="700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</row>
    <row r="701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</row>
    <row r="702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</row>
    <row r="703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</row>
    <row r="704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</row>
    <row r="70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</row>
    <row r="706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</row>
    <row r="707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</row>
    <row r="708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</row>
    <row r="709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</row>
    <row r="710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</row>
    <row r="711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</row>
    <row r="712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</row>
    <row r="713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</row>
    <row r="714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</row>
    <row r="71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</row>
    <row r="716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</row>
    <row r="717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</row>
    <row r="718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</row>
    <row r="719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</row>
    <row r="720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</row>
    <row r="721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</row>
    <row r="722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</row>
    <row r="723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</row>
    <row r="724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</row>
    <row r="72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</row>
    <row r="726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</row>
    <row r="727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</row>
    <row r="728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</row>
    <row r="729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</row>
    <row r="730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</row>
    <row r="731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</row>
    <row r="732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</row>
    <row r="733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</row>
    <row r="734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</row>
    <row r="73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</row>
    <row r="736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</row>
    <row r="737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</row>
    <row r="738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</row>
    <row r="739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</row>
    <row r="740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</row>
    <row r="741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</row>
    <row r="742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</row>
    <row r="743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</row>
    <row r="744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</row>
    <row r="7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</row>
    <row r="746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</row>
    <row r="747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</row>
    <row r="748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</row>
    <row r="749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</row>
    <row r="750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</row>
    <row r="751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</row>
    <row r="752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</row>
    <row r="753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</row>
    <row r="754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</row>
    <row r="75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</row>
    <row r="756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</row>
    <row r="757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</row>
    <row r="758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</row>
    <row r="759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</row>
    <row r="760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</row>
    <row r="761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</row>
    <row r="762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</row>
    <row r="763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</row>
    <row r="764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</row>
    <row r="76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</row>
    <row r="766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</row>
    <row r="767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</row>
    <row r="768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</row>
    <row r="769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</row>
    <row r="770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</row>
    <row r="771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</row>
    <row r="772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</row>
    <row r="773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</row>
    <row r="774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</row>
    <row r="77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</row>
    <row r="776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</row>
    <row r="777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</row>
    <row r="778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</row>
    <row r="779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</row>
    <row r="780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</row>
    <row r="781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</row>
    <row r="782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</row>
    <row r="783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</row>
    <row r="784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</row>
    <row r="78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</row>
    <row r="786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</row>
    <row r="787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</row>
    <row r="788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</row>
    <row r="789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</row>
    <row r="790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</row>
    <row r="791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</row>
    <row r="792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</row>
    <row r="793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</row>
    <row r="794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</row>
    <row r="79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</row>
    <row r="796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</row>
    <row r="797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</row>
    <row r="798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</row>
    <row r="799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</row>
    <row r="800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</row>
    <row r="801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</row>
    <row r="802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</row>
    <row r="803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</row>
    <row r="804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</row>
    <row r="80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</row>
    <row r="806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</row>
    <row r="807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</row>
    <row r="808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</row>
    <row r="809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</row>
    <row r="810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</row>
    <row r="811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</row>
    <row r="812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</row>
    <row r="813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</row>
    <row r="814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</row>
    <row r="81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</row>
    <row r="816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</row>
    <row r="817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</row>
    <row r="818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</row>
    <row r="819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</row>
    <row r="820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</row>
    <row r="821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</row>
    <row r="822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</row>
    <row r="823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</row>
    <row r="824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</row>
    <row r="82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</row>
    <row r="826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</row>
    <row r="827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</row>
    <row r="828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</row>
    <row r="829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</row>
    <row r="830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</row>
    <row r="831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</row>
    <row r="832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</row>
    <row r="833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</row>
    <row r="834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</row>
    <row r="83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</row>
    <row r="836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</row>
    <row r="837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</row>
    <row r="838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</row>
    <row r="839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</row>
    <row r="840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</row>
    <row r="841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</row>
    <row r="842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</row>
    <row r="843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</row>
    <row r="844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</row>
    <row r="8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</row>
    <row r="846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</row>
    <row r="847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</row>
    <row r="848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</row>
    <row r="849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</row>
    <row r="850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</row>
    <row r="851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</row>
    <row r="852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</row>
    <row r="853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</row>
    <row r="854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</row>
    <row r="85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</row>
    <row r="856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</row>
    <row r="857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</row>
    <row r="858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</row>
    <row r="859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</row>
    <row r="860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</row>
    <row r="861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</row>
    <row r="862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</row>
    <row r="863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</row>
    <row r="864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</row>
    <row r="86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</row>
    <row r="866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</row>
    <row r="867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</row>
    <row r="868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</row>
    <row r="869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</row>
    <row r="870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</row>
    <row r="871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</row>
    <row r="872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</row>
    <row r="873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</row>
    <row r="874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</row>
    <row r="87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</row>
    <row r="876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</row>
    <row r="877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</row>
    <row r="878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</row>
    <row r="879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</row>
    <row r="880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</row>
    <row r="881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</row>
    <row r="882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</row>
    <row r="883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</row>
    <row r="884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</row>
    <row r="88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</row>
    <row r="886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</row>
    <row r="887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</row>
    <row r="888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</row>
    <row r="889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</row>
    <row r="890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</row>
    <row r="891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</row>
    <row r="892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</row>
    <row r="893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</row>
    <row r="894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</row>
    <row r="89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</row>
    <row r="896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</row>
    <row r="897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</row>
    <row r="898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</row>
    <row r="899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</row>
    <row r="900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</row>
    <row r="901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</row>
    <row r="902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</row>
    <row r="903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</row>
    <row r="904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</row>
    <row r="90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</row>
    <row r="906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</row>
    <row r="907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</row>
    <row r="908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</row>
    <row r="909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</row>
    <row r="910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</row>
    <row r="911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</row>
    <row r="912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</row>
    <row r="913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</row>
    <row r="914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</row>
    <row r="91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</row>
    <row r="916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</row>
    <row r="917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</row>
    <row r="918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</row>
    <row r="919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</row>
    <row r="920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</row>
    <row r="921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</row>
    <row r="922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</row>
    <row r="923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</row>
    <row r="924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</row>
    <row r="92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</row>
    <row r="926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</row>
    <row r="927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</row>
    <row r="928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</row>
    <row r="929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</row>
    <row r="930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</row>
    <row r="931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</row>
    <row r="932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</row>
    <row r="933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</row>
    <row r="934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</row>
    <row r="93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</row>
    <row r="936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</row>
    <row r="937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</row>
    <row r="938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</row>
    <row r="939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</row>
    <row r="940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</row>
    <row r="941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</row>
    <row r="942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</row>
    <row r="943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</row>
    <row r="944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</row>
    <row r="9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</row>
    <row r="946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</row>
    <row r="947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</row>
    <row r="948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</row>
    <row r="949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</row>
    <row r="950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</row>
    <row r="951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</row>
    <row r="952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</row>
    <row r="953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</row>
    <row r="954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</row>
    <row r="95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</row>
    <row r="956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</row>
    <row r="957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</row>
    <row r="958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</row>
    <row r="959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</row>
    <row r="960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</row>
    <row r="961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</row>
    <row r="962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</row>
    <row r="963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</row>
    <row r="964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</row>
    <row r="96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</row>
    <row r="966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</row>
    <row r="967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</row>
    <row r="968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</row>
    <row r="969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</row>
    <row r="970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</row>
    <row r="971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</row>
    <row r="972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</row>
    <row r="973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</row>
    <row r="974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</row>
    <row r="97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</row>
    <row r="976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</row>
    <row r="977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</row>
    <row r="978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</row>
    <row r="979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</row>
    <row r="980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</row>
    <row r="981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</row>
    <row r="982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</row>
    <row r="983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</row>
    <row r="984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</row>
    <row r="98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</row>
    <row r="986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</row>
    <row r="987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</row>
    <row r="988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</row>
    <row r="989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</row>
    <row r="990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</row>
    <row r="991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</row>
    <row r="992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</row>
    <row r="993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</row>
    <row r="994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</row>
    <row r="99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</row>
    <row r="996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</row>
    <row r="997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</row>
    <row r="998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</row>
    <row r="999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</row>
    <row r="1000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G1000"/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min="1" max="1" customWidth="true" width="10.5"/>
    <col min="2" max="2" customWidth="true" width="11.88"/>
    <col min="3" max="4" customWidth="true" width="9.13"/>
    <col min="5" max="5" customWidth="true" width="12.13"/>
    <col min="6" max="6" customWidth="true" width="7.88"/>
    <col min="7" max="9" customWidth="true" width="6.88"/>
    <col min="10" max="10" customWidth="true" width="16.5"/>
    <col min="11" max="11" customWidth="true" width="18.38"/>
    <col min="12" max="12" customWidth="true" width="15.63"/>
    <col min="13" max="13" customWidth="true" width="13.0"/>
    <col min="14" max="14" customWidth="true" width="13.38"/>
    <col min="15" max="16" customWidth="true" width="25.88"/>
    <col min="17" max="17" customWidth="true" width="17.88"/>
    <col min="18" max="18" customWidth="true" width="19.88"/>
    <col min="19" max="19" customWidth="true" width="17.13"/>
    <col min="20" max="20" customWidth="true" width="14.5"/>
    <col min="21" max="21" customWidth="true" width="14.63"/>
    <col min="22" max="22" customWidth="true" width="27.38"/>
    <col min="23" max="25" customWidth="true" width="9.13"/>
    <col min="26" max="26" customWidth="true" width="23.5"/>
    <col min="27" max="27" customWidth="true" width="9.13"/>
    <col min="28" max="28" customWidth="true" width="104.38"/>
    <col min="29" max="33" customWidth="true" width="9.13"/>
  </cols>
  <sheetData>
    <row r="1" ht="30.0" customHeight="1">
      <c r="A1" s="11" t="s">
        <v>1</v>
      </c>
      <c r="B1" s="11" t="s">
        <v>2</v>
      </c>
      <c r="C1" s="16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/>
      <c r="X1" s="11"/>
      <c r="Y1" s="11"/>
      <c r="Z1" s="11" t="s">
        <v>3212</v>
      </c>
      <c r="AA1" s="11"/>
      <c r="AB1" s="11" t="s">
        <v>3213</v>
      </c>
      <c r="AC1" s="11"/>
      <c r="AD1" s="11" t="str">
        <f t="shared" ref="AD1:AE1" si="1">D1</f>
        <v>gender</v>
      </c>
      <c r="AE1" s="11" t="str">
        <f t="shared" si="1"/>
        <v>salaryMode</v>
      </c>
      <c r="AF1" s="11" t="str">
        <f t="shared" ref="AF1:AG1" si="2">G1</f>
        <v>zip</v>
      </c>
      <c r="AG1" s="11" t="str">
        <f t="shared" si="2"/>
        <v>state</v>
      </c>
    </row>
    <row r="2" ht="12.75" customHeight="1">
      <c r="A2" s="12" t="s">
        <v>37</v>
      </c>
      <c r="B2" s="6">
        <f t="shared" ref="B2:B101" si="4">RANDBETWEEN(DATE(1940,1,1),DATE(2005,1,1))</f>
        <v>28338</v>
      </c>
      <c r="C2" s="12"/>
      <c r="D2" s="12" t="str">
        <f>VLOOKUP(AD2,[1]Lookups!$BB$1:$BC$3,2)</f>
        <v>#ERROR!</v>
      </c>
      <c r="E2" s="12" t="str">
        <f>VLOOKUP(AE2,[1]Lookups!$BD$1:$BE$7,2)</f>
        <v>#ERROR!</v>
      </c>
      <c r="F2" s="12" t="str">
        <f>RANDBETWEEN(1,5)*1000*VLOOKUP(E2,[1]Lookups!$BE$2:$BF$8,2)</f>
        <v>#ERROR!</v>
      </c>
      <c r="G2" s="12" t="str">
        <f>VLOOKUP(AF2,[1]Lookups!$A:$C,3)</f>
        <v>#ERROR!</v>
      </c>
      <c r="H2" s="12" t="str">
        <f>VLOOKUP(AG2,[1]Lookups!$A:$C,2)</f>
        <v>#ERROR!</v>
      </c>
      <c r="I2" s="3" t="s">
        <v>42</v>
      </c>
      <c r="J2" s="40" t="s">
        <v>43</v>
      </c>
      <c r="K2" s="40">
        <v>1.0</v>
      </c>
      <c r="L2" s="41" t="s">
        <v>44</v>
      </c>
      <c r="M2" s="12" t="b">
        <v>1</v>
      </c>
      <c r="N2" s="12" t="b">
        <v>1</v>
      </c>
      <c r="O2" s="12">
        <f t="shared" ref="O2:O101" si="5">RANDBETWEEN(15,50)*100</f>
        <v>2700</v>
      </c>
      <c r="P2" s="3" t="s">
        <v>45</v>
      </c>
      <c r="Q2" s="40" t="s">
        <v>43</v>
      </c>
      <c r="R2" s="40">
        <v>1.0</v>
      </c>
      <c r="S2" s="41" t="s">
        <v>44</v>
      </c>
      <c r="T2" s="12" t="b">
        <v>1</v>
      </c>
      <c r="U2" s="12" t="b">
        <v>1</v>
      </c>
      <c r="V2" s="12">
        <f t="shared" ref="V2:V101" si="6">RANDBETWEEN(15,50)*100</f>
        <v>1700</v>
      </c>
      <c r="W2" s="12"/>
      <c r="X2" s="12"/>
      <c r="Y2" s="11">
        <f t="shared" ref="Y2:Y101" si="7">RAND()</f>
        <v>0.4302654868</v>
      </c>
      <c r="Z2" s="12" t="str">
        <f t="array" ref="Z2">INDEX($A$2:$A$101,RANK(Y2,$Y$2:$Y$101))</f>
        <v>EM000052</v>
      </c>
      <c r="AA2" s="12">
        <v>0.0</v>
      </c>
      <c r="AB2" s="39" t="str">
        <f>Z2</f>
        <v>EM000052</v>
      </c>
      <c r="AC2" s="12"/>
      <c r="AD2" s="11">
        <f t="shared" ref="AD2:AG2" si="3">RAND()</f>
        <v>0.9928546321</v>
      </c>
      <c r="AE2" s="11">
        <f t="shared" si="3"/>
        <v>0.8941617011</v>
      </c>
      <c r="AF2" s="11">
        <f t="shared" si="3"/>
        <v>0.8177527524</v>
      </c>
      <c r="AG2" s="11">
        <f t="shared" si="3"/>
        <v>0.9433995024</v>
      </c>
    </row>
    <row r="3" ht="12.75" customHeight="1">
      <c r="A3" s="12" t="s">
        <v>46</v>
      </c>
      <c r="B3" s="6">
        <f t="shared" si="4"/>
        <v>32557</v>
      </c>
      <c r="C3" s="12"/>
      <c r="D3" s="12" t="str">
        <f>VLOOKUP(AD3,[1]Lookups!$BB$1:$BC$3,2)</f>
        <v>#ERROR!</v>
      </c>
      <c r="E3" s="12" t="str">
        <f>VLOOKUP(AE3,[1]Lookups!$BD$1:$BE$7,2)</f>
        <v>#ERROR!</v>
      </c>
      <c r="F3" s="12" t="str">
        <f>RANDBETWEEN(1,5)*1000*VLOOKUP(E3,[1]Lookups!$BE$2:$BF$8,2)</f>
        <v>#ERROR!</v>
      </c>
      <c r="G3" s="12" t="str">
        <f>VLOOKUP(AF3,[1]Lookups!$A:$C,3)</f>
        <v>#ERROR!</v>
      </c>
      <c r="H3" s="12" t="str">
        <f>VLOOKUP(AG3,[1]Lookups!$A:$C,2)</f>
        <v>#ERROR!</v>
      </c>
      <c r="I3" s="3" t="s">
        <v>42</v>
      </c>
      <c r="J3" s="40" t="s">
        <v>43</v>
      </c>
      <c r="K3" s="40">
        <v>1.0</v>
      </c>
      <c r="L3" s="41" t="s">
        <v>44</v>
      </c>
      <c r="M3" s="12" t="b">
        <v>1</v>
      </c>
      <c r="N3" s="12" t="b">
        <v>1</v>
      </c>
      <c r="O3" s="12">
        <f t="shared" si="5"/>
        <v>4200</v>
      </c>
      <c r="P3" s="3" t="s">
        <v>45</v>
      </c>
      <c r="Q3" s="40" t="s">
        <v>43</v>
      </c>
      <c r="R3" s="40">
        <v>1.0</v>
      </c>
      <c r="S3" s="41" t="s">
        <v>44</v>
      </c>
      <c r="T3" s="12" t="b">
        <v>1</v>
      </c>
      <c r="U3" s="12" t="b">
        <v>1</v>
      </c>
      <c r="V3" s="12">
        <f t="shared" si="6"/>
        <v>1800</v>
      </c>
      <c r="W3" s="12"/>
      <c r="X3" s="12"/>
      <c r="Y3" s="11">
        <f t="shared" si="7"/>
        <v>0.1541990264</v>
      </c>
      <c r="Z3" s="12" t="str">
        <f t="array" ref="Z3">INDEX($A$2:$A$101,RANK(Y3,$Y$2:$Y$101))</f>
        <v>EM000084</v>
      </c>
      <c r="AA3" s="12">
        <f t="shared" ref="AA3:AA102" si="9">AA2+0.008</f>
        <v>0.008</v>
      </c>
      <c r="AB3" s="39" t="str">
        <f t="shared" ref="AB3:AB101" si="10">AB2&amp;","&amp;Z3</f>
        <v>EM000052,EM000084</v>
      </c>
      <c r="AC3" s="12"/>
      <c r="AD3" s="11">
        <f t="shared" ref="AD3:AG3" si="8">RAND()</f>
        <v>0.8903064436</v>
      </c>
      <c r="AE3" s="11">
        <f t="shared" si="8"/>
        <v>0.2618895516</v>
      </c>
      <c r="AF3" s="11">
        <f t="shared" si="8"/>
        <v>0.2752424895</v>
      </c>
      <c r="AG3" s="11">
        <f t="shared" si="8"/>
        <v>0.1038876183</v>
      </c>
    </row>
    <row r="4" ht="12.75" customHeight="1">
      <c r="A4" s="12" t="s">
        <v>51</v>
      </c>
      <c r="B4" s="6">
        <f t="shared" si="4"/>
        <v>23838</v>
      </c>
      <c r="C4" s="12"/>
      <c r="D4" s="12" t="str">
        <f>VLOOKUP(AD4,[1]Lookups!$BB$1:$BC$3,2)</f>
        <v>#ERROR!</v>
      </c>
      <c r="E4" s="12" t="str">
        <f>VLOOKUP(AE4,[1]Lookups!$BD$1:$BE$7,2)</f>
        <v>#ERROR!</v>
      </c>
      <c r="F4" s="12" t="str">
        <f>RANDBETWEEN(1,5)*1000*VLOOKUP(E4,[1]Lookups!$BE$2:$BF$8,2)</f>
        <v>#ERROR!</v>
      </c>
      <c r="G4" s="12" t="str">
        <f>VLOOKUP(AF4,[1]Lookups!$A:$C,3)</f>
        <v>#ERROR!</v>
      </c>
      <c r="H4" s="12" t="str">
        <f>VLOOKUP(AG4,[1]Lookups!$A:$C,2)</f>
        <v>#ERROR!</v>
      </c>
      <c r="I4" s="3" t="s">
        <v>42</v>
      </c>
      <c r="J4" s="40" t="s">
        <v>43</v>
      </c>
      <c r="K4" s="40">
        <v>1.0</v>
      </c>
      <c r="L4" s="41" t="s">
        <v>44</v>
      </c>
      <c r="M4" s="12" t="b">
        <v>1</v>
      </c>
      <c r="N4" s="12" t="b">
        <v>1</v>
      </c>
      <c r="O4" s="12">
        <f t="shared" si="5"/>
        <v>2000</v>
      </c>
      <c r="P4" s="3" t="s">
        <v>45</v>
      </c>
      <c r="Q4" s="40" t="s">
        <v>43</v>
      </c>
      <c r="R4" s="40">
        <v>1.0</v>
      </c>
      <c r="S4" s="41" t="s">
        <v>44</v>
      </c>
      <c r="T4" s="12" t="b">
        <v>1</v>
      </c>
      <c r="U4" s="12" t="b">
        <v>1</v>
      </c>
      <c r="V4" s="12">
        <f t="shared" si="6"/>
        <v>3900</v>
      </c>
      <c r="W4" s="12"/>
      <c r="X4" s="12"/>
      <c r="Y4" s="11">
        <f t="shared" si="7"/>
        <v>0.6583476198</v>
      </c>
      <c r="Z4" s="12" t="str">
        <f t="array" ref="Z4">INDEX($A$2:$A$101,RANK(Y4,$Y$2:$Y$101))</f>
        <v>EM000028</v>
      </c>
      <c r="AA4" s="12">
        <f t="shared" si="9"/>
        <v>0.016</v>
      </c>
      <c r="AB4" s="39" t="str">
        <f t="shared" si="10"/>
        <v>EM000052,EM000084,EM000028</v>
      </c>
      <c r="AC4" s="12"/>
      <c r="AD4" s="11">
        <f t="shared" ref="AD4:AG4" si="11">RAND()</f>
        <v>0.04316068222</v>
      </c>
      <c r="AE4" s="11">
        <f t="shared" si="11"/>
        <v>0.685148759</v>
      </c>
      <c r="AF4" s="11">
        <f t="shared" si="11"/>
        <v>0.9826544298</v>
      </c>
      <c r="AG4" s="11">
        <f t="shared" si="11"/>
        <v>0.8235151749</v>
      </c>
    </row>
    <row r="5" ht="12.75" customHeight="1">
      <c r="A5" s="12" t="s">
        <v>55</v>
      </c>
      <c r="B5" s="6">
        <f t="shared" si="4"/>
        <v>18653</v>
      </c>
      <c r="C5" s="12"/>
      <c r="D5" s="12" t="str">
        <f>VLOOKUP(AD5,[1]Lookups!$BB$1:$BC$3,2)</f>
        <v>#ERROR!</v>
      </c>
      <c r="E5" s="12" t="str">
        <f>VLOOKUP(AE5,[1]Lookups!$BD$1:$BE$7,2)</f>
        <v>#ERROR!</v>
      </c>
      <c r="F5" s="12" t="str">
        <f>RANDBETWEEN(1,5)*1000*VLOOKUP(E5,[1]Lookups!$BE$2:$BF$8,2)</f>
        <v>#ERROR!</v>
      </c>
      <c r="G5" s="12" t="str">
        <f>VLOOKUP(AF5,[1]Lookups!$A:$C,3)</f>
        <v>#ERROR!</v>
      </c>
      <c r="H5" s="12" t="str">
        <f>VLOOKUP(AG5,[1]Lookups!$A:$C,2)</f>
        <v>#ERROR!</v>
      </c>
      <c r="I5" s="3" t="s">
        <v>42</v>
      </c>
      <c r="J5" s="40" t="s">
        <v>43</v>
      </c>
      <c r="K5" s="40">
        <v>1.0</v>
      </c>
      <c r="L5" s="41" t="s">
        <v>44</v>
      </c>
      <c r="M5" s="12" t="b">
        <v>1</v>
      </c>
      <c r="N5" s="12" t="b">
        <v>1</v>
      </c>
      <c r="O5" s="12">
        <f t="shared" si="5"/>
        <v>2200</v>
      </c>
      <c r="P5" s="3" t="s">
        <v>45</v>
      </c>
      <c r="Q5" s="40" t="s">
        <v>43</v>
      </c>
      <c r="R5" s="40">
        <v>1.0</v>
      </c>
      <c r="S5" s="41" t="s">
        <v>44</v>
      </c>
      <c r="T5" s="12" t="b">
        <v>1</v>
      </c>
      <c r="U5" s="12" t="b">
        <v>1</v>
      </c>
      <c r="V5" s="12">
        <f t="shared" si="6"/>
        <v>3000</v>
      </c>
      <c r="W5" s="12"/>
      <c r="X5" s="12"/>
      <c r="Y5" s="11">
        <f t="shared" si="7"/>
        <v>0.1868308203</v>
      </c>
      <c r="Z5" s="12" t="str">
        <f t="array" ref="Z5">INDEX($A$2:$A$101,RANK(Y5,$Y$2:$Y$101))</f>
        <v>EM000080</v>
      </c>
      <c r="AA5" s="12">
        <f t="shared" si="9"/>
        <v>0.024</v>
      </c>
      <c r="AB5" s="39" t="str">
        <f t="shared" si="10"/>
        <v>EM000052,EM000084,EM000028,EM000080</v>
      </c>
      <c r="AC5" s="12"/>
      <c r="AD5" s="11">
        <f t="shared" ref="AD5:AG5" si="12">RAND()</f>
        <v>0.3279058287</v>
      </c>
      <c r="AE5" s="11">
        <f t="shared" si="12"/>
        <v>0.9586255552</v>
      </c>
      <c r="AF5" s="11">
        <f t="shared" si="12"/>
        <v>0.8230243993</v>
      </c>
      <c r="AG5" s="11">
        <f t="shared" si="12"/>
        <v>0.9171175329</v>
      </c>
    </row>
    <row r="6" ht="12.75" customHeight="1">
      <c r="A6" s="12" t="s">
        <v>57</v>
      </c>
      <c r="B6" s="6">
        <f t="shared" si="4"/>
        <v>26968</v>
      </c>
      <c r="C6" s="12"/>
      <c r="D6" s="12" t="str">
        <f>VLOOKUP(AD6,[1]Lookups!$BB$1:$BC$3,2)</f>
        <v>#ERROR!</v>
      </c>
      <c r="E6" s="12" t="str">
        <f>VLOOKUP(AE6,[1]Lookups!$BD$1:$BE$7,2)</f>
        <v>#ERROR!</v>
      </c>
      <c r="F6" s="12" t="str">
        <f>RANDBETWEEN(1,5)*1000*VLOOKUP(E6,[1]Lookups!$BE$2:$BF$8,2)</f>
        <v>#ERROR!</v>
      </c>
      <c r="G6" s="12" t="str">
        <f>VLOOKUP(AF6,[1]Lookups!$A:$C,3)</f>
        <v>#ERROR!</v>
      </c>
      <c r="H6" s="12" t="str">
        <f>VLOOKUP(AG6,[1]Lookups!$A:$C,2)</f>
        <v>#ERROR!</v>
      </c>
      <c r="I6" s="3" t="s">
        <v>42</v>
      </c>
      <c r="J6" s="40" t="s">
        <v>43</v>
      </c>
      <c r="K6" s="40">
        <v>1.0</v>
      </c>
      <c r="L6" s="41" t="s">
        <v>44</v>
      </c>
      <c r="M6" s="12" t="b">
        <v>1</v>
      </c>
      <c r="N6" s="12" t="b">
        <v>1</v>
      </c>
      <c r="O6" s="12">
        <f t="shared" si="5"/>
        <v>4800</v>
      </c>
      <c r="P6" s="3" t="s">
        <v>45</v>
      </c>
      <c r="Q6" s="40" t="s">
        <v>43</v>
      </c>
      <c r="R6" s="40">
        <v>1.0</v>
      </c>
      <c r="S6" s="41" t="s">
        <v>44</v>
      </c>
      <c r="T6" s="12" t="b">
        <v>1</v>
      </c>
      <c r="U6" s="12" t="b">
        <v>1</v>
      </c>
      <c r="V6" s="12">
        <f t="shared" si="6"/>
        <v>2500</v>
      </c>
      <c r="W6" s="12"/>
      <c r="X6" s="12"/>
      <c r="Y6" s="11">
        <f t="shared" si="7"/>
        <v>0.8326278652</v>
      </c>
      <c r="Z6" s="12" t="str">
        <f t="array" ref="Z6">INDEX($A$2:$A$101,RANK(Y6,$Y$2:$Y$101))</f>
        <v>EM000016</v>
      </c>
      <c r="AA6" s="12">
        <f t="shared" si="9"/>
        <v>0.032</v>
      </c>
      <c r="AB6" s="39" t="str">
        <f t="shared" si="10"/>
        <v>EM000052,EM000084,EM000028,EM000080,EM000016</v>
      </c>
      <c r="AC6" s="12"/>
      <c r="AD6" s="11">
        <f t="shared" ref="AD6:AG6" si="13">RAND()</f>
        <v>0.4575627832</v>
      </c>
      <c r="AE6" s="11">
        <f t="shared" si="13"/>
        <v>0.05047046674</v>
      </c>
      <c r="AF6" s="11">
        <f t="shared" si="13"/>
        <v>0.719307676</v>
      </c>
      <c r="AG6" s="11">
        <f t="shared" si="13"/>
        <v>0.6457284289</v>
      </c>
    </row>
    <row r="7" ht="12.75" customHeight="1">
      <c r="A7" s="12" t="s">
        <v>59</v>
      </c>
      <c r="B7" s="6">
        <f t="shared" si="4"/>
        <v>15127</v>
      </c>
      <c r="C7" s="12"/>
      <c r="D7" s="12" t="str">
        <f>VLOOKUP(AD7,[1]Lookups!$BB$1:$BC$3,2)</f>
        <v>#ERROR!</v>
      </c>
      <c r="E7" s="12" t="str">
        <f>VLOOKUP(AE7,[1]Lookups!$BD$1:$BE$7,2)</f>
        <v>#ERROR!</v>
      </c>
      <c r="F7" s="12" t="str">
        <f>RANDBETWEEN(1,5)*1000*VLOOKUP(E7,[1]Lookups!$BE$2:$BF$8,2)</f>
        <v>#ERROR!</v>
      </c>
      <c r="G7" s="12" t="str">
        <f>VLOOKUP(AF7,[1]Lookups!$A:$C,3)</f>
        <v>#ERROR!</v>
      </c>
      <c r="H7" s="12" t="str">
        <f>VLOOKUP(AG7,[1]Lookups!$A:$C,2)</f>
        <v>#ERROR!</v>
      </c>
      <c r="I7" s="3" t="s">
        <v>42</v>
      </c>
      <c r="J7" s="40" t="s">
        <v>43</v>
      </c>
      <c r="K7" s="40">
        <v>1.0</v>
      </c>
      <c r="L7" s="41" t="s">
        <v>44</v>
      </c>
      <c r="M7" s="12" t="b">
        <v>1</v>
      </c>
      <c r="N7" s="12" t="b">
        <v>1</v>
      </c>
      <c r="O7" s="12">
        <f t="shared" si="5"/>
        <v>1800</v>
      </c>
      <c r="P7" s="3" t="s">
        <v>45</v>
      </c>
      <c r="Q7" s="40" t="s">
        <v>43</v>
      </c>
      <c r="R7" s="40">
        <v>1.0</v>
      </c>
      <c r="S7" s="41" t="s">
        <v>44</v>
      </c>
      <c r="T7" s="12" t="b">
        <v>1</v>
      </c>
      <c r="U7" s="12" t="b">
        <v>1</v>
      </c>
      <c r="V7" s="12">
        <f t="shared" si="6"/>
        <v>4500</v>
      </c>
      <c r="W7" s="12"/>
      <c r="X7" s="12"/>
      <c r="Y7" s="11">
        <f t="shared" si="7"/>
        <v>0.09748812884</v>
      </c>
      <c r="Z7" s="12" t="str">
        <f t="array" ref="Z7">INDEX($A$2:$A$101,RANK(Y7,$Y$2:$Y$101))</f>
        <v>EM000094</v>
      </c>
      <c r="AA7" s="12">
        <f t="shared" si="9"/>
        <v>0.04</v>
      </c>
      <c r="AB7" s="39" t="str">
        <f t="shared" si="10"/>
        <v>EM000052,EM000084,EM000028,EM000080,EM000016,EM000094</v>
      </c>
      <c r="AC7" s="12"/>
      <c r="AD7" s="11">
        <f t="shared" ref="AD7:AG7" si="14">RAND()</f>
        <v>0.1662135408</v>
      </c>
      <c r="AE7" s="11">
        <f t="shared" si="14"/>
        <v>0.5801852188</v>
      </c>
      <c r="AF7" s="11">
        <f t="shared" si="14"/>
        <v>0.04796725229</v>
      </c>
      <c r="AG7" s="11">
        <f t="shared" si="14"/>
        <v>0.8981548221</v>
      </c>
    </row>
    <row r="8" ht="12.75" customHeight="1">
      <c r="A8" s="12" t="s">
        <v>63</v>
      </c>
      <c r="B8" s="6">
        <f t="shared" si="4"/>
        <v>37739</v>
      </c>
      <c r="C8" s="12"/>
      <c r="D8" s="12" t="str">
        <f>VLOOKUP(AD8,[1]Lookups!$BB$1:$BC$3,2)</f>
        <v>#ERROR!</v>
      </c>
      <c r="E8" s="12" t="str">
        <f>VLOOKUP(AE8,[1]Lookups!$BD$1:$BE$7,2)</f>
        <v>#ERROR!</v>
      </c>
      <c r="F8" s="12" t="str">
        <f>RANDBETWEEN(1,5)*1000*VLOOKUP(E8,[1]Lookups!$BE$2:$BF$8,2)</f>
        <v>#ERROR!</v>
      </c>
      <c r="G8" s="12" t="str">
        <f>VLOOKUP(AF8,[1]Lookups!$A:$C,3)</f>
        <v>#ERROR!</v>
      </c>
      <c r="H8" s="12" t="str">
        <f>VLOOKUP(AG8,[1]Lookups!$A:$C,2)</f>
        <v>#ERROR!</v>
      </c>
      <c r="I8" s="3" t="s">
        <v>42</v>
      </c>
      <c r="J8" s="40" t="s">
        <v>43</v>
      </c>
      <c r="K8" s="40">
        <v>1.0</v>
      </c>
      <c r="L8" s="41" t="s">
        <v>44</v>
      </c>
      <c r="M8" s="12" t="b">
        <v>1</v>
      </c>
      <c r="N8" s="12" t="b">
        <v>1</v>
      </c>
      <c r="O8" s="12">
        <f t="shared" si="5"/>
        <v>4800</v>
      </c>
      <c r="P8" s="3" t="s">
        <v>45</v>
      </c>
      <c r="Q8" s="40" t="s">
        <v>43</v>
      </c>
      <c r="R8" s="40">
        <v>1.0</v>
      </c>
      <c r="S8" s="41" t="s">
        <v>44</v>
      </c>
      <c r="T8" s="12" t="b">
        <v>1</v>
      </c>
      <c r="U8" s="12" t="b">
        <v>1</v>
      </c>
      <c r="V8" s="12">
        <f t="shared" si="6"/>
        <v>2500</v>
      </c>
      <c r="W8" s="12"/>
      <c r="X8" s="12"/>
      <c r="Y8" s="11">
        <f t="shared" si="7"/>
        <v>0.8493212816</v>
      </c>
      <c r="Z8" s="12" t="str">
        <f t="array" ref="Z8">INDEX($A$2:$A$101,RANK(Y8,$Y$2:$Y$101))</f>
        <v>EM000014</v>
      </c>
      <c r="AA8" s="12">
        <f t="shared" si="9"/>
        <v>0.048</v>
      </c>
      <c r="AB8" s="39" t="str">
        <f t="shared" si="10"/>
        <v>EM000052,EM000084,EM000028,EM000080,EM000016,EM000094,EM000014</v>
      </c>
      <c r="AC8" s="12"/>
      <c r="AD8" s="11">
        <f t="shared" ref="AD8:AG8" si="15">RAND()</f>
        <v>0.4676599986</v>
      </c>
      <c r="AE8" s="11">
        <f t="shared" si="15"/>
        <v>0.7576848987</v>
      </c>
      <c r="AF8" s="11">
        <f t="shared" si="15"/>
        <v>0.2902317862</v>
      </c>
      <c r="AG8" s="11">
        <f t="shared" si="15"/>
        <v>0.7826123597</v>
      </c>
    </row>
    <row r="9" ht="12.75" customHeight="1">
      <c r="A9" s="12" t="s">
        <v>66</v>
      </c>
      <c r="B9" s="6">
        <f t="shared" si="4"/>
        <v>22750</v>
      </c>
      <c r="C9" s="12"/>
      <c r="D9" s="12" t="str">
        <f>VLOOKUP(AD9,[1]Lookups!$BB$1:$BC$3,2)</f>
        <v>#ERROR!</v>
      </c>
      <c r="E9" s="12" t="str">
        <f>VLOOKUP(AE9,[1]Lookups!$BD$1:$BE$7,2)</f>
        <v>#ERROR!</v>
      </c>
      <c r="F9" s="12" t="str">
        <f>RANDBETWEEN(1,5)*1000*VLOOKUP(E9,[1]Lookups!$BE$2:$BF$8,2)</f>
        <v>#ERROR!</v>
      </c>
      <c r="G9" s="12" t="str">
        <f>VLOOKUP(AF9,[1]Lookups!$A:$C,3)</f>
        <v>#ERROR!</v>
      </c>
      <c r="H9" s="12" t="str">
        <f>VLOOKUP(AG9,[1]Lookups!$A:$C,2)</f>
        <v>#ERROR!</v>
      </c>
      <c r="I9" s="3" t="s">
        <v>42</v>
      </c>
      <c r="J9" s="40" t="s">
        <v>43</v>
      </c>
      <c r="K9" s="40">
        <v>1.0</v>
      </c>
      <c r="L9" s="41" t="s">
        <v>44</v>
      </c>
      <c r="M9" s="12" t="b">
        <v>1</v>
      </c>
      <c r="N9" s="12" t="b">
        <v>1</v>
      </c>
      <c r="O9" s="12">
        <f t="shared" si="5"/>
        <v>4200</v>
      </c>
      <c r="P9" s="3" t="s">
        <v>45</v>
      </c>
      <c r="Q9" s="40" t="s">
        <v>43</v>
      </c>
      <c r="R9" s="40">
        <v>1.0</v>
      </c>
      <c r="S9" s="41" t="s">
        <v>44</v>
      </c>
      <c r="T9" s="12" t="b">
        <v>1</v>
      </c>
      <c r="U9" s="12" t="b">
        <v>1</v>
      </c>
      <c r="V9" s="12">
        <f t="shared" si="6"/>
        <v>3900</v>
      </c>
      <c r="W9" s="12"/>
      <c r="X9" s="12"/>
      <c r="Y9" s="11">
        <f t="shared" si="7"/>
        <v>0.3245690339</v>
      </c>
      <c r="Z9" s="12" t="str">
        <f t="array" ref="Z9">INDEX($A$2:$A$101,RANK(Y9,$Y$2:$Y$101))</f>
        <v>EM000067</v>
      </c>
      <c r="AA9" s="12">
        <f t="shared" si="9"/>
        <v>0.056</v>
      </c>
      <c r="AB9" s="39" t="str">
        <f t="shared" si="10"/>
        <v>EM000052,EM000084,EM000028,EM000080,EM000016,EM000094,EM000014,EM000067</v>
      </c>
      <c r="AC9" s="12"/>
      <c r="AD9" s="11">
        <f t="shared" ref="AD9:AG9" si="16">RAND()</f>
        <v>0.341073298</v>
      </c>
      <c r="AE9" s="11">
        <f t="shared" si="16"/>
        <v>0.8342953873</v>
      </c>
      <c r="AF9" s="11">
        <f t="shared" si="16"/>
        <v>0.6627726316</v>
      </c>
      <c r="AG9" s="11">
        <f t="shared" si="16"/>
        <v>0.2286268188</v>
      </c>
    </row>
    <row r="10" ht="12.75" customHeight="1">
      <c r="A10" s="12" t="s">
        <v>68</v>
      </c>
      <c r="B10" s="6">
        <f t="shared" si="4"/>
        <v>30920</v>
      </c>
      <c r="C10" s="12"/>
      <c r="D10" s="12" t="str">
        <f>VLOOKUP(AD10,[1]Lookups!$BB$1:$BC$3,2)</f>
        <v>#ERROR!</v>
      </c>
      <c r="E10" s="12" t="str">
        <f>VLOOKUP(AE10,[1]Lookups!$BD$1:$BE$7,2)</f>
        <v>#ERROR!</v>
      </c>
      <c r="F10" s="12" t="str">
        <f>RANDBETWEEN(1,5)*1000*VLOOKUP(E10,[1]Lookups!$BE$2:$BF$8,2)</f>
        <v>#ERROR!</v>
      </c>
      <c r="G10" s="12" t="str">
        <f>VLOOKUP(AF10,[1]Lookups!$A:$C,3)</f>
        <v>#ERROR!</v>
      </c>
      <c r="H10" s="12" t="str">
        <f>VLOOKUP(AG10,[1]Lookups!$A:$C,2)</f>
        <v>#ERROR!</v>
      </c>
      <c r="I10" s="3" t="s">
        <v>42</v>
      </c>
      <c r="J10" s="40" t="s">
        <v>43</v>
      </c>
      <c r="K10" s="40">
        <v>1.0</v>
      </c>
      <c r="L10" s="41" t="s">
        <v>44</v>
      </c>
      <c r="M10" s="12" t="b">
        <v>1</v>
      </c>
      <c r="N10" s="12" t="b">
        <v>1</v>
      </c>
      <c r="O10" s="12">
        <f t="shared" si="5"/>
        <v>2400</v>
      </c>
      <c r="P10" s="3" t="s">
        <v>45</v>
      </c>
      <c r="Q10" s="40" t="s">
        <v>43</v>
      </c>
      <c r="R10" s="40">
        <v>1.0</v>
      </c>
      <c r="S10" s="41" t="s">
        <v>44</v>
      </c>
      <c r="T10" s="12" t="b">
        <v>1</v>
      </c>
      <c r="U10" s="12" t="b">
        <v>1</v>
      </c>
      <c r="V10" s="12">
        <f t="shared" si="6"/>
        <v>3900</v>
      </c>
      <c r="W10" s="12"/>
      <c r="X10" s="12"/>
      <c r="Y10" s="11">
        <f t="shared" si="7"/>
        <v>0.685064892</v>
      </c>
      <c r="Z10" s="12" t="str">
        <f t="array" ref="Z10">INDEX($A$2:$A$101,RANK(Y10,$Y$2:$Y$101))</f>
        <v>EM000025</v>
      </c>
      <c r="AA10" s="12">
        <f t="shared" si="9"/>
        <v>0.064</v>
      </c>
      <c r="AB10" s="39" t="str">
        <f t="shared" si="10"/>
        <v>EM000052,EM000084,EM000028,EM000080,EM000016,EM000094,EM000014,EM000067,EM000025</v>
      </c>
      <c r="AC10" s="12"/>
      <c r="AD10" s="11">
        <f t="shared" ref="AD10:AG10" si="17">RAND()</f>
        <v>0.5099864693</v>
      </c>
      <c r="AE10" s="11">
        <f t="shared" si="17"/>
        <v>0.008942939279</v>
      </c>
      <c r="AF10" s="11">
        <f t="shared" si="17"/>
        <v>0.5319469613</v>
      </c>
      <c r="AG10" s="11">
        <f t="shared" si="17"/>
        <v>0.5641068722</v>
      </c>
    </row>
    <row r="11" ht="12.75" customHeight="1">
      <c r="A11" s="12" t="s">
        <v>71</v>
      </c>
      <c r="B11" s="6">
        <f t="shared" si="4"/>
        <v>20205</v>
      </c>
      <c r="C11" s="12"/>
      <c r="D11" s="12" t="str">
        <f>VLOOKUP(AD11,[1]Lookups!$BB$1:$BC$3,2)</f>
        <v>#ERROR!</v>
      </c>
      <c r="E11" s="12" t="str">
        <f>VLOOKUP(AE11,[1]Lookups!$BD$1:$BE$7,2)</f>
        <v>#ERROR!</v>
      </c>
      <c r="F11" s="12" t="str">
        <f>RANDBETWEEN(1,5)*1000*VLOOKUP(E11,[1]Lookups!$BE$2:$BF$8,2)</f>
        <v>#ERROR!</v>
      </c>
      <c r="G11" s="12" t="str">
        <f>VLOOKUP(AF11,[1]Lookups!$A:$C,3)</f>
        <v>#ERROR!</v>
      </c>
      <c r="H11" s="12" t="str">
        <f>VLOOKUP(AG11,[1]Lookups!$A:$C,2)</f>
        <v>#ERROR!</v>
      </c>
      <c r="I11" s="3" t="s">
        <v>42</v>
      </c>
      <c r="J11" s="40" t="s">
        <v>43</v>
      </c>
      <c r="K11" s="40">
        <v>1.0</v>
      </c>
      <c r="L11" s="41" t="s">
        <v>44</v>
      </c>
      <c r="M11" s="12" t="b">
        <v>1</v>
      </c>
      <c r="N11" s="12" t="b">
        <v>1</v>
      </c>
      <c r="O11" s="12">
        <f t="shared" si="5"/>
        <v>4300</v>
      </c>
      <c r="P11" s="3" t="s">
        <v>45</v>
      </c>
      <c r="Q11" s="40" t="s">
        <v>43</v>
      </c>
      <c r="R11" s="40">
        <v>1.0</v>
      </c>
      <c r="S11" s="41" t="s">
        <v>44</v>
      </c>
      <c r="T11" s="12" t="b">
        <v>1</v>
      </c>
      <c r="U11" s="12" t="b">
        <v>1</v>
      </c>
      <c r="V11" s="12">
        <f t="shared" si="6"/>
        <v>1600</v>
      </c>
      <c r="W11" s="12"/>
      <c r="X11" s="12"/>
      <c r="Y11" s="11">
        <f t="shared" si="7"/>
        <v>0.3517853541</v>
      </c>
      <c r="Z11" s="12" t="str">
        <f t="array" ref="Z11">INDEX($A$2:$A$101,RANK(Y11,$Y$2:$Y$101))</f>
        <v>EM000060</v>
      </c>
      <c r="AA11" s="12">
        <f t="shared" si="9"/>
        <v>0.072</v>
      </c>
      <c r="AB11" s="39" t="str">
        <f t="shared" si="10"/>
        <v>EM000052,EM000084,EM000028,EM000080,EM000016,EM000094,EM000014,EM000067,EM000025,EM000060</v>
      </c>
      <c r="AC11" s="12"/>
      <c r="AD11" s="11">
        <f t="shared" ref="AD11:AG11" si="18">RAND()</f>
        <v>0.9069067369</v>
      </c>
      <c r="AE11" s="11">
        <f t="shared" si="18"/>
        <v>0.7064137857</v>
      </c>
      <c r="AF11" s="11">
        <f t="shared" si="18"/>
        <v>0.1765294427</v>
      </c>
      <c r="AG11" s="11">
        <f t="shared" si="18"/>
        <v>0.4277884067</v>
      </c>
    </row>
    <row r="12" ht="12.75" customHeight="1">
      <c r="A12" s="12" t="s">
        <v>74</v>
      </c>
      <c r="B12" s="6">
        <f t="shared" si="4"/>
        <v>26685</v>
      </c>
      <c r="C12" s="12"/>
      <c r="D12" s="12" t="str">
        <f>VLOOKUP(AD12,[1]Lookups!$BB$1:$BC$3,2)</f>
        <v>#ERROR!</v>
      </c>
      <c r="E12" s="12" t="str">
        <f>VLOOKUP(AE12,[1]Lookups!$BD$1:$BE$7,2)</f>
        <v>#ERROR!</v>
      </c>
      <c r="F12" s="12" t="str">
        <f>RANDBETWEEN(1,5)*1000*VLOOKUP(E12,[1]Lookups!$BE$2:$BF$8,2)</f>
        <v>#ERROR!</v>
      </c>
      <c r="G12" s="12" t="str">
        <f>VLOOKUP(AF12,[1]Lookups!$A:$C,3)</f>
        <v>#ERROR!</v>
      </c>
      <c r="H12" s="12" t="str">
        <f>VLOOKUP(AG12,[1]Lookups!$A:$C,2)</f>
        <v>#ERROR!</v>
      </c>
      <c r="I12" s="3" t="s">
        <v>42</v>
      </c>
      <c r="J12" s="40" t="s">
        <v>43</v>
      </c>
      <c r="K12" s="40">
        <v>1.0</v>
      </c>
      <c r="L12" s="41" t="s">
        <v>44</v>
      </c>
      <c r="M12" s="12" t="b">
        <v>1</v>
      </c>
      <c r="N12" s="12" t="b">
        <v>1</v>
      </c>
      <c r="O12" s="12">
        <f t="shared" si="5"/>
        <v>3500</v>
      </c>
      <c r="P12" s="3" t="s">
        <v>45</v>
      </c>
      <c r="Q12" s="40" t="s">
        <v>43</v>
      </c>
      <c r="R12" s="40">
        <v>1.0</v>
      </c>
      <c r="S12" s="41" t="s">
        <v>44</v>
      </c>
      <c r="T12" s="12" t="b">
        <v>1</v>
      </c>
      <c r="U12" s="12" t="b">
        <v>1</v>
      </c>
      <c r="V12" s="12">
        <f t="shared" si="6"/>
        <v>3800</v>
      </c>
      <c r="W12" s="12"/>
      <c r="X12" s="12"/>
      <c r="Y12" s="11">
        <f t="shared" si="7"/>
        <v>0.4259274564</v>
      </c>
      <c r="Z12" s="12" t="str">
        <f t="array" ref="Z12">INDEX($A$2:$A$101,RANK(Y12,$Y$2:$Y$101))</f>
        <v>EM000054</v>
      </c>
      <c r="AA12" s="12">
        <f t="shared" si="9"/>
        <v>0.08</v>
      </c>
      <c r="AB12" s="39" t="str">
        <f t="shared" si="10"/>
        <v>EM000052,EM000084,EM000028,EM000080,EM000016,EM000094,EM000014,EM000067,EM000025,EM000060,EM000054</v>
      </c>
      <c r="AC12" s="12"/>
      <c r="AD12" s="11">
        <f t="shared" ref="AD12:AG12" si="19">RAND()</f>
        <v>0.2195396514</v>
      </c>
      <c r="AE12" s="11">
        <f t="shared" si="19"/>
        <v>0.06223293798</v>
      </c>
      <c r="AF12" s="11">
        <f t="shared" si="19"/>
        <v>0.1461914875</v>
      </c>
      <c r="AG12" s="11">
        <f t="shared" si="19"/>
        <v>0.05553147182</v>
      </c>
    </row>
    <row r="13" ht="12.75" customHeight="1">
      <c r="A13" s="12" t="s">
        <v>77</v>
      </c>
      <c r="B13" s="6">
        <f t="shared" si="4"/>
        <v>29041</v>
      </c>
      <c r="C13" s="12"/>
      <c r="D13" s="12" t="str">
        <f>VLOOKUP(AD13,[1]Lookups!$BB$1:$BC$3,2)</f>
        <v>#ERROR!</v>
      </c>
      <c r="E13" s="12" t="str">
        <f>VLOOKUP(AE13,[1]Lookups!$BD$1:$BE$7,2)</f>
        <v>#ERROR!</v>
      </c>
      <c r="F13" s="12" t="str">
        <f>RANDBETWEEN(1,5)*1000*VLOOKUP(E13,[1]Lookups!$BE$2:$BF$8,2)</f>
        <v>#ERROR!</v>
      </c>
      <c r="G13" s="12" t="str">
        <f>VLOOKUP(AF13,[1]Lookups!$A:$C,3)</f>
        <v>#ERROR!</v>
      </c>
      <c r="H13" s="12" t="str">
        <f>VLOOKUP(AG13,[1]Lookups!$A:$C,2)</f>
        <v>#ERROR!</v>
      </c>
      <c r="I13" s="3" t="s">
        <v>42</v>
      </c>
      <c r="J13" s="40" t="s">
        <v>43</v>
      </c>
      <c r="K13" s="40">
        <v>1.0</v>
      </c>
      <c r="L13" s="41" t="s">
        <v>44</v>
      </c>
      <c r="M13" s="12" t="b">
        <v>1</v>
      </c>
      <c r="N13" s="12" t="b">
        <v>1</v>
      </c>
      <c r="O13" s="12">
        <f t="shared" si="5"/>
        <v>4300</v>
      </c>
      <c r="P13" s="3" t="s">
        <v>45</v>
      </c>
      <c r="Q13" s="40" t="s">
        <v>43</v>
      </c>
      <c r="R13" s="40">
        <v>1.0</v>
      </c>
      <c r="S13" s="41" t="s">
        <v>44</v>
      </c>
      <c r="T13" s="12" t="b">
        <v>1</v>
      </c>
      <c r="U13" s="12" t="b">
        <v>1</v>
      </c>
      <c r="V13" s="12">
        <f t="shared" si="6"/>
        <v>3600</v>
      </c>
      <c r="W13" s="12"/>
      <c r="X13" s="12"/>
      <c r="Y13" s="11">
        <f t="shared" si="7"/>
        <v>0.07945266743</v>
      </c>
      <c r="Z13" s="12" t="str">
        <f t="array" ref="Z13">INDEX($A$2:$A$101,RANK(Y13,$Y$2:$Y$101))</f>
        <v>EM000097</v>
      </c>
      <c r="AA13" s="12">
        <f t="shared" si="9"/>
        <v>0.088</v>
      </c>
      <c r="AB13" s="39" t="str">
        <f t="shared" si="10"/>
        <v>EM000052,EM000084,EM000028,EM000080,EM000016,EM000094,EM000014,EM000067,EM000025,EM000060,EM000054,EM000097</v>
      </c>
      <c r="AC13" s="12"/>
      <c r="AD13" s="11">
        <f t="shared" ref="AD13:AG13" si="20">RAND()</f>
        <v>0.7878285607</v>
      </c>
      <c r="AE13" s="11">
        <f t="shared" si="20"/>
        <v>0.01205298353</v>
      </c>
      <c r="AF13" s="11">
        <f t="shared" si="20"/>
        <v>0.861433741</v>
      </c>
      <c r="AG13" s="11">
        <f t="shared" si="20"/>
        <v>0.5669477305</v>
      </c>
    </row>
    <row r="14" ht="12.75" customHeight="1">
      <c r="A14" s="12" t="s">
        <v>80</v>
      </c>
      <c r="B14" s="6">
        <f t="shared" si="4"/>
        <v>32058</v>
      </c>
      <c r="C14" s="12"/>
      <c r="D14" s="12" t="str">
        <f>VLOOKUP(AD14,[1]Lookups!$BB$1:$BC$3,2)</f>
        <v>#ERROR!</v>
      </c>
      <c r="E14" s="12" t="str">
        <f>VLOOKUP(AE14,[1]Lookups!$BD$1:$BE$7,2)</f>
        <v>#ERROR!</v>
      </c>
      <c r="F14" s="12" t="str">
        <f>RANDBETWEEN(1,5)*1000*VLOOKUP(E14,[1]Lookups!$BE$2:$BF$8,2)</f>
        <v>#ERROR!</v>
      </c>
      <c r="G14" s="12" t="str">
        <f>VLOOKUP(AF14,[1]Lookups!$A:$C,3)</f>
        <v>#ERROR!</v>
      </c>
      <c r="H14" s="12" t="str">
        <f>VLOOKUP(AG14,[1]Lookups!$A:$C,2)</f>
        <v>#ERROR!</v>
      </c>
      <c r="I14" s="3" t="s">
        <v>42</v>
      </c>
      <c r="J14" s="40" t="s">
        <v>43</v>
      </c>
      <c r="K14" s="40">
        <v>1.0</v>
      </c>
      <c r="L14" s="41" t="s">
        <v>44</v>
      </c>
      <c r="M14" s="12" t="b">
        <v>1</v>
      </c>
      <c r="N14" s="12" t="b">
        <v>1</v>
      </c>
      <c r="O14" s="12">
        <f t="shared" si="5"/>
        <v>2500</v>
      </c>
      <c r="P14" s="3" t="s">
        <v>45</v>
      </c>
      <c r="Q14" s="40" t="s">
        <v>43</v>
      </c>
      <c r="R14" s="40">
        <v>1.0</v>
      </c>
      <c r="S14" s="41" t="s">
        <v>44</v>
      </c>
      <c r="T14" s="12" t="b">
        <v>1</v>
      </c>
      <c r="U14" s="12" t="b">
        <v>1</v>
      </c>
      <c r="V14" s="12">
        <f t="shared" si="6"/>
        <v>3200</v>
      </c>
      <c r="W14" s="12"/>
      <c r="X14" s="12"/>
      <c r="Y14" s="11">
        <f t="shared" si="7"/>
        <v>0.113145833</v>
      </c>
      <c r="Z14" s="12" t="str">
        <f t="array" ref="Z14">INDEX($A$2:$A$101,RANK(Y14,$Y$2:$Y$101))</f>
        <v>EM000090</v>
      </c>
      <c r="AA14" s="12">
        <f t="shared" si="9"/>
        <v>0.096</v>
      </c>
      <c r="AB14" s="39" t="str">
        <f t="shared" si="10"/>
        <v>EM000052,EM000084,EM000028,EM000080,EM000016,EM000094,EM000014,EM000067,EM000025,EM000060,EM000054,EM000097,EM000090</v>
      </c>
      <c r="AC14" s="12"/>
      <c r="AD14" s="11">
        <f t="shared" ref="AD14:AG14" si="21">RAND()</f>
        <v>0.9467106573</v>
      </c>
      <c r="AE14" s="11">
        <f t="shared" si="21"/>
        <v>0.4074853912</v>
      </c>
      <c r="AF14" s="11">
        <f t="shared" si="21"/>
        <v>0.67811968</v>
      </c>
      <c r="AG14" s="11">
        <f t="shared" si="21"/>
        <v>0.609365435</v>
      </c>
    </row>
    <row r="15" ht="12.75" customHeight="1">
      <c r="A15" s="12" t="s">
        <v>82</v>
      </c>
      <c r="B15" s="6">
        <f t="shared" si="4"/>
        <v>32317</v>
      </c>
      <c r="C15" s="12"/>
      <c r="D15" s="12" t="str">
        <f>VLOOKUP(AD15,[1]Lookups!$BB$1:$BC$3,2)</f>
        <v>#ERROR!</v>
      </c>
      <c r="E15" s="12" t="str">
        <f>VLOOKUP(AE15,[1]Lookups!$BD$1:$BE$7,2)</f>
        <v>#ERROR!</v>
      </c>
      <c r="F15" s="12" t="str">
        <f>RANDBETWEEN(1,5)*1000*VLOOKUP(E15,[1]Lookups!$BE$2:$BF$8,2)</f>
        <v>#ERROR!</v>
      </c>
      <c r="G15" s="12" t="str">
        <f>VLOOKUP(AF15,[1]Lookups!$A:$C,3)</f>
        <v>#ERROR!</v>
      </c>
      <c r="H15" s="12" t="str">
        <f>VLOOKUP(AG15,[1]Lookups!$A:$C,2)</f>
        <v>#ERROR!</v>
      </c>
      <c r="I15" s="3" t="s">
        <v>42</v>
      </c>
      <c r="J15" s="40" t="s">
        <v>43</v>
      </c>
      <c r="K15" s="40">
        <v>1.0</v>
      </c>
      <c r="L15" s="41" t="s">
        <v>44</v>
      </c>
      <c r="M15" s="12" t="b">
        <v>1</v>
      </c>
      <c r="N15" s="12" t="b">
        <v>1</v>
      </c>
      <c r="O15" s="12">
        <f t="shared" si="5"/>
        <v>3300</v>
      </c>
      <c r="P15" s="3" t="s">
        <v>45</v>
      </c>
      <c r="Q15" s="40" t="s">
        <v>43</v>
      </c>
      <c r="R15" s="40">
        <v>1.0</v>
      </c>
      <c r="S15" s="41" t="s">
        <v>44</v>
      </c>
      <c r="T15" s="12" t="b">
        <v>1</v>
      </c>
      <c r="U15" s="12" t="b">
        <v>1</v>
      </c>
      <c r="V15" s="12">
        <f t="shared" si="6"/>
        <v>4100</v>
      </c>
      <c r="W15" s="12"/>
      <c r="X15" s="12"/>
      <c r="Y15" s="11">
        <f t="shared" si="7"/>
        <v>0.2413435579</v>
      </c>
      <c r="Z15" s="12" t="str">
        <f t="array" ref="Z15">INDEX($A$2:$A$101,RANK(Y15,$Y$2:$Y$101))</f>
        <v>EM000072</v>
      </c>
      <c r="AA15" s="12">
        <f t="shared" si="9"/>
        <v>0.104</v>
      </c>
      <c r="AB15" s="39" t="str">
        <f t="shared" si="10"/>
        <v>EM000052,EM000084,EM000028,EM000080,EM000016,EM000094,EM000014,EM000067,EM000025,EM000060,EM000054,EM000097,EM000090,EM000072</v>
      </c>
      <c r="AC15" s="12"/>
      <c r="AD15" s="11">
        <f t="shared" ref="AD15:AG15" si="22">RAND()</f>
        <v>0.8633400507</v>
      </c>
      <c r="AE15" s="11">
        <f t="shared" si="22"/>
        <v>0.1202597617</v>
      </c>
      <c r="AF15" s="11">
        <f t="shared" si="22"/>
        <v>0.9920873386</v>
      </c>
      <c r="AG15" s="11">
        <f t="shared" si="22"/>
        <v>0.04315136759</v>
      </c>
    </row>
    <row r="16" ht="12.75" customHeight="1">
      <c r="A16" s="12" t="s">
        <v>85</v>
      </c>
      <c r="B16" s="6">
        <f t="shared" si="4"/>
        <v>35782</v>
      </c>
      <c r="C16" s="12"/>
      <c r="D16" s="12" t="str">
        <f>VLOOKUP(AD16,[1]Lookups!$BB$1:$BC$3,2)</f>
        <v>#ERROR!</v>
      </c>
      <c r="E16" s="12" t="str">
        <f>VLOOKUP(AE16,[1]Lookups!$BD$1:$BE$7,2)</f>
        <v>#ERROR!</v>
      </c>
      <c r="F16" s="12" t="str">
        <f>RANDBETWEEN(1,5)*1000*VLOOKUP(E16,[1]Lookups!$BE$2:$BF$8,2)</f>
        <v>#ERROR!</v>
      </c>
      <c r="G16" s="12" t="str">
        <f>VLOOKUP(AF16,[1]Lookups!$A:$C,3)</f>
        <v>#ERROR!</v>
      </c>
      <c r="H16" s="12" t="str">
        <f>VLOOKUP(AG16,[1]Lookups!$A:$C,2)</f>
        <v>#ERROR!</v>
      </c>
      <c r="I16" s="3" t="s">
        <v>42</v>
      </c>
      <c r="J16" s="40" t="s">
        <v>43</v>
      </c>
      <c r="K16" s="40">
        <v>1.0</v>
      </c>
      <c r="L16" s="41" t="s">
        <v>44</v>
      </c>
      <c r="M16" s="12" t="b">
        <v>1</v>
      </c>
      <c r="N16" s="12" t="b">
        <v>1</v>
      </c>
      <c r="O16" s="12">
        <f t="shared" si="5"/>
        <v>2300</v>
      </c>
      <c r="P16" s="3" t="s">
        <v>45</v>
      </c>
      <c r="Q16" s="40" t="s">
        <v>43</v>
      </c>
      <c r="R16" s="40">
        <v>1.0</v>
      </c>
      <c r="S16" s="41" t="s">
        <v>44</v>
      </c>
      <c r="T16" s="12" t="b">
        <v>1</v>
      </c>
      <c r="U16" s="12" t="b">
        <v>1</v>
      </c>
      <c r="V16" s="12">
        <f t="shared" si="6"/>
        <v>2100</v>
      </c>
      <c r="W16" s="12"/>
      <c r="X16" s="12"/>
      <c r="Y16" s="11">
        <f t="shared" si="7"/>
        <v>0.2328408253</v>
      </c>
      <c r="Z16" s="12" t="str">
        <f t="array" ref="Z16">INDEX($A$2:$A$101,RANK(Y16,$Y$2:$Y$101))</f>
        <v>EM000074</v>
      </c>
      <c r="AA16" s="12">
        <f t="shared" si="9"/>
        <v>0.112</v>
      </c>
      <c r="AB16" s="39" t="str">
        <f t="shared" si="10"/>
        <v>EM000052,EM000084,EM000028,EM000080,EM000016,EM000094,EM000014,EM000067,EM000025,EM000060,EM000054,EM000097,EM000090,EM000072,EM000074</v>
      </c>
      <c r="AC16" s="12"/>
      <c r="AD16" s="11">
        <f t="shared" ref="AD16:AG16" si="23">RAND()</f>
        <v>0.1439498481</v>
      </c>
      <c r="AE16" s="11">
        <f t="shared" si="23"/>
        <v>0.2899547938</v>
      </c>
      <c r="AF16" s="11">
        <f t="shared" si="23"/>
        <v>0.1360449552</v>
      </c>
      <c r="AG16" s="11">
        <f t="shared" si="23"/>
        <v>0.06263456232</v>
      </c>
    </row>
    <row r="17" ht="12.75" customHeight="1">
      <c r="A17" s="12" t="s">
        <v>87</v>
      </c>
      <c r="B17" s="6">
        <f t="shared" si="4"/>
        <v>33528</v>
      </c>
      <c r="C17" s="12"/>
      <c r="D17" s="12" t="str">
        <f>VLOOKUP(AD17,[1]Lookups!$BB$1:$BC$3,2)</f>
        <v>#ERROR!</v>
      </c>
      <c r="E17" s="12" t="str">
        <f>VLOOKUP(AE17,[1]Lookups!$BD$1:$BE$7,2)</f>
        <v>#ERROR!</v>
      </c>
      <c r="F17" s="12" t="str">
        <f>RANDBETWEEN(1,5)*1000*VLOOKUP(E17,[1]Lookups!$BE$2:$BF$8,2)</f>
        <v>#ERROR!</v>
      </c>
      <c r="G17" s="12" t="str">
        <f>VLOOKUP(AF17,[1]Lookups!$A:$C,3)</f>
        <v>#ERROR!</v>
      </c>
      <c r="H17" s="12" t="str">
        <f>VLOOKUP(AG17,[1]Lookups!$A:$C,2)</f>
        <v>#ERROR!</v>
      </c>
      <c r="I17" s="3" t="s">
        <v>42</v>
      </c>
      <c r="J17" s="40" t="s">
        <v>43</v>
      </c>
      <c r="K17" s="40">
        <v>1.0</v>
      </c>
      <c r="L17" s="41" t="s">
        <v>44</v>
      </c>
      <c r="M17" s="12" t="b">
        <v>1</v>
      </c>
      <c r="N17" s="12" t="b">
        <v>1</v>
      </c>
      <c r="O17" s="12">
        <f t="shared" si="5"/>
        <v>4100</v>
      </c>
      <c r="P17" s="3" t="s">
        <v>45</v>
      </c>
      <c r="Q17" s="40" t="s">
        <v>43</v>
      </c>
      <c r="R17" s="40">
        <v>1.0</v>
      </c>
      <c r="S17" s="41" t="s">
        <v>44</v>
      </c>
      <c r="T17" s="12" t="b">
        <v>1</v>
      </c>
      <c r="U17" s="12" t="b">
        <v>1</v>
      </c>
      <c r="V17" s="12">
        <f t="shared" si="6"/>
        <v>3700</v>
      </c>
      <c r="W17" s="12"/>
      <c r="X17" s="12"/>
      <c r="Y17" s="11">
        <f t="shared" si="7"/>
        <v>0.9953530047</v>
      </c>
      <c r="Z17" s="12" t="str">
        <f t="array" ref="Z17">INDEX($A$2:$A$101,RANK(Y17,$Y$2:$Y$101))</f>
        <v>EM000002</v>
      </c>
      <c r="AA17" s="12">
        <f t="shared" si="9"/>
        <v>0.12</v>
      </c>
      <c r="AB17" s="39" t="str">
        <f t="shared" si="10"/>
        <v>EM000052,EM000084,EM000028,EM000080,EM000016,EM000094,EM000014,EM000067,EM000025,EM000060,EM000054,EM000097,EM000090,EM000072,EM000074,EM000002</v>
      </c>
      <c r="AC17" s="12"/>
      <c r="AD17" s="11">
        <f t="shared" ref="AD17:AG17" si="24">RAND()</f>
        <v>0.8680234576</v>
      </c>
      <c r="AE17" s="11">
        <f t="shared" si="24"/>
        <v>0.1390507338</v>
      </c>
      <c r="AF17" s="11">
        <f t="shared" si="24"/>
        <v>0.771322897</v>
      </c>
      <c r="AG17" s="11">
        <f t="shared" si="24"/>
        <v>0.8625527905</v>
      </c>
    </row>
    <row r="18" ht="12.75" customHeight="1">
      <c r="A18" s="12" t="s">
        <v>90</v>
      </c>
      <c r="B18" s="6">
        <f t="shared" si="4"/>
        <v>31481</v>
      </c>
      <c r="C18" s="12"/>
      <c r="D18" s="12" t="str">
        <f>VLOOKUP(AD18,[1]Lookups!$BB$1:$BC$3,2)</f>
        <v>#ERROR!</v>
      </c>
      <c r="E18" s="12" t="str">
        <f>VLOOKUP(AE18,[1]Lookups!$BD$1:$BE$7,2)</f>
        <v>#ERROR!</v>
      </c>
      <c r="F18" s="12" t="str">
        <f>RANDBETWEEN(1,5)*1000*VLOOKUP(E18,[1]Lookups!$BE$2:$BF$8,2)</f>
        <v>#ERROR!</v>
      </c>
      <c r="G18" s="12" t="str">
        <f>VLOOKUP(AF18,[1]Lookups!$A:$C,3)</f>
        <v>#ERROR!</v>
      </c>
      <c r="H18" s="12" t="str">
        <f>VLOOKUP(AG18,[1]Lookups!$A:$C,2)</f>
        <v>#ERROR!</v>
      </c>
      <c r="I18" s="3" t="s">
        <v>42</v>
      </c>
      <c r="J18" s="40" t="s">
        <v>43</v>
      </c>
      <c r="K18" s="40">
        <v>1.0</v>
      </c>
      <c r="L18" s="41" t="s">
        <v>44</v>
      </c>
      <c r="M18" s="12" t="b">
        <v>1</v>
      </c>
      <c r="N18" s="12" t="b">
        <v>1</v>
      </c>
      <c r="O18" s="12">
        <f t="shared" si="5"/>
        <v>1600</v>
      </c>
      <c r="P18" s="3" t="s">
        <v>45</v>
      </c>
      <c r="Q18" s="40" t="s">
        <v>43</v>
      </c>
      <c r="R18" s="40">
        <v>1.0</v>
      </c>
      <c r="S18" s="41" t="s">
        <v>44</v>
      </c>
      <c r="T18" s="12" t="b">
        <v>1</v>
      </c>
      <c r="U18" s="12" t="b">
        <v>1</v>
      </c>
      <c r="V18" s="12">
        <f t="shared" si="6"/>
        <v>4800</v>
      </c>
      <c r="W18" s="12"/>
      <c r="X18" s="12"/>
      <c r="Y18" s="11">
        <f t="shared" si="7"/>
        <v>0.1343814957</v>
      </c>
      <c r="Z18" s="12" t="str">
        <f t="array" ref="Z18">INDEX($A$2:$A$101,RANK(Y18,$Y$2:$Y$101))</f>
        <v>EM000086</v>
      </c>
      <c r="AA18" s="12">
        <f t="shared" si="9"/>
        <v>0.128</v>
      </c>
      <c r="AB18" s="39" t="str">
        <f t="shared" si="10"/>
        <v>EM000052,EM000084,EM000028,EM000080,EM000016,EM000094,EM000014,EM000067,EM000025,EM000060,EM000054,EM000097,EM000090,EM000072,EM000074,EM000002,EM000086</v>
      </c>
      <c r="AC18" s="12"/>
      <c r="AD18" s="11">
        <f t="shared" ref="AD18:AG18" si="25">RAND()</f>
        <v>0.7839506722</v>
      </c>
      <c r="AE18" s="11">
        <f t="shared" si="25"/>
        <v>0.06630732782</v>
      </c>
      <c r="AF18" s="11">
        <f t="shared" si="25"/>
        <v>0.9223993246</v>
      </c>
      <c r="AG18" s="11">
        <f t="shared" si="25"/>
        <v>0.9584757393</v>
      </c>
    </row>
    <row r="19" ht="12.75" customHeight="1">
      <c r="A19" s="12" t="s">
        <v>91</v>
      </c>
      <c r="B19" s="6">
        <f t="shared" si="4"/>
        <v>34347</v>
      </c>
      <c r="C19" s="12"/>
      <c r="D19" s="12" t="str">
        <f>VLOOKUP(AD19,[1]Lookups!$BB$1:$BC$3,2)</f>
        <v>#ERROR!</v>
      </c>
      <c r="E19" s="12" t="str">
        <f>VLOOKUP(AE19,[1]Lookups!$BD$1:$BE$7,2)</f>
        <v>#ERROR!</v>
      </c>
      <c r="F19" s="12" t="str">
        <f>RANDBETWEEN(1,5)*1000*VLOOKUP(E19,[1]Lookups!$BE$2:$BF$8,2)</f>
        <v>#ERROR!</v>
      </c>
      <c r="G19" s="12" t="str">
        <f>VLOOKUP(AF19,[1]Lookups!$A:$C,3)</f>
        <v>#ERROR!</v>
      </c>
      <c r="H19" s="12" t="str">
        <f>VLOOKUP(AG19,[1]Lookups!$A:$C,2)</f>
        <v>#ERROR!</v>
      </c>
      <c r="I19" s="3" t="s">
        <v>42</v>
      </c>
      <c r="J19" s="40" t="s">
        <v>43</v>
      </c>
      <c r="K19" s="40">
        <v>1.0</v>
      </c>
      <c r="L19" s="41" t="s">
        <v>44</v>
      </c>
      <c r="M19" s="12" t="b">
        <v>1</v>
      </c>
      <c r="N19" s="12" t="b">
        <v>1</v>
      </c>
      <c r="O19" s="12">
        <f t="shared" si="5"/>
        <v>4400</v>
      </c>
      <c r="P19" s="3" t="s">
        <v>45</v>
      </c>
      <c r="Q19" s="40" t="s">
        <v>43</v>
      </c>
      <c r="R19" s="40">
        <v>1.0</v>
      </c>
      <c r="S19" s="41" t="s">
        <v>44</v>
      </c>
      <c r="T19" s="12" t="b">
        <v>1</v>
      </c>
      <c r="U19" s="12" t="b">
        <v>1</v>
      </c>
      <c r="V19" s="12">
        <f t="shared" si="6"/>
        <v>3800</v>
      </c>
      <c r="W19" s="12"/>
      <c r="X19" s="12"/>
      <c r="Y19" s="11">
        <f t="shared" si="7"/>
        <v>0.8312898422</v>
      </c>
      <c r="Z19" s="12" t="str">
        <f t="array" ref="Z19">INDEX($A$2:$A$101,RANK(Y19,$Y$2:$Y$101))</f>
        <v>EM000017</v>
      </c>
      <c r="AA19" s="12">
        <f t="shared" si="9"/>
        <v>0.136</v>
      </c>
      <c r="AB19" s="39" t="str">
        <f t="shared" si="10"/>
        <v>EM000052,EM000084,EM000028,EM000080,EM000016,EM000094,EM000014,EM000067,EM000025,EM000060,EM000054,EM000097,EM000090,EM000072,EM000074,EM000002,EM000086,EM000017</v>
      </c>
      <c r="AC19" s="12"/>
      <c r="AD19" s="11">
        <f t="shared" ref="AD19:AG19" si="26">RAND()</f>
        <v>0.7556084046</v>
      </c>
      <c r="AE19" s="11">
        <f t="shared" si="26"/>
        <v>0.7312188988</v>
      </c>
      <c r="AF19" s="11">
        <f t="shared" si="26"/>
        <v>0.1165617504</v>
      </c>
      <c r="AG19" s="11">
        <f t="shared" si="26"/>
        <v>0.8271740404</v>
      </c>
    </row>
    <row r="20" ht="12.75" customHeight="1">
      <c r="A20" s="12" t="s">
        <v>94</v>
      </c>
      <c r="B20" s="6">
        <f t="shared" si="4"/>
        <v>34442</v>
      </c>
      <c r="C20" s="12"/>
      <c r="D20" s="12" t="str">
        <f>VLOOKUP(AD20,[1]Lookups!$BB$1:$BC$3,2)</f>
        <v>#ERROR!</v>
      </c>
      <c r="E20" s="12" t="str">
        <f>VLOOKUP(AE20,[1]Lookups!$BD$1:$BE$7,2)</f>
        <v>#ERROR!</v>
      </c>
      <c r="F20" s="12" t="str">
        <f>RANDBETWEEN(1,5)*1000*VLOOKUP(E20,[1]Lookups!$BE$2:$BF$8,2)</f>
        <v>#ERROR!</v>
      </c>
      <c r="G20" s="12" t="str">
        <f>VLOOKUP(AF20,[1]Lookups!$A:$C,3)</f>
        <v>#ERROR!</v>
      </c>
      <c r="H20" s="12" t="str">
        <f>VLOOKUP(AG20,[1]Lookups!$A:$C,2)</f>
        <v>#ERROR!</v>
      </c>
      <c r="I20" s="3" t="s">
        <v>42</v>
      </c>
      <c r="J20" s="40" t="s">
        <v>43</v>
      </c>
      <c r="K20" s="40">
        <v>1.0</v>
      </c>
      <c r="L20" s="41" t="s">
        <v>44</v>
      </c>
      <c r="M20" s="12" t="b">
        <v>1</v>
      </c>
      <c r="N20" s="12" t="b">
        <v>1</v>
      </c>
      <c r="O20" s="12">
        <f t="shared" si="5"/>
        <v>1500</v>
      </c>
      <c r="P20" s="3" t="s">
        <v>45</v>
      </c>
      <c r="Q20" s="40" t="s">
        <v>43</v>
      </c>
      <c r="R20" s="40">
        <v>1.0</v>
      </c>
      <c r="S20" s="41" t="s">
        <v>44</v>
      </c>
      <c r="T20" s="12" t="b">
        <v>1</v>
      </c>
      <c r="U20" s="12" t="b">
        <v>1</v>
      </c>
      <c r="V20" s="12">
        <f t="shared" si="6"/>
        <v>4200</v>
      </c>
      <c r="W20" s="12"/>
      <c r="X20" s="12"/>
      <c r="Y20" s="11">
        <f t="shared" si="7"/>
        <v>0.8082654952</v>
      </c>
      <c r="Z20" s="12" t="str">
        <f t="array" ref="Z20">INDEX($A$2:$A$101,RANK(Y20,$Y$2:$Y$101))</f>
        <v>EM000019</v>
      </c>
      <c r="AA20" s="12">
        <f t="shared" si="9"/>
        <v>0.144</v>
      </c>
      <c r="AB20" s="39" t="str">
        <f t="shared" si="10"/>
        <v>EM000052,EM000084,EM000028,EM000080,EM000016,EM000094,EM000014,EM000067,EM000025,EM000060,EM000054,EM000097,EM000090,EM000072,EM000074,EM000002,EM000086,EM000017,EM000019</v>
      </c>
      <c r="AC20" s="12"/>
      <c r="AD20" s="11">
        <f t="shared" ref="AD20:AG20" si="27">RAND()</f>
        <v>0.5476301188</v>
      </c>
      <c r="AE20" s="11">
        <f t="shared" si="27"/>
        <v>0.7176691079</v>
      </c>
      <c r="AF20" s="11">
        <f t="shared" si="27"/>
        <v>0.303766132</v>
      </c>
      <c r="AG20" s="11">
        <f t="shared" si="27"/>
        <v>0.5300288166</v>
      </c>
    </row>
    <row r="21" ht="12.75" customHeight="1">
      <c r="A21" s="12" t="s">
        <v>96</v>
      </c>
      <c r="B21" s="6">
        <f t="shared" si="4"/>
        <v>25893</v>
      </c>
      <c r="C21" s="12"/>
      <c r="D21" s="12" t="str">
        <f>VLOOKUP(AD21,[1]Lookups!$BB$1:$BC$3,2)</f>
        <v>#ERROR!</v>
      </c>
      <c r="E21" s="12" t="str">
        <f>VLOOKUP(AE21,[1]Lookups!$BD$1:$BE$7,2)</f>
        <v>#ERROR!</v>
      </c>
      <c r="F21" s="12" t="str">
        <f>RANDBETWEEN(1,5)*1000*VLOOKUP(E21,[1]Lookups!$BE$2:$BF$8,2)</f>
        <v>#ERROR!</v>
      </c>
      <c r="G21" s="12" t="str">
        <f>VLOOKUP(AF21,[1]Lookups!$A:$C,3)</f>
        <v>#ERROR!</v>
      </c>
      <c r="H21" s="12" t="str">
        <f>VLOOKUP(AG21,[1]Lookups!$A:$C,2)</f>
        <v>#ERROR!</v>
      </c>
      <c r="I21" s="3" t="s">
        <v>42</v>
      </c>
      <c r="J21" s="40" t="s">
        <v>43</v>
      </c>
      <c r="K21" s="40">
        <v>1.0</v>
      </c>
      <c r="L21" s="41" t="s">
        <v>44</v>
      </c>
      <c r="M21" s="12" t="b">
        <v>1</v>
      </c>
      <c r="N21" s="12" t="b">
        <v>1</v>
      </c>
      <c r="O21" s="12">
        <f t="shared" si="5"/>
        <v>3500</v>
      </c>
      <c r="P21" s="3" t="s">
        <v>45</v>
      </c>
      <c r="Q21" s="40" t="s">
        <v>43</v>
      </c>
      <c r="R21" s="40">
        <v>1.0</v>
      </c>
      <c r="S21" s="41" t="s">
        <v>44</v>
      </c>
      <c r="T21" s="12" t="b">
        <v>1</v>
      </c>
      <c r="U21" s="12" t="b">
        <v>1</v>
      </c>
      <c r="V21" s="12">
        <f t="shared" si="6"/>
        <v>1900</v>
      </c>
      <c r="W21" s="12"/>
      <c r="X21" s="12"/>
      <c r="Y21" s="11">
        <f t="shared" si="7"/>
        <v>0.5575045673</v>
      </c>
      <c r="Z21" s="12" t="str">
        <f t="array" ref="Z21">INDEX($A$2:$A$101,RANK(Y21,$Y$2:$Y$101))</f>
        <v>EM000037</v>
      </c>
      <c r="AA21" s="12">
        <f t="shared" si="9"/>
        <v>0.152</v>
      </c>
      <c r="AB21" s="39" t="str">
        <f t="shared" si="10"/>
        <v>EM000052,EM000084,EM000028,EM000080,EM000016,EM000094,EM000014,EM000067,EM000025,EM000060,EM000054,EM000097,EM000090,EM000072,EM000074,EM000002,EM000086,EM000017,EM000019,EM000037</v>
      </c>
      <c r="AC21" s="12"/>
      <c r="AD21" s="11">
        <f t="shared" ref="AD21:AG21" si="28">RAND()</f>
        <v>0.5399520513</v>
      </c>
      <c r="AE21" s="11">
        <f t="shared" si="28"/>
        <v>0.198152193</v>
      </c>
      <c r="AF21" s="11">
        <f t="shared" si="28"/>
        <v>0.04527532035</v>
      </c>
      <c r="AG21" s="11">
        <f t="shared" si="28"/>
        <v>0.2919534422</v>
      </c>
    </row>
    <row r="22" ht="12.75" customHeight="1">
      <c r="A22" s="12" t="s">
        <v>100</v>
      </c>
      <c r="B22" s="6">
        <f t="shared" si="4"/>
        <v>37580</v>
      </c>
      <c r="C22" s="12"/>
      <c r="D22" s="12" t="str">
        <f>VLOOKUP(AD22,[1]Lookups!$BB$1:$BC$3,2)</f>
        <v>#ERROR!</v>
      </c>
      <c r="E22" s="12" t="str">
        <f>VLOOKUP(AE22,[1]Lookups!$BD$1:$BE$7,2)</f>
        <v>#ERROR!</v>
      </c>
      <c r="F22" s="12" t="str">
        <f>RANDBETWEEN(1,5)*1000*VLOOKUP(E22,[1]Lookups!$BE$2:$BF$8,2)</f>
        <v>#ERROR!</v>
      </c>
      <c r="G22" s="12" t="str">
        <f>VLOOKUP(AF22,[1]Lookups!$A:$C,3)</f>
        <v>#ERROR!</v>
      </c>
      <c r="H22" s="12" t="str">
        <f>VLOOKUP(AG22,[1]Lookups!$A:$C,2)</f>
        <v>#ERROR!</v>
      </c>
      <c r="I22" s="3" t="s">
        <v>42</v>
      </c>
      <c r="J22" s="40" t="s">
        <v>43</v>
      </c>
      <c r="K22" s="40">
        <v>1.0</v>
      </c>
      <c r="L22" s="41" t="s">
        <v>44</v>
      </c>
      <c r="M22" s="12" t="b">
        <v>1</v>
      </c>
      <c r="N22" s="12" t="b">
        <v>1</v>
      </c>
      <c r="O22" s="12">
        <f t="shared" si="5"/>
        <v>1700</v>
      </c>
      <c r="P22" s="3" t="s">
        <v>45</v>
      </c>
      <c r="Q22" s="40" t="s">
        <v>43</v>
      </c>
      <c r="R22" s="40">
        <v>1.0</v>
      </c>
      <c r="S22" s="41" t="s">
        <v>44</v>
      </c>
      <c r="T22" s="12" t="b">
        <v>1</v>
      </c>
      <c r="U22" s="12" t="b">
        <v>1</v>
      </c>
      <c r="V22" s="12">
        <f t="shared" si="6"/>
        <v>2600</v>
      </c>
      <c r="W22" s="12"/>
      <c r="X22" s="12"/>
      <c r="Y22" s="11">
        <f t="shared" si="7"/>
        <v>0.4817456805</v>
      </c>
      <c r="Z22" s="12" t="str">
        <f t="array" ref="Z22">INDEX($A$2:$A$101,RANK(Y22,$Y$2:$Y$101))</f>
        <v>EM000044</v>
      </c>
      <c r="AA22" s="12">
        <f t="shared" si="9"/>
        <v>0.16</v>
      </c>
      <c r="AB22" s="39" t="str">
        <f t="shared" si="10"/>
        <v>EM000052,EM000084,EM000028,EM000080,EM000016,EM000094,EM000014,EM000067,EM000025,EM000060,EM000054,EM000097,EM000090,EM000072,EM000074,EM000002,EM000086,EM000017,EM000019,EM000037,EM000044</v>
      </c>
      <c r="AC22" s="12"/>
      <c r="AD22" s="11">
        <f t="shared" ref="AD22:AG22" si="29">RAND()</f>
        <v>0.706360746</v>
      </c>
      <c r="AE22" s="11">
        <f t="shared" si="29"/>
        <v>0.333409885</v>
      </c>
      <c r="AF22" s="11">
        <f t="shared" si="29"/>
        <v>0.2102401764</v>
      </c>
      <c r="AG22" s="11">
        <f t="shared" si="29"/>
        <v>0.2146083739</v>
      </c>
    </row>
    <row r="23" ht="12.75" customHeight="1">
      <c r="A23" s="12" t="s">
        <v>102</v>
      </c>
      <c r="B23" s="6">
        <f t="shared" si="4"/>
        <v>17327</v>
      </c>
      <c r="C23" s="12"/>
      <c r="D23" s="12" t="str">
        <f>VLOOKUP(AD23,[1]Lookups!$BB$1:$BC$3,2)</f>
        <v>#ERROR!</v>
      </c>
      <c r="E23" s="12" t="str">
        <f>VLOOKUP(AE23,[1]Lookups!$BD$1:$BE$7,2)</f>
        <v>#ERROR!</v>
      </c>
      <c r="F23" s="12" t="str">
        <f>RANDBETWEEN(1,5)*1000*VLOOKUP(E23,[1]Lookups!$BE$2:$BF$8,2)</f>
        <v>#ERROR!</v>
      </c>
      <c r="G23" s="12" t="str">
        <f>VLOOKUP(AF23,[1]Lookups!$A:$C,3)</f>
        <v>#ERROR!</v>
      </c>
      <c r="H23" s="12" t="str">
        <f>VLOOKUP(AG23,[1]Lookups!$A:$C,2)</f>
        <v>#ERROR!</v>
      </c>
      <c r="I23" s="3" t="s">
        <v>42</v>
      </c>
      <c r="J23" s="40" t="s">
        <v>43</v>
      </c>
      <c r="K23" s="40">
        <v>1.0</v>
      </c>
      <c r="L23" s="41" t="s">
        <v>44</v>
      </c>
      <c r="M23" s="12" t="b">
        <v>1</v>
      </c>
      <c r="N23" s="12" t="b">
        <v>1</v>
      </c>
      <c r="O23" s="12">
        <f t="shared" si="5"/>
        <v>3700</v>
      </c>
      <c r="P23" s="3" t="s">
        <v>45</v>
      </c>
      <c r="Q23" s="40" t="s">
        <v>43</v>
      </c>
      <c r="R23" s="40">
        <v>1.0</v>
      </c>
      <c r="S23" s="41" t="s">
        <v>44</v>
      </c>
      <c r="T23" s="12" t="b">
        <v>1</v>
      </c>
      <c r="U23" s="12" t="b">
        <v>1</v>
      </c>
      <c r="V23" s="12">
        <f t="shared" si="6"/>
        <v>4300</v>
      </c>
      <c r="W23" s="12"/>
      <c r="X23" s="12"/>
      <c r="Y23" s="11">
        <f t="shared" si="7"/>
        <v>0.04998870013</v>
      </c>
      <c r="Z23" s="12" t="str">
        <f t="array" ref="Z23">INDEX($A$2:$A$101,RANK(Y23,$Y$2:$Y$101))</f>
        <v>EM000098</v>
      </c>
      <c r="AA23" s="12">
        <f t="shared" si="9"/>
        <v>0.168</v>
      </c>
      <c r="AB23" s="39" t="str">
        <f t="shared" si="10"/>
        <v>EM000052,EM000084,EM000028,EM000080,EM000016,EM000094,EM000014,EM000067,EM000025,EM000060,EM000054,EM000097,EM000090,EM000072,EM000074,EM000002,EM000086,EM000017,EM000019,EM000037,EM000044,EM000098</v>
      </c>
      <c r="AC23" s="12"/>
      <c r="AD23" s="11">
        <f t="shared" ref="AD23:AG23" si="30">RAND()</f>
        <v>0.7853149387</v>
      </c>
      <c r="AE23" s="11">
        <f t="shared" si="30"/>
        <v>0.04284109364</v>
      </c>
      <c r="AF23" s="11">
        <f t="shared" si="30"/>
        <v>0.1861336532</v>
      </c>
      <c r="AG23" s="11">
        <f t="shared" si="30"/>
        <v>0.587243296</v>
      </c>
    </row>
    <row r="24" ht="12.75" customHeight="1">
      <c r="A24" s="12" t="s">
        <v>104</v>
      </c>
      <c r="B24" s="6">
        <f t="shared" si="4"/>
        <v>25259</v>
      </c>
      <c r="C24" s="12"/>
      <c r="D24" s="12" t="str">
        <f>VLOOKUP(AD24,[1]Lookups!$BB$1:$BC$3,2)</f>
        <v>#ERROR!</v>
      </c>
      <c r="E24" s="12" t="str">
        <f>VLOOKUP(AE24,[1]Lookups!$BD$1:$BE$7,2)</f>
        <v>#ERROR!</v>
      </c>
      <c r="F24" s="12" t="str">
        <f>RANDBETWEEN(1,5)*1000*VLOOKUP(E24,[1]Lookups!$BE$2:$BF$8,2)</f>
        <v>#ERROR!</v>
      </c>
      <c r="G24" s="12" t="str">
        <f>VLOOKUP(AF24,[1]Lookups!$A:$C,3)</f>
        <v>#ERROR!</v>
      </c>
      <c r="H24" s="12" t="str">
        <f>VLOOKUP(AG24,[1]Lookups!$A:$C,2)</f>
        <v>#ERROR!</v>
      </c>
      <c r="I24" s="3" t="s">
        <v>42</v>
      </c>
      <c r="J24" s="40" t="s">
        <v>43</v>
      </c>
      <c r="K24" s="40">
        <v>1.0</v>
      </c>
      <c r="L24" s="41" t="s">
        <v>44</v>
      </c>
      <c r="M24" s="12" t="b">
        <v>1</v>
      </c>
      <c r="N24" s="12" t="b">
        <v>1</v>
      </c>
      <c r="O24" s="12">
        <f t="shared" si="5"/>
        <v>3800</v>
      </c>
      <c r="P24" s="3" t="s">
        <v>45</v>
      </c>
      <c r="Q24" s="40" t="s">
        <v>43</v>
      </c>
      <c r="R24" s="40">
        <v>1.0</v>
      </c>
      <c r="S24" s="41" t="s">
        <v>44</v>
      </c>
      <c r="T24" s="12" t="b">
        <v>1</v>
      </c>
      <c r="U24" s="12" t="b">
        <v>1</v>
      </c>
      <c r="V24" s="12">
        <f t="shared" si="6"/>
        <v>3800</v>
      </c>
      <c r="W24" s="12"/>
      <c r="X24" s="12"/>
      <c r="Y24" s="11">
        <f t="shared" si="7"/>
        <v>0.4194683129</v>
      </c>
      <c r="Z24" s="12" t="str">
        <f t="array" ref="Z24">INDEX($A$2:$A$101,RANK(Y24,$Y$2:$Y$101))</f>
        <v>EM000055</v>
      </c>
      <c r="AA24" s="12">
        <f t="shared" si="9"/>
        <v>0.176</v>
      </c>
      <c r="AB24" s="39" t="str">
        <f t="shared" si="10"/>
        <v>EM000052,EM000084,EM000028,EM000080,EM000016,EM000094,EM000014,EM000067,EM000025,EM000060,EM000054,EM000097,EM000090,EM000072,EM000074,EM000002,EM000086,EM000017,EM000019,EM000037,EM000044,EM000098,EM000055</v>
      </c>
      <c r="AC24" s="12"/>
      <c r="AD24" s="11">
        <f t="shared" ref="AD24:AG24" si="31">RAND()</f>
        <v>0.5955236874</v>
      </c>
      <c r="AE24" s="11">
        <f t="shared" si="31"/>
        <v>0.8526623332</v>
      </c>
      <c r="AF24" s="11">
        <f t="shared" si="31"/>
        <v>0.2102348497</v>
      </c>
      <c r="AG24" s="11">
        <f t="shared" si="31"/>
        <v>0.8116482922</v>
      </c>
    </row>
    <row r="25" ht="12.75" customHeight="1">
      <c r="A25" s="12" t="s">
        <v>106</v>
      </c>
      <c r="B25" s="6">
        <f t="shared" si="4"/>
        <v>33997</v>
      </c>
      <c r="C25" s="12"/>
      <c r="D25" s="12" t="str">
        <f>VLOOKUP(AD25,[1]Lookups!$BB$1:$BC$3,2)</f>
        <v>#ERROR!</v>
      </c>
      <c r="E25" s="12" t="str">
        <f>VLOOKUP(AE25,[1]Lookups!$BD$1:$BE$7,2)</f>
        <v>#ERROR!</v>
      </c>
      <c r="F25" s="12" t="str">
        <f>RANDBETWEEN(1,5)*1000*VLOOKUP(E25,[1]Lookups!$BE$2:$BF$8,2)</f>
        <v>#ERROR!</v>
      </c>
      <c r="G25" s="12" t="str">
        <f>VLOOKUP(AF25,[1]Lookups!$A:$C,3)</f>
        <v>#ERROR!</v>
      </c>
      <c r="H25" s="12" t="str">
        <f>VLOOKUP(AG25,[1]Lookups!$A:$C,2)</f>
        <v>#ERROR!</v>
      </c>
      <c r="I25" s="3" t="s">
        <v>42</v>
      </c>
      <c r="J25" s="40" t="s">
        <v>43</v>
      </c>
      <c r="K25" s="40">
        <v>1.0</v>
      </c>
      <c r="L25" s="41" t="s">
        <v>44</v>
      </c>
      <c r="M25" s="12" t="b">
        <v>1</v>
      </c>
      <c r="N25" s="12" t="b">
        <v>1</v>
      </c>
      <c r="O25" s="12">
        <f t="shared" si="5"/>
        <v>1700</v>
      </c>
      <c r="P25" s="3" t="s">
        <v>45</v>
      </c>
      <c r="Q25" s="40" t="s">
        <v>43</v>
      </c>
      <c r="R25" s="40">
        <v>1.0</v>
      </c>
      <c r="S25" s="41" t="s">
        <v>44</v>
      </c>
      <c r="T25" s="12" t="b">
        <v>1</v>
      </c>
      <c r="U25" s="12" t="b">
        <v>1</v>
      </c>
      <c r="V25" s="12">
        <f t="shared" si="6"/>
        <v>2100</v>
      </c>
      <c r="W25" s="12"/>
      <c r="X25" s="12"/>
      <c r="Y25" s="11">
        <f t="shared" si="7"/>
        <v>0.3263529917</v>
      </c>
      <c r="Z25" s="12" t="str">
        <f t="array" ref="Z25">INDEX($A$2:$A$101,RANK(Y25,$Y$2:$Y$101))</f>
        <v>EM000066</v>
      </c>
      <c r="AA25" s="12">
        <f t="shared" si="9"/>
        <v>0.184</v>
      </c>
      <c r="AB25" s="39" t="str">
        <f t="shared" si="10"/>
        <v>EM000052,EM000084,EM000028,EM000080,EM000016,EM000094,EM000014,EM000067,EM000025,EM000060,EM000054,EM000097,EM000090,EM000072,EM000074,EM000002,EM000086,EM000017,EM000019,EM000037,EM000044,EM000098,EM000055,EM000066</v>
      </c>
      <c r="AC25" s="12"/>
      <c r="AD25" s="11">
        <f t="shared" ref="AD25:AG25" si="32">RAND()</f>
        <v>0.9353922079</v>
      </c>
      <c r="AE25" s="11">
        <f t="shared" si="32"/>
        <v>0.3669177831</v>
      </c>
      <c r="AF25" s="11">
        <f t="shared" si="32"/>
        <v>0.8259589061</v>
      </c>
      <c r="AG25" s="11">
        <f t="shared" si="32"/>
        <v>0.06360559276</v>
      </c>
    </row>
    <row r="26" ht="12.75" customHeight="1">
      <c r="A26" s="12" t="s">
        <v>108</v>
      </c>
      <c r="B26" s="6">
        <f t="shared" si="4"/>
        <v>34068</v>
      </c>
      <c r="C26" s="12"/>
      <c r="D26" s="12" t="str">
        <f>VLOOKUP(AD26,[1]Lookups!$BB$1:$BC$3,2)</f>
        <v>#ERROR!</v>
      </c>
      <c r="E26" s="12" t="str">
        <f>VLOOKUP(AE26,[1]Lookups!$BD$1:$BE$7,2)</f>
        <v>#ERROR!</v>
      </c>
      <c r="F26" s="12" t="str">
        <f>RANDBETWEEN(1,5)*1000*VLOOKUP(E26,[1]Lookups!$BE$2:$BF$8,2)</f>
        <v>#ERROR!</v>
      </c>
      <c r="G26" s="12" t="str">
        <f>VLOOKUP(AF26,[1]Lookups!$A:$C,3)</f>
        <v>#ERROR!</v>
      </c>
      <c r="H26" s="12" t="str">
        <f>VLOOKUP(AG26,[1]Lookups!$A:$C,2)</f>
        <v>#ERROR!</v>
      </c>
      <c r="I26" s="3" t="s">
        <v>42</v>
      </c>
      <c r="J26" s="40" t="s">
        <v>43</v>
      </c>
      <c r="K26" s="40">
        <v>1.0</v>
      </c>
      <c r="L26" s="41" t="s">
        <v>44</v>
      </c>
      <c r="M26" s="12" t="b">
        <v>1</v>
      </c>
      <c r="N26" s="12" t="b">
        <v>1</v>
      </c>
      <c r="O26" s="12">
        <f t="shared" si="5"/>
        <v>2300</v>
      </c>
      <c r="P26" s="3" t="s">
        <v>45</v>
      </c>
      <c r="Q26" s="40" t="s">
        <v>43</v>
      </c>
      <c r="R26" s="40">
        <v>1.0</v>
      </c>
      <c r="S26" s="41" t="s">
        <v>44</v>
      </c>
      <c r="T26" s="12" t="b">
        <v>1</v>
      </c>
      <c r="U26" s="12" t="b">
        <v>1</v>
      </c>
      <c r="V26" s="12">
        <f t="shared" si="6"/>
        <v>2600</v>
      </c>
      <c r="W26" s="12"/>
      <c r="X26" s="12"/>
      <c r="Y26" s="11">
        <f t="shared" si="7"/>
        <v>0.2457287578</v>
      </c>
      <c r="Z26" s="12" t="str">
        <f t="array" ref="Z26">INDEX($A$2:$A$101,RANK(Y26,$Y$2:$Y$101))</f>
        <v>EM000071</v>
      </c>
      <c r="AA26" s="12">
        <f t="shared" si="9"/>
        <v>0.192</v>
      </c>
      <c r="AB2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</v>
      </c>
      <c r="AC26" s="12"/>
      <c r="AD26" s="11">
        <f t="shared" ref="AD26:AG26" si="33">RAND()</f>
        <v>0.09038655753</v>
      </c>
      <c r="AE26" s="11">
        <f t="shared" si="33"/>
        <v>0.2186380344</v>
      </c>
      <c r="AF26" s="11">
        <f t="shared" si="33"/>
        <v>0.123575222</v>
      </c>
      <c r="AG26" s="11">
        <f t="shared" si="33"/>
        <v>0.7828174449</v>
      </c>
    </row>
    <row r="27" ht="12.75" customHeight="1">
      <c r="A27" s="12" t="s">
        <v>111</v>
      </c>
      <c r="B27" s="6">
        <f t="shared" si="4"/>
        <v>27137</v>
      </c>
      <c r="C27" s="12"/>
      <c r="D27" s="12" t="str">
        <f>VLOOKUP(AD27,[1]Lookups!$BB$1:$BC$3,2)</f>
        <v>#ERROR!</v>
      </c>
      <c r="E27" s="12" t="str">
        <f>VLOOKUP(AE27,[1]Lookups!$BD$1:$BE$7,2)</f>
        <v>#ERROR!</v>
      </c>
      <c r="F27" s="12" t="str">
        <f>RANDBETWEEN(1,5)*1000*VLOOKUP(E27,[1]Lookups!$BE$2:$BF$8,2)</f>
        <v>#ERROR!</v>
      </c>
      <c r="G27" s="12" t="str">
        <f>VLOOKUP(AF27,[1]Lookups!$A:$C,3)</f>
        <v>#ERROR!</v>
      </c>
      <c r="H27" s="12" t="str">
        <f>VLOOKUP(AG27,[1]Lookups!$A:$C,2)</f>
        <v>#ERROR!</v>
      </c>
      <c r="I27" s="3" t="s">
        <v>42</v>
      </c>
      <c r="J27" s="40" t="s">
        <v>43</v>
      </c>
      <c r="K27" s="40">
        <v>1.0</v>
      </c>
      <c r="L27" s="41" t="s">
        <v>44</v>
      </c>
      <c r="M27" s="12" t="b">
        <v>1</v>
      </c>
      <c r="N27" s="12" t="b">
        <v>1</v>
      </c>
      <c r="O27" s="12">
        <f t="shared" si="5"/>
        <v>2600</v>
      </c>
      <c r="P27" s="3" t="s">
        <v>45</v>
      </c>
      <c r="Q27" s="40" t="s">
        <v>43</v>
      </c>
      <c r="R27" s="40">
        <v>1.0</v>
      </c>
      <c r="S27" s="41" t="s">
        <v>44</v>
      </c>
      <c r="T27" s="12" t="b">
        <v>1</v>
      </c>
      <c r="U27" s="12" t="b">
        <v>1</v>
      </c>
      <c r="V27" s="12">
        <f t="shared" si="6"/>
        <v>3300</v>
      </c>
      <c r="W27" s="12"/>
      <c r="X27" s="12"/>
      <c r="Y27" s="11">
        <f t="shared" si="7"/>
        <v>0.1991589445</v>
      </c>
      <c r="Z27" s="12" t="str">
        <f t="array" ref="Z27">INDEX($A$2:$A$101,RANK(Y27,$Y$2:$Y$101))</f>
        <v>EM000078</v>
      </c>
      <c r="AA27" s="12">
        <f t="shared" si="9"/>
        <v>0.2</v>
      </c>
      <c r="AB2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</v>
      </c>
      <c r="AC27" s="12"/>
      <c r="AD27" s="11">
        <f t="shared" ref="AD27:AG27" si="34">RAND()</f>
        <v>0.3075730693</v>
      </c>
      <c r="AE27" s="11">
        <f t="shared" si="34"/>
        <v>0.8393092935</v>
      </c>
      <c r="AF27" s="11">
        <f t="shared" si="34"/>
        <v>0.4568494257</v>
      </c>
      <c r="AG27" s="11">
        <f t="shared" si="34"/>
        <v>0.4922914734</v>
      </c>
    </row>
    <row r="28" ht="12.75" customHeight="1">
      <c r="A28" s="12" t="s">
        <v>113</v>
      </c>
      <c r="B28" s="6">
        <f t="shared" si="4"/>
        <v>30079</v>
      </c>
      <c r="C28" s="12"/>
      <c r="D28" s="12" t="str">
        <f>VLOOKUP(AD28,[1]Lookups!$BB$1:$BC$3,2)</f>
        <v>#ERROR!</v>
      </c>
      <c r="E28" s="12" t="str">
        <f>VLOOKUP(AE28,[1]Lookups!$BD$1:$BE$7,2)</f>
        <v>#ERROR!</v>
      </c>
      <c r="F28" s="12" t="str">
        <f>RANDBETWEEN(1,5)*1000*VLOOKUP(E28,[1]Lookups!$BE$2:$BF$8,2)</f>
        <v>#ERROR!</v>
      </c>
      <c r="G28" s="12" t="str">
        <f>VLOOKUP(AF28,[1]Lookups!$A:$C,3)</f>
        <v>#ERROR!</v>
      </c>
      <c r="H28" s="12" t="str">
        <f>VLOOKUP(AG28,[1]Lookups!$A:$C,2)</f>
        <v>#ERROR!</v>
      </c>
      <c r="I28" s="3" t="s">
        <v>42</v>
      </c>
      <c r="J28" s="40" t="s">
        <v>43</v>
      </c>
      <c r="K28" s="40">
        <v>1.0</v>
      </c>
      <c r="L28" s="41" t="s">
        <v>44</v>
      </c>
      <c r="M28" s="12" t="b">
        <v>1</v>
      </c>
      <c r="N28" s="12" t="b">
        <v>1</v>
      </c>
      <c r="O28" s="12">
        <f t="shared" si="5"/>
        <v>4700</v>
      </c>
      <c r="P28" s="3" t="s">
        <v>45</v>
      </c>
      <c r="Q28" s="40" t="s">
        <v>43</v>
      </c>
      <c r="R28" s="40">
        <v>1.0</v>
      </c>
      <c r="S28" s="41" t="s">
        <v>44</v>
      </c>
      <c r="T28" s="12" t="b">
        <v>1</v>
      </c>
      <c r="U28" s="12" t="b">
        <v>1</v>
      </c>
      <c r="V28" s="12">
        <f t="shared" si="6"/>
        <v>2000</v>
      </c>
      <c r="W28" s="12"/>
      <c r="X28" s="12"/>
      <c r="Y28" s="11">
        <f t="shared" si="7"/>
        <v>0.4613540006</v>
      </c>
      <c r="Z28" s="12" t="str">
        <f t="array" ref="Z28">INDEX($A$2:$A$101,RANK(Y28,$Y$2:$Y$101))</f>
        <v>EM000046</v>
      </c>
      <c r="AA28" s="12">
        <f t="shared" si="9"/>
        <v>0.208</v>
      </c>
      <c r="AB2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</v>
      </c>
      <c r="AC28" s="12"/>
      <c r="AD28" s="11">
        <f t="shared" ref="AD28:AG28" si="35">RAND()</f>
        <v>0.1335747507</v>
      </c>
      <c r="AE28" s="11">
        <f t="shared" si="35"/>
        <v>0.1029561655</v>
      </c>
      <c r="AF28" s="11">
        <f t="shared" si="35"/>
        <v>0.8087932448</v>
      </c>
      <c r="AG28" s="11">
        <f t="shared" si="35"/>
        <v>0.668738295</v>
      </c>
    </row>
    <row r="29" ht="12.75" customHeight="1">
      <c r="A29" s="12" t="s">
        <v>115</v>
      </c>
      <c r="B29" s="6">
        <f t="shared" si="4"/>
        <v>35337</v>
      </c>
      <c r="C29" s="12"/>
      <c r="D29" s="12" t="str">
        <f>VLOOKUP(AD29,[1]Lookups!$BB$1:$BC$3,2)</f>
        <v>#ERROR!</v>
      </c>
      <c r="E29" s="12" t="str">
        <f>VLOOKUP(AE29,[1]Lookups!$BD$1:$BE$7,2)</f>
        <v>#ERROR!</v>
      </c>
      <c r="F29" s="12" t="str">
        <f>RANDBETWEEN(1,5)*1000*VLOOKUP(E29,[1]Lookups!$BE$2:$BF$8,2)</f>
        <v>#ERROR!</v>
      </c>
      <c r="G29" s="12" t="str">
        <f>VLOOKUP(AF29,[1]Lookups!$A:$C,3)</f>
        <v>#ERROR!</v>
      </c>
      <c r="H29" s="12" t="str">
        <f>VLOOKUP(AG29,[1]Lookups!$A:$C,2)</f>
        <v>#ERROR!</v>
      </c>
      <c r="I29" s="3" t="s">
        <v>42</v>
      </c>
      <c r="J29" s="40" t="s">
        <v>43</v>
      </c>
      <c r="K29" s="40">
        <v>1.0</v>
      </c>
      <c r="L29" s="41" t="s">
        <v>44</v>
      </c>
      <c r="M29" s="12" t="b">
        <v>1</v>
      </c>
      <c r="N29" s="12" t="b">
        <v>1</v>
      </c>
      <c r="O29" s="12">
        <f t="shared" si="5"/>
        <v>2100</v>
      </c>
      <c r="P29" s="3" t="s">
        <v>45</v>
      </c>
      <c r="Q29" s="40" t="s">
        <v>43</v>
      </c>
      <c r="R29" s="40">
        <v>1.0</v>
      </c>
      <c r="S29" s="41" t="s">
        <v>44</v>
      </c>
      <c r="T29" s="12" t="b">
        <v>1</v>
      </c>
      <c r="U29" s="12" t="b">
        <v>1</v>
      </c>
      <c r="V29" s="12">
        <f t="shared" si="6"/>
        <v>3900</v>
      </c>
      <c r="W29" s="12"/>
      <c r="X29" s="12"/>
      <c r="Y29" s="11">
        <f t="shared" si="7"/>
        <v>0.5780070833</v>
      </c>
      <c r="Z29" s="12" t="str">
        <f t="array" ref="Z29">INDEX($A$2:$A$101,RANK(Y29,$Y$2:$Y$101))</f>
        <v>EM000035</v>
      </c>
      <c r="AA29" s="12">
        <f t="shared" si="9"/>
        <v>0.216</v>
      </c>
      <c r="AB2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</v>
      </c>
      <c r="AC29" s="12"/>
      <c r="AD29" s="11">
        <f t="shared" ref="AD29:AG29" si="36">RAND()</f>
        <v>0.5516676691</v>
      </c>
      <c r="AE29" s="11">
        <f t="shared" si="36"/>
        <v>0.7179721935</v>
      </c>
      <c r="AF29" s="11">
        <f t="shared" si="36"/>
        <v>0.541125705</v>
      </c>
      <c r="AG29" s="11">
        <f t="shared" si="36"/>
        <v>0.1807562435</v>
      </c>
    </row>
    <row r="30" ht="12.75" customHeight="1">
      <c r="A30" s="12" t="s">
        <v>118</v>
      </c>
      <c r="B30" s="6">
        <f t="shared" si="4"/>
        <v>36948</v>
      </c>
      <c r="C30" s="12"/>
      <c r="D30" s="12" t="str">
        <f>VLOOKUP(AD30,[1]Lookups!$BB$1:$BC$3,2)</f>
        <v>#ERROR!</v>
      </c>
      <c r="E30" s="12" t="str">
        <f>VLOOKUP(AE30,[1]Lookups!$BD$1:$BE$7,2)</f>
        <v>#ERROR!</v>
      </c>
      <c r="F30" s="12" t="str">
        <f>RANDBETWEEN(1,5)*1000*VLOOKUP(E30,[1]Lookups!$BE$2:$BF$8,2)</f>
        <v>#ERROR!</v>
      </c>
      <c r="G30" s="12" t="str">
        <f>VLOOKUP(AF30,[1]Lookups!$A:$C,3)</f>
        <v>#ERROR!</v>
      </c>
      <c r="H30" s="12" t="str">
        <f>VLOOKUP(AG30,[1]Lookups!$A:$C,2)</f>
        <v>#ERROR!</v>
      </c>
      <c r="I30" s="3" t="s">
        <v>42</v>
      </c>
      <c r="J30" s="40" t="s">
        <v>43</v>
      </c>
      <c r="K30" s="40">
        <v>1.0</v>
      </c>
      <c r="L30" s="41" t="s">
        <v>44</v>
      </c>
      <c r="M30" s="12" t="b">
        <v>1</v>
      </c>
      <c r="N30" s="12" t="b">
        <v>1</v>
      </c>
      <c r="O30" s="12">
        <f t="shared" si="5"/>
        <v>1800</v>
      </c>
      <c r="P30" s="3" t="s">
        <v>45</v>
      </c>
      <c r="Q30" s="40" t="s">
        <v>43</v>
      </c>
      <c r="R30" s="40">
        <v>1.0</v>
      </c>
      <c r="S30" s="41" t="s">
        <v>44</v>
      </c>
      <c r="T30" s="12" t="b">
        <v>1</v>
      </c>
      <c r="U30" s="12" t="b">
        <v>1</v>
      </c>
      <c r="V30" s="12">
        <f t="shared" si="6"/>
        <v>4100</v>
      </c>
      <c r="W30" s="12"/>
      <c r="X30" s="12"/>
      <c r="Y30" s="11">
        <f t="shared" si="7"/>
        <v>0.6165698037</v>
      </c>
      <c r="Z30" s="12" t="str">
        <f t="array" ref="Z30">INDEX($A$2:$A$101,RANK(Y30,$Y$2:$Y$101))</f>
        <v>EM000031</v>
      </c>
      <c r="AA30" s="12">
        <f t="shared" si="9"/>
        <v>0.224</v>
      </c>
      <c r="AB3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</v>
      </c>
      <c r="AC30" s="12"/>
      <c r="AD30" s="11">
        <f t="shared" ref="AD30:AG30" si="37">RAND()</f>
        <v>0.7871287741</v>
      </c>
      <c r="AE30" s="11">
        <f t="shared" si="37"/>
        <v>0.8108338945</v>
      </c>
      <c r="AF30" s="11">
        <f t="shared" si="37"/>
        <v>0.1636127902</v>
      </c>
      <c r="AG30" s="11">
        <f t="shared" si="37"/>
        <v>0.7937800428</v>
      </c>
    </row>
    <row r="31" ht="12.75" customHeight="1">
      <c r="A31" s="12" t="s">
        <v>119</v>
      </c>
      <c r="B31" s="6">
        <f t="shared" si="4"/>
        <v>22073</v>
      </c>
      <c r="C31" s="12"/>
      <c r="D31" s="12" t="str">
        <f>VLOOKUP(AD31,[1]Lookups!$BB$1:$BC$3,2)</f>
        <v>#ERROR!</v>
      </c>
      <c r="E31" s="12" t="str">
        <f>VLOOKUP(AE31,[1]Lookups!$BD$1:$BE$7,2)</f>
        <v>#ERROR!</v>
      </c>
      <c r="F31" s="12" t="str">
        <f>RANDBETWEEN(1,5)*1000*VLOOKUP(E31,[1]Lookups!$BE$2:$BF$8,2)</f>
        <v>#ERROR!</v>
      </c>
      <c r="G31" s="12" t="str">
        <f>VLOOKUP(AF31,[1]Lookups!$A:$C,3)</f>
        <v>#ERROR!</v>
      </c>
      <c r="H31" s="12" t="str">
        <f>VLOOKUP(AG31,[1]Lookups!$A:$C,2)</f>
        <v>#ERROR!</v>
      </c>
      <c r="I31" s="3" t="s">
        <v>42</v>
      </c>
      <c r="J31" s="40" t="s">
        <v>43</v>
      </c>
      <c r="K31" s="40">
        <v>1.0</v>
      </c>
      <c r="L31" s="41" t="s">
        <v>44</v>
      </c>
      <c r="M31" s="12" t="b">
        <v>1</v>
      </c>
      <c r="N31" s="12" t="b">
        <v>1</v>
      </c>
      <c r="O31" s="12">
        <f t="shared" si="5"/>
        <v>1800</v>
      </c>
      <c r="P31" s="3" t="s">
        <v>45</v>
      </c>
      <c r="Q31" s="40" t="s">
        <v>43</v>
      </c>
      <c r="R31" s="40">
        <v>1.0</v>
      </c>
      <c r="S31" s="41" t="s">
        <v>44</v>
      </c>
      <c r="T31" s="12" t="b">
        <v>1</v>
      </c>
      <c r="U31" s="12" t="b">
        <v>1</v>
      </c>
      <c r="V31" s="12">
        <f t="shared" si="6"/>
        <v>4400</v>
      </c>
      <c r="W31" s="12"/>
      <c r="X31" s="12"/>
      <c r="Y31" s="11">
        <f t="shared" si="7"/>
        <v>0.4402752419</v>
      </c>
      <c r="Z31" s="12" t="str">
        <f t="array" ref="Z31">INDEX($A$2:$A$101,RANK(Y31,$Y$2:$Y$101))</f>
        <v>EM000051</v>
      </c>
      <c r="AA31" s="12">
        <f t="shared" si="9"/>
        <v>0.232</v>
      </c>
      <c r="AB3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</v>
      </c>
      <c r="AC31" s="12"/>
      <c r="AD31" s="11">
        <f t="shared" ref="AD31:AG31" si="38">RAND()</f>
        <v>0.5998073673</v>
      </c>
      <c r="AE31" s="11">
        <f t="shared" si="38"/>
        <v>0.3364015009</v>
      </c>
      <c r="AF31" s="11">
        <f t="shared" si="38"/>
        <v>0.8955137308</v>
      </c>
      <c r="AG31" s="11">
        <f t="shared" si="38"/>
        <v>0.2756478097</v>
      </c>
    </row>
    <row r="32" ht="12.75" customHeight="1">
      <c r="A32" s="12" t="s">
        <v>120</v>
      </c>
      <c r="B32" s="6">
        <f t="shared" si="4"/>
        <v>37673</v>
      </c>
      <c r="C32" s="12"/>
      <c r="D32" s="12" t="str">
        <f>VLOOKUP(AD32,[1]Lookups!$BB$1:$BC$3,2)</f>
        <v>#ERROR!</v>
      </c>
      <c r="E32" s="12" t="str">
        <f>VLOOKUP(AE32,[1]Lookups!$BD$1:$BE$7,2)</f>
        <v>#ERROR!</v>
      </c>
      <c r="F32" s="12" t="str">
        <f>RANDBETWEEN(1,5)*1000*VLOOKUP(E32,[1]Lookups!$BE$2:$BF$8,2)</f>
        <v>#ERROR!</v>
      </c>
      <c r="G32" s="12" t="str">
        <f>VLOOKUP(AF32,[1]Lookups!$A:$C,3)</f>
        <v>#ERROR!</v>
      </c>
      <c r="H32" s="12" t="str">
        <f>VLOOKUP(AG32,[1]Lookups!$A:$C,2)</f>
        <v>#ERROR!</v>
      </c>
      <c r="I32" s="3" t="s">
        <v>42</v>
      </c>
      <c r="J32" s="40" t="s">
        <v>43</v>
      </c>
      <c r="K32" s="40">
        <v>1.0</v>
      </c>
      <c r="L32" s="41" t="s">
        <v>44</v>
      </c>
      <c r="M32" s="12" t="b">
        <v>1</v>
      </c>
      <c r="N32" s="12" t="b">
        <v>1</v>
      </c>
      <c r="O32" s="12">
        <f t="shared" si="5"/>
        <v>3600</v>
      </c>
      <c r="P32" s="3" t="s">
        <v>45</v>
      </c>
      <c r="Q32" s="40" t="s">
        <v>43</v>
      </c>
      <c r="R32" s="40">
        <v>1.0</v>
      </c>
      <c r="S32" s="41" t="s">
        <v>44</v>
      </c>
      <c r="T32" s="12" t="b">
        <v>1</v>
      </c>
      <c r="U32" s="12" t="b">
        <v>1</v>
      </c>
      <c r="V32" s="12">
        <f t="shared" si="6"/>
        <v>1500</v>
      </c>
      <c r="W32" s="12"/>
      <c r="X32" s="12"/>
      <c r="Y32" s="11">
        <f t="shared" si="7"/>
        <v>0.6545142454</v>
      </c>
      <c r="Z32" s="12" t="str">
        <f t="array" ref="Z32">INDEX($A$2:$A$101,RANK(Y32,$Y$2:$Y$101))</f>
        <v>EM000029</v>
      </c>
      <c r="AA32" s="12">
        <f t="shared" si="9"/>
        <v>0.24</v>
      </c>
      <c r="AB3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</v>
      </c>
      <c r="AC32" s="12"/>
      <c r="AD32" s="11">
        <f t="shared" ref="AD32:AG32" si="39">RAND()</f>
        <v>0.4805855477</v>
      </c>
      <c r="AE32" s="11">
        <f t="shared" si="39"/>
        <v>0.02860404787</v>
      </c>
      <c r="AF32" s="11">
        <f t="shared" si="39"/>
        <v>0.612432901</v>
      </c>
      <c r="AG32" s="11">
        <f t="shared" si="39"/>
        <v>0.8064547799</v>
      </c>
    </row>
    <row r="33" ht="12.75" customHeight="1">
      <c r="A33" s="12" t="s">
        <v>124</v>
      </c>
      <c r="B33" s="6">
        <f t="shared" si="4"/>
        <v>20328</v>
      </c>
      <c r="C33" s="12"/>
      <c r="D33" s="12" t="str">
        <f>VLOOKUP(AD33,[1]Lookups!$BB$1:$BC$3,2)</f>
        <v>#ERROR!</v>
      </c>
      <c r="E33" s="12" t="str">
        <f>VLOOKUP(AE33,[1]Lookups!$BD$1:$BE$7,2)</f>
        <v>#ERROR!</v>
      </c>
      <c r="F33" s="12" t="str">
        <f>RANDBETWEEN(1,5)*1000*VLOOKUP(E33,[1]Lookups!$BE$2:$BF$8,2)</f>
        <v>#ERROR!</v>
      </c>
      <c r="G33" s="12" t="str">
        <f>VLOOKUP(AF33,[1]Lookups!$A:$C,3)</f>
        <v>#ERROR!</v>
      </c>
      <c r="H33" s="12" t="str">
        <f>VLOOKUP(AG33,[1]Lookups!$A:$C,2)</f>
        <v>#ERROR!</v>
      </c>
      <c r="I33" s="3" t="s">
        <v>42</v>
      </c>
      <c r="J33" s="40" t="s">
        <v>43</v>
      </c>
      <c r="K33" s="40">
        <v>1.0</v>
      </c>
      <c r="L33" s="41" t="s">
        <v>44</v>
      </c>
      <c r="M33" s="12" t="b">
        <v>1</v>
      </c>
      <c r="N33" s="12" t="b">
        <v>1</v>
      </c>
      <c r="O33" s="12">
        <f t="shared" si="5"/>
        <v>1600</v>
      </c>
      <c r="P33" s="3" t="s">
        <v>45</v>
      </c>
      <c r="Q33" s="40" t="s">
        <v>43</v>
      </c>
      <c r="R33" s="40">
        <v>1.0</v>
      </c>
      <c r="S33" s="41" t="s">
        <v>44</v>
      </c>
      <c r="T33" s="12" t="b">
        <v>1</v>
      </c>
      <c r="U33" s="12" t="b">
        <v>1</v>
      </c>
      <c r="V33" s="12">
        <f t="shared" si="6"/>
        <v>1900</v>
      </c>
      <c r="W33" s="12"/>
      <c r="X33" s="12"/>
      <c r="Y33" s="11">
        <f t="shared" si="7"/>
        <v>0.5422679542</v>
      </c>
      <c r="Z33" s="12" t="str">
        <f t="array" ref="Z33">INDEX($A$2:$A$101,RANK(Y33,$Y$2:$Y$101))</f>
        <v>EM000040</v>
      </c>
      <c r="AA33" s="12">
        <f t="shared" si="9"/>
        <v>0.248</v>
      </c>
      <c r="AB3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</v>
      </c>
      <c r="AC33" s="12"/>
      <c r="AD33" s="11">
        <f t="shared" ref="AD33:AG33" si="40">RAND()</f>
        <v>0.988461248</v>
      </c>
      <c r="AE33" s="11">
        <f t="shared" si="40"/>
        <v>0.3614927665</v>
      </c>
      <c r="AF33" s="11">
        <f t="shared" si="40"/>
        <v>0.8947987704</v>
      </c>
      <c r="AG33" s="11">
        <f t="shared" si="40"/>
        <v>0.9167353066</v>
      </c>
    </row>
    <row r="34" ht="12.75" customHeight="1">
      <c r="A34" s="12" t="s">
        <v>126</v>
      </c>
      <c r="B34" s="6">
        <f t="shared" si="4"/>
        <v>31495</v>
      </c>
      <c r="C34" s="12"/>
      <c r="D34" s="12" t="str">
        <f>VLOOKUP(AD34,[1]Lookups!$BB$1:$BC$3,2)</f>
        <v>#ERROR!</v>
      </c>
      <c r="E34" s="12" t="str">
        <f>VLOOKUP(AE34,[1]Lookups!$BD$1:$BE$7,2)</f>
        <v>#ERROR!</v>
      </c>
      <c r="F34" s="12" t="str">
        <f>RANDBETWEEN(1,5)*1000*VLOOKUP(E34,[1]Lookups!$BE$2:$BF$8,2)</f>
        <v>#ERROR!</v>
      </c>
      <c r="G34" s="12" t="str">
        <f>VLOOKUP(AF34,[1]Lookups!$A:$C,3)</f>
        <v>#ERROR!</v>
      </c>
      <c r="H34" s="12" t="str">
        <f>VLOOKUP(AG34,[1]Lookups!$A:$C,2)</f>
        <v>#ERROR!</v>
      </c>
      <c r="I34" s="3" t="s">
        <v>42</v>
      </c>
      <c r="J34" s="40" t="s">
        <v>43</v>
      </c>
      <c r="K34" s="40">
        <v>1.0</v>
      </c>
      <c r="L34" s="41" t="s">
        <v>44</v>
      </c>
      <c r="M34" s="12" t="b">
        <v>1</v>
      </c>
      <c r="N34" s="12" t="b">
        <v>1</v>
      </c>
      <c r="O34" s="12">
        <f t="shared" si="5"/>
        <v>3500</v>
      </c>
      <c r="P34" s="3" t="s">
        <v>45</v>
      </c>
      <c r="Q34" s="40" t="s">
        <v>43</v>
      </c>
      <c r="R34" s="40">
        <v>1.0</v>
      </c>
      <c r="S34" s="41" t="s">
        <v>44</v>
      </c>
      <c r="T34" s="12" t="b">
        <v>1</v>
      </c>
      <c r="U34" s="12" t="b">
        <v>1</v>
      </c>
      <c r="V34" s="12">
        <f t="shared" si="6"/>
        <v>2400</v>
      </c>
      <c r="W34" s="12"/>
      <c r="X34" s="12"/>
      <c r="Y34" s="11">
        <f t="shared" si="7"/>
        <v>0.1694472074</v>
      </c>
      <c r="Z34" s="12" t="str">
        <f t="array" ref="Z34">INDEX($A$2:$A$101,RANK(Y34,$Y$2:$Y$101))</f>
        <v>EM000082</v>
      </c>
      <c r="AA34" s="12">
        <f t="shared" si="9"/>
        <v>0.256</v>
      </c>
      <c r="AB3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</v>
      </c>
      <c r="AC34" s="12"/>
      <c r="AD34" s="11">
        <f t="shared" ref="AD34:AG34" si="41">RAND()</f>
        <v>0.6670673686</v>
      </c>
      <c r="AE34" s="11">
        <f t="shared" si="41"/>
        <v>0.9462611556</v>
      </c>
      <c r="AF34" s="11">
        <f t="shared" si="41"/>
        <v>0.2010729143</v>
      </c>
      <c r="AG34" s="11">
        <f t="shared" si="41"/>
        <v>0.6941509552</v>
      </c>
    </row>
    <row r="35" ht="12.75" customHeight="1">
      <c r="A35" s="12" t="s">
        <v>127</v>
      </c>
      <c r="B35" s="6">
        <f t="shared" si="4"/>
        <v>20454</v>
      </c>
      <c r="C35" s="12"/>
      <c r="D35" s="12" t="str">
        <f>VLOOKUP(AD35,[1]Lookups!$BB$1:$BC$3,2)</f>
        <v>#ERROR!</v>
      </c>
      <c r="E35" s="12" t="str">
        <f>VLOOKUP(AE35,[1]Lookups!$BD$1:$BE$7,2)</f>
        <v>#ERROR!</v>
      </c>
      <c r="F35" s="12" t="str">
        <f>RANDBETWEEN(1,5)*1000*VLOOKUP(E35,[1]Lookups!$BE$2:$BF$8,2)</f>
        <v>#ERROR!</v>
      </c>
      <c r="G35" s="12" t="str">
        <f>VLOOKUP(AF35,[1]Lookups!$A:$C,3)</f>
        <v>#ERROR!</v>
      </c>
      <c r="H35" s="12" t="str">
        <f>VLOOKUP(AG35,[1]Lookups!$A:$C,2)</f>
        <v>#ERROR!</v>
      </c>
      <c r="I35" s="3" t="s">
        <v>42</v>
      </c>
      <c r="J35" s="40" t="s">
        <v>43</v>
      </c>
      <c r="K35" s="40">
        <v>1.0</v>
      </c>
      <c r="L35" s="41" t="s">
        <v>44</v>
      </c>
      <c r="M35" s="12" t="b">
        <v>1</v>
      </c>
      <c r="N35" s="12" t="b">
        <v>1</v>
      </c>
      <c r="O35" s="12">
        <f t="shared" si="5"/>
        <v>2900</v>
      </c>
      <c r="P35" s="3" t="s">
        <v>45</v>
      </c>
      <c r="Q35" s="40" t="s">
        <v>43</v>
      </c>
      <c r="R35" s="40">
        <v>1.0</v>
      </c>
      <c r="S35" s="41" t="s">
        <v>44</v>
      </c>
      <c r="T35" s="12" t="b">
        <v>1</v>
      </c>
      <c r="U35" s="12" t="b">
        <v>1</v>
      </c>
      <c r="V35" s="12">
        <f t="shared" si="6"/>
        <v>2100</v>
      </c>
      <c r="W35" s="12"/>
      <c r="X35" s="12"/>
      <c r="Y35" s="11">
        <f t="shared" si="7"/>
        <v>0.2647316856</v>
      </c>
      <c r="Z35" s="12" t="str">
        <f t="array" ref="Z35">INDEX($A$2:$A$101,RANK(Y35,$Y$2:$Y$101))</f>
        <v>EM000070</v>
      </c>
      <c r="AA35" s="12">
        <f t="shared" si="9"/>
        <v>0.264</v>
      </c>
      <c r="AB3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</v>
      </c>
      <c r="AC35" s="12"/>
      <c r="AD35" s="11">
        <f t="shared" ref="AD35:AG35" si="42">RAND()</f>
        <v>0.9897129256</v>
      </c>
      <c r="AE35" s="11">
        <f t="shared" si="42"/>
        <v>0.9703283709</v>
      </c>
      <c r="AF35" s="11">
        <f t="shared" si="42"/>
        <v>0.4967454995</v>
      </c>
      <c r="AG35" s="11">
        <f t="shared" si="42"/>
        <v>0.9681604461</v>
      </c>
    </row>
    <row r="36" ht="12.75" customHeight="1">
      <c r="A36" s="12" t="s">
        <v>128</v>
      </c>
      <c r="B36" s="6">
        <f t="shared" si="4"/>
        <v>21627</v>
      </c>
      <c r="C36" s="12"/>
      <c r="D36" s="12" t="str">
        <f>VLOOKUP(AD36,[1]Lookups!$BB$1:$BC$3,2)</f>
        <v>#ERROR!</v>
      </c>
      <c r="E36" s="12" t="str">
        <f>VLOOKUP(AE36,[1]Lookups!$BD$1:$BE$7,2)</f>
        <v>#ERROR!</v>
      </c>
      <c r="F36" s="12" t="str">
        <f>RANDBETWEEN(1,5)*1000*VLOOKUP(E36,[1]Lookups!$BE$2:$BF$8,2)</f>
        <v>#ERROR!</v>
      </c>
      <c r="G36" s="12" t="str">
        <f>VLOOKUP(AF36,[1]Lookups!$A:$C,3)</f>
        <v>#ERROR!</v>
      </c>
      <c r="H36" s="12" t="str">
        <f>VLOOKUP(AG36,[1]Lookups!$A:$C,2)</f>
        <v>#ERROR!</v>
      </c>
      <c r="I36" s="3" t="s">
        <v>42</v>
      </c>
      <c r="J36" s="40" t="s">
        <v>43</v>
      </c>
      <c r="K36" s="40">
        <v>1.0</v>
      </c>
      <c r="L36" s="41" t="s">
        <v>44</v>
      </c>
      <c r="M36" s="12" t="b">
        <v>1</v>
      </c>
      <c r="N36" s="12" t="b">
        <v>1</v>
      </c>
      <c r="O36" s="12">
        <f t="shared" si="5"/>
        <v>2800</v>
      </c>
      <c r="P36" s="3" t="s">
        <v>45</v>
      </c>
      <c r="Q36" s="40" t="s">
        <v>43</v>
      </c>
      <c r="R36" s="40">
        <v>1.0</v>
      </c>
      <c r="S36" s="41" t="s">
        <v>44</v>
      </c>
      <c r="T36" s="12" t="b">
        <v>1</v>
      </c>
      <c r="U36" s="12" t="b">
        <v>1</v>
      </c>
      <c r="V36" s="12">
        <f t="shared" si="6"/>
        <v>3800</v>
      </c>
      <c r="W36" s="12"/>
      <c r="X36" s="12"/>
      <c r="Y36" s="11">
        <f t="shared" si="7"/>
        <v>0.9684401069</v>
      </c>
      <c r="Z36" s="12" t="str">
        <f t="array" ref="Z36">INDEX($A$2:$A$101,RANK(Y36,$Y$2:$Y$101))</f>
        <v>EM000005</v>
      </c>
      <c r="AA36" s="12">
        <f t="shared" si="9"/>
        <v>0.272</v>
      </c>
      <c r="AB3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</v>
      </c>
      <c r="AC36" s="12"/>
      <c r="AD36" s="11">
        <f t="shared" ref="AD36:AG36" si="43">RAND()</f>
        <v>0.3775185803</v>
      </c>
      <c r="AE36" s="11">
        <f t="shared" si="43"/>
        <v>0.5313467818</v>
      </c>
      <c r="AF36" s="11">
        <f t="shared" si="43"/>
        <v>0.5851383265</v>
      </c>
      <c r="AG36" s="11">
        <f t="shared" si="43"/>
        <v>0.581550301</v>
      </c>
    </row>
    <row r="37" ht="12.75" customHeight="1">
      <c r="A37" s="12" t="s">
        <v>130</v>
      </c>
      <c r="B37" s="6">
        <f t="shared" si="4"/>
        <v>32948</v>
      </c>
      <c r="C37" s="12"/>
      <c r="D37" s="12" t="str">
        <f>VLOOKUP(AD37,[1]Lookups!$BB$1:$BC$3,2)</f>
        <v>#ERROR!</v>
      </c>
      <c r="E37" s="12" t="str">
        <f>VLOOKUP(AE37,[1]Lookups!$BD$1:$BE$7,2)</f>
        <v>#ERROR!</v>
      </c>
      <c r="F37" s="12" t="str">
        <f>RANDBETWEEN(1,5)*1000*VLOOKUP(E37,[1]Lookups!$BE$2:$BF$8,2)</f>
        <v>#ERROR!</v>
      </c>
      <c r="G37" s="12" t="str">
        <f>VLOOKUP(AF37,[1]Lookups!$A:$C,3)</f>
        <v>#ERROR!</v>
      </c>
      <c r="H37" s="12" t="str">
        <f>VLOOKUP(AG37,[1]Lookups!$A:$C,2)</f>
        <v>#ERROR!</v>
      </c>
      <c r="I37" s="3" t="s">
        <v>42</v>
      </c>
      <c r="J37" s="40" t="s">
        <v>43</v>
      </c>
      <c r="K37" s="40">
        <v>1.0</v>
      </c>
      <c r="L37" s="41" t="s">
        <v>44</v>
      </c>
      <c r="M37" s="12" t="b">
        <v>1</v>
      </c>
      <c r="N37" s="12" t="b">
        <v>1</v>
      </c>
      <c r="O37" s="12">
        <f t="shared" si="5"/>
        <v>2100</v>
      </c>
      <c r="P37" s="3" t="s">
        <v>45</v>
      </c>
      <c r="Q37" s="40" t="s">
        <v>43</v>
      </c>
      <c r="R37" s="40">
        <v>1.0</v>
      </c>
      <c r="S37" s="41" t="s">
        <v>44</v>
      </c>
      <c r="T37" s="12" t="b">
        <v>1</v>
      </c>
      <c r="U37" s="12" t="b">
        <v>1</v>
      </c>
      <c r="V37" s="12">
        <f t="shared" si="6"/>
        <v>2100</v>
      </c>
      <c r="W37" s="12"/>
      <c r="X37" s="12"/>
      <c r="Y37" s="11">
        <f t="shared" si="7"/>
        <v>0.2012784868</v>
      </c>
      <c r="Z37" s="12" t="str">
        <f t="array" ref="Z37">INDEX($A$2:$A$101,RANK(Y37,$Y$2:$Y$101))</f>
        <v>EM000077</v>
      </c>
      <c r="AA37" s="12">
        <f t="shared" si="9"/>
        <v>0.28</v>
      </c>
      <c r="AB3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</v>
      </c>
      <c r="AC37" s="12"/>
      <c r="AD37" s="11">
        <f t="shared" ref="AD37:AG37" si="44">RAND()</f>
        <v>0.2754302715</v>
      </c>
      <c r="AE37" s="11">
        <f t="shared" si="44"/>
        <v>0.315126812</v>
      </c>
      <c r="AF37" s="11">
        <f t="shared" si="44"/>
        <v>0.7352107324</v>
      </c>
      <c r="AG37" s="11">
        <f t="shared" si="44"/>
        <v>0.2352672566</v>
      </c>
    </row>
    <row r="38" ht="12.75" customHeight="1">
      <c r="A38" s="12" t="s">
        <v>131</v>
      </c>
      <c r="B38" s="6">
        <f t="shared" si="4"/>
        <v>33816</v>
      </c>
      <c r="C38" s="12"/>
      <c r="D38" s="12" t="str">
        <f>VLOOKUP(AD38,[1]Lookups!$BB$1:$BC$3,2)</f>
        <v>#ERROR!</v>
      </c>
      <c r="E38" s="12" t="str">
        <f>VLOOKUP(AE38,[1]Lookups!$BD$1:$BE$7,2)</f>
        <v>#ERROR!</v>
      </c>
      <c r="F38" s="12" t="str">
        <f>RANDBETWEEN(1,5)*1000*VLOOKUP(E38,[1]Lookups!$BE$2:$BF$8,2)</f>
        <v>#ERROR!</v>
      </c>
      <c r="G38" s="12" t="str">
        <f>VLOOKUP(AF38,[1]Lookups!$A:$C,3)</f>
        <v>#ERROR!</v>
      </c>
      <c r="H38" s="12" t="str">
        <f>VLOOKUP(AG38,[1]Lookups!$A:$C,2)</f>
        <v>#ERROR!</v>
      </c>
      <c r="I38" s="3" t="s">
        <v>42</v>
      </c>
      <c r="J38" s="40" t="s">
        <v>43</v>
      </c>
      <c r="K38" s="40">
        <v>1.0</v>
      </c>
      <c r="L38" s="41" t="s">
        <v>44</v>
      </c>
      <c r="M38" s="12" t="b">
        <v>1</v>
      </c>
      <c r="N38" s="12" t="b">
        <v>1</v>
      </c>
      <c r="O38" s="12">
        <f t="shared" si="5"/>
        <v>2700</v>
      </c>
      <c r="P38" s="3" t="s">
        <v>45</v>
      </c>
      <c r="Q38" s="40" t="s">
        <v>43</v>
      </c>
      <c r="R38" s="40">
        <v>1.0</v>
      </c>
      <c r="S38" s="41" t="s">
        <v>44</v>
      </c>
      <c r="T38" s="12" t="b">
        <v>1</v>
      </c>
      <c r="U38" s="12" t="b">
        <v>1</v>
      </c>
      <c r="V38" s="12">
        <f t="shared" si="6"/>
        <v>4500</v>
      </c>
      <c r="W38" s="12"/>
      <c r="X38" s="12"/>
      <c r="Y38" s="11">
        <f t="shared" si="7"/>
        <v>0.2027896728</v>
      </c>
      <c r="Z38" s="12" t="str">
        <f t="array" ref="Z38">INDEX($A$2:$A$101,RANK(Y38,$Y$2:$Y$101))</f>
        <v>EM000076</v>
      </c>
      <c r="AA38" s="12">
        <f t="shared" si="9"/>
        <v>0.288</v>
      </c>
      <c r="AB3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</v>
      </c>
      <c r="AC38" s="12"/>
      <c r="AD38" s="11">
        <f t="shared" ref="AD38:AG38" si="45">RAND()</f>
        <v>0.6526296164</v>
      </c>
      <c r="AE38" s="11">
        <f t="shared" si="45"/>
        <v>0.4763539286</v>
      </c>
      <c r="AF38" s="11">
        <f t="shared" si="45"/>
        <v>0.4702362049</v>
      </c>
      <c r="AG38" s="11">
        <f t="shared" si="45"/>
        <v>0.3144767428</v>
      </c>
    </row>
    <row r="39" ht="12.75" customHeight="1">
      <c r="A39" s="12" t="s">
        <v>132</v>
      </c>
      <c r="B39" s="6">
        <f t="shared" si="4"/>
        <v>16757</v>
      </c>
      <c r="C39" s="12"/>
      <c r="D39" s="12" t="str">
        <f>VLOOKUP(AD39,[1]Lookups!$BB$1:$BC$3,2)</f>
        <v>#ERROR!</v>
      </c>
      <c r="E39" s="12" t="str">
        <f>VLOOKUP(AE39,[1]Lookups!$BD$1:$BE$7,2)</f>
        <v>#ERROR!</v>
      </c>
      <c r="F39" s="12" t="str">
        <f>RANDBETWEEN(1,5)*1000*VLOOKUP(E39,[1]Lookups!$BE$2:$BF$8,2)</f>
        <v>#ERROR!</v>
      </c>
      <c r="G39" s="12" t="str">
        <f>VLOOKUP(AF39,[1]Lookups!$A:$C,3)</f>
        <v>#ERROR!</v>
      </c>
      <c r="H39" s="12" t="str">
        <f>VLOOKUP(AG39,[1]Lookups!$A:$C,2)</f>
        <v>#ERROR!</v>
      </c>
      <c r="I39" s="3" t="s">
        <v>42</v>
      </c>
      <c r="J39" s="40" t="s">
        <v>43</v>
      </c>
      <c r="K39" s="40">
        <v>1.0</v>
      </c>
      <c r="L39" s="41" t="s">
        <v>44</v>
      </c>
      <c r="M39" s="12" t="b">
        <v>1</v>
      </c>
      <c r="N39" s="12" t="b">
        <v>1</v>
      </c>
      <c r="O39" s="12">
        <f t="shared" si="5"/>
        <v>4800</v>
      </c>
      <c r="P39" s="3" t="s">
        <v>45</v>
      </c>
      <c r="Q39" s="40" t="s">
        <v>43</v>
      </c>
      <c r="R39" s="40">
        <v>1.0</v>
      </c>
      <c r="S39" s="41" t="s">
        <v>44</v>
      </c>
      <c r="T39" s="12" t="b">
        <v>1</v>
      </c>
      <c r="U39" s="12" t="b">
        <v>1</v>
      </c>
      <c r="V39" s="12">
        <f t="shared" si="6"/>
        <v>1700</v>
      </c>
      <c r="W39" s="12"/>
      <c r="X39" s="12"/>
      <c r="Y39" s="11">
        <f t="shared" si="7"/>
        <v>0.5304391877</v>
      </c>
      <c r="Z39" s="12" t="str">
        <f t="array" ref="Z39">INDEX($A$2:$A$101,RANK(Y39,$Y$2:$Y$101))</f>
        <v>EM000041</v>
      </c>
      <c r="AA39" s="12">
        <f t="shared" si="9"/>
        <v>0.296</v>
      </c>
      <c r="AB3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</v>
      </c>
      <c r="AC39" s="12"/>
      <c r="AD39" s="11">
        <f t="shared" ref="AD39:AG39" si="46">RAND()</f>
        <v>0.08617822445</v>
      </c>
      <c r="AE39" s="11">
        <f t="shared" si="46"/>
        <v>0.3856341144</v>
      </c>
      <c r="AF39" s="11">
        <f t="shared" si="46"/>
        <v>0.8610171258</v>
      </c>
      <c r="AG39" s="11">
        <f t="shared" si="46"/>
        <v>0.326292431</v>
      </c>
    </row>
    <row r="40" ht="12.75" customHeight="1">
      <c r="A40" s="12" t="s">
        <v>134</v>
      </c>
      <c r="B40" s="6">
        <f t="shared" si="4"/>
        <v>28500</v>
      </c>
      <c r="C40" s="12"/>
      <c r="D40" s="12" t="str">
        <f>VLOOKUP(AD40,[1]Lookups!$BB$1:$BC$3,2)</f>
        <v>#ERROR!</v>
      </c>
      <c r="E40" s="12" t="str">
        <f>VLOOKUP(AE40,[1]Lookups!$BD$1:$BE$7,2)</f>
        <v>#ERROR!</v>
      </c>
      <c r="F40" s="12" t="str">
        <f>RANDBETWEEN(1,5)*1000*VLOOKUP(E40,[1]Lookups!$BE$2:$BF$8,2)</f>
        <v>#ERROR!</v>
      </c>
      <c r="G40" s="12" t="str">
        <f>VLOOKUP(AF40,[1]Lookups!$A:$C,3)</f>
        <v>#ERROR!</v>
      </c>
      <c r="H40" s="12" t="str">
        <f>VLOOKUP(AG40,[1]Lookups!$A:$C,2)</f>
        <v>#ERROR!</v>
      </c>
      <c r="I40" s="3" t="s">
        <v>42</v>
      </c>
      <c r="J40" s="40" t="s">
        <v>43</v>
      </c>
      <c r="K40" s="40">
        <v>1.0</v>
      </c>
      <c r="L40" s="41" t="s">
        <v>44</v>
      </c>
      <c r="M40" s="12" t="b">
        <v>1</v>
      </c>
      <c r="N40" s="12" t="b">
        <v>1</v>
      </c>
      <c r="O40" s="12">
        <f t="shared" si="5"/>
        <v>1500</v>
      </c>
      <c r="P40" s="3" t="s">
        <v>45</v>
      </c>
      <c r="Q40" s="40" t="s">
        <v>43</v>
      </c>
      <c r="R40" s="40">
        <v>1.0</v>
      </c>
      <c r="S40" s="41" t="s">
        <v>44</v>
      </c>
      <c r="T40" s="12" t="b">
        <v>1</v>
      </c>
      <c r="U40" s="12" t="b">
        <v>1</v>
      </c>
      <c r="V40" s="12">
        <f t="shared" si="6"/>
        <v>4100</v>
      </c>
      <c r="W40" s="12"/>
      <c r="X40" s="12"/>
      <c r="Y40" s="11">
        <f t="shared" si="7"/>
        <v>0.09109539418</v>
      </c>
      <c r="Z40" s="12" t="str">
        <f t="array" ref="Z40">INDEX($A$2:$A$101,RANK(Y40,$Y$2:$Y$101))</f>
        <v>EM000096</v>
      </c>
      <c r="AA40" s="12">
        <f t="shared" si="9"/>
        <v>0.304</v>
      </c>
      <c r="AB4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</v>
      </c>
      <c r="AC40" s="12"/>
      <c r="AD40" s="11">
        <f t="shared" ref="AD40:AG40" si="47">RAND()</f>
        <v>0.3343863873</v>
      </c>
      <c r="AE40" s="11">
        <f t="shared" si="47"/>
        <v>0.5479656727</v>
      </c>
      <c r="AF40" s="11">
        <f t="shared" si="47"/>
        <v>0.5541702804</v>
      </c>
      <c r="AG40" s="11">
        <f t="shared" si="47"/>
        <v>0.8156248823</v>
      </c>
    </row>
    <row r="41" ht="12.75" customHeight="1">
      <c r="A41" s="12" t="s">
        <v>136</v>
      </c>
      <c r="B41" s="6">
        <f t="shared" si="4"/>
        <v>21606</v>
      </c>
      <c r="C41" s="12"/>
      <c r="D41" s="12" t="str">
        <f>VLOOKUP(AD41,[1]Lookups!$BB$1:$BC$3,2)</f>
        <v>#ERROR!</v>
      </c>
      <c r="E41" s="12" t="str">
        <f>VLOOKUP(AE41,[1]Lookups!$BD$1:$BE$7,2)</f>
        <v>#ERROR!</v>
      </c>
      <c r="F41" s="12" t="str">
        <f>RANDBETWEEN(1,5)*1000*VLOOKUP(E41,[1]Lookups!$BE$2:$BF$8,2)</f>
        <v>#ERROR!</v>
      </c>
      <c r="G41" s="12" t="str">
        <f>VLOOKUP(AF41,[1]Lookups!$A:$C,3)</f>
        <v>#ERROR!</v>
      </c>
      <c r="H41" s="12" t="str">
        <f>VLOOKUP(AG41,[1]Lookups!$A:$C,2)</f>
        <v>#ERROR!</v>
      </c>
      <c r="I41" s="3" t="s">
        <v>42</v>
      </c>
      <c r="J41" s="40" t="s">
        <v>43</v>
      </c>
      <c r="K41" s="40">
        <v>1.0</v>
      </c>
      <c r="L41" s="41" t="s">
        <v>44</v>
      </c>
      <c r="M41" s="12" t="b">
        <v>1</v>
      </c>
      <c r="N41" s="12" t="b">
        <v>1</v>
      </c>
      <c r="O41" s="12">
        <f t="shared" si="5"/>
        <v>2100</v>
      </c>
      <c r="P41" s="3" t="s">
        <v>45</v>
      </c>
      <c r="Q41" s="40" t="s">
        <v>43</v>
      </c>
      <c r="R41" s="40">
        <v>1.0</v>
      </c>
      <c r="S41" s="41" t="s">
        <v>44</v>
      </c>
      <c r="T41" s="12" t="b">
        <v>1</v>
      </c>
      <c r="U41" s="12" t="b">
        <v>1</v>
      </c>
      <c r="V41" s="12">
        <f t="shared" si="6"/>
        <v>4800</v>
      </c>
      <c r="W41" s="12"/>
      <c r="X41" s="12"/>
      <c r="Y41" s="11">
        <f t="shared" si="7"/>
        <v>0.1401566331</v>
      </c>
      <c r="Z41" s="12" t="str">
        <f t="array" ref="Z41">INDEX($A$2:$A$101,RANK(Y41,$Y$2:$Y$101))</f>
        <v>EM000085</v>
      </c>
      <c r="AA41" s="12">
        <f t="shared" si="9"/>
        <v>0.312</v>
      </c>
      <c r="AB4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</v>
      </c>
      <c r="AC41" s="12"/>
      <c r="AD41" s="11">
        <f t="shared" ref="AD41:AG41" si="48">RAND()</f>
        <v>0.7712454842</v>
      </c>
      <c r="AE41" s="11">
        <f t="shared" si="48"/>
        <v>0.7274678763</v>
      </c>
      <c r="AF41" s="11">
        <f t="shared" si="48"/>
        <v>0.2273814158</v>
      </c>
      <c r="AG41" s="11">
        <f t="shared" si="48"/>
        <v>0.5416972204</v>
      </c>
    </row>
    <row r="42" ht="12.75" customHeight="1">
      <c r="A42" s="12" t="s">
        <v>137</v>
      </c>
      <c r="B42" s="6">
        <f t="shared" si="4"/>
        <v>23065</v>
      </c>
      <c r="C42" s="12"/>
      <c r="D42" s="12" t="str">
        <f>VLOOKUP(AD42,[1]Lookups!$BB$1:$BC$3,2)</f>
        <v>#ERROR!</v>
      </c>
      <c r="E42" s="12" t="str">
        <f>VLOOKUP(AE42,[1]Lookups!$BD$1:$BE$7,2)</f>
        <v>#ERROR!</v>
      </c>
      <c r="F42" s="12" t="str">
        <f>RANDBETWEEN(1,5)*1000*VLOOKUP(E42,[1]Lookups!$BE$2:$BF$8,2)</f>
        <v>#ERROR!</v>
      </c>
      <c r="G42" s="12" t="str">
        <f>VLOOKUP(AF42,[1]Lookups!$A:$C,3)</f>
        <v>#ERROR!</v>
      </c>
      <c r="H42" s="12" t="str">
        <f>VLOOKUP(AG42,[1]Lookups!$A:$C,2)</f>
        <v>#ERROR!</v>
      </c>
      <c r="I42" s="3" t="s">
        <v>42</v>
      </c>
      <c r="J42" s="40" t="s">
        <v>43</v>
      </c>
      <c r="K42" s="40">
        <v>1.0</v>
      </c>
      <c r="L42" s="41" t="s">
        <v>44</v>
      </c>
      <c r="M42" s="12" t="b">
        <v>1</v>
      </c>
      <c r="N42" s="12" t="b">
        <v>1</v>
      </c>
      <c r="O42" s="12">
        <f t="shared" si="5"/>
        <v>3700</v>
      </c>
      <c r="P42" s="3" t="s">
        <v>45</v>
      </c>
      <c r="Q42" s="40" t="s">
        <v>43</v>
      </c>
      <c r="R42" s="40">
        <v>1.0</v>
      </c>
      <c r="S42" s="41" t="s">
        <v>44</v>
      </c>
      <c r="T42" s="12" t="b">
        <v>1</v>
      </c>
      <c r="U42" s="12" t="b">
        <v>1</v>
      </c>
      <c r="V42" s="12">
        <f t="shared" si="6"/>
        <v>4600</v>
      </c>
      <c r="W42" s="12"/>
      <c r="X42" s="12"/>
      <c r="Y42" s="11">
        <f t="shared" si="7"/>
        <v>0.6135031916</v>
      </c>
      <c r="Z42" s="12" t="str">
        <f t="array" ref="Z42">INDEX($A$2:$A$101,RANK(Y42,$Y$2:$Y$101))</f>
        <v>EM000032</v>
      </c>
      <c r="AA42" s="12">
        <f t="shared" si="9"/>
        <v>0.32</v>
      </c>
      <c r="AB4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</v>
      </c>
      <c r="AC42" s="12"/>
      <c r="AD42" s="11">
        <f t="shared" ref="AD42:AG42" si="49">RAND()</f>
        <v>0.59446688</v>
      </c>
      <c r="AE42" s="11">
        <f t="shared" si="49"/>
        <v>0.7689754369</v>
      </c>
      <c r="AF42" s="11">
        <f t="shared" si="49"/>
        <v>0.4255617383</v>
      </c>
      <c r="AG42" s="11">
        <f t="shared" si="49"/>
        <v>0.8242449642</v>
      </c>
    </row>
    <row r="43" ht="12.75" customHeight="1">
      <c r="A43" s="12" t="s">
        <v>139</v>
      </c>
      <c r="B43" s="6">
        <f t="shared" si="4"/>
        <v>23639</v>
      </c>
      <c r="C43" s="12"/>
      <c r="D43" s="12" t="str">
        <f>VLOOKUP(AD43,[1]Lookups!$BB$1:$BC$3,2)</f>
        <v>#ERROR!</v>
      </c>
      <c r="E43" s="12" t="str">
        <f>VLOOKUP(AE43,[1]Lookups!$BD$1:$BE$7,2)</f>
        <v>#ERROR!</v>
      </c>
      <c r="F43" s="12" t="str">
        <f>RANDBETWEEN(1,5)*1000*VLOOKUP(E43,[1]Lookups!$BE$2:$BF$8,2)</f>
        <v>#ERROR!</v>
      </c>
      <c r="G43" s="12" t="str">
        <f>VLOOKUP(AF43,[1]Lookups!$A:$C,3)</f>
        <v>#ERROR!</v>
      </c>
      <c r="H43" s="12" t="str">
        <f>VLOOKUP(AG43,[1]Lookups!$A:$C,2)</f>
        <v>#ERROR!</v>
      </c>
      <c r="I43" s="3" t="s">
        <v>42</v>
      </c>
      <c r="J43" s="40" t="s">
        <v>43</v>
      </c>
      <c r="K43" s="40">
        <v>1.0</v>
      </c>
      <c r="L43" s="41" t="s">
        <v>44</v>
      </c>
      <c r="M43" s="12" t="b">
        <v>1</v>
      </c>
      <c r="N43" s="12" t="b">
        <v>1</v>
      </c>
      <c r="O43" s="12">
        <f t="shared" si="5"/>
        <v>2900</v>
      </c>
      <c r="P43" s="3" t="s">
        <v>45</v>
      </c>
      <c r="Q43" s="40" t="s">
        <v>43</v>
      </c>
      <c r="R43" s="40">
        <v>1.0</v>
      </c>
      <c r="S43" s="41" t="s">
        <v>44</v>
      </c>
      <c r="T43" s="12" t="b">
        <v>1</v>
      </c>
      <c r="U43" s="12" t="b">
        <v>1</v>
      </c>
      <c r="V43" s="12">
        <f t="shared" si="6"/>
        <v>2000</v>
      </c>
      <c r="W43" s="12"/>
      <c r="X43" s="12"/>
      <c r="Y43" s="11">
        <f t="shared" si="7"/>
        <v>0.3789741883</v>
      </c>
      <c r="Z43" s="12" t="str">
        <f t="array" ref="Z43">INDEX($A$2:$A$101,RANK(Y43,$Y$2:$Y$101))</f>
        <v>EM000059</v>
      </c>
      <c r="AA43" s="12">
        <f t="shared" si="9"/>
        <v>0.328</v>
      </c>
      <c r="AB4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</v>
      </c>
      <c r="AC43" s="12"/>
      <c r="AD43" s="11">
        <f t="shared" ref="AD43:AG43" si="50">RAND()</f>
        <v>0.4946716867</v>
      </c>
      <c r="AE43" s="11">
        <f t="shared" si="50"/>
        <v>0.7272936841</v>
      </c>
      <c r="AF43" s="11">
        <f t="shared" si="50"/>
        <v>0.5186931856</v>
      </c>
      <c r="AG43" s="11">
        <f t="shared" si="50"/>
        <v>0.4763402862</v>
      </c>
    </row>
    <row r="44" ht="12.75" customHeight="1">
      <c r="A44" s="12" t="s">
        <v>141</v>
      </c>
      <c r="B44" s="6">
        <f t="shared" si="4"/>
        <v>23673</v>
      </c>
      <c r="C44" s="12"/>
      <c r="D44" s="12" t="str">
        <f>VLOOKUP(AD44,[1]Lookups!$BB$1:$BC$3,2)</f>
        <v>#ERROR!</v>
      </c>
      <c r="E44" s="12" t="str">
        <f>VLOOKUP(AE44,[1]Lookups!$BD$1:$BE$7,2)</f>
        <v>#ERROR!</v>
      </c>
      <c r="F44" s="12" t="str">
        <f>RANDBETWEEN(1,5)*1000*VLOOKUP(E44,[1]Lookups!$BE$2:$BF$8,2)</f>
        <v>#ERROR!</v>
      </c>
      <c r="G44" s="12" t="str">
        <f>VLOOKUP(AF44,[1]Lookups!$A:$C,3)</f>
        <v>#ERROR!</v>
      </c>
      <c r="H44" s="12" t="str">
        <f>VLOOKUP(AG44,[1]Lookups!$A:$C,2)</f>
        <v>#ERROR!</v>
      </c>
      <c r="I44" s="3" t="s">
        <v>42</v>
      </c>
      <c r="J44" s="40" t="s">
        <v>43</v>
      </c>
      <c r="K44" s="40">
        <v>1.0</v>
      </c>
      <c r="L44" s="41" t="s">
        <v>44</v>
      </c>
      <c r="M44" s="12" t="b">
        <v>1</v>
      </c>
      <c r="N44" s="12" t="b">
        <v>1</v>
      </c>
      <c r="O44" s="12">
        <f t="shared" si="5"/>
        <v>4600</v>
      </c>
      <c r="P44" s="3" t="s">
        <v>45</v>
      </c>
      <c r="Q44" s="40" t="s">
        <v>43</v>
      </c>
      <c r="R44" s="40">
        <v>1.0</v>
      </c>
      <c r="S44" s="41" t="s">
        <v>44</v>
      </c>
      <c r="T44" s="12" t="b">
        <v>1</v>
      </c>
      <c r="U44" s="12" t="b">
        <v>1</v>
      </c>
      <c r="V44" s="12">
        <f t="shared" si="6"/>
        <v>3100</v>
      </c>
      <c r="W44" s="12"/>
      <c r="X44" s="12"/>
      <c r="Y44" s="11">
        <f t="shared" si="7"/>
        <v>0.5678063802</v>
      </c>
      <c r="Z44" s="12" t="str">
        <f t="array" ref="Z44">INDEX($A$2:$A$101,RANK(Y44,$Y$2:$Y$101))</f>
        <v>EM000036</v>
      </c>
      <c r="AA44" s="12">
        <f t="shared" si="9"/>
        <v>0.336</v>
      </c>
      <c r="AB4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</v>
      </c>
      <c r="AC44" s="12"/>
      <c r="AD44" s="11">
        <f t="shared" ref="AD44:AG44" si="51">RAND()</f>
        <v>0.07287986789</v>
      </c>
      <c r="AE44" s="11">
        <f t="shared" si="51"/>
        <v>0.4269289514</v>
      </c>
      <c r="AF44" s="11">
        <f t="shared" si="51"/>
        <v>0.7105801918</v>
      </c>
      <c r="AG44" s="11">
        <f t="shared" si="51"/>
        <v>0.575178643</v>
      </c>
    </row>
    <row r="45" ht="12.75" customHeight="1">
      <c r="A45" s="12" t="s">
        <v>142</v>
      </c>
      <c r="B45" s="6">
        <f t="shared" si="4"/>
        <v>20853</v>
      </c>
      <c r="C45" s="12"/>
      <c r="D45" s="12" t="str">
        <f>VLOOKUP(AD45,[1]Lookups!$BB$1:$BC$3,2)</f>
        <v>#ERROR!</v>
      </c>
      <c r="E45" s="12" t="str">
        <f>VLOOKUP(AE45,[1]Lookups!$BD$1:$BE$7,2)</f>
        <v>#ERROR!</v>
      </c>
      <c r="F45" s="12" t="str">
        <f>RANDBETWEEN(1,5)*1000*VLOOKUP(E45,[1]Lookups!$BE$2:$BF$8,2)</f>
        <v>#ERROR!</v>
      </c>
      <c r="G45" s="12" t="str">
        <f>VLOOKUP(AF45,[1]Lookups!$A:$C,3)</f>
        <v>#ERROR!</v>
      </c>
      <c r="H45" s="12" t="str">
        <f>VLOOKUP(AG45,[1]Lookups!$A:$C,2)</f>
        <v>#ERROR!</v>
      </c>
      <c r="I45" s="3" t="s">
        <v>42</v>
      </c>
      <c r="J45" s="40" t="s">
        <v>43</v>
      </c>
      <c r="K45" s="40">
        <v>1.0</v>
      </c>
      <c r="L45" s="41" t="s">
        <v>44</v>
      </c>
      <c r="M45" s="12" t="b">
        <v>1</v>
      </c>
      <c r="N45" s="12" t="b">
        <v>1</v>
      </c>
      <c r="O45" s="12">
        <f t="shared" si="5"/>
        <v>3200</v>
      </c>
      <c r="P45" s="3" t="s">
        <v>45</v>
      </c>
      <c r="Q45" s="40" t="s">
        <v>43</v>
      </c>
      <c r="R45" s="40">
        <v>1.0</v>
      </c>
      <c r="S45" s="41" t="s">
        <v>44</v>
      </c>
      <c r="T45" s="12" t="b">
        <v>1</v>
      </c>
      <c r="U45" s="12" t="b">
        <v>1</v>
      </c>
      <c r="V45" s="12">
        <f t="shared" si="6"/>
        <v>2100</v>
      </c>
      <c r="W45" s="12"/>
      <c r="X45" s="12"/>
      <c r="Y45" s="11">
        <f t="shared" si="7"/>
        <v>0.1255463846</v>
      </c>
      <c r="Z45" s="12" t="str">
        <f t="array" ref="Z45">INDEX($A$2:$A$101,RANK(Y45,$Y$2:$Y$101))</f>
        <v>EM000088</v>
      </c>
      <c r="AA45" s="12">
        <f t="shared" si="9"/>
        <v>0.344</v>
      </c>
      <c r="AB4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</v>
      </c>
      <c r="AC45" s="12"/>
      <c r="AD45" s="11">
        <f t="shared" ref="AD45:AG45" si="52">RAND()</f>
        <v>0.2054951977</v>
      </c>
      <c r="AE45" s="11">
        <f t="shared" si="52"/>
        <v>0.07828968296</v>
      </c>
      <c r="AF45" s="11">
        <f t="shared" si="52"/>
        <v>0.1615414042</v>
      </c>
      <c r="AG45" s="11">
        <f t="shared" si="52"/>
        <v>0.9605966429</v>
      </c>
    </row>
    <row r="46" ht="12.75" customHeight="1">
      <c r="A46" s="12" t="s">
        <v>144</v>
      </c>
      <c r="B46" s="6">
        <f t="shared" si="4"/>
        <v>34357</v>
      </c>
      <c r="C46" s="12"/>
      <c r="D46" s="12" t="str">
        <f>VLOOKUP(AD46,[1]Lookups!$BB$1:$BC$3,2)</f>
        <v>#ERROR!</v>
      </c>
      <c r="E46" s="12" t="str">
        <f>VLOOKUP(AE46,[1]Lookups!$BD$1:$BE$7,2)</f>
        <v>#ERROR!</v>
      </c>
      <c r="F46" s="12" t="str">
        <f>RANDBETWEEN(1,5)*1000*VLOOKUP(E46,[1]Lookups!$BE$2:$BF$8,2)</f>
        <v>#ERROR!</v>
      </c>
      <c r="G46" s="12" t="str">
        <f>VLOOKUP(AF46,[1]Lookups!$A:$C,3)</f>
        <v>#ERROR!</v>
      </c>
      <c r="H46" s="12" t="str">
        <f>VLOOKUP(AG46,[1]Lookups!$A:$C,2)</f>
        <v>#ERROR!</v>
      </c>
      <c r="I46" s="3" t="s">
        <v>42</v>
      </c>
      <c r="J46" s="40" t="s">
        <v>43</v>
      </c>
      <c r="K46" s="40">
        <v>1.0</v>
      </c>
      <c r="L46" s="41" t="s">
        <v>44</v>
      </c>
      <c r="M46" s="12" t="b">
        <v>1</v>
      </c>
      <c r="N46" s="12" t="b">
        <v>1</v>
      </c>
      <c r="O46" s="12">
        <f t="shared" si="5"/>
        <v>1900</v>
      </c>
      <c r="P46" s="3" t="s">
        <v>45</v>
      </c>
      <c r="Q46" s="40" t="s">
        <v>43</v>
      </c>
      <c r="R46" s="40">
        <v>1.0</v>
      </c>
      <c r="S46" s="41" t="s">
        <v>44</v>
      </c>
      <c r="T46" s="12" t="b">
        <v>1</v>
      </c>
      <c r="U46" s="12" t="b">
        <v>1</v>
      </c>
      <c r="V46" s="12">
        <f t="shared" si="6"/>
        <v>4400</v>
      </c>
      <c r="W46" s="12"/>
      <c r="X46" s="12"/>
      <c r="Y46" s="11">
        <f t="shared" si="7"/>
        <v>0.6727916373</v>
      </c>
      <c r="Z46" s="12" t="str">
        <f t="array" ref="Z46">INDEX($A$2:$A$101,RANK(Y46,$Y$2:$Y$101))</f>
        <v>EM000027</v>
      </c>
      <c r="AA46" s="12">
        <f t="shared" si="9"/>
        <v>0.352</v>
      </c>
      <c r="AB4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</v>
      </c>
      <c r="AC46" s="12"/>
      <c r="AD46" s="11">
        <f t="shared" ref="AD46:AG46" si="53">RAND()</f>
        <v>0.8834388159</v>
      </c>
      <c r="AE46" s="11">
        <f t="shared" si="53"/>
        <v>0.269755414</v>
      </c>
      <c r="AF46" s="11">
        <f t="shared" si="53"/>
        <v>0.6282626561</v>
      </c>
      <c r="AG46" s="11">
        <f t="shared" si="53"/>
        <v>0.488528493</v>
      </c>
    </row>
    <row r="47" ht="12.75" customHeight="1">
      <c r="A47" s="12" t="s">
        <v>145</v>
      </c>
      <c r="B47" s="6">
        <f t="shared" si="4"/>
        <v>31306</v>
      </c>
      <c r="C47" s="12"/>
      <c r="D47" s="12" t="str">
        <f>VLOOKUP(AD47,[1]Lookups!$BB$1:$BC$3,2)</f>
        <v>#ERROR!</v>
      </c>
      <c r="E47" s="12" t="str">
        <f>VLOOKUP(AE47,[1]Lookups!$BD$1:$BE$7,2)</f>
        <v>#ERROR!</v>
      </c>
      <c r="F47" s="12" t="str">
        <f>RANDBETWEEN(1,5)*1000*VLOOKUP(E47,[1]Lookups!$BE$2:$BF$8,2)</f>
        <v>#ERROR!</v>
      </c>
      <c r="G47" s="12" t="str">
        <f>VLOOKUP(AF47,[1]Lookups!$A:$C,3)</f>
        <v>#ERROR!</v>
      </c>
      <c r="H47" s="12" t="str">
        <f>VLOOKUP(AG47,[1]Lookups!$A:$C,2)</f>
        <v>#ERROR!</v>
      </c>
      <c r="I47" s="3" t="s">
        <v>42</v>
      </c>
      <c r="J47" s="40" t="s">
        <v>43</v>
      </c>
      <c r="K47" s="40">
        <v>1.0</v>
      </c>
      <c r="L47" s="41" t="s">
        <v>44</v>
      </c>
      <c r="M47" s="12" t="b">
        <v>1</v>
      </c>
      <c r="N47" s="12" t="b">
        <v>1</v>
      </c>
      <c r="O47" s="12">
        <f t="shared" si="5"/>
        <v>2000</v>
      </c>
      <c r="P47" s="3" t="s">
        <v>45</v>
      </c>
      <c r="Q47" s="40" t="s">
        <v>43</v>
      </c>
      <c r="R47" s="40">
        <v>1.0</v>
      </c>
      <c r="S47" s="41" t="s">
        <v>44</v>
      </c>
      <c r="T47" s="12" t="b">
        <v>1</v>
      </c>
      <c r="U47" s="12" t="b">
        <v>1</v>
      </c>
      <c r="V47" s="12">
        <f t="shared" si="6"/>
        <v>4200</v>
      </c>
      <c r="W47" s="12"/>
      <c r="X47" s="12"/>
      <c r="Y47" s="11">
        <f t="shared" si="7"/>
        <v>0.2350915112</v>
      </c>
      <c r="Z47" s="12" t="str">
        <f t="array" ref="Z47">INDEX($A$2:$A$101,RANK(Y47,$Y$2:$Y$101))</f>
        <v>EM000073</v>
      </c>
      <c r="AA47" s="12">
        <f t="shared" si="9"/>
        <v>0.36</v>
      </c>
      <c r="AB4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</v>
      </c>
      <c r="AC47" s="12"/>
      <c r="AD47" s="11">
        <f t="shared" ref="AD47:AG47" si="54">RAND()</f>
        <v>0.1925373928</v>
      </c>
      <c r="AE47" s="11">
        <f t="shared" si="54"/>
        <v>0.04233479868</v>
      </c>
      <c r="AF47" s="11">
        <f t="shared" si="54"/>
        <v>0.09152957847</v>
      </c>
      <c r="AG47" s="11">
        <f t="shared" si="54"/>
        <v>0.8086192393</v>
      </c>
    </row>
    <row r="48" ht="12.75" customHeight="1">
      <c r="A48" s="12" t="s">
        <v>146</v>
      </c>
      <c r="B48" s="6">
        <f t="shared" si="4"/>
        <v>18987</v>
      </c>
      <c r="C48" s="12"/>
      <c r="D48" s="12" t="str">
        <f>VLOOKUP(AD48,[1]Lookups!$BB$1:$BC$3,2)</f>
        <v>#ERROR!</v>
      </c>
      <c r="E48" s="12" t="str">
        <f>VLOOKUP(AE48,[1]Lookups!$BD$1:$BE$7,2)</f>
        <v>#ERROR!</v>
      </c>
      <c r="F48" s="12" t="str">
        <f>RANDBETWEEN(1,5)*1000*VLOOKUP(E48,[1]Lookups!$BE$2:$BF$8,2)</f>
        <v>#ERROR!</v>
      </c>
      <c r="G48" s="12" t="str">
        <f>VLOOKUP(AF48,[1]Lookups!$A:$C,3)</f>
        <v>#ERROR!</v>
      </c>
      <c r="H48" s="12" t="str">
        <f>VLOOKUP(AG48,[1]Lookups!$A:$C,2)</f>
        <v>#ERROR!</v>
      </c>
      <c r="I48" s="3" t="s">
        <v>42</v>
      </c>
      <c r="J48" s="40" t="s">
        <v>43</v>
      </c>
      <c r="K48" s="40">
        <v>1.0</v>
      </c>
      <c r="L48" s="41" t="s">
        <v>44</v>
      </c>
      <c r="M48" s="12" t="b">
        <v>1</v>
      </c>
      <c r="N48" s="12" t="b">
        <v>1</v>
      </c>
      <c r="O48" s="12">
        <f t="shared" si="5"/>
        <v>4000</v>
      </c>
      <c r="P48" s="3" t="s">
        <v>45</v>
      </c>
      <c r="Q48" s="40" t="s">
        <v>43</v>
      </c>
      <c r="R48" s="40">
        <v>1.0</v>
      </c>
      <c r="S48" s="41" t="s">
        <v>44</v>
      </c>
      <c r="T48" s="12" t="b">
        <v>1</v>
      </c>
      <c r="U48" s="12" t="b">
        <v>1</v>
      </c>
      <c r="V48" s="12">
        <f t="shared" si="6"/>
        <v>3800</v>
      </c>
      <c r="W48" s="12"/>
      <c r="X48" s="12"/>
      <c r="Y48" s="11">
        <f t="shared" si="7"/>
        <v>0.4404309539</v>
      </c>
      <c r="Z48" s="12" t="str">
        <f t="array" ref="Z48">INDEX($A$2:$A$101,RANK(Y48,$Y$2:$Y$101))</f>
        <v>EM000050</v>
      </c>
      <c r="AA48" s="12">
        <f t="shared" si="9"/>
        <v>0.368</v>
      </c>
      <c r="AB4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</v>
      </c>
      <c r="AC48" s="12"/>
      <c r="AD48" s="11">
        <f t="shared" ref="AD48:AG48" si="55">RAND()</f>
        <v>0.6271434952</v>
      </c>
      <c r="AE48" s="11">
        <f t="shared" si="55"/>
        <v>0.1884352902</v>
      </c>
      <c r="AF48" s="11">
        <f t="shared" si="55"/>
        <v>0.9420048144</v>
      </c>
      <c r="AG48" s="11">
        <f t="shared" si="55"/>
        <v>0.1127103561</v>
      </c>
    </row>
    <row r="49" ht="12.75" customHeight="1">
      <c r="A49" s="12" t="s">
        <v>148</v>
      </c>
      <c r="B49" s="6">
        <f t="shared" si="4"/>
        <v>35914</v>
      </c>
      <c r="C49" s="12"/>
      <c r="D49" s="12" t="str">
        <f>VLOOKUP(AD49,[1]Lookups!$BB$1:$BC$3,2)</f>
        <v>#ERROR!</v>
      </c>
      <c r="E49" s="12" t="str">
        <f>VLOOKUP(AE49,[1]Lookups!$BD$1:$BE$7,2)</f>
        <v>#ERROR!</v>
      </c>
      <c r="F49" s="12" t="str">
        <f>RANDBETWEEN(1,5)*1000*VLOOKUP(E49,[1]Lookups!$BE$2:$BF$8,2)</f>
        <v>#ERROR!</v>
      </c>
      <c r="G49" s="12" t="str">
        <f>VLOOKUP(AF49,[1]Lookups!$A:$C,3)</f>
        <v>#ERROR!</v>
      </c>
      <c r="H49" s="12" t="str">
        <f>VLOOKUP(AG49,[1]Lookups!$A:$C,2)</f>
        <v>#ERROR!</v>
      </c>
      <c r="I49" s="3" t="s">
        <v>42</v>
      </c>
      <c r="J49" s="40" t="s">
        <v>43</v>
      </c>
      <c r="K49" s="40">
        <v>1.0</v>
      </c>
      <c r="L49" s="41" t="s">
        <v>44</v>
      </c>
      <c r="M49" s="12" t="b">
        <v>1</v>
      </c>
      <c r="N49" s="12" t="b">
        <v>1</v>
      </c>
      <c r="O49" s="12">
        <f t="shared" si="5"/>
        <v>3000</v>
      </c>
      <c r="P49" s="3" t="s">
        <v>45</v>
      </c>
      <c r="Q49" s="40" t="s">
        <v>43</v>
      </c>
      <c r="R49" s="40">
        <v>1.0</v>
      </c>
      <c r="S49" s="41" t="s">
        <v>44</v>
      </c>
      <c r="T49" s="12" t="b">
        <v>1</v>
      </c>
      <c r="U49" s="12" t="b">
        <v>1</v>
      </c>
      <c r="V49" s="12">
        <f t="shared" si="6"/>
        <v>4300</v>
      </c>
      <c r="W49" s="12"/>
      <c r="X49" s="12"/>
      <c r="Y49" s="11">
        <f t="shared" si="7"/>
        <v>0.9288405586</v>
      </c>
      <c r="Z49" s="12" t="str">
        <f t="array" ref="Z49">INDEX($A$2:$A$101,RANK(Y49,$Y$2:$Y$101))</f>
        <v>EM000007</v>
      </c>
      <c r="AA49" s="12">
        <f t="shared" si="9"/>
        <v>0.376</v>
      </c>
      <c r="AB4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</v>
      </c>
      <c r="AC49" s="12"/>
      <c r="AD49" s="11">
        <f t="shared" ref="AD49:AG49" si="56">RAND()</f>
        <v>0.6819665297</v>
      </c>
      <c r="AE49" s="11">
        <f t="shared" si="56"/>
        <v>0.6320581254</v>
      </c>
      <c r="AF49" s="11">
        <f t="shared" si="56"/>
        <v>0.2881795425</v>
      </c>
      <c r="AG49" s="11">
        <f t="shared" si="56"/>
        <v>0.8010339666</v>
      </c>
    </row>
    <row r="50" ht="12.75" customHeight="1">
      <c r="A50" s="12" t="s">
        <v>149</v>
      </c>
      <c r="B50" s="6">
        <f t="shared" si="4"/>
        <v>33286</v>
      </c>
      <c r="C50" s="12"/>
      <c r="D50" s="12" t="str">
        <f>VLOOKUP(AD50,[1]Lookups!$BB$1:$BC$3,2)</f>
        <v>#ERROR!</v>
      </c>
      <c r="E50" s="12" t="str">
        <f>VLOOKUP(AE50,[1]Lookups!$BD$1:$BE$7,2)</f>
        <v>#ERROR!</v>
      </c>
      <c r="F50" s="12" t="str">
        <f>RANDBETWEEN(1,5)*1000*VLOOKUP(E50,[1]Lookups!$BE$2:$BF$8,2)</f>
        <v>#ERROR!</v>
      </c>
      <c r="G50" s="12" t="str">
        <f>VLOOKUP(AF50,[1]Lookups!$A:$C,3)</f>
        <v>#ERROR!</v>
      </c>
      <c r="H50" s="12" t="str">
        <f>VLOOKUP(AG50,[1]Lookups!$A:$C,2)</f>
        <v>#ERROR!</v>
      </c>
      <c r="I50" s="3" t="s">
        <v>42</v>
      </c>
      <c r="J50" s="40" t="s">
        <v>43</v>
      </c>
      <c r="K50" s="40">
        <v>1.0</v>
      </c>
      <c r="L50" s="41" t="s">
        <v>44</v>
      </c>
      <c r="M50" s="12" t="b">
        <v>1</v>
      </c>
      <c r="N50" s="12" t="b">
        <v>1</v>
      </c>
      <c r="O50" s="12">
        <f t="shared" si="5"/>
        <v>1600</v>
      </c>
      <c r="P50" s="3" t="s">
        <v>45</v>
      </c>
      <c r="Q50" s="40" t="s">
        <v>43</v>
      </c>
      <c r="R50" s="40">
        <v>1.0</v>
      </c>
      <c r="S50" s="41" t="s">
        <v>44</v>
      </c>
      <c r="T50" s="12" t="b">
        <v>1</v>
      </c>
      <c r="U50" s="12" t="b">
        <v>1</v>
      </c>
      <c r="V50" s="12">
        <f t="shared" si="6"/>
        <v>4500</v>
      </c>
      <c r="W50" s="12"/>
      <c r="X50" s="12"/>
      <c r="Y50" s="11">
        <f t="shared" si="7"/>
        <v>0.8523819537</v>
      </c>
      <c r="Z50" s="12" t="str">
        <f t="array" ref="Z50">INDEX($A$2:$A$101,RANK(Y50,$Y$2:$Y$101))</f>
        <v>EM000012</v>
      </c>
      <c r="AA50" s="12">
        <f t="shared" si="9"/>
        <v>0.384</v>
      </c>
      <c r="AB5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</v>
      </c>
      <c r="AC50" s="12"/>
      <c r="AD50" s="11">
        <f t="shared" ref="AD50:AG50" si="57">RAND()</f>
        <v>0.1326859129</v>
      </c>
      <c r="AE50" s="11">
        <f t="shared" si="57"/>
        <v>0.04870751557</v>
      </c>
      <c r="AF50" s="11">
        <f t="shared" si="57"/>
        <v>0.5851113062</v>
      </c>
      <c r="AG50" s="11">
        <f t="shared" si="57"/>
        <v>0.5518164062</v>
      </c>
    </row>
    <row r="51" ht="12.75" customHeight="1">
      <c r="A51" s="12" t="s">
        <v>150</v>
      </c>
      <c r="B51" s="6">
        <f t="shared" si="4"/>
        <v>15885</v>
      </c>
      <c r="C51" s="12"/>
      <c r="D51" s="12" t="str">
        <f>VLOOKUP(AD51,[1]Lookups!$BB$1:$BC$3,2)</f>
        <v>#ERROR!</v>
      </c>
      <c r="E51" s="12" t="str">
        <f>VLOOKUP(AE51,[1]Lookups!$BD$1:$BE$7,2)</f>
        <v>#ERROR!</v>
      </c>
      <c r="F51" s="12" t="str">
        <f>RANDBETWEEN(1,5)*1000*VLOOKUP(E51,[1]Lookups!$BE$2:$BF$8,2)</f>
        <v>#ERROR!</v>
      </c>
      <c r="G51" s="12" t="str">
        <f>VLOOKUP(AF51,[1]Lookups!$A:$C,3)</f>
        <v>#ERROR!</v>
      </c>
      <c r="H51" s="12" t="str">
        <f>VLOOKUP(AG51,[1]Lookups!$A:$C,2)</f>
        <v>#ERROR!</v>
      </c>
      <c r="I51" s="3" t="s">
        <v>42</v>
      </c>
      <c r="J51" s="40" t="s">
        <v>43</v>
      </c>
      <c r="K51" s="40">
        <v>1.0</v>
      </c>
      <c r="L51" s="41" t="s">
        <v>44</v>
      </c>
      <c r="M51" s="12" t="b">
        <v>1</v>
      </c>
      <c r="N51" s="12" t="b">
        <v>1</v>
      </c>
      <c r="O51" s="12">
        <f t="shared" si="5"/>
        <v>2200</v>
      </c>
      <c r="P51" s="3" t="s">
        <v>45</v>
      </c>
      <c r="Q51" s="40" t="s">
        <v>43</v>
      </c>
      <c r="R51" s="40">
        <v>1.0</v>
      </c>
      <c r="S51" s="41" t="s">
        <v>44</v>
      </c>
      <c r="T51" s="12" t="b">
        <v>1</v>
      </c>
      <c r="U51" s="12" t="b">
        <v>1</v>
      </c>
      <c r="V51" s="12">
        <f t="shared" si="6"/>
        <v>2100</v>
      </c>
      <c r="W51" s="12"/>
      <c r="X51" s="12"/>
      <c r="Y51" s="11">
        <f t="shared" si="7"/>
        <v>0.1343593344</v>
      </c>
      <c r="Z51" s="12" t="str">
        <f t="array" ref="Z51">INDEX($A$2:$A$101,RANK(Y51,$Y$2:$Y$101))</f>
        <v>EM000087</v>
      </c>
      <c r="AA51" s="12">
        <f t="shared" si="9"/>
        <v>0.392</v>
      </c>
      <c r="AB5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</v>
      </c>
      <c r="AC51" s="12"/>
      <c r="AD51" s="11">
        <f t="shared" ref="AD51:AG51" si="58">RAND()</f>
        <v>0.6898411455</v>
      </c>
      <c r="AE51" s="11">
        <f t="shared" si="58"/>
        <v>0.4527582852</v>
      </c>
      <c r="AF51" s="11">
        <f t="shared" si="58"/>
        <v>0.145789765</v>
      </c>
      <c r="AG51" s="11">
        <f t="shared" si="58"/>
        <v>0.8244043221</v>
      </c>
    </row>
    <row r="52" ht="12.75" customHeight="1">
      <c r="A52" s="12" t="s">
        <v>152</v>
      </c>
      <c r="B52" s="6">
        <f t="shared" si="4"/>
        <v>24402</v>
      </c>
      <c r="C52" s="12"/>
      <c r="D52" s="12" t="str">
        <f>VLOOKUP(AD52,[1]Lookups!$BB$1:$BC$3,2)</f>
        <v>#ERROR!</v>
      </c>
      <c r="E52" s="12" t="str">
        <f>VLOOKUP(AE52,[1]Lookups!$BD$1:$BE$7,2)</f>
        <v>#ERROR!</v>
      </c>
      <c r="F52" s="12" t="str">
        <f>RANDBETWEEN(1,5)*1000*VLOOKUP(E52,[1]Lookups!$BE$2:$BF$8,2)</f>
        <v>#ERROR!</v>
      </c>
      <c r="G52" s="12" t="str">
        <f>VLOOKUP(AF52,[1]Lookups!$A:$C,3)</f>
        <v>#ERROR!</v>
      </c>
      <c r="H52" s="12" t="str">
        <f>VLOOKUP(AG52,[1]Lookups!$A:$C,2)</f>
        <v>#ERROR!</v>
      </c>
      <c r="I52" s="3" t="s">
        <v>42</v>
      </c>
      <c r="J52" s="40" t="s">
        <v>43</v>
      </c>
      <c r="K52" s="40">
        <v>1.0</v>
      </c>
      <c r="L52" s="41" t="s">
        <v>44</v>
      </c>
      <c r="M52" s="12" t="b">
        <v>1</v>
      </c>
      <c r="N52" s="12" t="b">
        <v>1</v>
      </c>
      <c r="O52" s="12">
        <f t="shared" si="5"/>
        <v>2900</v>
      </c>
      <c r="P52" s="3" t="s">
        <v>45</v>
      </c>
      <c r="Q52" s="40" t="s">
        <v>43</v>
      </c>
      <c r="R52" s="40">
        <v>1.0</v>
      </c>
      <c r="S52" s="41" t="s">
        <v>44</v>
      </c>
      <c r="T52" s="12" t="b">
        <v>1</v>
      </c>
      <c r="U52" s="12" t="b">
        <v>1</v>
      </c>
      <c r="V52" s="12">
        <f t="shared" si="6"/>
        <v>3600</v>
      </c>
      <c r="W52" s="12"/>
      <c r="X52" s="12"/>
      <c r="Y52" s="11">
        <f t="shared" si="7"/>
        <v>0.3320280619</v>
      </c>
      <c r="Z52" s="12" t="str">
        <f t="array" ref="Z52">INDEX($A$2:$A$101,RANK(Y52,$Y$2:$Y$101))</f>
        <v>EM000065</v>
      </c>
      <c r="AA52" s="12">
        <f t="shared" si="9"/>
        <v>0.4</v>
      </c>
      <c r="AB5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</v>
      </c>
      <c r="AC52" s="12"/>
      <c r="AD52" s="11">
        <f t="shared" ref="AD52:AG52" si="59">RAND()</f>
        <v>0.9356135001</v>
      </c>
      <c r="AE52" s="11">
        <f t="shared" si="59"/>
        <v>0.2947160445</v>
      </c>
      <c r="AF52" s="11">
        <f t="shared" si="59"/>
        <v>0.3247976845</v>
      </c>
      <c r="AG52" s="11">
        <f t="shared" si="59"/>
        <v>0.9023642636</v>
      </c>
    </row>
    <row r="53" ht="12.75" customHeight="1">
      <c r="A53" s="12" t="s">
        <v>154</v>
      </c>
      <c r="B53" s="6">
        <f t="shared" si="4"/>
        <v>29549</v>
      </c>
      <c r="C53" s="12"/>
      <c r="D53" s="12" t="str">
        <f>VLOOKUP(AD53,[1]Lookups!$BB$1:$BC$3,2)</f>
        <v>#ERROR!</v>
      </c>
      <c r="E53" s="12" t="str">
        <f>VLOOKUP(AE53,[1]Lookups!$BD$1:$BE$7,2)</f>
        <v>#ERROR!</v>
      </c>
      <c r="F53" s="12" t="str">
        <f>RANDBETWEEN(1,5)*1000*VLOOKUP(E53,[1]Lookups!$BE$2:$BF$8,2)</f>
        <v>#ERROR!</v>
      </c>
      <c r="G53" s="12" t="str">
        <f>VLOOKUP(AF53,[1]Lookups!$A:$C,3)</f>
        <v>#ERROR!</v>
      </c>
      <c r="H53" s="12" t="str">
        <f>VLOOKUP(AG53,[1]Lookups!$A:$C,2)</f>
        <v>#ERROR!</v>
      </c>
      <c r="I53" s="3" t="s">
        <v>42</v>
      </c>
      <c r="J53" s="40" t="s">
        <v>43</v>
      </c>
      <c r="K53" s="40">
        <v>1.0</v>
      </c>
      <c r="L53" s="41" t="s">
        <v>44</v>
      </c>
      <c r="M53" s="12" t="b">
        <v>1</v>
      </c>
      <c r="N53" s="12" t="b">
        <v>1</v>
      </c>
      <c r="O53" s="12">
        <f t="shared" si="5"/>
        <v>1800</v>
      </c>
      <c r="P53" s="3" t="s">
        <v>45</v>
      </c>
      <c r="Q53" s="40" t="s">
        <v>43</v>
      </c>
      <c r="R53" s="40">
        <v>1.0</v>
      </c>
      <c r="S53" s="41" t="s">
        <v>44</v>
      </c>
      <c r="T53" s="12" t="b">
        <v>1</v>
      </c>
      <c r="U53" s="12" t="b">
        <v>1</v>
      </c>
      <c r="V53" s="12">
        <f t="shared" si="6"/>
        <v>4800</v>
      </c>
      <c r="W53" s="12"/>
      <c r="X53" s="12"/>
      <c r="Y53" s="11">
        <f t="shared" si="7"/>
        <v>0.407899827</v>
      </c>
      <c r="Z53" s="12" t="str">
        <f t="array" ref="Z53">INDEX($A$2:$A$101,RANK(Y53,$Y$2:$Y$101))</f>
        <v>EM000056</v>
      </c>
      <c r="AA53" s="12">
        <f t="shared" si="9"/>
        <v>0.408</v>
      </c>
      <c r="AB5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</v>
      </c>
      <c r="AC53" s="12"/>
      <c r="AD53" s="11">
        <f t="shared" ref="AD53:AG53" si="60">RAND()</f>
        <v>0.3651361304</v>
      </c>
      <c r="AE53" s="11">
        <f t="shared" si="60"/>
        <v>0.7308108763</v>
      </c>
      <c r="AF53" s="11">
        <f t="shared" si="60"/>
        <v>0.2863119002</v>
      </c>
      <c r="AG53" s="11">
        <f t="shared" si="60"/>
        <v>0.9928659852</v>
      </c>
    </row>
    <row r="54" ht="12.75" customHeight="1">
      <c r="A54" s="12" t="s">
        <v>156</v>
      </c>
      <c r="B54" s="6">
        <f t="shared" si="4"/>
        <v>17414</v>
      </c>
      <c r="C54" s="12"/>
      <c r="D54" s="12" t="str">
        <f>VLOOKUP(AD54,[1]Lookups!$BB$1:$BC$3,2)</f>
        <v>#ERROR!</v>
      </c>
      <c r="E54" s="12" t="str">
        <f>VLOOKUP(AE54,[1]Lookups!$BD$1:$BE$7,2)</f>
        <v>#ERROR!</v>
      </c>
      <c r="F54" s="12" t="str">
        <f>RANDBETWEEN(1,5)*1000*VLOOKUP(E54,[1]Lookups!$BE$2:$BF$8,2)</f>
        <v>#ERROR!</v>
      </c>
      <c r="G54" s="12" t="str">
        <f>VLOOKUP(AF54,[1]Lookups!$A:$C,3)</f>
        <v>#ERROR!</v>
      </c>
      <c r="H54" s="12" t="str">
        <f>VLOOKUP(AG54,[1]Lookups!$A:$C,2)</f>
        <v>#ERROR!</v>
      </c>
      <c r="I54" s="3" t="s">
        <v>42</v>
      </c>
      <c r="J54" s="40" t="s">
        <v>43</v>
      </c>
      <c r="K54" s="40">
        <v>1.0</v>
      </c>
      <c r="L54" s="41" t="s">
        <v>44</v>
      </c>
      <c r="M54" s="12" t="b">
        <v>1</v>
      </c>
      <c r="N54" s="12" t="b">
        <v>1</v>
      </c>
      <c r="O54" s="12">
        <f t="shared" si="5"/>
        <v>3100</v>
      </c>
      <c r="P54" s="3" t="s">
        <v>45</v>
      </c>
      <c r="Q54" s="40" t="s">
        <v>43</v>
      </c>
      <c r="R54" s="40">
        <v>1.0</v>
      </c>
      <c r="S54" s="41" t="s">
        <v>44</v>
      </c>
      <c r="T54" s="12" t="b">
        <v>1</v>
      </c>
      <c r="U54" s="12" t="b">
        <v>1</v>
      </c>
      <c r="V54" s="12">
        <f t="shared" si="6"/>
        <v>2800</v>
      </c>
      <c r="W54" s="12"/>
      <c r="X54" s="12"/>
      <c r="Y54" s="11">
        <f t="shared" si="7"/>
        <v>0.543347529</v>
      </c>
      <c r="Z54" s="12" t="str">
        <f t="array" ref="Z54">INDEX($A$2:$A$101,RANK(Y54,$Y$2:$Y$101))</f>
        <v>EM000039</v>
      </c>
      <c r="AA54" s="12">
        <f t="shared" si="9"/>
        <v>0.416</v>
      </c>
      <c r="AB5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</v>
      </c>
      <c r="AC54" s="12"/>
      <c r="AD54" s="11">
        <f t="shared" ref="AD54:AG54" si="61">RAND()</f>
        <v>0.6128043385</v>
      </c>
      <c r="AE54" s="11">
        <f t="shared" si="61"/>
        <v>0.2622110285</v>
      </c>
      <c r="AF54" s="11">
        <f t="shared" si="61"/>
        <v>0.1228783694</v>
      </c>
      <c r="AG54" s="11">
        <f t="shared" si="61"/>
        <v>0.8920065142</v>
      </c>
    </row>
    <row r="55" ht="12.75" customHeight="1">
      <c r="A55" s="12" t="s">
        <v>158</v>
      </c>
      <c r="B55" s="6">
        <f t="shared" si="4"/>
        <v>21111</v>
      </c>
      <c r="C55" s="12"/>
      <c r="D55" s="12" t="str">
        <f>VLOOKUP(AD55,[1]Lookups!$BB$1:$BC$3,2)</f>
        <v>#ERROR!</v>
      </c>
      <c r="E55" s="12" t="str">
        <f>VLOOKUP(AE55,[1]Lookups!$BD$1:$BE$7,2)</f>
        <v>#ERROR!</v>
      </c>
      <c r="F55" s="12" t="str">
        <f>RANDBETWEEN(1,5)*1000*VLOOKUP(E55,[1]Lookups!$BE$2:$BF$8,2)</f>
        <v>#ERROR!</v>
      </c>
      <c r="G55" s="12" t="str">
        <f>VLOOKUP(AF55,[1]Lookups!$A:$C,3)</f>
        <v>#ERROR!</v>
      </c>
      <c r="H55" s="12" t="str">
        <f>VLOOKUP(AG55,[1]Lookups!$A:$C,2)</f>
        <v>#ERROR!</v>
      </c>
      <c r="I55" s="3" t="s">
        <v>42</v>
      </c>
      <c r="J55" s="40" t="s">
        <v>43</v>
      </c>
      <c r="K55" s="40">
        <v>1.0</v>
      </c>
      <c r="L55" s="41" t="s">
        <v>44</v>
      </c>
      <c r="M55" s="12" t="b">
        <v>1</v>
      </c>
      <c r="N55" s="12" t="b">
        <v>1</v>
      </c>
      <c r="O55" s="12">
        <f t="shared" si="5"/>
        <v>3600</v>
      </c>
      <c r="P55" s="3" t="s">
        <v>45</v>
      </c>
      <c r="Q55" s="40" t="s">
        <v>43</v>
      </c>
      <c r="R55" s="40">
        <v>1.0</v>
      </c>
      <c r="S55" s="41" t="s">
        <v>44</v>
      </c>
      <c r="T55" s="12" t="b">
        <v>1</v>
      </c>
      <c r="U55" s="12" t="b">
        <v>1</v>
      </c>
      <c r="V55" s="12">
        <f t="shared" si="6"/>
        <v>2400</v>
      </c>
      <c r="W55" s="12"/>
      <c r="X55" s="12"/>
      <c r="Y55" s="11">
        <f t="shared" si="7"/>
        <v>0.8248695895</v>
      </c>
      <c r="Z55" s="12" t="str">
        <f t="array" ref="Z55">INDEX($A$2:$A$101,RANK(Y55,$Y$2:$Y$101))</f>
        <v>EM000018</v>
      </c>
      <c r="AA55" s="12">
        <f t="shared" si="9"/>
        <v>0.424</v>
      </c>
      <c r="AB5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</v>
      </c>
      <c r="AC55" s="12"/>
      <c r="AD55" s="11">
        <f t="shared" ref="AD55:AG55" si="62">RAND()</f>
        <v>0.2078524783</v>
      </c>
      <c r="AE55" s="11">
        <f t="shared" si="62"/>
        <v>0.7742258997</v>
      </c>
      <c r="AF55" s="11">
        <f t="shared" si="62"/>
        <v>0.5100796442</v>
      </c>
      <c r="AG55" s="11">
        <f t="shared" si="62"/>
        <v>0.4636121683</v>
      </c>
    </row>
    <row r="56" ht="12.75" customHeight="1">
      <c r="A56" s="12" t="s">
        <v>159</v>
      </c>
      <c r="B56" s="6">
        <f t="shared" si="4"/>
        <v>31933</v>
      </c>
      <c r="C56" s="12"/>
      <c r="D56" s="12" t="str">
        <f>VLOOKUP(AD56,[1]Lookups!$BB$1:$BC$3,2)</f>
        <v>#ERROR!</v>
      </c>
      <c r="E56" s="12" t="str">
        <f>VLOOKUP(AE56,[1]Lookups!$BD$1:$BE$7,2)</f>
        <v>#ERROR!</v>
      </c>
      <c r="F56" s="12" t="str">
        <f>RANDBETWEEN(1,5)*1000*VLOOKUP(E56,[1]Lookups!$BE$2:$BF$8,2)</f>
        <v>#ERROR!</v>
      </c>
      <c r="G56" s="12" t="str">
        <f>VLOOKUP(AF56,[1]Lookups!$A:$C,3)</f>
        <v>#ERROR!</v>
      </c>
      <c r="H56" s="12" t="str">
        <f>VLOOKUP(AG56,[1]Lookups!$A:$C,2)</f>
        <v>#ERROR!</v>
      </c>
      <c r="I56" s="3" t="s">
        <v>42</v>
      </c>
      <c r="J56" s="40" t="s">
        <v>43</v>
      </c>
      <c r="K56" s="40">
        <v>1.0</v>
      </c>
      <c r="L56" s="41" t="s">
        <v>44</v>
      </c>
      <c r="M56" s="12" t="b">
        <v>1</v>
      </c>
      <c r="N56" s="12" t="b">
        <v>1</v>
      </c>
      <c r="O56" s="12">
        <f t="shared" si="5"/>
        <v>2300</v>
      </c>
      <c r="P56" s="3" t="s">
        <v>45</v>
      </c>
      <c r="Q56" s="40" t="s">
        <v>43</v>
      </c>
      <c r="R56" s="40">
        <v>1.0</v>
      </c>
      <c r="S56" s="41" t="s">
        <v>44</v>
      </c>
      <c r="T56" s="12" t="b">
        <v>1</v>
      </c>
      <c r="U56" s="12" t="b">
        <v>1</v>
      </c>
      <c r="V56" s="12">
        <f t="shared" si="6"/>
        <v>4200</v>
      </c>
      <c r="W56" s="12"/>
      <c r="X56" s="12"/>
      <c r="Y56" s="11">
        <f t="shared" si="7"/>
        <v>0.4427564219</v>
      </c>
      <c r="Z56" s="12" t="str">
        <f t="array" ref="Z56">INDEX($A$2:$A$101,RANK(Y56,$Y$2:$Y$101))</f>
        <v>EM000049</v>
      </c>
      <c r="AA56" s="12">
        <f t="shared" si="9"/>
        <v>0.432</v>
      </c>
      <c r="AB5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</v>
      </c>
      <c r="AC56" s="12"/>
      <c r="AD56" s="11">
        <f t="shared" ref="AD56:AG56" si="63">RAND()</f>
        <v>0.4335934131</v>
      </c>
      <c r="AE56" s="11">
        <f t="shared" si="63"/>
        <v>0.3904654283</v>
      </c>
      <c r="AF56" s="11">
        <f t="shared" si="63"/>
        <v>0.09181264773</v>
      </c>
      <c r="AG56" s="11">
        <f t="shared" si="63"/>
        <v>0.849135198</v>
      </c>
    </row>
    <row r="57" ht="12.75" customHeight="1">
      <c r="A57" s="12" t="s">
        <v>162</v>
      </c>
      <c r="B57" s="6">
        <f t="shared" si="4"/>
        <v>29367</v>
      </c>
      <c r="C57" s="12"/>
      <c r="D57" s="12" t="str">
        <f>VLOOKUP(AD57,[1]Lookups!$BB$1:$BC$3,2)</f>
        <v>#ERROR!</v>
      </c>
      <c r="E57" s="12" t="str">
        <f>VLOOKUP(AE57,[1]Lookups!$BD$1:$BE$7,2)</f>
        <v>#ERROR!</v>
      </c>
      <c r="F57" s="12" t="str">
        <f>RANDBETWEEN(1,5)*1000*VLOOKUP(E57,[1]Lookups!$BE$2:$BF$8,2)</f>
        <v>#ERROR!</v>
      </c>
      <c r="G57" s="12" t="str">
        <f>VLOOKUP(AF57,[1]Lookups!$A:$C,3)</f>
        <v>#ERROR!</v>
      </c>
      <c r="H57" s="12" t="str">
        <f>VLOOKUP(AG57,[1]Lookups!$A:$C,2)</f>
        <v>#ERROR!</v>
      </c>
      <c r="I57" s="3" t="s">
        <v>42</v>
      </c>
      <c r="J57" s="40" t="s">
        <v>43</v>
      </c>
      <c r="K57" s="40">
        <v>1.0</v>
      </c>
      <c r="L57" s="41" t="s">
        <v>44</v>
      </c>
      <c r="M57" s="12" t="b">
        <v>1</v>
      </c>
      <c r="N57" s="12" t="b">
        <v>1</v>
      </c>
      <c r="O57" s="12">
        <f t="shared" si="5"/>
        <v>3300</v>
      </c>
      <c r="P57" s="3" t="s">
        <v>45</v>
      </c>
      <c r="Q57" s="40" t="s">
        <v>43</v>
      </c>
      <c r="R57" s="40">
        <v>1.0</v>
      </c>
      <c r="S57" s="41" t="s">
        <v>44</v>
      </c>
      <c r="T57" s="12" t="b">
        <v>1</v>
      </c>
      <c r="U57" s="12" t="b">
        <v>1</v>
      </c>
      <c r="V57" s="12">
        <f t="shared" si="6"/>
        <v>4000</v>
      </c>
      <c r="W57" s="12"/>
      <c r="X57" s="12"/>
      <c r="Y57" s="11">
        <f t="shared" si="7"/>
        <v>0.01441293829</v>
      </c>
      <c r="Z57" s="12" t="str">
        <f t="array" ref="Z57">INDEX($A$2:$A$101,RANK(Y57,$Y$2:$Y$101))</f>
        <v>EM000100</v>
      </c>
      <c r="AA57" s="12">
        <f t="shared" si="9"/>
        <v>0.44</v>
      </c>
      <c r="AB5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</v>
      </c>
      <c r="AC57" s="12"/>
      <c r="AD57" s="11">
        <f t="shared" ref="AD57:AG57" si="64">RAND()</f>
        <v>0.131272802</v>
      </c>
      <c r="AE57" s="11">
        <f t="shared" si="64"/>
        <v>0.4783154849</v>
      </c>
      <c r="AF57" s="11">
        <f t="shared" si="64"/>
        <v>0.3436406108</v>
      </c>
      <c r="AG57" s="11">
        <f t="shared" si="64"/>
        <v>0.05572597941</v>
      </c>
    </row>
    <row r="58" ht="12.75" customHeight="1">
      <c r="A58" s="12" t="s">
        <v>163</v>
      </c>
      <c r="B58" s="6">
        <f t="shared" si="4"/>
        <v>21507</v>
      </c>
      <c r="C58" s="12"/>
      <c r="D58" s="12" t="str">
        <f>VLOOKUP(AD58,[1]Lookups!$BB$1:$BC$3,2)</f>
        <v>#ERROR!</v>
      </c>
      <c r="E58" s="12" t="str">
        <f>VLOOKUP(AE58,[1]Lookups!$BD$1:$BE$7,2)</f>
        <v>#ERROR!</v>
      </c>
      <c r="F58" s="12" t="str">
        <f>RANDBETWEEN(1,5)*1000*VLOOKUP(E58,[1]Lookups!$BE$2:$BF$8,2)</f>
        <v>#ERROR!</v>
      </c>
      <c r="G58" s="12" t="str">
        <f>VLOOKUP(AF58,[1]Lookups!$A:$C,3)</f>
        <v>#ERROR!</v>
      </c>
      <c r="H58" s="12" t="str">
        <f>VLOOKUP(AG58,[1]Lookups!$A:$C,2)</f>
        <v>#ERROR!</v>
      </c>
      <c r="I58" s="3" t="s">
        <v>42</v>
      </c>
      <c r="J58" s="40" t="s">
        <v>43</v>
      </c>
      <c r="K58" s="40">
        <v>1.0</v>
      </c>
      <c r="L58" s="41" t="s">
        <v>44</v>
      </c>
      <c r="M58" s="12" t="b">
        <v>1</v>
      </c>
      <c r="N58" s="12" t="b">
        <v>1</v>
      </c>
      <c r="O58" s="12">
        <f t="shared" si="5"/>
        <v>5000</v>
      </c>
      <c r="P58" s="3" t="s">
        <v>45</v>
      </c>
      <c r="Q58" s="40" t="s">
        <v>43</v>
      </c>
      <c r="R58" s="40">
        <v>1.0</v>
      </c>
      <c r="S58" s="41" t="s">
        <v>44</v>
      </c>
      <c r="T58" s="12" t="b">
        <v>1</v>
      </c>
      <c r="U58" s="12" t="b">
        <v>1</v>
      </c>
      <c r="V58" s="12">
        <f t="shared" si="6"/>
        <v>2200</v>
      </c>
      <c r="W58" s="12"/>
      <c r="X58" s="12"/>
      <c r="Y58" s="11">
        <f t="shared" si="7"/>
        <v>0.1083560653</v>
      </c>
      <c r="Z58" s="12" t="str">
        <f t="array" ref="Z58">INDEX($A$2:$A$101,RANK(Y58,$Y$2:$Y$101))</f>
        <v>EM000092</v>
      </c>
      <c r="AA58" s="12">
        <f t="shared" si="9"/>
        <v>0.448</v>
      </c>
      <c r="AB5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</v>
      </c>
      <c r="AC58" s="12"/>
      <c r="AD58" s="11">
        <f t="shared" ref="AD58:AG58" si="65">RAND()</f>
        <v>0.3780198643</v>
      </c>
      <c r="AE58" s="11">
        <f t="shared" si="65"/>
        <v>0.371573823</v>
      </c>
      <c r="AF58" s="11">
        <f t="shared" si="65"/>
        <v>0.4491933212</v>
      </c>
      <c r="AG58" s="11">
        <f t="shared" si="65"/>
        <v>0.3111672468</v>
      </c>
    </row>
    <row r="59" ht="12.75" customHeight="1">
      <c r="A59" s="12" t="s">
        <v>165</v>
      </c>
      <c r="B59" s="6">
        <f t="shared" si="4"/>
        <v>20427</v>
      </c>
      <c r="C59" s="12"/>
      <c r="D59" s="12" t="str">
        <f>VLOOKUP(AD59,[1]Lookups!$BB$1:$BC$3,2)</f>
        <v>#ERROR!</v>
      </c>
      <c r="E59" s="12" t="str">
        <f>VLOOKUP(AE59,[1]Lookups!$BD$1:$BE$7,2)</f>
        <v>#ERROR!</v>
      </c>
      <c r="F59" s="12" t="str">
        <f>RANDBETWEEN(1,5)*1000*VLOOKUP(E59,[1]Lookups!$BE$2:$BF$8,2)</f>
        <v>#ERROR!</v>
      </c>
      <c r="G59" s="12" t="str">
        <f>VLOOKUP(AF59,[1]Lookups!$A:$C,3)</f>
        <v>#ERROR!</v>
      </c>
      <c r="H59" s="12" t="str">
        <f>VLOOKUP(AG59,[1]Lookups!$A:$C,2)</f>
        <v>#ERROR!</v>
      </c>
      <c r="I59" s="3" t="s">
        <v>42</v>
      </c>
      <c r="J59" s="40" t="s">
        <v>43</v>
      </c>
      <c r="K59" s="40">
        <v>1.0</v>
      </c>
      <c r="L59" s="41" t="s">
        <v>44</v>
      </c>
      <c r="M59" s="12" t="b">
        <v>1</v>
      </c>
      <c r="N59" s="12" t="b">
        <v>1</v>
      </c>
      <c r="O59" s="12">
        <f t="shared" si="5"/>
        <v>4800</v>
      </c>
      <c r="P59" s="3" t="s">
        <v>45</v>
      </c>
      <c r="Q59" s="40" t="s">
        <v>43</v>
      </c>
      <c r="R59" s="40">
        <v>1.0</v>
      </c>
      <c r="S59" s="41" t="s">
        <v>44</v>
      </c>
      <c r="T59" s="12" t="b">
        <v>1</v>
      </c>
      <c r="U59" s="12" t="b">
        <v>1</v>
      </c>
      <c r="V59" s="12">
        <f t="shared" si="6"/>
        <v>2300</v>
      </c>
      <c r="W59" s="12"/>
      <c r="X59" s="12"/>
      <c r="Y59" s="11">
        <f t="shared" si="7"/>
        <v>0.4454227052</v>
      </c>
      <c r="Z59" s="12" t="str">
        <f t="array" ref="Z59">INDEX($A$2:$A$101,RANK(Y59,$Y$2:$Y$101))</f>
        <v>EM000048</v>
      </c>
      <c r="AA59" s="12">
        <f t="shared" si="9"/>
        <v>0.456</v>
      </c>
      <c r="AB5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</v>
      </c>
      <c r="AC59" s="12"/>
      <c r="AD59" s="11">
        <f t="shared" ref="AD59:AG59" si="66">RAND()</f>
        <v>0.369944825</v>
      </c>
      <c r="AE59" s="11">
        <f t="shared" si="66"/>
        <v>0.4239297128</v>
      </c>
      <c r="AF59" s="11">
        <f t="shared" si="66"/>
        <v>0.9061986707</v>
      </c>
      <c r="AG59" s="11">
        <f t="shared" si="66"/>
        <v>0.4226530199</v>
      </c>
    </row>
    <row r="60" ht="12.75" customHeight="1">
      <c r="A60" s="12" t="s">
        <v>167</v>
      </c>
      <c r="B60" s="6">
        <f t="shared" si="4"/>
        <v>37314</v>
      </c>
      <c r="C60" s="12"/>
      <c r="D60" s="12" t="str">
        <f>VLOOKUP(AD60,[1]Lookups!$BB$1:$BC$3,2)</f>
        <v>#ERROR!</v>
      </c>
      <c r="E60" s="12" t="str">
        <f>VLOOKUP(AE60,[1]Lookups!$BD$1:$BE$7,2)</f>
        <v>#ERROR!</v>
      </c>
      <c r="F60" s="12" t="str">
        <f>RANDBETWEEN(1,5)*1000*VLOOKUP(E60,[1]Lookups!$BE$2:$BF$8,2)</f>
        <v>#ERROR!</v>
      </c>
      <c r="G60" s="12" t="str">
        <f>VLOOKUP(AF60,[1]Lookups!$A:$C,3)</f>
        <v>#ERROR!</v>
      </c>
      <c r="H60" s="12" t="str">
        <f>VLOOKUP(AG60,[1]Lookups!$A:$C,2)</f>
        <v>#ERROR!</v>
      </c>
      <c r="I60" s="3" t="s">
        <v>42</v>
      </c>
      <c r="J60" s="40" t="s">
        <v>43</v>
      </c>
      <c r="K60" s="40">
        <v>1.0</v>
      </c>
      <c r="L60" s="41" t="s">
        <v>44</v>
      </c>
      <c r="M60" s="12" t="b">
        <v>1</v>
      </c>
      <c r="N60" s="12" t="b">
        <v>1</v>
      </c>
      <c r="O60" s="12">
        <f t="shared" si="5"/>
        <v>4300</v>
      </c>
      <c r="P60" s="3" t="s">
        <v>45</v>
      </c>
      <c r="Q60" s="40" t="s">
        <v>43</v>
      </c>
      <c r="R60" s="40">
        <v>1.0</v>
      </c>
      <c r="S60" s="41" t="s">
        <v>44</v>
      </c>
      <c r="T60" s="12" t="b">
        <v>1</v>
      </c>
      <c r="U60" s="12" t="b">
        <v>1</v>
      </c>
      <c r="V60" s="12">
        <f t="shared" si="6"/>
        <v>4500</v>
      </c>
      <c r="W60" s="12"/>
      <c r="X60" s="12"/>
      <c r="Y60" s="11">
        <f t="shared" si="7"/>
        <v>0.8494888172</v>
      </c>
      <c r="Z60" s="12" t="str">
        <f t="array" ref="Z60">INDEX($A$2:$A$101,RANK(Y60,$Y$2:$Y$101))</f>
        <v>EM000013</v>
      </c>
      <c r="AA60" s="12">
        <f t="shared" si="9"/>
        <v>0.464</v>
      </c>
      <c r="AB6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</v>
      </c>
      <c r="AC60" s="12"/>
      <c r="AD60" s="11">
        <f t="shared" ref="AD60:AG60" si="67">RAND()</f>
        <v>0.2392485157</v>
      </c>
      <c r="AE60" s="11">
        <f t="shared" si="67"/>
        <v>0.7125261625</v>
      </c>
      <c r="AF60" s="11">
        <f t="shared" si="67"/>
        <v>0.7876613781</v>
      </c>
      <c r="AG60" s="11">
        <f t="shared" si="67"/>
        <v>0.3023996738</v>
      </c>
    </row>
    <row r="61" ht="12.75" customHeight="1">
      <c r="A61" s="12" t="s">
        <v>168</v>
      </c>
      <c r="B61" s="6">
        <f t="shared" si="4"/>
        <v>31531</v>
      </c>
      <c r="C61" s="12"/>
      <c r="D61" s="12" t="str">
        <f>VLOOKUP(AD61,[1]Lookups!$BB$1:$BC$3,2)</f>
        <v>#ERROR!</v>
      </c>
      <c r="E61" s="12" t="str">
        <f>VLOOKUP(AE61,[1]Lookups!$BD$1:$BE$7,2)</f>
        <v>#ERROR!</v>
      </c>
      <c r="F61" s="12" t="str">
        <f>RANDBETWEEN(1,5)*1000*VLOOKUP(E61,[1]Lookups!$BE$2:$BF$8,2)</f>
        <v>#ERROR!</v>
      </c>
      <c r="G61" s="12" t="str">
        <f>VLOOKUP(AF61,[1]Lookups!$A:$C,3)</f>
        <v>#ERROR!</v>
      </c>
      <c r="H61" s="12" t="str">
        <f>VLOOKUP(AG61,[1]Lookups!$A:$C,2)</f>
        <v>#ERROR!</v>
      </c>
      <c r="I61" s="3" t="s">
        <v>42</v>
      </c>
      <c r="J61" s="40" t="s">
        <v>43</v>
      </c>
      <c r="K61" s="40">
        <v>1.0</v>
      </c>
      <c r="L61" s="41" t="s">
        <v>44</v>
      </c>
      <c r="M61" s="12" t="b">
        <v>1</v>
      </c>
      <c r="N61" s="12" t="b">
        <v>1</v>
      </c>
      <c r="O61" s="12">
        <f t="shared" si="5"/>
        <v>4700</v>
      </c>
      <c r="P61" s="3" t="s">
        <v>45</v>
      </c>
      <c r="Q61" s="40" t="s">
        <v>43</v>
      </c>
      <c r="R61" s="40">
        <v>1.0</v>
      </c>
      <c r="S61" s="41" t="s">
        <v>44</v>
      </c>
      <c r="T61" s="12" t="b">
        <v>1</v>
      </c>
      <c r="U61" s="12" t="b">
        <v>1</v>
      </c>
      <c r="V61" s="12">
        <f t="shared" si="6"/>
        <v>4500</v>
      </c>
      <c r="W61" s="12"/>
      <c r="X61" s="12"/>
      <c r="Y61" s="11">
        <f t="shared" si="7"/>
        <v>0.7036128675</v>
      </c>
      <c r="Z61" s="12" t="str">
        <f t="array" ref="Z61">INDEX($A$2:$A$101,RANK(Y61,$Y$2:$Y$101))</f>
        <v>EM000023</v>
      </c>
      <c r="AA61" s="12">
        <f t="shared" si="9"/>
        <v>0.472</v>
      </c>
      <c r="AB6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</v>
      </c>
      <c r="AC61" s="12"/>
      <c r="AD61" s="11">
        <f t="shared" ref="AD61:AG61" si="68">RAND()</f>
        <v>0.6813752016</v>
      </c>
      <c r="AE61" s="11">
        <f t="shared" si="68"/>
        <v>0.9894862729</v>
      </c>
      <c r="AF61" s="11">
        <f t="shared" si="68"/>
        <v>0.355591192</v>
      </c>
      <c r="AG61" s="11">
        <f t="shared" si="68"/>
        <v>0.596954805</v>
      </c>
    </row>
    <row r="62" ht="12.75" customHeight="1">
      <c r="A62" s="12" t="s">
        <v>170</v>
      </c>
      <c r="B62" s="6">
        <f t="shared" si="4"/>
        <v>24695</v>
      </c>
      <c r="C62" s="12"/>
      <c r="D62" s="12" t="str">
        <f>VLOOKUP(AD62,[1]Lookups!$BB$1:$BC$3,2)</f>
        <v>#ERROR!</v>
      </c>
      <c r="E62" s="12" t="str">
        <f>VLOOKUP(AE62,[1]Lookups!$BD$1:$BE$7,2)</f>
        <v>#ERROR!</v>
      </c>
      <c r="F62" s="12" t="str">
        <f>RANDBETWEEN(1,5)*1000*VLOOKUP(E62,[1]Lookups!$BE$2:$BF$8,2)</f>
        <v>#ERROR!</v>
      </c>
      <c r="G62" s="12" t="str">
        <f>VLOOKUP(AF62,[1]Lookups!$A:$C,3)</f>
        <v>#ERROR!</v>
      </c>
      <c r="H62" s="12" t="str">
        <f>VLOOKUP(AG62,[1]Lookups!$A:$C,2)</f>
        <v>#ERROR!</v>
      </c>
      <c r="I62" s="3" t="s">
        <v>42</v>
      </c>
      <c r="J62" s="40" t="s">
        <v>43</v>
      </c>
      <c r="K62" s="40">
        <v>1.0</v>
      </c>
      <c r="L62" s="41" t="s">
        <v>44</v>
      </c>
      <c r="M62" s="12" t="b">
        <v>1</v>
      </c>
      <c r="N62" s="12" t="b">
        <v>1</v>
      </c>
      <c r="O62" s="12">
        <f t="shared" si="5"/>
        <v>2400</v>
      </c>
      <c r="P62" s="3" t="s">
        <v>45</v>
      </c>
      <c r="Q62" s="40" t="s">
        <v>43</v>
      </c>
      <c r="R62" s="40">
        <v>1.0</v>
      </c>
      <c r="S62" s="41" t="s">
        <v>44</v>
      </c>
      <c r="T62" s="12" t="b">
        <v>1</v>
      </c>
      <c r="U62" s="12" t="b">
        <v>1</v>
      </c>
      <c r="V62" s="12">
        <f t="shared" si="6"/>
        <v>3500</v>
      </c>
      <c r="W62" s="12"/>
      <c r="X62" s="12"/>
      <c r="Y62" s="11">
        <f t="shared" si="7"/>
        <v>0.2130513424</v>
      </c>
      <c r="Z62" s="12" t="str">
        <f t="array" ref="Z62">INDEX($A$2:$A$101,RANK(Y62,$Y$2:$Y$101))</f>
        <v>EM000075</v>
      </c>
      <c r="AA62" s="12">
        <f t="shared" si="9"/>
        <v>0.48</v>
      </c>
      <c r="AB6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</v>
      </c>
      <c r="AC62" s="12"/>
      <c r="AD62" s="11">
        <f t="shared" ref="AD62:AG62" si="69">RAND()</f>
        <v>0.1823902385</v>
      </c>
      <c r="AE62" s="11">
        <f t="shared" si="69"/>
        <v>0.7767765673</v>
      </c>
      <c r="AF62" s="11">
        <f t="shared" si="69"/>
        <v>0.5242467074</v>
      </c>
      <c r="AG62" s="11">
        <f t="shared" si="69"/>
        <v>0.4595592993</v>
      </c>
    </row>
    <row r="63" ht="12.75" customHeight="1">
      <c r="A63" s="12" t="s">
        <v>171</v>
      </c>
      <c r="B63" s="6">
        <f t="shared" si="4"/>
        <v>21436</v>
      </c>
      <c r="C63" s="12"/>
      <c r="D63" s="12" t="str">
        <f>VLOOKUP(AD63,[1]Lookups!$BB$1:$BC$3,2)</f>
        <v>#ERROR!</v>
      </c>
      <c r="E63" s="12" t="str">
        <f>VLOOKUP(AE63,[1]Lookups!$BD$1:$BE$7,2)</f>
        <v>#ERROR!</v>
      </c>
      <c r="F63" s="12" t="str">
        <f>RANDBETWEEN(1,5)*1000*VLOOKUP(E63,[1]Lookups!$BE$2:$BF$8,2)</f>
        <v>#ERROR!</v>
      </c>
      <c r="G63" s="12" t="str">
        <f>VLOOKUP(AF63,[1]Lookups!$A:$C,3)</f>
        <v>#ERROR!</v>
      </c>
      <c r="H63" s="12" t="str">
        <f>VLOOKUP(AG63,[1]Lookups!$A:$C,2)</f>
        <v>#ERROR!</v>
      </c>
      <c r="I63" s="3" t="s">
        <v>42</v>
      </c>
      <c r="J63" s="40" t="s">
        <v>43</v>
      </c>
      <c r="K63" s="40">
        <v>1.0</v>
      </c>
      <c r="L63" s="41" t="s">
        <v>44</v>
      </c>
      <c r="M63" s="12" t="b">
        <v>1</v>
      </c>
      <c r="N63" s="12" t="b">
        <v>1</v>
      </c>
      <c r="O63" s="12">
        <f t="shared" si="5"/>
        <v>2500</v>
      </c>
      <c r="P63" s="3" t="s">
        <v>45</v>
      </c>
      <c r="Q63" s="40" t="s">
        <v>43</v>
      </c>
      <c r="R63" s="40">
        <v>1.0</v>
      </c>
      <c r="S63" s="41" t="s">
        <v>44</v>
      </c>
      <c r="T63" s="12" t="b">
        <v>1</v>
      </c>
      <c r="U63" s="12" t="b">
        <v>1</v>
      </c>
      <c r="V63" s="12">
        <f t="shared" si="6"/>
        <v>4500</v>
      </c>
      <c r="W63" s="12"/>
      <c r="X63" s="12"/>
      <c r="Y63" s="11">
        <f t="shared" si="7"/>
        <v>0.09528039323</v>
      </c>
      <c r="Z63" s="12" t="str">
        <f t="array" ref="Z63">INDEX($A$2:$A$101,RANK(Y63,$Y$2:$Y$101))</f>
        <v>EM000095</v>
      </c>
      <c r="AA63" s="12">
        <f t="shared" si="9"/>
        <v>0.488</v>
      </c>
      <c r="AB6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</v>
      </c>
      <c r="AC63" s="12"/>
      <c r="AD63" s="11">
        <f t="shared" ref="AD63:AG63" si="70">RAND()</f>
        <v>0.3186399564</v>
      </c>
      <c r="AE63" s="11">
        <f t="shared" si="70"/>
        <v>0.7862530528</v>
      </c>
      <c r="AF63" s="11">
        <f t="shared" si="70"/>
        <v>0.9727490459</v>
      </c>
      <c r="AG63" s="11">
        <f t="shared" si="70"/>
        <v>0.1095788024</v>
      </c>
    </row>
    <row r="64" ht="12.75" customHeight="1">
      <c r="A64" s="12" t="s">
        <v>173</v>
      </c>
      <c r="B64" s="6">
        <f t="shared" si="4"/>
        <v>30382</v>
      </c>
      <c r="C64" s="12"/>
      <c r="D64" s="12" t="str">
        <f>VLOOKUP(AD64,[1]Lookups!$BB$1:$BC$3,2)</f>
        <v>#ERROR!</v>
      </c>
      <c r="E64" s="12" t="str">
        <f>VLOOKUP(AE64,[1]Lookups!$BD$1:$BE$7,2)</f>
        <v>#ERROR!</v>
      </c>
      <c r="F64" s="12" t="str">
        <f>RANDBETWEEN(1,5)*1000*VLOOKUP(E64,[1]Lookups!$BE$2:$BF$8,2)</f>
        <v>#ERROR!</v>
      </c>
      <c r="G64" s="12" t="str">
        <f>VLOOKUP(AF64,[1]Lookups!$A:$C,3)</f>
        <v>#ERROR!</v>
      </c>
      <c r="H64" s="12" t="str">
        <f>VLOOKUP(AG64,[1]Lookups!$A:$C,2)</f>
        <v>#ERROR!</v>
      </c>
      <c r="I64" s="3" t="s">
        <v>42</v>
      </c>
      <c r="J64" s="40" t="s">
        <v>43</v>
      </c>
      <c r="K64" s="40">
        <v>1.0</v>
      </c>
      <c r="L64" s="41" t="s">
        <v>44</v>
      </c>
      <c r="M64" s="12" t="b">
        <v>1</v>
      </c>
      <c r="N64" s="12" t="b">
        <v>1</v>
      </c>
      <c r="O64" s="12">
        <f t="shared" si="5"/>
        <v>5000</v>
      </c>
      <c r="P64" s="3" t="s">
        <v>45</v>
      </c>
      <c r="Q64" s="40" t="s">
        <v>43</v>
      </c>
      <c r="R64" s="40">
        <v>1.0</v>
      </c>
      <c r="S64" s="41" t="s">
        <v>44</v>
      </c>
      <c r="T64" s="12" t="b">
        <v>1</v>
      </c>
      <c r="U64" s="12" t="b">
        <v>1</v>
      </c>
      <c r="V64" s="12">
        <f t="shared" si="6"/>
        <v>1800</v>
      </c>
      <c r="W64" s="12"/>
      <c r="X64" s="12"/>
      <c r="Y64" s="11">
        <f t="shared" si="7"/>
        <v>0.8346365089</v>
      </c>
      <c r="Z64" s="12" t="str">
        <f t="array" ref="Z64">INDEX($A$2:$A$101,RANK(Y64,$Y$2:$Y$101))</f>
        <v>EM000015</v>
      </c>
      <c r="AA64" s="12">
        <f t="shared" si="9"/>
        <v>0.496</v>
      </c>
      <c r="AB6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</v>
      </c>
      <c r="AC64" s="12"/>
      <c r="AD64" s="11">
        <f t="shared" ref="AD64:AG64" si="71">RAND()</f>
        <v>0.01495923606</v>
      </c>
      <c r="AE64" s="11">
        <f t="shared" si="71"/>
        <v>0.5134651524</v>
      </c>
      <c r="AF64" s="11">
        <f t="shared" si="71"/>
        <v>0.1250255933</v>
      </c>
      <c r="AG64" s="11">
        <f t="shared" si="71"/>
        <v>0.4625486324</v>
      </c>
    </row>
    <row r="65" ht="12.75" customHeight="1">
      <c r="A65" s="12" t="s">
        <v>174</v>
      </c>
      <c r="B65" s="6">
        <f t="shared" si="4"/>
        <v>23777</v>
      </c>
      <c r="C65" s="12"/>
      <c r="D65" s="12" t="str">
        <f>VLOOKUP(AD65,[1]Lookups!$BB$1:$BC$3,2)</f>
        <v>#ERROR!</v>
      </c>
      <c r="E65" s="12" t="str">
        <f>VLOOKUP(AE65,[1]Lookups!$BD$1:$BE$7,2)</f>
        <v>#ERROR!</v>
      </c>
      <c r="F65" s="12" t="str">
        <f>RANDBETWEEN(1,5)*1000*VLOOKUP(E65,[1]Lookups!$BE$2:$BF$8,2)</f>
        <v>#ERROR!</v>
      </c>
      <c r="G65" s="12" t="str">
        <f>VLOOKUP(AF65,[1]Lookups!$A:$C,3)</f>
        <v>#ERROR!</v>
      </c>
      <c r="H65" s="12" t="str">
        <f>VLOOKUP(AG65,[1]Lookups!$A:$C,2)</f>
        <v>#ERROR!</v>
      </c>
      <c r="I65" s="3" t="s">
        <v>42</v>
      </c>
      <c r="J65" s="40" t="s">
        <v>43</v>
      </c>
      <c r="K65" s="40">
        <v>1.0</v>
      </c>
      <c r="L65" s="41" t="s">
        <v>44</v>
      </c>
      <c r="M65" s="12" t="b">
        <v>1</v>
      </c>
      <c r="N65" s="12" t="b">
        <v>1</v>
      </c>
      <c r="O65" s="12">
        <f t="shared" si="5"/>
        <v>2900</v>
      </c>
      <c r="P65" s="3" t="s">
        <v>45</v>
      </c>
      <c r="Q65" s="40" t="s">
        <v>43</v>
      </c>
      <c r="R65" s="40">
        <v>1.0</v>
      </c>
      <c r="S65" s="41" t="s">
        <v>44</v>
      </c>
      <c r="T65" s="12" t="b">
        <v>1</v>
      </c>
      <c r="U65" s="12" t="b">
        <v>1</v>
      </c>
      <c r="V65" s="12">
        <f t="shared" si="6"/>
        <v>2100</v>
      </c>
      <c r="W65" s="12"/>
      <c r="X65" s="12"/>
      <c r="Y65" s="11">
        <f t="shared" si="7"/>
        <v>0.6888847696</v>
      </c>
      <c r="Z65" s="12" t="str">
        <f t="array" ref="Z65">INDEX($A$2:$A$101,RANK(Y65,$Y$2:$Y$101))</f>
        <v>EM000024</v>
      </c>
      <c r="AA65" s="12">
        <f t="shared" si="9"/>
        <v>0.504</v>
      </c>
      <c r="AB6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</v>
      </c>
      <c r="AC65" s="12"/>
      <c r="AD65" s="11">
        <f t="shared" ref="AD65:AG65" si="72">RAND()</f>
        <v>0.4852374448</v>
      </c>
      <c r="AE65" s="11">
        <f t="shared" si="72"/>
        <v>0.6573613935</v>
      </c>
      <c r="AF65" s="11">
        <f t="shared" si="72"/>
        <v>0.4347868015</v>
      </c>
      <c r="AG65" s="11">
        <f t="shared" si="72"/>
        <v>0.42554179</v>
      </c>
    </row>
    <row r="66" ht="12.75" customHeight="1">
      <c r="A66" s="12" t="s">
        <v>175</v>
      </c>
      <c r="B66" s="6">
        <f t="shared" si="4"/>
        <v>29432</v>
      </c>
      <c r="C66" s="12"/>
      <c r="D66" s="12" t="str">
        <f>VLOOKUP(AD66,[1]Lookups!$BB$1:$BC$3,2)</f>
        <v>#ERROR!</v>
      </c>
      <c r="E66" s="12" t="str">
        <f>VLOOKUP(AE66,[1]Lookups!$BD$1:$BE$7,2)</f>
        <v>#ERROR!</v>
      </c>
      <c r="F66" s="12" t="str">
        <f>RANDBETWEEN(1,5)*1000*VLOOKUP(E66,[1]Lookups!$BE$2:$BF$8,2)</f>
        <v>#ERROR!</v>
      </c>
      <c r="G66" s="12" t="str">
        <f>VLOOKUP(AF66,[1]Lookups!$A:$C,3)</f>
        <v>#ERROR!</v>
      </c>
      <c r="H66" s="12" t="str">
        <f>VLOOKUP(AG66,[1]Lookups!$A:$C,2)</f>
        <v>#ERROR!</v>
      </c>
      <c r="I66" s="3" t="s">
        <v>42</v>
      </c>
      <c r="J66" s="40" t="s">
        <v>43</v>
      </c>
      <c r="K66" s="40">
        <v>1.0</v>
      </c>
      <c r="L66" s="41" t="s">
        <v>44</v>
      </c>
      <c r="M66" s="12" t="b">
        <v>1</v>
      </c>
      <c r="N66" s="12" t="b">
        <v>1</v>
      </c>
      <c r="O66" s="12">
        <f t="shared" si="5"/>
        <v>3100</v>
      </c>
      <c r="P66" s="3" t="s">
        <v>45</v>
      </c>
      <c r="Q66" s="40" t="s">
        <v>43</v>
      </c>
      <c r="R66" s="40">
        <v>1.0</v>
      </c>
      <c r="S66" s="41" t="s">
        <v>44</v>
      </c>
      <c r="T66" s="12" t="b">
        <v>1</v>
      </c>
      <c r="U66" s="12" t="b">
        <v>1</v>
      </c>
      <c r="V66" s="12">
        <f t="shared" si="6"/>
        <v>3200</v>
      </c>
      <c r="W66" s="12"/>
      <c r="X66" s="12"/>
      <c r="Y66" s="11">
        <f t="shared" si="7"/>
        <v>0.7934106911</v>
      </c>
      <c r="Z66" s="12" t="str">
        <f t="array" ref="Z66">INDEX($A$2:$A$101,RANK(Y66,$Y$2:$Y$101))</f>
        <v>EM000020</v>
      </c>
      <c r="AA66" s="12">
        <f t="shared" si="9"/>
        <v>0.512</v>
      </c>
      <c r="AB6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</v>
      </c>
      <c r="AC66" s="12"/>
      <c r="AD66" s="11">
        <f t="shared" ref="AD66:AG66" si="73">RAND()</f>
        <v>0.3524486537</v>
      </c>
      <c r="AE66" s="11">
        <f t="shared" si="73"/>
        <v>0.2476306248</v>
      </c>
      <c r="AF66" s="11">
        <f t="shared" si="73"/>
        <v>0.7476366426</v>
      </c>
      <c r="AG66" s="11">
        <f t="shared" si="73"/>
        <v>0.4255403208</v>
      </c>
    </row>
    <row r="67" ht="12.75" customHeight="1">
      <c r="A67" s="12" t="s">
        <v>177</v>
      </c>
      <c r="B67" s="6">
        <f t="shared" si="4"/>
        <v>18755</v>
      </c>
      <c r="C67" s="12"/>
      <c r="D67" s="12" t="str">
        <f>VLOOKUP(AD67,[1]Lookups!$BB$1:$BC$3,2)</f>
        <v>#ERROR!</v>
      </c>
      <c r="E67" s="12" t="str">
        <f>VLOOKUP(AE67,[1]Lookups!$BD$1:$BE$7,2)</f>
        <v>#ERROR!</v>
      </c>
      <c r="F67" s="12" t="str">
        <f>RANDBETWEEN(1,5)*1000*VLOOKUP(E67,[1]Lookups!$BE$2:$BF$8,2)</f>
        <v>#ERROR!</v>
      </c>
      <c r="G67" s="12" t="str">
        <f>VLOOKUP(AF67,[1]Lookups!$A:$C,3)</f>
        <v>#ERROR!</v>
      </c>
      <c r="H67" s="12" t="str">
        <f>VLOOKUP(AG67,[1]Lookups!$A:$C,2)</f>
        <v>#ERROR!</v>
      </c>
      <c r="I67" s="3" t="s">
        <v>42</v>
      </c>
      <c r="J67" s="40" t="s">
        <v>43</v>
      </c>
      <c r="K67" s="40">
        <v>1.0</v>
      </c>
      <c r="L67" s="41" t="s">
        <v>44</v>
      </c>
      <c r="M67" s="12" t="b">
        <v>1</v>
      </c>
      <c r="N67" s="12" t="b">
        <v>1</v>
      </c>
      <c r="O67" s="12">
        <f t="shared" si="5"/>
        <v>1500</v>
      </c>
      <c r="P67" s="3" t="s">
        <v>45</v>
      </c>
      <c r="Q67" s="40" t="s">
        <v>43</v>
      </c>
      <c r="R67" s="40">
        <v>1.0</v>
      </c>
      <c r="S67" s="41" t="s">
        <v>44</v>
      </c>
      <c r="T67" s="12" t="b">
        <v>1</v>
      </c>
      <c r="U67" s="12" t="b">
        <v>1</v>
      </c>
      <c r="V67" s="12">
        <f t="shared" si="6"/>
        <v>1500</v>
      </c>
      <c r="W67" s="12"/>
      <c r="X67" s="12"/>
      <c r="Y67" s="11">
        <f t="shared" si="7"/>
        <v>0.2795259834</v>
      </c>
      <c r="Z67" s="12" t="str">
        <f t="array" ref="Z67">INDEX($A$2:$A$101,RANK(Y67,$Y$2:$Y$101))</f>
        <v>EM000069</v>
      </c>
      <c r="AA67" s="12">
        <f t="shared" si="9"/>
        <v>0.52</v>
      </c>
      <c r="AB6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</v>
      </c>
      <c r="AC67" s="12"/>
      <c r="AD67" s="11">
        <f t="shared" ref="AD67:AG67" si="74">RAND()</f>
        <v>0.747719457</v>
      </c>
      <c r="AE67" s="11">
        <f t="shared" si="74"/>
        <v>0.686277538</v>
      </c>
      <c r="AF67" s="11">
        <f t="shared" si="74"/>
        <v>0.1489411544</v>
      </c>
      <c r="AG67" s="11">
        <f t="shared" si="74"/>
        <v>0.1775971219</v>
      </c>
    </row>
    <row r="68" ht="12.75" customHeight="1">
      <c r="A68" s="12" t="s">
        <v>178</v>
      </c>
      <c r="B68" s="6">
        <f t="shared" si="4"/>
        <v>34053</v>
      </c>
      <c r="C68" s="12"/>
      <c r="D68" s="12" t="str">
        <f>VLOOKUP(AD68,[1]Lookups!$BB$1:$BC$3,2)</f>
        <v>#ERROR!</v>
      </c>
      <c r="E68" s="12" t="str">
        <f>VLOOKUP(AE68,[1]Lookups!$BD$1:$BE$7,2)</f>
        <v>#ERROR!</v>
      </c>
      <c r="F68" s="12" t="str">
        <f>RANDBETWEEN(1,5)*1000*VLOOKUP(E68,[1]Lookups!$BE$2:$BF$8,2)</f>
        <v>#ERROR!</v>
      </c>
      <c r="G68" s="12" t="str">
        <f>VLOOKUP(AF68,[1]Lookups!$A:$C,3)</f>
        <v>#ERROR!</v>
      </c>
      <c r="H68" s="12" t="str">
        <f>VLOOKUP(AG68,[1]Lookups!$A:$C,2)</f>
        <v>#ERROR!</v>
      </c>
      <c r="I68" s="3" t="s">
        <v>42</v>
      </c>
      <c r="J68" s="40" t="s">
        <v>43</v>
      </c>
      <c r="K68" s="40">
        <v>1.0</v>
      </c>
      <c r="L68" s="41" t="s">
        <v>44</v>
      </c>
      <c r="M68" s="12" t="b">
        <v>1</v>
      </c>
      <c r="N68" s="12" t="b">
        <v>1</v>
      </c>
      <c r="O68" s="12">
        <f t="shared" si="5"/>
        <v>2800</v>
      </c>
      <c r="P68" s="3" t="s">
        <v>45</v>
      </c>
      <c r="Q68" s="40" t="s">
        <v>43</v>
      </c>
      <c r="R68" s="40">
        <v>1.0</v>
      </c>
      <c r="S68" s="41" t="s">
        <v>44</v>
      </c>
      <c r="T68" s="12" t="b">
        <v>1</v>
      </c>
      <c r="U68" s="12" t="b">
        <v>1</v>
      </c>
      <c r="V68" s="12">
        <f t="shared" si="6"/>
        <v>1700</v>
      </c>
      <c r="W68" s="12"/>
      <c r="X68" s="12"/>
      <c r="Y68" s="11">
        <f t="shared" si="7"/>
        <v>0.7089359823</v>
      </c>
      <c r="Z68" s="12" t="str">
        <f t="array" ref="Z68">INDEX($A$2:$A$101,RANK(Y68,$Y$2:$Y$101))</f>
        <v>EM000022</v>
      </c>
      <c r="AA68" s="12">
        <f t="shared" si="9"/>
        <v>0.528</v>
      </c>
      <c r="AB6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</v>
      </c>
      <c r="AC68" s="12"/>
      <c r="AD68" s="11">
        <f t="shared" ref="AD68:AG68" si="75">RAND()</f>
        <v>0.4814806645</v>
      </c>
      <c r="AE68" s="11">
        <f t="shared" si="75"/>
        <v>0.8954324323</v>
      </c>
      <c r="AF68" s="11">
        <f t="shared" si="75"/>
        <v>0.2636119179</v>
      </c>
      <c r="AG68" s="11">
        <f t="shared" si="75"/>
        <v>0.1337555349</v>
      </c>
    </row>
    <row r="69" ht="12.75" customHeight="1">
      <c r="A69" s="12" t="s">
        <v>179</v>
      </c>
      <c r="B69" s="6">
        <f t="shared" si="4"/>
        <v>20963</v>
      </c>
      <c r="C69" s="12"/>
      <c r="D69" s="12" t="str">
        <f>VLOOKUP(AD69,[1]Lookups!$BB$1:$BC$3,2)</f>
        <v>#ERROR!</v>
      </c>
      <c r="E69" s="12" t="str">
        <f>VLOOKUP(AE69,[1]Lookups!$BD$1:$BE$7,2)</f>
        <v>#ERROR!</v>
      </c>
      <c r="F69" s="12" t="str">
        <f>RANDBETWEEN(1,5)*1000*VLOOKUP(E69,[1]Lookups!$BE$2:$BF$8,2)</f>
        <v>#ERROR!</v>
      </c>
      <c r="G69" s="12" t="str">
        <f>VLOOKUP(AF69,[1]Lookups!$A:$C,3)</f>
        <v>#ERROR!</v>
      </c>
      <c r="H69" s="12" t="str">
        <f>VLOOKUP(AG69,[1]Lookups!$A:$C,2)</f>
        <v>#ERROR!</v>
      </c>
      <c r="I69" s="3" t="s">
        <v>42</v>
      </c>
      <c r="J69" s="40" t="s">
        <v>43</v>
      </c>
      <c r="K69" s="40">
        <v>1.0</v>
      </c>
      <c r="L69" s="41" t="s">
        <v>44</v>
      </c>
      <c r="M69" s="12" t="b">
        <v>1</v>
      </c>
      <c r="N69" s="12" t="b">
        <v>1</v>
      </c>
      <c r="O69" s="12">
        <f t="shared" si="5"/>
        <v>2400</v>
      </c>
      <c r="P69" s="3" t="s">
        <v>45</v>
      </c>
      <c r="Q69" s="40" t="s">
        <v>43</v>
      </c>
      <c r="R69" s="40">
        <v>1.0</v>
      </c>
      <c r="S69" s="41" t="s">
        <v>44</v>
      </c>
      <c r="T69" s="12" t="b">
        <v>1</v>
      </c>
      <c r="U69" s="12" t="b">
        <v>1</v>
      </c>
      <c r="V69" s="12">
        <f t="shared" si="6"/>
        <v>4000</v>
      </c>
      <c r="W69" s="12"/>
      <c r="X69" s="12"/>
      <c r="Y69" s="11">
        <f t="shared" si="7"/>
        <v>0.6058709937</v>
      </c>
      <c r="Z69" s="12" t="str">
        <f t="array" ref="Z69">INDEX($A$2:$A$101,RANK(Y69,$Y$2:$Y$101))</f>
        <v>EM000034</v>
      </c>
      <c r="AA69" s="12">
        <f t="shared" si="9"/>
        <v>0.536</v>
      </c>
      <c r="AB6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</v>
      </c>
      <c r="AC69" s="12"/>
      <c r="AD69" s="11">
        <f t="shared" ref="AD69:AG69" si="76">RAND()</f>
        <v>0.4542565856</v>
      </c>
      <c r="AE69" s="11">
        <f t="shared" si="76"/>
        <v>0.8245110953</v>
      </c>
      <c r="AF69" s="11">
        <f t="shared" si="76"/>
        <v>0.7633392362</v>
      </c>
      <c r="AG69" s="11">
        <f t="shared" si="76"/>
        <v>0.1162122991</v>
      </c>
    </row>
    <row r="70" ht="12.75" customHeight="1">
      <c r="A70" s="12" t="s">
        <v>180</v>
      </c>
      <c r="B70" s="6">
        <f t="shared" si="4"/>
        <v>20517</v>
      </c>
      <c r="C70" s="12"/>
      <c r="D70" s="12" t="str">
        <f>VLOOKUP(AD70,[1]Lookups!$BB$1:$BC$3,2)</f>
        <v>#ERROR!</v>
      </c>
      <c r="E70" s="12" t="str">
        <f>VLOOKUP(AE70,[1]Lookups!$BD$1:$BE$7,2)</f>
        <v>#ERROR!</v>
      </c>
      <c r="F70" s="12" t="str">
        <f>RANDBETWEEN(1,5)*1000*VLOOKUP(E70,[1]Lookups!$BE$2:$BF$8,2)</f>
        <v>#ERROR!</v>
      </c>
      <c r="G70" s="12" t="str">
        <f>VLOOKUP(AF70,[1]Lookups!$A:$C,3)</f>
        <v>#ERROR!</v>
      </c>
      <c r="H70" s="12" t="str">
        <f>VLOOKUP(AG70,[1]Lookups!$A:$C,2)</f>
        <v>#ERROR!</v>
      </c>
      <c r="I70" s="3" t="s">
        <v>42</v>
      </c>
      <c r="J70" s="40" t="s">
        <v>43</v>
      </c>
      <c r="K70" s="40">
        <v>1.0</v>
      </c>
      <c r="L70" s="41" t="s">
        <v>44</v>
      </c>
      <c r="M70" s="12" t="b">
        <v>1</v>
      </c>
      <c r="N70" s="12" t="b">
        <v>1</v>
      </c>
      <c r="O70" s="12">
        <f t="shared" si="5"/>
        <v>3500</v>
      </c>
      <c r="P70" s="3" t="s">
        <v>45</v>
      </c>
      <c r="Q70" s="40" t="s">
        <v>43</v>
      </c>
      <c r="R70" s="40">
        <v>1.0</v>
      </c>
      <c r="S70" s="41" t="s">
        <v>44</v>
      </c>
      <c r="T70" s="12" t="b">
        <v>1</v>
      </c>
      <c r="U70" s="12" t="b">
        <v>1</v>
      </c>
      <c r="V70" s="12">
        <f t="shared" si="6"/>
        <v>4500</v>
      </c>
      <c r="W70" s="12"/>
      <c r="X70" s="12"/>
      <c r="Y70" s="11">
        <f t="shared" si="7"/>
        <v>0.3333033377</v>
      </c>
      <c r="Z70" s="12" t="str">
        <f t="array" ref="Z70">INDEX($A$2:$A$101,RANK(Y70,$Y$2:$Y$101))</f>
        <v>EM000064</v>
      </c>
      <c r="AA70" s="12">
        <f t="shared" si="9"/>
        <v>0.544</v>
      </c>
      <c r="AB7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</v>
      </c>
      <c r="AC70" s="12"/>
      <c r="AD70" s="11">
        <f t="shared" ref="AD70:AG70" si="77">RAND()</f>
        <v>0.7563331757</v>
      </c>
      <c r="AE70" s="11">
        <f t="shared" si="77"/>
        <v>0.1644653614</v>
      </c>
      <c r="AF70" s="11">
        <f t="shared" si="77"/>
        <v>0.2507958524</v>
      </c>
      <c r="AG70" s="11">
        <f t="shared" si="77"/>
        <v>0.9663587282</v>
      </c>
    </row>
    <row r="71" ht="12.75" customHeight="1">
      <c r="A71" s="12" t="s">
        <v>182</v>
      </c>
      <c r="B71" s="6">
        <f t="shared" si="4"/>
        <v>21128</v>
      </c>
      <c r="C71" s="12"/>
      <c r="D71" s="12" t="str">
        <f>VLOOKUP(AD71,[1]Lookups!$BB$1:$BC$3,2)</f>
        <v>#ERROR!</v>
      </c>
      <c r="E71" s="12" t="str">
        <f>VLOOKUP(AE71,[1]Lookups!$BD$1:$BE$7,2)</f>
        <v>#ERROR!</v>
      </c>
      <c r="F71" s="12" t="str">
        <f>RANDBETWEEN(1,5)*1000*VLOOKUP(E71,[1]Lookups!$BE$2:$BF$8,2)</f>
        <v>#ERROR!</v>
      </c>
      <c r="G71" s="12" t="str">
        <f>VLOOKUP(AF71,[1]Lookups!$A:$C,3)</f>
        <v>#ERROR!</v>
      </c>
      <c r="H71" s="12" t="str">
        <f>VLOOKUP(AG71,[1]Lookups!$A:$C,2)</f>
        <v>#ERROR!</v>
      </c>
      <c r="I71" s="3" t="s">
        <v>42</v>
      </c>
      <c r="J71" s="40" t="s">
        <v>43</v>
      </c>
      <c r="K71" s="40">
        <v>1.0</v>
      </c>
      <c r="L71" s="41" t="s">
        <v>44</v>
      </c>
      <c r="M71" s="12" t="b">
        <v>1</v>
      </c>
      <c r="N71" s="12" t="b">
        <v>1</v>
      </c>
      <c r="O71" s="12">
        <f t="shared" si="5"/>
        <v>4300</v>
      </c>
      <c r="P71" s="3" t="s">
        <v>45</v>
      </c>
      <c r="Q71" s="40" t="s">
        <v>43</v>
      </c>
      <c r="R71" s="40">
        <v>1.0</v>
      </c>
      <c r="S71" s="41" t="s">
        <v>44</v>
      </c>
      <c r="T71" s="12" t="b">
        <v>1</v>
      </c>
      <c r="U71" s="12" t="b">
        <v>1</v>
      </c>
      <c r="V71" s="12">
        <f t="shared" si="6"/>
        <v>3000</v>
      </c>
      <c r="W71" s="12"/>
      <c r="X71" s="12"/>
      <c r="Y71" s="11">
        <f t="shared" si="7"/>
        <v>0.03926694156</v>
      </c>
      <c r="Z71" s="12" t="str">
        <f t="array" ref="Z71">INDEX($A$2:$A$101,RANK(Y71,$Y$2:$Y$101))</f>
        <v>EM000099</v>
      </c>
      <c r="AA71" s="12">
        <f t="shared" si="9"/>
        <v>0.552</v>
      </c>
      <c r="AB7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</v>
      </c>
      <c r="AC71" s="12"/>
      <c r="AD71" s="11">
        <f t="shared" ref="AD71:AG71" si="78">RAND()</f>
        <v>0.06977009873</v>
      </c>
      <c r="AE71" s="11">
        <f t="shared" si="78"/>
        <v>0.2588865918</v>
      </c>
      <c r="AF71" s="11">
        <f t="shared" si="78"/>
        <v>0.429978191</v>
      </c>
      <c r="AG71" s="11">
        <f t="shared" si="78"/>
        <v>0.02821774452</v>
      </c>
    </row>
    <row r="72" ht="12.75" customHeight="1">
      <c r="A72" s="12" t="s">
        <v>184</v>
      </c>
      <c r="B72" s="6">
        <f t="shared" si="4"/>
        <v>26667</v>
      </c>
      <c r="C72" s="12"/>
      <c r="D72" s="12" t="str">
        <f>VLOOKUP(AD72,[1]Lookups!$BB$1:$BC$3,2)</f>
        <v>#ERROR!</v>
      </c>
      <c r="E72" s="12" t="str">
        <f>VLOOKUP(AE72,[1]Lookups!$BD$1:$BE$7,2)</f>
        <v>#ERROR!</v>
      </c>
      <c r="F72" s="12" t="str">
        <f>RANDBETWEEN(1,5)*1000*VLOOKUP(E72,[1]Lookups!$BE$2:$BF$8,2)</f>
        <v>#ERROR!</v>
      </c>
      <c r="G72" s="12" t="str">
        <f>VLOOKUP(AF72,[1]Lookups!$A:$C,3)</f>
        <v>#ERROR!</v>
      </c>
      <c r="H72" s="12" t="str">
        <f>VLOOKUP(AG72,[1]Lookups!$A:$C,2)</f>
        <v>#ERROR!</v>
      </c>
      <c r="I72" s="3" t="s">
        <v>42</v>
      </c>
      <c r="J72" s="40" t="s">
        <v>43</v>
      </c>
      <c r="K72" s="40">
        <v>1.0</v>
      </c>
      <c r="L72" s="41" t="s">
        <v>44</v>
      </c>
      <c r="M72" s="12" t="b">
        <v>1</v>
      </c>
      <c r="N72" s="12" t="b">
        <v>1</v>
      </c>
      <c r="O72" s="12">
        <f t="shared" si="5"/>
        <v>4800</v>
      </c>
      <c r="P72" s="3" t="s">
        <v>45</v>
      </c>
      <c r="Q72" s="40" t="s">
        <v>43</v>
      </c>
      <c r="R72" s="40">
        <v>1.0</v>
      </c>
      <c r="S72" s="41" t="s">
        <v>44</v>
      </c>
      <c r="T72" s="12" t="b">
        <v>1</v>
      </c>
      <c r="U72" s="12" t="b">
        <v>1</v>
      </c>
      <c r="V72" s="12">
        <f t="shared" si="6"/>
        <v>2900</v>
      </c>
      <c r="W72" s="12"/>
      <c r="X72" s="12"/>
      <c r="Y72" s="11">
        <f t="shared" si="7"/>
        <v>0.7384579866</v>
      </c>
      <c r="Z72" s="12" t="str">
        <f t="array" ref="Z72">INDEX($A$2:$A$101,RANK(Y72,$Y$2:$Y$101))</f>
        <v>EM000021</v>
      </c>
      <c r="AA72" s="12">
        <f t="shared" si="9"/>
        <v>0.56</v>
      </c>
      <c r="AB7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</v>
      </c>
      <c r="AC72" s="12"/>
      <c r="AD72" s="11">
        <f t="shared" ref="AD72:AG72" si="79">RAND()</f>
        <v>0.8641137654</v>
      </c>
      <c r="AE72" s="11">
        <f t="shared" si="79"/>
        <v>0.9087037617</v>
      </c>
      <c r="AF72" s="11">
        <f t="shared" si="79"/>
        <v>0.8475954959</v>
      </c>
      <c r="AG72" s="11">
        <f t="shared" si="79"/>
        <v>0.5464205386</v>
      </c>
    </row>
    <row r="73" ht="12.75" customHeight="1">
      <c r="A73" s="12" t="s">
        <v>185</v>
      </c>
      <c r="B73" s="6">
        <f t="shared" si="4"/>
        <v>19671</v>
      </c>
      <c r="C73" s="12"/>
      <c r="D73" s="12" t="str">
        <f>VLOOKUP(AD73,[1]Lookups!$BB$1:$BC$3,2)</f>
        <v>#ERROR!</v>
      </c>
      <c r="E73" s="12" t="str">
        <f>VLOOKUP(AE73,[1]Lookups!$BD$1:$BE$7,2)</f>
        <v>#ERROR!</v>
      </c>
      <c r="F73" s="12" t="str">
        <f>RANDBETWEEN(1,5)*1000*VLOOKUP(E73,[1]Lookups!$BE$2:$BF$8,2)</f>
        <v>#ERROR!</v>
      </c>
      <c r="G73" s="12" t="str">
        <f>VLOOKUP(AF73,[1]Lookups!$A:$C,3)</f>
        <v>#ERROR!</v>
      </c>
      <c r="H73" s="12" t="str">
        <f>VLOOKUP(AG73,[1]Lookups!$A:$C,2)</f>
        <v>#ERROR!</v>
      </c>
      <c r="I73" s="3" t="s">
        <v>42</v>
      </c>
      <c r="J73" s="40" t="s">
        <v>43</v>
      </c>
      <c r="K73" s="40">
        <v>1.0</v>
      </c>
      <c r="L73" s="41" t="s">
        <v>44</v>
      </c>
      <c r="M73" s="12" t="b">
        <v>1</v>
      </c>
      <c r="N73" s="12" t="b">
        <v>1</v>
      </c>
      <c r="O73" s="12">
        <f t="shared" si="5"/>
        <v>3700</v>
      </c>
      <c r="P73" s="3" t="s">
        <v>45</v>
      </c>
      <c r="Q73" s="40" t="s">
        <v>43</v>
      </c>
      <c r="R73" s="40">
        <v>1.0</v>
      </c>
      <c r="S73" s="41" t="s">
        <v>44</v>
      </c>
      <c r="T73" s="12" t="b">
        <v>1</v>
      </c>
      <c r="U73" s="12" t="b">
        <v>1</v>
      </c>
      <c r="V73" s="12">
        <f t="shared" si="6"/>
        <v>1700</v>
      </c>
      <c r="W73" s="12"/>
      <c r="X73" s="12"/>
      <c r="Y73" s="11">
        <f t="shared" si="7"/>
        <v>0.4289994942</v>
      </c>
      <c r="Z73" s="12" t="str">
        <f t="array" ref="Z73">INDEX($A$2:$A$101,RANK(Y73,$Y$2:$Y$101))</f>
        <v>EM000053</v>
      </c>
      <c r="AA73" s="12">
        <f t="shared" si="9"/>
        <v>0.568</v>
      </c>
      <c r="AB7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</v>
      </c>
      <c r="AC73" s="12"/>
      <c r="AD73" s="11">
        <f t="shared" ref="AD73:AG73" si="80">RAND()</f>
        <v>0.4251653924</v>
      </c>
      <c r="AE73" s="11">
        <f t="shared" si="80"/>
        <v>0.8365690663</v>
      </c>
      <c r="AF73" s="11">
        <f t="shared" si="80"/>
        <v>0.8174052886</v>
      </c>
      <c r="AG73" s="11">
        <f t="shared" si="80"/>
        <v>0.2611191715</v>
      </c>
    </row>
    <row r="74" ht="12.75" customHeight="1">
      <c r="A74" s="12" t="s">
        <v>186</v>
      </c>
      <c r="B74" s="6">
        <f t="shared" si="4"/>
        <v>17175</v>
      </c>
      <c r="C74" s="12"/>
      <c r="D74" s="12" t="str">
        <f>VLOOKUP(AD74,[1]Lookups!$BB$1:$BC$3,2)</f>
        <v>#ERROR!</v>
      </c>
      <c r="E74" s="12" t="str">
        <f>VLOOKUP(AE74,[1]Lookups!$BD$1:$BE$7,2)</f>
        <v>#ERROR!</v>
      </c>
      <c r="F74" s="12" t="str">
        <f>RANDBETWEEN(1,5)*1000*VLOOKUP(E74,[1]Lookups!$BE$2:$BF$8,2)</f>
        <v>#ERROR!</v>
      </c>
      <c r="G74" s="12" t="str">
        <f>VLOOKUP(AF74,[1]Lookups!$A:$C,3)</f>
        <v>#ERROR!</v>
      </c>
      <c r="H74" s="12" t="str">
        <f>VLOOKUP(AG74,[1]Lookups!$A:$C,2)</f>
        <v>#ERROR!</v>
      </c>
      <c r="I74" s="3" t="s">
        <v>42</v>
      </c>
      <c r="J74" s="40" t="s">
        <v>43</v>
      </c>
      <c r="K74" s="40">
        <v>1.0</v>
      </c>
      <c r="L74" s="41" t="s">
        <v>44</v>
      </c>
      <c r="M74" s="12" t="b">
        <v>1</v>
      </c>
      <c r="N74" s="12" t="b">
        <v>1</v>
      </c>
      <c r="O74" s="12">
        <f t="shared" si="5"/>
        <v>3700</v>
      </c>
      <c r="P74" s="3" t="s">
        <v>45</v>
      </c>
      <c r="Q74" s="40" t="s">
        <v>43</v>
      </c>
      <c r="R74" s="40">
        <v>1.0</v>
      </c>
      <c r="S74" s="41" t="s">
        <v>44</v>
      </c>
      <c r="T74" s="12" t="b">
        <v>1</v>
      </c>
      <c r="U74" s="12" t="b">
        <v>1</v>
      </c>
      <c r="V74" s="12">
        <f t="shared" si="6"/>
        <v>3700</v>
      </c>
      <c r="W74" s="12"/>
      <c r="X74" s="12"/>
      <c r="Y74" s="11">
        <f t="shared" si="7"/>
        <v>0.3501068678</v>
      </c>
      <c r="Z74" s="12" t="str">
        <f t="array" ref="Z74">INDEX($A$2:$A$101,RANK(Y74,$Y$2:$Y$101))</f>
        <v>EM000061</v>
      </c>
      <c r="AA74" s="12">
        <f t="shared" si="9"/>
        <v>0.576</v>
      </c>
      <c r="AB7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</v>
      </c>
      <c r="AC74" s="12"/>
      <c r="AD74" s="11">
        <f t="shared" ref="AD74:AG74" si="81">RAND()</f>
        <v>0.8893302872</v>
      </c>
      <c r="AE74" s="11">
        <f t="shared" si="81"/>
        <v>0.1165930734</v>
      </c>
      <c r="AF74" s="11">
        <f t="shared" si="81"/>
        <v>0.277817564</v>
      </c>
      <c r="AG74" s="11">
        <f t="shared" si="81"/>
        <v>0.2034757346</v>
      </c>
    </row>
    <row r="75" ht="12.75" customHeight="1">
      <c r="A75" s="12" t="s">
        <v>187</v>
      </c>
      <c r="B75" s="6">
        <f t="shared" si="4"/>
        <v>28784</v>
      </c>
      <c r="C75" s="12"/>
      <c r="D75" s="12" t="str">
        <f>VLOOKUP(AD75,[1]Lookups!$BB$1:$BC$3,2)</f>
        <v>#ERROR!</v>
      </c>
      <c r="E75" s="12" t="str">
        <f>VLOOKUP(AE75,[1]Lookups!$BD$1:$BE$7,2)</f>
        <v>#ERROR!</v>
      </c>
      <c r="F75" s="12" t="str">
        <f>RANDBETWEEN(1,5)*1000*VLOOKUP(E75,[1]Lookups!$BE$2:$BF$8,2)</f>
        <v>#ERROR!</v>
      </c>
      <c r="G75" s="12" t="str">
        <f>VLOOKUP(AF75,[1]Lookups!$A:$C,3)</f>
        <v>#ERROR!</v>
      </c>
      <c r="H75" s="12" t="str">
        <f>VLOOKUP(AG75,[1]Lookups!$A:$C,2)</f>
        <v>#ERROR!</v>
      </c>
      <c r="I75" s="3" t="s">
        <v>42</v>
      </c>
      <c r="J75" s="40" t="s">
        <v>43</v>
      </c>
      <c r="K75" s="40">
        <v>1.0</v>
      </c>
      <c r="L75" s="41" t="s">
        <v>44</v>
      </c>
      <c r="M75" s="12" t="b">
        <v>1</v>
      </c>
      <c r="N75" s="12" t="b">
        <v>1</v>
      </c>
      <c r="O75" s="12">
        <f t="shared" si="5"/>
        <v>4600</v>
      </c>
      <c r="P75" s="3" t="s">
        <v>45</v>
      </c>
      <c r="Q75" s="40" t="s">
        <v>43</v>
      </c>
      <c r="R75" s="40">
        <v>1.0</v>
      </c>
      <c r="S75" s="41" t="s">
        <v>44</v>
      </c>
      <c r="T75" s="12" t="b">
        <v>1</v>
      </c>
      <c r="U75" s="12" t="b">
        <v>1</v>
      </c>
      <c r="V75" s="12">
        <f t="shared" si="6"/>
        <v>3200</v>
      </c>
      <c r="W75" s="12"/>
      <c r="X75" s="12"/>
      <c r="Y75" s="11">
        <f t="shared" si="7"/>
        <v>0.55735921</v>
      </c>
      <c r="Z75" s="12" t="str">
        <f t="array" ref="Z75">INDEX($A$2:$A$101,RANK(Y75,$Y$2:$Y$101))</f>
        <v>EM000038</v>
      </c>
      <c r="AA75" s="12">
        <f t="shared" si="9"/>
        <v>0.584</v>
      </c>
      <c r="AB7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</v>
      </c>
      <c r="AC75" s="12"/>
      <c r="AD75" s="11">
        <f t="shared" ref="AD75:AG75" si="82">RAND()</f>
        <v>0.8272262032</v>
      </c>
      <c r="AE75" s="11">
        <f t="shared" si="82"/>
        <v>0.2951611787</v>
      </c>
      <c r="AF75" s="11">
        <f t="shared" si="82"/>
        <v>0.7055982467</v>
      </c>
      <c r="AG75" s="11">
        <f t="shared" si="82"/>
        <v>0.2817420983</v>
      </c>
    </row>
    <row r="76" ht="12.75" customHeight="1">
      <c r="A76" s="12" t="s">
        <v>189</v>
      </c>
      <c r="B76" s="6">
        <f t="shared" si="4"/>
        <v>35560</v>
      </c>
      <c r="C76" s="12"/>
      <c r="D76" s="12" t="str">
        <f>VLOOKUP(AD76,[1]Lookups!$BB$1:$BC$3,2)</f>
        <v>#ERROR!</v>
      </c>
      <c r="E76" s="12" t="str">
        <f>VLOOKUP(AE76,[1]Lookups!$BD$1:$BE$7,2)</f>
        <v>#ERROR!</v>
      </c>
      <c r="F76" s="12" t="str">
        <f>RANDBETWEEN(1,5)*1000*VLOOKUP(E76,[1]Lookups!$BE$2:$BF$8,2)</f>
        <v>#ERROR!</v>
      </c>
      <c r="G76" s="12" t="str">
        <f>VLOOKUP(AF76,[1]Lookups!$A:$C,3)</f>
        <v>#ERROR!</v>
      </c>
      <c r="H76" s="12" t="str">
        <f>VLOOKUP(AG76,[1]Lookups!$A:$C,2)</f>
        <v>#ERROR!</v>
      </c>
      <c r="I76" s="3" t="s">
        <v>42</v>
      </c>
      <c r="J76" s="40" t="s">
        <v>43</v>
      </c>
      <c r="K76" s="40">
        <v>1.0</v>
      </c>
      <c r="L76" s="41" t="s">
        <v>44</v>
      </c>
      <c r="M76" s="12" t="b">
        <v>1</v>
      </c>
      <c r="N76" s="12" t="b">
        <v>1</v>
      </c>
      <c r="O76" s="12">
        <f t="shared" si="5"/>
        <v>2300</v>
      </c>
      <c r="P76" s="3" t="s">
        <v>45</v>
      </c>
      <c r="Q76" s="40" t="s">
        <v>43</v>
      </c>
      <c r="R76" s="40">
        <v>1.0</v>
      </c>
      <c r="S76" s="41" t="s">
        <v>44</v>
      </c>
      <c r="T76" s="12" t="b">
        <v>1</v>
      </c>
      <c r="U76" s="12" t="b">
        <v>1</v>
      </c>
      <c r="V76" s="12">
        <f t="shared" si="6"/>
        <v>4600</v>
      </c>
      <c r="W76" s="12"/>
      <c r="X76" s="12"/>
      <c r="Y76" s="11">
        <f t="shared" si="7"/>
        <v>0.3378566201</v>
      </c>
      <c r="Z76" s="12" t="str">
        <f t="array" ref="Z76">INDEX($A$2:$A$101,RANK(Y76,$Y$2:$Y$101))</f>
        <v>EM000063</v>
      </c>
      <c r="AA76" s="12">
        <f t="shared" si="9"/>
        <v>0.592</v>
      </c>
      <c r="AB7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</v>
      </c>
      <c r="AC76" s="12"/>
      <c r="AD76" s="11">
        <f t="shared" ref="AD76:AG76" si="83">RAND()</f>
        <v>0.2581013862</v>
      </c>
      <c r="AE76" s="11">
        <f t="shared" si="83"/>
        <v>0.6335653633</v>
      </c>
      <c r="AF76" s="11">
        <f t="shared" si="83"/>
        <v>0.1579058856</v>
      </c>
      <c r="AG76" s="11">
        <f t="shared" si="83"/>
        <v>0.1495904677</v>
      </c>
    </row>
    <row r="77" ht="12.75" customHeight="1">
      <c r="A77" s="12" t="s">
        <v>190</v>
      </c>
      <c r="B77" s="6">
        <f t="shared" si="4"/>
        <v>20926</v>
      </c>
      <c r="C77" s="12"/>
      <c r="D77" s="12" t="str">
        <f>VLOOKUP(AD77,[1]Lookups!$BB$1:$BC$3,2)</f>
        <v>#ERROR!</v>
      </c>
      <c r="E77" s="12" t="str">
        <f>VLOOKUP(AE77,[1]Lookups!$BD$1:$BE$7,2)</f>
        <v>#ERROR!</v>
      </c>
      <c r="F77" s="12" t="str">
        <f>RANDBETWEEN(1,5)*1000*VLOOKUP(E77,[1]Lookups!$BE$2:$BF$8,2)</f>
        <v>#ERROR!</v>
      </c>
      <c r="G77" s="12" t="str">
        <f>VLOOKUP(AF77,[1]Lookups!$A:$C,3)</f>
        <v>#ERROR!</v>
      </c>
      <c r="H77" s="12" t="str">
        <f>VLOOKUP(AG77,[1]Lookups!$A:$C,2)</f>
        <v>#ERROR!</v>
      </c>
      <c r="I77" s="3" t="s">
        <v>42</v>
      </c>
      <c r="J77" s="40" t="s">
        <v>43</v>
      </c>
      <c r="K77" s="40">
        <v>1.0</v>
      </c>
      <c r="L77" s="41" t="s">
        <v>44</v>
      </c>
      <c r="M77" s="12" t="b">
        <v>1</v>
      </c>
      <c r="N77" s="12" t="b">
        <v>1</v>
      </c>
      <c r="O77" s="12">
        <f t="shared" si="5"/>
        <v>3200</v>
      </c>
      <c r="P77" s="3" t="s">
        <v>45</v>
      </c>
      <c r="Q77" s="40" t="s">
        <v>43</v>
      </c>
      <c r="R77" s="40">
        <v>1.0</v>
      </c>
      <c r="S77" s="41" t="s">
        <v>44</v>
      </c>
      <c r="T77" s="12" t="b">
        <v>1</v>
      </c>
      <c r="U77" s="12" t="b">
        <v>1</v>
      </c>
      <c r="V77" s="12">
        <f t="shared" si="6"/>
        <v>4900</v>
      </c>
      <c r="W77" s="12"/>
      <c r="X77" s="12"/>
      <c r="Y77" s="11">
        <f t="shared" si="7"/>
        <v>0.9179317357</v>
      </c>
      <c r="Z77" s="12" t="str">
        <f t="array" ref="Z77">INDEX($A$2:$A$101,RANK(Y77,$Y$2:$Y$101))</f>
        <v>EM000008</v>
      </c>
      <c r="AA77" s="12">
        <f t="shared" si="9"/>
        <v>0.6</v>
      </c>
      <c r="AB7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</v>
      </c>
      <c r="AC77" s="12"/>
      <c r="AD77" s="11">
        <f t="shared" ref="AD77:AG77" si="84">RAND()</f>
        <v>0.3776948262</v>
      </c>
      <c r="AE77" s="11">
        <f t="shared" si="84"/>
        <v>0.702648724</v>
      </c>
      <c r="AF77" s="11">
        <f t="shared" si="84"/>
        <v>0.6467791768</v>
      </c>
      <c r="AG77" s="11">
        <f t="shared" si="84"/>
        <v>0.7061657884</v>
      </c>
    </row>
    <row r="78" ht="12.75" customHeight="1">
      <c r="A78" s="12" t="s">
        <v>191</v>
      </c>
      <c r="B78" s="6">
        <f t="shared" si="4"/>
        <v>31309</v>
      </c>
      <c r="C78" s="12"/>
      <c r="D78" s="12" t="str">
        <f>VLOOKUP(AD78,[1]Lookups!$BB$1:$BC$3,2)</f>
        <v>#ERROR!</v>
      </c>
      <c r="E78" s="12" t="str">
        <f>VLOOKUP(AE78,[1]Lookups!$BD$1:$BE$7,2)</f>
        <v>#ERROR!</v>
      </c>
      <c r="F78" s="12" t="str">
        <f>RANDBETWEEN(1,5)*1000*VLOOKUP(E78,[1]Lookups!$BE$2:$BF$8,2)</f>
        <v>#ERROR!</v>
      </c>
      <c r="G78" s="12" t="str">
        <f>VLOOKUP(AF78,[1]Lookups!$A:$C,3)</f>
        <v>#ERROR!</v>
      </c>
      <c r="H78" s="12" t="str">
        <f>VLOOKUP(AG78,[1]Lookups!$A:$C,2)</f>
        <v>#ERROR!</v>
      </c>
      <c r="I78" s="3" t="s">
        <v>42</v>
      </c>
      <c r="J78" s="40" t="s">
        <v>43</v>
      </c>
      <c r="K78" s="40">
        <v>1.0</v>
      </c>
      <c r="L78" s="41" t="s">
        <v>44</v>
      </c>
      <c r="M78" s="12" t="b">
        <v>1</v>
      </c>
      <c r="N78" s="12" t="b">
        <v>1</v>
      </c>
      <c r="O78" s="12">
        <f t="shared" si="5"/>
        <v>2200</v>
      </c>
      <c r="P78" s="3" t="s">
        <v>45</v>
      </c>
      <c r="Q78" s="40" t="s">
        <v>43</v>
      </c>
      <c r="R78" s="40">
        <v>1.0</v>
      </c>
      <c r="S78" s="41" t="s">
        <v>44</v>
      </c>
      <c r="T78" s="12" t="b">
        <v>1</v>
      </c>
      <c r="U78" s="12" t="b">
        <v>1</v>
      </c>
      <c r="V78" s="12">
        <f t="shared" si="6"/>
        <v>3100</v>
      </c>
      <c r="W78" s="12"/>
      <c r="X78" s="12"/>
      <c r="Y78" s="11">
        <f t="shared" si="7"/>
        <v>0.1161227664</v>
      </c>
      <c r="Z78" s="12" t="str">
        <f t="array" ref="Z78">INDEX($A$2:$A$101,RANK(Y78,$Y$2:$Y$101))</f>
        <v>EM000089</v>
      </c>
      <c r="AA78" s="12">
        <f t="shared" si="9"/>
        <v>0.608</v>
      </c>
      <c r="AB7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</v>
      </c>
      <c r="AC78" s="12"/>
      <c r="AD78" s="11">
        <f t="shared" ref="AD78:AG78" si="85">RAND()</f>
        <v>0.8818933304</v>
      </c>
      <c r="AE78" s="11">
        <f t="shared" si="85"/>
        <v>0.8491824961</v>
      </c>
      <c r="AF78" s="11">
        <f t="shared" si="85"/>
        <v>0.2361317992</v>
      </c>
      <c r="AG78" s="11">
        <f t="shared" si="85"/>
        <v>0.3609370303</v>
      </c>
    </row>
    <row r="79" ht="12.75" customHeight="1">
      <c r="A79" s="12" t="s">
        <v>192</v>
      </c>
      <c r="B79" s="6">
        <f t="shared" si="4"/>
        <v>36881</v>
      </c>
      <c r="C79" s="12"/>
      <c r="D79" s="12" t="str">
        <f>VLOOKUP(AD79,[1]Lookups!$BB$1:$BC$3,2)</f>
        <v>#ERROR!</v>
      </c>
      <c r="E79" s="12" t="str">
        <f>VLOOKUP(AE79,[1]Lookups!$BD$1:$BE$7,2)</f>
        <v>#ERROR!</v>
      </c>
      <c r="F79" s="12" t="str">
        <f>RANDBETWEEN(1,5)*1000*VLOOKUP(E79,[1]Lookups!$BE$2:$BF$8,2)</f>
        <v>#ERROR!</v>
      </c>
      <c r="G79" s="12" t="str">
        <f>VLOOKUP(AF79,[1]Lookups!$A:$C,3)</f>
        <v>#ERROR!</v>
      </c>
      <c r="H79" s="12" t="str">
        <f>VLOOKUP(AG79,[1]Lookups!$A:$C,2)</f>
        <v>#ERROR!</v>
      </c>
      <c r="I79" s="3" t="s">
        <v>42</v>
      </c>
      <c r="J79" s="40" t="s">
        <v>43</v>
      </c>
      <c r="K79" s="40">
        <v>1.0</v>
      </c>
      <c r="L79" s="41" t="s">
        <v>44</v>
      </c>
      <c r="M79" s="12" t="b">
        <v>1</v>
      </c>
      <c r="N79" s="12" t="b">
        <v>1</v>
      </c>
      <c r="O79" s="12">
        <f t="shared" si="5"/>
        <v>4300</v>
      </c>
      <c r="P79" s="3" t="s">
        <v>45</v>
      </c>
      <c r="Q79" s="40" t="s">
        <v>43</v>
      </c>
      <c r="R79" s="40">
        <v>1.0</v>
      </c>
      <c r="S79" s="41" t="s">
        <v>44</v>
      </c>
      <c r="T79" s="12" t="b">
        <v>1</v>
      </c>
      <c r="U79" s="12" t="b">
        <v>1</v>
      </c>
      <c r="V79" s="12">
        <f t="shared" si="6"/>
        <v>4200</v>
      </c>
      <c r="W79" s="12"/>
      <c r="X79" s="12"/>
      <c r="Y79" s="11">
        <f t="shared" si="7"/>
        <v>0.168029135</v>
      </c>
      <c r="Z79" s="12" t="str">
        <f t="array" ref="Z79">INDEX($A$2:$A$101,RANK(Y79,$Y$2:$Y$101))</f>
        <v>EM000083</v>
      </c>
      <c r="AA79" s="12">
        <f t="shared" si="9"/>
        <v>0.616</v>
      </c>
      <c r="AB7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</v>
      </c>
      <c r="AC79" s="12"/>
      <c r="AD79" s="11">
        <f t="shared" ref="AD79:AG79" si="86">RAND()</f>
        <v>0.4989169592</v>
      </c>
      <c r="AE79" s="11">
        <f t="shared" si="86"/>
        <v>0.09795832049</v>
      </c>
      <c r="AF79" s="11">
        <f t="shared" si="86"/>
        <v>0.2497977619</v>
      </c>
      <c r="AG79" s="11">
        <f t="shared" si="86"/>
        <v>0.9755028833</v>
      </c>
    </row>
    <row r="80" ht="12.75" customHeight="1">
      <c r="A80" s="12" t="s">
        <v>193</v>
      </c>
      <c r="B80" s="6">
        <f t="shared" si="4"/>
        <v>36522</v>
      </c>
      <c r="C80" s="12"/>
      <c r="D80" s="12" t="str">
        <f>VLOOKUP(AD80,[1]Lookups!$BB$1:$BC$3,2)</f>
        <v>#ERROR!</v>
      </c>
      <c r="E80" s="12" t="str">
        <f>VLOOKUP(AE80,[1]Lookups!$BD$1:$BE$7,2)</f>
        <v>#ERROR!</v>
      </c>
      <c r="F80" s="12" t="str">
        <f>RANDBETWEEN(1,5)*1000*VLOOKUP(E80,[1]Lookups!$BE$2:$BF$8,2)</f>
        <v>#ERROR!</v>
      </c>
      <c r="G80" s="12" t="str">
        <f>VLOOKUP(AF80,[1]Lookups!$A:$C,3)</f>
        <v>#ERROR!</v>
      </c>
      <c r="H80" s="12" t="str">
        <f>VLOOKUP(AG80,[1]Lookups!$A:$C,2)</f>
        <v>#ERROR!</v>
      </c>
      <c r="I80" s="3" t="s">
        <v>42</v>
      </c>
      <c r="J80" s="40" t="s">
        <v>43</v>
      </c>
      <c r="K80" s="40">
        <v>1.0</v>
      </c>
      <c r="L80" s="41" t="s">
        <v>44</v>
      </c>
      <c r="M80" s="12" t="b">
        <v>1</v>
      </c>
      <c r="N80" s="12" t="b">
        <v>1</v>
      </c>
      <c r="O80" s="12">
        <f t="shared" si="5"/>
        <v>2500</v>
      </c>
      <c r="P80" s="3" t="s">
        <v>45</v>
      </c>
      <c r="Q80" s="40" t="s">
        <v>43</v>
      </c>
      <c r="R80" s="40">
        <v>1.0</v>
      </c>
      <c r="S80" s="41" t="s">
        <v>44</v>
      </c>
      <c r="T80" s="12" t="b">
        <v>1</v>
      </c>
      <c r="U80" s="12" t="b">
        <v>1</v>
      </c>
      <c r="V80" s="12">
        <f t="shared" si="6"/>
        <v>2100</v>
      </c>
      <c r="W80" s="12"/>
      <c r="X80" s="12"/>
      <c r="Y80" s="11">
        <f t="shared" si="7"/>
        <v>0.649884217</v>
      </c>
      <c r="Z80" s="12" t="str">
        <f t="array" ref="Z80">INDEX($A$2:$A$101,RANK(Y80,$Y$2:$Y$101))</f>
        <v>EM000030</v>
      </c>
      <c r="AA80" s="12">
        <f t="shared" si="9"/>
        <v>0.624</v>
      </c>
      <c r="AB8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</v>
      </c>
      <c r="AC80" s="12"/>
      <c r="AD80" s="11">
        <f t="shared" ref="AD80:AG80" si="87">RAND()</f>
        <v>0.01471972304</v>
      </c>
      <c r="AE80" s="11">
        <f t="shared" si="87"/>
        <v>0.2347071086</v>
      </c>
      <c r="AF80" s="11">
        <f t="shared" si="87"/>
        <v>0.1624670487</v>
      </c>
      <c r="AG80" s="11">
        <f t="shared" si="87"/>
        <v>0.8566609083</v>
      </c>
    </row>
    <row r="81" ht="12.75" customHeight="1">
      <c r="A81" s="12" t="s">
        <v>194</v>
      </c>
      <c r="B81" s="6">
        <f t="shared" si="4"/>
        <v>29645</v>
      </c>
      <c r="C81" s="12"/>
      <c r="D81" s="12" t="str">
        <f>VLOOKUP(AD81,[1]Lookups!$BB$1:$BC$3,2)</f>
        <v>#ERROR!</v>
      </c>
      <c r="E81" s="12" t="str">
        <f>VLOOKUP(AE81,[1]Lookups!$BD$1:$BE$7,2)</f>
        <v>#ERROR!</v>
      </c>
      <c r="F81" s="12" t="str">
        <f>RANDBETWEEN(1,5)*1000*VLOOKUP(E81,[1]Lookups!$BE$2:$BF$8,2)</f>
        <v>#ERROR!</v>
      </c>
      <c r="G81" s="12" t="str">
        <f>VLOOKUP(AF81,[1]Lookups!$A:$C,3)</f>
        <v>#ERROR!</v>
      </c>
      <c r="H81" s="12" t="str">
        <f>VLOOKUP(AG81,[1]Lookups!$A:$C,2)</f>
        <v>#ERROR!</v>
      </c>
      <c r="I81" s="3" t="s">
        <v>42</v>
      </c>
      <c r="J81" s="40" t="s">
        <v>43</v>
      </c>
      <c r="K81" s="40">
        <v>1.0</v>
      </c>
      <c r="L81" s="41" t="s">
        <v>44</v>
      </c>
      <c r="M81" s="12" t="b">
        <v>1</v>
      </c>
      <c r="N81" s="12" t="b">
        <v>1</v>
      </c>
      <c r="O81" s="12">
        <f t="shared" si="5"/>
        <v>4500</v>
      </c>
      <c r="P81" s="3" t="s">
        <v>45</v>
      </c>
      <c r="Q81" s="40" t="s">
        <v>43</v>
      </c>
      <c r="R81" s="40">
        <v>1.0</v>
      </c>
      <c r="S81" s="41" t="s">
        <v>44</v>
      </c>
      <c r="T81" s="12" t="b">
        <v>1</v>
      </c>
      <c r="U81" s="12" t="b">
        <v>1</v>
      </c>
      <c r="V81" s="12">
        <f t="shared" si="6"/>
        <v>2500</v>
      </c>
      <c r="W81" s="12"/>
      <c r="X81" s="12"/>
      <c r="Y81" s="11">
        <f t="shared" si="7"/>
        <v>0.4622471446</v>
      </c>
      <c r="Z81" s="12" t="str">
        <f t="array" ref="Z81">INDEX($A$2:$A$101,RANK(Y81,$Y$2:$Y$101))</f>
        <v>EM000045</v>
      </c>
      <c r="AA81" s="12">
        <f t="shared" si="9"/>
        <v>0.632</v>
      </c>
      <c r="AB8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</v>
      </c>
      <c r="AC81" s="12"/>
      <c r="AD81" s="11">
        <f t="shared" ref="AD81:AG81" si="88">RAND()</f>
        <v>0.8062406496</v>
      </c>
      <c r="AE81" s="11">
        <f t="shared" si="88"/>
        <v>0.4907266583</v>
      </c>
      <c r="AF81" s="11">
        <f t="shared" si="88"/>
        <v>0.2018601809</v>
      </c>
      <c r="AG81" s="11">
        <f t="shared" si="88"/>
        <v>0.7848085222</v>
      </c>
    </row>
    <row r="82" ht="12.75" customHeight="1">
      <c r="A82" s="12" t="s">
        <v>196</v>
      </c>
      <c r="B82" s="6">
        <f t="shared" si="4"/>
        <v>31610</v>
      </c>
      <c r="C82" s="12"/>
      <c r="D82" s="12" t="str">
        <f>VLOOKUP(AD82,[1]Lookups!$BB$1:$BC$3,2)</f>
        <v>#ERROR!</v>
      </c>
      <c r="E82" s="12" t="str">
        <f>VLOOKUP(AE82,[1]Lookups!$BD$1:$BE$7,2)</f>
        <v>#ERROR!</v>
      </c>
      <c r="F82" s="12" t="str">
        <f>RANDBETWEEN(1,5)*1000*VLOOKUP(E82,[1]Lookups!$BE$2:$BF$8,2)</f>
        <v>#ERROR!</v>
      </c>
      <c r="G82" s="12" t="str">
        <f>VLOOKUP(AF82,[1]Lookups!$A:$C,3)</f>
        <v>#ERROR!</v>
      </c>
      <c r="H82" s="12" t="str">
        <f>VLOOKUP(AG82,[1]Lookups!$A:$C,2)</f>
        <v>#ERROR!</v>
      </c>
      <c r="I82" s="3" t="s">
        <v>42</v>
      </c>
      <c r="J82" s="40" t="s">
        <v>43</v>
      </c>
      <c r="K82" s="40">
        <v>1.0</v>
      </c>
      <c r="L82" s="41" t="s">
        <v>44</v>
      </c>
      <c r="M82" s="12" t="b">
        <v>1</v>
      </c>
      <c r="N82" s="12" t="b">
        <v>1</v>
      </c>
      <c r="O82" s="12">
        <f t="shared" si="5"/>
        <v>5000</v>
      </c>
      <c r="P82" s="3" t="s">
        <v>45</v>
      </c>
      <c r="Q82" s="40" t="s">
        <v>43</v>
      </c>
      <c r="R82" s="40">
        <v>1.0</v>
      </c>
      <c r="S82" s="41" t="s">
        <v>44</v>
      </c>
      <c r="T82" s="12" t="b">
        <v>1</v>
      </c>
      <c r="U82" s="12" t="b">
        <v>1</v>
      </c>
      <c r="V82" s="12">
        <f t="shared" si="6"/>
        <v>2100</v>
      </c>
      <c r="W82" s="12"/>
      <c r="X82" s="12"/>
      <c r="Y82" s="11">
        <f t="shared" si="7"/>
        <v>0.6796638797</v>
      </c>
      <c r="Z82" s="12" t="str">
        <f t="array" ref="Z82">INDEX($A$2:$A$101,RANK(Y82,$Y$2:$Y$101))</f>
        <v>EM000026</v>
      </c>
      <c r="AA82" s="12">
        <f t="shared" si="9"/>
        <v>0.64</v>
      </c>
      <c r="AB8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</v>
      </c>
      <c r="AC82" s="12"/>
      <c r="AD82" s="11">
        <f t="shared" ref="AD82:AG82" si="89">RAND()</f>
        <v>0.9285792859</v>
      </c>
      <c r="AE82" s="11">
        <f t="shared" si="89"/>
        <v>0.8978050291</v>
      </c>
      <c r="AF82" s="11">
        <f t="shared" si="89"/>
        <v>0.003366093672</v>
      </c>
      <c r="AG82" s="11">
        <f t="shared" si="89"/>
        <v>0.7864490125</v>
      </c>
    </row>
    <row r="83" ht="12.75" customHeight="1">
      <c r="A83" s="12" t="s">
        <v>197</v>
      </c>
      <c r="B83" s="6">
        <f t="shared" si="4"/>
        <v>35845</v>
      </c>
      <c r="C83" s="12"/>
      <c r="D83" s="12" t="str">
        <f>VLOOKUP(AD83,[1]Lookups!$BB$1:$BC$3,2)</f>
        <v>#ERROR!</v>
      </c>
      <c r="E83" s="12" t="str">
        <f>VLOOKUP(AE83,[1]Lookups!$BD$1:$BE$7,2)</f>
        <v>#ERROR!</v>
      </c>
      <c r="F83" s="12" t="str">
        <f>RANDBETWEEN(1,5)*1000*VLOOKUP(E83,[1]Lookups!$BE$2:$BF$8,2)</f>
        <v>#ERROR!</v>
      </c>
      <c r="G83" s="12" t="str">
        <f>VLOOKUP(AF83,[1]Lookups!$A:$C,3)</f>
        <v>#ERROR!</v>
      </c>
      <c r="H83" s="12" t="str">
        <f>VLOOKUP(AG83,[1]Lookups!$A:$C,2)</f>
        <v>#ERROR!</v>
      </c>
      <c r="I83" s="3" t="s">
        <v>42</v>
      </c>
      <c r="J83" s="40" t="s">
        <v>43</v>
      </c>
      <c r="K83" s="40">
        <v>1.0</v>
      </c>
      <c r="L83" s="41" t="s">
        <v>44</v>
      </c>
      <c r="M83" s="12" t="b">
        <v>1</v>
      </c>
      <c r="N83" s="12" t="b">
        <v>1</v>
      </c>
      <c r="O83" s="12">
        <f t="shared" si="5"/>
        <v>1700</v>
      </c>
      <c r="P83" s="3" t="s">
        <v>45</v>
      </c>
      <c r="Q83" s="40" t="s">
        <v>43</v>
      </c>
      <c r="R83" s="40">
        <v>1.0</v>
      </c>
      <c r="S83" s="41" t="s">
        <v>44</v>
      </c>
      <c r="T83" s="12" t="b">
        <v>1</v>
      </c>
      <c r="U83" s="12" t="b">
        <v>1</v>
      </c>
      <c r="V83" s="12">
        <f t="shared" si="6"/>
        <v>1700</v>
      </c>
      <c r="W83" s="12"/>
      <c r="X83" s="12"/>
      <c r="Y83" s="11">
        <f t="shared" si="7"/>
        <v>0.9927129496</v>
      </c>
      <c r="Z83" s="12" t="str">
        <f t="array" ref="Z83">INDEX($A$2:$A$101,RANK(Y83,$Y$2:$Y$101))</f>
        <v>EM000003</v>
      </c>
      <c r="AA83" s="12">
        <f t="shared" si="9"/>
        <v>0.648</v>
      </c>
      <c r="AB8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</v>
      </c>
      <c r="AC83" s="12"/>
      <c r="AD83" s="11">
        <f t="shared" ref="AD83:AG83" si="90">RAND()</f>
        <v>0.05432214009</v>
      </c>
      <c r="AE83" s="11">
        <f t="shared" si="90"/>
        <v>0.9850088021</v>
      </c>
      <c r="AF83" s="11">
        <f t="shared" si="90"/>
        <v>0.9424549675</v>
      </c>
      <c r="AG83" s="11">
        <f t="shared" si="90"/>
        <v>0.1692051074</v>
      </c>
    </row>
    <row r="84" ht="12.75" customHeight="1">
      <c r="A84" s="12" t="s">
        <v>198</v>
      </c>
      <c r="B84" s="6">
        <f t="shared" si="4"/>
        <v>27387</v>
      </c>
      <c r="C84" s="12"/>
      <c r="D84" s="12" t="str">
        <f>VLOOKUP(AD84,[1]Lookups!$BB$1:$BC$3,2)</f>
        <v>#ERROR!</v>
      </c>
      <c r="E84" s="12" t="str">
        <f>VLOOKUP(AE84,[1]Lookups!$BD$1:$BE$7,2)</f>
        <v>#ERROR!</v>
      </c>
      <c r="F84" s="12" t="str">
        <f>RANDBETWEEN(1,5)*1000*VLOOKUP(E84,[1]Lookups!$BE$2:$BF$8,2)</f>
        <v>#ERROR!</v>
      </c>
      <c r="G84" s="12" t="str">
        <f>VLOOKUP(AF84,[1]Lookups!$A:$C,3)</f>
        <v>#ERROR!</v>
      </c>
      <c r="H84" s="12" t="str">
        <f>VLOOKUP(AG84,[1]Lookups!$A:$C,2)</f>
        <v>#ERROR!</v>
      </c>
      <c r="I84" s="3" t="s">
        <v>42</v>
      </c>
      <c r="J84" s="40" t="s">
        <v>43</v>
      </c>
      <c r="K84" s="40">
        <v>1.0</v>
      </c>
      <c r="L84" s="41" t="s">
        <v>44</v>
      </c>
      <c r="M84" s="12" t="b">
        <v>1</v>
      </c>
      <c r="N84" s="12" t="b">
        <v>1</v>
      </c>
      <c r="O84" s="12">
        <f t="shared" si="5"/>
        <v>3300</v>
      </c>
      <c r="P84" s="3" t="s">
        <v>45</v>
      </c>
      <c r="Q84" s="40" t="s">
        <v>43</v>
      </c>
      <c r="R84" s="40">
        <v>1.0</v>
      </c>
      <c r="S84" s="41" t="s">
        <v>44</v>
      </c>
      <c r="T84" s="12" t="b">
        <v>1</v>
      </c>
      <c r="U84" s="12" t="b">
        <v>1</v>
      </c>
      <c r="V84" s="12">
        <f t="shared" si="6"/>
        <v>4800</v>
      </c>
      <c r="W84" s="12"/>
      <c r="X84" s="12"/>
      <c r="Y84" s="11">
        <f t="shared" si="7"/>
        <v>0.99545552</v>
      </c>
      <c r="Z84" s="12" t="str">
        <f t="array" ref="Z84">INDEX($A$2:$A$101,RANK(Y84,$Y$2:$Y$101))</f>
        <v>EM000001</v>
      </c>
      <c r="AA84" s="12">
        <f t="shared" si="9"/>
        <v>0.656</v>
      </c>
      <c r="AB8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</v>
      </c>
      <c r="AC84" s="12"/>
      <c r="AD84" s="11">
        <f t="shared" ref="AD84:AG84" si="91">RAND()</f>
        <v>0.7700445526</v>
      </c>
      <c r="AE84" s="11">
        <f t="shared" si="91"/>
        <v>0.6540483427</v>
      </c>
      <c r="AF84" s="11">
        <f t="shared" si="91"/>
        <v>0.08051068801</v>
      </c>
      <c r="AG84" s="11">
        <f t="shared" si="91"/>
        <v>0.2169254691</v>
      </c>
    </row>
    <row r="85" ht="12.75" customHeight="1">
      <c r="A85" s="12" t="s">
        <v>199</v>
      </c>
      <c r="B85" s="6">
        <f t="shared" si="4"/>
        <v>23172</v>
      </c>
      <c r="C85" s="12"/>
      <c r="D85" s="12" t="str">
        <f>VLOOKUP(AD85,[1]Lookups!$BB$1:$BC$3,2)</f>
        <v>#ERROR!</v>
      </c>
      <c r="E85" s="12" t="str">
        <f>VLOOKUP(AE85,[1]Lookups!$BD$1:$BE$7,2)</f>
        <v>#ERROR!</v>
      </c>
      <c r="F85" s="12" t="str">
        <f>RANDBETWEEN(1,5)*1000*VLOOKUP(E85,[1]Lookups!$BE$2:$BF$8,2)</f>
        <v>#ERROR!</v>
      </c>
      <c r="G85" s="12" t="str">
        <f>VLOOKUP(AF85,[1]Lookups!$A:$C,3)</f>
        <v>#ERROR!</v>
      </c>
      <c r="H85" s="12" t="str">
        <f>VLOOKUP(AG85,[1]Lookups!$A:$C,2)</f>
        <v>#ERROR!</v>
      </c>
      <c r="I85" s="3" t="s">
        <v>42</v>
      </c>
      <c r="J85" s="40" t="s">
        <v>43</v>
      </c>
      <c r="K85" s="40">
        <v>1.0</v>
      </c>
      <c r="L85" s="41" t="s">
        <v>44</v>
      </c>
      <c r="M85" s="12" t="b">
        <v>1</v>
      </c>
      <c r="N85" s="12" t="b">
        <v>1</v>
      </c>
      <c r="O85" s="12">
        <f t="shared" si="5"/>
        <v>2700</v>
      </c>
      <c r="P85" s="3" t="s">
        <v>45</v>
      </c>
      <c r="Q85" s="40" t="s">
        <v>43</v>
      </c>
      <c r="R85" s="40">
        <v>1.0</v>
      </c>
      <c r="S85" s="41" t="s">
        <v>44</v>
      </c>
      <c r="T85" s="12" t="b">
        <v>1</v>
      </c>
      <c r="U85" s="12" t="b">
        <v>1</v>
      </c>
      <c r="V85" s="12">
        <f t="shared" si="6"/>
        <v>3500</v>
      </c>
      <c r="W85" s="12"/>
      <c r="X85" s="12"/>
      <c r="Y85" s="11">
        <f t="shared" si="7"/>
        <v>0.9397504466</v>
      </c>
      <c r="Z85" s="12" t="str">
        <f t="array" ref="Z85">INDEX($A$2:$A$101,RANK(Y85,$Y$2:$Y$101))</f>
        <v>EM000006</v>
      </c>
      <c r="AA85" s="12">
        <f t="shared" si="9"/>
        <v>0.664</v>
      </c>
      <c r="AB8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</v>
      </c>
      <c r="AC85" s="12"/>
      <c r="AD85" s="11">
        <f t="shared" ref="AD85:AG85" si="92">RAND()</f>
        <v>0.8189289118</v>
      </c>
      <c r="AE85" s="11">
        <f t="shared" si="92"/>
        <v>0.1456460679</v>
      </c>
      <c r="AF85" s="11">
        <f t="shared" si="92"/>
        <v>0.6661567967</v>
      </c>
      <c r="AG85" s="11">
        <f t="shared" si="92"/>
        <v>0.9342568803</v>
      </c>
    </row>
    <row r="86" ht="12.75" customHeight="1">
      <c r="A86" s="12" t="s">
        <v>200</v>
      </c>
      <c r="B86" s="6">
        <f t="shared" si="4"/>
        <v>36306</v>
      </c>
      <c r="C86" s="12"/>
      <c r="D86" s="12" t="str">
        <f>VLOOKUP(AD86,[1]Lookups!$BB$1:$BC$3,2)</f>
        <v>#ERROR!</v>
      </c>
      <c r="E86" s="12" t="str">
        <f>VLOOKUP(AE86,[1]Lookups!$BD$1:$BE$7,2)</f>
        <v>#ERROR!</v>
      </c>
      <c r="F86" s="12" t="str">
        <f>RANDBETWEEN(1,5)*1000*VLOOKUP(E86,[1]Lookups!$BE$2:$BF$8,2)</f>
        <v>#ERROR!</v>
      </c>
      <c r="G86" s="12" t="str">
        <f>VLOOKUP(AF86,[1]Lookups!$A:$C,3)</f>
        <v>#ERROR!</v>
      </c>
      <c r="H86" s="12" t="str">
        <f>VLOOKUP(AG86,[1]Lookups!$A:$C,2)</f>
        <v>#ERROR!</v>
      </c>
      <c r="I86" s="3" t="s">
        <v>42</v>
      </c>
      <c r="J86" s="40" t="s">
        <v>43</v>
      </c>
      <c r="K86" s="40">
        <v>1.0</v>
      </c>
      <c r="L86" s="41" t="s">
        <v>44</v>
      </c>
      <c r="M86" s="12" t="b">
        <v>1</v>
      </c>
      <c r="N86" s="12" t="b">
        <v>1</v>
      </c>
      <c r="O86" s="12">
        <f t="shared" si="5"/>
        <v>5000</v>
      </c>
      <c r="P86" s="3" t="s">
        <v>45</v>
      </c>
      <c r="Q86" s="40" t="s">
        <v>43</v>
      </c>
      <c r="R86" s="40">
        <v>1.0</v>
      </c>
      <c r="S86" s="41" t="s">
        <v>44</v>
      </c>
      <c r="T86" s="12" t="b">
        <v>1</v>
      </c>
      <c r="U86" s="12" t="b">
        <v>1</v>
      </c>
      <c r="V86" s="12">
        <f t="shared" si="6"/>
        <v>1700</v>
      </c>
      <c r="W86" s="12"/>
      <c r="X86" s="12"/>
      <c r="Y86" s="11">
        <f t="shared" si="7"/>
        <v>0.1920703168</v>
      </c>
      <c r="Z86" s="12" t="str">
        <f t="array" ref="Z86">INDEX($A$2:$A$101,RANK(Y86,$Y$2:$Y$101))</f>
        <v>EM000079</v>
      </c>
      <c r="AA86" s="12">
        <f t="shared" si="9"/>
        <v>0.672</v>
      </c>
      <c r="AB8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</v>
      </c>
      <c r="AC86" s="12"/>
      <c r="AD86" s="11">
        <f t="shared" ref="AD86:AG86" si="93">RAND()</f>
        <v>0.2349806364</v>
      </c>
      <c r="AE86" s="11">
        <f t="shared" si="93"/>
        <v>0.5048002459</v>
      </c>
      <c r="AF86" s="11">
        <f t="shared" si="93"/>
        <v>0.9878580725</v>
      </c>
      <c r="AG86" s="11">
        <f t="shared" si="93"/>
        <v>0.06219641767</v>
      </c>
    </row>
    <row r="87" ht="12.75" customHeight="1">
      <c r="A87" s="12" t="s">
        <v>201</v>
      </c>
      <c r="B87" s="6">
        <f t="shared" si="4"/>
        <v>20515</v>
      </c>
      <c r="C87" s="12"/>
      <c r="D87" s="12" t="str">
        <f>VLOOKUP(AD87,[1]Lookups!$BB$1:$BC$3,2)</f>
        <v>#ERROR!</v>
      </c>
      <c r="E87" s="12" t="str">
        <f>VLOOKUP(AE87,[1]Lookups!$BD$1:$BE$7,2)</f>
        <v>#ERROR!</v>
      </c>
      <c r="F87" s="12" t="str">
        <f>RANDBETWEEN(1,5)*1000*VLOOKUP(E87,[1]Lookups!$BE$2:$BF$8,2)</f>
        <v>#ERROR!</v>
      </c>
      <c r="G87" s="12" t="str">
        <f>VLOOKUP(AF87,[1]Lookups!$A:$C,3)</f>
        <v>#ERROR!</v>
      </c>
      <c r="H87" s="12" t="str">
        <f>VLOOKUP(AG87,[1]Lookups!$A:$C,2)</f>
        <v>#ERROR!</v>
      </c>
      <c r="I87" s="3" t="s">
        <v>42</v>
      </c>
      <c r="J87" s="40" t="s">
        <v>43</v>
      </c>
      <c r="K87" s="40">
        <v>1.0</v>
      </c>
      <c r="L87" s="41" t="s">
        <v>44</v>
      </c>
      <c r="M87" s="12" t="b">
        <v>1</v>
      </c>
      <c r="N87" s="12" t="b">
        <v>1</v>
      </c>
      <c r="O87" s="12">
        <f t="shared" si="5"/>
        <v>3600</v>
      </c>
      <c r="P87" s="3" t="s">
        <v>45</v>
      </c>
      <c r="Q87" s="40" t="s">
        <v>43</v>
      </c>
      <c r="R87" s="40">
        <v>1.0</v>
      </c>
      <c r="S87" s="41" t="s">
        <v>44</v>
      </c>
      <c r="T87" s="12" t="b">
        <v>1</v>
      </c>
      <c r="U87" s="12" t="b">
        <v>1</v>
      </c>
      <c r="V87" s="12">
        <f t="shared" si="6"/>
        <v>4300</v>
      </c>
      <c r="W87" s="12"/>
      <c r="X87" s="12"/>
      <c r="Y87" s="11">
        <f t="shared" si="7"/>
        <v>0.8746301866</v>
      </c>
      <c r="Z87" s="12" t="str">
        <f t="array" ref="Z87">INDEX($A$2:$A$101,RANK(Y87,$Y$2:$Y$101))</f>
        <v>EM000011</v>
      </c>
      <c r="AA87" s="12">
        <f t="shared" si="9"/>
        <v>0.68</v>
      </c>
      <c r="AB8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</v>
      </c>
      <c r="AC87" s="12"/>
      <c r="AD87" s="11">
        <f t="shared" ref="AD87:AG87" si="94">RAND()</f>
        <v>0.9641845961</v>
      </c>
      <c r="AE87" s="11">
        <f t="shared" si="94"/>
        <v>0.8405654196</v>
      </c>
      <c r="AF87" s="11">
        <f t="shared" si="94"/>
        <v>0.9725180687</v>
      </c>
      <c r="AG87" s="11">
        <f t="shared" si="94"/>
        <v>0.7119159065</v>
      </c>
    </row>
    <row r="88" ht="12.75" customHeight="1">
      <c r="A88" s="12" t="s">
        <v>202</v>
      </c>
      <c r="B88" s="6">
        <f t="shared" si="4"/>
        <v>33799</v>
      </c>
      <c r="C88" s="12"/>
      <c r="D88" s="12" t="str">
        <f>VLOOKUP(AD88,[1]Lookups!$BB$1:$BC$3,2)</f>
        <v>#ERROR!</v>
      </c>
      <c r="E88" s="12" t="str">
        <f>VLOOKUP(AE88,[1]Lookups!$BD$1:$BE$7,2)</f>
        <v>#ERROR!</v>
      </c>
      <c r="F88" s="12" t="str">
        <f>RANDBETWEEN(1,5)*1000*VLOOKUP(E88,[1]Lookups!$BE$2:$BF$8,2)</f>
        <v>#ERROR!</v>
      </c>
      <c r="G88" s="12" t="str">
        <f>VLOOKUP(AF88,[1]Lookups!$A:$C,3)</f>
        <v>#ERROR!</v>
      </c>
      <c r="H88" s="12" t="str">
        <f>VLOOKUP(AG88,[1]Lookups!$A:$C,2)</f>
        <v>#ERROR!</v>
      </c>
      <c r="I88" s="3" t="s">
        <v>42</v>
      </c>
      <c r="J88" s="40" t="s">
        <v>43</v>
      </c>
      <c r="K88" s="40">
        <v>1.0</v>
      </c>
      <c r="L88" s="41" t="s">
        <v>44</v>
      </c>
      <c r="M88" s="12" t="b">
        <v>1</v>
      </c>
      <c r="N88" s="12" t="b">
        <v>1</v>
      </c>
      <c r="O88" s="12">
        <f t="shared" si="5"/>
        <v>4000</v>
      </c>
      <c r="P88" s="3" t="s">
        <v>45</v>
      </c>
      <c r="Q88" s="40" t="s">
        <v>43</v>
      </c>
      <c r="R88" s="40">
        <v>1.0</v>
      </c>
      <c r="S88" s="41" t="s">
        <v>44</v>
      </c>
      <c r="T88" s="12" t="b">
        <v>1</v>
      </c>
      <c r="U88" s="12" t="b">
        <v>1</v>
      </c>
      <c r="V88" s="12">
        <f t="shared" si="6"/>
        <v>3700</v>
      </c>
      <c r="W88" s="12"/>
      <c r="X88" s="12"/>
      <c r="Y88" s="11">
        <f t="shared" si="7"/>
        <v>0.4490521716</v>
      </c>
      <c r="Z88" s="12" t="str">
        <f t="array" ref="Z88">INDEX($A$2:$A$101,RANK(Y88,$Y$2:$Y$101))</f>
        <v>EM000047</v>
      </c>
      <c r="AA88" s="12">
        <f t="shared" si="9"/>
        <v>0.688</v>
      </c>
      <c r="AB8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</v>
      </c>
      <c r="AC88" s="12"/>
      <c r="AD88" s="11">
        <f t="shared" ref="AD88:AG88" si="95">RAND()</f>
        <v>0.6651282416</v>
      </c>
      <c r="AE88" s="11">
        <f t="shared" si="95"/>
        <v>0.690927814</v>
      </c>
      <c r="AF88" s="11">
        <f t="shared" si="95"/>
        <v>0.3163400387</v>
      </c>
      <c r="AG88" s="11">
        <f t="shared" si="95"/>
        <v>0.3810445498</v>
      </c>
    </row>
    <row r="89" ht="12.75" customHeight="1">
      <c r="A89" s="12" t="s">
        <v>203</v>
      </c>
      <c r="B89" s="6">
        <f t="shared" si="4"/>
        <v>28136</v>
      </c>
      <c r="C89" s="12"/>
      <c r="D89" s="12" t="str">
        <f>VLOOKUP(AD89,[1]Lookups!$BB$1:$BC$3,2)</f>
        <v>#ERROR!</v>
      </c>
      <c r="E89" s="12" t="str">
        <f>VLOOKUP(AE89,[1]Lookups!$BD$1:$BE$7,2)</f>
        <v>#ERROR!</v>
      </c>
      <c r="F89" s="12" t="str">
        <f>RANDBETWEEN(1,5)*1000*VLOOKUP(E89,[1]Lookups!$BE$2:$BF$8,2)</f>
        <v>#ERROR!</v>
      </c>
      <c r="G89" s="12" t="str">
        <f>VLOOKUP(AF89,[1]Lookups!$A:$C,3)</f>
        <v>#ERROR!</v>
      </c>
      <c r="H89" s="12" t="str">
        <f>VLOOKUP(AG89,[1]Lookups!$A:$C,2)</f>
        <v>#ERROR!</v>
      </c>
      <c r="I89" s="3" t="s">
        <v>42</v>
      </c>
      <c r="J89" s="40" t="s">
        <v>43</v>
      </c>
      <c r="K89" s="40">
        <v>1.0</v>
      </c>
      <c r="L89" s="41" t="s">
        <v>44</v>
      </c>
      <c r="M89" s="12" t="b">
        <v>1</v>
      </c>
      <c r="N89" s="12" t="b">
        <v>1</v>
      </c>
      <c r="O89" s="12">
        <f t="shared" si="5"/>
        <v>4700</v>
      </c>
      <c r="P89" s="3" t="s">
        <v>45</v>
      </c>
      <c r="Q89" s="40" t="s">
        <v>43</v>
      </c>
      <c r="R89" s="40">
        <v>1.0</v>
      </c>
      <c r="S89" s="41" t="s">
        <v>44</v>
      </c>
      <c r="T89" s="12" t="b">
        <v>1</v>
      </c>
      <c r="U89" s="12" t="b">
        <v>1</v>
      </c>
      <c r="V89" s="12">
        <f t="shared" si="6"/>
        <v>3400</v>
      </c>
      <c r="W89" s="12"/>
      <c r="X89" s="12"/>
      <c r="Y89" s="11">
        <f t="shared" si="7"/>
        <v>0.6071097841</v>
      </c>
      <c r="Z89" s="12" t="str">
        <f t="array" ref="Z89">INDEX($A$2:$A$101,RANK(Y89,$Y$2:$Y$101))</f>
        <v>EM000033</v>
      </c>
      <c r="AA89" s="12">
        <f t="shared" si="9"/>
        <v>0.696</v>
      </c>
      <c r="AB8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</v>
      </c>
      <c r="AC89" s="12"/>
      <c r="AD89" s="11">
        <f t="shared" ref="AD89:AG89" si="96">RAND()</f>
        <v>0.3470452616</v>
      </c>
      <c r="AE89" s="11">
        <f t="shared" si="96"/>
        <v>0.6332127181</v>
      </c>
      <c r="AF89" s="11">
        <f t="shared" si="96"/>
        <v>0.3745572571</v>
      </c>
      <c r="AG89" s="11">
        <f t="shared" si="96"/>
        <v>0.1073097462</v>
      </c>
    </row>
    <row r="90" ht="12.75" customHeight="1">
      <c r="A90" s="12" t="s">
        <v>204</v>
      </c>
      <c r="B90" s="6">
        <f t="shared" si="4"/>
        <v>27091</v>
      </c>
      <c r="C90" s="12"/>
      <c r="D90" s="12" t="str">
        <f>VLOOKUP(AD90,[1]Lookups!$BB$1:$BC$3,2)</f>
        <v>#ERROR!</v>
      </c>
      <c r="E90" s="12" t="str">
        <f>VLOOKUP(AE90,[1]Lookups!$BD$1:$BE$7,2)</f>
        <v>#ERROR!</v>
      </c>
      <c r="F90" s="12" t="str">
        <f>RANDBETWEEN(1,5)*1000*VLOOKUP(E90,[1]Lookups!$BE$2:$BF$8,2)</f>
        <v>#ERROR!</v>
      </c>
      <c r="G90" s="12" t="str">
        <f>VLOOKUP(AF90,[1]Lookups!$A:$C,3)</f>
        <v>#ERROR!</v>
      </c>
      <c r="H90" s="12" t="str">
        <f>VLOOKUP(AG90,[1]Lookups!$A:$C,2)</f>
        <v>#ERROR!</v>
      </c>
      <c r="I90" s="3" t="s">
        <v>42</v>
      </c>
      <c r="J90" s="40" t="s">
        <v>43</v>
      </c>
      <c r="K90" s="40">
        <v>1.0</v>
      </c>
      <c r="L90" s="41" t="s">
        <v>44</v>
      </c>
      <c r="M90" s="12" t="b">
        <v>1</v>
      </c>
      <c r="N90" s="12" t="b">
        <v>1</v>
      </c>
      <c r="O90" s="12">
        <f t="shared" si="5"/>
        <v>3300</v>
      </c>
      <c r="P90" s="3" t="s">
        <v>45</v>
      </c>
      <c r="Q90" s="40" t="s">
        <v>43</v>
      </c>
      <c r="R90" s="40">
        <v>1.0</v>
      </c>
      <c r="S90" s="41" t="s">
        <v>44</v>
      </c>
      <c r="T90" s="12" t="b">
        <v>1</v>
      </c>
      <c r="U90" s="12" t="b">
        <v>1</v>
      </c>
      <c r="V90" s="12">
        <f t="shared" si="6"/>
        <v>4800</v>
      </c>
      <c r="W90" s="12"/>
      <c r="X90" s="12"/>
      <c r="Y90" s="11">
        <f t="shared" si="7"/>
        <v>0.3955422776</v>
      </c>
      <c r="Z90" s="12" t="str">
        <f t="array" ref="Z90">INDEX($A$2:$A$101,RANK(Y90,$Y$2:$Y$101))</f>
        <v>EM000057</v>
      </c>
      <c r="AA90" s="12">
        <f t="shared" si="9"/>
        <v>0.704</v>
      </c>
      <c r="AB9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</v>
      </c>
      <c r="AC90" s="12"/>
      <c r="AD90" s="11">
        <f t="shared" ref="AD90:AG90" si="97">RAND()</f>
        <v>0.0846111271</v>
      </c>
      <c r="AE90" s="11">
        <f t="shared" si="97"/>
        <v>0.5727403805</v>
      </c>
      <c r="AF90" s="11">
        <f t="shared" si="97"/>
        <v>0.2576693724</v>
      </c>
      <c r="AG90" s="11">
        <f t="shared" si="97"/>
        <v>0.4860721838</v>
      </c>
    </row>
    <row r="91" ht="12.75" customHeight="1">
      <c r="A91" s="12" t="s">
        <v>206</v>
      </c>
      <c r="B91" s="6">
        <f t="shared" si="4"/>
        <v>17333</v>
      </c>
      <c r="C91" s="12"/>
      <c r="D91" s="12" t="str">
        <f>VLOOKUP(AD91,[1]Lookups!$BB$1:$BC$3,2)</f>
        <v>#ERROR!</v>
      </c>
      <c r="E91" s="12" t="str">
        <f>VLOOKUP(AE91,[1]Lookups!$BD$1:$BE$7,2)</f>
        <v>#ERROR!</v>
      </c>
      <c r="F91" s="12" t="str">
        <f>RANDBETWEEN(1,5)*1000*VLOOKUP(E91,[1]Lookups!$BE$2:$BF$8,2)</f>
        <v>#ERROR!</v>
      </c>
      <c r="G91" s="12" t="str">
        <f>VLOOKUP(AF91,[1]Lookups!$A:$C,3)</f>
        <v>#ERROR!</v>
      </c>
      <c r="H91" s="12" t="str">
        <f>VLOOKUP(AG91,[1]Lookups!$A:$C,2)</f>
        <v>#ERROR!</v>
      </c>
      <c r="I91" s="3" t="s">
        <v>42</v>
      </c>
      <c r="J91" s="40" t="s">
        <v>43</v>
      </c>
      <c r="K91" s="40">
        <v>1.0</v>
      </c>
      <c r="L91" s="41" t="s">
        <v>44</v>
      </c>
      <c r="M91" s="12" t="b">
        <v>1</v>
      </c>
      <c r="N91" s="12" t="b">
        <v>1</v>
      </c>
      <c r="O91" s="12">
        <f t="shared" si="5"/>
        <v>1500</v>
      </c>
      <c r="P91" s="3" t="s">
        <v>45</v>
      </c>
      <c r="Q91" s="40" t="s">
        <v>43</v>
      </c>
      <c r="R91" s="40">
        <v>1.0</v>
      </c>
      <c r="S91" s="41" t="s">
        <v>44</v>
      </c>
      <c r="T91" s="12" t="b">
        <v>1</v>
      </c>
      <c r="U91" s="12" t="b">
        <v>1</v>
      </c>
      <c r="V91" s="12">
        <f t="shared" si="6"/>
        <v>3000</v>
      </c>
      <c r="W91" s="12"/>
      <c r="X91" s="12"/>
      <c r="Y91" s="11">
        <f t="shared" si="7"/>
        <v>0.8910518419</v>
      </c>
      <c r="Z91" s="12" t="str">
        <f t="array" ref="Z91">INDEX($A$2:$A$101,RANK(Y91,$Y$2:$Y$101))</f>
        <v>EM000009</v>
      </c>
      <c r="AA91" s="12">
        <f t="shared" si="9"/>
        <v>0.712</v>
      </c>
      <c r="AB9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</v>
      </c>
      <c r="AC91" s="12"/>
      <c r="AD91" s="11">
        <f t="shared" ref="AD91:AG91" si="98">RAND()</f>
        <v>0.8888240069</v>
      </c>
      <c r="AE91" s="11">
        <f t="shared" si="98"/>
        <v>0.5355787791</v>
      </c>
      <c r="AF91" s="11">
        <f t="shared" si="98"/>
        <v>0.09761743015</v>
      </c>
      <c r="AG91" s="11">
        <f t="shared" si="98"/>
        <v>0.156695665</v>
      </c>
    </row>
    <row r="92" ht="12.75" customHeight="1">
      <c r="A92" s="12" t="s">
        <v>208</v>
      </c>
      <c r="B92" s="6">
        <f t="shared" si="4"/>
        <v>35743</v>
      </c>
      <c r="C92" s="12"/>
      <c r="D92" s="12" t="str">
        <f>VLOOKUP(AD92,[1]Lookups!$BB$1:$BC$3,2)</f>
        <v>#ERROR!</v>
      </c>
      <c r="E92" s="12" t="str">
        <f>VLOOKUP(AE92,[1]Lookups!$BD$1:$BE$7,2)</f>
        <v>#ERROR!</v>
      </c>
      <c r="F92" s="12" t="str">
        <f>RANDBETWEEN(1,5)*1000*VLOOKUP(E92,[1]Lookups!$BE$2:$BF$8,2)</f>
        <v>#ERROR!</v>
      </c>
      <c r="G92" s="12" t="str">
        <f>VLOOKUP(AF92,[1]Lookups!$A:$C,3)</f>
        <v>#ERROR!</v>
      </c>
      <c r="H92" s="12" t="str">
        <f>VLOOKUP(AG92,[1]Lookups!$A:$C,2)</f>
        <v>#ERROR!</v>
      </c>
      <c r="I92" s="3" t="s">
        <v>42</v>
      </c>
      <c r="J92" s="40" t="s">
        <v>43</v>
      </c>
      <c r="K92" s="40">
        <v>1.0</v>
      </c>
      <c r="L92" s="41" t="s">
        <v>44</v>
      </c>
      <c r="M92" s="12" t="b">
        <v>1</v>
      </c>
      <c r="N92" s="12" t="b">
        <v>1</v>
      </c>
      <c r="O92" s="12">
        <f t="shared" si="5"/>
        <v>4200</v>
      </c>
      <c r="P92" s="3" t="s">
        <v>45</v>
      </c>
      <c r="Q92" s="40" t="s">
        <v>43</v>
      </c>
      <c r="R92" s="40">
        <v>1.0</v>
      </c>
      <c r="S92" s="41" t="s">
        <v>44</v>
      </c>
      <c r="T92" s="12" t="b">
        <v>1</v>
      </c>
      <c r="U92" s="12" t="b">
        <v>1</v>
      </c>
      <c r="V92" s="12">
        <f t="shared" si="6"/>
        <v>4100</v>
      </c>
      <c r="W92" s="12"/>
      <c r="X92" s="12"/>
      <c r="Y92" s="11">
        <f t="shared" si="7"/>
        <v>0.9710167867</v>
      </c>
      <c r="Z92" s="12" t="str">
        <f t="array" ref="Z92">INDEX($A$2:$A$101,RANK(Y92,$Y$2:$Y$101))</f>
        <v>EM000004</v>
      </c>
      <c r="AA92" s="12">
        <f t="shared" si="9"/>
        <v>0.72</v>
      </c>
      <c r="AB92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</v>
      </c>
      <c r="AC92" s="12"/>
      <c r="AD92" s="11">
        <f t="shared" ref="AD92:AG92" si="99">RAND()</f>
        <v>0.639332147</v>
      </c>
      <c r="AE92" s="11">
        <f t="shared" si="99"/>
        <v>0.7078479652</v>
      </c>
      <c r="AF92" s="11">
        <f t="shared" si="99"/>
        <v>0.263429492</v>
      </c>
      <c r="AG92" s="11">
        <f t="shared" si="99"/>
        <v>0.5302640235</v>
      </c>
    </row>
    <row r="93" ht="12.75" customHeight="1">
      <c r="A93" s="12" t="s">
        <v>209</v>
      </c>
      <c r="B93" s="6">
        <f t="shared" si="4"/>
        <v>37422</v>
      </c>
      <c r="C93" s="12"/>
      <c r="D93" s="12" t="str">
        <f>VLOOKUP(AD93,[1]Lookups!$BB$1:$BC$3,2)</f>
        <v>#ERROR!</v>
      </c>
      <c r="E93" s="12" t="str">
        <f>VLOOKUP(AE93,[1]Lookups!$BD$1:$BE$7,2)</f>
        <v>#ERROR!</v>
      </c>
      <c r="F93" s="12" t="str">
        <f>RANDBETWEEN(1,5)*1000*VLOOKUP(E93,[1]Lookups!$BE$2:$BF$8,2)</f>
        <v>#ERROR!</v>
      </c>
      <c r="G93" s="12" t="str">
        <f>VLOOKUP(AF93,[1]Lookups!$A:$C,3)</f>
        <v>#ERROR!</v>
      </c>
      <c r="H93" s="12" t="str">
        <f>VLOOKUP(AG93,[1]Lookups!$A:$C,2)</f>
        <v>#ERROR!</v>
      </c>
      <c r="I93" s="3" t="s">
        <v>42</v>
      </c>
      <c r="J93" s="40" t="s">
        <v>43</v>
      </c>
      <c r="K93" s="40">
        <v>1.0</v>
      </c>
      <c r="L93" s="41" t="s">
        <v>44</v>
      </c>
      <c r="M93" s="12" t="b">
        <v>1</v>
      </c>
      <c r="N93" s="12" t="b">
        <v>1</v>
      </c>
      <c r="O93" s="12">
        <f t="shared" si="5"/>
        <v>4100</v>
      </c>
      <c r="P93" s="3" t="s">
        <v>45</v>
      </c>
      <c r="Q93" s="40" t="s">
        <v>43</v>
      </c>
      <c r="R93" s="40">
        <v>1.0</v>
      </c>
      <c r="S93" s="41" t="s">
        <v>44</v>
      </c>
      <c r="T93" s="12" t="b">
        <v>1</v>
      </c>
      <c r="U93" s="12" t="b">
        <v>1</v>
      </c>
      <c r="V93" s="12">
        <f t="shared" si="6"/>
        <v>2900</v>
      </c>
      <c r="W93" s="12"/>
      <c r="X93" s="12"/>
      <c r="Y93" s="11">
        <f t="shared" si="7"/>
        <v>0.1011027763</v>
      </c>
      <c r="Z93" s="12" t="str">
        <f t="array" ref="Z93">INDEX($A$2:$A$101,RANK(Y93,$Y$2:$Y$101))</f>
        <v>EM000093</v>
      </c>
      <c r="AA93" s="12">
        <f t="shared" si="9"/>
        <v>0.728</v>
      </c>
      <c r="AB93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</v>
      </c>
      <c r="AC93" s="12"/>
      <c r="AD93" s="11">
        <f t="shared" ref="AD93:AG93" si="100">RAND()</f>
        <v>0.3136138574</v>
      </c>
      <c r="AE93" s="11">
        <f t="shared" si="100"/>
        <v>0.1859269523</v>
      </c>
      <c r="AF93" s="11">
        <f t="shared" si="100"/>
        <v>0.1759183126</v>
      </c>
      <c r="AG93" s="11">
        <f t="shared" si="100"/>
        <v>0.07763677068</v>
      </c>
    </row>
    <row r="94" ht="12.75" customHeight="1">
      <c r="A94" s="12" t="s">
        <v>211</v>
      </c>
      <c r="B94" s="6">
        <f t="shared" si="4"/>
        <v>36534</v>
      </c>
      <c r="C94" s="12"/>
      <c r="D94" s="12" t="str">
        <f>VLOOKUP(AD94,[1]Lookups!$BB$1:$BC$3,2)</f>
        <v>#ERROR!</v>
      </c>
      <c r="E94" s="12" t="str">
        <f>VLOOKUP(AE94,[1]Lookups!$BD$1:$BE$7,2)</f>
        <v>#ERROR!</v>
      </c>
      <c r="F94" s="12" t="str">
        <f>RANDBETWEEN(1,5)*1000*VLOOKUP(E94,[1]Lookups!$BE$2:$BF$8,2)</f>
        <v>#ERROR!</v>
      </c>
      <c r="G94" s="12" t="str">
        <f>VLOOKUP(AF94,[1]Lookups!$A:$C,3)</f>
        <v>#ERROR!</v>
      </c>
      <c r="H94" s="12" t="str">
        <f>VLOOKUP(AG94,[1]Lookups!$A:$C,2)</f>
        <v>#ERROR!</v>
      </c>
      <c r="I94" s="3" t="s">
        <v>42</v>
      </c>
      <c r="J94" s="40" t="s">
        <v>43</v>
      </c>
      <c r="K94" s="40">
        <v>1.0</v>
      </c>
      <c r="L94" s="41" t="s">
        <v>44</v>
      </c>
      <c r="M94" s="12" t="b">
        <v>1</v>
      </c>
      <c r="N94" s="12" t="b">
        <v>1</v>
      </c>
      <c r="O94" s="12">
        <f t="shared" si="5"/>
        <v>3400</v>
      </c>
      <c r="P94" s="3" t="s">
        <v>45</v>
      </c>
      <c r="Q94" s="40" t="s">
        <v>43</v>
      </c>
      <c r="R94" s="40">
        <v>1.0</v>
      </c>
      <c r="S94" s="41" t="s">
        <v>44</v>
      </c>
      <c r="T94" s="12" t="b">
        <v>1</v>
      </c>
      <c r="U94" s="12" t="b">
        <v>1</v>
      </c>
      <c r="V94" s="12">
        <f t="shared" si="6"/>
        <v>4500</v>
      </c>
      <c r="W94" s="12"/>
      <c r="X94" s="12"/>
      <c r="Y94" s="11">
        <f t="shared" si="7"/>
        <v>0.8815619197</v>
      </c>
      <c r="Z94" s="12" t="str">
        <f t="array" ref="Z94">INDEX($A$2:$A$101,RANK(Y94,$Y$2:$Y$101))</f>
        <v>EM000010</v>
      </c>
      <c r="AA94" s="12">
        <f t="shared" si="9"/>
        <v>0.736</v>
      </c>
      <c r="AB94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</v>
      </c>
      <c r="AC94" s="12"/>
      <c r="AD94" s="11">
        <f t="shared" ref="AD94:AG94" si="101">RAND()</f>
        <v>0.03883787001</v>
      </c>
      <c r="AE94" s="11">
        <f t="shared" si="101"/>
        <v>0.4776558455</v>
      </c>
      <c r="AF94" s="11">
        <f t="shared" si="101"/>
        <v>0.7765835779</v>
      </c>
      <c r="AG94" s="11">
        <f t="shared" si="101"/>
        <v>0.5838719603</v>
      </c>
    </row>
    <row r="95" ht="12.75" customHeight="1">
      <c r="A95" s="12" t="s">
        <v>212</v>
      </c>
      <c r="B95" s="6">
        <f t="shared" si="4"/>
        <v>21154</v>
      </c>
      <c r="C95" s="12"/>
      <c r="D95" s="12" t="str">
        <f>VLOOKUP(AD95,[1]Lookups!$BB$1:$BC$3,2)</f>
        <v>#ERROR!</v>
      </c>
      <c r="E95" s="12" t="str">
        <f>VLOOKUP(AE95,[1]Lookups!$BD$1:$BE$7,2)</f>
        <v>#ERROR!</v>
      </c>
      <c r="F95" s="12" t="str">
        <f>RANDBETWEEN(1,5)*1000*VLOOKUP(E95,[1]Lookups!$BE$2:$BF$8,2)</f>
        <v>#ERROR!</v>
      </c>
      <c r="G95" s="12" t="str">
        <f>VLOOKUP(AF95,[1]Lookups!$A:$C,3)</f>
        <v>#ERROR!</v>
      </c>
      <c r="H95" s="12" t="str">
        <f>VLOOKUP(AG95,[1]Lookups!$A:$C,2)</f>
        <v>#ERROR!</v>
      </c>
      <c r="I95" s="3" t="s">
        <v>42</v>
      </c>
      <c r="J95" s="40" t="s">
        <v>43</v>
      </c>
      <c r="K95" s="40">
        <v>1.0</v>
      </c>
      <c r="L95" s="41" t="s">
        <v>44</v>
      </c>
      <c r="M95" s="12" t="b">
        <v>1</v>
      </c>
      <c r="N95" s="12" t="b">
        <v>1</v>
      </c>
      <c r="O95" s="12">
        <f t="shared" si="5"/>
        <v>3200</v>
      </c>
      <c r="P95" s="3" t="s">
        <v>45</v>
      </c>
      <c r="Q95" s="40" t="s">
        <v>43</v>
      </c>
      <c r="R95" s="40">
        <v>1.0</v>
      </c>
      <c r="S95" s="41" t="s">
        <v>44</v>
      </c>
      <c r="T95" s="12" t="b">
        <v>1</v>
      </c>
      <c r="U95" s="12" t="b">
        <v>1</v>
      </c>
      <c r="V95" s="12">
        <f t="shared" si="6"/>
        <v>1800</v>
      </c>
      <c r="W95" s="12"/>
      <c r="X95" s="12"/>
      <c r="Y95" s="11">
        <f t="shared" si="7"/>
        <v>0.4849199645</v>
      </c>
      <c r="Z95" s="12" t="str">
        <f t="array" ref="Z95">INDEX($A$2:$A$101,RANK(Y95,$Y$2:$Y$101))</f>
        <v>EM000043</v>
      </c>
      <c r="AA95" s="12">
        <f t="shared" si="9"/>
        <v>0.744</v>
      </c>
      <c r="AB95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</v>
      </c>
      <c r="AC95" s="12"/>
      <c r="AD95" s="11">
        <f t="shared" ref="AD95:AG95" si="102">RAND()</f>
        <v>0.9344407716</v>
      </c>
      <c r="AE95" s="11">
        <f t="shared" si="102"/>
        <v>0.6115724203</v>
      </c>
      <c r="AF95" s="11">
        <f t="shared" si="102"/>
        <v>0.01640690077</v>
      </c>
      <c r="AG95" s="11">
        <f t="shared" si="102"/>
        <v>0.1965579644</v>
      </c>
    </row>
    <row r="96" ht="12.75" customHeight="1">
      <c r="A96" s="12" t="s">
        <v>214</v>
      </c>
      <c r="B96" s="6">
        <f t="shared" si="4"/>
        <v>19791</v>
      </c>
      <c r="C96" s="12"/>
      <c r="D96" s="12" t="str">
        <f>VLOOKUP(AD96,[1]Lookups!$BB$1:$BC$3,2)</f>
        <v>#ERROR!</v>
      </c>
      <c r="E96" s="12" t="str">
        <f>VLOOKUP(AE96,[1]Lookups!$BD$1:$BE$7,2)</f>
        <v>#ERROR!</v>
      </c>
      <c r="F96" s="12" t="str">
        <f>RANDBETWEEN(1,5)*1000*VLOOKUP(E96,[1]Lookups!$BE$2:$BF$8,2)</f>
        <v>#ERROR!</v>
      </c>
      <c r="G96" s="12" t="str">
        <f>VLOOKUP(AF96,[1]Lookups!$A:$C,3)</f>
        <v>#ERROR!</v>
      </c>
      <c r="H96" s="12" t="str">
        <f>VLOOKUP(AG96,[1]Lookups!$A:$C,2)</f>
        <v>#ERROR!</v>
      </c>
      <c r="I96" s="3" t="s">
        <v>42</v>
      </c>
      <c r="J96" s="40" t="s">
        <v>43</v>
      </c>
      <c r="K96" s="40">
        <v>1.0</v>
      </c>
      <c r="L96" s="41" t="s">
        <v>44</v>
      </c>
      <c r="M96" s="12" t="b">
        <v>1</v>
      </c>
      <c r="N96" s="12" t="b">
        <v>1</v>
      </c>
      <c r="O96" s="12">
        <f t="shared" si="5"/>
        <v>2200</v>
      </c>
      <c r="P96" s="3" t="s">
        <v>45</v>
      </c>
      <c r="Q96" s="40" t="s">
        <v>43</v>
      </c>
      <c r="R96" s="40">
        <v>1.0</v>
      </c>
      <c r="S96" s="41" t="s">
        <v>44</v>
      </c>
      <c r="T96" s="12" t="b">
        <v>1</v>
      </c>
      <c r="U96" s="12" t="b">
        <v>1</v>
      </c>
      <c r="V96" s="12">
        <f t="shared" si="6"/>
        <v>4000</v>
      </c>
      <c r="W96" s="12"/>
      <c r="X96" s="12"/>
      <c r="Y96" s="11">
        <f t="shared" si="7"/>
        <v>0.1112934993</v>
      </c>
      <c r="Z96" s="12" t="str">
        <f t="array" ref="Z96">INDEX($A$2:$A$101,RANK(Y96,$Y$2:$Y$101))</f>
        <v>EM000091</v>
      </c>
      <c r="AA96" s="12">
        <f t="shared" si="9"/>
        <v>0.752</v>
      </c>
      <c r="AB96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</v>
      </c>
      <c r="AC96" s="12"/>
      <c r="AD96" s="11">
        <f t="shared" ref="AD96:AG96" si="103">RAND()</f>
        <v>0.4178169353</v>
      </c>
      <c r="AE96" s="11">
        <f t="shared" si="103"/>
        <v>0.09547064335</v>
      </c>
      <c r="AF96" s="11">
        <f t="shared" si="103"/>
        <v>0.5315023335</v>
      </c>
      <c r="AG96" s="11">
        <f t="shared" si="103"/>
        <v>0.6472220088</v>
      </c>
    </row>
    <row r="97" ht="12.75" customHeight="1">
      <c r="A97" s="12" t="s">
        <v>215</v>
      </c>
      <c r="B97" s="6">
        <f t="shared" si="4"/>
        <v>33220</v>
      </c>
      <c r="C97" s="12"/>
      <c r="D97" s="12" t="str">
        <f>VLOOKUP(AD97,[1]Lookups!$BB$1:$BC$3,2)</f>
        <v>#ERROR!</v>
      </c>
      <c r="E97" s="12" t="str">
        <f>VLOOKUP(AE97,[1]Lookups!$BD$1:$BE$7,2)</f>
        <v>#ERROR!</v>
      </c>
      <c r="F97" s="12" t="str">
        <f>RANDBETWEEN(1,5)*1000*VLOOKUP(E97,[1]Lookups!$BE$2:$BF$8,2)</f>
        <v>#ERROR!</v>
      </c>
      <c r="G97" s="12" t="str">
        <f>VLOOKUP(AF97,[1]Lookups!$A:$C,3)</f>
        <v>#ERROR!</v>
      </c>
      <c r="H97" s="12" t="str">
        <f>VLOOKUP(AG97,[1]Lookups!$A:$C,2)</f>
        <v>#ERROR!</v>
      </c>
      <c r="I97" s="3" t="s">
        <v>42</v>
      </c>
      <c r="J97" s="40" t="s">
        <v>43</v>
      </c>
      <c r="K97" s="40">
        <v>1.0</v>
      </c>
      <c r="L97" s="41" t="s">
        <v>44</v>
      </c>
      <c r="M97" s="12" t="b">
        <v>1</v>
      </c>
      <c r="N97" s="12" t="b">
        <v>1</v>
      </c>
      <c r="O97" s="12">
        <f t="shared" si="5"/>
        <v>2200</v>
      </c>
      <c r="P97" s="3" t="s">
        <v>45</v>
      </c>
      <c r="Q97" s="40" t="s">
        <v>43</v>
      </c>
      <c r="R97" s="40">
        <v>1.0</v>
      </c>
      <c r="S97" s="41" t="s">
        <v>44</v>
      </c>
      <c r="T97" s="12" t="b">
        <v>1</v>
      </c>
      <c r="U97" s="12" t="b">
        <v>1</v>
      </c>
      <c r="V97" s="12">
        <f t="shared" si="6"/>
        <v>3600</v>
      </c>
      <c r="W97" s="12"/>
      <c r="X97" s="12"/>
      <c r="Y97" s="11">
        <f t="shared" si="7"/>
        <v>0.344568766</v>
      </c>
      <c r="Z97" s="12" t="str">
        <f t="array" ref="Z97">INDEX($A$2:$A$101,RANK(Y97,$Y$2:$Y$101))</f>
        <v>EM000062</v>
      </c>
      <c r="AA97" s="12">
        <f t="shared" si="9"/>
        <v>0.76</v>
      </c>
      <c r="AB97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</v>
      </c>
      <c r="AC97" s="12"/>
      <c r="AD97" s="11">
        <f t="shared" ref="AD97:AG97" si="104">RAND()</f>
        <v>0.7319810821</v>
      </c>
      <c r="AE97" s="11">
        <f t="shared" si="104"/>
        <v>0.9542150844</v>
      </c>
      <c r="AF97" s="11">
        <f t="shared" si="104"/>
        <v>0.03309278141</v>
      </c>
      <c r="AG97" s="11">
        <f t="shared" si="104"/>
        <v>0.0771337881</v>
      </c>
    </row>
    <row r="98" ht="12.75" customHeight="1">
      <c r="A98" s="12" t="s">
        <v>216</v>
      </c>
      <c r="B98" s="6">
        <f t="shared" si="4"/>
        <v>17907</v>
      </c>
      <c r="C98" s="12"/>
      <c r="D98" s="12" t="str">
        <f>VLOOKUP(AD98,[1]Lookups!$BB$1:$BC$3,2)</f>
        <v>#ERROR!</v>
      </c>
      <c r="E98" s="12" t="str">
        <f>VLOOKUP(AE98,[1]Lookups!$BD$1:$BE$7,2)</f>
        <v>#ERROR!</v>
      </c>
      <c r="F98" s="12" t="str">
        <f>RANDBETWEEN(1,5)*1000*VLOOKUP(E98,[1]Lookups!$BE$2:$BF$8,2)</f>
        <v>#ERROR!</v>
      </c>
      <c r="G98" s="12" t="str">
        <f>VLOOKUP(AF98,[1]Lookups!$A:$C,3)</f>
        <v>#ERROR!</v>
      </c>
      <c r="H98" s="12" t="str">
        <f>VLOOKUP(AG98,[1]Lookups!$A:$C,2)</f>
        <v>#ERROR!</v>
      </c>
      <c r="I98" s="3" t="s">
        <v>42</v>
      </c>
      <c r="J98" s="40" t="s">
        <v>43</v>
      </c>
      <c r="K98" s="40">
        <v>1.0</v>
      </c>
      <c r="L98" s="41" t="s">
        <v>44</v>
      </c>
      <c r="M98" s="12" t="b">
        <v>1</v>
      </c>
      <c r="N98" s="12" t="b">
        <v>1</v>
      </c>
      <c r="O98" s="12">
        <f t="shared" si="5"/>
        <v>4700</v>
      </c>
      <c r="P98" s="3" t="s">
        <v>45</v>
      </c>
      <c r="Q98" s="40" t="s">
        <v>43</v>
      </c>
      <c r="R98" s="40">
        <v>1.0</v>
      </c>
      <c r="S98" s="41" t="s">
        <v>44</v>
      </c>
      <c r="T98" s="12" t="b">
        <v>1</v>
      </c>
      <c r="U98" s="12" t="b">
        <v>1</v>
      </c>
      <c r="V98" s="12">
        <f t="shared" si="6"/>
        <v>2200</v>
      </c>
      <c r="W98" s="12"/>
      <c r="X98" s="12"/>
      <c r="Y98" s="11">
        <f t="shared" si="7"/>
        <v>0.3908085275</v>
      </c>
      <c r="Z98" s="12" t="str">
        <f t="array" ref="Z98">INDEX($A$2:$A$101,RANK(Y98,$Y$2:$Y$101))</f>
        <v>EM000058</v>
      </c>
      <c r="AA98" s="12">
        <f t="shared" si="9"/>
        <v>0.768</v>
      </c>
      <c r="AB98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</v>
      </c>
      <c r="AC98" s="12"/>
      <c r="AD98" s="11">
        <f t="shared" ref="AD98:AG98" si="105">RAND()</f>
        <v>0.6003342496</v>
      </c>
      <c r="AE98" s="11">
        <f t="shared" si="105"/>
        <v>0.5383174661</v>
      </c>
      <c r="AF98" s="11">
        <f t="shared" si="105"/>
        <v>0.4154540705</v>
      </c>
      <c r="AG98" s="11">
        <f t="shared" si="105"/>
        <v>0.5991392064</v>
      </c>
    </row>
    <row r="99" ht="12.75" customHeight="1">
      <c r="A99" s="12" t="s">
        <v>217</v>
      </c>
      <c r="B99" s="6">
        <f t="shared" si="4"/>
        <v>22915</v>
      </c>
      <c r="C99" s="12"/>
      <c r="D99" s="12" t="str">
        <f>VLOOKUP(AD99,[1]Lookups!$BB$1:$BC$3,2)</f>
        <v>#ERROR!</v>
      </c>
      <c r="E99" s="12" t="str">
        <f>VLOOKUP(AE99,[1]Lookups!$BD$1:$BE$7,2)</f>
        <v>#ERROR!</v>
      </c>
      <c r="F99" s="12" t="str">
        <f>RANDBETWEEN(1,5)*1000*VLOOKUP(E99,[1]Lookups!$BE$2:$BF$8,2)</f>
        <v>#ERROR!</v>
      </c>
      <c r="G99" s="12" t="str">
        <f>VLOOKUP(AF99,[1]Lookups!$A:$C,3)</f>
        <v>#ERROR!</v>
      </c>
      <c r="H99" s="12" t="str">
        <f>VLOOKUP(AG99,[1]Lookups!$A:$C,2)</f>
        <v>#ERROR!</v>
      </c>
      <c r="I99" s="3" t="s">
        <v>42</v>
      </c>
      <c r="J99" s="40" t="s">
        <v>43</v>
      </c>
      <c r="K99" s="40">
        <v>1.0</v>
      </c>
      <c r="L99" s="41" t="s">
        <v>44</v>
      </c>
      <c r="M99" s="12" t="b">
        <v>1</v>
      </c>
      <c r="N99" s="12" t="b">
        <v>1</v>
      </c>
      <c r="O99" s="12">
        <f t="shared" si="5"/>
        <v>1900</v>
      </c>
      <c r="P99" s="3" t="s">
        <v>45</v>
      </c>
      <c r="Q99" s="40" t="s">
        <v>43</v>
      </c>
      <c r="R99" s="40">
        <v>1.0</v>
      </c>
      <c r="S99" s="41" t="s">
        <v>44</v>
      </c>
      <c r="T99" s="12" t="b">
        <v>1</v>
      </c>
      <c r="U99" s="12" t="b">
        <v>1</v>
      </c>
      <c r="V99" s="12">
        <f t="shared" si="6"/>
        <v>4600</v>
      </c>
      <c r="W99" s="12"/>
      <c r="X99" s="12"/>
      <c r="Y99" s="11">
        <f t="shared" si="7"/>
        <v>0.1764205236</v>
      </c>
      <c r="Z99" s="12" t="str">
        <f t="array" ref="Z99">INDEX($A$2:$A$101,RANK(Y99,$Y$2:$Y$101))</f>
        <v>EM000081</v>
      </c>
      <c r="AA99" s="12">
        <f t="shared" si="9"/>
        <v>0.776</v>
      </c>
      <c r="AB99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,EM000081</v>
      </c>
      <c r="AC99" s="12"/>
      <c r="AD99" s="11">
        <f t="shared" ref="AD99:AG99" si="106">RAND()</f>
        <v>0.1928948612</v>
      </c>
      <c r="AE99" s="11">
        <f t="shared" si="106"/>
        <v>0.354835055</v>
      </c>
      <c r="AF99" s="11">
        <f t="shared" si="106"/>
        <v>0.04763446171</v>
      </c>
      <c r="AG99" s="11">
        <f t="shared" si="106"/>
        <v>0.5393914796</v>
      </c>
    </row>
    <row r="100" ht="12.75" customHeight="1">
      <c r="A100" s="12" t="s">
        <v>218</v>
      </c>
      <c r="B100" s="6">
        <f t="shared" si="4"/>
        <v>18251</v>
      </c>
      <c r="C100" s="12"/>
      <c r="D100" s="12" t="str">
        <f>VLOOKUP(AD100,[1]Lookups!$BB$1:$BC$3,2)</f>
        <v>#ERROR!</v>
      </c>
      <c r="E100" s="12" t="str">
        <f>VLOOKUP(AE100,[1]Lookups!$BD$1:$BE$7,2)</f>
        <v>#ERROR!</v>
      </c>
      <c r="F100" s="12" t="str">
        <f>RANDBETWEEN(1,5)*1000*VLOOKUP(E100,[1]Lookups!$BE$2:$BF$8,2)</f>
        <v>#ERROR!</v>
      </c>
      <c r="G100" s="12" t="str">
        <f>VLOOKUP(AF100,[1]Lookups!$A:$C,3)</f>
        <v>#ERROR!</v>
      </c>
      <c r="H100" s="12" t="str">
        <f>VLOOKUP(AG100,[1]Lookups!$A:$C,2)</f>
        <v>#ERROR!</v>
      </c>
      <c r="I100" s="3" t="s">
        <v>42</v>
      </c>
      <c r="J100" s="40" t="s">
        <v>43</v>
      </c>
      <c r="K100" s="40">
        <v>1.0</v>
      </c>
      <c r="L100" s="41" t="s">
        <v>44</v>
      </c>
      <c r="M100" s="12" t="b">
        <v>1</v>
      </c>
      <c r="N100" s="12" t="b">
        <v>1</v>
      </c>
      <c r="O100" s="12">
        <f t="shared" si="5"/>
        <v>2200</v>
      </c>
      <c r="P100" s="3" t="s">
        <v>45</v>
      </c>
      <c r="Q100" s="40" t="s">
        <v>43</v>
      </c>
      <c r="R100" s="40">
        <v>1.0</v>
      </c>
      <c r="S100" s="41" t="s">
        <v>44</v>
      </c>
      <c r="T100" s="12" t="b">
        <v>1</v>
      </c>
      <c r="U100" s="12" t="b">
        <v>1</v>
      </c>
      <c r="V100" s="12">
        <f t="shared" si="6"/>
        <v>3900</v>
      </c>
      <c r="W100" s="12"/>
      <c r="X100" s="12"/>
      <c r="Y100" s="11">
        <f t="shared" si="7"/>
        <v>0.2884295796</v>
      </c>
      <c r="Z100" s="12" t="str">
        <f t="array" ref="Z100">INDEX($A$2:$A$101,RANK(Y100,$Y$2:$Y$101))</f>
        <v>EM000068</v>
      </c>
      <c r="AA100" s="12">
        <f t="shared" si="9"/>
        <v>0.784</v>
      </c>
      <c r="AB100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,EM000081,EM000068</v>
      </c>
      <c r="AC100" s="12"/>
      <c r="AD100" s="11">
        <f t="shared" ref="AD100:AG100" si="107">RAND()</f>
        <v>0.9596999769</v>
      </c>
      <c r="AE100" s="11">
        <f t="shared" si="107"/>
        <v>0.9323198509</v>
      </c>
      <c r="AF100" s="11">
        <f t="shared" si="107"/>
        <v>0.6072377582</v>
      </c>
      <c r="AG100" s="11">
        <f t="shared" si="107"/>
        <v>0.1204394305</v>
      </c>
    </row>
    <row r="101" ht="12.75" customHeight="1">
      <c r="A101" s="12" t="s">
        <v>219</v>
      </c>
      <c r="B101" s="6">
        <f t="shared" si="4"/>
        <v>29583</v>
      </c>
      <c r="C101" s="12"/>
      <c r="D101" s="12" t="str">
        <f>VLOOKUP(AD101,[1]Lookups!$BB$1:$BC$3,2)</f>
        <v>#ERROR!</v>
      </c>
      <c r="E101" s="12" t="str">
        <f>VLOOKUP(AE101,[1]Lookups!$BD$1:$BE$7,2)</f>
        <v>#ERROR!</v>
      </c>
      <c r="F101" s="12" t="str">
        <f>RANDBETWEEN(1,5)*1000*VLOOKUP(E101,[1]Lookups!$BE$2:$BF$8,2)</f>
        <v>#ERROR!</v>
      </c>
      <c r="G101" s="12" t="str">
        <f>VLOOKUP(AF101,[1]Lookups!$A:$C,3)</f>
        <v>#ERROR!</v>
      </c>
      <c r="H101" s="12" t="str">
        <f>VLOOKUP(AG101,[1]Lookups!$A:$C,2)</f>
        <v>#ERROR!</v>
      </c>
      <c r="I101" s="3" t="s">
        <v>42</v>
      </c>
      <c r="J101" s="40" t="s">
        <v>43</v>
      </c>
      <c r="K101" s="40">
        <v>1.0</v>
      </c>
      <c r="L101" s="41" t="s">
        <v>44</v>
      </c>
      <c r="M101" s="12" t="b">
        <v>1</v>
      </c>
      <c r="N101" s="12" t="b">
        <v>1</v>
      </c>
      <c r="O101" s="12">
        <f t="shared" si="5"/>
        <v>3500</v>
      </c>
      <c r="P101" s="3" t="s">
        <v>45</v>
      </c>
      <c r="Q101" s="40" t="s">
        <v>43</v>
      </c>
      <c r="R101" s="40">
        <v>1.0</v>
      </c>
      <c r="S101" s="41" t="s">
        <v>44</v>
      </c>
      <c r="T101" s="12" t="b">
        <v>1</v>
      </c>
      <c r="U101" s="12" t="b">
        <v>1</v>
      </c>
      <c r="V101" s="12">
        <f t="shared" si="6"/>
        <v>3500</v>
      </c>
      <c r="W101" s="12"/>
      <c r="X101" s="12"/>
      <c r="Y101" s="11">
        <f t="shared" si="7"/>
        <v>0.5232350064</v>
      </c>
      <c r="Z101" s="12" t="str">
        <f t="array" ref="Z101">INDEX($A$2:$A$101,RANK(Y101,$Y$2:$Y$101))</f>
        <v>EM000042</v>
      </c>
      <c r="AA101" s="12">
        <f t="shared" si="9"/>
        <v>0.792</v>
      </c>
      <c r="AB101" s="39" t="str">
        <f t="shared" si="10"/>
        <v>EM000052,EM000084,EM000028,EM000080,EM000016,EM000094,EM000014,EM000067,EM000025,EM000060,EM000054,EM000097,EM000090,EM000072,EM000074,EM000002,EM000086,EM000017,EM000019,EM000037,EM000044,EM000098,EM000055,EM000066,EM000071,EM000078,EM000046,EM000035,EM000031,EM000051,EM000029,EM000040,EM000082,EM000070,EM000005,EM000077,EM000076,EM000041,EM000096,EM000085,EM000032,EM000059,EM000036,EM000088,EM000027,EM000073,EM000050,EM000007,EM000012,EM000087,EM000065,EM000056,EM000039,EM000018,EM000049,EM000100,EM000092,EM000048,EM000013,EM000023,EM000075,EM000095,EM000015,EM000024,EM000020,EM000069,EM000022,EM000034,EM000064,EM000099,EM000021,EM000053,EM000061,EM000038,EM000063,EM000008,EM000089,EM000083,EM000030,EM000045,EM000026,EM000003,EM000001,EM000006,EM000079,EM000011,EM000047,EM000033,EM000057,EM000009,EM000004,EM000093,EM000010,EM000043,EM000091,EM000062,EM000058,EM000081,EM000068,EM000042</v>
      </c>
      <c r="AC101" s="12"/>
      <c r="AD101" s="11">
        <f t="shared" ref="AD101:AG101" si="108">RAND()</f>
        <v>0.483580563</v>
      </c>
      <c r="AE101" s="11">
        <f t="shared" si="108"/>
        <v>0.5515942355</v>
      </c>
      <c r="AF101" s="11">
        <f t="shared" si="108"/>
        <v>0.2443380588</v>
      </c>
      <c r="AG101" s="11">
        <f t="shared" si="108"/>
        <v>0.2010519182</v>
      </c>
    </row>
    <row r="102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>
        <f t="shared" si="9"/>
        <v>0.8</v>
      </c>
      <c r="AB102" s="39"/>
      <c r="AC102" s="12"/>
      <c r="AD102" s="12"/>
      <c r="AE102" s="12"/>
      <c r="AF102" s="12"/>
      <c r="AG102" s="12"/>
    </row>
    <row r="103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</row>
    <row r="949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</row>
    <row r="950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</row>
    <row r="951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</row>
    <row r="953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</row>
    <row r="95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</row>
    <row r="957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</row>
    <row r="958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</row>
    <row r="959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</row>
    <row r="962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</row>
    <row r="963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</row>
    <row r="964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</row>
    <row r="966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</row>
    <row r="967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</row>
    <row r="968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</row>
    <row r="969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</row>
    <row r="970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</row>
    <row r="971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</row>
    <row r="972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</row>
    <row r="973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</row>
    <row r="974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</row>
    <row r="97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</row>
    <row r="976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</row>
    <row r="977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</row>
    <row r="979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</row>
    <row r="980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</row>
    <row r="981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</row>
    <row r="983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</row>
    <row r="98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</row>
    <row r="986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</row>
    <row r="987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</row>
    <row r="989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</row>
    <row r="991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</row>
    <row r="992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</row>
    <row r="993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</row>
    <row r="994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</row>
    <row r="99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</row>
    <row r="996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</row>
    <row r="997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</row>
    <row r="998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</row>
    <row r="999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</row>
    <row r="1000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D1:L1000"/>
  <sheetViews>
    <sheetView workbookViewId="0"/>
  </sheetViews>
  <sheetFormatPr customHeight="1" defaultColWidth="12.63" defaultRowHeight="15.0"/>
  <cols>
    <col min="1" max="3" customWidth="true" width="8.88"/>
    <col min="4" max="4" customWidth="true" width="41.63"/>
    <col min="5" max="5" customWidth="true" width="13.38"/>
    <col min="6" max="6" customWidth="true" width="36.0"/>
    <col min="7" max="8" customWidth="true" width="8.88"/>
    <col min="9" max="9" customWidth="true" width="71.88"/>
    <col min="10" max="10" customWidth="true" width="20.5"/>
    <col min="11" max="11" customWidth="true" width="37.13"/>
    <col min="12" max="26" customWidth="true" width="8.88"/>
  </cols>
  <sheetData>
    <row r="1" ht="12.75" customHeight="1"/>
    <row r="2" ht="13.5" customHeight="1">
      <c r="D2" s="42" t="s">
        <v>3214</v>
      </c>
      <c r="E2" s="8"/>
      <c r="F2" s="8"/>
      <c r="I2" s="43" t="s">
        <v>3215</v>
      </c>
      <c r="J2" s="8"/>
      <c r="K2" s="8"/>
      <c r="L2" s="8"/>
    </row>
    <row r="3" ht="12.75" customHeight="1">
      <c r="D3" s="10" t="s">
        <v>222</v>
      </c>
      <c r="E3" s="10" t="s">
        <v>222</v>
      </c>
      <c r="F3" s="10" t="s">
        <v>223</v>
      </c>
      <c r="I3" s="24" t="s">
        <v>760</v>
      </c>
      <c r="J3" s="25" t="s">
        <v>3216</v>
      </c>
      <c r="K3" s="26" t="s">
        <v>806</v>
      </c>
      <c r="L3" s="10" t="s">
        <v>223</v>
      </c>
    </row>
    <row r="4" ht="12.75" customHeight="1">
      <c r="D4" s="11" t="s">
        <v>323</v>
      </c>
      <c r="E4" s="11" t="s">
        <v>323</v>
      </c>
      <c r="F4" s="12" t="s">
        <v>73</v>
      </c>
      <c r="I4" s="12" t="s">
        <v>761</v>
      </c>
      <c r="J4" s="12"/>
      <c r="K4" s="27" t="s">
        <v>807</v>
      </c>
      <c r="L4" s="2" t="s">
        <v>3217</v>
      </c>
    </row>
    <row r="5" ht="12.75" customHeight="1">
      <c r="D5" s="11" t="s">
        <v>7</v>
      </c>
      <c r="E5" s="11" t="s">
        <v>7</v>
      </c>
      <c r="F5" s="12" t="s">
        <v>210</v>
      </c>
      <c r="I5" s="12" t="s">
        <v>762</v>
      </c>
      <c r="J5" s="12"/>
      <c r="K5" s="27" t="s">
        <v>808</v>
      </c>
      <c r="L5" s="2" t="s">
        <v>3218</v>
      </c>
    </row>
    <row r="6" ht="12.75" customHeight="1">
      <c r="D6" s="11" t="s">
        <v>344</v>
      </c>
      <c r="E6" s="11" t="s">
        <v>344</v>
      </c>
      <c r="F6" s="13">
        <v>44188.0</v>
      </c>
      <c r="I6" s="12" t="s">
        <v>763</v>
      </c>
      <c r="J6" s="12"/>
      <c r="K6" s="27" t="s">
        <v>809</v>
      </c>
      <c r="L6" s="2" t="s">
        <v>3217</v>
      </c>
    </row>
    <row r="7" ht="12.75" customHeight="1">
      <c r="D7" s="11" t="s">
        <v>345</v>
      </c>
      <c r="E7" s="11" t="s">
        <v>345</v>
      </c>
      <c r="F7" s="14" t="s">
        <v>347</v>
      </c>
      <c r="I7" s="12" t="s">
        <v>764</v>
      </c>
      <c r="J7" s="12"/>
      <c r="K7" s="27" t="s">
        <v>810</v>
      </c>
      <c r="L7" s="2" t="s">
        <v>3217</v>
      </c>
    </row>
    <row r="8" ht="12.75" customHeight="1">
      <c r="D8" s="11" t="s">
        <v>375</v>
      </c>
      <c r="E8" s="11" t="s">
        <v>375</v>
      </c>
      <c r="F8" s="14" t="s">
        <v>377</v>
      </c>
      <c r="I8" s="12" t="s">
        <v>765</v>
      </c>
      <c r="J8" s="12"/>
      <c r="K8" s="27" t="s">
        <v>811</v>
      </c>
      <c r="L8" s="2" t="s">
        <v>2613</v>
      </c>
    </row>
    <row r="9" ht="12.75" customHeight="1">
      <c r="D9" s="11" t="s">
        <v>379</v>
      </c>
      <c r="E9" s="11" t="s">
        <v>379</v>
      </c>
      <c r="F9" s="14">
        <v>18.0</v>
      </c>
      <c r="I9" s="12" t="s">
        <v>766</v>
      </c>
      <c r="J9" s="12"/>
      <c r="K9" s="27" t="s">
        <v>812</v>
      </c>
      <c r="L9" s="2" t="s">
        <v>1395</v>
      </c>
    </row>
    <row r="10" ht="12.75" customHeight="1">
      <c r="D10" s="11" t="s">
        <v>380</v>
      </c>
      <c r="E10" s="11" t="s">
        <v>380</v>
      </c>
      <c r="F10" s="13">
        <v>44188.0</v>
      </c>
      <c r="I10" s="12" t="s">
        <v>767</v>
      </c>
      <c r="J10" s="12"/>
      <c r="K10" s="27" t="s">
        <v>813</v>
      </c>
      <c r="L10" s="2" t="s">
        <v>3219</v>
      </c>
    </row>
    <row r="11" ht="12.75" customHeight="1">
      <c r="D11" s="11" t="s">
        <v>439</v>
      </c>
      <c r="E11" s="11" t="s">
        <v>439</v>
      </c>
      <c r="F11" s="17" t="s">
        <v>440</v>
      </c>
      <c r="I11" s="12" t="s">
        <v>768</v>
      </c>
      <c r="J11" s="12"/>
      <c r="K11" s="27" t="s">
        <v>814</v>
      </c>
      <c r="L11" s="2" t="s">
        <v>2613</v>
      </c>
    </row>
    <row r="12" ht="12.75" customHeight="1">
      <c r="D12" s="11" t="s">
        <v>441</v>
      </c>
      <c r="E12" s="11" t="s">
        <v>441</v>
      </c>
      <c r="F12" s="17">
        <v>0.2</v>
      </c>
      <c r="I12" s="12" t="s">
        <v>769</v>
      </c>
      <c r="J12" s="12"/>
      <c r="K12" s="27" t="s">
        <v>815</v>
      </c>
      <c r="L12" s="2" t="s">
        <v>1395</v>
      </c>
    </row>
    <row r="13" ht="12.75" customHeight="1">
      <c r="D13" s="18" t="s">
        <v>442</v>
      </c>
      <c r="E13" s="18" t="s">
        <v>442</v>
      </c>
      <c r="F13" s="19" t="s">
        <v>44</v>
      </c>
      <c r="I13" s="12" t="s">
        <v>770</v>
      </c>
      <c r="J13" s="12"/>
      <c r="K13" s="27" t="s">
        <v>816</v>
      </c>
      <c r="L13" s="2" t="s">
        <v>3219</v>
      </c>
    </row>
    <row r="14" ht="12.75" customHeight="1">
      <c r="D14" s="18" t="s">
        <v>443</v>
      </c>
      <c r="E14" s="18" t="s">
        <v>443</v>
      </c>
      <c r="F14" s="20" t="s">
        <v>42</v>
      </c>
      <c r="I14" s="12" t="s">
        <v>771</v>
      </c>
      <c r="J14" s="12"/>
      <c r="K14" s="27" t="s">
        <v>817</v>
      </c>
      <c r="L14" s="2" t="s">
        <v>3217</v>
      </c>
    </row>
    <row r="15" ht="12.75" customHeight="1">
      <c r="D15" s="11" t="s">
        <v>444</v>
      </c>
      <c r="E15" s="11" t="s">
        <v>444</v>
      </c>
      <c r="F15" s="14" t="s">
        <v>445</v>
      </c>
      <c r="I15" s="12" t="s">
        <v>772</v>
      </c>
      <c r="J15" s="12"/>
      <c r="K15" s="27" t="s">
        <v>818</v>
      </c>
      <c r="L15" s="2" t="s">
        <v>3218</v>
      </c>
    </row>
    <row r="16" ht="12.75" customHeight="1">
      <c r="D16" s="11" t="s">
        <v>448</v>
      </c>
      <c r="E16" s="11" t="s">
        <v>448</v>
      </c>
      <c r="F16" s="14" t="s">
        <v>450</v>
      </c>
      <c r="I16" s="12" t="s">
        <v>3220</v>
      </c>
      <c r="K16" s="27" t="s">
        <v>3221</v>
      </c>
      <c r="L16" s="2" t="s">
        <v>2532</v>
      </c>
    </row>
    <row r="17" ht="12.75" customHeight="1">
      <c r="D17" s="10" t="s">
        <v>451</v>
      </c>
      <c r="E17" s="10" t="s">
        <v>451</v>
      </c>
      <c r="F17" s="17" t="s">
        <v>452</v>
      </c>
      <c r="I17" s="12" t="s">
        <v>3222</v>
      </c>
      <c r="K17" s="27" t="s">
        <v>3223</v>
      </c>
      <c r="L17" s="2" t="s">
        <v>3224</v>
      </c>
    </row>
    <row r="18" ht="12.75" customHeight="1">
      <c r="D18" s="11" t="s">
        <v>454</v>
      </c>
      <c r="E18" s="11" t="s">
        <v>454</v>
      </c>
      <c r="F18" s="14" t="s">
        <v>455</v>
      </c>
      <c r="I18" s="12" t="s">
        <v>3225</v>
      </c>
      <c r="K18" s="27" t="s">
        <v>3226</v>
      </c>
      <c r="L18" s="2" t="s">
        <v>921</v>
      </c>
    </row>
    <row r="19" ht="12.75" customHeight="1">
      <c r="D19" s="11" t="s">
        <v>458</v>
      </c>
      <c r="E19" s="11" t="s">
        <v>458</v>
      </c>
      <c r="F19" s="14">
        <v>0.0</v>
      </c>
      <c r="I19" s="12" t="s">
        <v>3227</v>
      </c>
      <c r="K19" s="27" t="s">
        <v>3228</v>
      </c>
      <c r="L19" s="2" t="s">
        <v>3229</v>
      </c>
    </row>
    <row r="20" ht="12.75" customHeight="1">
      <c r="D20" s="11" t="s">
        <v>459</v>
      </c>
      <c r="E20" s="11" t="s">
        <v>459</v>
      </c>
      <c r="F20" s="14">
        <v>1.0</v>
      </c>
      <c r="I20" s="12" t="s">
        <v>3230</v>
      </c>
      <c r="K20" s="27" t="s">
        <v>3231</v>
      </c>
      <c r="L20" s="2" t="s">
        <v>3232</v>
      </c>
    </row>
    <row r="21" ht="12.75" customHeight="1">
      <c r="D21" s="11" t="s">
        <v>460</v>
      </c>
      <c r="E21" s="11" t="s">
        <v>460</v>
      </c>
      <c r="F21" s="14" t="s">
        <v>461</v>
      </c>
      <c r="I21" s="12" t="s">
        <v>3233</v>
      </c>
      <c r="K21" s="27" t="s">
        <v>3221</v>
      </c>
      <c r="L21" s="2" t="s">
        <v>860</v>
      </c>
    </row>
    <row r="22" ht="12.75" customHeight="1">
      <c r="D22" s="11" t="s">
        <v>463</v>
      </c>
      <c r="E22" s="11" t="s">
        <v>463</v>
      </c>
      <c r="F22" s="14">
        <v>7000.0</v>
      </c>
      <c r="I22" s="12" t="s">
        <v>3234</v>
      </c>
      <c r="K22" s="27" t="s">
        <v>3223</v>
      </c>
      <c r="L22" s="2" t="s">
        <v>870</v>
      </c>
    </row>
    <row r="23" ht="12.75" customHeight="1">
      <c r="D23" s="11" t="s">
        <v>464</v>
      </c>
      <c r="E23" s="11" t="s">
        <v>464</v>
      </c>
      <c r="F23" s="14">
        <v>12.0</v>
      </c>
      <c r="I23" s="12" t="s">
        <v>3235</v>
      </c>
      <c r="K23" s="27" t="s">
        <v>3226</v>
      </c>
      <c r="L23" s="2" t="s">
        <v>870</v>
      </c>
    </row>
    <row r="24" ht="12.75" customHeight="1">
      <c r="D24" s="10" t="s">
        <v>465</v>
      </c>
      <c r="E24" s="10" t="s">
        <v>465</v>
      </c>
      <c r="F24" s="17">
        <v>12.0</v>
      </c>
      <c r="I24" s="12" t="s">
        <v>3236</v>
      </c>
      <c r="K24" s="27" t="s">
        <v>3228</v>
      </c>
      <c r="L24" s="2" t="s">
        <v>870</v>
      </c>
    </row>
    <row r="25" ht="12.75" customHeight="1">
      <c r="D25" s="11" t="s">
        <v>466</v>
      </c>
      <c r="E25" s="11" t="s">
        <v>466</v>
      </c>
      <c r="F25" s="14" t="s">
        <v>469</v>
      </c>
      <c r="I25" s="12" t="s">
        <v>3237</v>
      </c>
      <c r="K25" s="27" t="s">
        <v>3231</v>
      </c>
      <c r="L25" s="2" t="s">
        <v>870</v>
      </c>
    </row>
    <row r="26" ht="12.75" customHeight="1">
      <c r="D26" s="11" t="s">
        <v>470</v>
      </c>
      <c r="E26" s="11" t="s">
        <v>470</v>
      </c>
      <c r="F26" s="14">
        <v>0.3</v>
      </c>
      <c r="I26" s="12" t="s">
        <v>3238</v>
      </c>
      <c r="K26" s="27" t="s">
        <v>3221</v>
      </c>
      <c r="L26" s="2" t="s">
        <v>860</v>
      </c>
    </row>
    <row r="27" ht="12.75" customHeight="1">
      <c r="D27" s="11" t="s">
        <v>471</v>
      </c>
      <c r="E27" s="11" t="s">
        <v>471</v>
      </c>
      <c r="F27" s="14">
        <v>4700.0</v>
      </c>
      <c r="I27" s="12" t="s">
        <v>3239</v>
      </c>
      <c r="K27" s="27" t="s">
        <v>3223</v>
      </c>
      <c r="L27" s="2" t="s">
        <v>870</v>
      </c>
    </row>
    <row r="28" ht="12.75" customHeight="1">
      <c r="D28" s="11" t="s">
        <v>472</v>
      </c>
      <c r="E28" s="11" t="s">
        <v>472</v>
      </c>
      <c r="F28" s="14">
        <v>500.0</v>
      </c>
      <c r="I28" s="12" t="s">
        <v>3240</v>
      </c>
      <c r="K28" s="27" t="s">
        <v>3226</v>
      </c>
      <c r="L28" s="2" t="s">
        <v>870</v>
      </c>
    </row>
    <row r="29" ht="12.75" customHeight="1">
      <c r="D29" s="11" t="s">
        <v>473</v>
      </c>
      <c r="E29" s="11" t="s">
        <v>473</v>
      </c>
      <c r="F29" s="14">
        <v>0.9</v>
      </c>
      <c r="I29" s="12" t="s">
        <v>3241</v>
      </c>
      <c r="K29" s="27" t="s">
        <v>3228</v>
      </c>
      <c r="L29" s="2" t="s">
        <v>870</v>
      </c>
    </row>
    <row r="30" ht="12.75" customHeight="1">
      <c r="D30" s="11" t="s">
        <v>474</v>
      </c>
      <c r="E30" s="11" t="s">
        <v>474</v>
      </c>
      <c r="F30" s="14">
        <v>8.0</v>
      </c>
      <c r="I30" s="12" t="s">
        <v>3242</v>
      </c>
      <c r="K30" s="27" t="s">
        <v>3231</v>
      </c>
      <c r="L30" s="2" t="s">
        <v>870</v>
      </c>
    </row>
    <row r="31" ht="12.75" customHeight="1">
      <c r="D31" s="11" t="s">
        <v>475</v>
      </c>
      <c r="E31" s="11" t="s">
        <v>475</v>
      </c>
      <c r="F31" s="14">
        <v>10.0</v>
      </c>
      <c r="I31" s="12" t="s">
        <v>3243</v>
      </c>
      <c r="K31" s="27" t="s">
        <v>3221</v>
      </c>
      <c r="L31" s="2" t="s">
        <v>2532</v>
      </c>
    </row>
    <row r="32" ht="12.75" customHeight="1">
      <c r="D32" s="11" t="s">
        <v>476</v>
      </c>
      <c r="E32" s="11" t="s">
        <v>476</v>
      </c>
      <c r="F32" s="14" t="s">
        <v>477</v>
      </c>
      <c r="I32" s="12" t="s">
        <v>3244</v>
      </c>
      <c r="K32" s="27" t="s">
        <v>3223</v>
      </c>
      <c r="L32" s="2" t="s">
        <v>3245</v>
      </c>
    </row>
    <row r="33" ht="12.75" customHeight="1">
      <c r="D33" s="11" t="s">
        <v>480</v>
      </c>
      <c r="E33" s="11" t="s">
        <v>480</v>
      </c>
      <c r="F33" s="14">
        <v>1.0</v>
      </c>
      <c r="I33" s="12" t="s">
        <v>3246</v>
      </c>
      <c r="K33" s="27" t="s">
        <v>3226</v>
      </c>
      <c r="L33" s="2" t="s">
        <v>1036</v>
      </c>
    </row>
    <row r="34" ht="12.75" customHeight="1">
      <c r="D34" s="11" t="s">
        <v>481</v>
      </c>
      <c r="E34" s="11" t="s">
        <v>481</v>
      </c>
      <c r="F34" s="14">
        <v>4.0</v>
      </c>
      <c r="I34" s="12" t="s">
        <v>3247</v>
      </c>
      <c r="K34" s="27" t="s">
        <v>3228</v>
      </c>
      <c r="L34" s="2" t="s">
        <v>3248</v>
      </c>
    </row>
    <row r="35" ht="12.75" customHeight="1">
      <c r="D35" s="11" t="s">
        <v>486</v>
      </c>
      <c r="E35" s="11" t="s">
        <v>486</v>
      </c>
      <c r="F35" s="14" t="s">
        <v>487</v>
      </c>
      <c r="I35" s="12" t="s">
        <v>3249</v>
      </c>
      <c r="K35" s="27" t="s">
        <v>3231</v>
      </c>
      <c r="L35" s="2" t="s">
        <v>3250</v>
      </c>
    </row>
    <row r="36" ht="12.75" customHeight="1">
      <c r="D36" s="11" t="s">
        <v>490</v>
      </c>
      <c r="E36" s="11" t="s">
        <v>490</v>
      </c>
      <c r="F36" s="14" t="s">
        <v>492</v>
      </c>
      <c r="I36" s="12" t="s">
        <v>3251</v>
      </c>
      <c r="K36" s="27" t="s">
        <v>3221</v>
      </c>
      <c r="L36" s="2" t="s">
        <v>860</v>
      </c>
    </row>
    <row r="37" ht="12.75" customHeight="1">
      <c r="D37" s="11" t="s">
        <v>493</v>
      </c>
      <c r="E37" s="11" t="s">
        <v>493</v>
      </c>
      <c r="F37" s="14" t="b">
        <v>0</v>
      </c>
      <c r="I37" s="12" t="s">
        <v>3252</v>
      </c>
      <c r="K37" s="27" t="s">
        <v>3223</v>
      </c>
      <c r="L37" s="2" t="s">
        <v>870</v>
      </c>
    </row>
    <row r="38" ht="12.75" customHeight="1">
      <c r="D38" s="11" t="s">
        <v>494</v>
      </c>
      <c r="E38" s="11" t="s">
        <v>494</v>
      </c>
      <c r="F38" s="14" t="s">
        <v>497</v>
      </c>
      <c r="I38" s="12" t="s">
        <v>3253</v>
      </c>
      <c r="K38" s="27" t="s">
        <v>3226</v>
      </c>
      <c r="L38" s="2" t="s">
        <v>870</v>
      </c>
    </row>
    <row r="39" ht="12.75" customHeight="1">
      <c r="D39" s="11" t="s">
        <v>498</v>
      </c>
      <c r="E39" s="11" t="s">
        <v>498</v>
      </c>
      <c r="F39" s="14" t="s">
        <v>497</v>
      </c>
      <c r="I39" s="12" t="s">
        <v>3254</v>
      </c>
      <c r="K39" s="27" t="s">
        <v>3228</v>
      </c>
      <c r="L39" s="2" t="s">
        <v>870</v>
      </c>
    </row>
    <row r="40" ht="12.75" customHeight="1">
      <c r="D40" s="11" t="s">
        <v>500</v>
      </c>
      <c r="E40" s="11" t="s">
        <v>500</v>
      </c>
      <c r="F40" s="14" t="s">
        <v>496</v>
      </c>
      <c r="I40" s="12" t="s">
        <v>3255</v>
      </c>
      <c r="K40" s="27" t="s">
        <v>3231</v>
      </c>
      <c r="L40" s="2" t="s">
        <v>870</v>
      </c>
    </row>
    <row r="41" ht="12.75" customHeight="1">
      <c r="D41" s="11" t="s">
        <v>502</v>
      </c>
      <c r="E41" s="11" t="s">
        <v>502</v>
      </c>
      <c r="F41" s="14" t="s">
        <v>504</v>
      </c>
      <c r="I41" s="12" t="s">
        <v>3256</v>
      </c>
      <c r="K41" s="27" t="s">
        <v>3221</v>
      </c>
      <c r="L41" s="2" t="s">
        <v>2532</v>
      </c>
    </row>
    <row r="42" ht="12.75" customHeight="1">
      <c r="D42" s="11" t="s">
        <v>505</v>
      </c>
      <c r="E42" s="11" t="s">
        <v>505</v>
      </c>
      <c r="F42" s="14" t="b">
        <v>1</v>
      </c>
      <c r="I42" s="12" t="s">
        <v>3257</v>
      </c>
      <c r="K42" s="27" t="s">
        <v>3223</v>
      </c>
      <c r="L42" s="2" t="s">
        <v>2453</v>
      </c>
    </row>
    <row r="43" ht="12.75" customHeight="1">
      <c r="D43" s="11" t="s">
        <v>506</v>
      </c>
      <c r="E43" s="11" t="s">
        <v>506</v>
      </c>
      <c r="F43" s="14" t="b">
        <v>0</v>
      </c>
      <c r="I43" s="12" t="s">
        <v>3258</v>
      </c>
      <c r="K43" s="27" t="s">
        <v>3226</v>
      </c>
      <c r="L43" s="2" t="s">
        <v>955</v>
      </c>
    </row>
    <row r="44" ht="12.75" customHeight="1">
      <c r="D44" s="11" t="s">
        <v>507</v>
      </c>
      <c r="E44" s="11" t="s">
        <v>507</v>
      </c>
      <c r="F44" s="14" t="s">
        <v>509</v>
      </c>
      <c r="I44" s="12" t="s">
        <v>3259</v>
      </c>
      <c r="K44" s="27" t="s">
        <v>3228</v>
      </c>
      <c r="L44" s="2" t="s">
        <v>3260</v>
      </c>
    </row>
    <row r="45" ht="12.75" customHeight="1">
      <c r="D45" s="11" t="s">
        <v>511</v>
      </c>
      <c r="E45" s="11" t="s">
        <v>511</v>
      </c>
      <c r="F45" s="14" t="b">
        <v>1</v>
      </c>
      <c r="I45" s="12" t="s">
        <v>3261</v>
      </c>
      <c r="K45" s="27" t="s">
        <v>3231</v>
      </c>
      <c r="L45" s="2" t="s">
        <v>3262</v>
      </c>
    </row>
    <row r="46" ht="12.75" customHeight="1">
      <c r="D46" s="11" t="s">
        <v>512</v>
      </c>
      <c r="E46" s="11" t="s">
        <v>512</v>
      </c>
      <c r="F46" s="14" t="b">
        <v>0</v>
      </c>
      <c r="I46" s="12" t="s">
        <v>3263</v>
      </c>
      <c r="K46" s="27" t="s">
        <v>3221</v>
      </c>
      <c r="L46" s="2" t="s">
        <v>860</v>
      </c>
    </row>
    <row r="47" ht="12.75" customHeight="1">
      <c r="D47" s="11" t="s">
        <v>513</v>
      </c>
      <c r="E47" s="11" t="s">
        <v>513</v>
      </c>
      <c r="F47" s="14" t="s">
        <v>514</v>
      </c>
      <c r="I47" s="12" t="s">
        <v>3264</v>
      </c>
      <c r="K47" s="27" t="s">
        <v>3223</v>
      </c>
      <c r="L47" s="2" t="s">
        <v>870</v>
      </c>
    </row>
    <row r="48" ht="12.75" customHeight="1">
      <c r="D48" s="10" t="s">
        <v>516</v>
      </c>
      <c r="E48" s="10" t="s">
        <v>516</v>
      </c>
      <c r="F48" s="17" t="s">
        <v>517</v>
      </c>
      <c r="I48" s="12" t="s">
        <v>3265</v>
      </c>
      <c r="K48" s="27" t="s">
        <v>3226</v>
      </c>
      <c r="L48" s="2" t="s">
        <v>870</v>
      </c>
    </row>
    <row r="49" ht="12.75" customHeight="1">
      <c r="D49" s="11" t="s">
        <v>519</v>
      </c>
      <c r="E49" s="11" t="s">
        <v>519</v>
      </c>
      <c r="F49" s="21" t="s">
        <v>43</v>
      </c>
      <c r="I49" s="12" t="s">
        <v>3266</v>
      </c>
      <c r="K49" s="27" t="s">
        <v>3228</v>
      </c>
      <c r="L49" s="2" t="s">
        <v>870</v>
      </c>
    </row>
    <row r="50" ht="12.75" customHeight="1">
      <c r="D50" s="11" t="s">
        <v>520</v>
      </c>
      <c r="E50" s="11" t="s">
        <v>520</v>
      </c>
      <c r="F50" s="21">
        <v>1.0</v>
      </c>
      <c r="I50" s="12" t="s">
        <v>3267</v>
      </c>
      <c r="K50" s="27" t="s">
        <v>3231</v>
      </c>
      <c r="L50" s="2" t="s">
        <v>870</v>
      </c>
    </row>
    <row r="51" ht="12.75" customHeight="1">
      <c r="D51" s="10" t="s">
        <v>521</v>
      </c>
      <c r="E51" s="10" t="s">
        <v>521</v>
      </c>
      <c r="F51" s="17" t="s">
        <v>376</v>
      </c>
      <c r="I51" s="12" t="s">
        <v>3268</v>
      </c>
      <c r="K51" s="27" t="s">
        <v>3221</v>
      </c>
      <c r="L51" s="2" t="s">
        <v>2532</v>
      </c>
    </row>
    <row r="52" ht="12.75" customHeight="1">
      <c r="D52" s="11" t="s">
        <v>522</v>
      </c>
      <c r="E52" s="11" t="s">
        <v>522</v>
      </c>
      <c r="F52" s="14" t="s">
        <v>523</v>
      </c>
      <c r="I52" s="12" t="s">
        <v>3269</v>
      </c>
      <c r="K52" s="27" t="s">
        <v>3223</v>
      </c>
      <c r="L52" s="2" t="s">
        <v>3270</v>
      </c>
    </row>
    <row r="53" ht="12.75" customHeight="1">
      <c r="D53" s="11" t="s">
        <v>524</v>
      </c>
      <c r="E53" s="11" t="s">
        <v>524</v>
      </c>
      <c r="F53" s="14">
        <v>19.0</v>
      </c>
      <c r="I53" s="12" t="s">
        <v>3271</v>
      </c>
      <c r="K53" s="27" t="s">
        <v>3226</v>
      </c>
      <c r="L53" s="2" t="s">
        <v>3272</v>
      </c>
    </row>
    <row r="54" ht="12.75" customHeight="1">
      <c r="D54" s="11" t="s">
        <v>525</v>
      </c>
      <c r="E54" s="11" t="s">
        <v>525</v>
      </c>
      <c r="F54" s="14" t="s">
        <v>526</v>
      </c>
      <c r="I54" s="12" t="s">
        <v>3273</v>
      </c>
      <c r="K54" s="27" t="s">
        <v>3228</v>
      </c>
      <c r="L54" s="2" t="s">
        <v>3274</v>
      </c>
    </row>
    <row r="55" ht="12.75" customHeight="1">
      <c r="D55" s="11" t="s">
        <v>527</v>
      </c>
      <c r="E55" s="11" t="s">
        <v>527</v>
      </c>
      <c r="F55" s="14">
        <v>0.0</v>
      </c>
      <c r="I55" s="12" t="s">
        <v>3275</v>
      </c>
      <c r="K55" s="27" t="s">
        <v>3231</v>
      </c>
      <c r="L55" s="2" t="s">
        <v>3276</v>
      </c>
    </row>
    <row r="56" ht="12.75" customHeight="1">
      <c r="D56" s="11" t="s">
        <v>528</v>
      </c>
      <c r="E56" s="11" t="s">
        <v>528</v>
      </c>
      <c r="F56" s="14" t="s">
        <v>529</v>
      </c>
      <c r="I56" s="12" t="s">
        <v>3277</v>
      </c>
      <c r="K56" s="27" t="s">
        <v>3221</v>
      </c>
      <c r="L56" s="2" t="s">
        <v>860</v>
      </c>
    </row>
    <row r="57" ht="12.75" customHeight="1">
      <c r="D57" s="11" t="s">
        <v>530</v>
      </c>
      <c r="E57" s="11" t="s">
        <v>530</v>
      </c>
      <c r="F57" s="14">
        <v>0.0</v>
      </c>
      <c r="I57" s="12" t="s">
        <v>3278</v>
      </c>
      <c r="K57" s="27" t="s">
        <v>3223</v>
      </c>
      <c r="L57" s="2" t="s">
        <v>870</v>
      </c>
    </row>
    <row r="58" ht="12.75" customHeight="1">
      <c r="D58" s="11" t="s">
        <v>531</v>
      </c>
      <c r="E58" s="11" t="s">
        <v>531</v>
      </c>
      <c r="F58" s="14" t="s">
        <v>532</v>
      </c>
      <c r="I58" s="12" t="s">
        <v>3279</v>
      </c>
      <c r="K58" s="27" t="s">
        <v>3226</v>
      </c>
      <c r="L58" s="2" t="s">
        <v>870</v>
      </c>
    </row>
    <row r="59" ht="12.75" customHeight="1">
      <c r="D59" s="11" t="s">
        <v>533</v>
      </c>
      <c r="E59" s="11" t="s">
        <v>533</v>
      </c>
      <c r="F59" s="14">
        <v>23.0</v>
      </c>
      <c r="I59" s="12" t="s">
        <v>3280</v>
      </c>
      <c r="K59" s="27" t="s">
        <v>3228</v>
      </c>
      <c r="L59" s="2" t="s">
        <v>870</v>
      </c>
    </row>
    <row r="60" ht="12.75" customHeight="1">
      <c r="D60" s="11" t="s">
        <v>534</v>
      </c>
      <c r="E60" s="11" t="s">
        <v>534</v>
      </c>
      <c r="F60" s="14" t="s">
        <v>535</v>
      </c>
      <c r="I60" s="12" t="s">
        <v>3281</v>
      </c>
      <c r="K60" s="27" t="s">
        <v>3231</v>
      </c>
      <c r="L60" s="2" t="s">
        <v>870</v>
      </c>
    </row>
    <row r="61" ht="12.75" customHeight="1">
      <c r="D61" s="11" t="s">
        <v>536</v>
      </c>
      <c r="E61" s="11" t="s">
        <v>536</v>
      </c>
      <c r="F61" s="14">
        <v>0.0</v>
      </c>
    </row>
    <row r="62" ht="12.75" customHeight="1">
      <c r="D62" s="11" t="s">
        <v>537</v>
      </c>
      <c r="E62" s="11" t="s">
        <v>537</v>
      </c>
      <c r="F62" s="14" t="s">
        <v>538</v>
      </c>
    </row>
    <row r="63" ht="12.75" customHeight="1">
      <c r="D63" s="11" t="s">
        <v>539</v>
      </c>
      <c r="E63" s="11" t="s">
        <v>539</v>
      </c>
      <c r="F63" s="14">
        <v>7.0</v>
      </c>
    </row>
    <row r="64" ht="12.75" customHeight="1">
      <c r="D64" s="11" t="s">
        <v>540</v>
      </c>
      <c r="E64" s="11" t="s">
        <v>540</v>
      </c>
      <c r="F64" s="14" t="s">
        <v>541</v>
      </c>
    </row>
    <row r="65" ht="12.75" customHeight="1">
      <c r="D65" s="11" t="s">
        <v>542</v>
      </c>
      <c r="E65" s="11" t="s">
        <v>542</v>
      </c>
      <c r="F65" s="14">
        <v>0.0</v>
      </c>
    </row>
    <row r="66" ht="12.75" customHeight="1">
      <c r="D66" s="11" t="s">
        <v>543</v>
      </c>
      <c r="E66" s="11" t="s">
        <v>543</v>
      </c>
      <c r="F66" s="14" t="s">
        <v>544</v>
      </c>
    </row>
    <row r="67" ht="12.75" customHeight="1">
      <c r="D67" s="11" t="s">
        <v>545</v>
      </c>
      <c r="E67" s="11" t="s">
        <v>545</v>
      </c>
      <c r="F67" s="14">
        <v>67.0</v>
      </c>
    </row>
    <row r="68" ht="12.75" customHeight="1">
      <c r="D68" s="11" t="s">
        <v>546</v>
      </c>
      <c r="E68" s="11" t="s">
        <v>546</v>
      </c>
      <c r="F68" s="14" t="s">
        <v>547</v>
      </c>
    </row>
    <row r="69" ht="12.75" customHeight="1">
      <c r="D69" s="11" t="s">
        <v>548</v>
      </c>
      <c r="E69" s="11" t="s">
        <v>548</v>
      </c>
      <c r="F69" s="14">
        <v>0.0</v>
      </c>
    </row>
    <row r="70" ht="12.75" customHeight="1">
      <c r="D70" s="11" t="s">
        <v>549</v>
      </c>
      <c r="E70" s="11" t="s">
        <v>549</v>
      </c>
      <c r="F70" s="14" t="s">
        <v>550</v>
      </c>
    </row>
    <row r="71" ht="12.75" customHeight="1">
      <c r="D71" s="10" t="s">
        <v>551</v>
      </c>
      <c r="E71" s="10" t="s">
        <v>551</v>
      </c>
      <c r="F71" s="17">
        <v>25.0</v>
      </c>
    </row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D2:F2"/>
    <mergeCell ref="I2:L2"/>
  </mergeCells>
  <conditionalFormatting sqref="F3:F71">
    <cfRule type="containsBlanks" dxfId="0" priority="1">
      <formula>LEN(TRIM(F3))=0</formula>
    </cfRule>
  </conditionalFormatting>
  <conditionalFormatting sqref="L3">
    <cfRule type="containsBlanks" dxfId="0" priority="2">
      <formula>LEN(TRIM(L3))=0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2" customWidth="true" width="10.13"/>
    <col min="3" max="3" customWidth="true" width="30.13"/>
    <col min="4" max="4" customWidth="true" width="25.38"/>
    <col min="5" max="5" customWidth="true" width="25.88"/>
    <col min="6" max="6" customWidth="true" width="26.63"/>
    <col min="7" max="7" customWidth="true" width="25.88"/>
    <col min="8" max="8" customWidth="true" width="28.38"/>
    <col min="9" max="9" customWidth="true" width="23.5"/>
    <col min="10" max="10" customWidth="true" width="21.38"/>
    <col min="11" max="11" customWidth="true" width="21.0"/>
    <col min="12" max="15" customWidth="true" width="19.63"/>
    <col min="16" max="16" customWidth="true" width="24.5"/>
    <col min="17" max="17" customWidth="true" width="23.63"/>
    <col min="18" max="18" customWidth="true" width="23.13"/>
    <col min="19" max="21" customWidth="true" width="22.63"/>
    <col min="22" max="22" customWidth="true" width="23.63"/>
    <col min="23" max="26" customWidth="true" width="10.13"/>
  </cols>
  <sheetData>
    <row r="1" ht="12.7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ht="12.75" customHeight="1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12.75" customHeight="1">
      <c r="A4" s="24"/>
      <c r="B4" s="24"/>
      <c r="C4" s="44" t="s">
        <v>3282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2.75" customHeight="1">
      <c r="A5" s="45"/>
      <c r="B5" s="45"/>
      <c r="C5" s="46" t="s">
        <v>222</v>
      </c>
      <c r="D5" s="47"/>
      <c r="E5" s="48" t="s">
        <v>222</v>
      </c>
      <c r="F5" s="49" t="s">
        <v>3283</v>
      </c>
      <c r="G5" s="49" t="s">
        <v>3284</v>
      </c>
      <c r="H5" s="49" t="s">
        <v>3285</v>
      </c>
      <c r="I5" s="49" t="s">
        <v>3286</v>
      </c>
      <c r="J5" s="49" t="s">
        <v>3287</v>
      </c>
      <c r="K5" s="49" t="s">
        <v>3288</v>
      </c>
      <c r="L5" s="49" t="s">
        <v>3289</v>
      </c>
      <c r="M5" s="49" t="s">
        <v>3290</v>
      </c>
      <c r="N5" s="49" t="s">
        <v>3291</v>
      </c>
      <c r="O5" s="49" t="s">
        <v>3292</v>
      </c>
      <c r="P5" s="49" t="s">
        <v>3293</v>
      </c>
      <c r="Q5" s="45"/>
      <c r="R5" s="45"/>
      <c r="S5" s="45"/>
      <c r="T5" s="45"/>
      <c r="U5" s="45"/>
      <c r="V5" s="45"/>
      <c r="W5" s="45"/>
      <c r="X5" s="45"/>
      <c r="Y5" s="45"/>
      <c r="Z5" s="45"/>
    </row>
    <row r="6" ht="12.75" customHeight="1">
      <c r="A6" s="24"/>
      <c r="B6" s="24"/>
      <c r="C6" s="50" t="s">
        <v>3294</v>
      </c>
      <c r="D6" s="50" t="s">
        <v>3295</v>
      </c>
      <c r="E6" s="51" t="s">
        <v>3294</v>
      </c>
      <c r="F6" s="52" t="s">
        <v>3296</v>
      </c>
      <c r="G6" s="52" t="s">
        <v>3297</v>
      </c>
      <c r="H6" s="52" t="s">
        <v>3297</v>
      </c>
      <c r="I6" s="52">
        <v>6.0</v>
      </c>
      <c r="J6" s="52">
        <v>7.0</v>
      </c>
      <c r="K6" s="52">
        <v>8.0</v>
      </c>
      <c r="L6" s="52">
        <v>9.0</v>
      </c>
      <c r="M6" s="52">
        <v>10.0</v>
      </c>
      <c r="N6" s="52">
        <v>11.0</v>
      </c>
      <c r="O6" s="52">
        <v>12.0</v>
      </c>
      <c r="P6" s="52">
        <v>12.0</v>
      </c>
      <c r="Q6" s="24"/>
      <c r="R6" s="24"/>
      <c r="S6" s="24"/>
      <c r="T6" s="24"/>
      <c r="U6" s="24"/>
      <c r="V6" s="24"/>
      <c r="W6" s="24"/>
      <c r="X6" s="24"/>
      <c r="Y6" s="24"/>
      <c r="Z6" s="24"/>
    </row>
    <row r="7" ht="12.75" customHeight="1">
      <c r="A7" s="24"/>
      <c r="B7" s="24"/>
      <c r="C7" s="50" t="s">
        <v>323</v>
      </c>
      <c r="D7" s="50"/>
      <c r="E7" s="51" t="s">
        <v>323</v>
      </c>
      <c r="F7" s="52" t="s">
        <v>324</v>
      </c>
      <c r="G7" s="52" t="s">
        <v>324</v>
      </c>
      <c r="H7" s="52" t="s">
        <v>324</v>
      </c>
      <c r="I7" s="52" t="s">
        <v>324</v>
      </c>
      <c r="J7" s="52" t="s">
        <v>324</v>
      </c>
      <c r="K7" s="52" t="s">
        <v>324</v>
      </c>
      <c r="L7" s="52" t="s">
        <v>324</v>
      </c>
      <c r="M7" s="52" t="s">
        <v>324</v>
      </c>
      <c r="N7" s="52" t="s">
        <v>324</v>
      </c>
      <c r="O7" s="52" t="s">
        <v>324</v>
      </c>
      <c r="P7" s="52" t="s">
        <v>324</v>
      </c>
      <c r="Q7" s="24"/>
      <c r="R7" s="24"/>
      <c r="S7" s="24"/>
      <c r="T7" s="24"/>
      <c r="U7" s="24"/>
      <c r="V7" s="24"/>
      <c r="W7" s="24"/>
      <c r="X7" s="24"/>
      <c r="Y7" s="24"/>
      <c r="Z7" s="24"/>
    </row>
    <row r="8" ht="12.75" customHeight="1">
      <c r="A8" s="24"/>
      <c r="B8" s="24"/>
      <c r="C8" s="50" t="s">
        <v>7</v>
      </c>
      <c r="D8" s="50"/>
      <c r="E8" s="51" t="s">
        <v>7</v>
      </c>
      <c r="F8" s="52" t="s">
        <v>3298</v>
      </c>
      <c r="G8" s="52" t="s">
        <v>3298</v>
      </c>
      <c r="H8" s="52" t="s">
        <v>3298</v>
      </c>
      <c r="I8" s="52" t="s">
        <v>3298</v>
      </c>
      <c r="J8" s="52" t="s">
        <v>3298</v>
      </c>
      <c r="K8" s="52" t="s">
        <v>3298</v>
      </c>
      <c r="L8" s="52" t="s">
        <v>3298</v>
      </c>
      <c r="M8" s="52" t="s">
        <v>3298</v>
      </c>
      <c r="N8" s="52" t="s">
        <v>3298</v>
      </c>
      <c r="O8" s="52" t="s">
        <v>3298</v>
      </c>
      <c r="P8" s="52" t="s">
        <v>3298</v>
      </c>
      <c r="Q8" s="24"/>
      <c r="R8" s="24"/>
      <c r="S8" s="24"/>
      <c r="T8" s="24"/>
      <c r="U8" s="24"/>
      <c r="V8" s="24"/>
      <c r="W8" s="24"/>
      <c r="X8" s="24"/>
      <c r="Y8" s="24"/>
      <c r="Z8" s="24"/>
    </row>
    <row r="9" ht="12.75" customHeight="1">
      <c r="A9" s="24"/>
      <c r="B9" s="24"/>
      <c r="C9" s="50" t="s">
        <v>344</v>
      </c>
      <c r="D9" s="50"/>
      <c r="E9" s="51" t="s">
        <v>344</v>
      </c>
      <c r="F9" s="52" t="s">
        <v>3299</v>
      </c>
      <c r="G9" s="52" t="s">
        <v>3299</v>
      </c>
      <c r="H9" s="52" t="s">
        <v>3299</v>
      </c>
      <c r="I9" s="52" t="s">
        <v>3299</v>
      </c>
      <c r="J9" s="52" t="s">
        <v>3299</v>
      </c>
      <c r="K9" s="52" t="s">
        <v>3299</v>
      </c>
      <c r="L9" s="52" t="s">
        <v>3299</v>
      </c>
      <c r="M9" s="52" t="s">
        <v>3299</v>
      </c>
      <c r="N9" s="52" t="s">
        <v>3299</v>
      </c>
      <c r="O9" s="52" t="s">
        <v>3299</v>
      </c>
      <c r="P9" s="52" t="s">
        <v>3299</v>
      </c>
      <c r="Q9" s="24"/>
      <c r="R9" s="24"/>
      <c r="S9" s="24"/>
      <c r="T9" s="24"/>
      <c r="U9" s="24"/>
      <c r="V9" s="24"/>
      <c r="W9" s="24"/>
      <c r="X9" s="24"/>
      <c r="Y9" s="24"/>
      <c r="Z9" s="24"/>
    </row>
    <row r="10" ht="12.75" customHeight="1">
      <c r="A10" s="24"/>
      <c r="B10" s="24"/>
      <c r="C10" s="50" t="s">
        <v>380</v>
      </c>
      <c r="D10" s="50"/>
      <c r="E10" s="51" t="s">
        <v>380</v>
      </c>
      <c r="F10" s="52" t="s">
        <v>3299</v>
      </c>
      <c r="G10" s="52" t="s">
        <v>3299</v>
      </c>
      <c r="H10" s="52" t="s">
        <v>3299</v>
      </c>
      <c r="I10" s="52" t="s">
        <v>3299</v>
      </c>
      <c r="J10" s="52" t="s">
        <v>3299</v>
      </c>
      <c r="K10" s="52" t="s">
        <v>3299</v>
      </c>
      <c r="L10" s="52" t="s">
        <v>3299</v>
      </c>
      <c r="M10" s="52" t="s">
        <v>3299</v>
      </c>
      <c r="N10" s="52" t="s">
        <v>3299</v>
      </c>
      <c r="O10" s="52" t="s">
        <v>3299</v>
      </c>
      <c r="P10" s="52" t="s">
        <v>3299</v>
      </c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ht="12.75" customHeight="1">
      <c r="A11" s="24"/>
      <c r="B11" s="24"/>
      <c r="C11" s="50" t="s">
        <v>382</v>
      </c>
      <c r="D11" s="50" t="s">
        <v>3300</v>
      </c>
      <c r="E11" s="51" t="s">
        <v>382</v>
      </c>
      <c r="F11" s="52" t="s">
        <v>3301</v>
      </c>
      <c r="G11" s="52" t="s">
        <v>3301</v>
      </c>
      <c r="H11" s="52" t="s">
        <v>3301</v>
      </c>
      <c r="I11" s="52"/>
      <c r="J11" s="52"/>
      <c r="K11" s="52"/>
      <c r="L11" s="52"/>
      <c r="M11" s="52"/>
      <c r="N11" s="52"/>
      <c r="O11" s="52"/>
      <c r="P11" s="52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ht="12.75" customHeight="1">
      <c r="A12" s="24"/>
      <c r="B12" s="24"/>
      <c r="C12" s="53" t="s">
        <v>3302</v>
      </c>
      <c r="D12" s="53" t="s">
        <v>3303</v>
      </c>
      <c r="E12" s="54" t="s">
        <v>3302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 t="s">
        <v>3304</v>
      </c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ht="12.75" customHeight="1">
      <c r="A15" s="24"/>
      <c r="B15" s="24"/>
      <c r="C15" s="56"/>
      <c r="D15" s="56"/>
      <c r="E15" s="56"/>
      <c r="F15" s="56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ht="12.75" customHeight="1">
      <c r="A16" s="24"/>
      <c r="B16" s="24"/>
      <c r="C16" s="44" t="s">
        <v>3305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24"/>
      <c r="S16" s="24"/>
      <c r="T16" s="24"/>
      <c r="U16" s="24"/>
      <c r="V16" s="24"/>
      <c r="W16" s="24"/>
      <c r="X16" s="24"/>
      <c r="Y16" s="24"/>
      <c r="Z16" s="24"/>
    </row>
    <row r="17" ht="12.75" customHeight="1">
      <c r="A17" s="24"/>
      <c r="B17" s="24"/>
      <c r="C17" s="57" t="s">
        <v>3306</v>
      </c>
      <c r="D17" s="57"/>
      <c r="E17" s="51" t="s">
        <v>3307</v>
      </c>
      <c r="F17" s="52">
        <v>1.0</v>
      </c>
      <c r="G17" s="52">
        <v>2.0</v>
      </c>
      <c r="H17" s="52">
        <v>3.0</v>
      </c>
      <c r="I17" s="52">
        <v>4.0</v>
      </c>
      <c r="J17" s="52">
        <v>5.0</v>
      </c>
      <c r="K17" s="52">
        <v>6.0</v>
      </c>
      <c r="L17" s="52">
        <v>7.0</v>
      </c>
      <c r="M17" s="52">
        <v>8.0</v>
      </c>
      <c r="N17" s="52">
        <v>9.0</v>
      </c>
      <c r="O17" s="52">
        <v>10.0</v>
      </c>
      <c r="P17" s="52">
        <v>11.0</v>
      </c>
      <c r="Q17" s="52">
        <v>12.0</v>
      </c>
      <c r="R17" s="24"/>
      <c r="S17" s="24"/>
      <c r="T17" s="24"/>
      <c r="U17" s="24"/>
      <c r="V17" s="24"/>
      <c r="W17" s="24"/>
      <c r="X17" s="24"/>
      <c r="Y17" s="24"/>
      <c r="Z17" s="24"/>
    </row>
    <row r="18" ht="12.75" customHeight="1">
      <c r="A18" s="24"/>
      <c r="B18" s="24"/>
      <c r="C18" s="57" t="s">
        <v>3308</v>
      </c>
      <c r="D18" s="57"/>
      <c r="E18" s="51" t="s">
        <v>3308</v>
      </c>
      <c r="F18" s="52" t="s">
        <v>3309</v>
      </c>
      <c r="G18" s="52" t="s">
        <v>3310</v>
      </c>
      <c r="H18" s="52" t="s">
        <v>3311</v>
      </c>
      <c r="I18" s="52">
        <v>4.0</v>
      </c>
      <c r="J18" s="52">
        <v>5.0</v>
      </c>
      <c r="K18" s="52" t="s">
        <v>3310</v>
      </c>
      <c r="L18" s="52" t="s">
        <v>3310</v>
      </c>
      <c r="M18" s="52" t="s">
        <v>3310</v>
      </c>
      <c r="N18" s="52" t="s">
        <v>3311</v>
      </c>
      <c r="O18" s="52" t="s">
        <v>3311</v>
      </c>
      <c r="P18" s="52" t="s">
        <v>3309</v>
      </c>
      <c r="Q18" s="52" t="s">
        <v>3309</v>
      </c>
      <c r="R18" s="24"/>
      <c r="S18" s="24"/>
      <c r="T18" s="24"/>
      <c r="U18" s="24"/>
      <c r="V18" s="24"/>
      <c r="W18" s="24"/>
      <c r="X18" s="24"/>
      <c r="Y18" s="24"/>
      <c r="Z18" s="24"/>
    </row>
    <row r="19" ht="12.75" customHeight="1">
      <c r="A19" s="24"/>
      <c r="B19" s="24"/>
      <c r="C19" s="58" t="s">
        <v>3312</v>
      </c>
      <c r="D19" s="53" t="s">
        <v>3313</v>
      </c>
      <c r="E19" s="54" t="s">
        <v>3312</v>
      </c>
      <c r="F19" s="59" t="s">
        <v>3314</v>
      </c>
      <c r="G19" s="59" t="s">
        <v>3315</v>
      </c>
      <c r="H19" s="59" t="s">
        <v>3316</v>
      </c>
      <c r="I19" s="59" t="s">
        <v>3317</v>
      </c>
      <c r="J19" s="59" t="s">
        <v>3318</v>
      </c>
      <c r="K19" s="59" t="s">
        <v>3319</v>
      </c>
      <c r="L19" s="59" t="s">
        <v>3320</v>
      </c>
      <c r="M19" s="59" t="s">
        <v>3321</v>
      </c>
      <c r="N19" s="59" t="s">
        <v>3322</v>
      </c>
      <c r="O19" s="59" t="s">
        <v>3323</v>
      </c>
      <c r="P19" s="59" t="s">
        <v>3324</v>
      </c>
      <c r="Q19" s="59" t="s">
        <v>3325</v>
      </c>
      <c r="R19" s="24"/>
      <c r="S19" s="24"/>
      <c r="T19" s="24"/>
      <c r="U19" s="24"/>
      <c r="V19" s="24"/>
      <c r="W19" s="24"/>
      <c r="X19" s="24"/>
      <c r="Y19" s="24"/>
      <c r="Z19" s="24"/>
    </row>
    <row r="20" ht="12.75" customHeight="1">
      <c r="A20" s="24"/>
      <c r="B20" s="24"/>
      <c r="C20" s="56"/>
      <c r="D20" s="56"/>
      <c r="E20" s="56"/>
      <c r="F20" s="56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ht="12.75" customHeight="1">
      <c r="A21" s="24"/>
      <c r="B21" s="24"/>
      <c r="C21" s="56"/>
      <c r="D21" s="56"/>
      <c r="E21" s="56"/>
      <c r="F21" s="56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ht="12.75" customHeight="1">
      <c r="A22" s="24"/>
      <c r="B22" s="24"/>
      <c r="C22" s="56"/>
      <c r="D22" s="56"/>
      <c r="E22" s="56"/>
      <c r="F22" s="56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ht="12.75" customHeight="1">
      <c r="A23" s="24"/>
      <c r="B23" s="24"/>
      <c r="C23" s="60" t="s">
        <v>3326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24"/>
      <c r="Y23" s="24"/>
      <c r="Z23" s="24"/>
    </row>
    <row r="24" ht="12.75" customHeight="1">
      <c r="A24" s="45"/>
      <c r="B24" s="45"/>
      <c r="C24" s="50" t="s">
        <v>3306</v>
      </c>
      <c r="D24" s="61"/>
      <c r="E24" s="51" t="s">
        <v>3307</v>
      </c>
      <c r="F24" s="62" t="s">
        <v>3315</v>
      </c>
      <c r="G24" s="62" t="s">
        <v>3327</v>
      </c>
      <c r="H24" s="63" t="s">
        <v>3328</v>
      </c>
      <c r="I24" s="64" t="s">
        <v>3329</v>
      </c>
      <c r="J24" s="64" t="s">
        <v>3330</v>
      </c>
      <c r="K24" s="64" t="s">
        <v>3331</v>
      </c>
      <c r="L24" s="63" t="s">
        <v>3332</v>
      </c>
      <c r="M24" s="64" t="s">
        <v>3333</v>
      </c>
      <c r="N24" s="64" t="s">
        <v>3334</v>
      </c>
      <c r="O24" s="64" t="s">
        <v>3335</v>
      </c>
      <c r="P24" s="65" t="s">
        <v>3319</v>
      </c>
      <c r="Q24" s="65" t="s">
        <v>3320</v>
      </c>
      <c r="R24" s="65" t="s">
        <v>3321</v>
      </c>
      <c r="S24" s="65" t="s">
        <v>3322</v>
      </c>
      <c r="T24" s="65" t="s">
        <v>3323</v>
      </c>
      <c r="U24" s="65" t="s">
        <v>3336</v>
      </c>
      <c r="V24" s="64" t="s">
        <v>3337</v>
      </c>
      <c r="W24" s="64" t="s">
        <v>3338</v>
      </c>
      <c r="X24" s="45"/>
      <c r="Y24" s="45"/>
      <c r="Z24" s="45"/>
    </row>
    <row r="25" ht="12.75" customHeight="1">
      <c r="A25" s="24"/>
      <c r="B25" s="24"/>
      <c r="C25" s="50" t="s">
        <v>3339</v>
      </c>
      <c r="D25" s="50"/>
      <c r="E25" s="51" t="s">
        <v>3339</v>
      </c>
      <c r="F25" s="66" t="s">
        <v>42</v>
      </c>
      <c r="G25" s="66" t="s">
        <v>45</v>
      </c>
      <c r="H25" s="67" t="s">
        <v>42</v>
      </c>
      <c r="I25" s="57" t="s">
        <v>45</v>
      </c>
      <c r="J25" s="67" t="s">
        <v>42</v>
      </c>
      <c r="K25" s="57" t="s">
        <v>45</v>
      </c>
      <c r="L25" s="67" t="s">
        <v>42</v>
      </c>
      <c r="M25" s="57" t="s">
        <v>45</v>
      </c>
      <c r="N25" s="67" t="s">
        <v>42</v>
      </c>
      <c r="O25" s="67" t="s">
        <v>42</v>
      </c>
      <c r="P25" s="67" t="s">
        <v>42</v>
      </c>
      <c r="Q25" s="67" t="s">
        <v>42</v>
      </c>
      <c r="R25" s="67" t="s">
        <v>42</v>
      </c>
      <c r="S25" s="67" t="s">
        <v>42</v>
      </c>
      <c r="T25" s="67" t="s">
        <v>42</v>
      </c>
      <c r="U25" s="67" t="s">
        <v>42</v>
      </c>
      <c r="V25" s="57" t="s">
        <v>45</v>
      </c>
      <c r="W25" s="57" t="s">
        <v>45</v>
      </c>
      <c r="X25" s="24"/>
      <c r="Y25" s="24"/>
      <c r="Z25" s="24"/>
    </row>
    <row r="26" ht="12.75" customHeight="1">
      <c r="A26" s="24"/>
      <c r="B26" s="24"/>
      <c r="C26" s="50" t="s">
        <v>3340</v>
      </c>
      <c r="D26" s="50"/>
      <c r="E26" s="51" t="s">
        <v>3340</v>
      </c>
      <c r="F26" s="66" t="s">
        <v>445</v>
      </c>
      <c r="G26" s="66" t="s">
        <v>445</v>
      </c>
      <c r="H26" s="67" t="s">
        <v>445</v>
      </c>
      <c r="I26" s="67" t="s">
        <v>445</v>
      </c>
      <c r="J26" s="67" t="s">
        <v>445</v>
      </c>
      <c r="K26" s="67" t="s">
        <v>445</v>
      </c>
      <c r="L26" s="67" t="s">
        <v>445</v>
      </c>
      <c r="M26" s="67" t="s">
        <v>445</v>
      </c>
      <c r="N26" s="67" t="s">
        <v>445</v>
      </c>
      <c r="O26" s="21" t="s">
        <v>446</v>
      </c>
      <c r="P26" s="67" t="s">
        <v>447</v>
      </c>
      <c r="Q26" s="67" t="s">
        <v>447</v>
      </c>
      <c r="R26" s="67" t="s">
        <v>447</v>
      </c>
      <c r="S26" s="67" t="s">
        <v>447</v>
      </c>
      <c r="T26" s="67" t="s">
        <v>447</v>
      </c>
      <c r="U26" s="67" t="s">
        <v>447</v>
      </c>
      <c r="V26" s="67" t="s">
        <v>447</v>
      </c>
      <c r="W26" s="67" t="s">
        <v>447</v>
      </c>
      <c r="X26" s="24"/>
      <c r="Y26" s="24"/>
      <c r="Z26" s="24"/>
    </row>
    <row r="27" ht="12.75" customHeight="1">
      <c r="A27" s="24"/>
      <c r="B27" s="24"/>
      <c r="C27" s="50" t="s">
        <v>3341</v>
      </c>
      <c r="D27" s="50"/>
      <c r="E27" s="51" t="s">
        <v>3341</v>
      </c>
      <c r="F27" s="68" t="s">
        <v>450</v>
      </c>
      <c r="G27" s="68" t="s">
        <v>450</v>
      </c>
      <c r="H27" s="69" t="s">
        <v>449</v>
      </c>
      <c r="I27" s="69" t="s">
        <v>449</v>
      </c>
      <c r="J27" s="68" t="s">
        <v>450</v>
      </c>
      <c r="K27" s="68" t="s">
        <v>450</v>
      </c>
      <c r="L27" s="69" t="s">
        <v>449</v>
      </c>
      <c r="M27" s="69" t="s">
        <v>449</v>
      </c>
      <c r="N27" s="68" t="s">
        <v>450</v>
      </c>
      <c r="O27" s="68" t="s">
        <v>450</v>
      </c>
      <c r="P27" s="69" t="s">
        <v>449</v>
      </c>
      <c r="Q27" s="69" t="s">
        <v>449</v>
      </c>
      <c r="R27" s="69" t="s">
        <v>449</v>
      </c>
      <c r="S27" s="69" t="s">
        <v>449</v>
      </c>
      <c r="T27" s="69" t="s">
        <v>449</v>
      </c>
      <c r="U27" s="69" t="s">
        <v>449</v>
      </c>
      <c r="V27" s="69" t="s">
        <v>449</v>
      </c>
      <c r="W27" s="69" t="s">
        <v>449</v>
      </c>
      <c r="X27" s="24"/>
      <c r="Y27" s="24"/>
      <c r="Z27" s="24"/>
    </row>
    <row r="28" ht="12.75" customHeight="1">
      <c r="A28" s="24"/>
      <c r="B28" s="24"/>
      <c r="C28" s="50" t="s">
        <v>3342</v>
      </c>
      <c r="D28" s="50"/>
      <c r="E28" s="51" t="s">
        <v>3342</v>
      </c>
      <c r="F28" s="66" t="s">
        <v>453</v>
      </c>
      <c r="G28" s="66" t="s">
        <v>453</v>
      </c>
      <c r="H28" s="67" t="s">
        <v>453</v>
      </c>
      <c r="I28" s="67" t="s">
        <v>453</v>
      </c>
      <c r="J28" s="67" t="s">
        <v>453</v>
      </c>
      <c r="K28" s="67" t="s">
        <v>453</v>
      </c>
      <c r="L28" s="67" t="s">
        <v>453</v>
      </c>
      <c r="M28" s="67" t="s">
        <v>453</v>
      </c>
      <c r="N28" s="67" t="s">
        <v>453</v>
      </c>
      <c r="O28" s="67" t="s">
        <v>453</v>
      </c>
      <c r="P28" s="67" t="s">
        <v>453</v>
      </c>
      <c r="Q28" s="67" t="s">
        <v>452</v>
      </c>
      <c r="R28" s="67" t="s">
        <v>452</v>
      </c>
      <c r="S28" s="67" t="s">
        <v>453</v>
      </c>
      <c r="T28" s="67" t="s">
        <v>452</v>
      </c>
      <c r="U28" s="67" t="s">
        <v>453</v>
      </c>
      <c r="V28" s="67" t="s">
        <v>453</v>
      </c>
      <c r="W28" s="67" t="s">
        <v>452</v>
      </c>
      <c r="X28" s="24"/>
      <c r="Y28" s="24"/>
      <c r="Z28" s="24"/>
    </row>
    <row r="29" ht="12.75" customHeight="1">
      <c r="A29" s="24"/>
      <c r="B29" s="24"/>
      <c r="C29" s="50" t="s">
        <v>3343</v>
      </c>
      <c r="D29" s="50"/>
      <c r="E29" s="51" t="s">
        <v>3343</v>
      </c>
      <c r="F29" s="66"/>
      <c r="G29" s="66"/>
      <c r="H29" s="67"/>
      <c r="I29" s="67"/>
      <c r="J29" s="67"/>
      <c r="K29" s="67"/>
      <c r="L29" s="67"/>
      <c r="M29" s="67"/>
      <c r="N29" s="67"/>
      <c r="O29" s="67"/>
      <c r="P29" s="67"/>
      <c r="Q29" s="67" t="s">
        <v>3344</v>
      </c>
      <c r="R29" s="67" t="s">
        <v>3345</v>
      </c>
      <c r="S29" s="67"/>
      <c r="T29" s="67" t="s">
        <v>3344</v>
      </c>
      <c r="U29" s="67"/>
      <c r="V29" s="67"/>
      <c r="W29" s="67" t="s">
        <v>3344</v>
      </c>
      <c r="X29" s="24"/>
      <c r="Y29" s="24"/>
      <c r="Z29" s="24"/>
    </row>
    <row r="30" ht="12.75" customHeight="1">
      <c r="A30" s="24"/>
      <c r="B30" s="24"/>
      <c r="C30" s="50" t="s">
        <v>3346</v>
      </c>
      <c r="D30" s="50" t="s">
        <v>3347</v>
      </c>
      <c r="E30" s="51" t="s">
        <v>3346</v>
      </c>
      <c r="F30" s="66" t="s">
        <v>3348</v>
      </c>
      <c r="G30" s="66" t="s">
        <v>3349</v>
      </c>
      <c r="H30" s="57" t="s">
        <v>3348</v>
      </c>
      <c r="I30" s="57" t="s">
        <v>3349</v>
      </c>
      <c r="J30" s="57" t="s">
        <v>3348</v>
      </c>
      <c r="K30" s="57" t="s">
        <v>3349</v>
      </c>
      <c r="L30" s="57" t="s">
        <v>3348</v>
      </c>
      <c r="M30" s="57" t="s">
        <v>3349</v>
      </c>
      <c r="N30" s="57" t="s">
        <v>3348</v>
      </c>
      <c r="O30" s="57" t="s">
        <v>3348</v>
      </c>
      <c r="P30" s="70" t="s">
        <v>3350</v>
      </c>
      <c r="Q30" s="56" t="s">
        <v>3348</v>
      </c>
      <c r="R30" s="56" t="s">
        <v>3348</v>
      </c>
      <c r="S30" s="57" t="s">
        <v>3348</v>
      </c>
      <c r="T30" s="57" t="s">
        <v>3348</v>
      </c>
      <c r="U30" s="70" t="s">
        <v>3350</v>
      </c>
      <c r="V30" s="56" t="s">
        <v>3349</v>
      </c>
      <c r="W30" s="57" t="s">
        <v>3349</v>
      </c>
      <c r="X30" s="24"/>
      <c r="Y30" s="24"/>
      <c r="Z30" s="24"/>
    </row>
    <row r="31" ht="12.75" customHeight="1">
      <c r="A31" s="24"/>
      <c r="B31" s="24"/>
      <c r="C31" s="50" t="s">
        <v>3351</v>
      </c>
      <c r="D31" s="50" t="s">
        <v>3352</v>
      </c>
      <c r="E31" s="51" t="s">
        <v>3351</v>
      </c>
      <c r="F31" s="66" t="s">
        <v>3353</v>
      </c>
      <c r="G31" s="66" t="s">
        <v>3354</v>
      </c>
      <c r="H31" s="57" t="s">
        <v>3353</v>
      </c>
      <c r="I31" s="57" t="s">
        <v>3354</v>
      </c>
      <c r="J31" s="57" t="s">
        <v>3353</v>
      </c>
      <c r="K31" s="57" t="s">
        <v>3354</v>
      </c>
      <c r="L31" s="57" t="s">
        <v>3353</v>
      </c>
      <c r="M31" s="57" t="s">
        <v>3354</v>
      </c>
      <c r="N31" s="57" t="s">
        <v>3353</v>
      </c>
      <c r="O31" s="57" t="s">
        <v>3353</v>
      </c>
      <c r="P31" s="57" t="s">
        <v>3353</v>
      </c>
      <c r="Q31" s="57" t="s">
        <v>3353</v>
      </c>
      <c r="R31" s="57" t="s">
        <v>3353</v>
      </c>
      <c r="S31" s="57" t="s">
        <v>3353</v>
      </c>
      <c r="T31" s="57" t="s">
        <v>3353</v>
      </c>
      <c r="U31" s="57" t="s">
        <v>3353</v>
      </c>
      <c r="V31" s="57" t="s">
        <v>3354</v>
      </c>
      <c r="W31" s="57" t="s">
        <v>3354</v>
      </c>
      <c r="X31" s="24"/>
      <c r="Y31" s="24"/>
      <c r="Z31" s="24"/>
    </row>
    <row r="32" ht="12.75" customHeight="1">
      <c r="A32" s="24"/>
      <c r="B32" s="24"/>
      <c r="C32" s="50" t="s">
        <v>3355</v>
      </c>
      <c r="D32" s="50"/>
      <c r="E32" s="51" t="s">
        <v>3355</v>
      </c>
      <c r="F32" s="66" t="s">
        <v>487</v>
      </c>
      <c r="G32" s="66" t="s">
        <v>487</v>
      </c>
      <c r="H32" s="67" t="s">
        <v>487</v>
      </c>
      <c r="I32" s="67" t="s">
        <v>487</v>
      </c>
      <c r="J32" s="67" t="s">
        <v>487</v>
      </c>
      <c r="K32" s="67" t="s">
        <v>487</v>
      </c>
      <c r="L32" s="67" t="s">
        <v>487</v>
      </c>
      <c r="M32" s="67" t="s">
        <v>487</v>
      </c>
      <c r="N32" s="67" t="s">
        <v>487</v>
      </c>
      <c r="O32" s="67" t="s">
        <v>487</v>
      </c>
      <c r="P32" s="67" t="s">
        <v>487</v>
      </c>
      <c r="Q32" s="67" t="s">
        <v>487</v>
      </c>
      <c r="R32" s="67" t="s">
        <v>487</v>
      </c>
      <c r="S32" s="67" t="s">
        <v>487</v>
      </c>
      <c r="T32" s="67" t="s">
        <v>487</v>
      </c>
      <c r="U32" s="67" t="s">
        <v>487</v>
      </c>
      <c r="V32" s="67" t="s">
        <v>487</v>
      </c>
      <c r="W32" s="67" t="s">
        <v>487</v>
      </c>
      <c r="X32" s="24"/>
      <c r="Y32" s="24"/>
      <c r="Z32" s="24"/>
    </row>
    <row r="33" ht="12.75" customHeight="1">
      <c r="A33" s="24"/>
      <c r="B33" s="24"/>
      <c r="C33" s="50" t="s">
        <v>3356</v>
      </c>
      <c r="D33" s="50"/>
      <c r="E33" s="51" t="s">
        <v>3356</v>
      </c>
      <c r="F33" s="66" t="s">
        <v>491</v>
      </c>
      <c r="G33" s="66" t="s">
        <v>491</v>
      </c>
      <c r="H33" s="67" t="s">
        <v>491</v>
      </c>
      <c r="I33" s="67" t="s">
        <v>491</v>
      </c>
      <c r="J33" s="67" t="s">
        <v>491</v>
      </c>
      <c r="K33" s="67" t="s">
        <v>491</v>
      </c>
      <c r="L33" s="67" t="s">
        <v>491</v>
      </c>
      <c r="M33" s="67" t="s">
        <v>491</v>
      </c>
      <c r="N33" s="67" t="s">
        <v>491</v>
      </c>
      <c r="O33" s="67" t="s">
        <v>491</v>
      </c>
      <c r="P33" s="67" t="s">
        <v>491</v>
      </c>
      <c r="Q33" s="67" t="s">
        <v>491</v>
      </c>
      <c r="R33" s="67" t="s">
        <v>491</v>
      </c>
      <c r="S33" s="67" t="s">
        <v>491</v>
      </c>
      <c r="T33" s="67" t="s">
        <v>491</v>
      </c>
      <c r="U33" s="67" t="s">
        <v>491</v>
      </c>
      <c r="V33" s="67" t="s">
        <v>491</v>
      </c>
      <c r="W33" s="67" t="s">
        <v>491</v>
      </c>
      <c r="X33" s="24"/>
      <c r="Y33" s="24"/>
      <c r="Z33" s="24"/>
    </row>
    <row r="34" ht="12.75" customHeight="1">
      <c r="A34" s="24"/>
      <c r="B34" s="24"/>
      <c r="C34" s="50" t="s">
        <v>3357</v>
      </c>
      <c r="D34" s="50"/>
      <c r="E34" s="51" t="s">
        <v>3358</v>
      </c>
      <c r="F34" s="66" t="s">
        <v>3359</v>
      </c>
      <c r="G34" s="66" t="s">
        <v>3359</v>
      </c>
      <c r="H34" s="57" t="s">
        <v>3359</v>
      </c>
      <c r="I34" s="57" t="s">
        <v>3359</v>
      </c>
      <c r="J34" s="57" t="s">
        <v>3359</v>
      </c>
      <c r="K34" s="57" t="s">
        <v>3359</v>
      </c>
      <c r="L34" s="57" t="s">
        <v>3359</v>
      </c>
      <c r="M34" s="57" t="s">
        <v>3359</v>
      </c>
      <c r="N34" s="57" t="s">
        <v>3359</v>
      </c>
      <c r="O34" s="57" t="s">
        <v>3359</v>
      </c>
      <c r="P34" s="57" t="s">
        <v>3359</v>
      </c>
      <c r="Q34" s="57" t="s">
        <v>3359</v>
      </c>
      <c r="R34" s="57" t="s">
        <v>3359</v>
      </c>
      <c r="S34" s="57" t="s">
        <v>3359</v>
      </c>
      <c r="T34" s="57" t="s">
        <v>3359</v>
      </c>
      <c r="U34" s="57" t="s">
        <v>3359</v>
      </c>
      <c r="V34" s="57" t="s">
        <v>3359</v>
      </c>
      <c r="W34" s="57" t="s">
        <v>3359</v>
      </c>
      <c r="X34" s="24"/>
      <c r="Y34" s="24"/>
      <c r="Z34" s="24"/>
    </row>
    <row r="35" ht="12.75" customHeight="1">
      <c r="A35" s="24"/>
      <c r="B35" s="24"/>
      <c r="C35" s="50" t="s">
        <v>3360</v>
      </c>
      <c r="D35" s="50"/>
      <c r="E35" s="51" t="s">
        <v>3360</v>
      </c>
      <c r="F35" s="66" t="s">
        <v>504</v>
      </c>
      <c r="G35" s="66" t="s">
        <v>504</v>
      </c>
      <c r="H35" s="67" t="s">
        <v>3361</v>
      </c>
      <c r="I35" s="67" t="s">
        <v>3361</v>
      </c>
      <c r="J35" s="67" t="s">
        <v>3361</v>
      </c>
      <c r="K35" s="67" t="s">
        <v>3361</v>
      </c>
      <c r="L35" s="67" t="s">
        <v>3361</v>
      </c>
      <c r="M35" s="67" t="s">
        <v>3361</v>
      </c>
      <c r="N35" s="67" t="s">
        <v>3361</v>
      </c>
      <c r="O35" s="67" t="s">
        <v>3361</v>
      </c>
      <c r="P35" s="67" t="s">
        <v>3361</v>
      </c>
      <c r="Q35" s="67" t="s">
        <v>3361</v>
      </c>
      <c r="R35" s="67" t="s">
        <v>3361</v>
      </c>
      <c r="S35" s="67" t="s">
        <v>3361</v>
      </c>
      <c r="T35" s="67" t="s">
        <v>3361</v>
      </c>
      <c r="U35" s="67" t="s">
        <v>3361</v>
      </c>
      <c r="V35" s="67" t="s">
        <v>3361</v>
      </c>
      <c r="W35" s="67" t="s">
        <v>3361</v>
      </c>
      <c r="X35" s="24"/>
      <c r="Y35" s="24"/>
      <c r="Z35" s="24"/>
    </row>
    <row r="36" ht="12.75" customHeight="1">
      <c r="A36" s="24"/>
      <c r="B36" s="24"/>
      <c r="C36" s="50" t="s">
        <v>3362</v>
      </c>
      <c r="D36" s="50"/>
      <c r="E36" s="51" t="s">
        <v>3362</v>
      </c>
      <c r="F36" s="71" t="s">
        <v>3359</v>
      </c>
      <c r="G36" s="71" t="s">
        <v>3359</v>
      </c>
      <c r="H36" s="57" t="b">
        <v>0</v>
      </c>
      <c r="I36" s="57" t="s">
        <v>3359</v>
      </c>
      <c r="J36" s="57" t="s">
        <v>3359</v>
      </c>
      <c r="K36" s="57" t="s">
        <v>3359</v>
      </c>
      <c r="L36" s="57" t="s">
        <v>3359</v>
      </c>
      <c r="M36" s="57" t="s">
        <v>3359</v>
      </c>
      <c r="N36" s="57" t="s">
        <v>3359</v>
      </c>
      <c r="O36" s="57" t="s">
        <v>3359</v>
      </c>
      <c r="P36" s="57" t="s">
        <v>3359</v>
      </c>
      <c r="Q36" s="57" t="s">
        <v>3359</v>
      </c>
      <c r="R36" s="57" t="s">
        <v>3359</v>
      </c>
      <c r="S36" s="57" t="s">
        <v>3359</v>
      </c>
      <c r="T36" s="57" t="s">
        <v>3359</v>
      </c>
      <c r="U36" s="57" t="s">
        <v>3359</v>
      </c>
      <c r="V36" s="57" t="s">
        <v>3359</v>
      </c>
      <c r="W36" s="57" t="s">
        <v>3359</v>
      </c>
      <c r="X36" s="24"/>
      <c r="Y36" s="24"/>
      <c r="Z36" s="24"/>
    </row>
    <row r="37" ht="12.75" customHeight="1">
      <c r="A37" s="24"/>
      <c r="B37" s="24"/>
      <c r="C37" s="50" t="s">
        <v>3363</v>
      </c>
      <c r="D37" s="50"/>
      <c r="E37" s="51" t="s">
        <v>3363</v>
      </c>
      <c r="F37" s="71" t="s">
        <v>3359</v>
      </c>
      <c r="G37" s="71" t="s">
        <v>3359</v>
      </c>
      <c r="H37" s="57" t="s">
        <v>3359</v>
      </c>
      <c r="I37" s="57" t="s">
        <v>3359</v>
      </c>
      <c r="J37" s="57" t="s">
        <v>3359</v>
      </c>
      <c r="K37" s="57" t="s">
        <v>3359</v>
      </c>
      <c r="L37" s="57" t="s">
        <v>3359</v>
      </c>
      <c r="M37" s="57" t="s">
        <v>3359</v>
      </c>
      <c r="N37" s="57" t="s">
        <v>3359</v>
      </c>
      <c r="O37" s="57" t="s">
        <v>3359</v>
      </c>
      <c r="P37" s="57" t="s">
        <v>3359</v>
      </c>
      <c r="Q37" s="57" t="s">
        <v>3359</v>
      </c>
      <c r="R37" s="57" t="s">
        <v>3359</v>
      </c>
      <c r="S37" s="57" t="s">
        <v>3359</v>
      </c>
      <c r="T37" s="57" t="s">
        <v>3359</v>
      </c>
      <c r="U37" s="57" t="s">
        <v>3359</v>
      </c>
      <c r="V37" s="57" t="s">
        <v>3359</v>
      </c>
      <c r="W37" s="57" t="s">
        <v>3359</v>
      </c>
      <c r="X37" s="24"/>
      <c r="Y37" s="24"/>
      <c r="Z37" s="24"/>
    </row>
    <row r="38" ht="12.75" customHeight="1">
      <c r="A38" s="24"/>
      <c r="B38" s="24"/>
      <c r="C38" s="50" t="s">
        <v>3364</v>
      </c>
      <c r="D38" s="72" t="s">
        <v>3365</v>
      </c>
      <c r="E38" s="51" t="s">
        <v>3364</v>
      </c>
      <c r="F38" s="73" t="s">
        <v>3366</v>
      </c>
      <c r="G38" s="73" t="s">
        <v>3366</v>
      </c>
      <c r="H38" s="74" t="s">
        <v>3366</v>
      </c>
      <c r="I38" s="74" t="s">
        <v>3366</v>
      </c>
      <c r="J38" s="74" t="s">
        <v>3366</v>
      </c>
      <c r="K38" s="74" t="s">
        <v>3366</v>
      </c>
      <c r="L38" s="74" t="s">
        <v>3366</v>
      </c>
      <c r="M38" s="74" t="s">
        <v>3366</v>
      </c>
      <c r="N38" s="74" t="s">
        <v>3367</v>
      </c>
      <c r="O38" s="74" t="s">
        <v>3366</v>
      </c>
      <c r="P38" s="24" t="s">
        <v>3368</v>
      </c>
      <c r="Q38" s="24" t="s">
        <v>3368</v>
      </c>
      <c r="R38" s="24" t="s">
        <v>3368</v>
      </c>
      <c r="S38" s="74" t="s">
        <v>3369</v>
      </c>
      <c r="T38" s="74" t="s">
        <v>3369</v>
      </c>
      <c r="U38" s="74" t="s">
        <v>3366</v>
      </c>
      <c r="V38" s="74" t="s">
        <v>3369</v>
      </c>
      <c r="W38" s="74" t="s">
        <v>3369</v>
      </c>
      <c r="X38" s="24"/>
      <c r="Y38" s="24"/>
      <c r="Z38" s="24"/>
    </row>
    <row r="39" ht="12.75" customHeight="1">
      <c r="A39" s="24"/>
      <c r="B39" s="24"/>
      <c r="C39" s="50" t="s">
        <v>3370</v>
      </c>
      <c r="D39" s="74"/>
      <c r="E39" s="51" t="s">
        <v>3370</v>
      </c>
      <c r="F39" s="73"/>
      <c r="G39" s="73"/>
      <c r="H39" s="74"/>
      <c r="I39" s="74"/>
      <c r="J39" s="74"/>
      <c r="K39" s="74"/>
      <c r="L39" s="74"/>
      <c r="M39" s="24"/>
      <c r="N39" s="75" t="s">
        <v>514</v>
      </c>
      <c r="O39" s="75" t="s">
        <v>514</v>
      </c>
      <c r="P39" s="73"/>
      <c r="Q39" s="73"/>
      <c r="R39" s="73"/>
      <c r="S39" s="73"/>
      <c r="T39" s="73"/>
      <c r="U39" s="73"/>
      <c r="V39" s="73"/>
      <c r="W39" s="73"/>
      <c r="X39" s="24"/>
      <c r="Y39" s="24"/>
      <c r="Z39" s="24"/>
    </row>
    <row r="40" ht="12.75" customHeight="1">
      <c r="A40" s="24"/>
      <c r="B40" s="24"/>
      <c r="C40" s="53" t="s">
        <v>3371</v>
      </c>
      <c r="D40" s="53"/>
      <c r="E40" s="54" t="s">
        <v>3371</v>
      </c>
      <c r="F40" s="76" t="s">
        <v>518</v>
      </c>
      <c r="G40" s="76" t="s">
        <v>518</v>
      </c>
      <c r="H40" s="77" t="s">
        <v>518</v>
      </c>
      <c r="I40" s="77" t="s">
        <v>518</v>
      </c>
      <c r="J40" s="78" t="s">
        <v>517</v>
      </c>
      <c r="K40" s="78" t="s">
        <v>517</v>
      </c>
      <c r="L40" s="78" t="s">
        <v>517</v>
      </c>
      <c r="M40" s="78" t="s">
        <v>517</v>
      </c>
      <c r="N40" s="78" t="s">
        <v>517</v>
      </c>
      <c r="O40" s="77" t="s">
        <v>518</v>
      </c>
      <c r="P40" s="76" t="s">
        <v>518</v>
      </c>
      <c r="Q40" s="76" t="s">
        <v>518</v>
      </c>
      <c r="R40" s="76" t="s">
        <v>518</v>
      </c>
      <c r="S40" s="76" t="s">
        <v>518</v>
      </c>
      <c r="T40" s="76" t="s">
        <v>518</v>
      </c>
      <c r="U40" s="76" t="s">
        <v>518</v>
      </c>
      <c r="V40" s="78" t="s">
        <v>517</v>
      </c>
      <c r="W40" s="78" t="s">
        <v>517</v>
      </c>
      <c r="X40" s="24"/>
      <c r="Y40" s="24"/>
      <c r="Z40" s="24"/>
    </row>
    <row r="41" ht="12.7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ht="12.7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12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ht="12.75" customHeight="1">
      <c r="A44" s="24"/>
      <c r="B44" s="24"/>
      <c r="C44" s="44" t="s">
        <v>3372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24"/>
      <c r="Y44" s="24"/>
      <c r="Z44" s="24"/>
    </row>
    <row r="45" ht="12.75" customHeight="1">
      <c r="A45" s="79"/>
      <c r="B45" s="79"/>
      <c r="C45" s="80" t="s">
        <v>3306</v>
      </c>
      <c r="D45" s="80" t="s">
        <v>11</v>
      </c>
      <c r="E45" s="80" t="s">
        <v>18</v>
      </c>
      <c r="F45" s="80" t="s">
        <v>10</v>
      </c>
      <c r="G45" s="80" t="s">
        <v>4</v>
      </c>
      <c r="H45" s="80" t="s">
        <v>3</v>
      </c>
      <c r="I45" s="80" t="s">
        <v>2</v>
      </c>
      <c r="J45" s="80" t="s">
        <v>6</v>
      </c>
      <c r="K45" s="80" t="s">
        <v>5</v>
      </c>
      <c r="L45" s="80" t="s">
        <v>8</v>
      </c>
      <c r="M45" s="80" t="s">
        <v>7</v>
      </c>
      <c r="N45" s="81" t="s">
        <v>9</v>
      </c>
      <c r="O45" s="81" t="s">
        <v>12</v>
      </c>
      <c r="P45" s="80" t="s">
        <v>13</v>
      </c>
      <c r="Q45" s="80" t="s">
        <v>14</v>
      </c>
      <c r="R45" s="80" t="s">
        <v>15</v>
      </c>
      <c r="S45" s="80" t="s">
        <v>16</v>
      </c>
      <c r="T45" s="80" t="s">
        <v>19</v>
      </c>
      <c r="U45" s="80" t="s">
        <v>20</v>
      </c>
      <c r="V45" s="80" t="s">
        <v>21</v>
      </c>
      <c r="W45" s="80" t="s">
        <v>22</v>
      </c>
      <c r="X45" s="79"/>
      <c r="Y45" s="79"/>
      <c r="Z45" s="79"/>
    </row>
    <row r="46" ht="12.75" customHeight="1">
      <c r="A46" s="24"/>
      <c r="B46" s="24"/>
      <c r="C46" s="82" t="s">
        <v>3373</v>
      </c>
      <c r="D46" s="82" t="s">
        <v>3374</v>
      </c>
      <c r="E46" s="82" t="s">
        <v>3374</v>
      </c>
      <c r="F46" s="82" t="s">
        <v>3374</v>
      </c>
      <c r="G46" s="82" t="s">
        <v>25</v>
      </c>
      <c r="H46" s="82" t="s">
        <v>3375</v>
      </c>
      <c r="I46" s="82" t="s">
        <v>3376</v>
      </c>
      <c r="J46" s="82" t="s">
        <v>27</v>
      </c>
      <c r="K46" s="82" t="s">
        <v>3377</v>
      </c>
      <c r="L46" s="82" t="s">
        <v>29</v>
      </c>
      <c r="M46" s="82" t="s">
        <v>3378</v>
      </c>
      <c r="N46" s="82" t="s">
        <v>3379</v>
      </c>
      <c r="O46" s="82" t="s">
        <v>3380</v>
      </c>
      <c r="P46" s="82" t="s">
        <v>3381</v>
      </c>
      <c r="Q46" s="82" t="s">
        <v>3382</v>
      </c>
      <c r="R46" s="82" t="s">
        <v>3383</v>
      </c>
      <c r="S46" s="82" t="s">
        <v>3384</v>
      </c>
      <c r="T46" s="82" t="s">
        <v>3385</v>
      </c>
      <c r="U46" s="82" t="s">
        <v>3386</v>
      </c>
      <c r="V46" s="82" t="s">
        <v>3387</v>
      </c>
      <c r="W46" s="82" t="s">
        <v>3388</v>
      </c>
      <c r="X46" s="24"/>
      <c r="Y46" s="24"/>
      <c r="Z46" s="24"/>
    </row>
    <row r="47" ht="12.75" customHeight="1">
      <c r="A47" s="24"/>
      <c r="B47" s="24"/>
      <c r="C47" s="83">
        <v>1.0</v>
      </c>
      <c r="D47" s="84" t="s">
        <v>3389</v>
      </c>
      <c r="E47" s="84" t="s">
        <v>3389</v>
      </c>
      <c r="F47" s="84" t="s">
        <v>3389</v>
      </c>
      <c r="G47" s="84" t="s">
        <v>47</v>
      </c>
      <c r="H47" s="84">
        <v>36.0</v>
      </c>
      <c r="I47" s="84"/>
      <c r="J47" s="84">
        <v>7092.0</v>
      </c>
      <c r="K47" s="84" t="s">
        <v>39</v>
      </c>
      <c r="L47" s="84" t="s">
        <v>324</v>
      </c>
      <c r="M47" s="84">
        <v>98012.0</v>
      </c>
      <c r="N47" s="84" t="s">
        <v>42</v>
      </c>
      <c r="O47" s="84" t="s">
        <v>3310</v>
      </c>
      <c r="P47" s="84" t="s">
        <v>3390</v>
      </c>
      <c r="Q47" s="84" t="s">
        <v>3390</v>
      </c>
      <c r="R47" s="85">
        <v>1500.0</v>
      </c>
      <c r="S47" s="84" t="s">
        <v>45</v>
      </c>
      <c r="T47" s="84" t="s">
        <v>3310</v>
      </c>
      <c r="U47" s="85" t="s">
        <v>3390</v>
      </c>
      <c r="V47" s="85" t="s">
        <v>3390</v>
      </c>
      <c r="W47" s="85">
        <v>2000.0</v>
      </c>
      <c r="X47" s="24"/>
      <c r="Y47" s="24"/>
      <c r="Z47" s="24"/>
    </row>
    <row r="48" ht="12.75" customHeight="1">
      <c r="A48" s="24"/>
      <c r="B48" s="24"/>
      <c r="C48" s="83">
        <v>2.0</v>
      </c>
      <c r="D48" s="84" t="s">
        <v>3389</v>
      </c>
      <c r="E48" s="84" t="s">
        <v>3389</v>
      </c>
      <c r="F48" s="84" t="s">
        <v>3389</v>
      </c>
      <c r="G48" s="84" t="s">
        <v>47</v>
      </c>
      <c r="H48" s="84">
        <v>56.0</v>
      </c>
      <c r="I48" s="84"/>
      <c r="J48" s="84">
        <v>1250.0</v>
      </c>
      <c r="K48" s="84" t="s">
        <v>39</v>
      </c>
      <c r="L48" s="84" t="s">
        <v>324</v>
      </c>
      <c r="M48" s="84">
        <v>98012.0</v>
      </c>
      <c r="N48" s="84" t="s">
        <v>42</v>
      </c>
      <c r="O48" s="84" t="s">
        <v>3310</v>
      </c>
      <c r="P48" s="84" t="s">
        <v>3390</v>
      </c>
      <c r="Q48" s="84" t="s">
        <v>3390</v>
      </c>
      <c r="R48" s="85">
        <v>1500.0</v>
      </c>
      <c r="S48" s="84" t="s">
        <v>45</v>
      </c>
      <c r="T48" s="84" t="s">
        <v>3310</v>
      </c>
      <c r="U48" s="85" t="s">
        <v>3390</v>
      </c>
      <c r="V48" s="85" t="s">
        <v>3390</v>
      </c>
      <c r="W48" s="85">
        <v>2000.0</v>
      </c>
      <c r="X48" s="24"/>
      <c r="Y48" s="24"/>
      <c r="Z48" s="24"/>
    </row>
    <row r="49" ht="12.75" customHeight="1">
      <c r="A49" s="24"/>
      <c r="B49" s="24"/>
      <c r="C49" s="83">
        <v>3.0</v>
      </c>
      <c r="D49" s="84" t="s">
        <v>3389</v>
      </c>
      <c r="E49" s="84" t="s">
        <v>3389</v>
      </c>
      <c r="F49" s="84" t="s">
        <v>3389</v>
      </c>
      <c r="G49" s="84" t="s">
        <v>47</v>
      </c>
      <c r="H49" s="84">
        <v>33.0</v>
      </c>
      <c r="I49" s="84"/>
      <c r="J49" s="84">
        <v>7240.0</v>
      </c>
      <c r="K49" s="84" t="s">
        <v>39</v>
      </c>
      <c r="L49" s="84" t="s">
        <v>324</v>
      </c>
      <c r="M49" s="84">
        <v>98012.0</v>
      </c>
      <c r="N49" s="84" t="s">
        <v>42</v>
      </c>
      <c r="O49" s="84" t="s">
        <v>3391</v>
      </c>
      <c r="P49" s="86" t="s">
        <v>3390</v>
      </c>
      <c r="Q49" s="87" t="s">
        <v>3390</v>
      </c>
      <c r="R49" s="85">
        <v>1500.0</v>
      </c>
      <c r="S49" s="84" t="s">
        <v>45</v>
      </c>
      <c r="T49" s="84" t="s">
        <v>3391</v>
      </c>
      <c r="U49" s="85" t="s">
        <v>3390</v>
      </c>
      <c r="V49" s="88" t="s">
        <v>3390</v>
      </c>
      <c r="W49" s="89">
        <v>2000.0</v>
      </c>
      <c r="X49" s="24"/>
      <c r="Y49" s="24"/>
      <c r="Z49" s="24"/>
    </row>
    <row r="50" ht="12.75" customHeight="1">
      <c r="A50" s="24"/>
      <c r="B50" s="24"/>
      <c r="C50" s="83">
        <v>4.0</v>
      </c>
      <c r="D50" s="84" t="s">
        <v>3389</v>
      </c>
      <c r="E50" s="84" t="s">
        <v>3389</v>
      </c>
      <c r="F50" s="84" t="s">
        <v>3389</v>
      </c>
      <c r="G50" s="84" t="s">
        <v>47</v>
      </c>
      <c r="H50" s="84">
        <v>33.0</v>
      </c>
      <c r="I50" s="84"/>
      <c r="J50" s="84">
        <v>3000.0</v>
      </c>
      <c r="K50" s="84" t="s">
        <v>39</v>
      </c>
      <c r="L50" s="84" t="s">
        <v>324</v>
      </c>
      <c r="M50" s="84">
        <v>98012.0</v>
      </c>
      <c r="N50" s="84" t="s">
        <v>42</v>
      </c>
      <c r="O50" s="84" t="s">
        <v>3391</v>
      </c>
      <c r="P50" s="86" t="s">
        <v>3390</v>
      </c>
      <c r="Q50" s="87" t="s">
        <v>3390</v>
      </c>
      <c r="R50" s="85">
        <v>1500.0</v>
      </c>
      <c r="S50" s="84" t="s">
        <v>45</v>
      </c>
      <c r="T50" s="84" t="s">
        <v>3391</v>
      </c>
      <c r="U50" s="85" t="s">
        <v>3390</v>
      </c>
      <c r="V50" s="88" t="s">
        <v>3390</v>
      </c>
      <c r="W50" s="89">
        <v>2000.0</v>
      </c>
      <c r="X50" s="24"/>
      <c r="Y50" s="24"/>
      <c r="Z50" s="24"/>
    </row>
    <row r="51" ht="12.75" customHeight="1">
      <c r="A51" s="24"/>
      <c r="B51" s="24"/>
      <c r="C51" s="83">
        <v>5.0</v>
      </c>
      <c r="D51" s="84" t="s">
        <v>3389</v>
      </c>
      <c r="E51" s="84" t="s">
        <v>3389</v>
      </c>
      <c r="F51" s="84" t="s">
        <v>3389</v>
      </c>
      <c r="G51" s="84" t="s">
        <v>47</v>
      </c>
      <c r="H51" s="84">
        <v>41.0</v>
      </c>
      <c r="I51" s="84"/>
      <c r="J51" s="84">
        <v>1000.0</v>
      </c>
      <c r="K51" s="84" t="s">
        <v>39</v>
      </c>
      <c r="L51" s="84" t="s">
        <v>324</v>
      </c>
      <c r="M51" s="84">
        <v>98012.0</v>
      </c>
      <c r="N51" s="84" t="s">
        <v>42</v>
      </c>
      <c r="O51" s="84" t="s">
        <v>3391</v>
      </c>
      <c r="P51" s="86" t="s">
        <v>3390</v>
      </c>
      <c r="Q51" s="87" t="s">
        <v>3390</v>
      </c>
      <c r="R51" s="85">
        <v>1500.0</v>
      </c>
      <c r="S51" s="84" t="s">
        <v>45</v>
      </c>
      <c r="T51" s="84" t="s">
        <v>3391</v>
      </c>
      <c r="U51" s="85" t="s">
        <v>3390</v>
      </c>
      <c r="V51" s="88" t="s">
        <v>3390</v>
      </c>
      <c r="W51" s="89">
        <v>2000.0</v>
      </c>
      <c r="X51" s="24"/>
      <c r="Y51" s="24"/>
      <c r="Z51" s="24"/>
    </row>
    <row r="52" ht="12.75" customHeight="1">
      <c r="A52" s="24"/>
      <c r="B52" s="24"/>
      <c r="C52" s="83">
        <v>6.0</v>
      </c>
      <c r="D52" s="84" t="s">
        <v>3392</v>
      </c>
      <c r="E52" s="84" t="s">
        <v>3392</v>
      </c>
      <c r="F52" s="84" t="s">
        <v>3392</v>
      </c>
      <c r="G52" s="84" t="s">
        <v>47</v>
      </c>
      <c r="H52" s="84">
        <v>65.0</v>
      </c>
      <c r="I52" s="84"/>
      <c r="J52" s="84">
        <v>4056.0</v>
      </c>
      <c r="K52" s="84" t="s">
        <v>39</v>
      </c>
      <c r="L52" s="84" t="s">
        <v>324</v>
      </c>
      <c r="M52" s="84">
        <v>98012.0</v>
      </c>
      <c r="N52" s="84" t="s">
        <v>42</v>
      </c>
      <c r="O52" s="84" t="s">
        <v>3391</v>
      </c>
      <c r="P52" s="84" t="s">
        <v>3390</v>
      </c>
      <c r="Q52" s="84" t="s">
        <v>3390</v>
      </c>
      <c r="R52" s="84">
        <v>1500.0</v>
      </c>
      <c r="S52" s="84" t="s">
        <v>45</v>
      </c>
      <c r="T52" s="84" t="s">
        <v>3391</v>
      </c>
      <c r="U52" s="85" t="s">
        <v>3390</v>
      </c>
      <c r="V52" s="84" t="s">
        <v>3390</v>
      </c>
      <c r="W52" s="85">
        <v>2000.0</v>
      </c>
      <c r="X52" s="24"/>
      <c r="Y52" s="24"/>
      <c r="Z52" s="24"/>
    </row>
    <row r="53" ht="12.75" customHeight="1">
      <c r="A53" s="24"/>
      <c r="B53" s="24"/>
      <c r="C53" s="83">
        <v>7.0</v>
      </c>
      <c r="D53" s="84" t="s">
        <v>3389</v>
      </c>
      <c r="E53" s="84" t="s">
        <v>3389</v>
      </c>
      <c r="F53" s="84" t="s">
        <v>3389</v>
      </c>
      <c r="G53" s="84" t="s">
        <v>38</v>
      </c>
      <c r="H53" s="84">
        <v>59.0</v>
      </c>
      <c r="I53" s="84"/>
      <c r="J53" s="84">
        <v>10500.0</v>
      </c>
      <c r="K53" s="84" t="s">
        <v>39</v>
      </c>
      <c r="L53" s="84" t="s">
        <v>324</v>
      </c>
      <c r="M53" s="84">
        <v>98012.0</v>
      </c>
      <c r="N53" s="84" t="s">
        <v>42</v>
      </c>
      <c r="O53" s="84" t="s">
        <v>3391</v>
      </c>
      <c r="P53" s="84" t="s">
        <v>3390</v>
      </c>
      <c r="Q53" s="84" t="s">
        <v>3390</v>
      </c>
      <c r="R53" s="85">
        <v>1500.0</v>
      </c>
      <c r="S53" s="84" t="s">
        <v>45</v>
      </c>
      <c r="T53" s="84" t="s">
        <v>3391</v>
      </c>
      <c r="U53" s="80" t="s">
        <v>3359</v>
      </c>
      <c r="V53" s="85" t="s">
        <v>3359</v>
      </c>
      <c r="W53" s="85">
        <v>2000.0</v>
      </c>
      <c r="X53" s="24"/>
      <c r="Y53" s="24"/>
      <c r="Z53" s="24"/>
    </row>
    <row r="54" ht="12.75" customHeight="1">
      <c r="A54" s="24"/>
      <c r="B54" s="24"/>
      <c r="C54" s="83">
        <v>8.0</v>
      </c>
      <c r="D54" s="84" t="s">
        <v>3389</v>
      </c>
      <c r="E54" s="84" t="s">
        <v>3389</v>
      </c>
      <c r="F54" s="84" t="s">
        <v>3389</v>
      </c>
      <c r="G54" s="84" t="s">
        <v>38</v>
      </c>
      <c r="H54" s="84">
        <v>65.0</v>
      </c>
      <c r="I54" s="84"/>
      <c r="J54" s="84">
        <v>1500.0</v>
      </c>
      <c r="K54" s="84" t="s">
        <v>39</v>
      </c>
      <c r="L54" s="84" t="s">
        <v>324</v>
      </c>
      <c r="M54" s="84">
        <v>98012.0</v>
      </c>
      <c r="N54" s="84" t="s">
        <v>42</v>
      </c>
      <c r="O54" s="84" t="s">
        <v>3391</v>
      </c>
      <c r="P54" s="84" t="s">
        <v>3390</v>
      </c>
      <c r="Q54" s="84" t="s">
        <v>3359</v>
      </c>
      <c r="R54" s="85">
        <v>1500.0</v>
      </c>
      <c r="S54" s="84" t="s">
        <v>45</v>
      </c>
      <c r="T54" s="84" t="s">
        <v>3391</v>
      </c>
      <c r="U54" s="85" t="s">
        <v>3390</v>
      </c>
      <c r="V54" s="85" t="s">
        <v>3359</v>
      </c>
      <c r="W54" s="85">
        <v>2000.0</v>
      </c>
      <c r="X54" s="24"/>
      <c r="Y54" s="24"/>
      <c r="Z54" s="24"/>
    </row>
    <row r="55" ht="12.75" customHeight="1">
      <c r="A55" s="24"/>
      <c r="B55" s="24"/>
      <c r="C55" s="83">
        <v>9.0</v>
      </c>
      <c r="D55" s="84" t="s">
        <v>3389</v>
      </c>
      <c r="E55" s="84" t="s">
        <v>3389</v>
      </c>
      <c r="F55" s="84" t="s">
        <v>3389</v>
      </c>
      <c r="G55" s="84" t="s">
        <v>38</v>
      </c>
      <c r="H55" s="84">
        <v>60.0</v>
      </c>
      <c r="I55" s="84"/>
      <c r="J55" s="84">
        <v>9092.0</v>
      </c>
      <c r="K55" s="84" t="s">
        <v>39</v>
      </c>
      <c r="L55" s="84" t="s">
        <v>324</v>
      </c>
      <c r="M55" s="84">
        <v>98012.0</v>
      </c>
      <c r="N55" s="84" t="s">
        <v>42</v>
      </c>
      <c r="O55" s="84" t="s">
        <v>3391</v>
      </c>
      <c r="P55" s="84" t="s">
        <v>3359</v>
      </c>
      <c r="Q55" s="84" t="s">
        <v>3359</v>
      </c>
      <c r="R55" s="85">
        <v>1500.0</v>
      </c>
      <c r="S55" s="84" t="s">
        <v>45</v>
      </c>
      <c r="T55" s="84" t="s">
        <v>3391</v>
      </c>
      <c r="U55" s="85" t="s">
        <v>3359</v>
      </c>
      <c r="V55" s="85" t="s">
        <v>3359</v>
      </c>
      <c r="W55" s="85">
        <v>2000.0</v>
      </c>
      <c r="X55" s="24"/>
      <c r="Y55" s="24"/>
      <c r="Z55" s="24"/>
    </row>
    <row r="56" ht="12.75" customHeight="1">
      <c r="A56" s="24"/>
      <c r="B56" s="24"/>
      <c r="C56" s="90">
        <v>10.0</v>
      </c>
      <c r="D56" s="91" t="s">
        <v>3392</v>
      </c>
      <c r="E56" s="91" t="s">
        <v>3392</v>
      </c>
      <c r="F56" s="91" t="s">
        <v>3392</v>
      </c>
      <c r="G56" s="91" t="s">
        <v>38</v>
      </c>
      <c r="H56" s="91">
        <v>65.0</v>
      </c>
      <c r="I56" s="91"/>
      <c r="J56" s="91">
        <v>3000.0</v>
      </c>
      <c r="K56" s="91" t="s">
        <v>39</v>
      </c>
      <c r="L56" s="91" t="s">
        <v>324</v>
      </c>
      <c r="M56" s="91">
        <v>98012.0</v>
      </c>
      <c r="N56" s="91" t="s">
        <v>42</v>
      </c>
      <c r="O56" s="91" t="s">
        <v>3391</v>
      </c>
      <c r="P56" s="91" t="s">
        <v>3359</v>
      </c>
      <c r="Q56" s="91" t="s">
        <v>3359</v>
      </c>
      <c r="R56" s="91">
        <v>1500.0</v>
      </c>
      <c r="S56" s="91" t="s">
        <v>45</v>
      </c>
      <c r="T56" s="91" t="s">
        <v>3391</v>
      </c>
      <c r="U56" s="92" t="s">
        <v>3359</v>
      </c>
      <c r="V56" s="92" t="s">
        <v>3359</v>
      </c>
      <c r="W56" s="92">
        <v>2000.0</v>
      </c>
      <c r="X56" s="24"/>
      <c r="Y56" s="24"/>
      <c r="Z56" s="24"/>
    </row>
    <row r="57" ht="12.75" customHeight="1">
      <c r="A57" s="24"/>
      <c r="B57" s="24"/>
      <c r="C57" s="93"/>
      <c r="D57" s="93"/>
      <c r="E57" s="93"/>
      <c r="F57" s="94"/>
      <c r="G57" s="94"/>
      <c r="H57" s="94"/>
      <c r="I57" s="94"/>
      <c r="J57" s="94"/>
      <c r="K57" s="9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2.75" customHeight="1">
      <c r="A58" s="24"/>
      <c r="B58" s="24"/>
      <c r="C58" s="93"/>
      <c r="D58" s="93"/>
      <c r="E58" s="93"/>
      <c r="F58" s="94"/>
      <c r="G58" s="94"/>
      <c r="H58" s="94"/>
      <c r="I58" s="94"/>
      <c r="J58" s="94"/>
      <c r="K58" s="9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2.75" customHeight="1">
      <c r="A59" s="24"/>
      <c r="B59" s="24"/>
      <c r="C59" s="24"/>
      <c r="D59" s="24"/>
      <c r="E59" s="24"/>
      <c r="F59" s="24"/>
      <c r="G59" s="94"/>
      <c r="H59" s="94"/>
      <c r="I59" s="94"/>
      <c r="J59" s="94"/>
      <c r="K59" s="9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2.75" customHeight="1">
      <c r="A60" s="24"/>
      <c r="B60" s="24"/>
      <c r="C60" s="95" t="s">
        <v>3393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96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2.75" customHeight="1">
      <c r="A61" s="45"/>
      <c r="B61" s="45"/>
      <c r="C61" s="50" t="s">
        <v>3306</v>
      </c>
      <c r="D61" s="97" t="s">
        <v>3394</v>
      </c>
      <c r="E61" s="98" t="s">
        <v>3353</v>
      </c>
      <c r="F61" s="98" t="s">
        <v>3354</v>
      </c>
      <c r="G61" s="98" t="s">
        <v>3395</v>
      </c>
      <c r="H61" s="98" t="s">
        <v>3396</v>
      </c>
      <c r="I61" s="98" t="s">
        <v>3397</v>
      </c>
      <c r="J61" s="98" t="s">
        <v>3398</v>
      </c>
      <c r="K61" s="98" t="s">
        <v>3399</v>
      </c>
      <c r="L61" s="98" t="s">
        <v>3400</v>
      </c>
      <c r="M61" s="98" t="s">
        <v>3401</v>
      </c>
      <c r="N61" s="98" t="s">
        <v>3402</v>
      </c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ht="12.75" customHeight="1">
      <c r="A62" s="24"/>
      <c r="B62" s="24"/>
      <c r="C62" s="50" t="s">
        <v>3403</v>
      </c>
      <c r="D62" s="97" t="s">
        <v>3403</v>
      </c>
      <c r="E62" s="84" t="s">
        <v>468</v>
      </c>
      <c r="F62" s="84" t="s">
        <v>469</v>
      </c>
      <c r="G62" s="99" t="s">
        <v>467</v>
      </c>
      <c r="H62" s="99" t="s">
        <v>467</v>
      </c>
      <c r="I62" s="84" t="s">
        <v>468</v>
      </c>
      <c r="J62" s="84" t="s">
        <v>469</v>
      </c>
      <c r="K62" s="99" t="s">
        <v>467</v>
      </c>
      <c r="L62" s="99" t="s">
        <v>467</v>
      </c>
      <c r="M62" s="84" t="s">
        <v>468</v>
      </c>
      <c r="N62" s="99" t="s">
        <v>467</v>
      </c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12.75" customHeight="1">
      <c r="A63" s="24"/>
      <c r="B63" s="24"/>
      <c r="C63" s="50" t="s">
        <v>3404</v>
      </c>
      <c r="D63" s="97" t="s">
        <v>3405</v>
      </c>
      <c r="E63" s="100"/>
      <c r="F63" s="100"/>
      <c r="G63" s="99" t="s">
        <v>483</v>
      </c>
      <c r="H63" s="99" t="s">
        <v>462</v>
      </c>
      <c r="I63" s="100"/>
      <c r="J63" s="100"/>
      <c r="K63" s="99" t="s">
        <v>483</v>
      </c>
      <c r="L63" s="99" t="s">
        <v>462</v>
      </c>
      <c r="M63" s="100"/>
      <c r="N63" s="99" t="s">
        <v>483</v>
      </c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2.75" customHeight="1">
      <c r="A64" s="24"/>
      <c r="B64" s="24"/>
      <c r="C64" s="50" t="s">
        <v>3406</v>
      </c>
      <c r="D64" s="97" t="s">
        <v>3406</v>
      </c>
      <c r="E64" s="100">
        <v>0.65</v>
      </c>
      <c r="F64" s="100">
        <v>0.75</v>
      </c>
      <c r="G64" s="100">
        <v>0.65</v>
      </c>
      <c r="H64" s="100">
        <v>0.65</v>
      </c>
      <c r="I64" s="100">
        <v>0.65</v>
      </c>
      <c r="J64" s="100">
        <v>0.65</v>
      </c>
      <c r="K64" s="100">
        <v>0.65</v>
      </c>
      <c r="L64" s="100">
        <v>0.65</v>
      </c>
      <c r="M64" s="100">
        <v>0.65</v>
      </c>
      <c r="N64" s="100">
        <v>0.65</v>
      </c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2.75" customHeight="1">
      <c r="A65" s="24"/>
      <c r="B65" s="24"/>
      <c r="C65" s="50" t="s">
        <v>3407</v>
      </c>
      <c r="D65" s="97" t="s">
        <v>3407</v>
      </c>
      <c r="E65" s="100">
        <v>1500.0</v>
      </c>
      <c r="F65" s="100">
        <v>500.0</v>
      </c>
      <c r="G65" s="100">
        <v>1500.0</v>
      </c>
      <c r="H65" s="100">
        <v>1500.0</v>
      </c>
      <c r="I65" s="100">
        <v>1500.0</v>
      </c>
      <c r="J65" s="100">
        <v>1500.0</v>
      </c>
      <c r="K65" s="100">
        <v>1500.0</v>
      </c>
      <c r="L65" s="100">
        <v>1500.0</v>
      </c>
      <c r="M65" s="100">
        <v>1500.0</v>
      </c>
      <c r="N65" s="100">
        <v>1500.0</v>
      </c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2.75" customHeight="1">
      <c r="A66" s="24"/>
      <c r="B66" s="24"/>
      <c r="C66" s="50" t="s">
        <v>3408</v>
      </c>
      <c r="D66" s="97" t="s">
        <v>3408</v>
      </c>
      <c r="E66" s="100">
        <v>200.0</v>
      </c>
      <c r="F66" s="100">
        <v>1500.0</v>
      </c>
      <c r="G66" s="100">
        <v>200.0</v>
      </c>
      <c r="H66" s="100">
        <v>200.0</v>
      </c>
      <c r="I66" s="100">
        <v>200.0</v>
      </c>
      <c r="J66" s="100">
        <v>200.0</v>
      </c>
      <c r="K66" s="100">
        <v>200.0</v>
      </c>
      <c r="L66" s="100">
        <v>200.0</v>
      </c>
      <c r="M66" s="100">
        <v>200.0</v>
      </c>
      <c r="N66" s="100">
        <v>200.0</v>
      </c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2.75" customHeight="1">
      <c r="A67" s="24"/>
      <c r="B67" s="24"/>
      <c r="C67" s="50" t="s">
        <v>3409</v>
      </c>
      <c r="D67" s="97" t="s">
        <v>3409</v>
      </c>
      <c r="E67" s="100">
        <v>1.0</v>
      </c>
      <c r="F67" s="100">
        <v>8.0</v>
      </c>
      <c r="G67" s="100">
        <v>1.0</v>
      </c>
      <c r="H67" s="100">
        <v>8.0</v>
      </c>
      <c r="I67" s="100">
        <v>15.0</v>
      </c>
      <c r="J67" s="100">
        <v>1.0</v>
      </c>
      <c r="K67" s="100">
        <v>60.0</v>
      </c>
      <c r="L67" s="100">
        <v>90.0</v>
      </c>
      <c r="M67" s="100">
        <v>180.0</v>
      </c>
      <c r="N67" s="100">
        <v>4.0</v>
      </c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2.75" customHeight="1">
      <c r="A68" s="24"/>
      <c r="B68" s="24"/>
      <c r="C68" s="50" t="s">
        <v>3410</v>
      </c>
      <c r="D68" s="97" t="s">
        <v>3410</v>
      </c>
      <c r="E68" s="100">
        <v>8.0</v>
      </c>
      <c r="F68" s="100">
        <v>8.0</v>
      </c>
      <c r="G68" s="100">
        <v>15.0</v>
      </c>
      <c r="H68" s="100">
        <v>15.0</v>
      </c>
      <c r="I68" s="100">
        <v>15.0</v>
      </c>
      <c r="J68" s="100">
        <v>30.0</v>
      </c>
      <c r="K68" s="100">
        <v>60.0</v>
      </c>
      <c r="L68" s="100">
        <v>90.0</v>
      </c>
      <c r="M68" s="100">
        <v>180.0</v>
      </c>
      <c r="N68" s="100">
        <v>4.0</v>
      </c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2.75" customHeight="1">
      <c r="A69" s="24"/>
      <c r="B69" s="24"/>
      <c r="C69" s="53" t="s">
        <v>3411</v>
      </c>
      <c r="D69" s="101" t="s">
        <v>3411</v>
      </c>
      <c r="E69" s="102">
        <v>52.0</v>
      </c>
      <c r="F69" s="102">
        <v>6.0</v>
      </c>
      <c r="G69" s="102">
        <v>9.0</v>
      </c>
      <c r="H69" s="102">
        <v>11.0</v>
      </c>
      <c r="I69" s="102">
        <v>13.0</v>
      </c>
      <c r="J69" s="102">
        <v>26.0</v>
      </c>
      <c r="K69" s="102">
        <v>39.0</v>
      </c>
      <c r="L69" s="102">
        <v>52.0</v>
      </c>
      <c r="M69" s="102">
        <v>78.0</v>
      </c>
      <c r="N69" s="102">
        <v>104.0</v>
      </c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2.75" customHeight="1">
      <c r="A70" s="24"/>
      <c r="B70" s="24"/>
      <c r="C70" s="93"/>
      <c r="D70" s="93"/>
      <c r="E70" s="93"/>
      <c r="F70" s="94"/>
      <c r="G70" s="94"/>
      <c r="H70" s="94"/>
      <c r="I70" s="94"/>
      <c r="J70" s="94"/>
      <c r="K70" s="9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2.75" customHeight="1">
      <c r="A71" s="24"/>
      <c r="B71" s="24"/>
      <c r="C71" s="93"/>
      <c r="D71" s="93"/>
      <c r="E71" s="93"/>
      <c r="F71" s="94"/>
      <c r="G71" s="94"/>
      <c r="H71" s="94"/>
      <c r="I71" s="94"/>
      <c r="J71" s="94"/>
      <c r="K71" s="9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2.75" customHeight="1">
      <c r="A72" s="24"/>
      <c r="B72" s="24"/>
      <c r="C72" s="93"/>
      <c r="D72" s="93"/>
      <c r="E72" s="93"/>
      <c r="F72" s="94"/>
      <c r="G72" s="94"/>
      <c r="H72" s="94"/>
      <c r="I72" s="94"/>
      <c r="J72" s="94"/>
      <c r="K72" s="9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2.75" customHeight="1">
      <c r="A73" s="24"/>
      <c r="B73" s="24"/>
      <c r="C73" s="60" t="s">
        <v>3412</v>
      </c>
      <c r="D73" s="8"/>
      <c r="E73" s="8"/>
      <c r="F73" s="8"/>
      <c r="G73" s="8"/>
      <c r="H73" s="8"/>
      <c r="I73" s="94"/>
      <c r="J73" s="94"/>
      <c r="K73" s="9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2.75" customHeight="1">
      <c r="A74" s="24"/>
      <c r="B74" s="24"/>
      <c r="C74" s="50" t="s">
        <v>3306</v>
      </c>
      <c r="D74" s="103" t="s">
        <v>3413</v>
      </c>
      <c r="E74" s="83" t="s">
        <v>3348</v>
      </c>
      <c r="F74" s="83" t="s">
        <v>3349</v>
      </c>
      <c r="G74" s="98" t="s">
        <v>3414</v>
      </c>
      <c r="H74" s="83" t="s">
        <v>3350</v>
      </c>
      <c r="I74" s="94"/>
      <c r="J74" s="94"/>
      <c r="K74" s="9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2.75" customHeight="1">
      <c r="A75" s="24"/>
      <c r="B75" s="24"/>
      <c r="C75" s="50" t="s">
        <v>3415</v>
      </c>
      <c r="D75" s="97" t="s">
        <v>3415</v>
      </c>
      <c r="E75" s="100" t="s">
        <v>455</v>
      </c>
      <c r="F75" s="100" t="s">
        <v>456</v>
      </c>
      <c r="G75" s="100" t="s">
        <v>457</v>
      </c>
      <c r="H75" s="100" t="s">
        <v>455</v>
      </c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2.75" customHeight="1">
      <c r="A76" s="24"/>
      <c r="B76" s="24"/>
      <c r="C76" s="50" t="s">
        <v>3416</v>
      </c>
      <c r="D76" s="97" t="s">
        <v>3416</v>
      </c>
      <c r="E76" s="100">
        <v>0.0</v>
      </c>
      <c r="F76" s="100">
        <v>1.0</v>
      </c>
      <c r="G76" s="104">
        <v>0.03</v>
      </c>
      <c r="H76" s="100">
        <v>0.0</v>
      </c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2.75" customHeight="1">
      <c r="A77" s="24"/>
      <c r="B77" s="24"/>
      <c r="C77" s="50" t="s">
        <v>3417</v>
      </c>
      <c r="D77" s="97" t="s">
        <v>3417</v>
      </c>
      <c r="E77" s="100">
        <v>0.25</v>
      </c>
      <c r="F77" s="100">
        <v>0.25</v>
      </c>
      <c r="G77" s="100">
        <v>0.25</v>
      </c>
      <c r="H77" s="100">
        <v>1.0</v>
      </c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2.75" customHeight="1">
      <c r="A78" s="24"/>
      <c r="B78" s="24"/>
      <c r="C78" s="53" t="s">
        <v>3418</v>
      </c>
      <c r="D78" s="101" t="s">
        <v>3418</v>
      </c>
      <c r="E78" s="102" t="s">
        <v>461</v>
      </c>
      <c r="F78" s="102" t="s">
        <v>462</v>
      </c>
      <c r="G78" s="102" t="s">
        <v>462</v>
      </c>
      <c r="H78" s="102" t="s">
        <v>461</v>
      </c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2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2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2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12.75" customHeight="1">
      <c r="A82" s="24"/>
      <c r="B82" s="24"/>
      <c r="C82" s="60" t="s">
        <v>3419</v>
      </c>
      <c r="D82" s="8"/>
      <c r="E82" s="8"/>
      <c r="F82" s="8"/>
      <c r="G82" s="8"/>
      <c r="H82" s="8"/>
      <c r="I82" s="105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2.75" customHeight="1">
      <c r="A83" s="24"/>
      <c r="B83" s="24"/>
      <c r="C83" s="80" t="s">
        <v>3306</v>
      </c>
      <c r="D83" s="80" t="s">
        <v>3420</v>
      </c>
      <c r="E83" s="80" t="s">
        <v>3421</v>
      </c>
      <c r="F83" s="80" t="s">
        <v>3422</v>
      </c>
      <c r="G83" s="80" t="s">
        <v>3423</v>
      </c>
      <c r="H83" s="80" t="s">
        <v>3424</v>
      </c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2.75" customHeight="1">
      <c r="A84" s="24"/>
      <c r="B84" s="24"/>
      <c r="C84" s="106" t="s">
        <v>3425</v>
      </c>
      <c r="D84" s="106" t="s">
        <v>3426</v>
      </c>
      <c r="E84" s="106" t="s">
        <v>3427</v>
      </c>
      <c r="F84" s="106" t="s">
        <v>3428</v>
      </c>
      <c r="G84" s="106" t="s">
        <v>3429</v>
      </c>
      <c r="H84" s="106" t="s">
        <v>3430</v>
      </c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12.75" customHeight="1">
      <c r="A85" s="24"/>
      <c r="B85" s="24"/>
      <c r="C85" s="99" t="s">
        <v>3431</v>
      </c>
      <c r="D85" s="99"/>
      <c r="E85" s="99"/>
      <c r="F85" s="99"/>
      <c r="G85" s="107" t="s">
        <v>440</v>
      </c>
      <c r="H85" s="108">
        <v>0.23</v>
      </c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2.75" customHeight="1">
      <c r="A86" s="24"/>
      <c r="B86" s="24"/>
      <c r="C86" s="99" t="s">
        <v>3432</v>
      </c>
      <c r="D86" s="99"/>
      <c r="E86" s="99"/>
      <c r="F86" s="99"/>
      <c r="G86" s="107" t="s">
        <v>440</v>
      </c>
      <c r="H86" s="108">
        <v>0.05</v>
      </c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2.75" customHeight="1">
      <c r="A87" s="24"/>
      <c r="B87" s="24"/>
      <c r="C87" s="109" t="s">
        <v>3433</v>
      </c>
      <c r="D87" s="109"/>
      <c r="E87" s="109"/>
      <c r="F87" s="109"/>
      <c r="G87" s="107" t="s">
        <v>440</v>
      </c>
      <c r="H87" s="110">
        <v>0.09</v>
      </c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2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2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2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2.75" customHeight="1">
      <c r="A91" s="24"/>
      <c r="B91" s="24"/>
      <c r="C91" s="95" t="s">
        <v>3434</v>
      </c>
      <c r="D91" s="8"/>
      <c r="E91" s="8"/>
      <c r="F91" s="8"/>
      <c r="G91" s="8"/>
      <c r="H91" s="96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12.75" customHeight="1">
      <c r="A92" s="24"/>
      <c r="B92" s="24"/>
      <c r="C92" s="80" t="s">
        <v>3306</v>
      </c>
      <c r="D92" s="80" t="s">
        <v>3435</v>
      </c>
      <c r="E92" s="80" t="s">
        <v>3436</v>
      </c>
      <c r="F92" s="80" t="s">
        <v>3437</v>
      </c>
      <c r="G92" s="111" t="s">
        <v>3438</v>
      </c>
      <c r="H92" s="111" t="s">
        <v>3439</v>
      </c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12.75" customHeight="1">
      <c r="A93" s="24"/>
      <c r="B93" s="24"/>
      <c r="C93" s="106" t="s">
        <v>3306</v>
      </c>
      <c r="D93" s="106" t="s">
        <v>3436</v>
      </c>
      <c r="E93" s="106" t="s">
        <v>3436</v>
      </c>
      <c r="F93" s="106" t="s">
        <v>3440</v>
      </c>
      <c r="G93" s="106" t="s">
        <v>3441</v>
      </c>
      <c r="H93" s="106" t="s">
        <v>3442</v>
      </c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3.5" customHeight="1">
      <c r="A94" s="24"/>
      <c r="B94" s="24"/>
      <c r="C94" s="112" t="s">
        <v>3389</v>
      </c>
      <c r="D94" s="112" t="s">
        <v>3389</v>
      </c>
      <c r="E94" s="112" t="s">
        <v>3389</v>
      </c>
      <c r="F94" s="112"/>
      <c r="G94" s="113" t="s">
        <v>523</v>
      </c>
      <c r="H94" s="113">
        <v>1.0</v>
      </c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12.75" customHeight="1">
      <c r="A95" s="24"/>
      <c r="B95" s="24"/>
      <c r="C95" s="114"/>
      <c r="D95" s="114"/>
      <c r="E95" s="114"/>
      <c r="F95" s="114"/>
      <c r="G95" s="113" t="s">
        <v>526</v>
      </c>
      <c r="H95" s="113">
        <v>2.0</v>
      </c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2.75" customHeight="1">
      <c r="A96" s="24"/>
      <c r="B96" s="24"/>
      <c r="C96" s="114"/>
      <c r="D96" s="114"/>
      <c r="E96" s="114"/>
      <c r="F96" s="114"/>
      <c r="G96" s="113" t="s">
        <v>529</v>
      </c>
      <c r="H96" s="113">
        <v>3.0</v>
      </c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2.75" customHeight="1">
      <c r="A97" s="24"/>
      <c r="B97" s="24"/>
      <c r="C97" s="114"/>
      <c r="D97" s="114"/>
      <c r="E97" s="114"/>
      <c r="F97" s="114"/>
      <c r="G97" s="113" t="s">
        <v>532</v>
      </c>
      <c r="H97" s="113">
        <v>4.0</v>
      </c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2.75" customHeight="1">
      <c r="A98" s="24"/>
      <c r="B98" s="24"/>
      <c r="C98" s="114"/>
      <c r="D98" s="114"/>
      <c r="E98" s="114"/>
      <c r="F98" s="114"/>
      <c r="G98" s="113" t="s">
        <v>535</v>
      </c>
      <c r="H98" s="113">
        <v>5.0</v>
      </c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12.75" customHeight="1">
      <c r="A99" s="24"/>
      <c r="B99" s="24"/>
      <c r="C99" s="114"/>
      <c r="D99" s="114"/>
      <c r="E99" s="114"/>
      <c r="F99" s="114"/>
      <c r="G99" s="113" t="s">
        <v>538</v>
      </c>
      <c r="H99" s="113">
        <v>6.0</v>
      </c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2.75" customHeight="1">
      <c r="A100" s="24"/>
      <c r="B100" s="24"/>
      <c r="C100" s="114"/>
      <c r="D100" s="114"/>
      <c r="E100" s="114"/>
      <c r="F100" s="114"/>
      <c r="G100" s="113" t="s">
        <v>541</v>
      </c>
      <c r="H100" s="113">
        <v>7.0</v>
      </c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2.75" customHeight="1">
      <c r="A101" s="24"/>
      <c r="B101" s="24"/>
      <c r="C101" s="114"/>
      <c r="D101" s="114"/>
      <c r="E101" s="114"/>
      <c r="F101" s="114"/>
      <c r="G101" s="113" t="s">
        <v>544</v>
      </c>
      <c r="H101" s="113">
        <v>8.0</v>
      </c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2.75" customHeight="1">
      <c r="A102" s="24"/>
      <c r="B102" s="24"/>
      <c r="C102" s="114"/>
      <c r="D102" s="114"/>
      <c r="E102" s="114"/>
      <c r="F102" s="114"/>
      <c r="G102" s="113" t="s">
        <v>547</v>
      </c>
      <c r="H102" s="113">
        <v>9.0</v>
      </c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12.75" customHeight="1">
      <c r="A103" s="24"/>
      <c r="B103" s="24"/>
      <c r="C103" s="115"/>
      <c r="D103" s="115"/>
      <c r="E103" s="115"/>
      <c r="F103" s="115"/>
      <c r="G103" s="116" t="s">
        <v>550</v>
      </c>
      <c r="H103" s="116">
        <v>10.0</v>
      </c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13.5" customHeight="1">
      <c r="A104" s="24"/>
      <c r="B104" s="24"/>
      <c r="C104" s="117" t="s">
        <v>3392</v>
      </c>
      <c r="D104" s="117" t="s">
        <v>3392</v>
      </c>
      <c r="E104" s="117" t="s">
        <v>3392</v>
      </c>
      <c r="F104" s="117"/>
      <c r="G104" s="118" t="s">
        <v>523</v>
      </c>
      <c r="H104" s="118">
        <v>0.0</v>
      </c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12.75" customHeight="1">
      <c r="A105" s="24"/>
      <c r="B105" s="24"/>
      <c r="C105" s="114"/>
      <c r="D105" s="114"/>
      <c r="E105" s="114"/>
      <c r="F105" s="114"/>
      <c r="G105" s="113" t="s">
        <v>526</v>
      </c>
      <c r="H105" s="113">
        <v>0.0</v>
      </c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12.75" customHeight="1">
      <c r="A106" s="24"/>
      <c r="B106" s="24"/>
      <c r="C106" s="114"/>
      <c r="D106" s="114"/>
      <c r="E106" s="114"/>
      <c r="F106" s="114"/>
      <c r="G106" s="113" t="s">
        <v>529</v>
      </c>
      <c r="H106" s="113">
        <v>2.0</v>
      </c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2.75" customHeight="1">
      <c r="A107" s="24"/>
      <c r="B107" s="24"/>
      <c r="C107" s="114"/>
      <c r="D107" s="114"/>
      <c r="E107" s="114"/>
      <c r="F107" s="114"/>
      <c r="G107" s="113" t="s">
        <v>532</v>
      </c>
      <c r="H107" s="113">
        <v>1.0</v>
      </c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2.75" customHeight="1">
      <c r="A108" s="24"/>
      <c r="B108" s="24"/>
      <c r="C108" s="114"/>
      <c r="D108" s="114"/>
      <c r="E108" s="114"/>
      <c r="F108" s="114"/>
      <c r="G108" s="113" t="s">
        <v>535</v>
      </c>
      <c r="H108" s="113">
        <v>1.0</v>
      </c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2.75" customHeight="1">
      <c r="A109" s="24"/>
      <c r="B109" s="24"/>
      <c r="C109" s="114"/>
      <c r="D109" s="114"/>
      <c r="E109" s="114"/>
      <c r="F109" s="114"/>
      <c r="G109" s="113" t="s">
        <v>538</v>
      </c>
      <c r="H109" s="113">
        <v>0.0</v>
      </c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2.75" customHeight="1">
      <c r="A110" s="24"/>
      <c r="B110" s="24"/>
      <c r="C110" s="114"/>
      <c r="D110" s="114"/>
      <c r="E110" s="114"/>
      <c r="F110" s="114"/>
      <c r="G110" s="113" t="s">
        <v>541</v>
      </c>
      <c r="H110" s="113">
        <v>0.0</v>
      </c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2.75" customHeight="1">
      <c r="A111" s="24"/>
      <c r="B111" s="24"/>
      <c r="C111" s="114"/>
      <c r="D111" s="114"/>
      <c r="E111" s="114"/>
      <c r="F111" s="114"/>
      <c r="G111" s="113" t="s">
        <v>544</v>
      </c>
      <c r="H111" s="113">
        <v>0.0</v>
      </c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12.75" customHeight="1">
      <c r="A112" s="24"/>
      <c r="B112" s="24"/>
      <c r="C112" s="114"/>
      <c r="D112" s="114"/>
      <c r="E112" s="114"/>
      <c r="F112" s="114"/>
      <c r="G112" s="113" t="s">
        <v>547</v>
      </c>
      <c r="H112" s="113">
        <v>0.0</v>
      </c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2.75" customHeight="1">
      <c r="A113" s="24"/>
      <c r="B113" s="24"/>
      <c r="C113" s="115"/>
      <c r="D113" s="115"/>
      <c r="E113" s="115"/>
      <c r="F113" s="115"/>
      <c r="G113" s="116" t="s">
        <v>550</v>
      </c>
      <c r="H113" s="116">
        <v>0.0</v>
      </c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2.75" customHeight="1">
      <c r="A114" s="24"/>
      <c r="B114" s="24"/>
      <c r="C114" s="119" t="s">
        <v>3443</v>
      </c>
      <c r="D114" s="119" t="s">
        <v>3443</v>
      </c>
      <c r="E114" s="119" t="s">
        <v>3443</v>
      </c>
      <c r="F114" s="119">
        <v>10.0</v>
      </c>
      <c r="G114" s="119"/>
      <c r="H114" s="119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2.75" customHeight="1">
      <c r="A115" s="24"/>
      <c r="B115" s="24"/>
      <c r="C115" s="119" t="s">
        <v>3444</v>
      </c>
      <c r="D115" s="119" t="s">
        <v>3444</v>
      </c>
      <c r="E115" s="119" t="s">
        <v>3444</v>
      </c>
      <c r="F115" s="119">
        <v>10.0</v>
      </c>
      <c r="G115" s="119"/>
      <c r="H115" s="119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2.75" customHeight="1">
      <c r="A116" s="24"/>
      <c r="B116" s="24"/>
      <c r="C116" s="119" t="s">
        <v>3369</v>
      </c>
      <c r="D116" s="119" t="s">
        <v>3443</v>
      </c>
      <c r="E116" s="119" t="s">
        <v>3443</v>
      </c>
      <c r="F116" s="119">
        <v>250.0</v>
      </c>
      <c r="G116" s="119"/>
      <c r="H116" s="119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3.5" customHeight="1">
      <c r="A117" s="24"/>
      <c r="B117" s="24"/>
      <c r="C117" s="112" t="s">
        <v>3445</v>
      </c>
      <c r="D117" s="112" t="s">
        <v>3389</v>
      </c>
      <c r="E117" s="112" t="s">
        <v>3389</v>
      </c>
      <c r="F117" s="112"/>
      <c r="G117" s="113" t="s">
        <v>523</v>
      </c>
      <c r="H117" s="113">
        <v>1.0</v>
      </c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2.75" customHeight="1">
      <c r="A118" s="24"/>
      <c r="B118" s="24"/>
      <c r="C118" s="114"/>
      <c r="D118" s="114"/>
      <c r="E118" s="114"/>
      <c r="F118" s="114"/>
      <c r="G118" s="113" t="s">
        <v>526</v>
      </c>
      <c r="H118" s="113">
        <v>2.0</v>
      </c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2.75" customHeight="1">
      <c r="A119" s="24"/>
      <c r="B119" s="24"/>
      <c r="C119" s="114"/>
      <c r="D119" s="114"/>
      <c r="E119" s="114"/>
      <c r="F119" s="114"/>
      <c r="G119" s="113" t="s">
        <v>529</v>
      </c>
      <c r="H119" s="113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2.75" customHeight="1">
      <c r="A120" s="24"/>
      <c r="B120" s="24"/>
      <c r="C120" s="114"/>
      <c r="D120" s="114"/>
      <c r="E120" s="114"/>
      <c r="F120" s="114"/>
      <c r="G120" s="113" t="s">
        <v>532</v>
      </c>
      <c r="H120" s="113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2.75" customHeight="1">
      <c r="A121" s="24"/>
      <c r="B121" s="24"/>
      <c r="C121" s="114"/>
      <c r="D121" s="114"/>
      <c r="E121" s="114"/>
      <c r="F121" s="114"/>
      <c r="G121" s="113" t="s">
        <v>535</v>
      </c>
      <c r="H121" s="113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2.75" customHeight="1">
      <c r="A122" s="24"/>
      <c r="B122" s="24"/>
      <c r="C122" s="114"/>
      <c r="D122" s="114"/>
      <c r="E122" s="114"/>
      <c r="F122" s="114"/>
      <c r="G122" s="113" t="s">
        <v>538</v>
      </c>
      <c r="H122" s="113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12.75" customHeight="1">
      <c r="A123" s="24"/>
      <c r="B123" s="24"/>
      <c r="C123" s="114"/>
      <c r="D123" s="114"/>
      <c r="E123" s="114"/>
      <c r="F123" s="114"/>
      <c r="G123" s="113" t="s">
        <v>541</v>
      </c>
      <c r="H123" s="113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12.75" customHeight="1">
      <c r="A124" s="24"/>
      <c r="B124" s="24"/>
      <c r="C124" s="114"/>
      <c r="D124" s="114"/>
      <c r="E124" s="114"/>
      <c r="F124" s="114"/>
      <c r="G124" s="113" t="s">
        <v>544</v>
      </c>
      <c r="H124" s="113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12.75" customHeight="1">
      <c r="A125" s="24"/>
      <c r="B125" s="24"/>
      <c r="C125" s="114"/>
      <c r="D125" s="114"/>
      <c r="E125" s="114"/>
      <c r="F125" s="114"/>
      <c r="G125" s="113" t="s">
        <v>547</v>
      </c>
      <c r="H125" s="113">
        <v>9.0</v>
      </c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12.75" customHeight="1">
      <c r="A126" s="24"/>
      <c r="B126" s="24"/>
      <c r="C126" s="115"/>
      <c r="D126" s="115"/>
      <c r="E126" s="115"/>
      <c r="F126" s="115"/>
      <c r="G126" s="116" t="s">
        <v>550</v>
      </c>
      <c r="H126" s="116">
        <v>10.0</v>
      </c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12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12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2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2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ht="12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ht="12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ht="12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ht="12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ht="12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ht="12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ht="12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ht="12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ht="12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ht="12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ht="12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ht="12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ht="12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12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ht="12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ht="12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ht="12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ht="12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ht="12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ht="12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ht="12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ht="12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ht="12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ht="12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ht="12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ht="12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ht="12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ht="12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ht="12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ht="12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ht="12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ht="12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ht="12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ht="12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ht="12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ht="12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ht="12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ht="12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ht="12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ht="12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ht="12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ht="12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ht="12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ht="12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ht="12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ht="12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ht="12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ht="12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ht="12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ht="12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ht="12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ht="12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ht="12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ht="12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ht="12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ht="12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ht="12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ht="12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ht="12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ht="12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ht="12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ht="12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ht="12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ht="12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ht="12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ht="12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ht="12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ht="12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ht="12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ht="12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ht="12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ht="12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ht="12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ht="12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ht="12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ht="12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ht="12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ht="12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ht="12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ht="12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ht="12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ht="12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ht="12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ht="12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ht="12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ht="12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ht="12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ht="12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ht="12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ht="12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ht="12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ht="12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ht="12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ht="12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ht="12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ht="12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ht="12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ht="12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ht="12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ht="12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ht="12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ht="12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ht="12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ht="12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ht="12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ht="12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ht="12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ht="12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ht="12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ht="12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ht="12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ht="12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ht="12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ht="12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ht="12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ht="12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ht="12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ht="12.7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ht="12.7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ht="12.7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ht="12.7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ht="12.7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ht="12.7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ht="12.7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ht="12.7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ht="12.7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ht="12.7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ht="12.7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ht="12.7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ht="12.7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ht="12.7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ht="12.7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ht="12.7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ht="12.7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ht="12.7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ht="12.7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ht="12.7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ht="12.7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ht="12.7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ht="12.7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ht="12.7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ht="12.7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ht="12.7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ht="12.7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ht="12.7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ht="12.7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ht="12.7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ht="12.7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ht="12.7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ht="12.7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ht="12.7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ht="12.7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ht="12.7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ht="12.7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ht="12.7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ht="12.7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ht="12.7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ht="12.7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ht="12.7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ht="12.7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ht="12.7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ht="12.7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ht="12.7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ht="12.7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ht="12.7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ht="12.7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ht="12.7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ht="12.7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ht="12.7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ht="12.7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ht="12.7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ht="12.7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ht="12.7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ht="12.7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ht="12.7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ht="12.7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ht="12.7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ht="12.7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ht="12.7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ht="12.7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ht="12.7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ht="12.7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ht="12.7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ht="12.7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ht="12.7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ht="12.7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ht="12.7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ht="12.7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ht="12.7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ht="12.7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ht="12.7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ht="12.7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ht="12.7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ht="12.7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ht="12.7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ht="12.7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ht="12.7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ht="12.7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ht="12.7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ht="12.7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ht="12.7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ht="12.7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ht="12.7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ht="12.7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ht="12.7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ht="12.7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ht="12.7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ht="12.7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ht="12.7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ht="12.7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ht="12.7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ht="12.7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ht="12.7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ht="12.7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ht="12.7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ht="12.7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ht="12.7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ht="12.7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ht="12.7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ht="12.7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ht="12.7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ht="12.7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ht="12.7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ht="12.7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ht="12.7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ht="12.7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ht="12.7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ht="12.7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ht="12.7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ht="12.7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ht="12.7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ht="12.7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ht="12.7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ht="12.7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ht="12.7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ht="12.7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ht="12.7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ht="12.7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ht="12.7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ht="12.7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ht="12.7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ht="12.7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ht="12.7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ht="12.7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ht="12.7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ht="12.7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ht="12.7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ht="12.7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ht="12.7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ht="12.7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ht="12.7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ht="12.7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ht="12.7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ht="12.7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ht="12.7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ht="12.7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ht="12.7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ht="12.7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ht="12.7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ht="12.7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ht="12.7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ht="12.7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ht="12.7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ht="12.7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ht="12.7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ht="12.7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ht="12.7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ht="12.7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ht="12.7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ht="12.7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ht="12.7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ht="12.7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ht="12.7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ht="12.7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ht="12.7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ht="12.7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ht="12.7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ht="12.7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ht="12.7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ht="12.7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ht="12.7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ht="12.7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ht="12.7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ht="12.7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ht="12.7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ht="12.7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ht="12.7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ht="12.7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ht="12.7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ht="12.7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ht="12.7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ht="12.7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ht="12.7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ht="12.7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ht="12.7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ht="12.7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ht="12.7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ht="12.7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ht="12.7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ht="12.7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ht="12.7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ht="12.7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ht="12.7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ht="12.7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ht="12.7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ht="12.7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ht="12.7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ht="12.7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ht="12.7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ht="12.7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ht="12.7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ht="12.7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ht="12.7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ht="12.7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ht="12.7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ht="12.7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ht="12.7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ht="12.7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ht="12.7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ht="12.7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ht="12.7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ht="12.7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ht="12.7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ht="12.7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ht="12.7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ht="12.7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ht="12.7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ht="12.7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ht="12.7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ht="12.7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ht="12.7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ht="12.7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ht="12.7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ht="12.7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ht="12.7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ht="12.7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ht="12.7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ht="12.7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ht="12.7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ht="12.7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ht="12.7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ht="12.7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ht="12.7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ht="12.7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ht="12.7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ht="12.7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ht="12.7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ht="12.7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ht="12.7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ht="12.7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ht="12.7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ht="12.7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ht="12.7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ht="12.7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ht="12.7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ht="12.7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ht="12.7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ht="12.7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ht="12.7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ht="12.7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ht="12.7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ht="12.7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ht="12.7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ht="12.7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ht="12.7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ht="12.7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ht="12.7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ht="12.7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ht="12.7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ht="12.7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ht="12.7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ht="12.7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ht="12.7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ht="12.7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ht="12.7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ht="12.7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ht="12.7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ht="12.7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ht="12.7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ht="12.7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ht="12.7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ht="12.7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ht="12.7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ht="12.7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ht="12.7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ht="12.7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ht="12.7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ht="12.7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ht="12.7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ht="12.7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ht="12.7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ht="12.7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ht="12.7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ht="12.7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ht="12.7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ht="12.7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ht="12.7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ht="12.7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ht="12.7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ht="12.7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ht="12.7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ht="12.7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ht="12.7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ht="12.7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ht="12.7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ht="12.7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ht="12.7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ht="12.7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ht="12.7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ht="12.7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ht="12.7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ht="12.7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ht="12.7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ht="12.7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ht="12.7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ht="12.7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ht="12.7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ht="12.7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ht="12.7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ht="12.7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ht="12.7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ht="12.7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ht="12.7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ht="12.7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ht="12.7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ht="12.7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ht="12.7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ht="12.7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ht="12.7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ht="12.7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ht="12.7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ht="12.7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ht="12.7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ht="12.7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ht="12.7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ht="12.7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ht="12.7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ht="12.7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ht="12.7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ht="12.7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ht="12.7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ht="12.7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ht="12.7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ht="12.7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ht="12.7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ht="12.7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ht="12.7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ht="12.7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ht="12.7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ht="12.7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ht="12.7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ht="12.7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ht="12.7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ht="12.7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ht="12.7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ht="12.7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ht="12.7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ht="12.7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ht="12.7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ht="12.7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ht="12.7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ht="12.7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ht="12.7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ht="12.7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ht="12.7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ht="12.7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ht="12.7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ht="12.7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ht="12.7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ht="12.7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ht="12.7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ht="12.7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ht="12.7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ht="12.7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ht="12.7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ht="12.7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ht="12.7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ht="12.7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ht="12.7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ht="12.7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ht="12.7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ht="12.7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ht="12.7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ht="12.7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ht="12.7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ht="12.7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ht="12.7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ht="12.7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ht="12.7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ht="12.7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ht="12.7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ht="12.7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ht="12.7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ht="12.7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ht="12.7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ht="12.7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ht="12.7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ht="12.7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ht="12.7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ht="12.7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ht="12.7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ht="12.7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ht="12.7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ht="12.7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ht="12.7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ht="12.7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ht="12.7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ht="12.7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ht="12.7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ht="12.7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ht="12.7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ht="12.7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ht="12.7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ht="12.7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ht="12.7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ht="12.7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ht="12.7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ht="12.7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ht="12.7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ht="12.7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ht="12.7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ht="12.7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ht="12.7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ht="12.7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ht="12.7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ht="12.7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ht="12.7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ht="12.7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ht="12.7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ht="12.7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ht="12.7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ht="12.7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ht="12.7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ht="12.7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ht="12.7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ht="12.7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ht="12.7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ht="12.7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ht="12.7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ht="12.7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ht="12.7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ht="12.7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ht="12.7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ht="12.7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ht="12.7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ht="12.7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ht="12.7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ht="12.7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ht="12.7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ht="12.7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ht="12.7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ht="12.7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ht="12.7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ht="12.7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ht="12.7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ht="12.7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ht="12.7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ht="12.7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ht="12.7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ht="12.7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ht="12.7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ht="12.7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ht="12.7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ht="12.7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ht="12.7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ht="12.7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ht="12.7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ht="12.7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ht="12.7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ht="12.7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ht="12.7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ht="12.7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ht="12.7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ht="12.7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ht="12.7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ht="12.7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ht="12.7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ht="12.7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ht="12.7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ht="12.7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ht="12.7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ht="12.7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ht="12.7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ht="12.7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ht="12.7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ht="12.7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ht="12.7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ht="12.7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ht="12.7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ht="12.7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ht="12.7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ht="12.7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ht="12.7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ht="12.7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ht="12.7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ht="12.7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ht="12.7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ht="12.7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ht="12.7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ht="12.7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ht="12.7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ht="12.7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ht="12.7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ht="12.7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ht="12.7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ht="12.7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ht="12.7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ht="12.7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ht="12.7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ht="12.7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ht="12.7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ht="12.7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ht="12.7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ht="12.7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ht="12.7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ht="12.7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ht="12.7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ht="12.7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ht="12.7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ht="12.7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ht="12.7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ht="12.7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ht="12.7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ht="12.7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ht="12.7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ht="12.7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ht="12.7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ht="12.7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ht="12.7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ht="12.7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ht="12.7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ht="12.7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ht="12.7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ht="12.7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ht="12.7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ht="12.7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ht="12.7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ht="12.7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ht="12.7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ht="12.7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ht="12.7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ht="12.7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ht="12.7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ht="12.7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ht="12.7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ht="12.7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ht="12.7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ht="12.7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ht="12.7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ht="12.7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ht="12.7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ht="12.7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ht="12.7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ht="12.7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ht="12.7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ht="12.7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ht="12.7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ht="12.7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ht="12.7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ht="12.7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ht="12.7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ht="12.7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ht="12.7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ht="12.7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ht="12.7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ht="12.7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ht="12.7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ht="12.7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ht="12.7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ht="12.7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ht="12.7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ht="12.7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ht="12.7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ht="12.7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ht="12.7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ht="12.7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ht="12.7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ht="12.7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ht="12.7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ht="12.7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ht="12.7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ht="12.7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ht="12.7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ht="12.7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ht="12.7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ht="12.7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ht="12.7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ht="12.7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ht="12.7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ht="12.7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ht="12.7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ht="12.7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ht="12.7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ht="12.7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ht="12.7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ht="12.7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ht="12.7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ht="12.7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ht="12.7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ht="12.7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ht="12.7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ht="12.7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ht="12.7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ht="12.7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ht="12.7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ht="12.7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ht="12.7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ht="12.7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ht="12.7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ht="12.7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ht="12.7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ht="12.7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ht="12.7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ht="12.7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ht="12.7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ht="12.7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ht="12.7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ht="12.7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ht="12.7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ht="12.7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ht="12.7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ht="12.7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ht="12.7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ht="12.7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ht="12.7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ht="12.7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ht="12.7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ht="12.7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ht="12.7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ht="12.7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ht="12.7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ht="12.7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ht="12.7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ht="12.7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ht="12.7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ht="12.7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ht="12.7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ht="12.7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ht="12.7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ht="12.7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ht="12.7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ht="12.7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ht="12.7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ht="12.7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ht="12.7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ht="12.7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ht="12.7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ht="12.7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ht="12.7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ht="12.7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ht="12.7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ht="12.7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ht="12.7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ht="12.7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ht="12.7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ht="12.7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ht="12.7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ht="12.7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ht="12.7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ht="12.7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ht="12.7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ht="12.7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ht="12.7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ht="12.7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ht="12.7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ht="12.7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ht="12.7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ht="12.7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ht="12.7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ht="12.7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ht="12.7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ht="12.7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ht="12.7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ht="12.7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ht="12.7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ht="12.7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ht="12.7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ht="12.7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ht="12.7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ht="12.7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ht="12.7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ht="12.7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ht="12.7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ht="12.7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ht="12.7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ht="12.7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ht="12.7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ht="12.7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ht="12.7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ht="12.7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ht="12.7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ht="12.7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ht="12.7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ht="12.7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ht="12.7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ht="12.7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ht="12.7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ht="12.7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ht="12.7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ht="12.7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ht="12.7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ht="12.7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ht="12.7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ht="12.7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ht="12.7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ht="12.7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ht="12.7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ht="12.7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ht="12.7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ht="12.7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ht="12.7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ht="12.7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ht="12.7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ht="12.7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ht="12.7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ht="12.7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ht="12.7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ht="12.7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ht="12.7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ht="12.7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ht="12.7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ht="12.7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ht="12.7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ht="12.7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ht="12.7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ht="12.7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ht="12.7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ht="12.7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ht="12.7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ht="12.7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ht="12.7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ht="12.7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ht="12.7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ht="12.7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ht="12.7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ht="12.7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ht="12.7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ht="12.7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ht="12.7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ht="12.7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ht="12.7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ht="12.7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ht="12.7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ht="12.7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ht="12.7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ht="12.7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ht="12.7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ht="12.7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ht="12.7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ht="12.7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ht="12.7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ht="12.7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ht="12.7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ht="12.7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ht="12.7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ht="12.7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ht="12.7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ht="12.7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ht="12.7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ht="12.7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ht="12.7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ht="12.7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ht="12.7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ht="12.7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ht="12.7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ht="12.7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ht="12.7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ht="12.7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ht="12.7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ht="12.7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mergeCells count="20">
    <mergeCell ref="C4:P4"/>
    <mergeCell ref="C16:Q16"/>
    <mergeCell ref="C23:W23"/>
    <mergeCell ref="C44:W44"/>
    <mergeCell ref="C60:N60"/>
    <mergeCell ref="C73:H73"/>
    <mergeCell ref="C82:I82"/>
    <mergeCell ref="E104:E113"/>
    <mergeCell ref="F104:F113"/>
    <mergeCell ref="C117:C126"/>
    <mergeCell ref="D117:D126"/>
    <mergeCell ref="E117:E126"/>
    <mergeCell ref="F117:F126"/>
    <mergeCell ref="C91:H91"/>
    <mergeCell ref="C94:C103"/>
    <mergeCell ref="D94:D103"/>
    <mergeCell ref="E94:E103"/>
    <mergeCell ref="F94:F103"/>
    <mergeCell ref="C104:C113"/>
    <mergeCell ref="D104:D113"/>
  </mergeCells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D1:I1000"/>
  <sheetViews>
    <sheetView workbookViewId="0"/>
  </sheetViews>
  <sheetFormatPr customHeight="1" defaultColWidth="12.63" defaultRowHeight="15.0"/>
  <cols>
    <col min="1" max="3" customWidth="true" width="8.88"/>
    <col min="4" max="4" customWidth="true" width="16.5"/>
    <col min="5" max="5" customWidth="true" width="32.88"/>
    <col min="6" max="6" customWidth="true" width="12.13"/>
    <col min="7" max="7" customWidth="true" width="46.38"/>
    <col min="8" max="8" customWidth="true" width="40.38"/>
    <col min="9" max="9" customWidth="true" width="37.13"/>
    <col min="10" max="26" customWidth="true" width="8.88"/>
  </cols>
  <sheetData>
    <row r="1" ht="12.75" customHeight="1"/>
    <row r="2" ht="12.75" customHeight="1"/>
    <row r="3" ht="12.75" customHeight="1">
      <c r="D3" s="120" t="s">
        <v>3446</v>
      </c>
      <c r="E3" s="8"/>
      <c r="F3" s="8"/>
      <c r="G3" s="8"/>
      <c r="H3" s="8"/>
      <c r="I3" s="8"/>
    </row>
    <row r="4" ht="12.75" customHeight="1">
      <c r="D4" s="111" t="s">
        <v>3447</v>
      </c>
      <c r="E4" s="111" t="s">
        <v>3448</v>
      </c>
      <c r="F4" s="111" t="s">
        <v>760</v>
      </c>
      <c r="G4" s="111" t="s">
        <v>765</v>
      </c>
      <c r="H4" s="111" t="s">
        <v>761</v>
      </c>
      <c r="I4" s="111" t="s">
        <v>762</v>
      </c>
    </row>
    <row r="5" ht="12.75" customHeight="1">
      <c r="D5" s="121"/>
      <c r="E5" s="121"/>
      <c r="F5" s="121" t="s">
        <v>3449</v>
      </c>
      <c r="G5" s="121"/>
      <c r="H5" s="121"/>
      <c r="I5" s="121"/>
    </row>
    <row r="6" ht="12.75" customHeight="1">
      <c r="D6" s="122" t="s">
        <v>3450</v>
      </c>
      <c r="E6" s="122" t="s">
        <v>3451</v>
      </c>
      <c r="F6" s="122" t="s">
        <v>3452</v>
      </c>
      <c r="G6" s="122" t="s">
        <v>3453</v>
      </c>
      <c r="H6" s="122" t="s">
        <v>3454</v>
      </c>
      <c r="I6" s="122" t="s">
        <v>3455</v>
      </c>
    </row>
    <row r="7" ht="12.75" customHeight="1">
      <c r="D7" s="123">
        <v>1.0</v>
      </c>
      <c r="E7" s="123" t="s">
        <v>3456</v>
      </c>
      <c r="F7" s="124" t="s">
        <v>3286</v>
      </c>
      <c r="G7" s="124" t="s">
        <v>3457</v>
      </c>
      <c r="H7" s="124" t="s">
        <v>3458</v>
      </c>
      <c r="I7" s="124" t="s">
        <v>3459</v>
      </c>
    </row>
    <row r="8" ht="12.75" customHeight="1">
      <c r="D8" s="123">
        <v>2.0</v>
      </c>
      <c r="E8" s="123" t="s">
        <v>3460</v>
      </c>
      <c r="F8" s="124" t="s">
        <v>3287</v>
      </c>
      <c r="G8" s="124" t="s">
        <v>3461</v>
      </c>
      <c r="H8" s="124" t="s">
        <v>3462</v>
      </c>
      <c r="I8" s="124" t="s">
        <v>3463</v>
      </c>
    </row>
    <row r="9" ht="12.75" customHeight="1">
      <c r="D9" s="123">
        <v>3.0</v>
      </c>
      <c r="E9" s="123" t="s">
        <v>3464</v>
      </c>
      <c r="F9" s="124" t="s">
        <v>3288</v>
      </c>
      <c r="G9" s="124" t="s">
        <v>3465</v>
      </c>
      <c r="H9" s="124" t="s">
        <v>3466</v>
      </c>
      <c r="I9" s="124" t="s">
        <v>3467</v>
      </c>
    </row>
    <row r="10" ht="12.75" customHeight="1">
      <c r="D10" s="123">
        <v>4.0</v>
      </c>
      <c r="E10" s="123" t="s">
        <v>3456</v>
      </c>
      <c r="F10" s="124" t="s">
        <v>3289</v>
      </c>
      <c r="G10" s="124" t="s">
        <v>3468</v>
      </c>
      <c r="H10" s="124" t="s">
        <v>3469</v>
      </c>
      <c r="I10" s="124" t="s">
        <v>3470</v>
      </c>
    </row>
    <row r="11" ht="12.75" customHeight="1">
      <c r="D11" s="123">
        <v>5.0</v>
      </c>
      <c r="E11" s="123" t="s">
        <v>3460</v>
      </c>
      <c r="F11" s="124" t="s">
        <v>3290</v>
      </c>
      <c r="G11" s="124" t="s">
        <v>3461</v>
      </c>
      <c r="H11" s="124" t="s">
        <v>3471</v>
      </c>
      <c r="I11" s="124" t="s">
        <v>3472</v>
      </c>
    </row>
    <row r="12" ht="12.75" customHeight="1">
      <c r="D12" s="123">
        <v>6.0</v>
      </c>
      <c r="E12" s="123" t="s">
        <v>3473</v>
      </c>
      <c r="F12" s="124" t="s">
        <v>3291</v>
      </c>
      <c r="G12" s="124">
        <v>5.61</v>
      </c>
      <c r="H12" s="124">
        <v>1835.31</v>
      </c>
      <c r="I12" s="124">
        <v>22023.72</v>
      </c>
    </row>
    <row r="13" ht="12.75" customHeight="1">
      <c r="D13" s="123">
        <v>7.0</v>
      </c>
      <c r="E13" s="123" t="s">
        <v>3474</v>
      </c>
      <c r="F13" s="124" t="s">
        <v>3292</v>
      </c>
      <c r="G13" s="124">
        <v>5.2</v>
      </c>
      <c r="H13" s="124">
        <v>1618.15</v>
      </c>
      <c r="I13" s="124">
        <v>19417.8</v>
      </c>
    </row>
    <row r="14" ht="12.75" customHeight="1">
      <c r="D14" s="125">
        <v>8.0</v>
      </c>
      <c r="E14" s="125" t="s">
        <v>3474</v>
      </c>
      <c r="F14" s="126" t="s">
        <v>3293</v>
      </c>
      <c r="G14" s="126" t="n">
        <v>6.18</v>
      </c>
      <c r="H14" s="126" t="n">
        <v>1919.22</v>
      </c>
      <c r="I14" s="126" t="n">
        <v>23030.64</v>
      </c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>
      <c r="D21" s="127" t="s">
        <v>3475</v>
      </c>
      <c r="E21" s="8"/>
      <c r="F21" s="8"/>
      <c r="G21" s="8"/>
      <c r="H21" s="8"/>
      <c r="I21" s="8"/>
    </row>
    <row r="22" ht="12.75" customHeight="1">
      <c r="D22" s="111" t="s">
        <v>3447</v>
      </c>
      <c r="E22" s="111" t="s">
        <v>3448</v>
      </c>
      <c r="F22" s="111" t="s">
        <v>760</v>
      </c>
      <c r="G22" s="111" t="s">
        <v>3476</v>
      </c>
      <c r="H22" s="111" t="s">
        <v>3477</v>
      </c>
      <c r="I22" s="111" t="s">
        <v>3478</v>
      </c>
    </row>
    <row r="23" ht="12.75" customHeight="1">
      <c r="D23" s="121"/>
      <c r="E23" s="121"/>
      <c r="F23" s="121" t="s">
        <v>3449</v>
      </c>
      <c r="G23" s="121"/>
      <c r="H23" s="121"/>
      <c r="I23" s="121"/>
    </row>
    <row r="24" ht="12.75" customHeight="1">
      <c r="D24" s="122" t="s">
        <v>3450</v>
      </c>
      <c r="E24" s="122" t="s">
        <v>3451</v>
      </c>
      <c r="F24" s="122" t="s">
        <v>3452</v>
      </c>
      <c r="G24" s="122" t="s">
        <v>3453</v>
      </c>
      <c r="H24" s="122" t="s">
        <v>3454</v>
      </c>
      <c r="I24" s="122" t="s">
        <v>3455</v>
      </c>
    </row>
    <row r="25" ht="12.75" customHeight="1">
      <c r="D25" s="123">
        <v>1.0</v>
      </c>
      <c r="E25" s="123" t="s">
        <v>3456</v>
      </c>
      <c r="F25" s="124" t="s">
        <v>3286</v>
      </c>
      <c r="G25" s="124">
        <v>22.8</v>
      </c>
      <c r="H25" s="124">
        <v>136.8</v>
      </c>
      <c r="I25" s="124">
        <v>1641.6</v>
      </c>
    </row>
    <row r="26" ht="12.75" customHeight="1">
      <c r="D26" s="123">
        <v>2.0</v>
      </c>
      <c r="E26" s="123" t="s">
        <v>3460</v>
      </c>
      <c r="F26" s="124" t="s">
        <v>3287</v>
      </c>
      <c r="G26" s="124">
        <v>12.47</v>
      </c>
      <c r="H26" s="124">
        <v>74.8</v>
      </c>
      <c r="I26" s="124">
        <v>897.6</v>
      </c>
    </row>
    <row r="27" ht="12.75" customHeight="1">
      <c r="D27" s="123">
        <v>3.0</v>
      </c>
      <c r="E27" s="123" t="s">
        <v>3464</v>
      </c>
      <c r="F27" s="124" t="s">
        <v>3288</v>
      </c>
      <c r="G27" s="124">
        <v>20.12</v>
      </c>
      <c r="H27" s="124">
        <v>120.7</v>
      </c>
      <c r="I27" s="124">
        <v>1448.4</v>
      </c>
    </row>
    <row r="28" ht="12.75" customHeight="1">
      <c r="D28" s="123">
        <v>4.0</v>
      </c>
      <c r="E28" s="123" t="s">
        <v>3456</v>
      </c>
      <c r="F28" s="124" t="s">
        <v>3289</v>
      </c>
      <c r="G28" s="124">
        <v>34.17</v>
      </c>
      <c r="H28" s="124">
        <v>2152.71</v>
      </c>
      <c r="I28" s="124">
        <v>25832.52</v>
      </c>
    </row>
    <row r="29" ht="12.75" customHeight="1">
      <c r="D29" s="123">
        <v>5.0</v>
      </c>
      <c r="E29" s="123" t="s">
        <v>3460</v>
      </c>
      <c r="F29" s="124" t="s">
        <v>3290</v>
      </c>
      <c r="G29" s="124">
        <v>14.65</v>
      </c>
      <c r="H29" s="124">
        <v>922.99</v>
      </c>
      <c r="I29" s="124">
        <v>11075.88</v>
      </c>
    </row>
    <row r="30" ht="12.75" customHeight="1">
      <c r="D30" s="123">
        <v>6.0</v>
      </c>
      <c r="E30" s="123" t="s">
        <v>3473</v>
      </c>
      <c r="F30" s="124" t="s">
        <v>3291</v>
      </c>
      <c r="G30" s="124">
        <v>24.99</v>
      </c>
      <c r="H30" s="124">
        <v>6247.5</v>
      </c>
      <c r="I30" s="124">
        <v>74970.0</v>
      </c>
    </row>
    <row r="31" ht="12.75" customHeight="1">
      <c r="D31" s="125">
        <v>7.0</v>
      </c>
      <c r="E31" s="125" t="s">
        <v>3474</v>
      </c>
      <c r="F31" s="126" t="s">
        <v>3292</v>
      </c>
      <c r="G31" s="126">
        <v>12.44</v>
      </c>
      <c r="H31" s="126">
        <v>3110.96</v>
      </c>
      <c r="I31" s="126">
        <v>37331.52</v>
      </c>
    </row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D3:I3"/>
    <mergeCell ref="D21:I21"/>
  </mergeCells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2" customWidth="true" width="4.13"/>
    <col min="3" max="3" customWidth="true" width="21.13"/>
    <col min="4" max="4" customWidth="true" width="25.13"/>
    <col min="5" max="5" customWidth="true" width="27.13"/>
    <col min="6" max="6" customWidth="true" width="22.13"/>
    <col min="7" max="7" customWidth="true" width="29.0"/>
    <col min="8" max="8" customWidth="true" width="21.13"/>
    <col min="9" max="26" customWidth="true" width="9.13"/>
  </cols>
  <sheetData>
    <row r="1" ht="12.7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2.75" customHeight="1">
      <c r="A3" s="12"/>
      <c r="B3" s="12"/>
      <c r="C3" s="128" t="s">
        <v>3479</v>
      </c>
      <c r="D3" s="8"/>
      <c r="E3" s="8"/>
      <c r="F3" s="8"/>
      <c r="G3" s="8"/>
      <c r="H3" s="96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12.75" customHeight="1">
      <c r="A4" s="12"/>
      <c r="B4" s="12"/>
      <c r="C4" s="80" t="s">
        <v>3306</v>
      </c>
      <c r="D4" s="80" t="s">
        <v>3420</v>
      </c>
      <c r="E4" s="80" t="s">
        <v>3421</v>
      </c>
      <c r="F4" s="80" t="s">
        <v>3423</v>
      </c>
      <c r="G4" s="80" t="s">
        <v>3422</v>
      </c>
      <c r="H4" s="80" t="s">
        <v>3480</v>
      </c>
      <c r="I4" s="80" t="s">
        <v>3424</v>
      </c>
      <c r="J4" s="80" t="s">
        <v>3481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2.75" customHeight="1">
      <c r="A5" s="12"/>
      <c r="B5" s="12"/>
      <c r="C5" s="129" t="s">
        <v>3425</v>
      </c>
      <c r="D5" s="129" t="s">
        <v>3426</v>
      </c>
      <c r="E5" s="129" t="s">
        <v>3427</v>
      </c>
      <c r="F5" s="129" t="s">
        <v>3429</v>
      </c>
      <c r="G5" s="130" t="s">
        <v>3482</v>
      </c>
      <c r="H5" s="129" t="s">
        <v>3483</v>
      </c>
      <c r="I5" s="129" t="s">
        <v>3484</v>
      </c>
      <c r="J5" s="129" t="s">
        <v>3485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12.75" customHeight="1">
      <c r="A6" s="12"/>
      <c r="B6" s="12"/>
      <c r="C6" s="131" t="s">
        <v>3486</v>
      </c>
      <c r="D6" s="84" t="n">
        <v>0.0</v>
      </c>
      <c r="E6" s="84" t="n">
        <v>2.0</v>
      </c>
      <c r="F6" s="132" t="s">
        <v>3487</v>
      </c>
      <c r="G6" s="133">
        <v>0.12</v>
      </c>
      <c r="H6" s="134" t="s">
        <v>3488</v>
      </c>
      <c r="I6" s="107"/>
      <c r="J6" s="107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>
      <c r="A7" s="12"/>
      <c r="B7" s="12"/>
      <c r="C7" s="114"/>
      <c r="D7" s="84">
        <v>2.0</v>
      </c>
      <c r="E7" s="84">
        <v>3.0</v>
      </c>
      <c r="F7" s="114"/>
      <c r="G7" s="133">
        <v>0.12</v>
      </c>
      <c r="I7" s="107"/>
      <c r="J7" s="107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2.75" customHeight="1">
      <c r="A8" s="12"/>
      <c r="B8" s="12"/>
      <c r="C8" s="114"/>
      <c r="D8" s="84">
        <v>3.0</v>
      </c>
      <c r="E8" s="84">
        <v>5.0</v>
      </c>
      <c r="F8" s="114"/>
      <c r="G8" s="133">
        <v>0.12</v>
      </c>
      <c r="I8" s="107"/>
      <c r="J8" s="107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2.75" customHeight="1">
      <c r="A9" s="12"/>
      <c r="B9" s="12"/>
      <c r="C9" s="114"/>
      <c r="D9" s="84">
        <v>5.0</v>
      </c>
      <c r="E9" s="84">
        <v>7.0</v>
      </c>
      <c r="F9" s="114"/>
      <c r="G9" s="133">
        <v>0.08</v>
      </c>
      <c r="I9" s="107"/>
      <c r="J9" s="107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2.75" customHeight="1">
      <c r="A10" s="12"/>
      <c r="B10" s="12"/>
      <c r="C10" s="114"/>
      <c r="D10" s="84">
        <v>6.0</v>
      </c>
      <c r="E10" s="84">
        <v>12.0</v>
      </c>
      <c r="F10" s="114"/>
      <c r="G10" s="133">
        <v>0.05</v>
      </c>
      <c r="I10" s="107"/>
      <c r="J10" s="107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12.75" customHeight="1">
      <c r="A11" s="12"/>
      <c r="B11" s="12"/>
      <c r="C11" s="115"/>
      <c r="D11" s="91">
        <v>7.0</v>
      </c>
      <c r="E11" s="91"/>
      <c r="F11" s="115"/>
      <c r="G11" s="135">
        <v>0.01</v>
      </c>
      <c r="H11" s="136"/>
      <c r="I11" s="137"/>
      <c r="J11" s="137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2.75" customHeight="1">
      <c r="A12" s="12"/>
      <c r="B12" s="12"/>
      <c r="C12" s="138" t="s">
        <v>3489</v>
      </c>
      <c r="D12" s="139" t="n">
        <v>0.0</v>
      </c>
      <c r="E12" s="139">
        <v>1.0</v>
      </c>
      <c r="F12" s="140" t="s">
        <v>3490</v>
      </c>
      <c r="G12" s="141">
        <v>0.13</v>
      </c>
      <c r="H12" s="134" t="s">
        <v>3488</v>
      </c>
      <c r="I12" s="142"/>
      <c r="J12" s="14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2.75" customHeight="1">
      <c r="A13" s="12"/>
      <c r="B13" s="12"/>
      <c r="C13" s="114"/>
      <c r="D13" s="84">
        <v>2.0</v>
      </c>
      <c r="E13" s="84">
        <v>3.0</v>
      </c>
      <c r="F13" s="114"/>
      <c r="G13" s="133">
        <v>0.1</v>
      </c>
      <c r="I13" s="107"/>
      <c r="J13" s="107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2.75" customHeight="1">
      <c r="A14" s="12"/>
      <c r="B14" s="12"/>
      <c r="C14" s="114"/>
      <c r="D14" s="84">
        <v>3.0</v>
      </c>
      <c r="E14" s="84">
        <v>5.0</v>
      </c>
      <c r="F14" s="114"/>
      <c r="G14" s="133">
        <v>0.07</v>
      </c>
      <c r="I14" s="107"/>
      <c r="J14" s="107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2.75" customHeight="1">
      <c r="A15" s="12"/>
      <c r="B15" s="12"/>
      <c r="C15" s="114"/>
      <c r="D15" s="84">
        <v>5.0</v>
      </c>
      <c r="E15" s="84">
        <v>7.0</v>
      </c>
      <c r="F15" s="114"/>
      <c r="G15" s="133">
        <v>0.07</v>
      </c>
      <c r="I15" s="107"/>
      <c r="J15" s="107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2.75" customHeight="1">
      <c r="A16" s="12"/>
      <c r="B16" s="12"/>
      <c r="C16" s="114"/>
      <c r="D16" s="84">
        <v>6.0</v>
      </c>
      <c r="E16" s="84">
        <v>12.0</v>
      </c>
      <c r="F16" s="114"/>
      <c r="G16" s="133">
        <v>0.07</v>
      </c>
      <c r="I16" s="107"/>
      <c r="J16" s="107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2.75" customHeight="1">
      <c r="A17" s="12"/>
      <c r="B17" s="12"/>
      <c r="C17" s="115"/>
      <c r="D17" s="91">
        <v>7.0</v>
      </c>
      <c r="E17" s="91"/>
      <c r="F17" s="115"/>
      <c r="G17" s="135">
        <v>0.07</v>
      </c>
      <c r="H17" s="136"/>
      <c r="I17" s="137"/>
      <c r="J17" s="137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2.75" customHeight="1">
      <c r="A18" s="12"/>
      <c r="B18" s="12"/>
      <c r="C18" s="138" t="s">
        <v>3491</v>
      </c>
      <c r="D18" s="143" t="n">
        <v>0.0</v>
      </c>
      <c r="E18" s="143">
        <v>3.0</v>
      </c>
      <c r="F18" s="140" t="s">
        <v>3490</v>
      </c>
      <c r="G18" s="141">
        <v>0.05</v>
      </c>
      <c r="H18" s="134" t="s">
        <v>3488</v>
      </c>
      <c r="I18" s="142"/>
      <c r="J18" s="14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2.75" customHeight="1">
      <c r="A19" s="12"/>
      <c r="B19" s="12"/>
      <c r="C19" s="114"/>
      <c r="D19" s="144">
        <v>3.0</v>
      </c>
      <c r="E19" s="144">
        <v>7.0</v>
      </c>
      <c r="F19" s="114"/>
      <c r="G19" s="133">
        <v>0.03</v>
      </c>
      <c r="I19" s="107"/>
      <c r="J19" s="107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2.75" customHeight="1">
      <c r="A20" s="12"/>
      <c r="B20" s="12"/>
      <c r="C20" s="114"/>
      <c r="D20" s="144">
        <v>4.0</v>
      </c>
      <c r="E20" s="144">
        <v>5.0</v>
      </c>
      <c r="F20" s="114"/>
      <c r="G20" s="133">
        <v>0.02</v>
      </c>
      <c r="I20" s="107"/>
      <c r="J20" s="107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2.75" customHeight="1">
      <c r="A21" s="12"/>
      <c r="B21" s="12"/>
      <c r="C21" s="114"/>
      <c r="D21" s="144">
        <v>7.0</v>
      </c>
      <c r="E21" s="144">
        <v>9.0</v>
      </c>
      <c r="F21" s="114"/>
      <c r="G21" s="133">
        <v>0.02</v>
      </c>
      <c r="I21" s="107"/>
      <c r="J21" s="107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2.75" customHeight="1">
      <c r="A22" s="12"/>
      <c r="B22" s="12"/>
      <c r="C22" s="114"/>
      <c r="D22" s="144">
        <v>8.0</v>
      </c>
      <c r="E22" s="144">
        <v>10.0</v>
      </c>
      <c r="F22" s="114"/>
      <c r="G22" s="133">
        <v>0.02</v>
      </c>
      <c r="I22" s="107"/>
      <c r="J22" s="107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2.75" customHeight="1">
      <c r="A23" s="12"/>
      <c r="B23" s="12"/>
      <c r="C23" s="115"/>
      <c r="D23" s="145">
        <v>9.0</v>
      </c>
      <c r="E23" s="145"/>
      <c r="F23" s="115"/>
      <c r="G23" s="135">
        <v>0.02</v>
      </c>
      <c r="H23" s="136"/>
      <c r="I23" s="137"/>
      <c r="J23" s="137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2.75" customHeight="1">
      <c r="A24" s="12"/>
      <c r="B24" s="12"/>
      <c r="C24" s="131" t="s">
        <v>3492</v>
      </c>
      <c r="D24" s="144" t="n">
        <v>0.0</v>
      </c>
      <c r="E24" s="144">
        <v>3.0</v>
      </c>
      <c r="F24" s="132" t="s">
        <v>3487</v>
      </c>
      <c r="G24" s="146">
        <v>600.0</v>
      </c>
      <c r="H24" s="134" t="s">
        <v>3493</v>
      </c>
      <c r="I24" s="107"/>
      <c r="J24" s="107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2.75" customHeight="1">
      <c r="A25" s="12"/>
      <c r="B25" s="12"/>
      <c r="C25" s="114"/>
      <c r="D25" s="144">
        <v>3.0</v>
      </c>
      <c r="E25" s="144">
        <v>7.0</v>
      </c>
      <c r="F25" s="114"/>
      <c r="G25" s="146">
        <v>1200.0</v>
      </c>
      <c r="I25" s="107"/>
      <c r="J25" s="107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2.75" customHeight="1">
      <c r="A26" s="12"/>
      <c r="B26" s="12"/>
      <c r="C26" s="114"/>
      <c r="D26" s="144">
        <v>4.0</v>
      </c>
      <c r="E26" s="144">
        <v>5.0</v>
      </c>
      <c r="F26" s="114"/>
      <c r="G26" s="146">
        <v>1800.0</v>
      </c>
      <c r="I26" s="107"/>
      <c r="J26" s="107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2.75" customHeight="1">
      <c r="A27" s="12"/>
      <c r="B27" s="12"/>
      <c r="C27" s="114"/>
      <c r="D27" s="144">
        <v>7.0</v>
      </c>
      <c r="E27" s="144">
        <v>9.0</v>
      </c>
      <c r="F27" s="114"/>
      <c r="G27" s="146">
        <v>2000.0</v>
      </c>
      <c r="I27" s="107"/>
      <c r="J27" s="107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2.75" customHeight="1">
      <c r="A28" s="12"/>
      <c r="B28" s="12"/>
      <c r="C28" s="114"/>
      <c r="D28" s="144">
        <v>8.0</v>
      </c>
      <c r="E28" s="144">
        <v>10.0</v>
      </c>
      <c r="F28" s="114"/>
      <c r="G28" s="146">
        <v>1500.0</v>
      </c>
      <c r="I28" s="107"/>
      <c r="J28" s="107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2.75" customHeight="1">
      <c r="A29" s="12"/>
      <c r="B29" s="12"/>
      <c r="C29" s="115"/>
      <c r="D29" s="145">
        <v>9.0</v>
      </c>
      <c r="E29" s="145"/>
      <c r="F29" s="115"/>
      <c r="G29" s="147">
        <v>1000.0</v>
      </c>
      <c r="H29" s="136"/>
      <c r="I29" s="137"/>
      <c r="J29" s="137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2.75" customHeight="1">
      <c r="A30" s="12"/>
      <c r="B30" s="12"/>
      <c r="C30" s="107" t="s">
        <v>3494</v>
      </c>
      <c r="D30" s="148"/>
      <c r="E30" s="148"/>
      <c r="F30" s="107" t="s">
        <v>440</v>
      </c>
      <c r="G30" s="148"/>
      <c r="H30" s="73"/>
      <c r="I30" s="146">
        <v>240.0</v>
      </c>
      <c r="J30" s="73" t="s">
        <v>3493</v>
      </c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2.75" customHeight="1">
      <c r="A31" s="12"/>
      <c r="B31" s="12"/>
      <c r="C31" s="107" t="s">
        <v>3495</v>
      </c>
      <c r="D31" s="148"/>
      <c r="E31" s="148"/>
      <c r="F31" s="107" t="s">
        <v>440</v>
      </c>
      <c r="G31" s="148"/>
      <c r="H31" s="73"/>
      <c r="I31" s="149">
        <v>0.24</v>
      </c>
      <c r="J31" s="134" t="s">
        <v>3488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2.75" customHeight="1">
      <c r="A32" s="12"/>
      <c r="B32" s="12"/>
      <c r="C32" s="107" t="s">
        <v>3496</v>
      </c>
      <c r="D32" s="148"/>
      <c r="E32" s="148"/>
      <c r="F32" s="107" t="s">
        <v>440</v>
      </c>
      <c r="G32" s="148"/>
      <c r="H32" s="73"/>
      <c r="I32" s="149">
        <v>0.16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2.75" customHeight="1">
      <c r="A33" s="12"/>
      <c r="B33" s="12"/>
      <c r="C33" s="107" t="s">
        <v>3431</v>
      </c>
      <c r="D33" s="148"/>
      <c r="E33" s="148"/>
      <c r="F33" s="107" t="s">
        <v>440</v>
      </c>
      <c r="G33" s="148"/>
      <c r="H33" s="73"/>
      <c r="I33" s="149">
        <v>0.23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2.75" customHeight="1">
      <c r="A34" s="12"/>
      <c r="B34" s="12"/>
      <c r="C34" s="107" t="s">
        <v>3432</v>
      </c>
      <c r="D34" s="148"/>
      <c r="E34" s="148"/>
      <c r="F34" s="107" t="s">
        <v>440</v>
      </c>
      <c r="G34" s="148"/>
      <c r="H34" s="73"/>
      <c r="I34" s="149">
        <v>0.05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12"/>
      <c r="B35" s="12"/>
      <c r="C35" s="137" t="s">
        <v>3433</v>
      </c>
      <c r="D35" s="150"/>
      <c r="E35" s="150"/>
      <c r="F35" s="137" t="s">
        <v>440</v>
      </c>
      <c r="G35" s="150"/>
      <c r="H35" s="151"/>
      <c r="I35" s="152">
        <v>0.09</v>
      </c>
      <c r="J35" s="136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2.75" customHeight="1">
      <c r="A36" s="12"/>
      <c r="B36" s="12"/>
      <c r="C36" s="132" t="s">
        <v>3304</v>
      </c>
      <c r="D36" s="153">
        <v>0.0</v>
      </c>
      <c r="E36" s="153">
        <v>5000.0</v>
      </c>
      <c r="F36" s="132" t="s">
        <v>3497</v>
      </c>
      <c r="G36" s="133">
        <v>0.12</v>
      </c>
      <c r="H36" s="134" t="s">
        <v>3488</v>
      </c>
      <c r="I36" s="107"/>
      <c r="J36" s="107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2.75" customHeight="1">
      <c r="A37" s="12"/>
      <c r="B37" s="12"/>
      <c r="C37" s="114"/>
      <c r="D37" s="153">
        <v>5000.0</v>
      </c>
      <c r="E37" s="153">
        <v>10000.0</v>
      </c>
      <c r="F37" s="114"/>
      <c r="G37" s="133">
        <v>0.12</v>
      </c>
      <c r="I37" s="107"/>
      <c r="J37" s="107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2.75" customHeight="1">
      <c r="A38" s="12"/>
      <c r="B38" s="12"/>
      <c r="C38" s="114"/>
      <c r="D38" s="153">
        <v>10000.0</v>
      </c>
      <c r="E38" s="153">
        <v>15000.0</v>
      </c>
      <c r="F38" s="114"/>
      <c r="G38" s="133">
        <v>0.12</v>
      </c>
      <c r="I38" s="107"/>
      <c r="J38" s="107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2.75" customHeight="1">
      <c r="A39" s="12"/>
      <c r="B39" s="12"/>
      <c r="C39" s="114"/>
      <c r="D39" s="153">
        <v>15000.0</v>
      </c>
      <c r="E39" s="153">
        <v>25000.0</v>
      </c>
      <c r="F39" s="114"/>
      <c r="G39" s="133">
        <v>0.08</v>
      </c>
      <c r="I39" s="107"/>
      <c r="J39" s="107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2.75" customHeight="1">
      <c r="A40" s="12"/>
      <c r="B40" s="12"/>
      <c r="C40" s="114"/>
      <c r="D40" s="153">
        <v>25000.0</v>
      </c>
      <c r="E40" s="153">
        <v>50000.0</v>
      </c>
      <c r="F40" s="114"/>
      <c r="G40" s="133">
        <v>0.05</v>
      </c>
      <c r="I40" s="107"/>
      <c r="J40" s="107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2.75" customHeight="1">
      <c r="A41" s="12"/>
      <c r="B41" s="12"/>
      <c r="C41" s="115"/>
      <c r="D41" s="154">
        <v>50000.0</v>
      </c>
      <c r="E41" s="154">
        <v>9.99999999E8</v>
      </c>
      <c r="F41" s="115"/>
      <c r="G41" s="135">
        <v>0.01</v>
      </c>
      <c r="H41" s="136"/>
      <c r="I41" s="137"/>
      <c r="J41" s="137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2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2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2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2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2.75" customHeight="1">
      <c r="A46" s="12"/>
      <c r="B46" s="12"/>
      <c r="C46" s="120" t="s">
        <v>3498</v>
      </c>
      <c r="D46" s="8"/>
      <c r="E46" s="8"/>
      <c r="F46" s="8"/>
      <c r="G46" s="8"/>
      <c r="H46" s="8"/>
      <c r="I46" s="8"/>
      <c r="J46" s="8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2.75" customHeight="1">
      <c r="A47" s="12"/>
      <c r="B47" s="12"/>
      <c r="C47" s="155" t="s">
        <v>3499</v>
      </c>
      <c r="D47" s="155" t="s">
        <v>3303</v>
      </c>
      <c r="E47" s="156" t="s">
        <v>3500</v>
      </c>
      <c r="F47" s="157" t="s">
        <v>3486</v>
      </c>
      <c r="G47" s="158" t="s">
        <v>3495</v>
      </c>
      <c r="H47" s="159" t="s">
        <v>3492</v>
      </c>
      <c r="I47" s="158" t="s">
        <v>3494</v>
      </c>
      <c r="J47" s="160" t="s">
        <v>3304</v>
      </c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2.75" customHeight="1">
      <c r="A48" s="12"/>
      <c r="B48" s="12"/>
      <c r="C48" s="50" t="s">
        <v>3501</v>
      </c>
      <c r="D48" s="50"/>
      <c r="E48" s="161" t="s">
        <v>3501</v>
      </c>
      <c r="F48" s="84" t="s">
        <v>3502</v>
      </c>
      <c r="G48" s="84" t="s">
        <v>3502</v>
      </c>
      <c r="H48" s="84" t="s">
        <v>3502</v>
      </c>
      <c r="I48" s="84" t="s">
        <v>3502</v>
      </c>
      <c r="J48" s="84" t="s">
        <v>3502</v>
      </c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2.75" customHeight="1">
      <c r="A49" s="12"/>
      <c r="B49" s="12"/>
      <c r="C49" s="50" t="s">
        <v>3503</v>
      </c>
      <c r="D49" s="50"/>
      <c r="E49" s="161" t="s">
        <v>3504</v>
      </c>
      <c r="F49" s="84">
        <v>10000.0</v>
      </c>
      <c r="G49" s="84">
        <v>10000.0</v>
      </c>
      <c r="H49" s="84">
        <v>10000.0</v>
      </c>
      <c r="I49" s="84">
        <v>10000.0</v>
      </c>
      <c r="J49" s="84">
        <v>10000.0</v>
      </c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2.75" customHeight="1">
      <c r="A50" s="12"/>
      <c r="B50" s="12"/>
      <c r="C50" s="50" t="s">
        <v>3505</v>
      </c>
      <c r="D50" s="50"/>
      <c r="E50" s="161" t="s">
        <v>3505</v>
      </c>
      <c r="F50" s="84" t="s">
        <v>3502</v>
      </c>
      <c r="G50" s="84" t="s">
        <v>3502</v>
      </c>
      <c r="H50" s="84" t="s">
        <v>3502</v>
      </c>
      <c r="I50" s="84" t="s">
        <v>3502</v>
      </c>
      <c r="J50" s="84" t="s">
        <v>3502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2.75" customHeight="1">
      <c r="A51" s="12"/>
      <c r="B51" s="12"/>
      <c r="C51" s="50" t="s">
        <v>3506</v>
      </c>
      <c r="D51" s="50"/>
      <c r="E51" s="161" t="s">
        <v>3506</v>
      </c>
      <c r="F51" s="84" t="s">
        <v>3507</v>
      </c>
      <c r="G51" s="84" t="s">
        <v>3507</v>
      </c>
      <c r="H51" s="84" t="s">
        <v>3507</v>
      </c>
      <c r="I51" s="84" t="s">
        <v>3507</v>
      </c>
      <c r="J51" s="84" t="s">
        <v>3507</v>
      </c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2.75" customHeight="1">
      <c r="A52" s="12"/>
      <c r="B52" s="12"/>
      <c r="C52" s="53" t="s">
        <v>3508</v>
      </c>
      <c r="D52" s="53"/>
      <c r="E52" s="162" t="s">
        <v>3509</v>
      </c>
      <c r="F52" s="91" t="n">
        <v>0.12</v>
      </c>
      <c r="G52" s="109">
        <v>0.24</v>
      </c>
      <c r="H52" s="109" t="n">
        <v>0.06</v>
      </c>
      <c r="I52" s="109">
        <v>0.024</v>
      </c>
      <c r="J52" s="109" t="n">
        <v>0.12</v>
      </c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2.75" customHeight="1">
      <c r="A53" s="12"/>
      <c r="B53" s="12"/>
      <c r="C53" s="24"/>
      <c r="D53" s="24"/>
      <c r="E53" s="24"/>
      <c r="F53" s="24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2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2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2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2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2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2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2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2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2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2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2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2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2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2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2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2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2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2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2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2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2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2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2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2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2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2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2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2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2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18">
    <mergeCell ref="F12:F17"/>
    <mergeCell ref="F18:F23"/>
    <mergeCell ref="F24:F29"/>
    <mergeCell ref="F36:F41"/>
    <mergeCell ref="C18:C23"/>
    <mergeCell ref="C24:C29"/>
    <mergeCell ref="C36:C41"/>
    <mergeCell ref="H24:H29"/>
    <mergeCell ref="J31:J35"/>
    <mergeCell ref="H36:H41"/>
    <mergeCell ref="C46:J46"/>
    <mergeCell ref="C3:H3"/>
    <mergeCell ref="C6:C11"/>
    <mergeCell ref="F6:F11"/>
    <mergeCell ref="H6:H11"/>
    <mergeCell ref="C12:C17"/>
    <mergeCell ref="H12:H17"/>
    <mergeCell ref="H18:H23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B1000"/>
  <sheetViews>
    <sheetView workbookViewId="0"/>
  </sheetViews>
  <sheetFormatPr customHeight="1" defaultColWidth="12.63" defaultRowHeight="15.0"/>
  <cols>
    <col min="1" max="1" customWidth="true" width="8.88"/>
    <col min="2" max="2" customWidth="true" width="21.13"/>
    <col min="3" max="3" customWidth="true" width="32.88"/>
    <col min="4" max="4" customWidth="true" width="26.5"/>
    <col min="5" max="5" customWidth="true" width="8.88"/>
    <col min="6" max="6" customWidth="true" width="10.5"/>
    <col min="7" max="8" customWidth="true" width="10.88"/>
    <col min="9" max="9" customWidth="true" width="9.13"/>
    <col min="10" max="10" customWidth="true" width="10.88"/>
    <col min="11" max="12" customWidth="true" width="11.5"/>
    <col min="13" max="13" customWidth="true" width="8.63"/>
    <col min="14" max="14" customWidth="true" width="10.38"/>
    <col min="15" max="16" customWidth="true" width="10.13"/>
    <col min="17" max="20" customWidth="true" width="8.88"/>
    <col min="21" max="21" customWidth="true" width="8.63"/>
    <col min="22" max="22" customWidth="true" width="10.38"/>
    <col min="23" max="24" customWidth="true" width="10.13"/>
    <col min="25" max="28" customWidth="true" width="8.88"/>
  </cols>
  <sheetData>
    <row r="1" ht="12.75" customHeight="1">
      <c r="C1" s="163"/>
    </row>
    <row r="2" ht="12.75" customHeight="1">
      <c r="A2" s="24"/>
      <c r="B2" s="24"/>
      <c r="C2" s="50" t="s">
        <v>3499</v>
      </c>
      <c r="D2" s="50" t="s">
        <v>3510</v>
      </c>
      <c r="E2" s="51" t="s">
        <v>3499</v>
      </c>
      <c r="F2" s="71" t="s">
        <v>3431</v>
      </c>
      <c r="G2" s="71" t="s">
        <v>3432</v>
      </c>
      <c r="H2" s="71"/>
      <c r="I2" s="57" t="s">
        <v>3431</v>
      </c>
      <c r="J2" s="57" t="s">
        <v>3432</v>
      </c>
      <c r="K2" s="57" t="s">
        <v>3431</v>
      </c>
      <c r="L2" s="57"/>
      <c r="M2" s="57" t="s">
        <v>3432</v>
      </c>
      <c r="N2" s="57" t="s">
        <v>3431</v>
      </c>
      <c r="O2" s="57" t="s">
        <v>3432</v>
      </c>
      <c r="P2" s="57"/>
      <c r="Q2" s="57" t="s">
        <v>3431</v>
      </c>
      <c r="R2" s="57" t="s">
        <v>3431</v>
      </c>
      <c r="S2" s="57" t="s">
        <v>3431</v>
      </c>
      <c r="T2" s="57" t="s">
        <v>3431</v>
      </c>
      <c r="U2" s="57" t="s">
        <v>3431</v>
      </c>
      <c r="V2" s="57" t="s">
        <v>3431</v>
      </c>
      <c r="W2" s="57" t="s">
        <v>3431</v>
      </c>
      <c r="X2" s="57"/>
      <c r="Y2" s="57" t="s">
        <v>3431</v>
      </c>
      <c r="Z2" s="57" t="s">
        <v>3432</v>
      </c>
      <c r="AA2" s="57" t="s">
        <v>3432</v>
      </c>
      <c r="AB2" s="24"/>
    </row>
    <row r="3" ht="12.75" customHeight="1">
      <c r="C3" s="163"/>
    </row>
    <row r="4" ht="12.75" customHeight="1">
      <c r="C4" s="163"/>
    </row>
    <row r="5" ht="12.75" customHeight="1">
      <c r="C5" s="163"/>
    </row>
    <row r="6" ht="12.75" customHeight="1">
      <c r="C6" s="163"/>
    </row>
    <row r="7" ht="12.75" customHeight="1">
      <c r="C7" s="163"/>
    </row>
    <row r="8" ht="12.75" customHeight="1">
      <c r="C8" s="120" t="s">
        <v>3511</v>
      </c>
      <c r="D8" s="8"/>
      <c r="E8" s="8"/>
      <c r="F8" s="8"/>
      <c r="G8" s="8"/>
      <c r="H8" s="8"/>
      <c r="I8" s="8"/>
      <c r="J8" s="8"/>
      <c r="K8" s="8"/>
      <c r="L8" s="120"/>
      <c r="M8" s="120"/>
      <c r="N8" s="120"/>
      <c r="O8" s="120"/>
      <c r="P8" s="120"/>
      <c r="Q8" s="164"/>
      <c r="R8" s="164"/>
      <c r="S8" s="164"/>
      <c r="T8" s="164"/>
      <c r="U8" s="120"/>
      <c r="V8" s="120"/>
      <c r="W8" s="120"/>
      <c r="X8" s="120"/>
      <c r="Y8" s="164"/>
      <c r="Z8" s="164"/>
      <c r="AA8" s="164"/>
      <c r="AB8" s="164"/>
    </row>
    <row r="9" ht="54.75" customHeight="1">
      <c r="A9" s="81"/>
      <c r="B9" s="81"/>
      <c r="C9" s="165" t="s">
        <v>3447</v>
      </c>
      <c r="D9" s="166" t="s">
        <v>3448</v>
      </c>
      <c r="E9" s="167" t="s">
        <v>3512</v>
      </c>
      <c r="F9" s="167" t="s">
        <v>382</v>
      </c>
      <c r="G9" s="167" t="s">
        <v>3513</v>
      </c>
      <c r="H9" s="167" t="s">
        <v>3302</v>
      </c>
      <c r="I9" s="167" t="s">
        <v>3514</v>
      </c>
      <c r="J9" s="167" t="s">
        <v>3515</v>
      </c>
      <c r="K9" s="167" t="s">
        <v>3516</v>
      </c>
      <c r="L9" s="167" t="s">
        <v>3517</v>
      </c>
      <c r="M9" s="167" t="s">
        <v>3518</v>
      </c>
      <c r="N9" s="167" t="s">
        <v>3519</v>
      </c>
      <c r="O9" s="167" t="s">
        <v>3520</v>
      </c>
      <c r="P9" s="167" t="s">
        <v>3521</v>
      </c>
      <c r="Q9" s="167" t="s">
        <v>3522</v>
      </c>
      <c r="R9" s="167" t="s">
        <v>3523</v>
      </c>
      <c r="S9" s="167" t="s">
        <v>3524</v>
      </c>
      <c r="T9" s="168" t="s">
        <v>3525</v>
      </c>
      <c r="U9" s="167" t="s">
        <v>3526</v>
      </c>
      <c r="V9" s="167" t="s">
        <v>3527</v>
      </c>
      <c r="W9" s="167" t="s">
        <v>3528</v>
      </c>
      <c r="X9" s="167" t="s">
        <v>3529</v>
      </c>
      <c r="Y9" s="167" t="s">
        <v>3530</v>
      </c>
      <c r="Z9" s="167" t="s">
        <v>3531</v>
      </c>
      <c r="AA9" s="167" t="s">
        <v>3532</v>
      </c>
      <c r="AB9" s="168" t="s">
        <v>3533</v>
      </c>
    </row>
    <row r="10" ht="12.75" customHeight="1">
      <c r="A10" s="81"/>
      <c r="B10" s="81"/>
      <c r="C10" s="169"/>
      <c r="D10" s="170"/>
      <c r="E10" s="171" t="s">
        <v>3313</v>
      </c>
      <c r="F10" s="171" t="s">
        <v>3300</v>
      </c>
      <c r="G10" s="171" t="s">
        <v>3352</v>
      </c>
      <c r="H10" s="50" t="s">
        <v>3510</v>
      </c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2"/>
      <c r="U10" s="171"/>
      <c r="V10" s="171"/>
      <c r="W10" s="171"/>
      <c r="X10" s="171"/>
      <c r="Y10" s="171"/>
      <c r="Z10" s="171"/>
      <c r="AA10" s="171"/>
      <c r="AB10" s="172"/>
    </row>
    <row r="11" ht="12.75" customHeight="1">
      <c r="A11" s="163"/>
      <c r="B11" s="163"/>
      <c r="C11" s="173" t="s">
        <v>3450</v>
      </c>
      <c r="D11" s="173" t="s">
        <v>3451</v>
      </c>
      <c r="E11" s="174" t="s">
        <v>3534</v>
      </c>
      <c r="F11" s="175" t="s">
        <v>3535</v>
      </c>
      <c r="G11" s="175" t="s">
        <v>3536</v>
      </c>
      <c r="H11" s="175" t="s">
        <v>3537</v>
      </c>
      <c r="I11" s="176" t="s">
        <v>3538</v>
      </c>
      <c r="J11" s="176" t="s">
        <v>3539</v>
      </c>
      <c r="K11" s="177" t="s">
        <v>3540</v>
      </c>
      <c r="L11" s="177" t="s">
        <v>3541</v>
      </c>
      <c r="M11" s="178" t="s">
        <v>3542</v>
      </c>
      <c r="N11" s="178" t="s">
        <v>3543</v>
      </c>
      <c r="O11" s="178" t="s">
        <v>3544</v>
      </c>
      <c r="P11" s="178" t="s">
        <v>3545</v>
      </c>
      <c r="Q11" s="179" t="s">
        <v>3441</v>
      </c>
      <c r="R11" s="180" t="s">
        <v>3546</v>
      </c>
      <c r="S11" s="180" t="s">
        <v>3547</v>
      </c>
      <c r="T11" s="181" t="s">
        <v>3548</v>
      </c>
      <c r="U11" s="178" t="s">
        <v>3549</v>
      </c>
      <c r="V11" s="178" t="s">
        <v>3550</v>
      </c>
      <c r="W11" s="178" t="s">
        <v>3551</v>
      </c>
      <c r="X11" s="178" t="s">
        <v>3552</v>
      </c>
      <c r="Y11" s="179" t="s">
        <v>3441</v>
      </c>
      <c r="Z11" s="180" t="s">
        <v>3546</v>
      </c>
      <c r="AA11" s="180" t="s">
        <v>3547</v>
      </c>
      <c r="AB11" s="181" t="s">
        <v>3548</v>
      </c>
    </row>
    <row r="12" ht="16.5" customHeight="1">
      <c r="C12" s="182">
        <v>1.0</v>
      </c>
      <c r="D12" s="182" t="s">
        <v>3553</v>
      </c>
      <c r="E12" s="183" t="s">
        <v>3315</v>
      </c>
      <c r="F12" s="184" t="s">
        <v>3554</v>
      </c>
      <c r="G12" s="184" t="s">
        <v>3353</v>
      </c>
      <c r="H12" s="184" t="s">
        <v>3431</v>
      </c>
      <c r="I12" s="185" t="s">
        <v>904</v>
      </c>
      <c r="J12" s="185">
        <v>6.0</v>
      </c>
      <c r="K12" s="186">
        <v>2484.5</v>
      </c>
      <c r="L12" s="187" t="s">
        <v>3555</v>
      </c>
      <c r="M12" s="188">
        <v>0.85</v>
      </c>
      <c r="N12" s="184">
        <v>5.0</v>
      </c>
      <c r="O12" s="184">
        <v>2109.5</v>
      </c>
      <c r="P12" s="184" t="s">
        <v>3556</v>
      </c>
      <c r="Q12" s="189" t="s">
        <v>523</v>
      </c>
      <c r="R12" s="2" t="s">
        <v>1560</v>
      </c>
      <c r="S12" s="2">
        <v>0.0</v>
      </c>
      <c r="T12" s="190">
        <v>0.0</v>
      </c>
      <c r="U12" s="188">
        <v>0.52</v>
      </c>
      <c r="V12" s="184">
        <v>1.0</v>
      </c>
      <c r="W12" s="186">
        <v>375.0</v>
      </c>
      <c r="X12" s="187" t="s">
        <v>3557</v>
      </c>
      <c r="Y12" s="189" t="s">
        <v>523</v>
      </c>
      <c r="Z12" s="2" t="s">
        <v>3558</v>
      </c>
      <c r="AA12" s="2">
        <v>0.0</v>
      </c>
      <c r="AB12" s="2">
        <v>0.0</v>
      </c>
    </row>
    <row r="13" ht="12.75" customHeight="1">
      <c r="C13" s="114"/>
      <c r="D13" s="114"/>
      <c r="E13" s="114"/>
      <c r="K13" s="191"/>
      <c r="L13" s="192"/>
      <c r="M13" s="193"/>
      <c r="Q13" s="189" t="s">
        <v>526</v>
      </c>
      <c r="R13" s="2" t="s">
        <v>1431</v>
      </c>
      <c r="S13" s="2">
        <v>0.0</v>
      </c>
      <c r="T13" s="190">
        <v>0.0</v>
      </c>
      <c r="U13" s="193"/>
      <c r="W13" s="191"/>
      <c r="X13" s="192"/>
      <c r="Y13" s="189" t="s">
        <v>526</v>
      </c>
      <c r="Z13" s="2" t="s">
        <v>3559</v>
      </c>
      <c r="AA13" s="2">
        <v>0.0</v>
      </c>
      <c r="AB13" s="2">
        <v>0.0</v>
      </c>
    </row>
    <row r="14" ht="12.75" customHeight="1">
      <c r="C14" s="114"/>
      <c r="D14" s="114"/>
      <c r="E14" s="114"/>
      <c r="K14" s="191"/>
      <c r="L14" s="192"/>
      <c r="M14" s="193"/>
      <c r="Q14" s="189" t="s">
        <v>529</v>
      </c>
      <c r="R14" s="2" t="s">
        <v>1153</v>
      </c>
      <c r="S14" s="194">
        <v>1.0</v>
      </c>
      <c r="T14" s="195">
        <v>750.0</v>
      </c>
      <c r="U14" s="193"/>
      <c r="W14" s="191"/>
      <c r="X14" s="192"/>
      <c r="Y14" s="189" t="s">
        <v>529</v>
      </c>
      <c r="Z14" s="2" t="s">
        <v>3560</v>
      </c>
      <c r="AA14" s="194">
        <v>0.0</v>
      </c>
      <c r="AB14" s="194">
        <v>0.0</v>
      </c>
    </row>
    <row r="15" ht="12.75" customHeight="1">
      <c r="C15" s="114"/>
      <c r="D15" s="114"/>
      <c r="E15" s="114"/>
      <c r="K15" s="191"/>
      <c r="L15" s="192"/>
      <c r="M15" s="193"/>
      <c r="Q15" s="189" t="s">
        <v>532</v>
      </c>
      <c r="R15" s="2" t="s">
        <v>1735</v>
      </c>
      <c r="S15" s="194">
        <v>1.0</v>
      </c>
      <c r="T15" s="195">
        <v>375.0</v>
      </c>
      <c r="U15" s="193"/>
      <c r="W15" s="191"/>
      <c r="X15" s="192"/>
      <c r="Y15" s="189" t="s">
        <v>532</v>
      </c>
      <c r="Z15" s="2" t="s">
        <v>974</v>
      </c>
      <c r="AA15" s="194">
        <v>0.0</v>
      </c>
      <c r="AB15" s="194">
        <v>0.0</v>
      </c>
    </row>
    <row r="16" ht="12.75" customHeight="1">
      <c r="C16" s="114"/>
      <c r="D16" s="114"/>
      <c r="E16" s="114"/>
      <c r="K16" s="191"/>
      <c r="L16" s="192"/>
      <c r="M16" s="193"/>
      <c r="Q16" s="189" t="s">
        <v>535</v>
      </c>
      <c r="R16" s="2" t="s">
        <v>939</v>
      </c>
      <c r="S16" s="194">
        <v>1.0</v>
      </c>
      <c r="T16" s="195">
        <v>162.5</v>
      </c>
      <c r="U16" s="193"/>
      <c r="W16" s="191"/>
      <c r="X16" s="192"/>
      <c r="Y16" s="189" t="s">
        <v>535</v>
      </c>
      <c r="Z16" s="2" t="s">
        <v>981</v>
      </c>
      <c r="AA16" s="194">
        <v>0.0</v>
      </c>
      <c r="AB16" s="194">
        <v>0.0</v>
      </c>
    </row>
    <row r="17" ht="12.75" customHeight="1">
      <c r="C17" s="114"/>
      <c r="D17" s="114"/>
      <c r="E17" s="114"/>
      <c r="K17" s="191"/>
      <c r="L17" s="192"/>
      <c r="M17" s="193"/>
      <c r="Q17" s="189" t="s">
        <v>538</v>
      </c>
      <c r="R17" s="194" t="s">
        <v>3561</v>
      </c>
      <c r="S17" s="2">
        <v>0.0</v>
      </c>
      <c r="T17" s="190">
        <v>0.0</v>
      </c>
      <c r="U17" s="193"/>
      <c r="W17" s="191"/>
      <c r="X17" s="192"/>
      <c r="Y17" s="189" t="s">
        <v>538</v>
      </c>
      <c r="Z17" s="2" t="s">
        <v>2035</v>
      </c>
      <c r="AA17" s="2">
        <v>0.0</v>
      </c>
      <c r="AB17" s="2">
        <v>0.0</v>
      </c>
    </row>
    <row r="18" ht="12.75" customHeight="1">
      <c r="C18" s="114"/>
      <c r="D18" s="114"/>
      <c r="E18" s="114"/>
      <c r="K18" s="191"/>
      <c r="L18" s="192"/>
      <c r="M18" s="193"/>
      <c r="Q18" s="189" t="s">
        <v>541</v>
      </c>
      <c r="R18" s="194" t="s">
        <v>3562</v>
      </c>
      <c r="S18" s="2">
        <v>0.0</v>
      </c>
      <c r="T18" s="190">
        <v>0.0</v>
      </c>
      <c r="U18" s="193"/>
      <c r="W18" s="191"/>
      <c r="X18" s="192"/>
      <c r="Y18" s="189" t="s">
        <v>541</v>
      </c>
      <c r="Z18" s="194" t="s">
        <v>2282</v>
      </c>
      <c r="AA18" s="2">
        <v>0.0</v>
      </c>
      <c r="AB18" s="2">
        <v>0.0</v>
      </c>
    </row>
    <row r="19" ht="12.75" customHeight="1">
      <c r="C19" s="114"/>
      <c r="D19" s="114"/>
      <c r="E19" s="114"/>
      <c r="K19" s="191"/>
      <c r="L19" s="192"/>
      <c r="M19" s="193"/>
      <c r="Q19" s="189" t="s">
        <v>544</v>
      </c>
      <c r="R19" s="2" t="s">
        <v>2343</v>
      </c>
      <c r="S19" s="194">
        <v>1.0</v>
      </c>
      <c r="T19" s="195">
        <v>578.25</v>
      </c>
      <c r="U19" s="193"/>
      <c r="W19" s="191"/>
      <c r="X19" s="192"/>
      <c r="Y19" s="189" t="s">
        <v>544</v>
      </c>
      <c r="Z19" s="194" t="s">
        <v>2524</v>
      </c>
      <c r="AA19" s="194">
        <v>0.0</v>
      </c>
      <c r="AB19" s="194">
        <v>0.0</v>
      </c>
    </row>
    <row r="20" ht="12.75" customHeight="1">
      <c r="C20" s="114"/>
      <c r="D20" s="114"/>
      <c r="E20" s="114"/>
      <c r="K20" s="191"/>
      <c r="L20" s="192"/>
      <c r="M20" s="193"/>
      <c r="Q20" s="189" t="s">
        <v>547</v>
      </c>
      <c r="R20" s="2" t="s">
        <v>1153</v>
      </c>
      <c r="S20" s="194">
        <v>0.0</v>
      </c>
      <c r="T20" s="195">
        <v>0.0</v>
      </c>
      <c r="U20" s="193"/>
      <c r="W20" s="191"/>
      <c r="X20" s="192"/>
      <c r="Y20" s="189" t="s">
        <v>547</v>
      </c>
      <c r="Z20" s="2" t="s">
        <v>874</v>
      </c>
      <c r="AA20" s="194">
        <v>0.0</v>
      </c>
      <c r="AB20" s="194">
        <v>0.0</v>
      </c>
    </row>
    <row r="21" ht="12.75" customHeight="1">
      <c r="C21" s="115"/>
      <c r="D21" s="115"/>
      <c r="E21" s="115"/>
      <c r="F21" s="136"/>
      <c r="G21" s="136"/>
      <c r="H21" s="136"/>
      <c r="I21" s="136"/>
      <c r="J21" s="136"/>
      <c r="K21" s="196"/>
      <c r="L21" s="197"/>
      <c r="M21" s="198"/>
      <c r="N21" s="136"/>
      <c r="O21" s="136"/>
      <c r="P21" s="136"/>
      <c r="Q21" s="199" t="s">
        <v>550</v>
      </c>
      <c r="R21" s="200" t="s">
        <v>3563</v>
      </c>
      <c r="S21" s="201">
        <v>1.0</v>
      </c>
      <c r="T21" s="202">
        <v>243.75</v>
      </c>
      <c r="U21" s="198"/>
      <c r="V21" s="136"/>
      <c r="W21" s="196"/>
      <c r="X21" s="197"/>
      <c r="Y21" s="199" t="s">
        <v>550</v>
      </c>
      <c r="Z21" s="2" t="s">
        <v>2452</v>
      </c>
      <c r="AA21" s="194">
        <v>1.0</v>
      </c>
      <c r="AB21" s="194">
        <v>375.0</v>
      </c>
    </row>
    <row r="22" ht="15.0" customHeight="1">
      <c r="C22" s="182">
        <v>2.0</v>
      </c>
      <c r="D22" s="182" t="s">
        <v>3564</v>
      </c>
      <c r="E22" s="183" t="s">
        <v>3327</v>
      </c>
      <c r="F22" s="184" t="s">
        <v>3301</v>
      </c>
      <c r="G22" s="184" t="s">
        <v>3353</v>
      </c>
      <c r="H22" s="184" t="s">
        <v>3432</v>
      </c>
      <c r="I22" s="185" t="s">
        <v>974</v>
      </c>
      <c r="J22" s="188">
        <v>6.0</v>
      </c>
      <c r="K22" s="186" t="s">
        <v>3565</v>
      </c>
      <c r="L22" s="187" t="s">
        <v>3566</v>
      </c>
      <c r="M22" s="203" t="s">
        <v>990</v>
      </c>
      <c r="N22" s="184">
        <v>5.0</v>
      </c>
      <c r="O22" s="184" t="s">
        <v>3567</v>
      </c>
      <c r="P22" s="184" t="s">
        <v>3568</v>
      </c>
      <c r="Q22" s="185" t="s">
        <v>523</v>
      </c>
      <c r="R22" s="2" t="s">
        <v>1404</v>
      </c>
      <c r="S22" s="2">
        <v>0.0</v>
      </c>
      <c r="T22" s="190">
        <v>0.0</v>
      </c>
      <c r="U22" s="188">
        <v>0.22</v>
      </c>
      <c r="V22" s="184">
        <v>1.0</v>
      </c>
      <c r="W22" s="186">
        <v>375.0</v>
      </c>
      <c r="X22" s="187" t="s">
        <v>3569</v>
      </c>
      <c r="Y22" s="185" t="s">
        <v>523</v>
      </c>
      <c r="Z22" s="2" t="s">
        <v>3570</v>
      </c>
      <c r="AA22" s="2">
        <v>0.0</v>
      </c>
      <c r="AB22" s="2">
        <v>0.0</v>
      </c>
    </row>
    <row r="23" ht="12.75" customHeight="1">
      <c r="C23" s="114"/>
      <c r="D23" s="114"/>
      <c r="E23" s="114"/>
      <c r="J23" s="193"/>
      <c r="K23" s="191"/>
      <c r="L23" s="192"/>
      <c r="M23" s="204"/>
      <c r="Q23" s="189" t="s">
        <v>526</v>
      </c>
      <c r="R23" s="2" t="s">
        <v>2039</v>
      </c>
      <c r="S23" s="2">
        <v>0.0</v>
      </c>
      <c r="T23" s="190">
        <v>0.0</v>
      </c>
      <c r="U23" s="193"/>
      <c r="W23" s="191"/>
      <c r="X23" s="192"/>
      <c r="Y23" s="189" t="s">
        <v>526</v>
      </c>
      <c r="Z23" s="2" t="s">
        <v>3571</v>
      </c>
      <c r="AA23" s="2">
        <v>0.0</v>
      </c>
      <c r="AB23" s="2">
        <v>0.0</v>
      </c>
    </row>
    <row r="24" ht="12.75" customHeight="1">
      <c r="C24" s="114"/>
      <c r="D24" s="114"/>
      <c r="E24" s="114"/>
      <c r="J24" s="193"/>
      <c r="K24" s="191"/>
      <c r="L24" s="192"/>
      <c r="M24" s="204"/>
      <c r="Q24" s="189" t="s">
        <v>529</v>
      </c>
      <c r="R24" s="2" t="s">
        <v>2036</v>
      </c>
      <c r="S24" s="194">
        <v>1.0</v>
      </c>
      <c r="T24" s="195">
        <v>750.0</v>
      </c>
      <c r="U24" s="193"/>
      <c r="W24" s="191"/>
      <c r="X24" s="192"/>
      <c r="Y24" s="189" t="s">
        <v>529</v>
      </c>
      <c r="Z24" s="2" t="s">
        <v>3572</v>
      </c>
      <c r="AA24" s="194">
        <v>0.0</v>
      </c>
      <c r="AB24" s="194">
        <v>0.0</v>
      </c>
    </row>
    <row r="25" ht="12.75" customHeight="1">
      <c r="C25" s="114"/>
      <c r="D25" s="114"/>
      <c r="E25" s="114"/>
      <c r="J25" s="193"/>
      <c r="K25" s="191"/>
      <c r="L25" s="192"/>
      <c r="M25" s="204"/>
      <c r="Q25" s="189" t="s">
        <v>532</v>
      </c>
      <c r="R25" s="2" t="s">
        <v>977</v>
      </c>
      <c r="S25" s="194">
        <v>1.0</v>
      </c>
      <c r="T25" s="195">
        <v>375.0</v>
      </c>
      <c r="U25" s="193"/>
      <c r="W25" s="191"/>
      <c r="X25" s="192"/>
      <c r="Y25" s="189" t="s">
        <v>532</v>
      </c>
      <c r="Z25" s="2" t="s">
        <v>3573</v>
      </c>
      <c r="AA25" s="194">
        <v>0.0</v>
      </c>
      <c r="AB25" s="194">
        <v>0.0</v>
      </c>
    </row>
    <row r="26" ht="12.75" customHeight="1">
      <c r="C26" s="114"/>
      <c r="D26" s="114"/>
      <c r="E26" s="114"/>
      <c r="J26" s="193"/>
      <c r="K26" s="191"/>
      <c r="L26" s="192"/>
      <c r="M26" s="204"/>
      <c r="Q26" s="189" t="s">
        <v>535</v>
      </c>
      <c r="R26" s="2" t="s">
        <v>990</v>
      </c>
      <c r="S26" s="194">
        <v>1.0</v>
      </c>
      <c r="T26" s="195">
        <v>250.0</v>
      </c>
      <c r="U26" s="193"/>
      <c r="W26" s="191"/>
      <c r="X26" s="192"/>
      <c r="Y26" s="189" t="s">
        <v>535</v>
      </c>
      <c r="Z26" s="2" t="s">
        <v>3574</v>
      </c>
      <c r="AA26" s="194">
        <v>0.0</v>
      </c>
      <c r="AB26" s="194">
        <v>0.0</v>
      </c>
    </row>
    <row r="27" ht="12.75" customHeight="1">
      <c r="C27" s="114"/>
      <c r="D27" s="114"/>
      <c r="E27" s="114"/>
      <c r="J27" s="193"/>
      <c r="K27" s="191"/>
      <c r="L27" s="192"/>
      <c r="M27" s="204"/>
      <c r="Q27" s="189" t="s">
        <v>538</v>
      </c>
      <c r="R27" s="194" t="s">
        <v>974</v>
      </c>
      <c r="S27" s="2">
        <v>0.0</v>
      </c>
      <c r="T27" s="190">
        <v>0.0</v>
      </c>
      <c r="U27" s="193"/>
      <c r="W27" s="191"/>
      <c r="X27" s="192"/>
      <c r="Y27" s="189" t="s">
        <v>538</v>
      </c>
      <c r="Z27" s="2" t="s">
        <v>3575</v>
      </c>
      <c r="AA27" s="2">
        <v>0.0</v>
      </c>
      <c r="AB27" s="2">
        <v>0.0</v>
      </c>
    </row>
    <row r="28" ht="12.75" customHeight="1">
      <c r="C28" s="114"/>
      <c r="D28" s="114"/>
      <c r="E28" s="114"/>
      <c r="J28" s="193"/>
      <c r="K28" s="191"/>
      <c r="L28" s="192"/>
      <c r="M28" s="204"/>
      <c r="Q28" s="189" t="s">
        <v>541</v>
      </c>
      <c r="R28" s="194" t="s">
        <v>977</v>
      </c>
      <c r="S28" s="2">
        <v>0.0</v>
      </c>
      <c r="T28" s="190">
        <v>0.0</v>
      </c>
      <c r="U28" s="193"/>
      <c r="W28" s="191"/>
      <c r="X28" s="192"/>
      <c r="Y28" s="189" t="s">
        <v>541</v>
      </c>
      <c r="Z28" s="194" t="s">
        <v>3576</v>
      </c>
      <c r="AA28" s="2">
        <v>0.0</v>
      </c>
      <c r="AB28" s="2">
        <v>0.0</v>
      </c>
    </row>
    <row r="29" ht="12.75" customHeight="1">
      <c r="C29" s="114"/>
      <c r="D29" s="114"/>
      <c r="E29" s="114"/>
      <c r="J29" s="193"/>
      <c r="K29" s="191"/>
      <c r="L29" s="192"/>
      <c r="M29" s="204"/>
      <c r="Q29" s="189" t="s">
        <v>544</v>
      </c>
      <c r="R29" s="2" t="s">
        <v>1573</v>
      </c>
      <c r="S29" s="194">
        <v>1.0</v>
      </c>
      <c r="T29" s="195">
        <v>312.5</v>
      </c>
      <c r="U29" s="193"/>
      <c r="W29" s="191"/>
      <c r="X29" s="192"/>
      <c r="Y29" s="189" t="s">
        <v>544</v>
      </c>
      <c r="Z29" s="194" t="s">
        <v>3577</v>
      </c>
      <c r="AA29" s="194">
        <v>0.0</v>
      </c>
      <c r="AB29" s="194">
        <v>0.0</v>
      </c>
    </row>
    <row r="30" ht="12.75" customHeight="1">
      <c r="C30" s="114"/>
      <c r="D30" s="114"/>
      <c r="E30" s="114"/>
      <c r="J30" s="193"/>
      <c r="K30" s="191"/>
      <c r="L30" s="192"/>
      <c r="M30" s="204"/>
      <c r="Q30" s="189" t="s">
        <v>547</v>
      </c>
      <c r="R30" s="2" t="s">
        <v>3578</v>
      </c>
      <c r="S30" s="2">
        <v>0.0</v>
      </c>
      <c r="T30" s="190">
        <v>0.0</v>
      </c>
      <c r="U30" s="193"/>
      <c r="W30" s="191"/>
      <c r="X30" s="192"/>
      <c r="Y30" s="189" t="s">
        <v>547</v>
      </c>
      <c r="Z30" s="2" t="s">
        <v>3579</v>
      </c>
      <c r="AA30" s="194">
        <v>0.0</v>
      </c>
      <c r="AB30" s="194">
        <v>0.0</v>
      </c>
    </row>
    <row r="31" ht="12.75" customHeight="1">
      <c r="C31" s="205"/>
      <c r="D31" s="205"/>
      <c r="E31" s="205"/>
      <c r="F31" s="136"/>
      <c r="G31" s="136"/>
      <c r="H31" s="136"/>
      <c r="I31" s="136"/>
      <c r="J31" s="198"/>
      <c r="K31" s="196"/>
      <c r="L31" s="197"/>
      <c r="M31" s="206"/>
      <c r="N31" s="136"/>
      <c r="O31" s="136"/>
      <c r="P31" s="136"/>
      <c r="Q31" s="199" t="s">
        <v>550</v>
      </c>
      <c r="R31" s="2" t="s">
        <v>990</v>
      </c>
      <c r="S31" s="194">
        <v>1.0</v>
      </c>
      <c r="T31" s="195">
        <v>375.0</v>
      </c>
      <c r="U31" s="207"/>
      <c r="V31" s="136"/>
      <c r="W31" s="196"/>
      <c r="X31" s="197"/>
      <c r="Y31" s="199" t="s">
        <v>550</v>
      </c>
      <c r="Z31" s="2" t="s">
        <v>3580</v>
      </c>
      <c r="AA31" s="201">
        <v>1.0</v>
      </c>
      <c r="AB31" s="194">
        <v>375.0</v>
      </c>
    </row>
    <row r="32" ht="36.0" customHeight="1">
      <c r="C32" s="208">
        <v>3.0</v>
      </c>
      <c r="D32" s="209" t="s">
        <v>3581</v>
      </c>
      <c r="E32" s="210" t="s">
        <v>3328</v>
      </c>
      <c r="F32" s="211" t="s">
        <v>3301</v>
      </c>
      <c r="G32" s="211" t="s">
        <v>3353</v>
      </c>
      <c r="H32" s="211" t="s">
        <v>3431</v>
      </c>
      <c r="I32" s="211" t="s">
        <v>904</v>
      </c>
      <c r="J32" s="211">
        <v>3.0</v>
      </c>
      <c r="K32" s="212">
        <v>2484.5</v>
      </c>
      <c r="L32" s="212" t="s">
        <v>3555</v>
      </c>
      <c r="M32" s="213">
        <v>0.85</v>
      </c>
      <c r="N32" s="211">
        <v>2.0</v>
      </c>
      <c r="O32" s="211">
        <v>2109.5</v>
      </c>
      <c r="P32" s="211" t="s">
        <v>3556</v>
      </c>
      <c r="Q32" s="214"/>
      <c r="R32" s="213"/>
      <c r="S32" s="213"/>
      <c r="T32" s="215"/>
      <c r="U32" s="213">
        <v>0.52</v>
      </c>
      <c r="V32" s="211">
        <v>1.0</v>
      </c>
      <c r="W32" s="212">
        <v>375.0</v>
      </c>
      <c r="X32" s="212" t="s">
        <v>3557</v>
      </c>
      <c r="Y32" s="216"/>
      <c r="Z32" s="213"/>
      <c r="AA32" s="213"/>
      <c r="AB32" s="215"/>
    </row>
    <row r="33" ht="36.75" customHeight="1">
      <c r="C33" s="208">
        <v>4.0</v>
      </c>
      <c r="D33" s="209" t="s">
        <v>3582</v>
      </c>
      <c r="E33" s="210" t="s">
        <v>3329</v>
      </c>
      <c r="F33" s="211" t="s">
        <v>3301</v>
      </c>
      <c r="G33" s="211" t="s">
        <v>3353</v>
      </c>
      <c r="H33" s="211" t="s">
        <v>3432</v>
      </c>
      <c r="I33" s="211" t="s">
        <v>974</v>
      </c>
      <c r="J33" s="211">
        <v>3.0</v>
      </c>
      <c r="K33" s="212" t="s">
        <v>3565</v>
      </c>
      <c r="L33" s="212" t="s">
        <v>3566</v>
      </c>
      <c r="M33" s="3" t="s">
        <v>990</v>
      </c>
      <c r="N33" s="211">
        <v>2.0</v>
      </c>
      <c r="O33" s="211" t="s">
        <v>3567</v>
      </c>
      <c r="P33" s="211" t="s">
        <v>3568</v>
      </c>
      <c r="Q33" s="214"/>
      <c r="R33" s="213"/>
      <c r="S33" s="213"/>
      <c r="T33" s="215"/>
      <c r="U33" s="2">
        <v>0.22</v>
      </c>
      <c r="V33" s="211">
        <v>1.0</v>
      </c>
      <c r="W33" s="212">
        <v>375.0</v>
      </c>
      <c r="X33" s="212" t="s">
        <v>3569</v>
      </c>
      <c r="Y33" s="216"/>
      <c r="Z33" s="213"/>
      <c r="AA33" s="213"/>
      <c r="AB33" s="215"/>
    </row>
    <row r="34" ht="15.75" customHeight="1">
      <c r="C34" s="182">
        <v>5.0</v>
      </c>
      <c r="D34" s="182" t="s">
        <v>3583</v>
      </c>
      <c r="E34" s="217" t="s">
        <v>3330</v>
      </c>
      <c r="F34" s="184" t="s">
        <v>3301</v>
      </c>
      <c r="G34" s="184" t="s">
        <v>3353</v>
      </c>
      <c r="H34" s="184" t="s">
        <v>3431</v>
      </c>
      <c r="I34" s="185" t="s">
        <v>1317</v>
      </c>
      <c r="J34" s="188">
        <v>5.0</v>
      </c>
      <c r="K34" s="186">
        <v>7500.0</v>
      </c>
      <c r="L34" s="187" t="s">
        <v>2773</v>
      </c>
      <c r="M34" s="188">
        <v>0.84</v>
      </c>
      <c r="N34" s="184">
        <v>4.0</v>
      </c>
      <c r="O34" s="184">
        <v>6000.0</v>
      </c>
      <c r="P34" s="184" t="s">
        <v>3584</v>
      </c>
      <c r="Q34" s="189" t="s">
        <v>523</v>
      </c>
      <c r="R34" s="2" t="s">
        <v>1560</v>
      </c>
      <c r="S34" s="2">
        <v>0.0</v>
      </c>
      <c r="T34" s="190">
        <v>0.0</v>
      </c>
      <c r="U34" s="188">
        <v>0.52</v>
      </c>
      <c r="V34" s="184">
        <v>1.0</v>
      </c>
      <c r="W34" s="186">
        <v>1500.0</v>
      </c>
      <c r="X34" s="187" t="s">
        <v>1591</v>
      </c>
      <c r="Y34" s="189" t="s">
        <v>523</v>
      </c>
      <c r="Z34" s="218" t="s">
        <v>3558</v>
      </c>
      <c r="AA34" s="2">
        <v>0.0</v>
      </c>
      <c r="AB34" s="190">
        <v>0.0</v>
      </c>
    </row>
    <row r="35" ht="12.75" customHeight="1">
      <c r="C35" s="114"/>
      <c r="D35" s="114"/>
      <c r="E35" s="114"/>
      <c r="J35" s="193"/>
      <c r="K35" s="191"/>
      <c r="L35" s="192"/>
      <c r="M35" s="193"/>
      <c r="Q35" s="189" t="s">
        <v>526</v>
      </c>
      <c r="R35" s="2" t="s">
        <v>1431</v>
      </c>
      <c r="S35" s="2">
        <v>0.0</v>
      </c>
      <c r="T35" s="190">
        <v>0.0</v>
      </c>
      <c r="U35" s="193"/>
      <c r="W35" s="191"/>
      <c r="X35" s="192"/>
      <c r="Y35" s="189" t="s">
        <v>526</v>
      </c>
      <c r="Z35" s="218" t="s">
        <v>3559</v>
      </c>
      <c r="AA35" s="2">
        <v>0.0</v>
      </c>
      <c r="AB35" s="190">
        <v>0.0</v>
      </c>
    </row>
    <row r="36" ht="12.75" customHeight="1">
      <c r="C36" s="114"/>
      <c r="D36" s="114"/>
      <c r="E36" s="114"/>
      <c r="J36" s="193"/>
      <c r="K36" s="191"/>
      <c r="L36" s="192"/>
      <c r="M36" s="193"/>
      <c r="Q36" s="189" t="s">
        <v>529</v>
      </c>
      <c r="R36" s="2" t="s">
        <v>1153</v>
      </c>
      <c r="S36" s="194">
        <v>2.0</v>
      </c>
      <c r="T36" s="195">
        <v>3000.0</v>
      </c>
      <c r="U36" s="193"/>
      <c r="W36" s="191"/>
      <c r="X36" s="192"/>
      <c r="Y36" s="189" t="s">
        <v>529</v>
      </c>
      <c r="Z36" s="218" t="s">
        <v>3560</v>
      </c>
      <c r="AA36" s="194">
        <v>0.0</v>
      </c>
      <c r="AB36" s="195">
        <v>0.0</v>
      </c>
    </row>
    <row r="37" ht="12.75" customHeight="1">
      <c r="C37" s="114"/>
      <c r="D37" s="114"/>
      <c r="E37" s="114"/>
      <c r="J37" s="193"/>
      <c r="K37" s="191"/>
      <c r="L37" s="192"/>
      <c r="M37" s="193"/>
      <c r="Q37" s="189" t="s">
        <v>532</v>
      </c>
      <c r="R37" s="2" t="s">
        <v>1167</v>
      </c>
      <c r="S37" s="194">
        <v>0.0</v>
      </c>
      <c r="T37" s="195">
        <v>0.0</v>
      </c>
      <c r="U37" s="193"/>
      <c r="W37" s="191"/>
      <c r="X37" s="192"/>
      <c r="Y37" s="189" t="s">
        <v>532</v>
      </c>
      <c r="Z37" s="218" t="s">
        <v>974</v>
      </c>
      <c r="AA37" s="194">
        <v>0.0</v>
      </c>
      <c r="AB37" s="195">
        <v>0.0</v>
      </c>
    </row>
    <row r="38" ht="12.75" customHeight="1">
      <c r="C38" s="114"/>
      <c r="D38" s="114"/>
      <c r="E38" s="114"/>
      <c r="J38" s="193"/>
      <c r="K38" s="191"/>
      <c r="L38" s="192"/>
      <c r="M38" s="193"/>
      <c r="Q38" s="189" t="s">
        <v>535</v>
      </c>
      <c r="R38" s="2" t="s">
        <v>939</v>
      </c>
      <c r="S38" s="194">
        <v>1.0</v>
      </c>
      <c r="T38" s="195">
        <v>1500.0</v>
      </c>
      <c r="U38" s="193"/>
      <c r="W38" s="191"/>
      <c r="X38" s="192"/>
      <c r="Y38" s="189" t="s">
        <v>535</v>
      </c>
      <c r="Z38" s="218" t="s">
        <v>981</v>
      </c>
      <c r="AA38" s="194">
        <v>0.0</v>
      </c>
      <c r="AB38" s="195">
        <v>0.0</v>
      </c>
    </row>
    <row r="39" ht="12.75" customHeight="1">
      <c r="C39" s="114"/>
      <c r="D39" s="114"/>
      <c r="E39" s="114"/>
      <c r="J39" s="193"/>
      <c r="K39" s="191"/>
      <c r="L39" s="192"/>
      <c r="M39" s="193"/>
      <c r="Q39" s="189" t="s">
        <v>538</v>
      </c>
      <c r="R39" s="194" t="s">
        <v>2295</v>
      </c>
      <c r="S39" s="2">
        <v>0.0</v>
      </c>
      <c r="T39" s="190">
        <v>0.0</v>
      </c>
      <c r="U39" s="193"/>
      <c r="W39" s="191"/>
      <c r="X39" s="192"/>
      <c r="Y39" s="189" t="s">
        <v>538</v>
      </c>
      <c r="Z39" s="218" t="s">
        <v>2035</v>
      </c>
      <c r="AA39" s="2">
        <v>0.0</v>
      </c>
      <c r="AB39" s="190">
        <v>0.0</v>
      </c>
    </row>
    <row r="40" ht="12.75" customHeight="1">
      <c r="C40" s="114"/>
      <c r="D40" s="114"/>
      <c r="E40" s="114"/>
      <c r="J40" s="193"/>
      <c r="K40" s="191"/>
      <c r="L40" s="192"/>
      <c r="M40" s="193"/>
      <c r="Q40" s="189" t="s">
        <v>541</v>
      </c>
      <c r="R40" s="194" t="s">
        <v>1381</v>
      </c>
      <c r="S40" s="2">
        <v>0.0</v>
      </c>
      <c r="T40" s="190">
        <v>0.0</v>
      </c>
      <c r="U40" s="193"/>
      <c r="W40" s="191"/>
      <c r="X40" s="192"/>
      <c r="Y40" s="189" t="s">
        <v>541</v>
      </c>
      <c r="Z40" s="218" t="s">
        <v>2282</v>
      </c>
      <c r="AA40" s="2">
        <v>0.0</v>
      </c>
      <c r="AB40" s="190">
        <v>0.0</v>
      </c>
    </row>
    <row r="41" ht="12.75" customHeight="1">
      <c r="C41" s="114"/>
      <c r="D41" s="114"/>
      <c r="E41" s="114"/>
      <c r="J41" s="193"/>
      <c r="K41" s="191"/>
      <c r="L41" s="192"/>
      <c r="M41" s="193"/>
      <c r="Q41" s="189" t="s">
        <v>544</v>
      </c>
      <c r="R41" s="2" t="s">
        <v>2452</v>
      </c>
      <c r="S41" s="194">
        <v>1.0</v>
      </c>
      <c r="T41" s="195">
        <v>1500.0</v>
      </c>
      <c r="U41" s="193"/>
      <c r="W41" s="191"/>
      <c r="X41" s="192"/>
      <c r="Y41" s="189" t="s">
        <v>544</v>
      </c>
      <c r="Z41" s="218" t="s">
        <v>2524</v>
      </c>
      <c r="AA41" s="194">
        <v>0.0</v>
      </c>
      <c r="AB41" s="195">
        <v>0.0</v>
      </c>
    </row>
    <row r="42" ht="12.75" customHeight="1">
      <c r="C42" s="114"/>
      <c r="D42" s="114"/>
      <c r="E42" s="114"/>
      <c r="J42" s="193"/>
      <c r="K42" s="191"/>
      <c r="L42" s="192"/>
      <c r="M42" s="193"/>
      <c r="Q42" s="189" t="s">
        <v>547</v>
      </c>
      <c r="R42" s="2" t="s">
        <v>3585</v>
      </c>
      <c r="S42" s="194">
        <v>0.0</v>
      </c>
      <c r="T42" s="195">
        <v>0.0</v>
      </c>
      <c r="U42" s="193"/>
      <c r="W42" s="191"/>
      <c r="X42" s="192"/>
      <c r="Y42" s="189" t="s">
        <v>547</v>
      </c>
      <c r="Z42" s="218" t="s">
        <v>874</v>
      </c>
      <c r="AA42" s="194">
        <v>0.0</v>
      </c>
      <c r="AB42" s="195">
        <v>0.0</v>
      </c>
    </row>
    <row r="43" ht="12.75" customHeight="1">
      <c r="C43" s="115"/>
      <c r="D43" s="115"/>
      <c r="E43" s="205"/>
      <c r="F43" s="136"/>
      <c r="G43" s="136"/>
      <c r="H43" s="136"/>
      <c r="I43" s="136"/>
      <c r="J43" s="198"/>
      <c r="K43" s="196"/>
      <c r="L43" s="197"/>
      <c r="M43" s="198"/>
      <c r="N43" s="136"/>
      <c r="O43" s="136"/>
      <c r="P43" s="136"/>
      <c r="Q43" s="199" t="s">
        <v>550</v>
      </c>
      <c r="R43" s="219" t="s">
        <v>904</v>
      </c>
      <c r="S43" s="201">
        <v>0.0</v>
      </c>
      <c r="T43" s="202">
        <v>0.0</v>
      </c>
      <c r="U43" s="198"/>
      <c r="V43" s="136"/>
      <c r="W43" s="196"/>
      <c r="X43" s="197"/>
      <c r="Y43" s="199" t="s">
        <v>550</v>
      </c>
      <c r="Z43" s="218" t="s">
        <v>2452</v>
      </c>
      <c r="AA43" s="201">
        <v>1.0</v>
      </c>
      <c r="AB43" s="202">
        <v>1500.0</v>
      </c>
    </row>
    <row r="44" ht="15.0" customHeight="1">
      <c r="C44" s="220">
        <v>6.0</v>
      </c>
      <c r="D44" s="220" t="s">
        <v>3586</v>
      </c>
      <c r="E44" s="217" t="s">
        <v>3331</v>
      </c>
      <c r="F44" s="184" t="s">
        <v>3301</v>
      </c>
      <c r="G44" s="184" t="s">
        <v>3353</v>
      </c>
      <c r="H44" s="184" t="s">
        <v>3432</v>
      </c>
      <c r="I44" s="185" t="s">
        <v>1404</v>
      </c>
      <c r="J44" s="221">
        <v>4.0</v>
      </c>
      <c r="K44" s="222">
        <v>8000.0</v>
      </c>
      <c r="L44" s="187" t="s">
        <v>3587</v>
      </c>
      <c r="M44" s="188">
        <v>0.41</v>
      </c>
      <c r="N44" s="184">
        <v>3.0</v>
      </c>
      <c r="O44" s="184">
        <v>6000.0</v>
      </c>
      <c r="P44" s="184" t="s">
        <v>3588</v>
      </c>
      <c r="Q44" s="185" t="s">
        <v>523</v>
      </c>
      <c r="R44" s="218" t="s">
        <v>1404</v>
      </c>
      <c r="S44" s="2">
        <v>0.0</v>
      </c>
      <c r="T44" s="190">
        <v>0.0</v>
      </c>
      <c r="U44" s="188">
        <v>0.22</v>
      </c>
      <c r="V44" s="184">
        <v>1.0</v>
      </c>
      <c r="W44" s="186">
        <v>2000.0</v>
      </c>
      <c r="X44" s="187" t="s">
        <v>2496</v>
      </c>
      <c r="Y44" s="185" t="s">
        <v>523</v>
      </c>
      <c r="Z44" s="218" t="s">
        <v>3570</v>
      </c>
      <c r="AA44" s="2">
        <v>0.0</v>
      </c>
      <c r="AB44" s="190">
        <v>0.0</v>
      </c>
    </row>
    <row r="45" ht="12.75" customHeight="1">
      <c r="C45" s="114"/>
      <c r="D45" s="114"/>
      <c r="E45" s="114"/>
      <c r="J45" s="193"/>
      <c r="K45" s="191"/>
      <c r="L45" s="192"/>
      <c r="M45" s="193"/>
      <c r="Q45" s="189" t="s">
        <v>526</v>
      </c>
      <c r="R45" s="218" t="s">
        <v>2039</v>
      </c>
      <c r="S45" s="2">
        <v>0.0</v>
      </c>
      <c r="T45" s="190">
        <v>0.0</v>
      </c>
      <c r="U45" s="193"/>
      <c r="W45" s="191"/>
      <c r="X45" s="192"/>
      <c r="Y45" s="189" t="s">
        <v>526</v>
      </c>
      <c r="Z45" s="218" t="s">
        <v>3571</v>
      </c>
      <c r="AA45" s="2">
        <v>0.0</v>
      </c>
      <c r="AB45" s="190">
        <v>0.0</v>
      </c>
    </row>
    <row r="46" ht="12.75" customHeight="1">
      <c r="C46" s="114"/>
      <c r="D46" s="114"/>
      <c r="E46" s="114"/>
      <c r="J46" s="193"/>
      <c r="K46" s="191"/>
      <c r="L46" s="192"/>
      <c r="M46" s="193"/>
      <c r="Q46" s="189" t="s">
        <v>529</v>
      </c>
      <c r="R46" s="218" t="s">
        <v>2036</v>
      </c>
      <c r="S46" s="194">
        <v>2.0</v>
      </c>
      <c r="T46" s="195">
        <v>4000.0</v>
      </c>
      <c r="U46" s="193"/>
      <c r="W46" s="191"/>
      <c r="X46" s="192"/>
      <c r="Y46" s="189" t="s">
        <v>529</v>
      </c>
      <c r="Z46" s="218" t="s">
        <v>3572</v>
      </c>
      <c r="AA46" s="194">
        <v>0.0</v>
      </c>
      <c r="AB46" s="195">
        <v>0.0</v>
      </c>
    </row>
    <row r="47" ht="12.75" customHeight="1">
      <c r="C47" s="114"/>
      <c r="D47" s="114"/>
      <c r="E47" s="114"/>
      <c r="J47" s="193"/>
      <c r="K47" s="191"/>
      <c r="L47" s="192"/>
      <c r="M47" s="193"/>
      <c r="Q47" s="189" t="s">
        <v>532</v>
      </c>
      <c r="R47" s="218" t="s">
        <v>2039</v>
      </c>
      <c r="S47" s="194">
        <v>0.0</v>
      </c>
      <c r="T47" s="195">
        <v>0.0</v>
      </c>
      <c r="U47" s="193"/>
      <c r="W47" s="191"/>
      <c r="X47" s="192"/>
      <c r="Y47" s="189" t="s">
        <v>532</v>
      </c>
      <c r="Z47" s="218" t="s">
        <v>3573</v>
      </c>
      <c r="AA47" s="194">
        <v>0.0</v>
      </c>
      <c r="AB47" s="195">
        <v>0.0</v>
      </c>
    </row>
    <row r="48" ht="12.75" customHeight="1">
      <c r="C48" s="114"/>
      <c r="D48" s="114"/>
      <c r="E48" s="114"/>
      <c r="J48" s="193"/>
      <c r="K48" s="191"/>
      <c r="L48" s="192"/>
      <c r="M48" s="193"/>
      <c r="Q48" s="189" t="s">
        <v>535</v>
      </c>
      <c r="R48" s="218" t="s">
        <v>990</v>
      </c>
      <c r="S48" s="194">
        <v>1.0</v>
      </c>
      <c r="T48" s="195">
        <v>2000.0</v>
      </c>
      <c r="U48" s="193"/>
      <c r="W48" s="191"/>
      <c r="X48" s="192"/>
      <c r="Y48" s="189" t="s">
        <v>535</v>
      </c>
      <c r="Z48" s="218" t="s">
        <v>3574</v>
      </c>
      <c r="AA48" s="194">
        <v>0.0</v>
      </c>
      <c r="AB48" s="195">
        <v>0.0</v>
      </c>
    </row>
    <row r="49" ht="12.75" customHeight="1">
      <c r="C49" s="114"/>
      <c r="D49" s="114"/>
      <c r="E49" s="114"/>
      <c r="J49" s="193"/>
      <c r="K49" s="191"/>
      <c r="L49" s="192"/>
      <c r="M49" s="193"/>
      <c r="Q49" s="189" t="s">
        <v>538</v>
      </c>
      <c r="R49" s="218" t="s">
        <v>990</v>
      </c>
      <c r="S49" s="2">
        <v>0.0</v>
      </c>
      <c r="T49" s="190">
        <v>0.0</v>
      </c>
      <c r="U49" s="193"/>
      <c r="W49" s="191"/>
      <c r="X49" s="192"/>
      <c r="Y49" s="189" t="s">
        <v>538</v>
      </c>
      <c r="Z49" s="218" t="s">
        <v>3575</v>
      </c>
      <c r="AA49" s="2">
        <v>0.0</v>
      </c>
      <c r="AB49" s="190">
        <v>0.0</v>
      </c>
    </row>
    <row r="50" ht="12.75" customHeight="1">
      <c r="C50" s="114"/>
      <c r="D50" s="114"/>
      <c r="E50" s="114"/>
      <c r="J50" s="193"/>
      <c r="K50" s="191"/>
      <c r="L50" s="192"/>
      <c r="M50" s="193"/>
      <c r="Q50" s="189" t="s">
        <v>541</v>
      </c>
      <c r="R50" s="218" t="s">
        <v>2046</v>
      </c>
      <c r="S50" s="2">
        <v>0.0</v>
      </c>
      <c r="T50" s="190">
        <v>0.0</v>
      </c>
      <c r="U50" s="193"/>
      <c r="W50" s="191"/>
      <c r="X50" s="192"/>
      <c r="Y50" s="189" t="s">
        <v>541</v>
      </c>
      <c r="Z50" s="218" t="s">
        <v>3576</v>
      </c>
      <c r="AA50" s="2">
        <v>0.0</v>
      </c>
      <c r="AB50" s="190">
        <v>0.0</v>
      </c>
    </row>
    <row r="51" ht="12.75" customHeight="1">
      <c r="C51" s="114"/>
      <c r="D51" s="114"/>
      <c r="E51" s="114"/>
      <c r="J51" s="193"/>
      <c r="K51" s="191"/>
      <c r="L51" s="192"/>
      <c r="M51" s="193"/>
      <c r="Q51" s="189" t="s">
        <v>544</v>
      </c>
      <c r="R51" s="218" t="s">
        <v>3045</v>
      </c>
      <c r="S51" s="194">
        <v>0.0</v>
      </c>
      <c r="T51" s="195">
        <v>0.0</v>
      </c>
      <c r="U51" s="193"/>
      <c r="W51" s="191"/>
      <c r="X51" s="192"/>
      <c r="Y51" s="189" t="s">
        <v>544</v>
      </c>
      <c r="Z51" s="218" t="s">
        <v>3577</v>
      </c>
      <c r="AA51" s="194">
        <v>0.0</v>
      </c>
      <c r="AB51" s="195">
        <v>0.0</v>
      </c>
    </row>
    <row r="52" ht="12.75" customHeight="1">
      <c r="C52" s="114"/>
      <c r="D52" s="114"/>
      <c r="E52" s="114"/>
      <c r="J52" s="193"/>
      <c r="K52" s="191"/>
      <c r="L52" s="192"/>
      <c r="M52" s="193"/>
      <c r="Q52" s="189" t="s">
        <v>547</v>
      </c>
      <c r="R52" s="223" t="s">
        <v>2295</v>
      </c>
      <c r="S52" s="194">
        <v>0.0</v>
      </c>
      <c r="T52" s="195">
        <v>0.0</v>
      </c>
      <c r="U52" s="193"/>
      <c r="W52" s="191"/>
      <c r="X52" s="192"/>
      <c r="Y52" s="189" t="s">
        <v>547</v>
      </c>
      <c r="Z52" s="218" t="s">
        <v>3579</v>
      </c>
      <c r="AA52" s="194">
        <v>0.0</v>
      </c>
      <c r="AB52" s="195">
        <v>0.0</v>
      </c>
    </row>
    <row r="53" ht="12.75" customHeight="1">
      <c r="C53" s="205"/>
      <c r="D53" s="205"/>
      <c r="E53" s="115"/>
      <c r="F53" s="136"/>
      <c r="G53" s="136"/>
      <c r="H53" s="136"/>
      <c r="I53" s="136"/>
      <c r="J53" s="198"/>
      <c r="K53" s="196"/>
      <c r="L53" s="197"/>
      <c r="M53" s="207"/>
      <c r="N53" s="136"/>
      <c r="O53" s="136"/>
      <c r="P53" s="136"/>
      <c r="Q53" s="199" t="s">
        <v>550</v>
      </c>
      <c r="R53" s="223" t="s">
        <v>3589</v>
      </c>
      <c r="S53" s="201">
        <v>0.0</v>
      </c>
      <c r="T53" s="202">
        <v>0.0</v>
      </c>
      <c r="U53" s="198"/>
      <c r="V53" s="136"/>
      <c r="W53" s="196"/>
      <c r="X53" s="197"/>
      <c r="Y53" s="199" t="s">
        <v>550</v>
      </c>
      <c r="Z53" s="218" t="s">
        <v>3580</v>
      </c>
      <c r="AA53" s="201">
        <v>1.0</v>
      </c>
      <c r="AB53" s="202">
        <v>2000.0</v>
      </c>
    </row>
    <row r="54" ht="32.25" customHeight="1">
      <c r="A54" s="224"/>
      <c r="B54" s="224"/>
      <c r="C54" s="208">
        <v>7.0</v>
      </c>
      <c r="D54" s="209" t="s">
        <v>3590</v>
      </c>
      <c r="E54" s="225" t="s">
        <v>3332</v>
      </c>
      <c r="F54" s="211" t="s">
        <v>3301</v>
      </c>
      <c r="G54" s="226" t="s">
        <v>3353</v>
      </c>
      <c r="H54" s="226" t="s">
        <v>3431</v>
      </c>
      <c r="I54" s="226" t="s">
        <v>1560</v>
      </c>
      <c r="J54" s="226">
        <v>5.0</v>
      </c>
      <c r="K54" s="215">
        <v>7500.0</v>
      </c>
      <c r="L54" s="215" t="s">
        <v>3591</v>
      </c>
      <c r="M54" s="213">
        <v>0.83</v>
      </c>
      <c r="N54" s="226">
        <v>4.0</v>
      </c>
      <c r="O54" s="213">
        <v>6000.0</v>
      </c>
      <c r="P54" s="213" t="s">
        <v>3592</v>
      </c>
      <c r="Q54" s="226"/>
      <c r="R54" s="226"/>
      <c r="S54" s="226"/>
      <c r="T54" s="227"/>
      <c r="U54" s="213">
        <v>0.52</v>
      </c>
      <c r="V54" s="226">
        <v>1.0</v>
      </c>
      <c r="W54" s="212">
        <v>1500.0</v>
      </c>
      <c r="X54" s="212" t="s">
        <v>1591</v>
      </c>
      <c r="Y54" s="228"/>
      <c r="Z54" s="226"/>
      <c r="AA54" s="226"/>
      <c r="AB54" s="227"/>
    </row>
    <row r="55" ht="33.0" customHeight="1">
      <c r="C55" s="208">
        <v>8.0</v>
      </c>
      <c r="D55" s="209" t="s">
        <v>3593</v>
      </c>
      <c r="E55" s="225" t="s">
        <v>3333</v>
      </c>
      <c r="F55" s="211" t="s">
        <v>3301</v>
      </c>
      <c r="G55" s="226" t="s">
        <v>3353</v>
      </c>
      <c r="H55" s="226" t="s">
        <v>3432</v>
      </c>
      <c r="I55" s="226" t="s">
        <v>1404</v>
      </c>
      <c r="J55" s="226">
        <v>4.0</v>
      </c>
      <c r="K55" s="229">
        <v>8000.0</v>
      </c>
      <c r="L55" s="229" t="s">
        <v>3587</v>
      </c>
      <c r="M55" s="219">
        <v>0.41</v>
      </c>
      <c r="N55" s="226">
        <v>3.0</v>
      </c>
      <c r="O55" s="213">
        <v>6000.0</v>
      </c>
      <c r="P55" s="213" t="s">
        <v>3588</v>
      </c>
      <c r="Q55" s="214"/>
      <c r="R55" s="213"/>
      <c r="S55" s="213"/>
      <c r="T55" s="215"/>
      <c r="U55" s="219">
        <v>0.22</v>
      </c>
      <c r="V55" s="201">
        <v>1.0</v>
      </c>
      <c r="W55" s="227">
        <v>2000.0</v>
      </c>
      <c r="X55" s="227" t="s">
        <v>2496</v>
      </c>
      <c r="Y55" s="216"/>
      <c r="Z55" s="213"/>
      <c r="AA55" s="213"/>
      <c r="AB55" s="215"/>
    </row>
    <row r="56" ht="33.0" customHeight="1">
      <c r="C56" s="208">
        <v>7.0</v>
      </c>
      <c r="D56" s="209" t="s">
        <v>3594</v>
      </c>
      <c r="E56" s="230" t="s">
        <v>3336</v>
      </c>
      <c r="F56" s="211" t="s">
        <v>3301</v>
      </c>
      <c r="G56" s="226" t="s">
        <v>3353</v>
      </c>
      <c r="H56" s="226" t="s">
        <v>3431</v>
      </c>
      <c r="I56" s="194" t="s">
        <v>3595</v>
      </c>
      <c r="J56" s="194">
        <v>8.0</v>
      </c>
      <c r="K56" s="2">
        <v>0.0</v>
      </c>
      <c r="L56" s="2" t="s">
        <v>3596</v>
      </c>
      <c r="M56" s="3">
        <v>102.54</v>
      </c>
      <c r="N56" s="194">
        <v>7.0</v>
      </c>
      <c r="O56" s="194">
        <v>0.0</v>
      </c>
      <c r="P56" s="194" t="s">
        <v>3597</v>
      </c>
      <c r="U56" s="3">
        <v>78.09</v>
      </c>
      <c r="V56" s="194">
        <v>1.0</v>
      </c>
      <c r="W56" s="195">
        <v>0.0</v>
      </c>
      <c r="X56" s="195" t="s">
        <v>3598</v>
      </c>
    </row>
    <row r="57" ht="33.0" customHeight="1">
      <c r="C57" s="163"/>
    </row>
    <row r="58" ht="33.0" customHeight="1">
      <c r="C58" s="163"/>
    </row>
    <row r="59" ht="15.75" customHeight="1">
      <c r="C59" s="182">
        <v>9.0</v>
      </c>
      <c r="D59" s="182" t="s">
        <v>3599</v>
      </c>
      <c r="E59" s="217" t="s">
        <v>3334</v>
      </c>
      <c r="F59" s="184" t="s">
        <v>3301</v>
      </c>
      <c r="G59" s="231" t="s">
        <v>3353</v>
      </c>
      <c r="H59" s="231"/>
      <c r="I59" s="221">
        <v>0.0</v>
      </c>
      <c r="J59" s="221">
        <v>8.0</v>
      </c>
      <c r="K59" s="222">
        <v>9938.0</v>
      </c>
      <c r="L59" s="189"/>
      <c r="M59" s="232">
        <v>0.64</v>
      </c>
      <c r="N59" s="231">
        <v>7.0</v>
      </c>
      <c r="O59" s="231">
        <v>8438.0</v>
      </c>
      <c r="P59" s="231"/>
      <c r="Q59" s="233" t="s">
        <v>3600</v>
      </c>
      <c r="R59" s="2">
        <v>0.58</v>
      </c>
      <c r="S59" s="2">
        <v>4.0</v>
      </c>
      <c r="T59" s="190">
        <v>5150.0</v>
      </c>
      <c r="U59" s="221">
        <v>0.45</v>
      </c>
      <c r="V59" s="231">
        <v>1.0</v>
      </c>
      <c r="W59" s="222">
        <v>1500.0</v>
      </c>
      <c r="X59" s="222"/>
      <c r="Y59" s="233" t="s">
        <v>3600</v>
      </c>
      <c r="Z59" s="2">
        <v>0.26</v>
      </c>
      <c r="AA59" s="194">
        <v>0.0</v>
      </c>
      <c r="AB59" s="190">
        <v>0.0</v>
      </c>
    </row>
    <row r="60" ht="12.75" customHeight="1">
      <c r="C60" s="114"/>
      <c r="D60" s="114"/>
      <c r="E60" s="114"/>
      <c r="H60" s="231"/>
      <c r="I60" s="193"/>
      <c r="J60" s="193"/>
      <c r="K60" s="191"/>
      <c r="L60" s="234"/>
      <c r="M60" s="204"/>
      <c r="Q60" s="235" t="s">
        <v>3601</v>
      </c>
      <c r="R60" s="2">
        <v>0.6</v>
      </c>
      <c r="S60" s="2">
        <v>2.0</v>
      </c>
      <c r="T60" s="190">
        <v>2313.0</v>
      </c>
      <c r="U60" s="193"/>
      <c r="W60" s="191"/>
      <c r="X60" s="191"/>
      <c r="Y60" s="235" t="s">
        <v>3601</v>
      </c>
      <c r="Z60" s="2">
        <v>0.4</v>
      </c>
      <c r="AA60" s="194">
        <v>0.0</v>
      </c>
      <c r="AB60" s="190">
        <v>0.0</v>
      </c>
    </row>
    <row r="61" ht="12.75" customHeight="1">
      <c r="A61" s="219"/>
      <c r="B61" s="219"/>
      <c r="C61" s="115"/>
      <c r="D61" s="115"/>
      <c r="E61" s="115"/>
      <c r="F61" s="136"/>
      <c r="G61" s="136"/>
      <c r="H61" s="236"/>
      <c r="I61" s="198"/>
      <c r="J61" s="198"/>
      <c r="K61" s="196"/>
      <c r="L61" s="237"/>
      <c r="M61" s="206"/>
      <c r="N61" s="136"/>
      <c r="O61" s="136"/>
      <c r="P61" s="136"/>
      <c r="Q61" s="238" t="s">
        <v>547</v>
      </c>
      <c r="R61" s="219">
        <v>1.01</v>
      </c>
      <c r="S61" s="201">
        <v>1.0</v>
      </c>
      <c r="T61" s="202">
        <v>975.0</v>
      </c>
      <c r="U61" s="198"/>
      <c r="V61" s="136"/>
      <c r="W61" s="196"/>
      <c r="X61" s="196"/>
      <c r="Y61" s="238" t="s">
        <v>547</v>
      </c>
      <c r="Z61" s="219">
        <v>0.45</v>
      </c>
      <c r="AA61" s="201">
        <v>1.0</v>
      </c>
      <c r="AB61" s="202">
        <v>1500.0</v>
      </c>
    </row>
    <row r="62" ht="15.75" customHeight="1">
      <c r="C62" s="220">
        <v>10.0</v>
      </c>
      <c r="D62" s="220" t="s">
        <v>3602</v>
      </c>
      <c r="E62" s="217" t="s">
        <v>3335</v>
      </c>
      <c r="F62" s="184" t="s">
        <v>3301</v>
      </c>
      <c r="G62" s="231" t="s">
        <v>3353</v>
      </c>
      <c r="H62" s="231"/>
      <c r="I62" s="221">
        <v>0.0</v>
      </c>
      <c r="J62" s="221">
        <v>8.0</v>
      </c>
      <c r="K62" s="222">
        <v>15290.0</v>
      </c>
      <c r="L62" s="189"/>
      <c r="M62" s="232">
        <v>6.39</v>
      </c>
      <c r="N62" s="231">
        <v>7.0</v>
      </c>
      <c r="O62" s="231" t="s">
        <v>3603</v>
      </c>
      <c r="P62" s="231"/>
      <c r="Q62" s="233" t="s">
        <v>3600</v>
      </c>
      <c r="R62" s="2">
        <v>5.8</v>
      </c>
      <c r="S62" s="2">
        <v>4.0</v>
      </c>
      <c r="T62" s="190">
        <v>7924.0</v>
      </c>
      <c r="U62" s="221">
        <v>4.49</v>
      </c>
      <c r="V62" s="184">
        <v>1.0</v>
      </c>
      <c r="W62" s="186">
        <v>2308.0</v>
      </c>
      <c r="X62" s="186"/>
      <c r="Y62" s="233" t="s">
        <v>3600</v>
      </c>
      <c r="Z62" s="2">
        <v>2.55</v>
      </c>
      <c r="AA62" s="194">
        <v>0.0</v>
      </c>
      <c r="AB62" s="190">
        <v>0.0</v>
      </c>
    </row>
    <row r="63" ht="12.75" customHeight="1">
      <c r="C63" s="114"/>
      <c r="D63" s="114"/>
      <c r="E63" s="114"/>
      <c r="H63" s="231"/>
      <c r="I63" s="193"/>
      <c r="J63" s="193"/>
      <c r="K63" s="191"/>
      <c r="L63" s="234"/>
      <c r="M63" s="204"/>
      <c r="Q63" s="235" t="s">
        <v>3601</v>
      </c>
      <c r="R63" s="2">
        <v>6.03</v>
      </c>
      <c r="S63" s="2">
        <v>2.0</v>
      </c>
      <c r="T63" s="190">
        <v>3558.0</v>
      </c>
      <c r="U63" s="193"/>
      <c r="W63" s="191"/>
      <c r="X63" s="191"/>
      <c r="Y63" s="235" t="s">
        <v>3601</v>
      </c>
      <c r="Z63" s="2">
        <v>4.01</v>
      </c>
      <c r="AA63" s="194">
        <v>0.0</v>
      </c>
      <c r="AB63" s="190">
        <v>0.0</v>
      </c>
    </row>
    <row r="64" ht="12.75" customHeight="1">
      <c r="A64" s="219"/>
      <c r="B64" s="219"/>
      <c r="C64" s="115"/>
      <c r="D64" s="115"/>
      <c r="E64" s="115"/>
      <c r="F64" s="136"/>
      <c r="G64" s="136"/>
      <c r="H64" s="236"/>
      <c r="I64" s="198"/>
      <c r="J64" s="198"/>
      <c r="K64" s="196"/>
      <c r="L64" s="237"/>
      <c r="M64" s="206"/>
      <c r="N64" s="136"/>
      <c r="O64" s="136"/>
      <c r="P64" s="136"/>
      <c r="Q64" s="238" t="s">
        <v>547</v>
      </c>
      <c r="R64" s="219">
        <v>10.14</v>
      </c>
      <c r="S64" s="201">
        <v>1.0</v>
      </c>
      <c r="T64" s="202">
        <v>1500.0</v>
      </c>
      <c r="U64" s="198"/>
      <c r="V64" s="136"/>
      <c r="W64" s="196"/>
      <c r="X64" s="196"/>
      <c r="Y64" s="238" t="s">
        <v>547</v>
      </c>
      <c r="Z64" s="219">
        <v>4.49</v>
      </c>
      <c r="AA64" s="201">
        <v>1.0</v>
      </c>
      <c r="AB64" s="202">
        <v>2308.0</v>
      </c>
    </row>
    <row r="65" ht="12.75" customHeight="1">
      <c r="C65" s="163"/>
    </row>
    <row r="66" ht="12.75" customHeight="1">
      <c r="C66" s="163"/>
    </row>
    <row r="67" ht="12.75" customHeight="1">
      <c r="C67" s="163"/>
    </row>
    <row r="68" ht="12.75" customHeight="1">
      <c r="C68" s="163"/>
    </row>
    <row r="69" ht="12.75" customHeight="1">
      <c r="C69" s="163"/>
    </row>
    <row r="70" ht="12.75" customHeight="1">
      <c r="C70" s="163"/>
    </row>
    <row r="71" ht="12.75" customHeight="1">
      <c r="C71" s="163"/>
    </row>
    <row r="72" ht="12.75" customHeight="1">
      <c r="C72" s="163"/>
    </row>
    <row r="73" ht="12.75" customHeight="1">
      <c r="C73" s="163"/>
    </row>
    <row r="74" ht="12.75" customHeight="1">
      <c r="C74" s="163"/>
    </row>
    <row r="75" ht="12.75" customHeight="1">
      <c r="C75" s="163"/>
    </row>
    <row r="76" ht="12.75" customHeight="1">
      <c r="C76" s="120" t="s">
        <v>3604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ht="54.75" customHeight="1">
      <c r="A77" s="81"/>
      <c r="B77" s="81"/>
      <c r="C77" s="239" t="s">
        <v>3447</v>
      </c>
      <c r="D77" s="240" t="s">
        <v>3448</v>
      </c>
      <c r="E77" s="167" t="s">
        <v>3512</v>
      </c>
      <c r="F77" s="167" t="s">
        <v>382</v>
      </c>
      <c r="G77" s="167" t="s">
        <v>3513</v>
      </c>
      <c r="H77" s="167" t="s">
        <v>3302</v>
      </c>
      <c r="I77" s="167" t="s">
        <v>3514</v>
      </c>
      <c r="J77" s="167" t="s">
        <v>3515</v>
      </c>
      <c r="K77" s="167" t="s">
        <v>3516</v>
      </c>
      <c r="L77" s="167" t="s">
        <v>3517</v>
      </c>
      <c r="M77" s="167" t="s">
        <v>3518</v>
      </c>
      <c r="N77" s="167" t="s">
        <v>3519</v>
      </c>
      <c r="O77" s="167" t="s">
        <v>3520</v>
      </c>
      <c r="P77" s="167" t="s">
        <v>3521</v>
      </c>
      <c r="Q77" s="167" t="s">
        <v>3522</v>
      </c>
      <c r="R77" s="167" t="s">
        <v>3523</v>
      </c>
      <c r="S77" s="167" t="s">
        <v>3524</v>
      </c>
      <c r="T77" s="168" t="s">
        <v>3525</v>
      </c>
      <c r="U77" s="167" t="s">
        <v>3526</v>
      </c>
      <c r="V77" s="167" t="s">
        <v>3527</v>
      </c>
      <c r="W77" s="167" t="s">
        <v>3528</v>
      </c>
      <c r="X77" s="167" t="s">
        <v>3529</v>
      </c>
      <c r="Y77" s="167" t="s">
        <v>3530</v>
      </c>
      <c r="Z77" s="167" t="s">
        <v>3531</v>
      </c>
      <c r="AA77" s="167" t="s">
        <v>3532</v>
      </c>
      <c r="AB77" s="168" t="s">
        <v>3533</v>
      </c>
    </row>
    <row r="78" ht="12.75" customHeight="1">
      <c r="A78" s="81"/>
      <c r="B78" s="81"/>
      <c r="C78" s="241"/>
      <c r="D78" s="242"/>
      <c r="E78" s="171" t="s">
        <v>3313</v>
      </c>
      <c r="F78" s="171" t="s">
        <v>3300</v>
      </c>
      <c r="G78" s="171" t="s">
        <v>3352</v>
      </c>
      <c r="H78" s="50" t="s">
        <v>3510</v>
      </c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2"/>
      <c r="U78" s="171"/>
      <c r="V78" s="171"/>
      <c r="W78" s="171"/>
      <c r="X78" s="171"/>
      <c r="Y78" s="171"/>
      <c r="Z78" s="171"/>
      <c r="AA78" s="171"/>
      <c r="AB78" s="172"/>
    </row>
    <row r="79" ht="12.75" customHeight="1">
      <c r="A79" s="163"/>
      <c r="B79" s="163"/>
      <c r="C79" s="173" t="s">
        <v>3450</v>
      </c>
      <c r="D79" s="173" t="s">
        <v>3451</v>
      </c>
      <c r="E79" s="174" t="s">
        <v>3534</v>
      </c>
      <c r="F79" s="175" t="s">
        <v>3535</v>
      </c>
      <c r="G79" s="175" t="s">
        <v>3536</v>
      </c>
      <c r="H79" s="175" t="s">
        <v>3537</v>
      </c>
      <c r="I79" s="176" t="s">
        <v>3538</v>
      </c>
      <c r="J79" s="176" t="s">
        <v>3539</v>
      </c>
      <c r="K79" s="177" t="s">
        <v>3540</v>
      </c>
      <c r="L79" s="177" t="s">
        <v>3541</v>
      </c>
      <c r="M79" s="178" t="s">
        <v>3542</v>
      </c>
      <c r="N79" s="178" t="s">
        <v>3543</v>
      </c>
      <c r="O79" s="178" t="s">
        <v>3544</v>
      </c>
      <c r="P79" s="178" t="s">
        <v>3545</v>
      </c>
      <c r="Q79" s="179" t="s">
        <v>3441</v>
      </c>
      <c r="R79" s="180" t="s">
        <v>3546</v>
      </c>
      <c r="S79" s="180" t="s">
        <v>3547</v>
      </c>
      <c r="T79" s="181" t="s">
        <v>3548</v>
      </c>
      <c r="U79" s="178" t="s">
        <v>3549</v>
      </c>
      <c r="V79" s="178" t="s">
        <v>3550</v>
      </c>
      <c r="W79" s="178" t="s">
        <v>3551</v>
      </c>
      <c r="X79" s="178" t="s">
        <v>3552</v>
      </c>
      <c r="Y79" s="179" t="s">
        <v>3441</v>
      </c>
      <c r="Z79" s="180" t="s">
        <v>3546</v>
      </c>
      <c r="AA79" s="180" t="s">
        <v>3547</v>
      </c>
      <c r="AB79" s="181" t="s">
        <v>3548</v>
      </c>
    </row>
    <row r="80" ht="12.75" customHeight="1">
      <c r="C80" s="182">
        <v>1.0</v>
      </c>
      <c r="D80" s="182" t="s">
        <v>3553</v>
      </c>
      <c r="E80" s="183" t="s">
        <v>3315</v>
      </c>
      <c r="F80" s="184"/>
      <c r="G80" s="184" t="s">
        <v>3353</v>
      </c>
      <c r="H80" s="184" t="s">
        <v>3431</v>
      </c>
      <c r="I80" s="185">
        <v>0.94</v>
      </c>
      <c r="J80" s="184">
        <v>21.0</v>
      </c>
      <c r="K80" s="243" t="s">
        <v>3605</v>
      </c>
      <c r="L80" s="244">
        <f>P80+X80</f>
        <v>196.41</v>
      </c>
      <c r="M80" s="185">
        <v>0.94</v>
      </c>
      <c r="N80" s="184">
        <v>18.0</v>
      </c>
      <c r="O80" s="184">
        <v>1791.0</v>
      </c>
      <c r="P80" s="184">
        <v>168.35</v>
      </c>
      <c r="Q80" s="189" t="s">
        <v>523</v>
      </c>
      <c r="R80" s="2">
        <v>0.94</v>
      </c>
      <c r="S80" s="2">
        <v>1.0</v>
      </c>
      <c r="T80" s="190">
        <v>99.5</v>
      </c>
      <c r="U80" s="185">
        <v>0.94</v>
      </c>
      <c r="V80" s="184">
        <v>3.0</v>
      </c>
      <c r="W80" s="184" t="s">
        <v>3606</v>
      </c>
      <c r="X80" s="245">
        <v>28.06</v>
      </c>
      <c r="Y80" s="189" t="s">
        <v>523</v>
      </c>
      <c r="Z80" s="218" t="s">
        <v>1317</v>
      </c>
      <c r="AA80" s="2">
        <v>0.0</v>
      </c>
      <c r="AB80" s="190">
        <v>0.0</v>
      </c>
    </row>
    <row r="81" ht="12.75" customHeight="1">
      <c r="C81" s="114"/>
      <c r="D81" s="114"/>
      <c r="E81" s="114"/>
      <c r="K81" s="191"/>
      <c r="L81" s="191"/>
      <c r="Q81" s="189" t="s">
        <v>526</v>
      </c>
      <c r="R81" s="2">
        <v>0.94</v>
      </c>
      <c r="S81" s="2">
        <v>1.0</v>
      </c>
      <c r="T81" s="190">
        <v>99.5</v>
      </c>
      <c r="Y81" s="189" t="s">
        <v>526</v>
      </c>
      <c r="Z81" s="218" t="s">
        <v>899</v>
      </c>
      <c r="AA81" s="2">
        <v>0.0</v>
      </c>
      <c r="AB81" s="190">
        <v>0.0</v>
      </c>
    </row>
    <row r="82" ht="12.75" customHeight="1">
      <c r="C82" s="114"/>
      <c r="D82" s="114"/>
      <c r="E82" s="114"/>
      <c r="K82" s="191"/>
      <c r="L82" s="191"/>
      <c r="Q82" s="189" t="s">
        <v>529</v>
      </c>
      <c r="R82" s="2">
        <v>0.94</v>
      </c>
      <c r="S82" s="2">
        <v>1.0</v>
      </c>
      <c r="T82" s="190">
        <v>99.5</v>
      </c>
      <c r="Y82" s="189" t="s">
        <v>529</v>
      </c>
      <c r="Z82" s="218" t="s">
        <v>1054</v>
      </c>
      <c r="AA82" s="194">
        <v>1.0</v>
      </c>
      <c r="AB82" s="190">
        <v>99.5</v>
      </c>
    </row>
    <row r="83" ht="12.75" customHeight="1">
      <c r="C83" s="114"/>
      <c r="D83" s="114"/>
      <c r="E83" s="114"/>
      <c r="K83" s="191"/>
      <c r="L83" s="191"/>
      <c r="Q83" s="189" t="s">
        <v>532</v>
      </c>
      <c r="R83" s="2">
        <v>0.94</v>
      </c>
      <c r="S83" s="2">
        <v>1.0</v>
      </c>
      <c r="T83" s="190">
        <v>99.5</v>
      </c>
      <c r="Y83" s="189" t="s">
        <v>532</v>
      </c>
      <c r="Z83" s="218" t="s">
        <v>1054</v>
      </c>
      <c r="AA83" s="194">
        <v>1.0</v>
      </c>
      <c r="AB83" s="190">
        <v>99.5</v>
      </c>
    </row>
    <row r="84" ht="12.75" customHeight="1">
      <c r="C84" s="114"/>
      <c r="D84" s="114"/>
      <c r="E84" s="114"/>
      <c r="K84" s="191"/>
      <c r="L84" s="191"/>
      <c r="Q84" s="189" t="s">
        <v>535</v>
      </c>
      <c r="R84" s="2">
        <v>0.94</v>
      </c>
      <c r="S84" s="2">
        <v>2.0</v>
      </c>
      <c r="T84" s="190">
        <f t="shared" ref="T84:T89" si="1">$T$80*S84</f>
        <v>199</v>
      </c>
      <c r="Y84" s="189" t="s">
        <v>535</v>
      </c>
      <c r="Z84" s="218" t="s">
        <v>1054</v>
      </c>
      <c r="AA84" s="194">
        <v>1.0</v>
      </c>
      <c r="AB84" s="190">
        <v>99.5</v>
      </c>
    </row>
    <row r="85" ht="12.75" customHeight="1">
      <c r="C85" s="114"/>
      <c r="D85" s="114"/>
      <c r="E85" s="114"/>
      <c r="K85" s="191"/>
      <c r="L85" s="191"/>
      <c r="Q85" s="189" t="s">
        <v>538</v>
      </c>
      <c r="R85" s="2">
        <v>0.94</v>
      </c>
      <c r="S85" s="2">
        <v>2.0</v>
      </c>
      <c r="T85" s="190">
        <f t="shared" si="1"/>
        <v>199</v>
      </c>
      <c r="Y85" s="189" t="s">
        <v>538</v>
      </c>
      <c r="Z85" s="218" t="s">
        <v>1153</v>
      </c>
      <c r="AA85" s="2">
        <v>0.0</v>
      </c>
      <c r="AB85" s="190">
        <v>0.0</v>
      </c>
    </row>
    <row r="86" ht="12.75" customHeight="1">
      <c r="C86" s="114"/>
      <c r="D86" s="114"/>
      <c r="E86" s="114"/>
      <c r="K86" s="191"/>
      <c r="L86" s="191"/>
      <c r="Q86" s="189" t="s">
        <v>541</v>
      </c>
      <c r="R86" s="2">
        <v>0.94</v>
      </c>
      <c r="S86" s="2">
        <v>2.0</v>
      </c>
      <c r="T86" s="190">
        <f t="shared" si="1"/>
        <v>199</v>
      </c>
      <c r="Y86" s="189" t="s">
        <v>541</v>
      </c>
      <c r="Z86" s="246" t="s">
        <v>885</v>
      </c>
      <c r="AA86" s="2">
        <v>0.0</v>
      </c>
      <c r="AB86" s="190">
        <v>0.0</v>
      </c>
    </row>
    <row r="87" ht="12.75" customHeight="1">
      <c r="C87" s="114"/>
      <c r="D87" s="114"/>
      <c r="E87" s="114"/>
      <c r="K87" s="191"/>
      <c r="L87" s="191"/>
      <c r="Q87" s="189" t="s">
        <v>544</v>
      </c>
      <c r="R87" s="2">
        <v>0.94</v>
      </c>
      <c r="S87" s="2">
        <v>2.0</v>
      </c>
      <c r="T87" s="190">
        <f t="shared" si="1"/>
        <v>199</v>
      </c>
      <c r="Y87" s="189" t="s">
        <v>544</v>
      </c>
      <c r="Z87" s="247" t="s">
        <v>2677</v>
      </c>
      <c r="AA87" s="194">
        <v>0.0</v>
      </c>
      <c r="AB87" s="190">
        <v>0.0</v>
      </c>
    </row>
    <row r="88" ht="12.75" customHeight="1">
      <c r="C88" s="114"/>
      <c r="D88" s="114"/>
      <c r="E88" s="114"/>
      <c r="K88" s="191"/>
      <c r="L88" s="191"/>
      <c r="Q88" s="189" t="s">
        <v>547</v>
      </c>
      <c r="R88" s="2">
        <v>0.94</v>
      </c>
      <c r="S88" s="2">
        <v>3.0</v>
      </c>
      <c r="T88" s="190">
        <f t="shared" si="1"/>
        <v>298.5</v>
      </c>
      <c r="Y88" s="189" t="s">
        <v>547</v>
      </c>
      <c r="Z88" s="246" t="s">
        <v>2658</v>
      </c>
      <c r="AA88" s="194">
        <v>0.0</v>
      </c>
      <c r="AB88" s="190">
        <v>0.0</v>
      </c>
    </row>
    <row r="89" ht="12.75" customHeight="1">
      <c r="C89" s="115"/>
      <c r="D89" s="115"/>
      <c r="E89" s="115"/>
      <c r="F89" s="136"/>
      <c r="G89" s="136"/>
      <c r="H89" s="136"/>
      <c r="I89" s="136"/>
      <c r="J89" s="136"/>
      <c r="K89" s="196"/>
      <c r="L89" s="196"/>
      <c r="M89" s="136"/>
      <c r="N89" s="136"/>
      <c r="O89" s="136"/>
      <c r="P89" s="136"/>
      <c r="Q89" s="199" t="s">
        <v>550</v>
      </c>
      <c r="R89" s="2">
        <v>0.94</v>
      </c>
      <c r="S89" s="199">
        <v>3.0</v>
      </c>
      <c r="T89" s="199">
        <f t="shared" si="1"/>
        <v>298.5</v>
      </c>
      <c r="U89" s="136"/>
      <c r="V89" s="136"/>
      <c r="W89" s="136"/>
      <c r="X89" s="136"/>
      <c r="Y89" s="199" t="s">
        <v>550</v>
      </c>
      <c r="Z89" s="247" t="s">
        <v>1130</v>
      </c>
      <c r="AA89" s="201">
        <v>0.0</v>
      </c>
      <c r="AB89" s="248">
        <v>0.0</v>
      </c>
    </row>
    <row r="90" ht="12.75" customHeight="1">
      <c r="C90" s="182">
        <v>2.0</v>
      </c>
      <c r="D90" s="182" t="s">
        <v>3583</v>
      </c>
      <c r="E90" s="183" t="s">
        <v>3334</v>
      </c>
      <c r="F90" s="184"/>
      <c r="G90" s="184" t="s">
        <v>3353</v>
      </c>
      <c r="H90" s="184" t="s">
        <v>3431</v>
      </c>
      <c r="I90" s="185">
        <v>0.93</v>
      </c>
      <c r="J90" s="184">
        <f>SUM(S90:S99)+SUM(AA90:AA99)</f>
        <v>26</v>
      </c>
      <c r="K90" s="243">
        <v>10348.0</v>
      </c>
      <c r="L90" s="243">
        <v>962.3599999999999</v>
      </c>
      <c r="M90" s="185">
        <v>0.93</v>
      </c>
      <c r="N90" s="184">
        <f>SUM(S90:S99)</f>
        <v>22</v>
      </c>
      <c r="O90" s="184">
        <v>8756.0</v>
      </c>
      <c r="P90" s="184">
        <v>814.31</v>
      </c>
      <c r="Q90" s="189" t="s">
        <v>523</v>
      </c>
      <c r="R90" s="218">
        <v>0.93</v>
      </c>
      <c r="S90" s="189">
        <v>1.0</v>
      </c>
      <c r="T90" s="190">
        <v>398.0</v>
      </c>
      <c r="U90" s="185">
        <v>0.93</v>
      </c>
      <c r="V90" s="184">
        <f>SUM(AA90:AA99)</f>
        <v>4</v>
      </c>
      <c r="W90" s="186" t="s">
        <v>3607</v>
      </c>
      <c r="X90" s="186">
        <v>148.06</v>
      </c>
      <c r="Y90" s="189" t="s">
        <v>523</v>
      </c>
      <c r="Z90" s="218" t="s">
        <v>1560</v>
      </c>
      <c r="AA90" s="2">
        <v>0.0</v>
      </c>
      <c r="AB90" s="190">
        <v>0.0</v>
      </c>
    </row>
    <row r="91" ht="12.75" customHeight="1">
      <c r="C91" s="114"/>
      <c r="D91" s="114"/>
      <c r="E91" s="114"/>
      <c r="K91" s="191"/>
      <c r="L91" s="191"/>
      <c r="Q91" s="189" t="s">
        <v>526</v>
      </c>
      <c r="R91" s="218">
        <v>0.93</v>
      </c>
      <c r="S91" s="189">
        <v>2.0</v>
      </c>
      <c r="T91" s="190">
        <f>$T$90*S91</f>
        <v>796</v>
      </c>
      <c r="W91" s="191"/>
      <c r="X91" s="191"/>
      <c r="Y91" s="189" t="s">
        <v>526</v>
      </c>
      <c r="Z91" s="218" t="s">
        <v>1431</v>
      </c>
      <c r="AA91" s="2">
        <v>0.0</v>
      </c>
      <c r="AB91" s="190">
        <v>0.0</v>
      </c>
    </row>
    <row r="92" ht="12.75" customHeight="1">
      <c r="C92" s="114"/>
      <c r="D92" s="114"/>
      <c r="E92" s="114"/>
      <c r="K92" s="191"/>
      <c r="L92" s="191"/>
      <c r="Q92" s="189" t="s">
        <v>529</v>
      </c>
      <c r="R92" s="218">
        <v>0.93</v>
      </c>
      <c r="S92" s="189">
        <v>0.0</v>
      </c>
      <c r="T92" s="190">
        <v>0.0</v>
      </c>
      <c r="W92" s="191"/>
      <c r="X92" s="191"/>
      <c r="Y92" s="189" t="s">
        <v>529</v>
      </c>
      <c r="Z92" s="218" t="s">
        <v>1153</v>
      </c>
      <c r="AA92" s="194">
        <v>2.0</v>
      </c>
      <c r="AB92" s="190">
        <v>796.0</v>
      </c>
    </row>
    <row r="93" ht="12.75" customHeight="1">
      <c r="C93" s="114"/>
      <c r="D93" s="114"/>
      <c r="E93" s="114"/>
      <c r="K93" s="191"/>
      <c r="L93" s="191"/>
      <c r="Q93" s="189" t="s">
        <v>532</v>
      </c>
      <c r="R93" s="218">
        <v>0.93</v>
      </c>
      <c r="S93" s="189">
        <v>0.0</v>
      </c>
      <c r="T93" s="190">
        <v>0.0</v>
      </c>
      <c r="W93" s="191"/>
      <c r="X93" s="191"/>
      <c r="Y93" s="189" t="s">
        <v>532</v>
      </c>
      <c r="Z93" s="218" t="s">
        <v>1153</v>
      </c>
      <c r="AA93" s="194">
        <v>1.0</v>
      </c>
      <c r="AB93" s="190">
        <v>398.0</v>
      </c>
    </row>
    <row r="94" ht="12.75" customHeight="1">
      <c r="C94" s="114"/>
      <c r="D94" s="114"/>
      <c r="E94" s="114"/>
      <c r="K94" s="191"/>
      <c r="L94" s="191"/>
      <c r="Q94" s="189" t="s">
        <v>535</v>
      </c>
      <c r="R94" s="218">
        <v>0.93</v>
      </c>
      <c r="S94" s="189">
        <v>0.0</v>
      </c>
      <c r="T94" s="190">
        <v>0.0</v>
      </c>
      <c r="W94" s="191"/>
      <c r="X94" s="191"/>
      <c r="Y94" s="189" t="s">
        <v>535</v>
      </c>
      <c r="Z94" s="218" t="s">
        <v>1153</v>
      </c>
      <c r="AA94" s="194">
        <v>1.0</v>
      </c>
      <c r="AB94" s="190">
        <v>398.0</v>
      </c>
    </row>
    <row r="95" ht="12.75" customHeight="1">
      <c r="C95" s="114"/>
      <c r="D95" s="114"/>
      <c r="E95" s="114"/>
      <c r="K95" s="191"/>
      <c r="L95" s="191"/>
      <c r="Q95" s="189" t="s">
        <v>538</v>
      </c>
      <c r="R95" s="218">
        <v>0.93</v>
      </c>
      <c r="S95" s="189">
        <v>0.0</v>
      </c>
      <c r="T95" s="190">
        <v>0.0</v>
      </c>
      <c r="W95" s="191"/>
      <c r="X95" s="191"/>
      <c r="Y95" s="189" t="s">
        <v>538</v>
      </c>
      <c r="Z95" s="218" t="s">
        <v>3589</v>
      </c>
      <c r="AA95" s="2">
        <v>0.0</v>
      </c>
      <c r="AB95" s="190">
        <v>0.0</v>
      </c>
    </row>
    <row r="96" ht="12.75" customHeight="1">
      <c r="C96" s="114"/>
      <c r="D96" s="114"/>
      <c r="E96" s="114"/>
      <c r="K96" s="191"/>
      <c r="L96" s="191"/>
      <c r="Q96" s="189" t="s">
        <v>541</v>
      </c>
      <c r="R96" s="218">
        <v>0.93</v>
      </c>
      <c r="S96" s="189">
        <v>0.0</v>
      </c>
      <c r="T96" s="190">
        <v>0.0</v>
      </c>
      <c r="W96" s="191"/>
      <c r="X96" s="191"/>
      <c r="Y96" s="189" t="s">
        <v>541</v>
      </c>
      <c r="Z96" s="249" t="s">
        <v>1034</v>
      </c>
      <c r="AA96" s="2">
        <v>0.0</v>
      </c>
      <c r="AB96" s="190">
        <v>0.0</v>
      </c>
    </row>
    <row r="97" ht="12.75" customHeight="1">
      <c r="C97" s="114"/>
      <c r="D97" s="114"/>
      <c r="E97" s="114"/>
      <c r="K97" s="191"/>
      <c r="L97" s="191"/>
      <c r="Q97" s="189" t="s">
        <v>544</v>
      </c>
      <c r="R97" s="218">
        <v>0.93</v>
      </c>
      <c r="S97" s="189">
        <v>0.0</v>
      </c>
      <c r="T97" s="190">
        <v>0.0</v>
      </c>
      <c r="W97" s="191"/>
      <c r="X97" s="191"/>
      <c r="Y97" s="189" t="s">
        <v>544</v>
      </c>
      <c r="Z97" s="249" t="s">
        <v>1908</v>
      </c>
      <c r="AA97" s="194">
        <v>0.0</v>
      </c>
      <c r="AB97" s="190">
        <v>0.0</v>
      </c>
    </row>
    <row r="98" ht="12.75" customHeight="1">
      <c r="C98" s="114"/>
      <c r="D98" s="114"/>
      <c r="E98" s="114"/>
      <c r="K98" s="191"/>
      <c r="L98" s="191"/>
      <c r="Q98" s="189" t="s">
        <v>547</v>
      </c>
      <c r="R98" s="218">
        <v>0.93</v>
      </c>
      <c r="S98" s="189">
        <v>9.0</v>
      </c>
      <c r="T98" s="190">
        <f t="shared" ref="T98:T99" si="2">$T$90*S98</f>
        <v>3582</v>
      </c>
      <c r="W98" s="191"/>
      <c r="X98" s="191"/>
      <c r="Y98" s="189" t="s">
        <v>547</v>
      </c>
      <c r="Z98" s="249" t="s">
        <v>1600</v>
      </c>
      <c r="AA98" s="194">
        <v>0.0</v>
      </c>
      <c r="AB98" s="190">
        <v>0.0</v>
      </c>
    </row>
    <row r="99" ht="12.75" customHeight="1">
      <c r="C99" s="115"/>
      <c r="D99" s="115"/>
      <c r="E99" s="115"/>
      <c r="F99" s="136"/>
      <c r="G99" s="136"/>
      <c r="H99" s="136"/>
      <c r="I99" s="136"/>
      <c r="J99" s="136"/>
      <c r="K99" s="196"/>
      <c r="L99" s="196"/>
      <c r="M99" s="136"/>
      <c r="N99" s="136"/>
      <c r="O99" s="136"/>
      <c r="P99" s="136"/>
      <c r="Q99" s="199" t="s">
        <v>550</v>
      </c>
      <c r="R99" s="218">
        <v>0.93</v>
      </c>
      <c r="S99" s="199">
        <v>10.0</v>
      </c>
      <c r="T99" s="248">
        <f t="shared" si="2"/>
        <v>3980</v>
      </c>
      <c r="U99" s="136"/>
      <c r="V99" s="136"/>
      <c r="W99" s="196"/>
      <c r="X99" s="196"/>
      <c r="Y99" s="199" t="s">
        <v>550</v>
      </c>
      <c r="Z99" s="249" t="s">
        <v>3608</v>
      </c>
      <c r="AA99" s="201">
        <v>0.0</v>
      </c>
      <c r="AB99" s="248">
        <v>0.0</v>
      </c>
    </row>
    <row r="100" ht="12.75" customHeight="1">
      <c r="C100" s="163"/>
    </row>
    <row r="101" ht="12.75" customHeight="1">
      <c r="C101" s="163"/>
    </row>
    <row r="102" ht="12.75" customHeight="1">
      <c r="C102" s="163"/>
    </row>
    <row r="103" ht="12.75" customHeight="1">
      <c r="C103" s="1"/>
    </row>
    <row r="104" ht="12.75" customHeight="1">
      <c r="C104" s="163"/>
    </row>
    <row r="105" ht="12.75" customHeight="1">
      <c r="C105" s="163"/>
    </row>
    <row r="106" ht="12.75" customHeight="1">
      <c r="C106" s="163"/>
    </row>
    <row r="107" ht="12.75" customHeight="1">
      <c r="C107" s="163"/>
    </row>
    <row r="108" ht="12.75" customHeight="1">
      <c r="C108" s="163"/>
    </row>
    <row r="109" ht="12.75" customHeight="1">
      <c r="C109" s="163"/>
    </row>
    <row r="110" ht="12.75" customHeight="1">
      <c r="C110" s="163"/>
    </row>
    <row r="111" ht="12.75" customHeight="1">
      <c r="C111" s="163"/>
    </row>
    <row r="112" ht="12.75" customHeight="1">
      <c r="C112" s="163"/>
    </row>
    <row r="113" ht="12.75" customHeight="1">
      <c r="C113" s="163"/>
    </row>
    <row r="114" ht="12.75" customHeight="1">
      <c r="C114" s="163"/>
    </row>
    <row r="115" ht="12.75" customHeight="1">
      <c r="C115" s="163"/>
    </row>
    <row r="116" ht="12.75" customHeight="1">
      <c r="C116" s="163"/>
    </row>
    <row r="117" ht="12.75" customHeight="1">
      <c r="C117" s="163"/>
    </row>
    <row r="118" ht="12.75" customHeight="1">
      <c r="C118" s="163"/>
    </row>
    <row r="119" ht="12.75" customHeight="1">
      <c r="C119" s="163"/>
    </row>
    <row r="120" ht="12.75" customHeight="1">
      <c r="C120" s="163"/>
    </row>
    <row r="121" ht="12.75" customHeight="1">
      <c r="C121" s="163"/>
    </row>
    <row r="122" ht="12.75" customHeight="1">
      <c r="C122" s="163"/>
    </row>
    <row r="123" ht="12.75" customHeight="1">
      <c r="C123" s="163"/>
    </row>
    <row r="124" ht="12.75" customHeight="1">
      <c r="C124" s="163"/>
    </row>
    <row r="125" ht="12.75" customHeight="1">
      <c r="C125" s="163"/>
    </row>
    <row r="126" ht="12.75" customHeight="1">
      <c r="C126" s="163"/>
    </row>
    <row r="127" ht="12.75" customHeight="1">
      <c r="C127" s="163"/>
    </row>
    <row r="128" ht="12.75" customHeight="1">
      <c r="C128" s="163"/>
    </row>
    <row r="129" ht="12.75" customHeight="1">
      <c r="C129" s="163"/>
    </row>
    <row r="130" ht="12.75" customHeight="1">
      <c r="C130" s="163"/>
    </row>
    <row r="131" ht="12.75" customHeight="1">
      <c r="C131" s="163"/>
    </row>
    <row r="132" ht="12.75" customHeight="1">
      <c r="C132" s="163"/>
    </row>
    <row r="133" ht="12.75" customHeight="1">
      <c r="C133" s="163"/>
    </row>
    <row r="134" ht="12.75" customHeight="1">
      <c r="C134" s="163"/>
    </row>
    <row r="135" ht="12.75" customHeight="1">
      <c r="C135" s="163"/>
    </row>
    <row r="136" ht="12.75" customHeight="1">
      <c r="C136" s="163"/>
    </row>
    <row r="137" ht="12.75" customHeight="1">
      <c r="C137" s="163"/>
    </row>
    <row r="138" ht="12.75" customHeight="1">
      <c r="C138" s="163"/>
    </row>
    <row r="139" ht="12.75" customHeight="1">
      <c r="C139" s="163"/>
    </row>
    <row r="140" ht="12.75" customHeight="1">
      <c r="C140" s="163"/>
    </row>
    <row r="141" ht="12.75" customHeight="1">
      <c r="C141" s="163"/>
    </row>
    <row r="142" ht="12.75" customHeight="1">
      <c r="C142" s="163"/>
    </row>
    <row r="143" ht="12.75" customHeight="1">
      <c r="C143" s="163"/>
    </row>
    <row r="144" ht="12.75" customHeight="1">
      <c r="C144" s="163"/>
    </row>
    <row r="145" ht="12.75" customHeight="1">
      <c r="C145" s="163"/>
    </row>
    <row r="146" ht="12.75" customHeight="1">
      <c r="C146" s="163"/>
    </row>
    <row r="147" ht="12.75" customHeight="1">
      <c r="C147" s="163"/>
    </row>
    <row r="148" ht="12.75" customHeight="1">
      <c r="C148" s="163"/>
    </row>
    <row r="149" ht="12.75" customHeight="1">
      <c r="C149" s="163"/>
    </row>
    <row r="150" ht="12.75" customHeight="1">
      <c r="C150" s="163"/>
    </row>
    <row r="151" ht="12.75" customHeight="1">
      <c r="C151" s="163"/>
    </row>
    <row r="152" ht="12.75" customHeight="1">
      <c r="C152" s="163"/>
    </row>
    <row r="153" ht="12.75" customHeight="1">
      <c r="C153" s="163"/>
    </row>
    <row r="154" ht="12.75" customHeight="1">
      <c r="C154" s="163"/>
    </row>
    <row r="155" ht="12.75" customHeight="1">
      <c r="C155" s="163"/>
    </row>
    <row r="156" ht="12.75" customHeight="1">
      <c r="C156" s="163"/>
    </row>
    <row r="157" ht="12.75" customHeight="1">
      <c r="C157" s="163"/>
    </row>
    <row r="158" ht="12.75" customHeight="1">
      <c r="C158" s="163"/>
    </row>
    <row r="159" ht="12.75" customHeight="1">
      <c r="C159" s="163"/>
    </row>
    <row r="160" ht="12.75" customHeight="1">
      <c r="C160" s="163"/>
    </row>
    <row r="161" ht="12.75" customHeight="1">
      <c r="C161" s="163"/>
    </row>
    <row r="162" ht="12.75" customHeight="1">
      <c r="C162" s="163"/>
    </row>
    <row r="163" ht="12.75" customHeight="1">
      <c r="C163" s="163"/>
    </row>
    <row r="164" ht="12.75" customHeight="1">
      <c r="C164" s="163"/>
    </row>
    <row r="165" ht="12.75" customHeight="1">
      <c r="C165" s="163"/>
    </row>
    <row r="166" ht="12.75" customHeight="1">
      <c r="C166" s="163"/>
    </row>
    <row r="167" ht="12.75" customHeight="1">
      <c r="C167" s="163"/>
    </row>
    <row r="168" ht="12.75" customHeight="1">
      <c r="C168" s="163"/>
    </row>
    <row r="169" ht="12.75" customHeight="1">
      <c r="C169" s="163"/>
    </row>
    <row r="170" ht="12.75" customHeight="1">
      <c r="C170" s="163"/>
    </row>
    <row r="171" ht="12.75" customHeight="1">
      <c r="C171" s="163"/>
    </row>
    <row r="172" ht="12.75" customHeight="1">
      <c r="C172" s="163"/>
    </row>
    <row r="173" ht="12.75" customHeight="1">
      <c r="C173" s="163"/>
    </row>
    <row r="174" ht="12.75" customHeight="1">
      <c r="C174" s="163"/>
    </row>
    <row r="175" ht="12.75" customHeight="1">
      <c r="C175" s="163"/>
    </row>
    <row r="176" ht="12.75" customHeight="1">
      <c r="C176" s="163"/>
    </row>
    <row r="177" ht="12.75" customHeight="1">
      <c r="C177" s="163"/>
    </row>
    <row r="178" ht="12.75" customHeight="1">
      <c r="C178" s="163"/>
    </row>
    <row r="179" ht="12.75" customHeight="1">
      <c r="C179" s="163"/>
    </row>
    <row r="180" ht="12.75" customHeight="1">
      <c r="C180" s="163"/>
    </row>
    <row r="181" ht="12.75" customHeight="1">
      <c r="C181" s="163"/>
    </row>
    <row r="182" ht="12.75" customHeight="1">
      <c r="C182" s="163"/>
    </row>
    <row r="183" ht="12.75" customHeight="1">
      <c r="C183" s="163"/>
    </row>
    <row r="184" ht="12.75" customHeight="1">
      <c r="C184" s="163"/>
    </row>
    <row r="185" ht="12.75" customHeight="1">
      <c r="C185" s="163"/>
    </row>
    <row r="186" ht="12.75" customHeight="1">
      <c r="C186" s="163"/>
    </row>
    <row r="187" ht="12.75" customHeight="1">
      <c r="C187" s="163"/>
    </row>
    <row r="188" ht="12.75" customHeight="1">
      <c r="C188" s="163"/>
    </row>
    <row r="189" ht="12.75" customHeight="1">
      <c r="C189" s="163"/>
    </row>
    <row r="190" ht="12.75" customHeight="1">
      <c r="C190" s="163"/>
    </row>
    <row r="191" ht="12.75" customHeight="1">
      <c r="C191" s="163"/>
    </row>
    <row r="192" ht="12.75" customHeight="1">
      <c r="C192" s="163"/>
    </row>
    <row r="193" ht="12.75" customHeight="1">
      <c r="C193" s="163"/>
    </row>
    <row r="194" ht="12.75" customHeight="1">
      <c r="C194" s="163"/>
    </row>
    <row r="195" ht="12.75" customHeight="1">
      <c r="C195" s="163"/>
    </row>
    <row r="196" ht="12.75" customHeight="1">
      <c r="C196" s="163"/>
    </row>
    <row r="197" ht="12.75" customHeight="1">
      <c r="C197" s="163"/>
    </row>
    <row r="198" ht="12.75" customHeight="1">
      <c r="C198" s="163"/>
    </row>
    <row r="199" ht="12.75" customHeight="1">
      <c r="C199" s="163"/>
    </row>
    <row r="200" ht="12.75" customHeight="1">
      <c r="C200" s="163"/>
    </row>
    <row r="201" ht="12.75" customHeight="1">
      <c r="C201" s="163"/>
    </row>
    <row r="202" ht="12.75" customHeight="1">
      <c r="C202" s="163"/>
    </row>
    <row r="203" ht="12.75" customHeight="1">
      <c r="C203" s="163"/>
    </row>
    <row r="204" ht="12.75" customHeight="1">
      <c r="C204" s="163"/>
    </row>
    <row r="205" ht="12.75" customHeight="1">
      <c r="C205" s="163"/>
    </row>
    <row r="206" ht="12.75" customHeight="1">
      <c r="C206" s="163"/>
    </row>
    <row r="207" ht="12.75" customHeight="1">
      <c r="C207" s="163"/>
    </row>
    <row r="208" ht="12.75" customHeight="1">
      <c r="C208" s="163"/>
    </row>
    <row r="209" ht="12.75" customHeight="1">
      <c r="C209" s="163"/>
    </row>
    <row r="210" ht="12.75" customHeight="1">
      <c r="C210" s="163"/>
    </row>
    <row r="211" ht="12.75" customHeight="1">
      <c r="C211" s="163"/>
    </row>
    <row r="212" ht="12.75" customHeight="1">
      <c r="C212" s="163"/>
    </row>
    <row r="213" ht="12.75" customHeight="1">
      <c r="C213" s="163"/>
    </row>
    <row r="214" ht="12.75" customHeight="1">
      <c r="C214" s="163"/>
    </row>
    <row r="215" ht="12.75" customHeight="1">
      <c r="C215" s="163"/>
    </row>
    <row r="216" ht="12.75" customHeight="1">
      <c r="C216" s="163"/>
    </row>
    <row r="217" ht="12.75" customHeight="1">
      <c r="C217" s="163"/>
    </row>
    <row r="218" ht="12.75" customHeight="1">
      <c r="C218" s="163"/>
    </row>
    <row r="219" ht="12.75" customHeight="1">
      <c r="C219" s="163"/>
    </row>
    <row r="220" ht="12.75" customHeight="1">
      <c r="C220" s="163"/>
    </row>
    <row r="221" ht="12.75" customHeight="1">
      <c r="C221" s="163"/>
    </row>
    <row r="222" ht="12.75" customHeight="1">
      <c r="C222" s="163"/>
    </row>
    <row r="223" ht="12.75" customHeight="1">
      <c r="C223" s="163"/>
    </row>
    <row r="224" ht="12.75" customHeight="1">
      <c r="C224" s="163"/>
    </row>
    <row r="225" ht="12.75" customHeight="1">
      <c r="C225" s="163"/>
    </row>
    <row r="226" ht="12.75" customHeight="1">
      <c r="C226" s="163"/>
    </row>
    <row r="227" ht="12.75" customHeight="1">
      <c r="C227" s="163"/>
    </row>
    <row r="228" ht="12.75" customHeight="1">
      <c r="C228" s="163"/>
    </row>
    <row r="229" ht="12.75" customHeight="1">
      <c r="C229" s="163"/>
    </row>
    <row r="230" ht="12.75" customHeight="1">
      <c r="C230" s="163"/>
    </row>
    <row r="231" ht="12.75" customHeight="1">
      <c r="C231" s="163"/>
    </row>
    <row r="232" ht="12.75" customHeight="1">
      <c r="C232" s="163"/>
    </row>
    <row r="233" ht="12.75" customHeight="1">
      <c r="C233" s="163"/>
    </row>
    <row r="234" ht="12.75" customHeight="1">
      <c r="C234" s="163"/>
    </row>
    <row r="235" ht="12.75" customHeight="1">
      <c r="C235" s="163"/>
    </row>
    <row r="236" ht="12.75" customHeight="1">
      <c r="C236" s="163"/>
    </row>
    <row r="237" ht="12.75" customHeight="1">
      <c r="C237" s="163"/>
    </row>
    <row r="238" ht="12.75" customHeight="1">
      <c r="C238" s="163"/>
    </row>
    <row r="239" ht="12.75" customHeight="1">
      <c r="C239" s="163"/>
    </row>
    <row r="240" ht="12.75" customHeight="1">
      <c r="C240" s="163"/>
    </row>
    <row r="241" ht="12.75" customHeight="1">
      <c r="C241" s="163"/>
    </row>
    <row r="242" ht="12.75" customHeight="1">
      <c r="C242" s="163"/>
    </row>
    <row r="243" ht="12.75" customHeight="1">
      <c r="C243" s="163"/>
    </row>
    <row r="244" ht="12.75" customHeight="1">
      <c r="C244" s="163"/>
    </row>
    <row r="245" ht="12.75" customHeight="1">
      <c r="C245" s="163"/>
    </row>
    <row r="246" ht="12.75" customHeight="1">
      <c r="C246" s="163"/>
    </row>
    <row r="247" ht="12.75" customHeight="1">
      <c r="C247" s="163"/>
    </row>
    <row r="248" ht="12.75" customHeight="1">
      <c r="C248" s="163"/>
    </row>
    <row r="249" ht="12.75" customHeight="1">
      <c r="C249" s="163"/>
    </row>
    <row r="250" ht="12.75" customHeight="1">
      <c r="C250" s="163"/>
    </row>
    <row r="251" ht="12.75" customHeight="1">
      <c r="C251" s="163"/>
    </row>
    <row r="252" ht="12.75" customHeight="1">
      <c r="C252" s="163"/>
    </row>
    <row r="253" ht="12.75" customHeight="1">
      <c r="C253" s="163"/>
    </row>
    <row r="254" ht="12.75" customHeight="1">
      <c r="C254" s="163"/>
    </row>
    <row r="255" ht="12.75" customHeight="1">
      <c r="C255" s="163"/>
    </row>
    <row r="256" ht="12.75" customHeight="1">
      <c r="C256" s="163"/>
    </row>
    <row r="257" ht="12.75" customHeight="1">
      <c r="C257" s="163"/>
    </row>
    <row r="258" ht="12.75" customHeight="1">
      <c r="C258" s="163"/>
    </row>
    <row r="259" ht="12.75" customHeight="1">
      <c r="C259" s="163"/>
    </row>
    <row r="260" ht="12.75" customHeight="1">
      <c r="C260" s="163"/>
    </row>
    <row r="261" ht="12.75" customHeight="1">
      <c r="C261" s="163"/>
    </row>
    <row r="262" ht="12.75" customHeight="1">
      <c r="C262" s="163"/>
    </row>
    <row r="263" ht="12.75" customHeight="1">
      <c r="C263" s="163"/>
    </row>
    <row r="264" ht="12.75" customHeight="1">
      <c r="C264" s="163"/>
    </row>
    <row r="265" ht="12.75" customHeight="1">
      <c r="C265" s="163"/>
    </row>
    <row r="266" ht="12.75" customHeight="1">
      <c r="C266" s="163"/>
    </row>
    <row r="267" ht="12.75" customHeight="1">
      <c r="C267" s="163"/>
    </row>
    <row r="268" ht="12.75" customHeight="1">
      <c r="C268" s="163"/>
    </row>
    <row r="269" ht="12.75" customHeight="1">
      <c r="C269" s="163"/>
    </row>
    <row r="270" ht="12.75" customHeight="1">
      <c r="C270" s="163"/>
    </row>
    <row r="271" ht="12.75" customHeight="1">
      <c r="C271" s="163"/>
    </row>
    <row r="272" ht="12.75" customHeight="1">
      <c r="C272" s="163"/>
    </row>
    <row r="273" ht="12.75" customHeight="1">
      <c r="C273" s="163"/>
    </row>
    <row r="274" ht="12.75" customHeight="1">
      <c r="C274" s="163"/>
    </row>
    <row r="275" ht="12.75" customHeight="1">
      <c r="C275" s="163"/>
    </row>
    <row r="276" ht="12.75" customHeight="1">
      <c r="C276" s="163"/>
    </row>
    <row r="277" ht="12.75" customHeight="1">
      <c r="C277" s="163"/>
    </row>
    <row r="278" ht="12.75" customHeight="1">
      <c r="C278" s="163"/>
    </row>
    <row r="279" ht="12.75" customHeight="1">
      <c r="C279" s="163"/>
    </row>
    <row r="280" ht="12.75" customHeight="1">
      <c r="C280" s="163"/>
    </row>
    <row r="281" ht="12.75" customHeight="1">
      <c r="C281" s="163"/>
    </row>
    <row r="282" ht="12.75" customHeight="1">
      <c r="C282" s="163"/>
    </row>
    <row r="283" ht="12.75" customHeight="1">
      <c r="C283" s="163"/>
    </row>
    <row r="284" ht="12.75" customHeight="1">
      <c r="C284" s="163"/>
    </row>
    <row r="285" ht="12.75" customHeight="1">
      <c r="C285" s="163"/>
    </row>
    <row r="286" ht="12.75" customHeight="1">
      <c r="C286" s="163"/>
    </row>
    <row r="287" ht="12.75" customHeight="1">
      <c r="C287" s="163"/>
    </row>
    <row r="288" ht="12.75" customHeight="1">
      <c r="C288" s="163"/>
    </row>
    <row r="289" ht="12.75" customHeight="1">
      <c r="C289" s="163"/>
    </row>
    <row r="290" ht="12.75" customHeight="1">
      <c r="C290" s="163"/>
    </row>
    <row r="291" ht="12.75" customHeight="1">
      <c r="C291" s="163"/>
    </row>
    <row r="292" ht="12.75" customHeight="1">
      <c r="C292" s="163"/>
    </row>
    <row r="293" ht="12.75" customHeight="1">
      <c r="C293" s="163"/>
    </row>
    <row r="294" ht="12.75" customHeight="1">
      <c r="C294" s="163"/>
    </row>
    <row r="295" ht="12.75" customHeight="1">
      <c r="C295" s="163"/>
    </row>
    <row r="296" ht="12.75" customHeight="1">
      <c r="C296" s="163"/>
    </row>
    <row r="297" ht="12.75" customHeight="1">
      <c r="C297" s="163"/>
    </row>
    <row r="298" ht="12.75" customHeight="1">
      <c r="C298" s="163"/>
    </row>
    <row r="299" ht="12.75" customHeight="1">
      <c r="C299" s="163"/>
    </row>
    <row r="300" ht="12.75" customHeight="1">
      <c r="C300" s="163"/>
    </row>
    <row r="301" ht="12.75" customHeight="1">
      <c r="C301" s="163"/>
    </row>
    <row r="302" ht="12.75" customHeight="1">
      <c r="C302" s="163"/>
    </row>
    <row r="303" ht="12.75" customHeight="1">
      <c r="C303" s="163"/>
    </row>
    <row r="304" ht="12.75" customHeight="1">
      <c r="C304" s="163"/>
    </row>
    <row r="305" ht="12.75" customHeight="1">
      <c r="C305" s="163"/>
    </row>
    <row r="306" ht="12.75" customHeight="1">
      <c r="C306" s="163"/>
    </row>
    <row r="307" ht="12.75" customHeight="1">
      <c r="C307" s="163"/>
    </row>
    <row r="308" ht="12.75" customHeight="1">
      <c r="C308" s="163"/>
    </row>
    <row r="309" ht="12.75" customHeight="1">
      <c r="C309" s="163"/>
    </row>
    <row r="310" ht="12.75" customHeight="1">
      <c r="C310" s="163"/>
    </row>
    <row r="311" ht="12.75" customHeight="1">
      <c r="C311" s="163"/>
    </row>
    <row r="312" ht="12.75" customHeight="1">
      <c r="C312" s="163"/>
    </row>
    <row r="313" ht="12.75" customHeight="1">
      <c r="C313" s="163"/>
    </row>
    <row r="314" ht="12.75" customHeight="1">
      <c r="C314" s="163"/>
    </row>
    <row r="315" ht="12.75" customHeight="1">
      <c r="C315" s="163"/>
    </row>
    <row r="316" ht="12.75" customHeight="1">
      <c r="C316" s="163"/>
    </row>
    <row r="317" ht="12.75" customHeight="1">
      <c r="C317" s="163"/>
    </row>
    <row r="318" ht="12.75" customHeight="1">
      <c r="C318" s="163"/>
    </row>
    <row r="319" ht="12.75" customHeight="1">
      <c r="C319" s="163"/>
    </row>
    <row r="320" ht="12.75" customHeight="1">
      <c r="C320" s="163"/>
    </row>
    <row r="321" ht="12.75" customHeight="1">
      <c r="C321" s="163"/>
    </row>
    <row r="322" ht="12.75" customHeight="1">
      <c r="C322" s="163"/>
    </row>
    <row r="323" ht="12.75" customHeight="1">
      <c r="C323" s="163"/>
    </row>
    <row r="324" ht="12.75" customHeight="1">
      <c r="C324" s="163"/>
    </row>
    <row r="325" ht="12.75" customHeight="1">
      <c r="C325" s="163"/>
    </row>
    <row r="326" ht="12.75" customHeight="1">
      <c r="C326" s="163"/>
    </row>
    <row r="327" ht="12.75" customHeight="1">
      <c r="C327" s="163"/>
    </row>
    <row r="328" ht="12.75" customHeight="1">
      <c r="C328" s="163"/>
    </row>
    <row r="329" ht="12.75" customHeight="1">
      <c r="C329" s="163"/>
    </row>
    <row r="330" ht="12.75" customHeight="1">
      <c r="C330" s="163"/>
    </row>
    <row r="331" ht="12.75" customHeight="1">
      <c r="C331" s="163"/>
    </row>
    <row r="332" ht="12.75" customHeight="1">
      <c r="C332" s="163"/>
    </row>
    <row r="333" ht="12.75" customHeight="1">
      <c r="C333" s="163"/>
    </row>
    <row r="334" ht="12.75" customHeight="1">
      <c r="C334" s="163"/>
    </row>
    <row r="335" ht="12.75" customHeight="1">
      <c r="C335" s="163"/>
    </row>
    <row r="336" ht="12.75" customHeight="1">
      <c r="C336" s="163"/>
    </row>
    <row r="337" ht="12.75" customHeight="1">
      <c r="C337" s="163"/>
    </row>
    <row r="338" ht="12.75" customHeight="1">
      <c r="C338" s="163"/>
    </row>
    <row r="339" ht="12.75" customHeight="1">
      <c r="C339" s="163"/>
    </row>
    <row r="340" ht="12.75" customHeight="1">
      <c r="C340" s="163"/>
    </row>
    <row r="341" ht="12.75" customHeight="1">
      <c r="C341" s="163"/>
    </row>
    <row r="342" ht="12.75" customHeight="1">
      <c r="C342" s="163"/>
    </row>
    <row r="343" ht="12.75" customHeight="1">
      <c r="C343" s="163"/>
    </row>
    <row r="344" ht="12.75" customHeight="1">
      <c r="C344" s="163"/>
    </row>
    <row r="345" ht="12.75" customHeight="1">
      <c r="C345" s="163"/>
    </row>
    <row r="346" ht="12.75" customHeight="1">
      <c r="C346" s="163"/>
    </row>
    <row r="347" ht="12.75" customHeight="1">
      <c r="C347" s="163"/>
    </row>
    <row r="348" ht="12.75" customHeight="1">
      <c r="C348" s="163"/>
    </row>
    <row r="349" ht="12.75" customHeight="1">
      <c r="C349" s="163"/>
    </row>
    <row r="350" ht="12.75" customHeight="1">
      <c r="C350" s="163"/>
    </row>
    <row r="351" ht="12.75" customHeight="1">
      <c r="C351" s="163"/>
    </row>
    <row r="352" ht="12.75" customHeight="1">
      <c r="C352" s="163"/>
    </row>
    <row r="353" ht="12.75" customHeight="1">
      <c r="C353" s="163"/>
    </row>
    <row r="354" ht="12.75" customHeight="1">
      <c r="C354" s="163"/>
    </row>
    <row r="355" ht="12.75" customHeight="1">
      <c r="C355" s="163"/>
    </row>
    <row r="356" ht="12.75" customHeight="1">
      <c r="C356" s="163"/>
    </row>
    <row r="357" ht="12.75" customHeight="1">
      <c r="C357" s="163"/>
    </row>
    <row r="358" ht="12.75" customHeight="1">
      <c r="C358" s="163"/>
    </row>
    <row r="359" ht="12.75" customHeight="1">
      <c r="C359" s="163"/>
    </row>
    <row r="360" ht="12.75" customHeight="1">
      <c r="C360" s="163"/>
    </row>
    <row r="361" ht="12.75" customHeight="1">
      <c r="C361" s="163"/>
    </row>
    <row r="362" ht="12.75" customHeight="1">
      <c r="C362" s="163"/>
    </row>
    <row r="363" ht="12.75" customHeight="1">
      <c r="C363" s="163"/>
    </row>
    <row r="364" ht="12.75" customHeight="1">
      <c r="C364" s="163"/>
    </row>
    <row r="365" ht="12.75" customHeight="1">
      <c r="C365" s="163"/>
    </row>
    <row r="366" ht="12.75" customHeight="1">
      <c r="C366" s="163"/>
    </row>
    <row r="367" ht="12.75" customHeight="1">
      <c r="C367" s="163"/>
    </row>
    <row r="368" ht="12.75" customHeight="1">
      <c r="C368" s="163"/>
    </row>
    <row r="369" ht="12.75" customHeight="1">
      <c r="C369" s="163"/>
    </row>
    <row r="370" ht="12.75" customHeight="1">
      <c r="C370" s="163"/>
    </row>
    <row r="371" ht="12.75" customHeight="1">
      <c r="C371" s="163"/>
    </row>
    <row r="372" ht="12.75" customHeight="1">
      <c r="C372" s="163"/>
    </row>
    <row r="373" ht="12.75" customHeight="1">
      <c r="C373" s="163"/>
    </row>
    <row r="374" ht="12.75" customHeight="1">
      <c r="C374" s="163"/>
    </row>
    <row r="375" ht="12.75" customHeight="1">
      <c r="C375" s="163"/>
    </row>
    <row r="376" ht="12.75" customHeight="1">
      <c r="C376" s="163"/>
    </row>
    <row r="377" ht="12.75" customHeight="1">
      <c r="C377" s="163"/>
    </row>
    <row r="378" ht="12.75" customHeight="1">
      <c r="C378" s="163"/>
    </row>
    <row r="379" ht="12.75" customHeight="1">
      <c r="C379" s="163"/>
    </row>
    <row r="380" ht="12.75" customHeight="1">
      <c r="C380" s="163"/>
    </row>
    <row r="381" ht="12.75" customHeight="1">
      <c r="C381" s="163"/>
    </row>
    <row r="382" ht="12.75" customHeight="1">
      <c r="C382" s="163"/>
    </row>
    <row r="383" ht="12.75" customHeight="1">
      <c r="C383" s="163"/>
    </row>
    <row r="384" ht="12.75" customHeight="1">
      <c r="C384" s="163"/>
    </row>
    <row r="385" ht="12.75" customHeight="1">
      <c r="C385" s="163"/>
    </row>
    <row r="386" ht="12.75" customHeight="1">
      <c r="C386" s="163"/>
    </row>
    <row r="387" ht="12.75" customHeight="1">
      <c r="C387" s="163"/>
    </row>
    <row r="388" ht="12.75" customHeight="1">
      <c r="C388" s="163"/>
    </row>
    <row r="389" ht="12.75" customHeight="1">
      <c r="C389" s="163"/>
    </row>
    <row r="390" ht="12.75" customHeight="1">
      <c r="C390" s="163"/>
    </row>
    <row r="391" ht="12.75" customHeight="1">
      <c r="C391" s="163"/>
    </row>
    <row r="392" ht="12.75" customHeight="1">
      <c r="C392" s="163"/>
    </row>
    <row r="393" ht="12.75" customHeight="1">
      <c r="C393" s="163"/>
    </row>
    <row r="394" ht="12.75" customHeight="1">
      <c r="C394" s="163"/>
    </row>
    <row r="395" ht="12.75" customHeight="1">
      <c r="C395" s="163"/>
    </row>
    <row r="396" ht="12.75" customHeight="1">
      <c r="C396" s="163"/>
    </row>
    <row r="397" ht="12.75" customHeight="1">
      <c r="C397" s="163"/>
    </row>
    <row r="398" ht="12.75" customHeight="1">
      <c r="C398" s="163"/>
    </row>
    <row r="399" ht="12.75" customHeight="1">
      <c r="C399" s="163"/>
    </row>
    <row r="400" ht="12.75" customHeight="1">
      <c r="C400" s="163"/>
    </row>
    <row r="401" ht="12.75" customHeight="1">
      <c r="C401" s="163"/>
    </row>
    <row r="402" ht="12.75" customHeight="1">
      <c r="C402" s="163"/>
    </row>
    <row r="403" ht="12.75" customHeight="1">
      <c r="C403" s="163"/>
    </row>
    <row r="404" ht="12.75" customHeight="1">
      <c r="C404" s="163"/>
    </row>
    <row r="405" ht="12.75" customHeight="1">
      <c r="C405" s="163"/>
    </row>
    <row r="406" ht="12.75" customHeight="1">
      <c r="C406" s="163"/>
    </row>
    <row r="407" ht="12.75" customHeight="1">
      <c r="C407" s="163"/>
    </row>
    <row r="408" ht="12.75" customHeight="1">
      <c r="C408" s="163"/>
    </row>
    <row r="409" ht="12.75" customHeight="1">
      <c r="C409" s="163"/>
    </row>
    <row r="410" ht="12.75" customHeight="1">
      <c r="C410" s="163"/>
    </row>
    <row r="411" ht="12.75" customHeight="1">
      <c r="C411" s="163"/>
    </row>
    <row r="412" ht="12.75" customHeight="1">
      <c r="C412" s="163"/>
    </row>
    <row r="413" ht="12.75" customHeight="1">
      <c r="C413" s="163"/>
    </row>
    <row r="414" ht="12.75" customHeight="1">
      <c r="C414" s="163"/>
    </row>
    <row r="415" ht="12.75" customHeight="1">
      <c r="C415" s="163"/>
    </row>
    <row r="416" ht="12.75" customHeight="1">
      <c r="C416" s="163"/>
    </row>
    <row r="417" ht="12.75" customHeight="1">
      <c r="C417" s="163"/>
    </row>
    <row r="418" ht="12.75" customHeight="1">
      <c r="C418" s="163"/>
    </row>
    <row r="419" ht="12.75" customHeight="1">
      <c r="C419" s="163"/>
    </row>
    <row r="420" ht="12.75" customHeight="1">
      <c r="C420" s="163"/>
    </row>
    <row r="421" ht="12.75" customHeight="1">
      <c r="C421" s="163"/>
    </row>
    <row r="422" ht="12.75" customHeight="1">
      <c r="C422" s="163"/>
    </row>
    <row r="423" ht="12.75" customHeight="1">
      <c r="C423" s="163"/>
    </row>
    <row r="424" ht="12.75" customHeight="1">
      <c r="C424" s="163"/>
    </row>
    <row r="425" ht="12.75" customHeight="1">
      <c r="C425" s="163"/>
    </row>
    <row r="426" ht="12.75" customHeight="1">
      <c r="C426" s="163"/>
    </row>
    <row r="427" ht="12.75" customHeight="1">
      <c r="C427" s="163"/>
    </row>
    <row r="428" ht="12.75" customHeight="1">
      <c r="C428" s="163"/>
    </row>
    <row r="429" ht="12.75" customHeight="1">
      <c r="C429" s="163"/>
    </row>
    <row r="430" ht="12.75" customHeight="1">
      <c r="C430" s="163"/>
    </row>
    <row r="431" ht="12.75" customHeight="1">
      <c r="C431" s="163"/>
    </row>
    <row r="432" ht="12.75" customHeight="1">
      <c r="C432" s="163"/>
    </row>
    <row r="433" ht="12.75" customHeight="1">
      <c r="C433" s="163"/>
    </row>
    <row r="434" ht="12.75" customHeight="1">
      <c r="C434" s="163"/>
    </row>
    <row r="435" ht="12.75" customHeight="1">
      <c r="C435" s="163"/>
    </row>
    <row r="436" ht="12.75" customHeight="1">
      <c r="C436" s="163"/>
    </row>
    <row r="437" ht="12.75" customHeight="1">
      <c r="C437" s="163"/>
    </row>
    <row r="438" ht="12.75" customHeight="1">
      <c r="C438" s="163"/>
    </row>
    <row r="439" ht="12.75" customHeight="1">
      <c r="C439" s="163"/>
    </row>
    <row r="440" ht="12.75" customHeight="1">
      <c r="C440" s="163"/>
    </row>
    <row r="441" ht="12.75" customHeight="1">
      <c r="C441" s="163"/>
    </row>
    <row r="442" ht="12.75" customHeight="1">
      <c r="C442" s="163"/>
    </row>
    <row r="443" ht="12.75" customHeight="1">
      <c r="C443" s="163"/>
    </row>
    <row r="444" ht="12.75" customHeight="1">
      <c r="C444" s="163"/>
    </row>
    <row r="445" ht="12.75" customHeight="1">
      <c r="C445" s="163"/>
    </row>
    <row r="446" ht="12.75" customHeight="1">
      <c r="C446" s="163"/>
    </row>
    <row r="447" ht="12.75" customHeight="1">
      <c r="C447" s="163"/>
    </row>
    <row r="448" ht="12.75" customHeight="1">
      <c r="C448" s="163"/>
    </row>
    <row r="449" ht="12.75" customHeight="1">
      <c r="C449" s="163"/>
    </row>
    <row r="450" ht="12.75" customHeight="1">
      <c r="C450" s="163"/>
    </row>
    <row r="451" ht="12.75" customHeight="1">
      <c r="C451" s="163"/>
    </row>
    <row r="452" ht="12.75" customHeight="1">
      <c r="C452" s="163"/>
    </row>
    <row r="453" ht="12.75" customHeight="1">
      <c r="C453" s="163"/>
    </row>
    <row r="454" ht="12.75" customHeight="1">
      <c r="C454" s="163"/>
    </row>
    <row r="455" ht="12.75" customHeight="1">
      <c r="C455" s="163"/>
    </row>
    <row r="456" ht="12.75" customHeight="1">
      <c r="C456" s="163"/>
    </row>
    <row r="457" ht="12.75" customHeight="1">
      <c r="C457" s="163"/>
    </row>
    <row r="458" ht="12.75" customHeight="1">
      <c r="C458" s="163"/>
    </row>
    <row r="459" ht="12.75" customHeight="1">
      <c r="C459" s="163"/>
    </row>
    <row r="460" ht="12.75" customHeight="1">
      <c r="C460" s="163"/>
    </row>
    <row r="461" ht="12.75" customHeight="1">
      <c r="C461" s="163"/>
    </row>
    <row r="462" ht="12.75" customHeight="1">
      <c r="C462" s="163"/>
    </row>
    <row r="463" ht="12.75" customHeight="1">
      <c r="C463" s="163"/>
    </row>
    <row r="464" ht="12.75" customHeight="1">
      <c r="C464" s="163"/>
    </row>
    <row r="465" ht="12.75" customHeight="1">
      <c r="C465" s="163"/>
    </row>
    <row r="466" ht="12.75" customHeight="1">
      <c r="C466" s="163"/>
    </row>
    <row r="467" ht="12.75" customHeight="1">
      <c r="C467" s="163"/>
    </row>
    <row r="468" ht="12.75" customHeight="1">
      <c r="C468" s="163"/>
    </row>
    <row r="469" ht="12.75" customHeight="1">
      <c r="C469" s="163"/>
    </row>
    <row r="470" ht="12.75" customHeight="1">
      <c r="C470" s="163"/>
    </row>
    <row r="471" ht="12.75" customHeight="1">
      <c r="C471" s="163"/>
    </row>
    <row r="472" ht="12.75" customHeight="1">
      <c r="C472" s="163"/>
    </row>
    <row r="473" ht="12.75" customHeight="1">
      <c r="C473" s="163"/>
    </row>
    <row r="474" ht="12.75" customHeight="1">
      <c r="C474" s="163"/>
    </row>
    <row r="475" ht="12.75" customHeight="1">
      <c r="C475" s="163"/>
    </row>
    <row r="476" ht="12.75" customHeight="1">
      <c r="C476" s="163"/>
    </row>
    <row r="477" ht="12.75" customHeight="1">
      <c r="C477" s="163"/>
    </row>
    <row r="478" ht="12.75" customHeight="1">
      <c r="C478" s="163"/>
    </row>
    <row r="479" ht="12.75" customHeight="1">
      <c r="C479" s="163"/>
    </row>
    <row r="480" ht="12.75" customHeight="1">
      <c r="C480" s="163"/>
    </row>
    <row r="481" ht="12.75" customHeight="1">
      <c r="C481" s="163"/>
    </row>
    <row r="482" ht="12.75" customHeight="1">
      <c r="C482" s="163"/>
    </row>
    <row r="483" ht="12.75" customHeight="1">
      <c r="C483" s="163"/>
    </row>
    <row r="484" ht="12.75" customHeight="1">
      <c r="C484" s="163"/>
    </row>
    <row r="485" ht="12.75" customHeight="1">
      <c r="C485" s="163"/>
    </row>
    <row r="486" ht="12.75" customHeight="1">
      <c r="C486" s="163"/>
    </row>
    <row r="487" ht="12.75" customHeight="1">
      <c r="C487" s="163"/>
    </row>
    <row r="488" ht="12.75" customHeight="1">
      <c r="C488" s="163"/>
    </row>
    <row r="489" ht="12.75" customHeight="1">
      <c r="C489" s="163"/>
    </row>
    <row r="490" ht="12.75" customHeight="1">
      <c r="C490" s="163"/>
    </row>
    <row r="491" ht="12.75" customHeight="1">
      <c r="C491" s="163"/>
    </row>
    <row r="492" ht="12.75" customHeight="1">
      <c r="C492" s="163"/>
    </row>
    <row r="493" ht="12.75" customHeight="1">
      <c r="C493" s="163"/>
    </row>
    <row r="494" ht="12.75" customHeight="1">
      <c r="C494" s="163"/>
    </row>
    <row r="495" ht="12.75" customHeight="1">
      <c r="C495" s="163"/>
    </row>
    <row r="496" ht="12.75" customHeight="1">
      <c r="C496" s="163"/>
    </row>
    <row r="497" ht="12.75" customHeight="1">
      <c r="C497" s="163"/>
    </row>
    <row r="498" ht="12.75" customHeight="1">
      <c r="C498" s="163"/>
    </row>
    <row r="499" ht="12.75" customHeight="1">
      <c r="C499" s="163"/>
    </row>
    <row r="500" ht="12.75" customHeight="1">
      <c r="C500" s="163"/>
    </row>
    <row r="501" ht="12.75" customHeight="1">
      <c r="C501" s="163"/>
    </row>
    <row r="502" ht="12.75" customHeight="1">
      <c r="C502" s="163"/>
    </row>
    <row r="503" ht="12.75" customHeight="1">
      <c r="C503" s="163"/>
    </row>
    <row r="504" ht="12.75" customHeight="1">
      <c r="C504" s="163"/>
    </row>
    <row r="505" ht="12.75" customHeight="1">
      <c r="C505" s="163"/>
    </row>
    <row r="506" ht="12.75" customHeight="1">
      <c r="C506" s="163"/>
    </row>
    <row r="507" ht="12.75" customHeight="1">
      <c r="C507" s="163"/>
    </row>
    <row r="508" ht="12.75" customHeight="1">
      <c r="C508" s="163"/>
    </row>
    <row r="509" ht="12.75" customHeight="1">
      <c r="C509" s="163"/>
    </row>
    <row r="510" ht="12.75" customHeight="1">
      <c r="C510" s="163"/>
    </row>
    <row r="511" ht="12.75" customHeight="1">
      <c r="C511" s="163"/>
    </row>
    <row r="512" ht="12.75" customHeight="1">
      <c r="C512" s="163"/>
    </row>
    <row r="513" ht="12.75" customHeight="1">
      <c r="C513" s="163"/>
    </row>
    <row r="514" ht="12.75" customHeight="1">
      <c r="C514" s="163"/>
    </row>
    <row r="515" ht="12.75" customHeight="1">
      <c r="C515" s="163"/>
    </row>
    <row r="516" ht="12.75" customHeight="1">
      <c r="C516" s="163"/>
    </row>
    <row r="517" ht="12.75" customHeight="1">
      <c r="C517" s="163"/>
    </row>
    <row r="518" ht="12.75" customHeight="1">
      <c r="C518" s="163"/>
    </row>
    <row r="519" ht="12.75" customHeight="1">
      <c r="C519" s="163"/>
    </row>
    <row r="520" ht="12.75" customHeight="1">
      <c r="C520" s="163"/>
    </row>
    <row r="521" ht="12.75" customHeight="1">
      <c r="C521" s="163"/>
    </row>
    <row r="522" ht="12.75" customHeight="1">
      <c r="C522" s="163"/>
    </row>
    <row r="523" ht="12.75" customHeight="1">
      <c r="C523" s="163"/>
    </row>
    <row r="524" ht="12.75" customHeight="1">
      <c r="C524" s="163"/>
    </row>
    <row r="525" ht="12.75" customHeight="1">
      <c r="C525" s="163"/>
    </row>
    <row r="526" ht="12.75" customHeight="1">
      <c r="C526" s="163"/>
    </row>
    <row r="527" ht="12.75" customHeight="1">
      <c r="C527" s="163"/>
    </row>
    <row r="528" ht="12.75" customHeight="1">
      <c r="C528" s="163"/>
    </row>
    <row r="529" ht="12.75" customHeight="1">
      <c r="C529" s="163"/>
    </row>
    <row r="530" ht="12.75" customHeight="1">
      <c r="C530" s="163"/>
    </row>
    <row r="531" ht="12.75" customHeight="1">
      <c r="C531" s="163"/>
    </row>
    <row r="532" ht="12.75" customHeight="1">
      <c r="C532" s="163"/>
    </row>
    <row r="533" ht="12.75" customHeight="1">
      <c r="C533" s="163"/>
    </row>
    <row r="534" ht="12.75" customHeight="1">
      <c r="C534" s="163"/>
    </row>
    <row r="535" ht="12.75" customHeight="1">
      <c r="C535" s="163"/>
    </row>
    <row r="536" ht="12.75" customHeight="1">
      <c r="C536" s="163"/>
    </row>
    <row r="537" ht="12.75" customHeight="1">
      <c r="C537" s="163"/>
    </row>
    <row r="538" ht="12.75" customHeight="1">
      <c r="C538" s="163"/>
    </row>
    <row r="539" ht="12.75" customHeight="1">
      <c r="C539" s="163"/>
    </row>
    <row r="540" ht="12.75" customHeight="1">
      <c r="C540" s="163"/>
    </row>
    <row r="541" ht="12.75" customHeight="1">
      <c r="C541" s="163"/>
    </row>
    <row r="542" ht="12.75" customHeight="1">
      <c r="C542" s="163"/>
    </row>
    <row r="543" ht="12.75" customHeight="1">
      <c r="C543" s="163"/>
    </row>
    <row r="544" ht="12.75" customHeight="1">
      <c r="C544" s="163"/>
    </row>
    <row r="545" ht="12.75" customHeight="1">
      <c r="C545" s="163"/>
    </row>
    <row r="546" ht="12.75" customHeight="1">
      <c r="C546" s="163"/>
    </row>
    <row r="547" ht="12.75" customHeight="1">
      <c r="C547" s="163"/>
    </row>
    <row r="548" ht="12.75" customHeight="1">
      <c r="C548" s="163"/>
    </row>
    <row r="549" ht="12.75" customHeight="1">
      <c r="C549" s="163"/>
    </row>
    <row r="550" ht="12.75" customHeight="1">
      <c r="C550" s="163"/>
    </row>
    <row r="551" ht="12.75" customHeight="1">
      <c r="C551" s="163"/>
    </row>
    <row r="552" ht="12.75" customHeight="1">
      <c r="C552" s="163"/>
    </row>
    <row r="553" ht="12.75" customHeight="1">
      <c r="C553" s="163"/>
    </row>
    <row r="554" ht="12.75" customHeight="1">
      <c r="C554" s="163"/>
    </row>
    <row r="555" ht="12.75" customHeight="1">
      <c r="C555" s="163"/>
    </row>
    <row r="556" ht="12.75" customHeight="1">
      <c r="C556" s="163"/>
    </row>
    <row r="557" ht="12.75" customHeight="1">
      <c r="C557" s="163"/>
    </row>
    <row r="558" ht="12.75" customHeight="1">
      <c r="C558" s="163"/>
    </row>
    <row r="559" ht="12.75" customHeight="1">
      <c r="C559" s="163"/>
    </row>
    <row r="560" ht="12.75" customHeight="1">
      <c r="C560" s="163"/>
    </row>
    <row r="561" ht="12.75" customHeight="1">
      <c r="C561" s="163"/>
    </row>
    <row r="562" ht="12.75" customHeight="1">
      <c r="C562" s="163"/>
    </row>
    <row r="563" ht="12.75" customHeight="1">
      <c r="C563" s="163"/>
    </row>
    <row r="564" ht="12.75" customHeight="1">
      <c r="C564" s="163"/>
    </row>
    <row r="565" ht="12.75" customHeight="1">
      <c r="C565" s="163"/>
    </row>
    <row r="566" ht="12.75" customHeight="1">
      <c r="C566" s="163"/>
    </row>
    <row r="567" ht="12.75" customHeight="1">
      <c r="C567" s="163"/>
    </row>
    <row r="568" ht="12.75" customHeight="1">
      <c r="C568" s="163"/>
    </row>
    <row r="569" ht="12.75" customHeight="1">
      <c r="C569" s="163"/>
    </row>
    <row r="570" ht="12.75" customHeight="1">
      <c r="C570" s="163"/>
    </row>
    <row r="571" ht="12.75" customHeight="1">
      <c r="C571" s="163"/>
    </row>
    <row r="572" ht="12.75" customHeight="1">
      <c r="C572" s="163"/>
    </row>
    <row r="573" ht="12.75" customHeight="1">
      <c r="C573" s="163"/>
    </row>
    <row r="574" ht="12.75" customHeight="1">
      <c r="C574" s="163"/>
    </row>
    <row r="575" ht="12.75" customHeight="1">
      <c r="C575" s="163"/>
    </row>
    <row r="576" ht="12.75" customHeight="1">
      <c r="C576" s="163"/>
    </row>
    <row r="577" ht="12.75" customHeight="1">
      <c r="C577" s="163"/>
    </row>
    <row r="578" ht="12.75" customHeight="1">
      <c r="C578" s="163"/>
    </row>
    <row r="579" ht="12.75" customHeight="1">
      <c r="C579" s="163"/>
    </row>
    <row r="580" ht="12.75" customHeight="1">
      <c r="C580" s="163"/>
    </row>
    <row r="581" ht="12.75" customHeight="1">
      <c r="C581" s="163"/>
    </row>
    <row r="582" ht="12.75" customHeight="1">
      <c r="C582" s="163"/>
    </row>
    <row r="583" ht="12.75" customHeight="1">
      <c r="C583" s="163"/>
    </row>
    <row r="584" ht="12.75" customHeight="1">
      <c r="C584" s="163"/>
    </row>
    <row r="585" ht="12.75" customHeight="1">
      <c r="C585" s="163"/>
    </row>
    <row r="586" ht="12.75" customHeight="1">
      <c r="C586" s="163"/>
    </row>
    <row r="587" ht="12.75" customHeight="1">
      <c r="C587" s="163"/>
    </row>
    <row r="588" ht="12.75" customHeight="1">
      <c r="C588" s="163"/>
    </row>
    <row r="589" ht="12.75" customHeight="1">
      <c r="C589" s="163"/>
    </row>
    <row r="590" ht="12.75" customHeight="1">
      <c r="C590" s="163"/>
    </row>
    <row r="591" ht="12.75" customHeight="1">
      <c r="C591" s="163"/>
    </row>
    <row r="592" ht="12.75" customHeight="1">
      <c r="C592" s="163"/>
    </row>
    <row r="593" ht="12.75" customHeight="1">
      <c r="C593" s="163"/>
    </row>
    <row r="594" ht="12.75" customHeight="1">
      <c r="C594" s="163"/>
    </row>
    <row r="595" ht="12.75" customHeight="1">
      <c r="C595" s="163"/>
    </row>
    <row r="596" ht="12.75" customHeight="1">
      <c r="C596" s="163"/>
    </row>
    <row r="597" ht="12.75" customHeight="1">
      <c r="C597" s="163"/>
    </row>
    <row r="598" ht="12.75" customHeight="1">
      <c r="C598" s="163"/>
    </row>
    <row r="599" ht="12.75" customHeight="1">
      <c r="C599" s="163"/>
    </row>
    <row r="600" ht="12.75" customHeight="1">
      <c r="C600" s="163"/>
    </row>
    <row r="601" ht="12.75" customHeight="1">
      <c r="C601" s="163"/>
    </row>
    <row r="602" ht="12.75" customHeight="1">
      <c r="C602" s="163"/>
    </row>
    <row r="603" ht="12.75" customHeight="1">
      <c r="C603" s="163"/>
    </row>
    <row r="604" ht="12.75" customHeight="1">
      <c r="C604" s="163"/>
    </row>
    <row r="605" ht="12.75" customHeight="1">
      <c r="C605" s="163"/>
    </row>
    <row r="606" ht="12.75" customHeight="1">
      <c r="C606" s="163"/>
    </row>
    <row r="607" ht="12.75" customHeight="1">
      <c r="C607" s="163"/>
    </row>
    <row r="608" ht="12.75" customHeight="1">
      <c r="C608" s="163"/>
    </row>
    <row r="609" ht="12.75" customHeight="1">
      <c r="C609" s="163"/>
    </row>
    <row r="610" ht="12.75" customHeight="1">
      <c r="C610" s="163"/>
    </row>
    <row r="611" ht="12.75" customHeight="1">
      <c r="C611" s="163"/>
    </row>
    <row r="612" ht="12.75" customHeight="1">
      <c r="C612" s="163"/>
    </row>
    <row r="613" ht="12.75" customHeight="1">
      <c r="C613" s="163"/>
    </row>
    <row r="614" ht="12.75" customHeight="1">
      <c r="C614" s="163"/>
    </row>
    <row r="615" ht="12.75" customHeight="1">
      <c r="C615" s="163"/>
    </row>
    <row r="616" ht="12.75" customHeight="1">
      <c r="C616" s="163"/>
    </row>
    <row r="617" ht="12.75" customHeight="1">
      <c r="C617" s="163"/>
    </row>
    <row r="618" ht="12.75" customHeight="1">
      <c r="C618" s="163"/>
    </row>
    <row r="619" ht="12.75" customHeight="1">
      <c r="C619" s="163"/>
    </row>
    <row r="620" ht="12.75" customHeight="1">
      <c r="C620" s="163"/>
    </row>
    <row r="621" ht="12.75" customHeight="1">
      <c r="C621" s="163"/>
    </row>
    <row r="622" ht="12.75" customHeight="1">
      <c r="C622" s="163"/>
    </row>
    <row r="623" ht="12.75" customHeight="1">
      <c r="C623" s="163"/>
    </row>
    <row r="624" ht="12.75" customHeight="1">
      <c r="C624" s="163"/>
    </row>
    <row r="625" ht="12.75" customHeight="1">
      <c r="C625" s="163"/>
    </row>
    <row r="626" ht="12.75" customHeight="1">
      <c r="C626" s="163"/>
    </row>
    <row r="627" ht="12.75" customHeight="1">
      <c r="C627" s="163"/>
    </row>
    <row r="628" ht="12.75" customHeight="1">
      <c r="C628" s="163"/>
    </row>
    <row r="629" ht="12.75" customHeight="1">
      <c r="C629" s="163"/>
    </row>
    <row r="630" ht="12.75" customHeight="1">
      <c r="C630" s="163"/>
    </row>
    <row r="631" ht="12.75" customHeight="1">
      <c r="C631" s="163"/>
    </row>
    <row r="632" ht="12.75" customHeight="1">
      <c r="C632" s="163"/>
    </row>
    <row r="633" ht="12.75" customHeight="1">
      <c r="C633" s="163"/>
    </row>
    <row r="634" ht="12.75" customHeight="1">
      <c r="C634" s="163"/>
    </row>
    <row r="635" ht="12.75" customHeight="1">
      <c r="C635" s="163"/>
    </row>
    <row r="636" ht="12.75" customHeight="1">
      <c r="C636" s="163"/>
    </row>
    <row r="637" ht="12.75" customHeight="1">
      <c r="C637" s="163"/>
    </row>
    <row r="638" ht="12.75" customHeight="1">
      <c r="C638" s="163"/>
    </row>
    <row r="639" ht="12.75" customHeight="1">
      <c r="C639" s="163"/>
    </row>
    <row r="640" ht="12.75" customHeight="1">
      <c r="C640" s="163"/>
    </row>
    <row r="641" ht="12.75" customHeight="1">
      <c r="C641" s="163"/>
    </row>
    <row r="642" ht="12.75" customHeight="1">
      <c r="C642" s="163"/>
    </row>
    <row r="643" ht="12.75" customHeight="1">
      <c r="C643" s="163"/>
    </row>
    <row r="644" ht="12.75" customHeight="1">
      <c r="C644" s="163"/>
    </row>
    <row r="645" ht="12.75" customHeight="1">
      <c r="C645" s="163"/>
    </row>
    <row r="646" ht="12.75" customHeight="1">
      <c r="C646" s="163"/>
    </row>
    <row r="647" ht="12.75" customHeight="1">
      <c r="C647" s="163"/>
    </row>
    <row r="648" ht="12.75" customHeight="1">
      <c r="C648" s="163"/>
    </row>
    <row r="649" ht="12.75" customHeight="1">
      <c r="C649" s="163"/>
    </row>
    <row r="650" ht="12.75" customHeight="1">
      <c r="C650" s="163"/>
    </row>
    <row r="651" ht="12.75" customHeight="1">
      <c r="C651" s="163"/>
    </row>
    <row r="652" ht="12.75" customHeight="1">
      <c r="C652" s="163"/>
    </row>
    <row r="653" ht="12.75" customHeight="1">
      <c r="C653" s="163"/>
    </row>
    <row r="654" ht="12.75" customHeight="1">
      <c r="C654" s="163"/>
    </row>
    <row r="655" ht="12.75" customHeight="1">
      <c r="C655" s="163"/>
    </row>
    <row r="656" ht="12.75" customHeight="1">
      <c r="C656" s="163"/>
    </row>
    <row r="657" ht="12.75" customHeight="1">
      <c r="C657" s="163"/>
    </row>
    <row r="658" ht="12.75" customHeight="1">
      <c r="C658" s="163"/>
    </row>
    <row r="659" ht="12.75" customHeight="1">
      <c r="C659" s="163"/>
    </row>
    <row r="660" ht="12.75" customHeight="1">
      <c r="C660" s="163"/>
    </row>
    <row r="661" ht="12.75" customHeight="1">
      <c r="C661" s="163"/>
    </row>
    <row r="662" ht="12.75" customHeight="1">
      <c r="C662" s="163"/>
    </row>
    <row r="663" ht="12.75" customHeight="1">
      <c r="C663" s="163"/>
    </row>
    <row r="664" ht="12.75" customHeight="1">
      <c r="C664" s="163"/>
    </row>
    <row r="665" ht="12.75" customHeight="1">
      <c r="C665" s="163"/>
    </row>
    <row r="666" ht="12.75" customHeight="1">
      <c r="C666" s="163"/>
    </row>
    <row r="667" ht="12.75" customHeight="1">
      <c r="C667" s="163"/>
    </row>
    <row r="668" ht="12.75" customHeight="1">
      <c r="C668" s="163"/>
    </row>
    <row r="669" ht="12.75" customHeight="1">
      <c r="C669" s="163"/>
    </row>
    <row r="670" ht="12.75" customHeight="1">
      <c r="C670" s="163"/>
    </row>
    <row r="671" ht="12.75" customHeight="1">
      <c r="C671" s="163"/>
    </row>
    <row r="672" ht="12.75" customHeight="1">
      <c r="C672" s="163"/>
    </row>
    <row r="673" ht="12.75" customHeight="1">
      <c r="C673" s="163"/>
    </row>
    <row r="674" ht="12.75" customHeight="1">
      <c r="C674" s="163"/>
    </row>
    <row r="675" ht="12.75" customHeight="1">
      <c r="C675" s="163"/>
    </row>
    <row r="676" ht="12.75" customHeight="1">
      <c r="C676" s="163"/>
    </row>
    <row r="677" ht="12.75" customHeight="1">
      <c r="C677" s="163"/>
    </row>
    <row r="678" ht="12.75" customHeight="1">
      <c r="C678" s="163"/>
    </row>
    <row r="679" ht="12.75" customHeight="1">
      <c r="C679" s="163"/>
    </row>
    <row r="680" ht="12.75" customHeight="1">
      <c r="C680" s="163"/>
    </row>
    <row r="681" ht="12.75" customHeight="1">
      <c r="C681" s="163"/>
    </row>
    <row r="682" ht="12.75" customHeight="1">
      <c r="C682" s="163"/>
    </row>
    <row r="683" ht="12.75" customHeight="1">
      <c r="C683" s="163"/>
    </row>
    <row r="684" ht="12.75" customHeight="1">
      <c r="C684" s="163"/>
    </row>
    <row r="685" ht="12.75" customHeight="1">
      <c r="C685" s="163"/>
    </row>
    <row r="686" ht="12.75" customHeight="1">
      <c r="C686" s="163"/>
    </row>
    <row r="687" ht="12.75" customHeight="1">
      <c r="C687" s="163"/>
    </row>
    <row r="688" ht="12.75" customHeight="1">
      <c r="C688" s="163"/>
    </row>
    <row r="689" ht="12.75" customHeight="1">
      <c r="C689" s="163"/>
    </row>
    <row r="690" ht="12.75" customHeight="1">
      <c r="C690" s="163"/>
    </row>
    <row r="691" ht="12.75" customHeight="1">
      <c r="C691" s="163"/>
    </row>
    <row r="692" ht="12.75" customHeight="1">
      <c r="C692" s="163"/>
    </row>
    <row r="693" ht="12.75" customHeight="1">
      <c r="C693" s="163"/>
    </row>
    <row r="694" ht="12.75" customHeight="1">
      <c r="C694" s="163"/>
    </row>
    <row r="695" ht="12.75" customHeight="1">
      <c r="C695" s="163"/>
    </row>
    <row r="696" ht="12.75" customHeight="1">
      <c r="C696" s="163"/>
    </row>
    <row r="697" ht="12.75" customHeight="1">
      <c r="C697" s="163"/>
    </row>
    <row r="698" ht="12.75" customHeight="1">
      <c r="C698" s="163"/>
    </row>
    <row r="699" ht="12.75" customHeight="1">
      <c r="C699" s="163"/>
    </row>
    <row r="700" ht="12.75" customHeight="1">
      <c r="C700" s="163"/>
    </row>
    <row r="701" ht="12.75" customHeight="1">
      <c r="C701" s="163"/>
    </row>
    <row r="702" ht="12.75" customHeight="1">
      <c r="C702" s="163"/>
    </row>
    <row r="703" ht="12.75" customHeight="1">
      <c r="C703" s="163"/>
    </row>
    <row r="704" ht="12.75" customHeight="1">
      <c r="C704" s="163"/>
    </row>
    <row r="705" ht="12.75" customHeight="1">
      <c r="C705" s="163"/>
    </row>
    <row r="706" ht="12.75" customHeight="1">
      <c r="C706" s="163"/>
    </row>
    <row r="707" ht="12.75" customHeight="1">
      <c r="C707" s="163"/>
    </row>
    <row r="708" ht="12.75" customHeight="1">
      <c r="C708" s="163"/>
    </row>
    <row r="709" ht="12.75" customHeight="1">
      <c r="C709" s="163"/>
    </row>
    <row r="710" ht="12.75" customHeight="1">
      <c r="C710" s="163"/>
    </row>
    <row r="711" ht="12.75" customHeight="1">
      <c r="C711" s="163"/>
    </row>
    <row r="712" ht="12.75" customHeight="1">
      <c r="C712" s="163"/>
    </row>
    <row r="713" ht="12.75" customHeight="1">
      <c r="C713" s="163"/>
    </row>
    <row r="714" ht="12.75" customHeight="1">
      <c r="C714" s="163"/>
    </row>
    <row r="715" ht="12.75" customHeight="1">
      <c r="C715" s="163"/>
    </row>
    <row r="716" ht="12.75" customHeight="1">
      <c r="C716" s="163"/>
    </row>
    <row r="717" ht="12.75" customHeight="1">
      <c r="C717" s="163"/>
    </row>
    <row r="718" ht="12.75" customHeight="1">
      <c r="C718" s="163"/>
    </row>
    <row r="719" ht="12.75" customHeight="1">
      <c r="C719" s="163"/>
    </row>
    <row r="720" ht="12.75" customHeight="1">
      <c r="C720" s="163"/>
    </row>
    <row r="721" ht="12.75" customHeight="1">
      <c r="C721" s="163"/>
    </row>
    <row r="722" ht="12.75" customHeight="1">
      <c r="C722" s="163"/>
    </row>
    <row r="723" ht="12.75" customHeight="1">
      <c r="C723" s="163"/>
    </row>
    <row r="724" ht="12.75" customHeight="1">
      <c r="C724" s="163"/>
    </row>
    <row r="725" ht="12.75" customHeight="1">
      <c r="C725" s="163"/>
    </row>
    <row r="726" ht="12.75" customHeight="1">
      <c r="C726" s="163"/>
    </row>
    <row r="727" ht="12.75" customHeight="1">
      <c r="C727" s="163"/>
    </row>
    <row r="728" ht="12.75" customHeight="1">
      <c r="C728" s="163"/>
    </row>
    <row r="729" ht="12.75" customHeight="1">
      <c r="C729" s="163"/>
    </row>
    <row r="730" ht="12.75" customHeight="1">
      <c r="C730" s="163"/>
    </row>
    <row r="731" ht="12.75" customHeight="1">
      <c r="C731" s="163"/>
    </row>
    <row r="732" ht="12.75" customHeight="1">
      <c r="C732" s="163"/>
    </row>
    <row r="733" ht="12.75" customHeight="1">
      <c r="C733" s="163"/>
    </row>
    <row r="734" ht="12.75" customHeight="1">
      <c r="C734" s="163"/>
    </row>
    <row r="735" ht="12.75" customHeight="1">
      <c r="C735" s="163"/>
    </row>
    <row r="736" ht="12.75" customHeight="1">
      <c r="C736" s="163"/>
    </row>
    <row r="737" ht="12.75" customHeight="1">
      <c r="C737" s="163"/>
    </row>
    <row r="738" ht="12.75" customHeight="1">
      <c r="C738" s="163"/>
    </row>
    <row r="739" ht="12.75" customHeight="1">
      <c r="C739" s="163"/>
    </row>
    <row r="740" ht="12.75" customHeight="1">
      <c r="C740" s="163"/>
    </row>
    <row r="741" ht="12.75" customHeight="1">
      <c r="C741" s="163"/>
    </row>
    <row r="742" ht="12.75" customHeight="1">
      <c r="C742" s="163"/>
    </row>
    <row r="743" ht="12.75" customHeight="1">
      <c r="C743" s="163"/>
    </row>
    <row r="744" ht="12.75" customHeight="1">
      <c r="C744" s="163"/>
    </row>
    <row r="745" ht="12.75" customHeight="1">
      <c r="C745" s="163"/>
    </row>
    <row r="746" ht="12.75" customHeight="1">
      <c r="C746" s="163"/>
    </row>
    <row r="747" ht="12.75" customHeight="1">
      <c r="C747" s="163"/>
    </row>
    <row r="748" ht="12.75" customHeight="1">
      <c r="C748" s="163"/>
    </row>
    <row r="749" ht="12.75" customHeight="1">
      <c r="C749" s="163"/>
    </row>
    <row r="750" ht="12.75" customHeight="1">
      <c r="C750" s="163"/>
    </row>
    <row r="751" ht="12.75" customHeight="1">
      <c r="C751" s="163"/>
    </row>
    <row r="752" ht="12.75" customHeight="1">
      <c r="C752" s="163"/>
    </row>
    <row r="753" ht="12.75" customHeight="1">
      <c r="C753" s="163"/>
    </row>
    <row r="754" ht="12.75" customHeight="1">
      <c r="C754" s="163"/>
    </row>
    <row r="755" ht="12.75" customHeight="1">
      <c r="C755" s="163"/>
    </row>
    <row r="756" ht="12.75" customHeight="1">
      <c r="C756" s="163"/>
    </row>
    <row r="757" ht="12.75" customHeight="1">
      <c r="C757" s="163"/>
    </row>
    <row r="758" ht="12.75" customHeight="1">
      <c r="C758" s="163"/>
    </row>
    <row r="759" ht="12.75" customHeight="1">
      <c r="C759" s="163"/>
    </row>
    <row r="760" ht="12.75" customHeight="1">
      <c r="C760" s="163"/>
    </row>
    <row r="761" ht="12.75" customHeight="1">
      <c r="C761" s="163"/>
    </row>
    <row r="762" ht="12.75" customHeight="1">
      <c r="C762" s="163"/>
    </row>
    <row r="763" ht="12.75" customHeight="1">
      <c r="C763" s="163"/>
    </row>
    <row r="764" ht="12.75" customHeight="1">
      <c r="C764" s="163"/>
    </row>
    <row r="765" ht="12.75" customHeight="1">
      <c r="C765" s="163"/>
    </row>
    <row r="766" ht="12.75" customHeight="1">
      <c r="C766" s="163"/>
    </row>
    <row r="767" ht="12.75" customHeight="1">
      <c r="C767" s="163"/>
    </row>
    <row r="768" ht="12.75" customHeight="1">
      <c r="C768" s="163"/>
    </row>
    <row r="769" ht="12.75" customHeight="1">
      <c r="C769" s="163"/>
    </row>
    <row r="770" ht="12.75" customHeight="1">
      <c r="C770" s="163"/>
    </row>
    <row r="771" ht="12.75" customHeight="1">
      <c r="C771" s="163"/>
    </row>
    <row r="772" ht="12.75" customHeight="1">
      <c r="C772" s="163"/>
    </row>
    <row r="773" ht="12.75" customHeight="1">
      <c r="C773" s="163"/>
    </row>
    <row r="774" ht="12.75" customHeight="1">
      <c r="C774" s="163"/>
    </row>
    <row r="775" ht="12.75" customHeight="1">
      <c r="C775" s="163"/>
    </row>
    <row r="776" ht="12.75" customHeight="1">
      <c r="C776" s="163"/>
    </row>
    <row r="777" ht="12.75" customHeight="1">
      <c r="C777" s="163"/>
    </row>
    <row r="778" ht="12.75" customHeight="1">
      <c r="C778" s="163"/>
    </row>
    <row r="779" ht="12.75" customHeight="1">
      <c r="C779" s="163"/>
    </row>
    <row r="780" ht="12.75" customHeight="1">
      <c r="C780" s="163"/>
    </row>
    <row r="781" ht="12.75" customHeight="1">
      <c r="C781" s="163"/>
    </row>
    <row r="782" ht="12.75" customHeight="1">
      <c r="C782" s="163"/>
    </row>
    <row r="783" ht="12.75" customHeight="1">
      <c r="C783" s="163"/>
    </row>
    <row r="784" ht="12.75" customHeight="1">
      <c r="C784" s="163"/>
    </row>
    <row r="785" ht="12.75" customHeight="1">
      <c r="C785" s="163"/>
    </row>
    <row r="786" ht="12.75" customHeight="1">
      <c r="C786" s="163"/>
    </row>
    <row r="787" ht="12.75" customHeight="1">
      <c r="C787" s="163"/>
    </row>
    <row r="788" ht="12.75" customHeight="1">
      <c r="C788" s="163"/>
    </row>
    <row r="789" ht="12.75" customHeight="1">
      <c r="C789" s="163"/>
    </row>
    <row r="790" ht="12.75" customHeight="1">
      <c r="C790" s="163"/>
    </row>
    <row r="791" ht="12.75" customHeight="1">
      <c r="C791" s="163"/>
    </row>
    <row r="792" ht="12.75" customHeight="1">
      <c r="C792" s="163"/>
    </row>
    <row r="793" ht="12.75" customHeight="1">
      <c r="C793" s="163"/>
    </row>
    <row r="794" ht="12.75" customHeight="1">
      <c r="C794" s="163"/>
    </row>
    <row r="795" ht="12.75" customHeight="1">
      <c r="C795" s="163"/>
    </row>
    <row r="796" ht="12.75" customHeight="1">
      <c r="C796" s="163"/>
    </row>
    <row r="797" ht="12.75" customHeight="1">
      <c r="C797" s="163"/>
    </row>
    <row r="798" ht="12.75" customHeight="1">
      <c r="C798" s="163"/>
    </row>
    <row r="799" ht="12.75" customHeight="1">
      <c r="C799" s="163"/>
    </row>
    <row r="800" ht="12.75" customHeight="1">
      <c r="C800" s="163"/>
    </row>
    <row r="801" ht="12.75" customHeight="1">
      <c r="C801" s="163"/>
    </row>
    <row r="802" ht="12.75" customHeight="1">
      <c r="C802" s="163"/>
    </row>
    <row r="803" ht="12.75" customHeight="1">
      <c r="C803" s="163"/>
    </row>
    <row r="804" ht="12.75" customHeight="1">
      <c r="C804" s="163"/>
    </row>
    <row r="805" ht="12.75" customHeight="1">
      <c r="C805" s="163"/>
    </row>
    <row r="806" ht="12.75" customHeight="1">
      <c r="C806" s="163"/>
    </row>
    <row r="807" ht="12.75" customHeight="1">
      <c r="C807" s="163"/>
    </row>
    <row r="808" ht="12.75" customHeight="1">
      <c r="C808" s="163"/>
    </row>
    <row r="809" ht="12.75" customHeight="1">
      <c r="C809" s="163"/>
    </row>
    <row r="810" ht="12.75" customHeight="1">
      <c r="C810" s="163"/>
    </row>
    <row r="811" ht="12.75" customHeight="1">
      <c r="C811" s="163"/>
    </row>
    <row r="812" ht="12.75" customHeight="1">
      <c r="C812" s="163"/>
    </row>
    <row r="813" ht="12.75" customHeight="1">
      <c r="C813" s="163"/>
    </row>
    <row r="814" ht="12.75" customHeight="1">
      <c r="C814" s="163"/>
    </row>
    <row r="815" ht="12.75" customHeight="1">
      <c r="C815" s="163"/>
    </row>
    <row r="816" ht="12.75" customHeight="1">
      <c r="C816" s="163"/>
    </row>
    <row r="817" ht="12.75" customHeight="1">
      <c r="C817" s="163"/>
    </row>
    <row r="818" ht="12.75" customHeight="1">
      <c r="C818" s="163"/>
    </row>
    <row r="819" ht="12.75" customHeight="1">
      <c r="C819" s="163"/>
    </row>
    <row r="820" ht="12.75" customHeight="1">
      <c r="C820" s="163"/>
    </row>
    <row r="821" ht="12.75" customHeight="1">
      <c r="C821" s="163"/>
    </row>
    <row r="822" ht="12.75" customHeight="1">
      <c r="C822" s="163"/>
    </row>
    <row r="823" ht="12.75" customHeight="1">
      <c r="C823" s="163"/>
    </row>
    <row r="824" ht="12.75" customHeight="1">
      <c r="C824" s="163"/>
    </row>
    <row r="825" ht="12.75" customHeight="1">
      <c r="C825" s="163"/>
    </row>
    <row r="826" ht="12.75" customHeight="1">
      <c r="C826" s="163"/>
    </row>
    <row r="827" ht="12.75" customHeight="1">
      <c r="C827" s="163"/>
    </row>
    <row r="828" ht="12.75" customHeight="1">
      <c r="C828" s="163"/>
    </row>
    <row r="829" ht="12.75" customHeight="1">
      <c r="C829" s="163"/>
    </row>
    <row r="830" ht="12.75" customHeight="1">
      <c r="C830" s="163"/>
    </row>
    <row r="831" ht="12.75" customHeight="1">
      <c r="C831" s="163"/>
    </row>
    <row r="832" ht="12.75" customHeight="1">
      <c r="C832" s="163"/>
    </row>
    <row r="833" ht="12.75" customHeight="1">
      <c r="C833" s="163"/>
    </row>
    <row r="834" ht="12.75" customHeight="1">
      <c r="C834" s="163"/>
    </row>
    <row r="835" ht="12.75" customHeight="1">
      <c r="C835" s="163"/>
    </row>
    <row r="836" ht="12.75" customHeight="1">
      <c r="C836" s="163"/>
    </row>
    <row r="837" ht="12.75" customHeight="1">
      <c r="C837" s="163"/>
    </row>
    <row r="838" ht="12.75" customHeight="1">
      <c r="C838" s="163"/>
    </row>
    <row r="839" ht="12.75" customHeight="1">
      <c r="C839" s="163"/>
    </row>
    <row r="840" ht="12.75" customHeight="1">
      <c r="C840" s="163"/>
    </row>
    <row r="841" ht="12.75" customHeight="1">
      <c r="C841" s="163"/>
    </row>
    <row r="842" ht="12.75" customHeight="1">
      <c r="C842" s="163"/>
    </row>
    <row r="843" ht="12.75" customHeight="1">
      <c r="C843" s="163"/>
    </row>
    <row r="844" ht="12.75" customHeight="1">
      <c r="C844" s="163"/>
    </row>
    <row r="845" ht="12.75" customHeight="1">
      <c r="C845" s="163"/>
    </row>
    <row r="846" ht="12.75" customHeight="1">
      <c r="C846" s="163"/>
    </row>
    <row r="847" ht="12.75" customHeight="1">
      <c r="C847" s="163"/>
    </row>
    <row r="848" ht="12.75" customHeight="1">
      <c r="C848" s="163"/>
    </row>
    <row r="849" ht="12.75" customHeight="1">
      <c r="C849" s="163"/>
    </row>
    <row r="850" ht="12.75" customHeight="1">
      <c r="C850" s="163"/>
    </row>
    <row r="851" ht="12.75" customHeight="1">
      <c r="C851" s="163"/>
    </row>
    <row r="852" ht="12.75" customHeight="1">
      <c r="C852" s="163"/>
    </row>
    <row r="853" ht="12.75" customHeight="1">
      <c r="C853" s="163"/>
    </row>
    <row r="854" ht="12.75" customHeight="1">
      <c r="C854" s="163"/>
    </row>
    <row r="855" ht="12.75" customHeight="1">
      <c r="C855" s="163"/>
    </row>
    <row r="856" ht="12.75" customHeight="1">
      <c r="C856" s="163"/>
    </row>
    <row r="857" ht="12.75" customHeight="1">
      <c r="C857" s="163"/>
    </row>
    <row r="858" ht="12.75" customHeight="1">
      <c r="C858" s="163"/>
    </row>
    <row r="859" ht="12.75" customHeight="1">
      <c r="C859" s="163"/>
    </row>
    <row r="860" ht="12.75" customHeight="1">
      <c r="C860" s="163"/>
    </row>
    <row r="861" ht="12.75" customHeight="1">
      <c r="C861" s="163"/>
    </row>
    <row r="862" ht="12.75" customHeight="1">
      <c r="C862" s="163"/>
    </row>
    <row r="863" ht="12.75" customHeight="1">
      <c r="C863" s="163"/>
    </row>
    <row r="864" ht="12.75" customHeight="1">
      <c r="C864" s="163"/>
    </row>
    <row r="865" ht="12.75" customHeight="1">
      <c r="C865" s="163"/>
    </row>
    <row r="866" ht="12.75" customHeight="1">
      <c r="C866" s="163"/>
    </row>
    <row r="867" ht="12.75" customHeight="1">
      <c r="C867" s="163"/>
    </row>
    <row r="868" ht="12.75" customHeight="1">
      <c r="C868" s="163"/>
    </row>
    <row r="869" ht="12.75" customHeight="1">
      <c r="C869" s="163"/>
    </row>
    <row r="870" ht="12.75" customHeight="1">
      <c r="C870" s="163"/>
    </row>
    <row r="871" ht="12.75" customHeight="1">
      <c r="C871" s="163"/>
    </row>
    <row r="872" ht="12.75" customHeight="1">
      <c r="C872" s="163"/>
    </row>
    <row r="873" ht="12.75" customHeight="1">
      <c r="C873" s="163"/>
    </row>
    <row r="874" ht="12.75" customHeight="1">
      <c r="C874" s="163"/>
    </row>
    <row r="875" ht="12.75" customHeight="1">
      <c r="C875" s="163"/>
    </row>
    <row r="876" ht="12.75" customHeight="1">
      <c r="C876" s="163"/>
    </row>
    <row r="877" ht="12.75" customHeight="1">
      <c r="C877" s="163"/>
    </row>
    <row r="878" ht="12.75" customHeight="1">
      <c r="C878" s="163"/>
    </row>
    <row r="879" ht="12.75" customHeight="1">
      <c r="C879" s="163"/>
    </row>
    <row r="880" ht="12.75" customHeight="1">
      <c r="C880" s="163"/>
    </row>
    <row r="881" ht="12.75" customHeight="1">
      <c r="C881" s="163"/>
    </row>
    <row r="882" ht="12.75" customHeight="1">
      <c r="C882" s="163"/>
    </row>
    <row r="883" ht="12.75" customHeight="1">
      <c r="C883" s="163"/>
    </row>
    <row r="884" ht="12.75" customHeight="1">
      <c r="C884" s="163"/>
    </row>
    <row r="885" ht="12.75" customHeight="1">
      <c r="C885" s="163"/>
    </row>
    <row r="886" ht="12.75" customHeight="1">
      <c r="C886" s="163"/>
    </row>
    <row r="887" ht="12.75" customHeight="1">
      <c r="C887" s="163"/>
    </row>
    <row r="888" ht="12.75" customHeight="1">
      <c r="C888" s="163"/>
    </row>
    <row r="889" ht="12.75" customHeight="1">
      <c r="C889" s="163"/>
    </row>
    <row r="890" ht="12.75" customHeight="1">
      <c r="C890" s="163"/>
    </row>
    <row r="891" ht="12.75" customHeight="1">
      <c r="C891" s="163"/>
    </row>
    <row r="892" ht="12.75" customHeight="1">
      <c r="C892" s="163"/>
    </row>
    <row r="893" ht="12.75" customHeight="1">
      <c r="C893" s="163"/>
    </row>
    <row r="894" ht="12.75" customHeight="1">
      <c r="C894" s="163"/>
    </row>
    <row r="895" ht="12.75" customHeight="1">
      <c r="C895" s="163"/>
    </row>
    <row r="896" ht="12.75" customHeight="1">
      <c r="C896" s="163"/>
    </row>
    <row r="897" ht="12.75" customHeight="1">
      <c r="C897" s="163"/>
    </row>
    <row r="898" ht="12.75" customHeight="1">
      <c r="C898" s="163"/>
    </row>
    <row r="899" ht="12.75" customHeight="1">
      <c r="C899" s="163"/>
    </row>
    <row r="900" ht="12.75" customHeight="1">
      <c r="C900" s="163"/>
    </row>
    <row r="901" ht="12.75" customHeight="1">
      <c r="C901" s="163"/>
    </row>
    <row r="902" ht="12.75" customHeight="1">
      <c r="C902" s="163"/>
    </row>
    <row r="903" ht="12.75" customHeight="1">
      <c r="C903" s="163"/>
    </row>
    <row r="904" ht="12.75" customHeight="1">
      <c r="C904" s="163"/>
    </row>
    <row r="905" ht="12.75" customHeight="1">
      <c r="C905" s="163"/>
    </row>
    <row r="906" ht="12.75" customHeight="1">
      <c r="C906" s="163"/>
    </row>
    <row r="907" ht="12.75" customHeight="1">
      <c r="C907" s="163"/>
    </row>
    <row r="908" ht="12.75" customHeight="1">
      <c r="C908" s="163"/>
    </row>
    <row r="909" ht="12.75" customHeight="1">
      <c r="C909" s="163"/>
    </row>
    <row r="910" ht="12.75" customHeight="1">
      <c r="C910" s="163"/>
    </row>
    <row r="911" ht="12.75" customHeight="1">
      <c r="C911" s="163"/>
    </row>
    <row r="912" ht="12.75" customHeight="1">
      <c r="C912" s="163"/>
    </row>
    <row r="913" ht="12.75" customHeight="1">
      <c r="C913" s="163"/>
    </row>
    <row r="914" ht="12.75" customHeight="1">
      <c r="C914" s="163"/>
    </row>
    <row r="915" ht="12.75" customHeight="1">
      <c r="C915" s="163"/>
    </row>
    <row r="916" ht="12.75" customHeight="1">
      <c r="C916" s="163"/>
    </row>
    <row r="917" ht="12.75" customHeight="1">
      <c r="C917" s="163"/>
    </row>
    <row r="918" ht="12.75" customHeight="1">
      <c r="C918" s="163"/>
    </row>
    <row r="919" ht="12.75" customHeight="1">
      <c r="C919" s="163"/>
    </row>
    <row r="920" ht="12.75" customHeight="1">
      <c r="C920" s="163"/>
    </row>
    <row r="921" ht="12.75" customHeight="1">
      <c r="C921" s="163"/>
    </row>
    <row r="922" ht="12.75" customHeight="1">
      <c r="C922" s="163"/>
    </row>
    <row r="923" ht="12.75" customHeight="1">
      <c r="C923" s="163"/>
    </row>
    <row r="924" ht="12.75" customHeight="1">
      <c r="C924" s="163"/>
    </row>
    <row r="925" ht="12.75" customHeight="1">
      <c r="C925" s="163"/>
    </row>
    <row r="926" ht="12.75" customHeight="1">
      <c r="C926" s="163"/>
    </row>
    <row r="927" ht="12.75" customHeight="1">
      <c r="C927" s="163"/>
    </row>
    <row r="928" ht="12.75" customHeight="1">
      <c r="C928" s="163"/>
    </row>
    <row r="929" ht="12.75" customHeight="1">
      <c r="C929" s="163"/>
    </row>
    <row r="930" ht="12.75" customHeight="1">
      <c r="C930" s="163"/>
    </row>
    <row r="931" ht="12.75" customHeight="1">
      <c r="C931" s="163"/>
    </row>
    <row r="932" ht="12.75" customHeight="1">
      <c r="C932" s="163"/>
    </row>
    <row r="933" ht="12.75" customHeight="1">
      <c r="C933" s="163"/>
    </row>
    <row r="934" ht="12.75" customHeight="1">
      <c r="C934" s="163"/>
    </row>
    <row r="935" ht="12.75" customHeight="1">
      <c r="C935" s="163"/>
    </row>
    <row r="936" ht="12.75" customHeight="1">
      <c r="C936" s="163"/>
    </row>
    <row r="937" ht="12.75" customHeight="1">
      <c r="C937" s="163"/>
    </row>
    <row r="938" ht="12.75" customHeight="1">
      <c r="C938" s="163"/>
    </row>
    <row r="939" ht="12.75" customHeight="1">
      <c r="C939" s="163"/>
    </row>
    <row r="940" ht="12.75" customHeight="1">
      <c r="C940" s="163"/>
    </row>
    <row r="941" ht="12.75" customHeight="1">
      <c r="C941" s="163"/>
    </row>
    <row r="942" ht="12.75" customHeight="1">
      <c r="C942" s="163"/>
    </row>
    <row r="943" ht="12.75" customHeight="1">
      <c r="C943" s="163"/>
    </row>
    <row r="944" ht="12.75" customHeight="1">
      <c r="C944" s="163"/>
    </row>
    <row r="945" ht="12.75" customHeight="1">
      <c r="C945" s="163"/>
    </row>
    <row r="946" ht="12.75" customHeight="1">
      <c r="C946" s="163"/>
    </row>
    <row r="947" ht="12.75" customHeight="1">
      <c r="C947" s="163"/>
    </row>
    <row r="948" ht="12.75" customHeight="1">
      <c r="C948" s="163"/>
    </row>
    <row r="949" ht="12.75" customHeight="1">
      <c r="C949" s="163"/>
    </row>
    <row r="950" ht="12.75" customHeight="1">
      <c r="C950" s="163"/>
    </row>
    <row r="951" ht="12.75" customHeight="1">
      <c r="C951" s="163"/>
    </row>
    <row r="952" ht="12.75" customHeight="1">
      <c r="C952" s="163"/>
    </row>
    <row r="953" ht="12.75" customHeight="1">
      <c r="C953" s="163"/>
    </row>
    <row r="954" ht="12.75" customHeight="1">
      <c r="C954" s="163"/>
    </row>
    <row r="955" ht="12.75" customHeight="1">
      <c r="C955" s="163"/>
    </row>
    <row r="956" ht="12.75" customHeight="1">
      <c r="C956" s="163"/>
    </row>
    <row r="957" ht="12.75" customHeight="1">
      <c r="C957" s="163"/>
    </row>
    <row r="958" ht="12.75" customHeight="1">
      <c r="C958" s="163"/>
    </row>
    <row r="959" ht="12.75" customHeight="1">
      <c r="C959" s="163"/>
    </row>
    <row r="960" ht="12.75" customHeight="1">
      <c r="C960" s="163"/>
    </row>
    <row r="961" ht="12.75" customHeight="1">
      <c r="C961" s="163"/>
    </row>
    <row r="962" ht="12.75" customHeight="1">
      <c r="C962" s="163"/>
    </row>
    <row r="963" ht="12.75" customHeight="1">
      <c r="C963" s="163"/>
    </row>
    <row r="964" ht="12.75" customHeight="1">
      <c r="C964" s="163"/>
    </row>
    <row r="965" ht="12.75" customHeight="1">
      <c r="C965" s="163"/>
    </row>
    <row r="966" ht="12.75" customHeight="1">
      <c r="C966" s="163"/>
    </row>
    <row r="967" ht="12.75" customHeight="1">
      <c r="C967" s="163"/>
    </row>
    <row r="968" ht="12.75" customHeight="1">
      <c r="C968" s="163"/>
    </row>
    <row r="969" ht="12.75" customHeight="1">
      <c r="C969" s="163"/>
    </row>
    <row r="970" ht="12.75" customHeight="1">
      <c r="C970" s="163"/>
    </row>
    <row r="971" ht="12.75" customHeight="1">
      <c r="C971" s="163"/>
    </row>
    <row r="972" ht="12.75" customHeight="1">
      <c r="C972" s="163"/>
    </row>
    <row r="973" ht="12.75" customHeight="1">
      <c r="C973" s="163"/>
    </row>
    <row r="974" ht="12.75" customHeight="1">
      <c r="C974" s="163"/>
    </row>
    <row r="975" ht="12.75" customHeight="1">
      <c r="C975" s="163"/>
    </row>
    <row r="976" ht="12.75" customHeight="1">
      <c r="C976" s="163"/>
    </row>
    <row r="977" ht="12.75" customHeight="1">
      <c r="C977" s="163"/>
    </row>
    <row r="978" ht="12.75" customHeight="1">
      <c r="C978" s="163"/>
    </row>
    <row r="979" ht="12.75" customHeight="1">
      <c r="C979" s="163"/>
    </row>
    <row r="980" ht="12.75" customHeight="1">
      <c r="C980" s="163"/>
    </row>
    <row r="981" ht="12.75" customHeight="1">
      <c r="C981" s="163"/>
    </row>
    <row r="982" ht="12.75" customHeight="1">
      <c r="C982" s="163"/>
    </row>
    <row r="983" ht="12.75" customHeight="1">
      <c r="C983" s="163"/>
    </row>
    <row r="984" ht="12.75" customHeight="1">
      <c r="C984" s="163"/>
    </row>
    <row r="985" ht="12.75" customHeight="1">
      <c r="C985" s="163"/>
    </row>
    <row r="986" ht="12.75" customHeight="1">
      <c r="C986" s="163"/>
    </row>
    <row r="987" ht="12.75" customHeight="1">
      <c r="C987" s="163"/>
    </row>
    <row r="988" ht="12.75" customHeight="1">
      <c r="C988" s="163"/>
    </row>
    <row r="989" ht="12.75" customHeight="1">
      <c r="C989" s="163"/>
    </row>
    <row r="990" ht="12.75" customHeight="1">
      <c r="C990" s="163"/>
    </row>
    <row r="991" ht="12.75" customHeight="1">
      <c r="C991" s="163"/>
    </row>
    <row r="992" ht="12.75" customHeight="1">
      <c r="C992" s="163"/>
    </row>
    <row r="993" ht="12.75" customHeight="1">
      <c r="C993" s="163"/>
    </row>
    <row r="994" ht="12.75" customHeight="1">
      <c r="C994" s="163"/>
    </row>
    <row r="995" ht="12.75" customHeight="1">
      <c r="C995" s="163"/>
    </row>
    <row r="996" ht="12.75" customHeight="1">
      <c r="C996" s="163"/>
    </row>
    <row r="997" ht="12.75" customHeight="1">
      <c r="C997" s="163"/>
    </row>
    <row r="998" ht="12.75" customHeight="1">
      <c r="C998" s="163"/>
    </row>
    <row r="999" ht="12.75" customHeight="1">
      <c r="C999" s="163"/>
    </row>
    <row r="1000" ht="12.75" customHeight="1">
      <c r="C1000" s="163"/>
    </row>
  </sheetData>
  <mergeCells count="142">
    <mergeCell ref="I12:I21"/>
    <mergeCell ref="J12:J21"/>
    <mergeCell ref="V12:V21"/>
    <mergeCell ref="W12:W21"/>
    <mergeCell ref="X12:X21"/>
    <mergeCell ref="K12:K21"/>
    <mergeCell ref="L12:L21"/>
    <mergeCell ref="M12:M21"/>
    <mergeCell ref="N12:N21"/>
    <mergeCell ref="O12:O21"/>
    <mergeCell ref="P12:P21"/>
    <mergeCell ref="U12:U21"/>
    <mergeCell ref="C8:K8"/>
    <mergeCell ref="C12:C21"/>
    <mergeCell ref="D12:D21"/>
    <mergeCell ref="E12:E21"/>
    <mergeCell ref="F12:F21"/>
    <mergeCell ref="G12:G21"/>
    <mergeCell ref="H12:H21"/>
    <mergeCell ref="U22:U31"/>
    <mergeCell ref="V22:V31"/>
    <mergeCell ref="W22:W31"/>
    <mergeCell ref="X22:X31"/>
    <mergeCell ref="J22:J31"/>
    <mergeCell ref="K22:K31"/>
    <mergeCell ref="L22:L31"/>
    <mergeCell ref="M22:M31"/>
    <mergeCell ref="N22:N31"/>
    <mergeCell ref="O22:O31"/>
    <mergeCell ref="P22:P31"/>
    <mergeCell ref="C22:C31"/>
    <mergeCell ref="D22:D31"/>
    <mergeCell ref="E22:E31"/>
    <mergeCell ref="F22:F31"/>
    <mergeCell ref="G22:G31"/>
    <mergeCell ref="H22:H31"/>
    <mergeCell ref="I22:I31"/>
    <mergeCell ref="K59:K61"/>
    <mergeCell ref="M59:M61"/>
    <mergeCell ref="N59:N61"/>
    <mergeCell ref="O59:O61"/>
    <mergeCell ref="P59:P61"/>
    <mergeCell ref="U59:U61"/>
    <mergeCell ref="V59:V61"/>
    <mergeCell ref="C59:C61"/>
    <mergeCell ref="D59:D61"/>
    <mergeCell ref="E59:E61"/>
    <mergeCell ref="F59:F61"/>
    <mergeCell ref="G59:G61"/>
    <mergeCell ref="I59:I61"/>
    <mergeCell ref="J59:J61"/>
    <mergeCell ref="W62:W64"/>
    <mergeCell ref="X62:X64"/>
    <mergeCell ref="M62:M64"/>
    <mergeCell ref="N62:N64"/>
    <mergeCell ref="O62:O64"/>
    <mergeCell ref="P62:P64"/>
    <mergeCell ref="U62:U64"/>
    <mergeCell ref="V62:V64"/>
    <mergeCell ref="C76:AB76"/>
    <mergeCell ref="U80:U89"/>
    <mergeCell ref="V80:V89"/>
    <mergeCell ref="W80:W89"/>
    <mergeCell ref="X80:X89"/>
    <mergeCell ref="U90:U99"/>
    <mergeCell ref="V90:V99"/>
    <mergeCell ref="W90:W99"/>
    <mergeCell ref="X90:X99"/>
    <mergeCell ref="I80:I89"/>
    <mergeCell ref="J80:J89"/>
    <mergeCell ref="L80:L89"/>
    <mergeCell ref="M80:M89"/>
    <mergeCell ref="N80:N89"/>
    <mergeCell ref="O80:O89"/>
    <mergeCell ref="P80:P89"/>
    <mergeCell ref="K62:K64"/>
    <mergeCell ref="D80:D89"/>
    <mergeCell ref="E80:E89"/>
    <mergeCell ref="F80:F89"/>
    <mergeCell ref="G80:G89"/>
    <mergeCell ref="H80:H89"/>
    <mergeCell ref="K80:K89"/>
    <mergeCell ref="I90:I99"/>
    <mergeCell ref="J90:J99"/>
    <mergeCell ref="K90:K99"/>
    <mergeCell ref="L90:L99"/>
    <mergeCell ref="M90:M99"/>
    <mergeCell ref="N90:N99"/>
    <mergeCell ref="O90:O99"/>
    <mergeCell ref="P90:P99"/>
    <mergeCell ref="C80:C89"/>
    <mergeCell ref="C90:C99"/>
    <mergeCell ref="D90:D99"/>
    <mergeCell ref="E90:E99"/>
    <mergeCell ref="F90:F99"/>
    <mergeCell ref="G90:G99"/>
    <mergeCell ref="H90:H99"/>
    <mergeCell ref="U34:U43"/>
    <mergeCell ref="V34:V43"/>
    <mergeCell ref="W34:W43"/>
    <mergeCell ref="X34:X43"/>
    <mergeCell ref="U44:U53"/>
    <mergeCell ref="V44:V53"/>
    <mergeCell ref="W44:W53"/>
    <mergeCell ref="X44:X53"/>
    <mergeCell ref="J34:J43"/>
    <mergeCell ref="K34:K43"/>
    <mergeCell ref="L34:L43"/>
    <mergeCell ref="M34:M43"/>
    <mergeCell ref="N34:N43"/>
    <mergeCell ref="O34:O43"/>
    <mergeCell ref="P34:P43"/>
    <mergeCell ref="C34:C43"/>
    <mergeCell ref="D34:D43"/>
    <mergeCell ref="E34:E43"/>
    <mergeCell ref="F34:F43"/>
    <mergeCell ref="G34:G43"/>
    <mergeCell ref="H34:H43"/>
    <mergeCell ref="I34:I43"/>
    <mergeCell ref="J44:J53"/>
    <mergeCell ref="K44:K53"/>
    <mergeCell ref="L44:L53"/>
    <mergeCell ref="M44:M53"/>
    <mergeCell ref="N44:N53"/>
    <mergeCell ref="O44:O53"/>
    <mergeCell ref="P44:P53"/>
    <mergeCell ref="C44:C53"/>
    <mergeCell ref="D44:D53"/>
    <mergeCell ref="E44:E53"/>
    <mergeCell ref="F44:F53"/>
    <mergeCell ref="G44:G53"/>
    <mergeCell ref="H44:H53"/>
    <mergeCell ref="I44:I53"/>
    <mergeCell ref="W59:W61"/>
    <mergeCell ref="X59:X61"/>
    <mergeCell ref="C62:C64"/>
    <mergeCell ref="D62:D64"/>
    <mergeCell ref="E62:E64"/>
    <mergeCell ref="F62:F64"/>
    <mergeCell ref="G62:G64"/>
    <mergeCell ref="I62:I64"/>
    <mergeCell ref="J62:J64"/>
  </mergeCells>
  <printOptions/>
  <pageMargins bottom="0.75" footer="0.0" header="0.0" left="0.7" right="0.7" top="0.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12.88"/>
    <col min="2" max="2" customWidth="true" width="24.88"/>
    <col min="3" max="3" customWidth="true" width="14.13"/>
    <col min="4" max="4" customWidth="true" width="24.88"/>
    <col min="5" max="5" customWidth="true" width="22.13"/>
    <col min="6" max="6" customWidth="true" width="20.5"/>
    <col min="7" max="7" customWidth="true" width="11.88"/>
    <col min="8" max="8" customWidth="true" width="12.5"/>
    <col min="9" max="9" customWidth="true" width="13.13"/>
    <col min="10" max="10" customWidth="true" width="23.13"/>
    <col min="11" max="11" customWidth="true" width="13.13"/>
    <col min="12" max="12" customWidth="true" width="13.5"/>
    <col min="13" max="13" customWidth="true" width="12.0"/>
    <col min="14" max="14" customWidth="true" width="12.5"/>
    <col min="15" max="26" customWidth="true" width="8.88"/>
  </cols>
  <sheetData>
    <row r="1" ht="12.75" customHeight="1">
      <c r="A1" s="24"/>
      <c r="B1" s="56"/>
      <c r="C1" s="24"/>
      <c r="D1" s="56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ht="12.75" customHeight="1">
      <c r="A2" s="24"/>
      <c r="B2" s="56"/>
      <c r="C2" s="24"/>
      <c r="D2" s="56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ht="12.75" customHeight="1">
      <c r="A3" s="24"/>
      <c r="B3" s="56" t="s">
        <v>3609</v>
      </c>
      <c r="C3" s="24"/>
      <c r="D3" s="56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12.75" customHeight="1">
      <c r="A4" s="24"/>
      <c r="B4" s="56"/>
      <c r="C4" s="24"/>
      <c r="D4" s="56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2.75" customHeight="1">
      <c r="A5" s="24"/>
      <c r="B5" s="56"/>
      <c r="C5" s="24"/>
      <c r="D5" s="56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ht="12.75" customHeight="1">
      <c r="A6" s="93"/>
      <c r="B6" s="60" t="s">
        <v>3610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ht="12.75" customHeight="1">
      <c r="A7" s="93"/>
      <c r="B7" s="250" t="s">
        <v>3611</v>
      </c>
      <c r="C7" s="250" t="s">
        <v>3300</v>
      </c>
      <c r="D7" s="97" t="s">
        <v>3611</v>
      </c>
      <c r="E7" s="251">
        <v>1.0</v>
      </c>
      <c r="F7" s="251">
        <v>2.0</v>
      </c>
      <c r="G7" s="251">
        <v>3.0</v>
      </c>
      <c r="H7" s="251">
        <v>4.0</v>
      </c>
      <c r="I7" s="251">
        <v>5.0</v>
      </c>
      <c r="J7" s="251">
        <v>6.0</v>
      </c>
      <c r="K7" s="251">
        <v>7.0</v>
      </c>
      <c r="L7" s="251">
        <v>8.0</v>
      </c>
      <c r="M7" s="251">
        <v>9.0</v>
      </c>
      <c r="N7" s="251">
        <v>10.0</v>
      </c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ht="12.75" customHeight="1">
      <c r="A8" s="93"/>
      <c r="B8" s="72" t="s">
        <v>3612</v>
      </c>
      <c r="C8" s="72"/>
      <c r="D8" s="97" t="s">
        <v>3340</v>
      </c>
      <c r="E8" s="252" t="s">
        <v>445</v>
      </c>
      <c r="F8" s="252" t="s">
        <v>445</v>
      </c>
      <c r="G8" s="252" t="s">
        <v>445</v>
      </c>
      <c r="H8" s="252" t="s">
        <v>445</v>
      </c>
      <c r="I8" s="252" t="s">
        <v>445</v>
      </c>
      <c r="J8" s="252" t="s">
        <v>445</v>
      </c>
      <c r="K8" s="252" t="s">
        <v>445</v>
      </c>
      <c r="L8" s="252" t="s">
        <v>445</v>
      </c>
      <c r="M8" s="252" t="s">
        <v>445</v>
      </c>
      <c r="N8" s="252" t="s">
        <v>445</v>
      </c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ht="12.75" customHeight="1">
      <c r="A9" s="93"/>
      <c r="B9" s="72" t="s">
        <v>3613</v>
      </c>
      <c r="C9" s="72"/>
      <c r="D9" s="97" t="s">
        <v>3371</v>
      </c>
      <c r="E9" s="252" t="s">
        <v>518</v>
      </c>
      <c r="F9" s="252" t="s">
        <v>518</v>
      </c>
      <c r="G9" s="252" t="s">
        <v>518</v>
      </c>
      <c r="H9" s="252" t="s">
        <v>518</v>
      </c>
      <c r="I9" s="252" t="s">
        <v>518</v>
      </c>
      <c r="J9" s="252" t="s">
        <v>518</v>
      </c>
      <c r="K9" s="252" t="s">
        <v>518</v>
      </c>
      <c r="L9" s="252" t="s">
        <v>518</v>
      </c>
      <c r="M9" s="252" t="s">
        <v>518</v>
      </c>
      <c r="N9" s="252" t="s">
        <v>518</v>
      </c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ht="12.75" customHeight="1">
      <c r="A10" s="93"/>
      <c r="B10" s="72" t="s">
        <v>3614</v>
      </c>
      <c r="C10" s="72"/>
      <c r="D10" s="97" t="s">
        <v>3403</v>
      </c>
      <c r="E10" s="252" t="s">
        <v>468</v>
      </c>
      <c r="F10" s="252" t="s">
        <v>468</v>
      </c>
      <c r="G10" s="252" t="s">
        <v>468</v>
      </c>
      <c r="H10" s="252" t="s">
        <v>468</v>
      </c>
      <c r="I10" s="252" t="s">
        <v>468</v>
      </c>
      <c r="J10" s="252" t="s">
        <v>468</v>
      </c>
      <c r="K10" s="252" t="s">
        <v>468</v>
      </c>
      <c r="L10" s="252" t="s">
        <v>468</v>
      </c>
      <c r="M10" s="252" t="s">
        <v>468</v>
      </c>
      <c r="N10" s="252" t="s">
        <v>468</v>
      </c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ht="12.75" customHeight="1">
      <c r="A11" s="93"/>
      <c r="B11" s="72" t="s">
        <v>3615</v>
      </c>
      <c r="C11" s="72"/>
      <c r="D11" s="97" t="s">
        <v>3405</v>
      </c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ht="12.75" customHeight="1">
      <c r="A12" s="93"/>
      <c r="B12" s="72" t="s">
        <v>3616</v>
      </c>
      <c r="C12" s="72"/>
      <c r="D12" s="97" t="s">
        <v>3406</v>
      </c>
      <c r="E12" s="252">
        <v>0.65</v>
      </c>
      <c r="F12" s="252">
        <v>0.65</v>
      </c>
      <c r="G12" s="252">
        <v>0.65</v>
      </c>
      <c r="H12" s="252">
        <v>0.65</v>
      </c>
      <c r="I12" s="252">
        <v>0.65</v>
      </c>
      <c r="J12" s="252">
        <v>0.65</v>
      </c>
      <c r="K12" s="252">
        <v>0.65</v>
      </c>
      <c r="L12" s="252">
        <v>0.65</v>
      </c>
      <c r="M12" s="252">
        <v>0.65</v>
      </c>
      <c r="N12" s="252">
        <v>0.65</v>
      </c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ht="14.25" customHeight="1">
      <c r="A13" s="93"/>
      <c r="B13" s="72" t="s">
        <v>3617</v>
      </c>
      <c r="C13" s="72"/>
      <c r="D13" s="97" t="s">
        <v>3407</v>
      </c>
      <c r="E13" s="252">
        <v>1500.0</v>
      </c>
      <c r="F13" s="252">
        <v>1500.0</v>
      </c>
      <c r="G13" s="252">
        <v>1500.0</v>
      </c>
      <c r="H13" s="252">
        <v>1500.0</v>
      </c>
      <c r="I13" s="252">
        <v>1500.0</v>
      </c>
      <c r="J13" s="252">
        <v>1500.0</v>
      </c>
      <c r="K13" s="252">
        <v>1500.0</v>
      </c>
      <c r="L13" s="252">
        <v>1500.0</v>
      </c>
      <c r="M13" s="252">
        <v>1500.0</v>
      </c>
      <c r="N13" s="252">
        <v>1500.0</v>
      </c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ht="14.25" customHeight="1">
      <c r="A14" s="93"/>
      <c r="B14" s="72" t="s">
        <v>3618</v>
      </c>
      <c r="C14" s="72"/>
      <c r="D14" s="97" t="s">
        <v>3408</v>
      </c>
      <c r="E14" s="252">
        <v>200.0</v>
      </c>
      <c r="F14" s="252">
        <v>200.0</v>
      </c>
      <c r="G14" s="252">
        <v>200.0</v>
      </c>
      <c r="H14" s="252">
        <v>200.0</v>
      </c>
      <c r="I14" s="252">
        <v>200.0</v>
      </c>
      <c r="J14" s="252">
        <v>200.0</v>
      </c>
      <c r="K14" s="252">
        <v>200.0</v>
      </c>
      <c r="L14" s="252">
        <v>200.0</v>
      </c>
      <c r="M14" s="252">
        <v>200.0</v>
      </c>
      <c r="N14" s="252">
        <v>200.0</v>
      </c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ht="14.25" customHeight="1">
      <c r="A15" s="93"/>
      <c r="B15" s="72" t="s">
        <v>3619</v>
      </c>
      <c r="C15" s="72"/>
      <c r="D15" s="97" t="s">
        <v>3409</v>
      </c>
      <c r="E15" s="252">
        <v>1.0</v>
      </c>
      <c r="F15" s="252">
        <v>8.0</v>
      </c>
      <c r="G15" s="252">
        <v>1.0</v>
      </c>
      <c r="H15" s="252">
        <v>8.0</v>
      </c>
      <c r="I15" s="252">
        <v>15.0</v>
      </c>
      <c r="J15" s="252">
        <v>1.0</v>
      </c>
      <c r="K15" s="252">
        <v>60.0</v>
      </c>
      <c r="L15" s="252">
        <v>90.0</v>
      </c>
      <c r="M15" s="252">
        <v>180.0</v>
      </c>
      <c r="N15" s="252">
        <v>4.0</v>
      </c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ht="14.25" customHeight="1">
      <c r="A16" s="93"/>
      <c r="B16" s="72" t="s">
        <v>3620</v>
      </c>
      <c r="C16" s="72"/>
      <c r="D16" s="97" t="s">
        <v>3410</v>
      </c>
      <c r="E16" s="252">
        <v>8.0</v>
      </c>
      <c r="F16" s="252">
        <v>8.0</v>
      </c>
      <c r="G16" s="252">
        <v>15.0</v>
      </c>
      <c r="H16" s="252">
        <v>15.0</v>
      </c>
      <c r="I16" s="252">
        <v>15.0</v>
      </c>
      <c r="J16" s="252">
        <v>30.0</v>
      </c>
      <c r="K16" s="252">
        <v>60.0</v>
      </c>
      <c r="L16" s="252">
        <v>90.0</v>
      </c>
      <c r="M16" s="252">
        <v>180.0</v>
      </c>
      <c r="N16" s="252">
        <v>4.0</v>
      </c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ht="14.25" customHeight="1">
      <c r="A17" s="93"/>
      <c r="B17" s="72" t="s">
        <v>3621</v>
      </c>
      <c r="C17" s="72"/>
      <c r="D17" s="97" t="s">
        <v>3411</v>
      </c>
      <c r="E17" s="252">
        <v>52.0</v>
      </c>
      <c r="F17" s="252">
        <v>6.0</v>
      </c>
      <c r="G17" s="252">
        <v>9.0</v>
      </c>
      <c r="H17" s="252">
        <v>11.0</v>
      </c>
      <c r="I17" s="252">
        <v>13.0</v>
      </c>
      <c r="J17" s="252">
        <v>26.0</v>
      </c>
      <c r="K17" s="252">
        <v>39.0</v>
      </c>
      <c r="L17" s="252">
        <v>52.0</v>
      </c>
      <c r="M17" s="252">
        <v>78.0</v>
      </c>
      <c r="N17" s="252">
        <v>104.0</v>
      </c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ht="14.25" customHeight="1">
      <c r="A18" s="93"/>
      <c r="B18" s="72" t="s">
        <v>3622</v>
      </c>
      <c r="C18" s="72"/>
      <c r="D18" s="97" t="s">
        <v>3370</v>
      </c>
      <c r="E18" s="252" t="s">
        <v>515</v>
      </c>
      <c r="F18" s="252" t="s">
        <v>515</v>
      </c>
      <c r="G18" s="252" t="s">
        <v>515</v>
      </c>
      <c r="H18" s="252" t="s">
        <v>515</v>
      </c>
      <c r="I18" s="252" t="s">
        <v>515</v>
      </c>
      <c r="J18" s="252" t="s">
        <v>515</v>
      </c>
      <c r="K18" s="252" t="s">
        <v>515</v>
      </c>
      <c r="L18" s="252" t="s">
        <v>515</v>
      </c>
      <c r="M18" s="252" t="s">
        <v>515</v>
      </c>
      <c r="N18" s="252" t="s">
        <v>515</v>
      </c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ht="14.25" customHeight="1">
      <c r="A19" s="93"/>
      <c r="B19" s="72" t="s">
        <v>3623</v>
      </c>
      <c r="C19" s="72"/>
      <c r="D19" s="97" t="s">
        <v>3624</v>
      </c>
      <c r="E19" s="252">
        <v>0.6</v>
      </c>
      <c r="F19" s="252">
        <v>0.6</v>
      </c>
      <c r="G19" s="252">
        <v>0.6</v>
      </c>
      <c r="H19" s="252">
        <v>0.6</v>
      </c>
      <c r="I19" s="252">
        <v>0.6</v>
      </c>
      <c r="J19" s="252">
        <v>0.6</v>
      </c>
      <c r="K19" s="252">
        <v>0.6</v>
      </c>
      <c r="L19" s="252">
        <v>0.6</v>
      </c>
      <c r="M19" s="252">
        <v>0.6</v>
      </c>
      <c r="N19" s="252">
        <v>0.6</v>
      </c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ht="14.25" customHeight="1">
      <c r="A20" s="253"/>
      <c r="B20" s="254" t="s">
        <v>3625</v>
      </c>
      <c r="C20" s="254"/>
      <c r="D20" s="255" t="s">
        <v>3403</v>
      </c>
      <c r="E20" s="256" t="s">
        <v>468</v>
      </c>
      <c r="F20" s="256" t="s">
        <v>468</v>
      </c>
      <c r="G20" s="256" t="s">
        <v>468</v>
      </c>
      <c r="H20" s="256" t="s">
        <v>468</v>
      </c>
      <c r="I20" s="256" t="s">
        <v>468</v>
      </c>
      <c r="J20" s="256" t="s">
        <v>468</v>
      </c>
      <c r="K20" s="256" t="s">
        <v>468</v>
      </c>
      <c r="L20" s="256" t="s">
        <v>468</v>
      </c>
      <c r="M20" s="256" t="s">
        <v>468</v>
      </c>
      <c r="N20" s="256" t="s">
        <v>468</v>
      </c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</row>
    <row r="21" ht="14.25" customHeight="1">
      <c r="A21" s="93"/>
      <c r="B21" s="72" t="s">
        <v>3626</v>
      </c>
      <c r="C21" s="72"/>
      <c r="D21" s="97" t="s">
        <v>3405</v>
      </c>
      <c r="E21" s="252"/>
      <c r="F21" s="252"/>
      <c r="G21" s="252"/>
      <c r="H21" s="252"/>
      <c r="I21" s="252"/>
      <c r="J21" s="252"/>
      <c r="K21" s="252"/>
      <c r="L21" s="252"/>
      <c r="M21" s="252"/>
      <c r="N21" s="252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ht="14.25" customHeight="1">
      <c r="A22" s="93"/>
      <c r="B22" s="72" t="s">
        <v>3627</v>
      </c>
      <c r="C22" s="72"/>
      <c r="D22" s="97" t="s">
        <v>3406</v>
      </c>
      <c r="E22" s="252">
        <v>0.65</v>
      </c>
      <c r="F22" s="252">
        <v>0.65</v>
      </c>
      <c r="G22" s="252">
        <v>0.65</v>
      </c>
      <c r="H22" s="252">
        <v>0.65</v>
      </c>
      <c r="I22" s="252">
        <v>0.65</v>
      </c>
      <c r="J22" s="252">
        <v>0.65</v>
      </c>
      <c r="K22" s="252">
        <v>0.65</v>
      </c>
      <c r="L22" s="252">
        <v>0.65</v>
      </c>
      <c r="M22" s="252">
        <v>0.65</v>
      </c>
      <c r="N22" s="252">
        <v>0.65</v>
      </c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ht="14.25" customHeight="1">
      <c r="A23" s="93"/>
      <c r="B23" s="72" t="s">
        <v>3628</v>
      </c>
      <c r="C23" s="72"/>
      <c r="D23" s="97" t="s">
        <v>3407</v>
      </c>
      <c r="E23" s="252">
        <v>1500.0</v>
      </c>
      <c r="F23" s="252">
        <v>1500.0</v>
      </c>
      <c r="G23" s="252">
        <v>1500.0</v>
      </c>
      <c r="H23" s="252">
        <v>1500.0</v>
      </c>
      <c r="I23" s="252">
        <v>1500.0</v>
      </c>
      <c r="J23" s="252">
        <v>1500.0</v>
      </c>
      <c r="K23" s="252">
        <v>1500.0</v>
      </c>
      <c r="L23" s="252">
        <v>1500.0</v>
      </c>
      <c r="M23" s="252">
        <v>1500.0</v>
      </c>
      <c r="N23" s="252">
        <v>1500.0</v>
      </c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ht="14.25" customHeight="1">
      <c r="A24" s="93"/>
      <c r="B24" s="72" t="s">
        <v>3629</v>
      </c>
      <c r="C24" s="72"/>
      <c r="D24" s="97" t="s">
        <v>3408</v>
      </c>
      <c r="E24" s="252">
        <v>200.0</v>
      </c>
      <c r="F24" s="252">
        <v>200.0</v>
      </c>
      <c r="G24" s="252">
        <v>200.0</v>
      </c>
      <c r="H24" s="252">
        <v>200.0</v>
      </c>
      <c r="I24" s="252">
        <v>200.0</v>
      </c>
      <c r="J24" s="252">
        <v>200.0</v>
      </c>
      <c r="K24" s="252">
        <v>200.0</v>
      </c>
      <c r="L24" s="252">
        <v>200.0</v>
      </c>
      <c r="M24" s="252">
        <v>200.0</v>
      </c>
      <c r="N24" s="252">
        <v>200.0</v>
      </c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ht="14.25" customHeight="1">
      <c r="A25" s="93"/>
      <c r="B25" s="72" t="s">
        <v>3630</v>
      </c>
      <c r="C25" s="72"/>
      <c r="D25" s="97" t="s">
        <v>3631</v>
      </c>
      <c r="E25" s="252">
        <v>900.0</v>
      </c>
      <c r="F25" s="252">
        <v>487.8</v>
      </c>
      <c r="G25" s="252">
        <v>900.0</v>
      </c>
      <c r="H25" s="252">
        <v>900.0</v>
      </c>
      <c r="I25" s="252">
        <v>390.0</v>
      </c>
      <c r="J25" s="252">
        <v>900.0</v>
      </c>
      <c r="K25" s="252">
        <v>900.0</v>
      </c>
      <c r="L25" s="252">
        <v>585.0</v>
      </c>
      <c r="M25" s="252">
        <v>900.0</v>
      </c>
      <c r="N25" s="252">
        <v>900.0</v>
      </c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ht="12.75" customHeight="1">
      <c r="A26" s="93"/>
      <c r="B26" s="72" t="s">
        <v>3632</v>
      </c>
      <c r="C26" s="257"/>
      <c r="D26" s="97" t="s">
        <v>3633</v>
      </c>
      <c r="E26" s="163">
        <v>0.0696</v>
      </c>
      <c r="F26" s="163">
        <v>0.0181</v>
      </c>
      <c r="G26" s="163">
        <v>0.0526</v>
      </c>
      <c r="H26" s="163">
        <v>0.0554</v>
      </c>
      <c r="I26" s="163">
        <v>0.0208</v>
      </c>
      <c r="J26" s="163">
        <v>0.0382</v>
      </c>
      <c r="K26" s="163">
        <v>0.028</v>
      </c>
      <c r="L26" s="163">
        <v>0.036</v>
      </c>
      <c r="M26" s="163">
        <v>0.0347</v>
      </c>
      <c r="N26" s="163">
        <v>0.1103</v>
      </c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ht="12.75" customHeight="1">
      <c r="A27" s="93"/>
      <c r="B27" s="72" t="s">
        <v>3634</v>
      </c>
      <c r="C27" s="257"/>
      <c r="D27" s="97" t="s">
        <v>3635</v>
      </c>
      <c r="E27" s="163">
        <v>0.453</v>
      </c>
      <c r="F27" s="163">
        <v>0.916</v>
      </c>
      <c r="G27" s="163">
        <v>0.453</v>
      </c>
      <c r="H27" s="163">
        <v>0.498</v>
      </c>
      <c r="I27" s="163">
        <v>1.032</v>
      </c>
      <c r="J27" s="163">
        <v>0.453</v>
      </c>
      <c r="K27" s="163">
        <v>0.453</v>
      </c>
      <c r="L27" s="163">
        <v>0.721</v>
      </c>
      <c r="M27" s="163">
        <v>0.453</v>
      </c>
      <c r="N27" s="163">
        <v>0.498</v>
      </c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ht="14.25" customHeight="1">
      <c r="A28" s="93"/>
      <c r="B28" s="258" t="s">
        <v>3636</v>
      </c>
      <c r="C28" s="258"/>
      <c r="D28" s="101" t="s">
        <v>3637</v>
      </c>
      <c r="E28" s="259">
        <v>28.38</v>
      </c>
      <c r="F28" s="259">
        <v>8.09</v>
      </c>
      <c r="G28" s="259">
        <v>21.45</v>
      </c>
      <c r="H28" s="259">
        <v>24.83</v>
      </c>
      <c r="I28" s="259">
        <v>8.37</v>
      </c>
      <c r="J28" s="259">
        <v>15.57</v>
      </c>
      <c r="K28" s="259">
        <v>11.42</v>
      </c>
      <c r="L28" s="259">
        <v>15.18</v>
      </c>
      <c r="M28" s="259">
        <v>14.15</v>
      </c>
      <c r="N28" s="259">
        <v>49.44</v>
      </c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ht="12.75" customHeight="1">
      <c r="A29" s="24"/>
      <c r="B29" s="56"/>
      <c r="C29" s="24"/>
      <c r="D29" s="56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ht="12.75" customHeight="1">
      <c r="A30" s="24"/>
      <c r="B30" s="56"/>
      <c r="C30" s="24"/>
      <c r="D30" s="56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ht="12.75" customHeight="1">
      <c r="A31" s="24"/>
      <c r="B31" s="56"/>
      <c r="C31" s="24"/>
      <c r="D31" s="56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ht="12.75" customHeight="1">
      <c r="A32" s="24"/>
      <c r="B32" s="44" t="s">
        <v>3638</v>
      </c>
      <c r="C32" s="8"/>
      <c r="D32" s="8"/>
      <c r="E32" s="8"/>
      <c r="F32" s="8"/>
      <c r="G32" s="8"/>
      <c r="H32" s="8"/>
      <c r="I32" s="8"/>
      <c r="J32" s="24"/>
      <c r="K32" s="24"/>
      <c r="L32" s="93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ht="12.75" customHeight="1">
      <c r="A33" s="24"/>
      <c r="B33" s="72" t="s">
        <v>3306</v>
      </c>
      <c r="C33" s="72" t="s">
        <v>3639</v>
      </c>
      <c r="D33" s="72" t="s">
        <v>3640</v>
      </c>
      <c r="E33" s="72" t="s">
        <v>3641</v>
      </c>
      <c r="F33" s="72" t="s">
        <v>3642</v>
      </c>
      <c r="G33" s="72" t="s">
        <v>3643</v>
      </c>
      <c r="H33" s="72" t="s">
        <v>3644</v>
      </c>
      <c r="I33" s="72" t="s">
        <v>3645</v>
      </c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ht="12.75" customHeight="1">
      <c r="A34" s="24"/>
      <c r="B34" s="97" t="s">
        <v>1</v>
      </c>
      <c r="C34" s="97" t="s">
        <v>3374</v>
      </c>
      <c r="D34" s="97" t="s">
        <v>25</v>
      </c>
      <c r="E34" s="97" t="s">
        <v>24</v>
      </c>
      <c r="F34" s="97" t="s">
        <v>3631</v>
      </c>
      <c r="G34" s="97" t="s">
        <v>3646</v>
      </c>
      <c r="H34" s="97" t="s">
        <v>3635</v>
      </c>
      <c r="I34" s="97" t="s">
        <v>3637</v>
      </c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ht="12.75" customHeight="1">
      <c r="A35" s="24"/>
      <c r="B35" s="84">
        <v>1.0</v>
      </c>
      <c r="C35" s="84">
        <v>1.0</v>
      </c>
      <c r="D35" s="99" t="s">
        <v>47</v>
      </c>
      <c r="E35" s="100">
        <v>36.0</v>
      </c>
      <c r="F35" s="260">
        <f>'Census Calculation Tests'!E26</f>
        <v>0.0696</v>
      </c>
      <c r="G35" s="84">
        <f>'Census Calculation Tests'!E27</f>
        <v>0.453</v>
      </c>
      <c r="H35" s="261">
        <v>0.453</v>
      </c>
      <c r="I35" s="261">
        <v>47.29</v>
      </c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ht="12.75" customHeight="1">
      <c r="A36" s="24"/>
      <c r="B36" s="84">
        <v>2.0</v>
      </c>
      <c r="C36" s="84">
        <v>1.0</v>
      </c>
      <c r="D36" s="99" t="s">
        <v>47</v>
      </c>
      <c r="E36" s="100">
        <v>56.0</v>
      </c>
      <c r="F36" s="260">
        <f>'Census Calculation Tests'!F26</f>
        <v>0.0181</v>
      </c>
      <c r="G36" s="84">
        <f>'Census Calculation Tests'!F27</f>
        <v>0.916</v>
      </c>
      <c r="H36" s="261">
        <v>0.916</v>
      </c>
      <c r="I36" s="261">
        <v>13.48</v>
      </c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ht="12.75" customHeight="1">
      <c r="A37" s="24"/>
      <c r="B37" s="84">
        <v>3.0</v>
      </c>
      <c r="C37" s="84">
        <v>1.0</v>
      </c>
      <c r="D37" s="99" t="s">
        <v>47</v>
      </c>
      <c r="E37" s="100">
        <v>33.0</v>
      </c>
      <c r="F37" s="260">
        <f>G26</f>
        <v>0.0526</v>
      </c>
      <c r="G37" s="84">
        <f>'Census Calculation Tests'!G27</f>
        <v>0.453</v>
      </c>
      <c r="H37" s="261">
        <v>0.453</v>
      </c>
      <c r="I37" s="261">
        <v>35.74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ht="12.75" customHeight="1">
      <c r="A38" s="24"/>
      <c r="B38" s="84">
        <v>4.0</v>
      </c>
      <c r="C38" s="84">
        <v>1.0</v>
      </c>
      <c r="D38" s="99" t="s">
        <v>47</v>
      </c>
      <c r="E38" s="100">
        <v>33.0</v>
      </c>
      <c r="F38" s="260">
        <f>H26</f>
        <v>0.0554</v>
      </c>
      <c r="G38" s="84">
        <f>'Census Calculation Tests'!H27</f>
        <v>0.498</v>
      </c>
      <c r="H38" s="261">
        <v>0.498</v>
      </c>
      <c r="I38" s="261">
        <v>41.38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ht="12.75" customHeight="1">
      <c r="A39" s="24"/>
      <c r="B39" s="84">
        <v>5.0</v>
      </c>
      <c r="C39" s="84">
        <v>1.0</v>
      </c>
      <c r="D39" s="99" t="s">
        <v>47</v>
      </c>
      <c r="E39" s="100">
        <v>41.0</v>
      </c>
      <c r="F39" s="260">
        <f>I26</f>
        <v>0.0208</v>
      </c>
      <c r="G39" s="84">
        <f>'Census Calculation Tests'!I27</f>
        <v>1.032</v>
      </c>
      <c r="H39" s="261">
        <v>1.032</v>
      </c>
      <c r="I39" s="261">
        <v>13.95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ht="12.75" customHeight="1">
      <c r="A40" s="24"/>
      <c r="B40" s="84">
        <v>6.0</v>
      </c>
      <c r="C40" s="84">
        <v>1.0</v>
      </c>
      <c r="D40" s="99" t="s">
        <v>47</v>
      </c>
      <c r="E40" s="100">
        <v>63.0</v>
      </c>
      <c r="F40" s="260">
        <f>J26</f>
        <v>0.0382</v>
      </c>
      <c r="G40" s="84">
        <f>'Census Calculation Tests'!J27</f>
        <v>0.453</v>
      </c>
      <c r="H40" s="261">
        <v>0.453</v>
      </c>
      <c r="I40" s="261">
        <v>25.96</v>
      </c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ht="12.75" customHeight="1">
      <c r="A41" s="24"/>
      <c r="B41" s="84">
        <v>7.0</v>
      </c>
      <c r="C41" s="84">
        <v>1.0</v>
      </c>
      <c r="D41" s="99" t="s">
        <v>38</v>
      </c>
      <c r="E41" s="100">
        <v>59.0</v>
      </c>
      <c r="F41" s="260">
        <f>K26</f>
        <v>0.028</v>
      </c>
      <c r="G41" s="84">
        <f>'Census Calculation Tests'!K27</f>
        <v>0.453</v>
      </c>
      <c r="H41" s="261">
        <v>0.453</v>
      </c>
      <c r="I41" s="261">
        <v>19.03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ht="12.75" customHeight="1">
      <c r="A42" s="24"/>
      <c r="B42" s="84">
        <v>8.0</v>
      </c>
      <c r="C42" s="84">
        <v>1.0</v>
      </c>
      <c r="D42" s="99" t="s">
        <v>38</v>
      </c>
      <c r="E42" s="100">
        <v>74.0</v>
      </c>
      <c r="F42" s="260">
        <f>L26</f>
        <v>0.036</v>
      </c>
      <c r="G42" s="84">
        <f>'Census Calculation Tests'!L27</f>
        <v>0.721</v>
      </c>
      <c r="H42" s="261">
        <v>0.721</v>
      </c>
      <c r="I42" s="261">
        <v>25.31</v>
      </c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12.75" customHeight="1">
      <c r="A43" s="24"/>
      <c r="B43" s="84">
        <v>9.0</v>
      </c>
      <c r="C43" s="84">
        <v>1.0</v>
      </c>
      <c r="D43" s="99" t="s">
        <v>38</v>
      </c>
      <c r="E43" s="100">
        <v>60.0</v>
      </c>
      <c r="F43" s="260">
        <f>M26</f>
        <v>0.0347</v>
      </c>
      <c r="G43" s="84">
        <f>'Census Calculation Tests'!M27</f>
        <v>0.453</v>
      </c>
      <c r="H43" s="261">
        <v>0.453</v>
      </c>
      <c r="I43" s="261">
        <v>23.58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ht="12.75" customHeight="1">
      <c r="A44" s="24"/>
      <c r="B44" s="91">
        <v>10.0</v>
      </c>
      <c r="C44" s="91">
        <v>1.0</v>
      </c>
      <c r="D44" s="109" t="s">
        <v>38</v>
      </c>
      <c r="E44" s="102">
        <v>64.0</v>
      </c>
      <c r="F44" s="262">
        <f>N26</f>
        <v>0.1103</v>
      </c>
      <c r="G44" s="91">
        <f>'Census Calculation Tests'!N27</f>
        <v>0.498</v>
      </c>
      <c r="H44" s="263">
        <v>0.498</v>
      </c>
      <c r="I44" s="263">
        <v>82.39</v>
      </c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2.75" customHeight="1">
      <c r="A45" s="24"/>
      <c r="B45" s="56"/>
      <c r="C45" s="24"/>
      <c r="D45" s="56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2.75" customHeight="1">
      <c r="A46" s="24"/>
      <c r="B46" s="56"/>
      <c r="C46" s="24"/>
      <c r="D46" s="56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12.75" customHeight="1">
      <c r="A47" s="24"/>
      <c r="B47" s="56"/>
      <c r="C47" s="24"/>
      <c r="D47" s="56"/>
      <c r="E47" s="24"/>
      <c r="F47" s="24"/>
      <c r="G47" s="24"/>
      <c r="H47" s="24"/>
      <c r="I47" s="24"/>
      <c r="J47" s="24"/>
      <c r="K47" s="24"/>
      <c r="L47" s="93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2.75" customHeight="1">
      <c r="A48" s="24"/>
      <c r="B48" s="56"/>
      <c r="C48" s="24"/>
      <c r="D48" s="56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12.75" customHeight="1">
      <c r="A49" s="24"/>
      <c r="B49" s="56"/>
      <c r="C49" s="24"/>
      <c r="D49" s="56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12.75" customHeight="1">
      <c r="A50" s="24"/>
      <c r="B50" s="56"/>
      <c r="C50" s="24"/>
      <c r="D50" s="56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2.75" customHeight="1">
      <c r="A51" s="24"/>
      <c r="B51" s="56"/>
      <c r="C51" s="24"/>
      <c r="D51" s="56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12.75" customHeight="1">
      <c r="A52" s="24"/>
      <c r="B52" s="56"/>
      <c r="C52" s="24"/>
      <c r="D52" s="56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2.75" customHeight="1">
      <c r="A53" s="24"/>
      <c r="B53" s="56"/>
      <c r="C53" s="24"/>
      <c r="D53" s="56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12.75" customHeight="1">
      <c r="A54" s="24"/>
      <c r="B54" s="56"/>
      <c r="C54" s="24"/>
      <c r="D54" s="56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2.75" customHeight="1">
      <c r="A55" s="24"/>
      <c r="B55" s="56"/>
      <c r="C55" s="24"/>
      <c r="D55" s="56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12.75" customHeight="1">
      <c r="A56" s="24"/>
      <c r="B56" s="56"/>
      <c r="C56" s="24"/>
      <c r="D56" s="56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2.75" customHeight="1">
      <c r="A57" s="24"/>
      <c r="B57" s="56"/>
      <c r="C57" s="24"/>
      <c r="D57" s="56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2.75" customHeight="1">
      <c r="A58" s="24"/>
      <c r="B58" s="56"/>
      <c r="C58" s="24"/>
      <c r="D58" s="56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2.75" customHeight="1">
      <c r="A59" s="24"/>
      <c r="B59" s="56"/>
      <c r="C59" s="24"/>
      <c r="D59" s="56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2.75" customHeight="1">
      <c r="A60" s="24"/>
      <c r="B60" s="56"/>
      <c r="C60" s="24"/>
      <c r="D60" s="56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2.75" customHeight="1">
      <c r="A61" s="24"/>
      <c r="B61" s="56"/>
      <c r="C61" s="24"/>
      <c r="D61" s="56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2.75" customHeight="1">
      <c r="A62" s="24"/>
      <c r="B62" s="56"/>
      <c r="C62" s="24"/>
      <c r="D62" s="56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12.75" customHeight="1">
      <c r="A63" s="24"/>
      <c r="B63" s="56"/>
      <c r="C63" s="24"/>
      <c r="D63" s="56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2.75" customHeight="1">
      <c r="A64" s="24"/>
      <c r="B64" s="56"/>
      <c r="C64" s="24"/>
      <c r="D64" s="56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2.75" customHeight="1">
      <c r="A65" s="24"/>
      <c r="B65" s="56"/>
      <c r="C65" s="24"/>
      <c r="D65" s="56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2.75" customHeight="1">
      <c r="A66" s="24"/>
      <c r="B66" s="56"/>
      <c r="C66" s="24"/>
      <c r="D66" s="56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2.75" customHeight="1">
      <c r="A67" s="24"/>
      <c r="B67" s="56"/>
      <c r="C67" s="24"/>
      <c r="D67" s="56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2.75" customHeight="1">
      <c r="A68" s="24"/>
      <c r="B68" s="56"/>
      <c r="C68" s="24"/>
      <c r="D68" s="56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2.75" customHeight="1">
      <c r="A69" s="24"/>
      <c r="B69" s="56"/>
      <c r="C69" s="24"/>
      <c r="D69" s="56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2.75" customHeight="1">
      <c r="A70" s="24"/>
      <c r="B70" s="56"/>
      <c r="C70" s="24"/>
      <c r="D70" s="56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2.75" customHeight="1">
      <c r="A71" s="24"/>
      <c r="B71" s="56"/>
      <c r="C71" s="24"/>
      <c r="D71" s="56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2.75" customHeight="1">
      <c r="A72" s="24"/>
      <c r="B72" s="56"/>
      <c r="C72" s="24"/>
      <c r="D72" s="56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2.75" customHeight="1">
      <c r="A73" s="24"/>
      <c r="B73" s="56"/>
      <c r="C73" s="24"/>
      <c r="D73" s="56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2.75" customHeight="1">
      <c r="A74" s="24"/>
      <c r="B74" s="56"/>
      <c r="C74" s="24"/>
      <c r="D74" s="56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2.75" customHeight="1">
      <c r="A75" s="24"/>
      <c r="B75" s="56"/>
      <c r="C75" s="24"/>
      <c r="D75" s="56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2.75" customHeight="1">
      <c r="A76" s="24"/>
      <c r="B76" s="56"/>
      <c r="C76" s="24"/>
      <c r="D76" s="56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2.75" customHeight="1">
      <c r="A77" s="24"/>
      <c r="B77" s="56"/>
      <c r="C77" s="24"/>
      <c r="D77" s="56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2.75" customHeight="1">
      <c r="A78" s="24"/>
      <c r="B78" s="56"/>
      <c r="C78" s="24"/>
      <c r="D78" s="56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2.75" customHeight="1">
      <c r="A79" s="24"/>
      <c r="B79" s="56"/>
      <c r="C79" s="24"/>
      <c r="D79" s="56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2.75" customHeight="1">
      <c r="A80" s="24"/>
      <c r="B80" s="56"/>
      <c r="C80" s="24"/>
      <c r="D80" s="56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2.75" customHeight="1">
      <c r="A81" s="24"/>
      <c r="B81" s="56"/>
      <c r="C81" s="24"/>
      <c r="D81" s="56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12.75" customHeight="1">
      <c r="A82" s="24"/>
      <c r="B82" s="56"/>
      <c r="C82" s="24"/>
      <c r="D82" s="56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2.75" customHeight="1">
      <c r="A83" s="24"/>
      <c r="B83" s="56"/>
      <c r="C83" s="24"/>
      <c r="D83" s="56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2.75" customHeight="1">
      <c r="A84" s="24"/>
      <c r="B84" s="56"/>
      <c r="C84" s="24"/>
      <c r="D84" s="56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12.75" customHeight="1">
      <c r="A85" s="24"/>
      <c r="B85" s="56"/>
      <c r="C85" s="24"/>
      <c r="D85" s="56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2.75" customHeight="1">
      <c r="A86" s="24"/>
      <c r="B86" s="56"/>
      <c r="C86" s="24"/>
      <c r="D86" s="56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2.75" customHeight="1">
      <c r="A87" s="24"/>
      <c r="B87" s="56"/>
      <c r="C87" s="24"/>
      <c r="D87" s="56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2.75" customHeight="1">
      <c r="A88" s="24"/>
      <c r="B88" s="56"/>
      <c r="C88" s="24"/>
      <c r="D88" s="56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2.75" customHeight="1">
      <c r="A89" s="24"/>
      <c r="B89" s="56"/>
      <c r="C89" s="24"/>
      <c r="D89" s="56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2.75" customHeight="1">
      <c r="A90" s="24"/>
      <c r="B90" s="56"/>
      <c r="C90" s="24"/>
      <c r="D90" s="56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2.75" customHeight="1">
      <c r="A91" s="24"/>
      <c r="B91" s="56"/>
      <c r="C91" s="24"/>
      <c r="D91" s="56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12.75" customHeight="1">
      <c r="A92" s="24"/>
      <c r="B92" s="56"/>
      <c r="C92" s="24"/>
      <c r="D92" s="56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12.75" customHeight="1">
      <c r="A93" s="24"/>
      <c r="B93" s="56"/>
      <c r="C93" s="24"/>
      <c r="D93" s="56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2.75" customHeight="1">
      <c r="A94" s="24"/>
      <c r="B94" s="56"/>
      <c r="C94" s="24"/>
      <c r="D94" s="56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12.75" customHeight="1">
      <c r="A95" s="24"/>
      <c r="B95" s="56"/>
      <c r="C95" s="24"/>
      <c r="D95" s="56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2.75" customHeight="1">
      <c r="A96" s="24"/>
      <c r="B96" s="56"/>
      <c r="C96" s="24"/>
      <c r="D96" s="56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2.75" customHeight="1">
      <c r="A97" s="24"/>
      <c r="B97" s="56"/>
      <c r="C97" s="24"/>
      <c r="D97" s="56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2.75" customHeight="1">
      <c r="A98" s="24"/>
      <c r="B98" s="56"/>
      <c r="C98" s="24"/>
      <c r="D98" s="56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12.75" customHeight="1">
      <c r="A99" s="24"/>
      <c r="B99" s="56"/>
      <c r="C99" s="24"/>
      <c r="D99" s="56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2.75" customHeight="1">
      <c r="A100" s="24"/>
      <c r="B100" s="56"/>
      <c r="C100" s="24"/>
      <c r="D100" s="56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2.75" customHeight="1">
      <c r="A101" s="24"/>
      <c r="B101" s="56"/>
      <c r="C101" s="24"/>
      <c r="D101" s="56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2.75" customHeight="1">
      <c r="A102" s="24"/>
      <c r="B102" s="56"/>
      <c r="C102" s="24"/>
      <c r="D102" s="56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12.75" customHeight="1">
      <c r="A103" s="24"/>
      <c r="B103" s="56"/>
      <c r="C103" s="24"/>
      <c r="D103" s="56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12.75" customHeight="1">
      <c r="A104" s="24"/>
      <c r="B104" s="56"/>
      <c r="C104" s="24"/>
      <c r="D104" s="56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12.75" customHeight="1">
      <c r="A105" s="24"/>
      <c r="B105" s="56"/>
      <c r="C105" s="24"/>
      <c r="D105" s="56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12.75" customHeight="1">
      <c r="A106" s="24"/>
      <c r="B106" s="56"/>
      <c r="C106" s="24"/>
      <c r="D106" s="56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2.75" customHeight="1">
      <c r="A107" s="24"/>
      <c r="B107" s="56"/>
      <c r="C107" s="24"/>
      <c r="D107" s="56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2.75" customHeight="1">
      <c r="A108" s="24"/>
      <c r="B108" s="56"/>
      <c r="C108" s="24"/>
      <c r="D108" s="56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2.75" customHeight="1">
      <c r="A109" s="24"/>
      <c r="B109" s="56"/>
      <c r="C109" s="24"/>
      <c r="D109" s="56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2.75" customHeight="1">
      <c r="A110" s="24"/>
      <c r="B110" s="56"/>
      <c r="C110" s="24"/>
      <c r="D110" s="56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2.75" customHeight="1">
      <c r="A111" s="24"/>
      <c r="B111" s="56"/>
      <c r="C111" s="24"/>
      <c r="D111" s="56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12.75" customHeight="1">
      <c r="A112" s="24"/>
      <c r="B112" s="56"/>
      <c r="C112" s="24"/>
      <c r="D112" s="56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2.75" customHeight="1">
      <c r="A113" s="24"/>
      <c r="B113" s="56"/>
      <c r="C113" s="24"/>
      <c r="D113" s="56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2.75" customHeight="1">
      <c r="A114" s="24"/>
      <c r="B114" s="56"/>
      <c r="C114" s="24"/>
      <c r="D114" s="56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2.75" customHeight="1">
      <c r="A115" s="24"/>
      <c r="B115" s="56"/>
      <c r="C115" s="24"/>
      <c r="D115" s="56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2.75" customHeight="1">
      <c r="A116" s="24"/>
      <c r="B116" s="56"/>
      <c r="C116" s="24"/>
      <c r="D116" s="56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2.75" customHeight="1">
      <c r="A117" s="24"/>
      <c r="B117" s="56"/>
      <c r="C117" s="24"/>
      <c r="D117" s="56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2.75" customHeight="1">
      <c r="A118" s="24"/>
      <c r="B118" s="56"/>
      <c r="C118" s="24"/>
      <c r="D118" s="56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2.75" customHeight="1">
      <c r="A119" s="24"/>
      <c r="B119" s="56"/>
      <c r="C119" s="24"/>
      <c r="D119" s="56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2.75" customHeight="1">
      <c r="A120" s="24"/>
      <c r="B120" s="56"/>
      <c r="C120" s="24"/>
      <c r="D120" s="56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2.75" customHeight="1">
      <c r="A121" s="24"/>
      <c r="B121" s="56"/>
      <c r="C121" s="24"/>
      <c r="D121" s="56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2.75" customHeight="1">
      <c r="A122" s="24"/>
      <c r="B122" s="56"/>
      <c r="C122" s="24"/>
      <c r="D122" s="56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12.75" customHeight="1">
      <c r="A123" s="24"/>
      <c r="B123" s="56"/>
      <c r="C123" s="24"/>
      <c r="D123" s="56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12.75" customHeight="1">
      <c r="A124" s="24"/>
      <c r="B124" s="56"/>
      <c r="C124" s="24"/>
      <c r="D124" s="56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12.75" customHeight="1">
      <c r="A125" s="24"/>
      <c r="B125" s="56"/>
      <c r="C125" s="24"/>
      <c r="D125" s="56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12.75" customHeight="1">
      <c r="A126" s="24"/>
      <c r="B126" s="56"/>
      <c r="C126" s="24"/>
      <c r="D126" s="56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12.75" customHeight="1">
      <c r="A127" s="24"/>
      <c r="B127" s="56"/>
      <c r="C127" s="24"/>
      <c r="D127" s="56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12.75" customHeight="1">
      <c r="A128" s="24"/>
      <c r="B128" s="56"/>
      <c r="C128" s="24"/>
      <c r="D128" s="56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2.75" customHeight="1">
      <c r="A129" s="24"/>
      <c r="B129" s="56"/>
      <c r="C129" s="24"/>
      <c r="D129" s="56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2.75" customHeight="1">
      <c r="A130" s="24"/>
      <c r="B130" s="56"/>
      <c r="C130" s="24"/>
      <c r="D130" s="56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ht="12.75" customHeight="1">
      <c r="A131" s="24"/>
      <c r="B131" s="56"/>
      <c r="C131" s="24"/>
      <c r="D131" s="56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ht="12.75" customHeight="1">
      <c r="A132" s="24"/>
      <c r="B132" s="56"/>
      <c r="C132" s="24"/>
      <c r="D132" s="56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ht="12.75" customHeight="1">
      <c r="A133" s="24"/>
      <c r="B133" s="56"/>
      <c r="C133" s="24"/>
      <c r="D133" s="56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ht="12.75" customHeight="1">
      <c r="A134" s="24"/>
      <c r="B134" s="56"/>
      <c r="C134" s="24"/>
      <c r="D134" s="56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ht="12.75" customHeight="1">
      <c r="A135" s="24"/>
      <c r="B135" s="56"/>
      <c r="C135" s="24"/>
      <c r="D135" s="56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ht="12.75" customHeight="1">
      <c r="A136" s="24"/>
      <c r="B136" s="56"/>
      <c r="C136" s="24"/>
      <c r="D136" s="56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ht="12.75" customHeight="1">
      <c r="A137" s="24"/>
      <c r="B137" s="56"/>
      <c r="C137" s="24"/>
      <c r="D137" s="56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ht="12.75" customHeight="1">
      <c r="A138" s="24"/>
      <c r="B138" s="56"/>
      <c r="C138" s="24"/>
      <c r="D138" s="56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ht="12.75" customHeight="1">
      <c r="A139" s="24"/>
      <c r="B139" s="56"/>
      <c r="C139" s="24"/>
      <c r="D139" s="56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ht="12.75" customHeight="1">
      <c r="A140" s="24"/>
      <c r="B140" s="56"/>
      <c r="C140" s="24"/>
      <c r="D140" s="56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ht="12.75" customHeight="1">
      <c r="A141" s="24"/>
      <c r="B141" s="56"/>
      <c r="C141" s="24"/>
      <c r="D141" s="56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ht="12.75" customHeight="1">
      <c r="A142" s="24"/>
      <c r="B142" s="56"/>
      <c r="C142" s="24"/>
      <c r="D142" s="56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ht="12.75" customHeight="1">
      <c r="A143" s="24"/>
      <c r="B143" s="56"/>
      <c r="C143" s="24"/>
      <c r="D143" s="56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12.75" customHeight="1">
      <c r="A144" s="24"/>
      <c r="B144" s="56"/>
      <c r="C144" s="24"/>
      <c r="D144" s="56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ht="12.75" customHeight="1">
      <c r="A145" s="24"/>
      <c r="B145" s="56"/>
      <c r="C145" s="24"/>
      <c r="D145" s="56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ht="12.75" customHeight="1">
      <c r="A146" s="24"/>
      <c r="B146" s="56"/>
      <c r="C146" s="24"/>
      <c r="D146" s="56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ht="12.75" customHeight="1">
      <c r="A147" s="24"/>
      <c r="B147" s="56"/>
      <c r="C147" s="24"/>
      <c r="D147" s="56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ht="12.75" customHeight="1">
      <c r="A148" s="24"/>
      <c r="B148" s="56"/>
      <c r="C148" s="24"/>
      <c r="D148" s="56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ht="12.75" customHeight="1">
      <c r="A149" s="24"/>
      <c r="B149" s="56"/>
      <c r="C149" s="24"/>
      <c r="D149" s="56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ht="12.75" customHeight="1">
      <c r="A150" s="24"/>
      <c r="B150" s="56"/>
      <c r="C150" s="24"/>
      <c r="D150" s="56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ht="12.75" customHeight="1">
      <c r="A151" s="24"/>
      <c r="B151" s="56"/>
      <c r="C151" s="24"/>
      <c r="D151" s="56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ht="12.75" customHeight="1">
      <c r="A152" s="24"/>
      <c r="B152" s="56"/>
      <c r="C152" s="24"/>
      <c r="D152" s="56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ht="12.75" customHeight="1">
      <c r="A153" s="24"/>
      <c r="B153" s="56"/>
      <c r="C153" s="24"/>
      <c r="D153" s="56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ht="12.75" customHeight="1">
      <c r="A154" s="24"/>
      <c r="B154" s="56"/>
      <c r="C154" s="24"/>
      <c r="D154" s="56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ht="12.75" customHeight="1">
      <c r="A155" s="24"/>
      <c r="B155" s="56"/>
      <c r="C155" s="24"/>
      <c r="D155" s="56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ht="12.75" customHeight="1">
      <c r="A156" s="24"/>
      <c r="B156" s="56"/>
      <c r="C156" s="24"/>
      <c r="D156" s="56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ht="12.75" customHeight="1">
      <c r="A157" s="24"/>
      <c r="B157" s="56"/>
      <c r="C157" s="24"/>
      <c r="D157" s="56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ht="12.75" customHeight="1">
      <c r="A158" s="24"/>
      <c r="B158" s="56"/>
      <c r="C158" s="24"/>
      <c r="D158" s="56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ht="12.75" customHeight="1">
      <c r="A159" s="24"/>
      <c r="B159" s="56"/>
      <c r="C159" s="24"/>
      <c r="D159" s="56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ht="12.75" customHeight="1">
      <c r="A160" s="24"/>
      <c r="B160" s="56"/>
      <c r="C160" s="24"/>
      <c r="D160" s="56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ht="12.75" customHeight="1">
      <c r="A161" s="24"/>
      <c r="B161" s="56"/>
      <c r="C161" s="24"/>
      <c r="D161" s="56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ht="12.75" customHeight="1">
      <c r="A162" s="24"/>
      <c r="B162" s="56"/>
      <c r="C162" s="24"/>
      <c r="D162" s="56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ht="12.75" customHeight="1">
      <c r="A163" s="24"/>
      <c r="B163" s="56"/>
      <c r="C163" s="24"/>
      <c r="D163" s="56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ht="12.75" customHeight="1">
      <c r="A164" s="24"/>
      <c r="B164" s="56"/>
      <c r="C164" s="24"/>
      <c r="D164" s="56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ht="12.75" customHeight="1">
      <c r="A165" s="24"/>
      <c r="B165" s="56"/>
      <c r="C165" s="24"/>
      <c r="D165" s="56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ht="12.75" customHeight="1">
      <c r="A166" s="24"/>
      <c r="B166" s="56"/>
      <c r="C166" s="24"/>
      <c r="D166" s="56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ht="12.75" customHeight="1">
      <c r="A167" s="24"/>
      <c r="B167" s="56"/>
      <c r="C167" s="24"/>
      <c r="D167" s="56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ht="12.75" customHeight="1">
      <c r="A168" s="24"/>
      <c r="B168" s="56"/>
      <c r="C168" s="24"/>
      <c r="D168" s="56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ht="12.75" customHeight="1">
      <c r="A169" s="24"/>
      <c r="B169" s="56"/>
      <c r="C169" s="24"/>
      <c r="D169" s="56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ht="12.75" customHeight="1">
      <c r="A170" s="24"/>
      <c r="B170" s="56"/>
      <c r="C170" s="24"/>
      <c r="D170" s="56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ht="12.75" customHeight="1">
      <c r="A171" s="24"/>
      <c r="B171" s="56"/>
      <c r="C171" s="24"/>
      <c r="D171" s="56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ht="12.75" customHeight="1">
      <c r="A172" s="24"/>
      <c r="B172" s="56"/>
      <c r="C172" s="24"/>
      <c r="D172" s="56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ht="12.75" customHeight="1">
      <c r="A173" s="24"/>
      <c r="B173" s="56"/>
      <c r="C173" s="24"/>
      <c r="D173" s="56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ht="12.75" customHeight="1">
      <c r="A174" s="24"/>
      <c r="B174" s="56"/>
      <c r="C174" s="24"/>
      <c r="D174" s="56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ht="12.75" customHeight="1">
      <c r="A175" s="24"/>
      <c r="B175" s="56"/>
      <c r="C175" s="24"/>
      <c r="D175" s="56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ht="12.75" customHeight="1">
      <c r="A176" s="24"/>
      <c r="B176" s="56"/>
      <c r="C176" s="24"/>
      <c r="D176" s="56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ht="12.75" customHeight="1">
      <c r="A177" s="24"/>
      <c r="B177" s="56"/>
      <c r="C177" s="24"/>
      <c r="D177" s="56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ht="12.75" customHeight="1">
      <c r="A178" s="24"/>
      <c r="B178" s="56"/>
      <c r="C178" s="24"/>
      <c r="D178" s="56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ht="12.75" customHeight="1">
      <c r="A179" s="24"/>
      <c r="B179" s="56"/>
      <c r="C179" s="24"/>
      <c r="D179" s="56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ht="12.75" customHeight="1">
      <c r="A180" s="24"/>
      <c r="B180" s="56"/>
      <c r="C180" s="24"/>
      <c r="D180" s="56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ht="12.75" customHeight="1">
      <c r="A181" s="24"/>
      <c r="B181" s="56"/>
      <c r="C181" s="24"/>
      <c r="D181" s="56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ht="12.75" customHeight="1">
      <c r="A182" s="24"/>
      <c r="B182" s="56"/>
      <c r="C182" s="24"/>
      <c r="D182" s="56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ht="12.75" customHeight="1">
      <c r="A183" s="24"/>
      <c r="B183" s="56"/>
      <c r="C183" s="24"/>
      <c r="D183" s="56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ht="12.75" customHeight="1">
      <c r="A184" s="24"/>
      <c r="B184" s="56"/>
      <c r="C184" s="24"/>
      <c r="D184" s="56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ht="12.75" customHeight="1">
      <c r="A185" s="24"/>
      <c r="B185" s="56"/>
      <c r="C185" s="24"/>
      <c r="D185" s="56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ht="12.75" customHeight="1">
      <c r="A186" s="24"/>
      <c r="B186" s="56"/>
      <c r="C186" s="24"/>
      <c r="D186" s="56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ht="12.75" customHeight="1">
      <c r="A187" s="24"/>
      <c r="B187" s="56"/>
      <c r="C187" s="24"/>
      <c r="D187" s="56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ht="12.75" customHeight="1">
      <c r="A188" s="24"/>
      <c r="B188" s="56"/>
      <c r="C188" s="24"/>
      <c r="D188" s="56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ht="12.75" customHeight="1">
      <c r="A189" s="24"/>
      <c r="B189" s="56"/>
      <c r="C189" s="24"/>
      <c r="D189" s="56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ht="12.75" customHeight="1">
      <c r="A190" s="24"/>
      <c r="B190" s="56"/>
      <c r="C190" s="24"/>
      <c r="D190" s="56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ht="12.75" customHeight="1">
      <c r="A191" s="24"/>
      <c r="B191" s="56"/>
      <c r="C191" s="24"/>
      <c r="D191" s="56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ht="12.75" customHeight="1">
      <c r="A192" s="24"/>
      <c r="B192" s="56"/>
      <c r="C192" s="24"/>
      <c r="D192" s="56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ht="12.75" customHeight="1">
      <c r="A193" s="24"/>
      <c r="B193" s="56"/>
      <c r="C193" s="24"/>
      <c r="D193" s="56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ht="12.75" customHeight="1">
      <c r="A194" s="24"/>
      <c r="B194" s="56"/>
      <c r="C194" s="24"/>
      <c r="D194" s="56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ht="12.75" customHeight="1">
      <c r="A195" s="24"/>
      <c r="B195" s="56"/>
      <c r="C195" s="24"/>
      <c r="D195" s="56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ht="12.75" customHeight="1">
      <c r="A196" s="24"/>
      <c r="B196" s="56"/>
      <c r="C196" s="24"/>
      <c r="D196" s="56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ht="12.75" customHeight="1">
      <c r="A197" s="24"/>
      <c r="B197" s="56"/>
      <c r="C197" s="24"/>
      <c r="D197" s="56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ht="12.75" customHeight="1">
      <c r="A198" s="24"/>
      <c r="B198" s="56"/>
      <c r="C198" s="24"/>
      <c r="D198" s="56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ht="12.75" customHeight="1">
      <c r="A199" s="24"/>
      <c r="B199" s="56"/>
      <c r="C199" s="24"/>
      <c r="D199" s="56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ht="12.75" customHeight="1">
      <c r="A200" s="24"/>
      <c r="B200" s="56"/>
      <c r="C200" s="24"/>
      <c r="D200" s="56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ht="12.75" customHeight="1">
      <c r="A201" s="24"/>
      <c r="B201" s="56"/>
      <c r="C201" s="24"/>
      <c r="D201" s="56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ht="12.75" customHeight="1">
      <c r="A202" s="24"/>
      <c r="B202" s="56"/>
      <c r="C202" s="24"/>
      <c r="D202" s="56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ht="12.75" customHeight="1">
      <c r="A203" s="24"/>
      <c r="B203" s="56"/>
      <c r="C203" s="24"/>
      <c r="D203" s="56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ht="12.75" customHeight="1">
      <c r="A204" s="24"/>
      <c r="B204" s="56"/>
      <c r="C204" s="24"/>
      <c r="D204" s="56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ht="12.75" customHeight="1">
      <c r="A205" s="24"/>
      <c r="B205" s="56"/>
      <c r="C205" s="24"/>
      <c r="D205" s="56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ht="12.75" customHeight="1">
      <c r="A206" s="24"/>
      <c r="B206" s="56"/>
      <c r="C206" s="24"/>
      <c r="D206" s="56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ht="12.75" customHeight="1">
      <c r="A207" s="24"/>
      <c r="B207" s="56"/>
      <c r="C207" s="24"/>
      <c r="D207" s="56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ht="12.75" customHeight="1">
      <c r="A208" s="24"/>
      <c r="B208" s="56"/>
      <c r="C208" s="24"/>
      <c r="D208" s="56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ht="12.75" customHeight="1">
      <c r="A209" s="24"/>
      <c r="B209" s="56"/>
      <c r="C209" s="24"/>
      <c r="D209" s="56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ht="12.75" customHeight="1">
      <c r="A210" s="24"/>
      <c r="B210" s="56"/>
      <c r="C210" s="24"/>
      <c r="D210" s="56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ht="12.75" customHeight="1">
      <c r="A211" s="24"/>
      <c r="B211" s="56"/>
      <c r="C211" s="24"/>
      <c r="D211" s="56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ht="12.75" customHeight="1">
      <c r="A212" s="24"/>
      <c r="B212" s="56"/>
      <c r="C212" s="24"/>
      <c r="D212" s="56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ht="12.75" customHeight="1">
      <c r="A213" s="24"/>
      <c r="B213" s="56"/>
      <c r="C213" s="24"/>
      <c r="D213" s="56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ht="12.75" customHeight="1">
      <c r="A214" s="24"/>
      <c r="B214" s="56"/>
      <c r="C214" s="24"/>
      <c r="D214" s="56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ht="12.75" customHeight="1">
      <c r="A215" s="24"/>
      <c r="B215" s="56"/>
      <c r="C215" s="24"/>
      <c r="D215" s="56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ht="12.75" customHeight="1">
      <c r="A216" s="24"/>
      <c r="B216" s="56"/>
      <c r="C216" s="24"/>
      <c r="D216" s="56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ht="12.75" customHeight="1">
      <c r="A217" s="24"/>
      <c r="B217" s="56"/>
      <c r="C217" s="24"/>
      <c r="D217" s="56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ht="12.75" customHeight="1">
      <c r="A218" s="24"/>
      <c r="B218" s="56"/>
      <c r="C218" s="24"/>
      <c r="D218" s="56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ht="12.75" customHeight="1">
      <c r="A219" s="24"/>
      <c r="B219" s="56"/>
      <c r="C219" s="24"/>
      <c r="D219" s="56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ht="12.75" customHeight="1">
      <c r="A220" s="24"/>
      <c r="B220" s="56"/>
      <c r="C220" s="24"/>
      <c r="D220" s="56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ht="12.75" customHeight="1">
      <c r="A221" s="24"/>
      <c r="B221" s="56"/>
      <c r="C221" s="24"/>
      <c r="D221" s="56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ht="12.75" customHeight="1">
      <c r="A222" s="24"/>
      <c r="B222" s="56"/>
      <c r="C222" s="24"/>
      <c r="D222" s="56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ht="12.75" customHeight="1">
      <c r="A223" s="24"/>
      <c r="B223" s="56"/>
      <c r="C223" s="24"/>
      <c r="D223" s="56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ht="12.75" customHeight="1">
      <c r="A224" s="24"/>
      <c r="B224" s="56"/>
      <c r="C224" s="24"/>
      <c r="D224" s="56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ht="12.75" customHeight="1">
      <c r="A225" s="24"/>
      <c r="B225" s="56"/>
      <c r="C225" s="24"/>
      <c r="D225" s="56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ht="12.75" customHeight="1">
      <c r="A226" s="24"/>
      <c r="B226" s="56"/>
      <c r="C226" s="24"/>
      <c r="D226" s="56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ht="12.75" customHeight="1">
      <c r="A227" s="24"/>
      <c r="B227" s="56"/>
      <c r="C227" s="24"/>
      <c r="D227" s="56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ht="12.75" customHeight="1">
      <c r="A228" s="24"/>
      <c r="B228" s="56"/>
      <c r="C228" s="24"/>
      <c r="D228" s="56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ht="12.75" customHeight="1">
      <c r="A229" s="24"/>
      <c r="B229" s="56"/>
      <c r="C229" s="24"/>
      <c r="D229" s="56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ht="12.75" customHeight="1">
      <c r="A230" s="24"/>
      <c r="B230" s="56"/>
      <c r="C230" s="24"/>
      <c r="D230" s="56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ht="12.75" customHeight="1">
      <c r="A231" s="24"/>
      <c r="B231" s="56"/>
      <c r="C231" s="24"/>
      <c r="D231" s="56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ht="12.75" customHeight="1">
      <c r="A232" s="24"/>
      <c r="B232" s="56"/>
      <c r="C232" s="24"/>
      <c r="D232" s="56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ht="12.75" customHeight="1">
      <c r="A233" s="24"/>
      <c r="B233" s="56"/>
      <c r="C233" s="24"/>
      <c r="D233" s="56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ht="12.75" customHeight="1">
      <c r="A234" s="24"/>
      <c r="B234" s="56"/>
      <c r="C234" s="24"/>
      <c r="D234" s="56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ht="12.75" customHeight="1">
      <c r="A235" s="24"/>
      <c r="B235" s="56"/>
      <c r="C235" s="24"/>
      <c r="D235" s="56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ht="12.75" customHeight="1">
      <c r="A236" s="24"/>
      <c r="B236" s="56"/>
      <c r="C236" s="24"/>
      <c r="D236" s="56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ht="12.75" customHeight="1">
      <c r="A237" s="24"/>
      <c r="B237" s="56"/>
      <c r="C237" s="24"/>
      <c r="D237" s="56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ht="12.75" customHeight="1">
      <c r="A238" s="24"/>
      <c r="B238" s="56"/>
      <c r="C238" s="24"/>
      <c r="D238" s="56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ht="12.75" customHeight="1">
      <c r="A239" s="24"/>
      <c r="B239" s="56"/>
      <c r="C239" s="24"/>
      <c r="D239" s="56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ht="12.75" customHeight="1">
      <c r="A240" s="24"/>
      <c r="B240" s="56"/>
      <c r="C240" s="24"/>
      <c r="D240" s="56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ht="12.75" customHeight="1">
      <c r="A241" s="24"/>
      <c r="B241" s="56"/>
      <c r="C241" s="24"/>
      <c r="D241" s="56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ht="12.75" customHeight="1">
      <c r="A242" s="24"/>
      <c r="B242" s="56"/>
      <c r="C242" s="24"/>
      <c r="D242" s="56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ht="12.75" customHeight="1">
      <c r="A243" s="24"/>
      <c r="B243" s="56"/>
      <c r="C243" s="24"/>
      <c r="D243" s="56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ht="12.75" customHeight="1">
      <c r="A244" s="24"/>
      <c r="B244" s="56"/>
      <c r="C244" s="24"/>
      <c r="D244" s="56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ht="12.75" customHeight="1">
      <c r="A245" s="24"/>
      <c r="B245" s="56"/>
      <c r="C245" s="24"/>
      <c r="D245" s="56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ht="12.75" customHeight="1">
      <c r="A246" s="24"/>
      <c r="B246" s="56"/>
      <c r="C246" s="24"/>
      <c r="D246" s="56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ht="12.75" customHeight="1">
      <c r="A247" s="24"/>
      <c r="B247" s="56"/>
      <c r="C247" s="24"/>
      <c r="D247" s="56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ht="12.75" customHeight="1">
      <c r="A248" s="24"/>
      <c r="B248" s="56"/>
      <c r="C248" s="24"/>
      <c r="D248" s="56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ht="12.75" customHeight="1">
      <c r="A249" s="24"/>
      <c r="B249" s="56"/>
      <c r="C249" s="24"/>
      <c r="D249" s="56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ht="12.75" customHeight="1">
      <c r="A250" s="24"/>
      <c r="B250" s="56"/>
      <c r="C250" s="24"/>
      <c r="D250" s="56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ht="12.75" customHeight="1">
      <c r="A251" s="24"/>
      <c r="B251" s="56"/>
      <c r="C251" s="24"/>
      <c r="D251" s="56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ht="12.75" customHeight="1">
      <c r="A252" s="24"/>
      <c r="B252" s="56"/>
      <c r="C252" s="24"/>
      <c r="D252" s="56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ht="12.75" customHeight="1">
      <c r="A253" s="24"/>
      <c r="B253" s="56"/>
      <c r="C253" s="24"/>
      <c r="D253" s="56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ht="12.75" customHeight="1">
      <c r="A254" s="24"/>
      <c r="B254" s="56"/>
      <c r="C254" s="24"/>
      <c r="D254" s="56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ht="12.75" customHeight="1">
      <c r="A255" s="24"/>
      <c r="B255" s="56"/>
      <c r="C255" s="24"/>
      <c r="D255" s="56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ht="12.75" customHeight="1">
      <c r="A256" s="24"/>
      <c r="B256" s="56"/>
      <c r="C256" s="24"/>
      <c r="D256" s="56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ht="12.75" customHeight="1">
      <c r="A257" s="24"/>
      <c r="B257" s="56"/>
      <c r="C257" s="24"/>
      <c r="D257" s="56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ht="12.75" customHeight="1">
      <c r="A258" s="24"/>
      <c r="B258" s="56"/>
      <c r="C258" s="24"/>
      <c r="D258" s="56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ht="12.75" customHeight="1">
      <c r="A259" s="24"/>
      <c r="B259" s="56"/>
      <c r="C259" s="24"/>
      <c r="D259" s="56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ht="12.75" customHeight="1">
      <c r="A260" s="24"/>
      <c r="B260" s="56"/>
      <c r="C260" s="24"/>
      <c r="D260" s="56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ht="12.75" customHeight="1">
      <c r="A261" s="24"/>
      <c r="B261" s="56"/>
      <c r="C261" s="24"/>
      <c r="D261" s="56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ht="12.75" customHeight="1">
      <c r="A262" s="24"/>
      <c r="B262" s="56"/>
      <c r="C262" s="24"/>
      <c r="D262" s="56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ht="12.75" customHeight="1">
      <c r="A263" s="24"/>
      <c r="B263" s="56"/>
      <c r="C263" s="24"/>
      <c r="D263" s="56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ht="12.75" customHeight="1">
      <c r="A264" s="24"/>
      <c r="B264" s="56"/>
      <c r="C264" s="24"/>
      <c r="D264" s="56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ht="12.75" customHeight="1">
      <c r="A265" s="24"/>
      <c r="B265" s="56"/>
      <c r="C265" s="24"/>
      <c r="D265" s="56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ht="12.75" customHeight="1">
      <c r="A266" s="24"/>
      <c r="B266" s="56"/>
      <c r="C266" s="24"/>
      <c r="D266" s="56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ht="12.75" customHeight="1">
      <c r="A267" s="24"/>
      <c r="B267" s="56"/>
      <c r="C267" s="24"/>
      <c r="D267" s="56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ht="12.75" customHeight="1">
      <c r="A268" s="24"/>
      <c r="B268" s="56"/>
      <c r="C268" s="24"/>
      <c r="D268" s="56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ht="12.75" customHeight="1">
      <c r="A269" s="24"/>
      <c r="B269" s="56"/>
      <c r="C269" s="24"/>
      <c r="D269" s="56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ht="12.75" customHeight="1">
      <c r="A270" s="24"/>
      <c r="B270" s="56"/>
      <c r="C270" s="24"/>
      <c r="D270" s="56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ht="12.75" customHeight="1">
      <c r="A271" s="24"/>
      <c r="B271" s="56"/>
      <c r="C271" s="24"/>
      <c r="D271" s="56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ht="12.75" customHeight="1">
      <c r="A272" s="24"/>
      <c r="B272" s="56"/>
      <c r="C272" s="24"/>
      <c r="D272" s="56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ht="12.75" customHeight="1">
      <c r="A273" s="24"/>
      <c r="B273" s="56"/>
      <c r="C273" s="24"/>
      <c r="D273" s="56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ht="12.75" customHeight="1">
      <c r="A274" s="24"/>
      <c r="B274" s="56"/>
      <c r="C274" s="24"/>
      <c r="D274" s="56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ht="12.75" customHeight="1">
      <c r="A275" s="24"/>
      <c r="B275" s="56"/>
      <c r="C275" s="24"/>
      <c r="D275" s="56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ht="12.75" customHeight="1">
      <c r="A276" s="24"/>
      <c r="B276" s="56"/>
      <c r="C276" s="24"/>
      <c r="D276" s="56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ht="12.75" customHeight="1">
      <c r="A277" s="24"/>
      <c r="B277" s="56"/>
      <c r="C277" s="24"/>
      <c r="D277" s="56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ht="12.75" customHeight="1">
      <c r="A278" s="24"/>
      <c r="B278" s="56"/>
      <c r="C278" s="24"/>
      <c r="D278" s="56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ht="12.75" customHeight="1">
      <c r="A279" s="24"/>
      <c r="B279" s="56"/>
      <c r="C279" s="24"/>
      <c r="D279" s="56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ht="12.75" customHeight="1">
      <c r="A280" s="24"/>
      <c r="B280" s="56"/>
      <c r="C280" s="24"/>
      <c r="D280" s="56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ht="12.75" customHeight="1">
      <c r="A281" s="24"/>
      <c r="B281" s="56"/>
      <c r="C281" s="24"/>
      <c r="D281" s="56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ht="12.75" customHeight="1">
      <c r="A282" s="24"/>
      <c r="B282" s="56"/>
      <c r="C282" s="24"/>
      <c r="D282" s="56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ht="12.75" customHeight="1">
      <c r="A283" s="24"/>
      <c r="B283" s="56"/>
      <c r="C283" s="24"/>
      <c r="D283" s="56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ht="12.75" customHeight="1">
      <c r="A284" s="24"/>
      <c r="B284" s="56"/>
      <c r="C284" s="24"/>
      <c r="D284" s="56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ht="12.75" customHeight="1">
      <c r="A285" s="24"/>
      <c r="B285" s="56"/>
      <c r="C285" s="24"/>
      <c r="D285" s="56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ht="12.75" customHeight="1">
      <c r="A286" s="24"/>
      <c r="B286" s="56"/>
      <c r="C286" s="24"/>
      <c r="D286" s="56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ht="12.75" customHeight="1">
      <c r="A287" s="24"/>
      <c r="B287" s="56"/>
      <c r="C287" s="24"/>
      <c r="D287" s="56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ht="12.75" customHeight="1">
      <c r="A288" s="24"/>
      <c r="B288" s="56"/>
      <c r="C288" s="24"/>
      <c r="D288" s="56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ht="12.75" customHeight="1">
      <c r="A289" s="24"/>
      <c r="B289" s="56"/>
      <c r="C289" s="24"/>
      <c r="D289" s="56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ht="12.75" customHeight="1">
      <c r="A290" s="24"/>
      <c r="B290" s="56"/>
      <c r="C290" s="24"/>
      <c r="D290" s="56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ht="12.75" customHeight="1">
      <c r="A291" s="24"/>
      <c r="B291" s="56"/>
      <c r="C291" s="24"/>
      <c r="D291" s="56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ht="12.75" customHeight="1">
      <c r="A292" s="24"/>
      <c r="B292" s="56"/>
      <c r="C292" s="24"/>
      <c r="D292" s="56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ht="12.75" customHeight="1">
      <c r="A293" s="24"/>
      <c r="B293" s="56"/>
      <c r="C293" s="24"/>
      <c r="D293" s="56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ht="12.75" customHeight="1">
      <c r="A294" s="24"/>
      <c r="B294" s="56"/>
      <c r="C294" s="24"/>
      <c r="D294" s="56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ht="12.75" customHeight="1">
      <c r="A295" s="24"/>
      <c r="B295" s="56"/>
      <c r="C295" s="24"/>
      <c r="D295" s="56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ht="12.75" customHeight="1">
      <c r="A296" s="24"/>
      <c r="B296" s="56"/>
      <c r="C296" s="24"/>
      <c r="D296" s="56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ht="12.75" customHeight="1">
      <c r="A297" s="24"/>
      <c r="B297" s="56"/>
      <c r="C297" s="24"/>
      <c r="D297" s="56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ht="12.75" customHeight="1">
      <c r="A298" s="24"/>
      <c r="B298" s="56"/>
      <c r="C298" s="24"/>
      <c r="D298" s="56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ht="12.75" customHeight="1">
      <c r="A299" s="24"/>
      <c r="B299" s="56"/>
      <c r="C299" s="24"/>
      <c r="D299" s="56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ht="12.75" customHeight="1">
      <c r="A300" s="24"/>
      <c r="B300" s="56"/>
      <c r="C300" s="24"/>
      <c r="D300" s="56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ht="12.75" customHeight="1">
      <c r="A301" s="24"/>
      <c r="B301" s="56"/>
      <c r="C301" s="24"/>
      <c r="D301" s="56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ht="12.75" customHeight="1">
      <c r="A302" s="24"/>
      <c r="B302" s="56"/>
      <c r="C302" s="24"/>
      <c r="D302" s="56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ht="12.75" customHeight="1">
      <c r="A303" s="24"/>
      <c r="B303" s="56"/>
      <c r="C303" s="24"/>
      <c r="D303" s="56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ht="12.75" customHeight="1">
      <c r="A304" s="24"/>
      <c r="B304" s="56"/>
      <c r="C304" s="24"/>
      <c r="D304" s="56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ht="12.75" customHeight="1">
      <c r="A305" s="24"/>
      <c r="B305" s="56"/>
      <c r="C305" s="24"/>
      <c r="D305" s="56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ht="12.75" customHeight="1">
      <c r="A306" s="24"/>
      <c r="B306" s="56"/>
      <c r="C306" s="24"/>
      <c r="D306" s="56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ht="12.75" customHeight="1">
      <c r="A307" s="24"/>
      <c r="B307" s="56"/>
      <c r="C307" s="24"/>
      <c r="D307" s="56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ht="12.75" customHeight="1">
      <c r="A308" s="24"/>
      <c r="B308" s="56"/>
      <c r="C308" s="24"/>
      <c r="D308" s="56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ht="12.75" customHeight="1">
      <c r="A309" s="24"/>
      <c r="B309" s="56"/>
      <c r="C309" s="24"/>
      <c r="D309" s="56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ht="12.75" customHeight="1">
      <c r="A310" s="24"/>
      <c r="B310" s="56"/>
      <c r="C310" s="24"/>
      <c r="D310" s="56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ht="12.75" customHeight="1">
      <c r="A311" s="24"/>
      <c r="B311" s="56"/>
      <c r="C311" s="24"/>
      <c r="D311" s="56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 ht="12.75" customHeight="1">
      <c r="A312" s="24"/>
      <c r="B312" s="56"/>
      <c r="C312" s="24"/>
      <c r="D312" s="56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 ht="12.75" customHeight="1">
      <c r="A313" s="24"/>
      <c r="B313" s="56"/>
      <c r="C313" s="24"/>
      <c r="D313" s="56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 ht="12.75" customHeight="1">
      <c r="A314" s="24"/>
      <c r="B314" s="56"/>
      <c r="C314" s="24"/>
      <c r="D314" s="56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 ht="12.75" customHeight="1">
      <c r="A315" s="24"/>
      <c r="B315" s="56"/>
      <c r="C315" s="24"/>
      <c r="D315" s="56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 ht="12.75" customHeight="1">
      <c r="A316" s="24"/>
      <c r="B316" s="56"/>
      <c r="C316" s="24"/>
      <c r="D316" s="56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 ht="12.75" customHeight="1">
      <c r="A317" s="24"/>
      <c r="B317" s="56"/>
      <c r="C317" s="24"/>
      <c r="D317" s="56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 ht="12.75" customHeight="1">
      <c r="A318" s="24"/>
      <c r="B318" s="56"/>
      <c r="C318" s="24"/>
      <c r="D318" s="56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 ht="12.75" customHeight="1">
      <c r="A319" s="24"/>
      <c r="B319" s="56"/>
      <c r="C319" s="24"/>
      <c r="D319" s="56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 ht="12.75" customHeight="1">
      <c r="A320" s="24"/>
      <c r="B320" s="56"/>
      <c r="C320" s="24"/>
      <c r="D320" s="56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 ht="12.75" customHeight="1">
      <c r="A321" s="24"/>
      <c r="B321" s="56"/>
      <c r="C321" s="24"/>
      <c r="D321" s="56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 ht="12.75" customHeight="1">
      <c r="A322" s="24"/>
      <c r="B322" s="56"/>
      <c r="C322" s="24"/>
      <c r="D322" s="56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 ht="12.75" customHeight="1">
      <c r="A323" s="24"/>
      <c r="B323" s="56"/>
      <c r="C323" s="24"/>
      <c r="D323" s="56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 ht="12.75" customHeight="1">
      <c r="A324" s="24"/>
      <c r="B324" s="56"/>
      <c r="C324" s="24"/>
      <c r="D324" s="56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 ht="12.75" customHeight="1">
      <c r="A325" s="24"/>
      <c r="B325" s="56"/>
      <c r="C325" s="24"/>
      <c r="D325" s="56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 ht="12.75" customHeight="1">
      <c r="A326" s="24"/>
      <c r="B326" s="56"/>
      <c r="C326" s="24"/>
      <c r="D326" s="56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 ht="12.75" customHeight="1">
      <c r="A327" s="24"/>
      <c r="B327" s="56"/>
      <c r="C327" s="24"/>
      <c r="D327" s="56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 ht="12.75" customHeight="1">
      <c r="A328" s="24"/>
      <c r="B328" s="56"/>
      <c r="C328" s="24"/>
      <c r="D328" s="56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 ht="12.75" customHeight="1">
      <c r="A329" s="24"/>
      <c r="B329" s="56"/>
      <c r="C329" s="24"/>
      <c r="D329" s="56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 ht="12.75" customHeight="1">
      <c r="A330" s="24"/>
      <c r="B330" s="56"/>
      <c r="C330" s="24"/>
      <c r="D330" s="56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 ht="12.75" customHeight="1">
      <c r="A331" s="24"/>
      <c r="B331" s="56"/>
      <c r="C331" s="24"/>
      <c r="D331" s="56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 ht="12.75" customHeight="1">
      <c r="A332" s="24"/>
      <c r="B332" s="56"/>
      <c r="C332" s="24"/>
      <c r="D332" s="56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 ht="12.75" customHeight="1">
      <c r="A333" s="24"/>
      <c r="B333" s="56"/>
      <c r="C333" s="24"/>
      <c r="D333" s="56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 ht="12.75" customHeight="1">
      <c r="A334" s="24"/>
      <c r="B334" s="56"/>
      <c r="C334" s="24"/>
      <c r="D334" s="56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 ht="12.75" customHeight="1">
      <c r="A335" s="24"/>
      <c r="B335" s="56"/>
      <c r="C335" s="24"/>
      <c r="D335" s="56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 ht="12.75" customHeight="1">
      <c r="A336" s="24"/>
      <c r="B336" s="56"/>
      <c r="C336" s="24"/>
      <c r="D336" s="56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 ht="12.75" customHeight="1">
      <c r="A337" s="24"/>
      <c r="B337" s="56"/>
      <c r="C337" s="24"/>
      <c r="D337" s="56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 ht="12.75" customHeight="1">
      <c r="A338" s="24"/>
      <c r="B338" s="56"/>
      <c r="C338" s="24"/>
      <c r="D338" s="56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 ht="12.75" customHeight="1">
      <c r="A339" s="24"/>
      <c r="B339" s="56"/>
      <c r="C339" s="24"/>
      <c r="D339" s="56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 ht="12.75" customHeight="1">
      <c r="A340" s="24"/>
      <c r="B340" s="56"/>
      <c r="C340" s="24"/>
      <c r="D340" s="56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 ht="12.75" customHeight="1">
      <c r="A341" s="24"/>
      <c r="B341" s="56"/>
      <c r="C341" s="24"/>
      <c r="D341" s="56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 ht="12.75" customHeight="1">
      <c r="A342" s="24"/>
      <c r="B342" s="56"/>
      <c r="C342" s="24"/>
      <c r="D342" s="56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 ht="12.75" customHeight="1">
      <c r="A343" s="24"/>
      <c r="B343" s="56"/>
      <c r="C343" s="24"/>
      <c r="D343" s="56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 ht="12.75" customHeight="1">
      <c r="A344" s="24"/>
      <c r="B344" s="56"/>
      <c r="C344" s="24"/>
      <c r="D344" s="56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 ht="12.75" customHeight="1">
      <c r="A345" s="24"/>
      <c r="B345" s="56"/>
      <c r="C345" s="24"/>
      <c r="D345" s="56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 ht="12.75" customHeight="1">
      <c r="A346" s="24"/>
      <c r="B346" s="56"/>
      <c r="C346" s="24"/>
      <c r="D346" s="56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 ht="12.75" customHeight="1">
      <c r="A347" s="24"/>
      <c r="B347" s="56"/>
      <c r="C347" s="24"/>
      <c r="D347" s="56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 ht="12.75" customHeight="1">
      <c r="A348" s="24"/>
      <c r="B348" s="56"/>
      <c r="C348" s="24"/>
      <c r="D348" s="56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 ht="12.75" customHeight="1">
      <c r="A349" s="24"/>
      <c r="B349" s="56"/>
      <c r="C349" s="24"/>
      <c r="D349" s="56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 ht="12.75" customHeight="1">
      <c r="A350" s="24"/>
      <c r="B350" s="56"/>
      <c r="C350" s="24"/>
      <c r="D350" s="56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 ht="12.75" customHeight="1">
      <c r="A351" s="24"/>
      <c r="B351" s="56"/>
      <c r="C351" s="24"/>
      <c r="D351" s="56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 ht="12.75" customHeight="1">
      <c r="A352" s="24"/>
      <c r="B352" s="56"/>
      <c r="C352" s="24"/>
      <c r="D352" s="56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 ht="12.75" customHeight="1">
      <c r="A353" s="24"/>
      <c r="B353" s="56"/>
      <c r="C353" s="24"/>
      <c r="D353" s="56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 ht="12.75" customHeight="1">
      <c r="A354" s="24"/>
      <c r="B354" s="56"/>
      <c r="C354" s="24"/>
      <c r="D354" s="56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 ht="12.75" customHeight="1">
      <c r="A355" s="24"/>
      <c r="B355" s="56"/>
      <c r="C355" s="24"/>
      <c r="D355" s="56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 ht="12.75" customHeight="1">
      <c r="A356" s="24"/>
      <c r="B356" s="56"/>
      <c r="C356" s="24"/>
      <c r="D356" s="56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 ht="12.75" customHeight="1">
      <c r="A357" s="24"/>
      <c r="B357" s="56"/>
      <c r="C357" s="24"/>
      <c r="D357" s="56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 ht="12.75" customHeight="1">
      <c r="A358" s="24"/>
      <c r="B358" s="56"/>
      <c r="C358" s="24"/>
      <c r="D358" s="56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 ht="12.75" customHeight="1">
      <c r="A359" s="24"/>
      <c r="B359" s="56"/>
      <c r="C359" s="24"/>
      <c r="D359" s="56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 ht="12.75" customHeight="1">
      <c r="A360" s="24"/>
      <c r="B360" s="56"/>
      <c r="C360" s="24"/>
      <c r="D360" s="56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 ht="12.75" customHeight="1">
      <c r="A361" s="24"/>
      <c r="B361" s="56"/>
      <c r="C361" s="24"/>
      <c r="D361" s="56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 ht="12.75" customHeight="1">
      <c r="A362" s="24"/>
      <c r="B362" s="56"/>
      <c r="C362" s="24"/>
      <c r="D362" s="56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 ht="12.75" customHeight="1">
      <c r="A363" s="24"/>
      <c r="B363" s="56"/>
      <c r="C363" s="24"/>
      <c r="D363" s="56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 ht="12.75" customHeight="1">
      <c r="A364" s="24"/>
      <c r="B364" s="56"/>
      <c r="C364" s="24"/>
      <c r="D364" s="56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 ht="12.75" customHeight="1">
      <c r="A365" s="24"/>
      <c r="B365" s="56"/>
      <c r="C365" s="24"/>
      <c r="D365" s="56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 ht="12.75" customHeight="1">
      <c r="A366" s="24"/>
      <c r="B366" s="56"/>
      <c r="C366" s="24"/>
      <c r="D366" s="56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 ht="12.75" customHeight="1">
      <c r="A367" s="24"/>
      <c r="B367" s="56"/>
      <c r="C367" s="24"/>
      <c r="D367" s="56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 ht="12.75" customHeight="1">
      <c r="A368" s="24"/>
      <c r="B368" s="56"/>
      <c r="C368" s="24"/>
      <c r="D368" s="56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 ht="12.75" customHeight="1">
      <c r="A369" s="24"/>
      <c r="B369" s="56"/>
      <c r="C369" s="24"/>
      <c r="D369" s="56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 ht="12.75" customHeight="1">
      <c r="A370" s="24"/>
      <c r="B370" s="56"/>
      <c r="C370" s="24"/>
      <c r="D370" s="56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 ht="12.75" customHeight="1">
      <c r="A371" s="24"/>
      <c r="B371" s="56"/>
      <c r="C371" s="24"/>
      <c r="D371" s="56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 ht="12.75" customHeight="1">
      <c r="A372" s="24"/>
      <c r="B372" s="56"/>
      <c r="C372" s="24"/>
      <c r="D372" s="56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 ht="12.75" customHeight="1">
      <c r="A373" s="24"/>
      <c r="B373" s="56"/>
      <c r="C373" s="24"/>
      <c r="D373" s="56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 ht="12.75" customHeight="1">
      <c r="A374" s="24"/>
      <c r="B374" s="56"/>
      <c r="C374" s="24"/>
      <c r="D374" s="56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 ht="12.75" customHeight="1">
      <c r="A375" s="24"/>
      <c r="B375" s="56"/>
      <c r="C375" s="24"/>
      <c r="D375" s="56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 ht="12.75" customHeight="1">
      <c r="A376" s="24"/>
      <c r="B376" s="56"/>
      <c r="C376" s="24"/>
      <c r="D376" s="56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 ht="12.75" customHeight="1">
      <c r="A377" s="24"/>
      <c r="B377" s="56"/>
      <c r="C377" s="24"/>
      <c r="D377" s="56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 ht="12.75" customHeight="1">
      <c r="A378" s="24"/>
      <c r="B378" s="56"/>
      <c r="C378" s="24"/>
      <c r="D378" s="56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 ht="12.75" customHeight="1">
      <c r="A379" s="24"/>
      <c r="B379" s="56"/>
      <c r="C379" s="24"/>
      <c r="D379" s="56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 ht="12.75" customHeight="1">
      <c r="A380" s="24"/>
      <c r="B380" s="56"/>
      <c r="C380" s="24"/>
      <c r="D380" s="56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 ht="12.75" customHeight="1">
      <c r="A381" s="24"/>
      <c r="B381" s="56"/>
      <c r="C381" s="24"/>
      <c r="D381" s="56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 ht="12.75" customHeight="1">
      <c r="A382" s="24"/>
      <c r="B382" s="56"/>
      <c r="C382" s="24"/>
      <c r="D382" s="56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 ht="12.75" customHeight="1">
      <c r="A383" s="24"/>
      <c r="B383" s="56"/>
      <c r="C383" s="24"/>
      <c r="D383" s="56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 ht="12.75" customHeight="1">
      <c r="A384" s="24"/>
      <c r="B384" s="56"/>
      <c r="C384" s="24"/>
      <c r="D384" s="56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 ht="12.75" customHeight="1">
      <c r="A385" s="24"/>
      <c r="B385" s="56"/>
      <c r="C385" s="24"/>
      <c r="D385" s="56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 ht="12.75" customHeight="1">
      <c r="A386" s="24"/>
      <c r="B386" s="56"/>
      <c r="C386" s="24"/>
      <c r="D386" s="56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 ht="12.75" customHeight="1">
      <c r="A387" s="24"/>
      <c r="B387" s="56"/>
      <c r="C387" s="24"/>
      <c r="D387" s="56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 ht="12.75" customHeight="1">
      <c r="A388" s="24"/>
      <c r="B388" s="56"/>
      <c r="C388" s="24"/>
      <c r="D388" s="56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 ht="12.75" customHeight="1">
      <c r="A389" s="24"/>
      <c r="B389" s="56"/>
      <c r="C389" s="24"/>
      <c r="D389" s="56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 ht="12.75" customHeight="1">
      <c r="A390" s="24"/>
      <c r="B390" s="56"/>
      <c r="C390" s="24"/>
      <c r="D390" s="56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 ht="12.75" customHeight="1">
      <c r="A391" s="24"/>
      <c r="B391" s="56"/>
      <c r="C391" s="24"/>
      <c r="D391" s="56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 ht="12.75" customHeight="1">
      <c r="A392" s="24"/>
      <c r="B392" s="56"/>
      <c r="C392" s="24"/>
      <c r="D392" s="56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 ht="12.75" customHeight="1">
      <c r="A393" s="24"/>
      <c r="B393" s="56"/>
      <c r="C393" s="24"/>
      <c r="D393" s="56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 ht="12.75" customHeight="1">
      <c r="A394" s="24"/>
      <c r="B394" s="56"/>
      <c r="C394" s="24"/>
      <c r="D394" s="56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 ht="12.75" customHeight="1">
      <c r="A395" s="24"/>
      <c r="B395" s="56"/>
      <c r="C395" s="24"/>
      <c r="D395" s="56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 ht="12.75" customHeight="1">
      <c r="A396" s="24"/>
      <c r="B396" s="56"/>
      <c r="C396" s="24"/>
      <c r="D396" s="56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 ht="12.75" customHeight="1">
      <c r="A397" s="24"/>
      <c r="B397" s="56"/>
      <c r="C397" s="24"/>
      <c r="D397" s="56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 ht="12.75" customHeight="1">
      <c r="A398" s="24"/>
      <c r="B398" s="56"/>
      <c r="C398" s="24"/>
      <c r="D398" s="56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 ht="12.75" customHeight="1">
      <c r="A399" s="24"/>
      <c r="B399" s="56"/>
      <c r="C399" s="24"/>
      <c r="D399" s="56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ht="12.75" customHeight="1">
      <c r="A400" s="24"/>
      <c r="B400" s="56"/>
      <c r="C400" s="24"/>
      <c r="D400" s="56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 ht="12.75" customHeight="1">
      <c r="A401" s="24"/>
      <c r="B401" s="56"/>
      <c r="C401" s="24"/>
      <c r="D401" s="56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 ht="12.75" customHeight="1">
      <c r="A402" s="24"/>
      <c r="B402" s="56"/>
      <c r="C402" s="24"/>
      <c r="D402" s="56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 ht="12.75" customHeight="1">
      <c r="A403" s="24"/>
      <c r="B403" s="56"/>
      <c r="C403" s="24"/>
      <c r="D403" s="56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 ht="12.75" customHeight="1">
      <c r="A404" s="24"/>
      <c r="B404" s="56"/>
      <c r="C404" s="24"/>
      <c r="D404" s="56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ht="12.75" customHeight="1">
      <c r="A405" s="24"/>
      <c r="B405" s="56"/>
      <c r="C405" s="24"/>
      <c r="D405" s="56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 ht="12.75" customHeight="1">
      <c r="A406" s="24"/>
      <c r="B406" s="56"/>
      <c r="C406" s="24"/>
      <c r="D406" s="56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 ht="12.75" customHeight="1">
      <c r="A407" s="24"/>
      <c r="B407" s="56"/>
      <c r="C407" s="24"/>
      <c r="D407" s="56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 ht="12.75" customHeight="1">
      <c r="A408" s="24"/>
      <c r="B408" s="56"/>
      <c r="C408" s="24"/>
      <c r="D408" s="56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 ht="12.75" customHeight="1">
      <c r="A409" s="24"/>
      <c r="B409" s="56"/>
      <c r="C409" s="24"/>
      <c r="D409" s="56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 ht="12.75" customHeight="1">
      <c r="A410" s="24"/>
      <c r="B410" s="56"/>
      <c r="C410" s="24"/>
      <c r="D410" s="56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 ht="12.75" customHeight="1">
      <c r="A411" s="24"/>
      <c r="B411" s="56"/>
      <c r="C411" s="24"/>
      <c r="D411" s="56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 ht="12.75" customHeight="1">
      <c r="A412" s="24"/>
      <c r="B412" s="56"/>
      <c r="C412" s="24"/>
      <c r="D412" s="56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 ht="12.75" customHeight="1">
      <c r="A413" s="24"/>
      <c r="B413" s="56"/>
      <c r="C413" s="24"/>
      <c r="D413" s="56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 ht="12.75" customHeight="1">
      <c r="A414" s="24"/>
      <c r="B414" s="56"/>
      <c r="C414" s="24"/>
      <c r="D414" s="56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 ht="12.75" customHeight="1">
      <c r="A415" s="24"/>
      <c r="B415" s="56"/>
      <c r="C415" s="24"/>
      <c r="D415" s="56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 ht="12.75" customHeight="1">
      <c r="A416" s="24"/>
      <c r="B416" s="56"/>
      <c r="C416" s="24"/>
      <c r="D416" s="56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 ht="12.75" customHeight="1">
      <c r="A417" s="24"/>
      <c r="B417" s="56"/>
      <c r="C417" s="24"/>
      <c r="D417" s="56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 ht="12.75" customHeight="1">
      <c r="A418" s="24"/>
      <c r="B418" s="56"/>
      <c r="C418" s="24"/>
      <c r="D418" s="56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 ht="12.75" customHeight="1">
      <c r="A419" s="24"/>
      <c r="B419" s="56"/>
      <c r="C419" s="24"/>
      <c r="D419" s="56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 ht="12.75" customHeight="1">
      <c r="A420" s="24"/>
      <c r="B420" s="56"/>
      <c r="C420" s="24"/>
      <c r="D420" s="56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 ht="12.75" customHeight="1">
      <c r="A421" s="24"/>
      <c r="B421" s="56"/>
      <c r="C421" s="24"/>
      <c r="D421" s="56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 ht="12.75" customHeight="1">
      <c r="A422" s="24"/>
      <c r="B422" s="56"/>
      <c r="C422" s="24"/>
      <c r="D422" s="56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 ht="12.75" customHeight="1">
      <c r="A423" s="24"/>
      <c r="B423" s="56"/>
      <c r="C423" s="24"/>
      <c r="D423" s="56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 ht="12.75" customHeight="1">
      <c r="A424" s="24"/>
      <c r="B424" s="56"/>
      <c r="C424" s="24"/>
      <c r="D424" s="56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 ht="12.75" customHeight="1">
      <c r="A425" s="24"/>
      <c r="B425" s="56"/>
      <c r="C425" s="24"/>
      <c r="D425" s="56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 ht="12.75" customHeight="1">
      <c r="A426" s="24"/>
      <c r="B426" s="56"/>
      <c r="C426" s="24"/>
      <c r="D426" s="56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 ht="12.75" customHeight="1">
      <c r="A427" s="24"/>
      <c r="B427" s="56"/>
      <c r="C427" s="24"/>
      <c r="D427" s="56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 ht="12.75" customHeight="1">
      <c r="A428" s="24"/>
      <c r="B428" s="56"/>
      <c r="C428" s="24"/>
      <c r="D428" s="56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 ht="12.75" customHeight="1">
      <c r="A429" s="24"/>
      <c r="B429" s="56"/>
      <c r="C429" s="24"/>
      <c r="D429" s="56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 ht="12.75" customHeight="1">
      <c r="A430" s="24"/>
      <c r="B430" s="56"/>
      <c r="C430" s="24"/>
      <c r="D430" s="56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 ht="12.75" customHeight="1">
      <c r="A431" s="24"/>
      <c r="B431" s="56"/>
      <c r="C431" s="24"/>
      <c r="D431" s="56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 ht="12.75" customHeight="1">
      <c r="A432" s="24"/>
      <c r="B432" s="56"/>
      <c r="C432" s="24"/>
      <c r="D432" s="56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 ht="12.75" customHeight="1">
      <c r="A433" s="24"/>
      <c r="B433" s="56"/>
      <c r="C433" s="24"/>
      <c r="D433" s="56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 ht="12.75" customHeight="1">
      <c r="A434" s="24"/>
      <c r="B434" s="56"/>
      <c r="C434" s="24"/>
      <c r="D434" s="56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 ht="12.75" customHeight="1">
      <c r="A435" s="24"/>
      <c r="B435" s="56"/>
      <c r="C435" s="24"/>
      <c r="D435" s="56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 ht="12.75" customHeight="1">
      <c r="A436" s="24"/>
      <c r="B436" s="56"/>
      <c r="C436" s="24"/>
      <c r="D436" s="56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 ht="12.75" customHeight="1">
      <c r="A437" s="24"/>
      <c r="B437" s="56"/>
      <c r="C437" s="24"/>
      <c r="D437" s="56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 ht="12.75" customHeight="1">
      <c r="A438" s="24"/>
      <c r="B438" s="56"/>
      <c r="C438" s="24"/>
      <c r="D438" s="56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 ht="12.75" customHeight="1">
      <c r="A439" s="24"/>
      <c r="B439" s="56"/>
      <c r="C439" s="24"/>
      <c r="D439" s="56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 ht="12.75" customHeight="1">
      <c r="A440" s="24"/>
      <c r="B440" s="56"/>
      <c r="C440" s="24"/>
      <c r="D440" s="56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 ht="12.75" customHeight="1">
      <c r="A441" s="24"/>
      <c r="B441" s="56"/>
      <c r="C441" s="24"/>
      <c r="D441" s="56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 ht="12.75" customHeight="1">
      <c r="A442" s="24"/>
      <c r="B442" s="56"/>
      <c r="C442" s="24"/>
      <c r="D442" s="56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 ht="12.75" customHeight="1">
      <c r="A443" s="24"/>
      <c r="B443" s="56"/>
      <c r="C443" s="24"/>
      <c r="D443" s="56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 ht="12.75" customHeight="1">
      <c r="A444" s="24"/>
      <c r="B444" s="56"/>
      <c r="C444" s="24"/>
      <c r="D444" s="56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 ht="12.75" customHeight="1">
      <c r="A445" s="24"/>
      <c r="B445" s="56"/>
      <c r="C445" s="24"/>
      <c r="D445" s="56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 ht="12.75" customHeight="1">
      <c r="A446" s="24"/>
      <c r="B446" s="56"/>
      <c r="C446" s="24"/>
      <c r="D446" s="56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 ht="12.75" customHeight="1">
      <c r="A447" s="24"/>
      <c r="B447" s="56"/>
      <c r="C447" s="24"/>
      <c r="D447" s="56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 ht="12.75" customHeight="1">
      <c r="A448" s="24"/>
      <c r="B448" s="56"/>
      <c r="C448" s="24"/>
      <c r="D448" s="56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 ht="12.75" customHeight="1">
      <c r="A449" s="24"/>
      <c r="B449" s="56"/>
      <c r="C449" s="24"/>
      <c r="D449" s="56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 ht="12.75" customHeight="1">
      <c r="A450" s="24"/>
      <c r="B450" s="56"/>
      <c r="C450" s="24"/>
      <c r="D450" s="56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 ht="12.75" customHeight="1">
      <c r="A451" s="24"/>
      <c r="B451" s="56"/>
      <c r="C451" s="24"/>
      <c r="D451" s="56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 ht="12.75" customHeight="1">
      <c r="A452" s="24"/>
      <c r="B452" s="56"/>
      <c r="C452" s="24"/>
      <c r="D452" s="56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 ht="12.75" customHeight="1">
      <c r="A453" s="24"/>
      <c r="B453" s="56"/>
      <c r="C453" s="24"/>
      <c r="D453" s="56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 ht="12.75" customHeight="1">
      <c r="A454" s="24"/>
      <c r="B454" s="56"/>
      <c r="C454" s="24"/>
      <c r="D454" s="56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 ht="12.75" customHeight="1">
      <c r="A455" s="24"/>
      <c r="B455" s="56"/>
      <c r="C455" s="24"/>
      <c r="D455" s="56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 ht="12.75" customHeight="1">
      <c r="A456" s="24"/>
      <c r="B456" s="56"/>
      <c r="C456" s="24"/>
      <c r="D456" s="56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 ht="12.75" customHeight="1">
      <c r="A457" s="24"/>
      <c r="B457" s="56"/>
      <c r="C457" s="24"/>
      <c r="D457" s="56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 ht="12.75" customHeight="1">
      <c r="A458" s="24"/>
      <c r="B458" s="56"/>
      <c r="C458" s="24"/>
      <c r="D458" s="56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 ht="12.75" customHeight="1">
      <c r="A459" s="24"/>
      <c r="B459" s="56"/>
      <c r="C459" s="24"/>
      <c r="D459" s="56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 ht="12.75" customHeight="1">
      <c r="A460" s="24"/>
      <c r="B460" s="56"/>
      <c r="C460" s="24"/>
      <c r="D460" s="56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 ht="12.75" customHeight="1">
      <c r="A461" s="24"/>
      <c r="B461" s="56"/>
      <c r="C461" s="24"/>
      <c r="D461" s="56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 ht="12.75" customHeight="1">
      <c r="A462" s="24"/>
      <c r="B462" s="56"/>
      <c r="C462" s="24"/>
      <c r="D462" s="56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 ht="12.75" customHeight="1">
      <c r="A463" s="24"/>
      <c r="B463" s="56"/>
      <c r="C463" s="24"/>
      <c r="D463" s="56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 ht="12.75" customHeight="1">
      <c r="A464" s="24"/>
      <c r="B464" s="56"/>
      <c r="C464" s="24"/>
      <c r="D464" s="56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 ht="12.75" customHeight="1">
      <c r="A465" s="24"/>
      <c r="B465" s="56"/>
      <c r="C465" s="24"/>
      <c r="D465" s="56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 ht="12.75" customHeight="1">
      <c r="A466" s="24"/>
      <c r="B466" s="56"/>
      <c r="C466" s="24"/>
      <c r="D466" s="56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 ht="12.75" customHeight="1">
      <c r="A467" s="24"/>
      <c r="B467" s="56"/>
      <c r="C467" s="24"/>
      <c r="D467" s="56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 ht="12.75" customHeight="1">
      <c r="A468" s="24"/>
      <c r="B468" s="56"/>
      <c r="C468" s="24"/>
      <c r="D468" s="56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 ht="12.75" customHeight="1">
      <c r="A469" s="24"/>
      <c r="B469" s="56"/>
      <c r="C469" s="24"/>
      <c r="D469" s="56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 ht="12.75" customHeight="1">
      <c r="A470" s="24"/>
      <c r="B470" s="56"/>
      <c r="C470" s="24"/>
      <c r="D470" s="56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 ht="12.75" customHeight="1">
      <c r="A471" s="24"/>
      <c r="B471" s="56"/>
      <c r="C471" s="24"/>
      <c r="D471" s="56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 ht="12.75" customHeight="1">
      <c r="A472" s="24"/>
      <c r="B472" s="56"/>
      <c r="C472" s="24"/>
      <c r="D472" s="56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 ht="12.75" customHeight="1">
      <c r="A473" s="24"/>
      <c r="B473" s="56"/>
      <c r="C473" s="24"/>
      <c r="D473" s="56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 ht="12.75" customHeight="1">
      <c r="A474" s="24"/>
      <c r="B474" s="56"/>
      <c r="C474" s="24"/>
      <c r="D474" s="56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 ht="12.75" customHeight="1">
      <c r="A475" s="24"/>
      <c r="B475" s="56"/>
      <c r="C475" s="24"/>
      <c r="D475" s="56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 ht="12.75" customHeight="1">
      <c r="A476" s="24"/>
      <c r="B476" s="56"/>
      <c r="C476" s="24"/>
      <c r="D476" s="56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 ht="12.75" customHeight="1">
      <c r="A477" s="24"/>
      <c r="B477" s="56"/>
      <c r="C477" s="24"/>
      <c r="D477" s="56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 ht="12.75" customHeight="1">
      <c r="A478" s="24"/>
      <c r="B478" s="56"/>
      <c r="C478" s="24"/>
      <c r="D478" s="56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 ht="12.75" customHeight="1">
      <c r="A479" s="24"/>
      <c r="B479" s="56"/>
      <c r="C479" s="24"/>
      <c r="D479" s="56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 ht="12.75" customHeight="1">
      <c r="A480" s="24"/>
      <c r="B480" s="56"/>
      <c r="C480" s="24"/>
      <c r="D480" s="56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 ht="12.75" customHeight="1">
      <c r="A481" s="24"/>
      <c r="B481" s="56"/>
      <c r="C481" s="24"/>
      <c r="D481" s="56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 ht="12.75" customHeight="1">
      <c r="A482" s="24"/>
      <c r="B482" s="56"/>
      <c r="C482" s="24"/>
      <c r="D482" s="56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 ht="12.75" customHeight="1">
      <c r="A483" s="24"/>
      <c r="B483" s="56"/>
      <c r="C483" s="24"/>
      <c r="D483" s="56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 ht="12.75" customHeight="1">
      <c r="A484" s="24"/>
      <c r="B484" s="56"/>
      <c r="C484" s="24"/>
      <c r="D484" s="56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 ht="12.75" customHeight="1">
      <c r="A485" s="24"/>
      <c r="B485" s="56"/>
      <c r="C485" s="24"/>
      <c r="D485" s="56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 ht="12.75" customHeight="1">
      <c r="A486" s="24"/>
      <c r="B486" s="56"/>
      <c r="C486" s="24"/>
      <c r="D486" s="56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 ht="12.75" customHeight="1">
      <c r="A487" s="24"/>
      <c r="B487" s="56"/>
      <c r="C487" s="24"/>
      <c r="D487" s="56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 ht="12.75" customHeight="1">
      <c r="A488" s="24"/>
      <c r="B488" s="56"/>
      <c r="C488" s="24"/>
      <c r="D488" s="56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 ht="12.75" customHeight="1">
      <c r="A489" s="24"/>
      <c r="B489" s="56"/>
      <c r="C489" s="24"/>
      <c r="D489" s="56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 ht="12.75" customHeight="1">
      <c r="A490" s="24"/>
      <c r="B490" s="56"/>
      <c r="C490" s="24"/>
      <c r="D490" s="56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 ht="12.75" customHeight="1">
      <c r="A491" s="24"/>
      <c r="B491" s="56"/>
      <c r="C491" s="24"/>
      <c r="D491" s="56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 ht="12.75" customHeight="1">
      <c r="A492" s="24"/>
      <c r="B492" s="56"/>
      <c r="C492" s="24"/>
      <c r="D492" s="56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 ht="12.75" customHeight="1">
      <c r="A493" s="24"/>
      <c r="B493" s="56"/>
      <c r="C493" s="24"/>
      <c r="D493" s="56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 ht="12.75" customHeight="1">
      <c r="A494" s="24"/>
      <c r="B494" s="56"/>
      <c r="C494" s="24"/>
      <c r="D494" s="56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 ht="12.75" customHeight="1">
      <c r="A495" s="24"/>
      <c r="B495" s="56"/>
      <c r="C495" s="24"/>
      <c r="D495" s="56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 ht="12.75" customHeight="1">
      <c r="A496" s="24"/>
      <c r="B496" s="56"/>
      <c r="C496" s="24"/>
      <c r="D496" s="56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 ht="12.75" customHeight="1">
      <c r="A497" s="24"/>
      <c r="B497" s="56"/>
      <c r="C497" s="24"/>
      <c r="D497" s="56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 ht="12.75" customHeight="1">
      <c r="A498" s="24"/>
      <c r="B498" s="56"/>
      <c r="C498" s="24"/>
      <c r="D498" s="56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 ht="12.75" customHeight="1">
      <c r="A499" s="24"/>
      <c r="B499" s="56"/>
      <c r="C499" s="24"/>
      <c r="D499" s="56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 ht="12.75" customHeight="1">
      <c r="A500" s="24"/>
      <c r="B500" s="56"/>
      <c r="C500" s="24"/>
      <c r="D500" s="56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 ht="12.75" customHeight="1">
      <c r="A501" s="24"/>
      <c r="B501" s="56"/>
      <c r="C501" s="24"/>
      <c r="D501" s="56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 ht="12.75" customHeight="1">
      <c r="A502" s="24"/>
      <c r="B502" s="56"/>
      <c r="C502" s="24"/>
      <c r="D502" s="56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 ht="12.75" customHeight="1">
      <c r="A503" s="24"/>
      <c r="B503" s="56"/>
      <c r="C503" s="24"/>
      <c r="D503" s="56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 ht="12.75" customHeight="1">
      <c r="A504" s="24"/>
      <c r="B504" s="56"/>
      <c r="C504" s="24"/>
      <c r="D504" s="56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 ht="12.75" customHeight="1">
      <c r="A505" s="24"/>
      <c r="B505" s="56"/>
      <c r="C505" s="24"/>
      <c r="D505" s="56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 ht="12.75" customHeight="1">
      <c r="A506" s="24"/>
      <c r="B506" s="56"/>
      <c r="C506" s="24"/>
      <c r="D506" s="56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 ht="12.75" customHeight="1">
      <c r="A507" s="24"/>
      <c r="B507" s="56"/>
      <c r="C507" s="24"/>
      <c r="D507" s="56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 ht="12.75" customHeight="1">
      <c r="A508" s="24"/>
      <c r="B508" s="56"/>
      <c r="C508" s="24"/>
      <c r="D508" s="56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 ht="12.75" customHeight="1">
      <c r="A509" s="24"/>
      <c r="B509" s="56"/>
      <c r="C509" s="24"/>
      <c r="D509" s="56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 ht="12.75" customHeight="1">
      <c r="A510" s="24"/>
      <c r="B510" s="56"/>
      <c r="C510" s="24"/>
      <c r="D510" s="56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 ht="12.75" customHeight="1">
      <c r="A511" s="24"/>
      <c r="B511" s="56"/>
      <c r="C511" s="24"/>
      <c r="D511" s="56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 ht="12.75" customHeight="1">
      <c r="A512" s="24"/>
      <c r="B512" s="56"/>
      <c r="C512" s="24"/>
      <c r="D512" s="56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 ht="12.75" customHeight="1">
      <c r="A513" s="24"/>
      <c r="B513" s="56"/>
      <c r="C513" s="24"/>
      <c r="D513" s="56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 ht="12.75" customHeight="1">
      <c r="A514" s="24"/>
      <c r="B514" s="56"/>
      <c r="C514" s="24"/>
      <c r="D514" s="56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 ht="12.75" customHeight="1">
      <c r="A515" s="24"/>
      <c r="B515" s="56"/>
      <c r="C515" s="24"/>
      <c r="D515" s="56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 ht="12.75" customHeight="1">
      <c r="A516" s="24"/>
      <c r="B516" s="56"/>
      <c r="C516" s="24"/>
      <c r="D516" s="56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 ht="12.75" customHeight="1">
      <c r="A517" s="24"/>
      <c r="B517" s="56"/>
      <c r="C517" s="24"/>
      <c r="D517" s="56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 ht="12.75" customHeight="1">
      <c r="A518" s="24"/>
      <c r="B518" s="56"/>
      <c r="C518" s="24"/>
      <c r="D518" s="56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 ht="12.75" customHeight="1">
      <c r="A519" s="24"/>
      <c r="B519" s="56"/>
      <c r="C519" s="24"/>
      <c r="D519" s="56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 ht="12.75" customHeight="1">
      <c r="A520" s="24"/>
      <c r="B520" s="56"/>
      <c r="C520" s="24"/>
      <c r="D520" s="56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 ht="12.75" customHeight="1">
      <c r="A521" s="24"/>
      <c r="B521" s="56"/>
      <c r="C521" s="24"/>
      <c r="D521" s="56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 ht="12.75" customHeight="1">
      <c r="A522" s="24"/>
      <c r="B522" s="56"/>
      <c r="C522" s="24"/>
      <c r="D522" s="56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 ht="12.75" customHeight="1">
      <c r="A523" s="24"/>
      <c r="B523" s="56"/>
      <c r="C523" s="24"/>
      <c r="D523" s="56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 ht="12.75" customHeight="1">
      <c r="A524" s="24"/>
      <c r="B524" s="56"/>
      <c r="C524" s="24"/>
      <c r="D524" s="56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 ht="12.75" customHeight="1">
      <c r="A525" s="24"/>
      <c r="B525" s="56"/>
      <c r="C525" s="24"/>
      <c r="D525" s="56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 ht="12.75" customHeight="1">
      <c r="A526" s="24"/>
      <c r="B526" s="56"/>
      <c r="C526" s="24"/>
      <c r="D526" s="56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 ht="12.75" customHeight="1">
      <c r="A527" s="24"/>
      <c r="B527" s="56"/>
      <c r="C527" s="24"/>
      <c r="D527" s="56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 ht="12.75" customHeight="1">
      <c r="A528" s="24"/>
      <c r="B528" s="56"/>
      <c r="C528" s="24"/>
      <c r="D528" s="56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 ht="12.75" customHeight="1">
      <c r="A529" s="24"/>
      <c r="B529" s="56"/>
      <c r="C529" s="24"/>
      <c r="D529" s="56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 ht="12.75" customHeight="1">
      <c r="A530" s="24"/>
      <c r="B530" s="56"/>
      <c r="C530" s="24"/>
      <c r="D530" s="56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 ht="12.75" customHeight="1">
      <c r="A531" s="24"/>
      <c r="B531" s="56"/>
      <c r="C531" s="24"/>
      <c r="D531" s="56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 ht="12.75" customHeight="1">
      <c r="A532" s="24"/>
      <c r="B532" s="56"/>
      <c r="C532" s="24"/>
      <c r="D532" s="56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 ht="12.75" customHeight="1">
      <c r="A533" s="24"/>
      <c r="B533" s="56"/>
      <c r="C533" s="24"/>
      <c r="D533" s="56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 ht="12.75" customHeight="1">
      <c r="A534" s="24"/>
      <c r="B534" s="56"/>
      <c r="C534" s="24"/>
      <c r="D534" s="56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 ht="12.75" customHeight="1">
      <c r="A535" s="24"/>
      <c r="B535" s="56"/>
      <c r="C535" s="24"/>
      <c r="D535" s="56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 ht="12.75" customHeight="1">
      <c r="A536" s="24"/>
      <c r="B536" s="56"/>
      <c r="C536" s="24"/>
      <c r="D536" s="56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 ht="12.75" customHeight="1">
      <c r="A537" s="24"/>
      <c r="B537" s="56"/>
      <c r="C537" s="24"/>
      <c r="D537" s="56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 ht="12.75" customHeight="1">
      <c r="A538" s="24"/>
      <c r="B538" s="56"/>
      <c r="C538" s="24"/>
      <c r="D538" s="56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 ht="12.75" customHeight="1">
      <c r="A539" s="24"/>
      <c r="B539" s="56"/>
      <c r="C539" s="24"/>
      <c r="D539" s="56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 ht="12.75" customHeight="1">
      <c r="A540" s="24"/>
      <c r="B540" s="56"/>
      <c r="C540" s="24"/>
      <c r="D540" s="56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 ht="12.75" customHeight="1">
      <c r="A541" s="24"/>
      <c r="B541" s="56"/>
      <c r="C541" s="24"/>
      <c r="D541" s="56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 ht="12.75" customHeight="1">
      <c r="A542" s="24"/>
      <c r="B542" s="56"/>
      <c r="C542" s="24"/>
      <c r="D542" s="56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 ht="12.75" customHeight="1">
      <c r="A543" s="24"/>
      <c r="B543" s="56"/>
      <c r="C543" s="24"/>
      <c r="D543" s="56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 ht="12.75" customHeight="1">
      <c r="A544" s="24"/>
      <c r="B544" s="56"/>
      <c r="C544" s="24"/>
      <c r="D544" s="56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 ht="12.75" customHeight="1">
      <c r="A545" s="24"/>
      <c r="B545" s="56"/>
      <c r="C545" s="24"/>
      <c r="D545" s="56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 ht="12.75" customHeight="1">
      <c r="A546" s="24"/>
      <c r="B546" s="56"/>
      <c r="C546" s="24"/>
      <c r="D546" s="56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 ht="12.75" customHeight="1">
      <c r="A547" s="24"/>
      <c r="B547" s="56"/>
      <c r="C547" s="24"/>
      <c r="D547" s="56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 ht="12.75" customHeight="1">
      <c r="A548" s="24"/>
      <c r="B548" s="56"/>
      <c r="C548" s="24"/>
      <c r="D548" s="56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 ht="12.75" customHeight="1">
      <c r="A549" s="24"/>
      <c r="B549" s="56"/>
      <c r="C549" s="24"/>
      <c r="D549" s="56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 ht="12.75" customHeight="1">
      <c r="A550" s="24"/>
      <c r="B550" s="56"/>
      <c r="C550" s="24"/>
      <c r="D550" s="56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 ht="12.75" customHeight="1">
      <c r="A551" s="24"/>
      <c r="B551" s="56"/>
      <c r="C551" s="24"/>
      <c r="D551" s="56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 ht="12.75" customHeight="1">
      <c r="A552" s="24"/>
      <c r="B552" s="56"/>
      <c r="C552" s="24"/>
      <c r="D552" s="56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 ht="12.75" customHeight="1">
      <c r="A553" s="24"/>
      <c r="B553" s="56"/>
      <c r="C553" s="24"/>
      <c r="D553" s="56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 ht="12.75" customHeight="1">
      <c r="A554" s="24"/>
      <c r="B554" s="56"/>
      <c r="C554" s="24"/>
      <c r="D554" s="56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 ht="12.75" customHeight="1">
      <c r="A555" s="24"/>
      <c r="B555" s="56"/>
      <c r="C555" s="24"/>
      <c r="D555" s="56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 ht="12.75" customHeight="1">
      <c r="A556" s="24"/>
      <c r="B556" s="56"/>
      <c r="C556" s="24"/>
      <c r="D556" s="56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 ht="12.75" customHeight="1">
      <c r="A557" s="24"/>
      <c r="B557" s="56"/>
      <c r="C557" s="24"/>
      <c r="D557" s="56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 ht="12.75" customHeight="1">
      <c r="A558" s="24"/>
      <c r="B558" s="56"/>
      <c r="C558" s="24"/>
      <c r="D558" s="56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 ht="12.75" customHeight="1">
      <c r="A559" s="24"/>
      <c r="B559" s="56"/>
      <c r="C559" s="24"/>
      <c r="D559" s="56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 ht="12.75" customHeight="1">
      <c r="A560" s="24"/>
      <c r="B560" s="56"/>
      <c r="C560" s="24"/>
      <c r="D560" s="56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 ht="12.75" customHeight="1">
      <c r="A561" s="24"/>
      <c r="B561" s="56"/>
      <c r="C561" s="24"/>
      <c r="D561" s="56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 ht="12.75" customHeight="1">
      <c r="A562" s="24"/>
      <c r="B562" s="56"/>
      <c r="C562" s="24"/>
      <c r="D562" s="56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 ht="12.75" customHeight="1">
      <c r="A563" s="24"/>
      <c r="B563" s="56"/>
      <c r="C563" s="24"/>
      <c r="D563" s="56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 ht="12.75" customHeight="1">
      <c r="A564" s="24"/>
      <c r="B564" s="56"/>
      <c r="C564" s="24"/>
      <c r="D564" s="56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 ht="12.75" customHeight="1">
      <c r="A565" s="24"/>
      <c r="B565" s="56"/>
      <c r="C565" s="24"/>
      <c r="D565" s="56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 ht="12.75" customHeight="1">
      <c r="A566" s="24"/>
      <c r="B566" s="56"/>
      <c r="C566" s="24"/>
      <c r="D566" s="56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 ht="12.75" customHeight="1">
      <c r="A567" s="24"/>
      <c r="B567" s="56"/>
      <c r="C567" s="24"/>
      <c r="D567" s="56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 ht="12.75" customHeight="1">
      <c r="A568" s="24"/>
      <c r="B568" s="56"/>
      <c r="C568" s="24"/>
      <c r="D568" s="56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 ht="12.75" customHeight="1">
      <c r="A569" s="24"/>
      <c r="B569" s="56"/>
      <c r="C569" s="24"/>
      <c r="D569" s="56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 ht="12.75" customHeight="1">
      <c r="A570" s="24"/>
      <c r="B570" s="56"/>
      <c r="C570" s="24"/>
      <c r="D570" s="56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 ht="12.75" customHeight="1">
      <c r="A571" s="24"/>
      <c r="B571" s="56"/>
      <c r="C571" s="24"/>
      <c r="D571" s="56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 ht="12.75" customHeight="1">
      <c r="A572" s="24"/>
      <c r="B572" s="56"/>
      <c r="C572" s="24"/>
      <c r="D572" s="56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 ht="12.75" customHeight="1">
      <c r="A573" s="24"/>
      <c r="B573" s="56"/>
      <c r="C573" s="24"/>
      <c r="D573" s="56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 ht="12.75" customHeight="1">
      <c r="A574" s="24"/>
      <c r="B574" s="56"/>
      <c r="C574" s="24"/>
      <c r="D574" s="56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 ht="12.75" customHeight="1">
      <c r="A575" s="24"/>
      <c r="B575" s="56"/>
      <c r="C575" s="24"/>
      <c r="D575" s="56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 ht="12.75" customHeight="1">
      <c r="A576" s="24"/>
      <c r="B576" s="56"/>
      <c r="C576" s="24"/>
      <c r="D576" s="56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 ht="12.75" customHeight="1">
      <c r="A577" s="24"/>
      <c r="B577" s="56"/>
      <c r="C577" s="24"/>
      <c r="D577" s="56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 ht="12.75" customHeight="1">
      <c r="A578" s="24"/>
      <c r="B578" s="56"/>
      <c r="C578" s="24"/>
      <c r="D578" s="56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 ht="12.75" customHeight="1">
      <c r="A579" s="24"/>
      <c r="B579" s="56"/>
      <c r="C579" s="24"/>
      <c r="D579" s="56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 ht="12.75" customHeight="1">
      <c r="A580" s="24"/>
      <c r="B580" s="56"/>
      <c r="C580" s="24"/>
      <c r="D580" s="56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 ht="12.75" customHeight="1">
      <c r="A581" s="24"/>
      <c r="B581" s="56"/>
      <c r="C581" s="24"/>
      <c r="D581" s="56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 ht="12.75" customHeight="1">
      <c r="A582" s="24"/>
      <c r="B582" s="56"/>
      <c r="C582" s="24"/>
      <c r="D582" s="56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 ht="12.75" customHeight="1">
      <c r="A583" s="24"/>
      <c r="B583" s="56"/>
      <c r="C583" s="24"/>
      <c r="D583" s="56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 ht="12.75" customHeight="1">
      <c r="A584" s="24"/>
      <c r="B584" s="56"/>
      <c r="C584" s="24"/>
      <c r="D584" s="56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 ht="12.75" customHeight="1">
      <c r="A585" s="24"/>
      <c r="B585" s="56"/>
      <c r="C585" s="24"/>
      <c r="D585" s="56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 ht="12.75" customHeight="1">
      <c r="A586" s="24"/>
      <c r="B586" s="56"/>
      <c r="C586" s="24"/>
      <c r="D586" s="56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 ht="12.75" customHeight="1">
      <c r="A587" s="24"/>
      <c r="B587" s="56"/>
      <c r="C587" s="24"/>
      <c r="D587" s="56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 ht="12.75" customHeight="1">
      <c r="A588" s="24"/>
      <c r="B588" s="56"/>
      <c r="C588" s="24"/>
      <c r="D588" s="56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 ht="12.75" customHeight="1">
      <c r="A589" s="24"/>
      <c r="B589" s="56"/>
      <c r="C589" s="24"/>
      <c r="D589" s="56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 ht="12.75" customHeight="1">
      <c r="A590" s="24"/>
      <c r="B590" s="56"/>
      <c r="C590" s="24"/>
      <c r="D590" s="56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 ht="12.75" customHeight="1">
      <c r="A591" s="24"/>
      <c r="B591" s="56"/>
      <c r="C591" s="24"/>
      <c r="D591" s="56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 ht="12.75" customHeight="1">
      <c r="A592" s="24"/>
      <c r="B592" s="56"/>
      <c r="C592" s="24"/>
      <c r="D592" s="56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 ht="12.75" customHeight="1">
      <c r="A593" s="24"/>
      <c r="B593" s="56"/>
      <c r="C593" s="24"/>
      <c r="D593" s="56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 ht="12.75" customHeight="1">
      <c r="A594" s="24"/>
      <c r="B594" s="56"/>
      <c r="C594" s="24"/>
      <c r="D594" s="56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 ht="12.75" customHeight="1">
      <c r="A595" s="24"/>
      <c r="B595" s="56"/>
      <c r="C595" s="24"/>
      <c r="D595" s="56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 ht="12.75" customHeight="1">
      <c r="A596" s="24"/>
      <c r="B596" s="56"/>
      <c r="C596" s="24"/>
      <c r="D596" s="56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 ht="12.75" customHeight="1">
      <c r="A597" s="24"/>
      <c r="B597" s="56"/>
      <c r="C597" s="24"/>
      <c r="D597" s="56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 ht="12.75" customHeight="1">
      <c r="A598" s="24"/>
      <c r="B598" s="56"/>
      <c r="C598" s="24"/>
      <c r="D598" s="56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 ht="12.75" customHeight="1">
      <c r="A599" s="24"/>
      <c r="B599" s="56"/>
      <c r="C599" s="24"/>
      <c r="D599" s="56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 ht="12.75" customHeight="1">
      <c r="A600" s="24"/>
      <c r="B600" s="56"/>
      <c r="C600" s="24"/>
      <c r="D600" s="56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 ht="12.75" customHeight="1">
      <c r="A601" s="24"/>
      <c r="B601" s="56"/>
      <c r="C601" s="24"/>
      <c r="D601" s="56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 ht="12.75" customHeight="1">
      <c r="A602" s="24"/>
      <c r="B602" s="56"/>
      <c r="C602" s="24"/>
      <c r="D602" s="56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 ht="12.75" customHeight="1">
      <c r="A603" s="24"/>
      <c r="B603" s="56"/>
      <c r="C603" s="24"/>
      <c r="D603" s="56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 ht="12.75" customHeight="1">
      <c r="A604" s="24"/>
      <c r="B604" s="56"/>
      <c r="C604" s="24"/>
      <c r="D604" s="56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 ht="12.75" customHeight="1">
      <c r="A605" s="24"/>
      <c r="B605" s="56"/>
      <c r="C605" s="24"/>
      <c r="D605" s="56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 ht="12.75" customHeight="1">
      <c r="A606" s="24"/>
      <c r="B606" s="56"/>
      <c r="C606" s="24"/>
      <c r="D606" s="56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 ht="12.75" customHeight="1">
      <c r="A607" s="24"/>
      <c r="B607" s="56"/>
      <c r="C607" s="24"/>
      <c r="D607" s="56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 ht="12.75" customHeight="1">
      <c r="A608" s="24"/>
      <c r="B608" s="56"/>
      <c r="C608" s="24"/>
      <c r="D608" s="56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 ht="12.75" customHeight="1">
      <c r="A609" s="24"/>
      <c r="B609" s="56"/>
      <c r="C609" s="24"/>
      <c r="D609" s="56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 ht="12.75" customHeight="1">
      <c r="A610" s="24"/>
      <c r="B610" s="56"/>
      <c r="C610" s="24"/>
      <c r="D610" s="56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 ht="12.75" customHeight="1">
      <c r="A611" s="24"/>
      <c r="B611" s="56"/>
      <c r="C611" s="24"/>
      <c r="D611" s="56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 ht="12.75" customHeight="1">
      <c r="A612" s="24"/>
      <c r="B612" s="56"/>
      <c r="C612" s="24"/>
      <c r="D612" s="56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 ht="12.75" customHeight="1">
      <c r="A613" s="24"/>
      <c r="B613" s="56"/>
      <c r="C613" s="24"/>
      <c r="D613" s="56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 ht="12.75" customHeight="1">
      <c r="A614" s="24"/>
      <c r="B614" s="56"/>
      <c r="C614" s="24"/>
      <c r="D614" s="56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 ht="12.75" customHeight="1">
      <c r="A615" s="24"/>
      <c r="B615" s="56"/>
      <c r="C615" s="24"/>
      <c r="D615" s="56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 ht="12.75" customHeight="1">
      <c r="A616" s="24"/>
      <c r="B616" s="56"/>
      <c r="C616" s="24"/>
      <c r="D616" s="56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 ht="12.75" customHeight="1">
      <c r="A617" s="24"/>
      <c r="B617" s="56"/>
      <c r="C617" s="24"/>
      <c r="D617" s="56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 ht="12.75" customHeight="1">
      <c r="A618" s="24"/>
      <c r="B618" s="56"/>
      <c r="C618" s="24"/>
      <c r="D618" s="56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 ht="12.75" customHeight="1">
      <c r="A619" s="24"/>
      <c r="B619" s="56"/>
      <c r="C619" s="24"/>
      <c r="D619" s="56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 ht="12.75" customHeight="1">
      <c r="A620" s="24"/>
      <c r="B620" s="56"/>
      <c r="C620" s="24"/>
      <c r="D620" s="56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 ht="12.75" customHeight="1">
      <c r="A621" s="24"/>
      <c r="B621" s="56"/>
      <c r="C621" s="24"/>
      <c r="D621" s="56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 ht="12.75" customHeight="1">
      <c r="A622" s="24"/>
      <c r="B622" s="56"/>
      <c r="C622" s="24"/>
      <c r="D622" s="56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 ht="12.75" customHeight="1">
      <c r="A623" s="24"/>
      <c r="B623" s="56"/>
      <c r="C623" s="24"/>
      <c r="D623" s="56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 ht="12.75" customHeight="1">
      <c r="A624" s="24"/>
      <c r="B624" s="56"/>
      <c r="C624" s="24"/>
      <c r="D624" s="56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 ht="12.75" customHeight="1">
      <c r="A625" s="24"/>
      <c r="B625" s="56"/>
      <c r="C625" s="24"/>
      <c r="D625" s="56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 ht="12.75" customHeight="1">
      <c r="A626" s="24"/>
      <c r="B626" s="56"/>
      <c r="C626" s="24"/>
      <c r="D626" s="56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 ht="12.75" customHeight="1">
      <c r="A627" s="24"/>
      <c r="B627" s="56"/>
      <c r="C627" s="24"/>
      <c r="D627" s="56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 ht="12.75" customHeight="1">
      <c r="A628" s="24"/>
      <c r="B628" s="56"/>
      <c r="C628" s="24"/>
      <c r="D628" s="56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 ht="12.75" customHeight="1">
      <c r="A629" s="24"/>
      <c r="B629" s="56"/>
      <c r="C629" s="24"/>
      <c r="D629" s="56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 ht="12.75" customHeight="1">
      <c r="A630" s="24"/>
      <c r="B630" s="56"/>
      <c r="C630" s="24"/>
      <c r="D630" s="56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 ht="12.75" customHeight="1">
      <c r="A631" s="24"/>
      <c r="B631" s="56"/>
      <c r="C631" s="24"/>
      <c r="D631" s="56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 ht="12.75" customHeight="1">
      <c r="A632" s="24"/>
      <c r="B632" s="56"/>
      <c r="C632" s="24"/>
      <c r="D632" s="56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 ht="12.75" customHeight="1">
      <c r="A633" s="24"/>
      <c r="B633" s="56"/>
      <c r="C633" s="24"/>
      <c r="D633" s="56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 ht="12.75" customHeight="1">
      <c r="A634" s="24"/>
      <c r="B634" s="56"/>
      <c r="C634" s="24"/>
      <c r="D634" s="56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 ht="12.75" customHeight="1">
      <c r="A635" s="24"/>
      <c r="B635" s="56"/>
      <c r="C635" s="24"/>
      <c r="D635" s="56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 ht="12.75" customHeight="1">
      <c r="A636" s="24"/>
      <c r="B636" s="56"/>
      <c r="C636" s="24"/>
      <c r="D636" s="56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 ht="12.75" customHeight="1">
      <c r="A637" s="24"/>
      <c r="B637" s="56"/>
      <c r="C637" s="24"/>
      <c r="D637" s="56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 ht="12.75" customHeight="1">
      <c r="A638" s="24"/>
      <c r="B638" s="56"/>
      <c r="C638" s="24"/>
      <c r="D638" s="56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 ht="12.75" customHeight="1">
      <c r="A639" s="24"/>
      <c r="B639" s="56"/>
      <c r="C639" s="24"/>
      <c r="D639" s="56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 ht="12.75" customHeight="1">
      <c r="A640" s="24"/>
      <c r="B640" s="56"/>
      <c r="C640" s="24"/>
      <c r="D640" s="56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 ht="12.75" customHeight="1">
      <c r="A641" s="24"/>
      <c r="B641" s="56"/>
      <c r="C641" s="24"/>
      <c r="D641" s="56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 ht="12.75" customHeight="1">
      <c r="A642" s="24"/>
      <c r="B642" s="56"/>
      <c r="C642" s="24"/>
      <c r="D642" s="56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 ht="12.75" customHeight="1">
      <c r="A643" s="24"/>
      <c r="B643" s="56"/>
      <c r="C643" s="24"/>
      <c r="D643" s="56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 ht="12.75" customHeight="1">
      <c r="A644" s="24"/>
      <c r="B644" s="56"/>
      <c r="C644" s="24"/>
      <c r="D644" s="56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 ht="12.75" customHeight="1">
      <c r="A645" s="24"/>
      <c r="B645" s="56"/>
      <c r="C645" s="24"/>
      <c r="D645" s="56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 ht="12.75" customHeight="1">
      <c r="A646" s="24"/>
      <c r="B646" s="56"/>
      <c r="C646" s="24"/>
      <c r="D646" s="56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 ht="12.75" customHeight="1">
      <c r="A647" s="24"/>
      <c r="B647" s="56"/>
      <c r="C647" s="24"/>
      <c r="D647" s="56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 ht="12.75" customHeight="1">
      <c r="A648" s="24"/>
      <c r="B648" s="56"/>
      <c r="C648" s="24"/>
      <c r="D648" s="56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 ht="12.75" customHeight="1">
      <c r="A649" s="24"/>
      <c r="B649" s="56"/>
      <c r="C649" s="24"/>
      <c r="D649" s="56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 ht="12.75" customHeight="1">
      <c r="A650" s="24"/>
      <c r="B650" s="56"/>
      <c r="C650" s="24"/>
      <c r="D650" s="56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 ht="12.75" customHeight="1">
      <c r="A651" s="24"/>
      <c r="B651" s="56"/>
      <c r="C651" s="24"/>
      <c r="D651" s="56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 ht="12.75" customHeight="1">
      <c r="A652" s="24"/>
      <c r="B652" s="56"/>
      <c r="C652" s="24"/>
      <c r="D652" s="56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 ht="12.75" customHeight="1">
      <c r="A653" s="24"/>
      <c r="B653" s="56"/>
      <c r="C653" s="24"/>
      <c r="D653" s="56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 ht="12.75" customHeight="1">
      <c r="A654" s="24"/>
      <c r="B654" s="56"/>
      <c r="C654" s="24"/>
      <c r="D654" s="56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 ht="12.75" customHeight="1">
      <c r="A655" s="24"/>
      <c r="B655" s="56"/>
      <c r="C655" s="24"/>
      <c r="D655" s="56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 ht="12.75" customHeight="1">
      <c r="A656" s="24"/>
      <c r="B656" s="56"/>
      <c r="C656" s="24"/>
      <c r="D656" s="56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 ht="12.75" customHeight="1">
      <c r="A657" s="24"/>
      <c r="B657" s="56"/>
      <c r="C657" s="24"/>
      <c r="D657" s="56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 ht="12.75" customHeight="1">
      <c r="A658" s="24"/>
      <c r="B658" s="56"/>
      <c r="C658" s="24"/>
      <c r="D658" s="56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 ht="12.75" customHeight="1">
      <c r="A659" s="24"/>
      <c r="B659" s="56"/>
      <c r="C659" s="24"/>
      <c r="D659" s="56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 ht="12.75" customHeight="1">
      <c r="A660" s="24"/>
      <c r="B660" s="56"/>
      <c r="C660" s="24"/>
      <c r="D660" s="56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 ht="12.75" customHeight="1">
      <c r="A661" s="24"/>
      <c r="B661" s="56"/>
      <c r="C661" s="24"/>
      <c r="D661" s="56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 ht="12.75" customHeight="1">
      <c r="A662" s="24"/>
      <c r="B662" s="56"/>
      <c r="C662" s="24"/>
      <c r="D662" s="56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 ht="12.75" customHeight="1">
      <c r="A663" s="24"/>
      <c r="B663" s="56"/>
      <c r="C663" s="24"/>
      <c r="D663" s="56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 ht="12.75" customHeight="1">
      <c r="A664" s="24"/>
      <c r="B664" s="56"/>
      <c r="C664" s="24"/>
      <c r="D664" s="56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 ht="12.75" customHeight="1">
      <c r="A665" s="24"/>
      <c r="B665" s="56"/>
      <c r="C665" s="24"/>
      <c r="D665" s="56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 ht="12.75" customHeight="1">
      <c r="A666" s="24"/>
      <c r="B666" s="56"/>
      <c r="C666" s="24"/>
      <c r="D666" s="56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 ht="12.75" customHeight="1">
      <c r="A667" s="24"/>
      <c r="B667" s="56"/>
      <c r="C667" s="24"/>
      <c r="D667" s="56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 ht="12.75" customHeight="1">
      <c r="A668" s="24"/>
      <c r="B668" s="56"/>
      <c r="C668" s="24"/>
      <c r="D668" s="56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 ht="12.75" customHeight="1">
      <c r="A669" s="24"/>
      <c r="B669" s="56"/>
      <c r="C669" s="24"/>
      <c r="D669" s="56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 ht="12.75" customHeight="1">
      <c r="A670" s="24"/>
      <c r="B670" s="56"/>
      <c r="C670" s="24"/>
      <c r="D670" s="56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 ht="12.75" customHeight="1">
      <c r="A671" s="24"/>
      <c r="B671" s="56"/>
      <c r="C671" s="24"/>
      <c r="D671" s="56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 ht="12.75" customHeight="1">
      <c r="A672" s="24"/>
      <c r="B672" s="56"/>
      <c r="C672" s="24"/>
      <c r="D672" s="56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 ht="12.75" customHeight="1">
      <c r="A673" s="24"/>
      <c r="B673" s="56"/>
      <c r="C673" s="24"/>
      <c r="D673" s="56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 ht="12.75" customHeight="1">
      <c r="A674" s="24"/>
      <c r="B674" s="56"/>
      <c r="C674" s="24"/>
      <c r="D674" s="56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 ht="12.75" customHeight="1">
      <c r="A675" s="24"/>
      <c r="B675" s="56"/>
      <c r="C675" s="24"/>
      <c r="D675" s="56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 ht="12.75" customHeight="1">
      <c r="A676" s="24"/>
      <c r="B676" s="56"/>
      <c r="C676" s="24"/>
      <c r="D676" s="56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 ht="12.75" customHeight="1">
      <c r="A677" s="24"/>
      <c r="B677" s="56"/>
      <c r="C677" s="24"/>
      <c r="D677" s="56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 ht="12.75" customHeight="1">
      <c r="A678" s="24"/>
      <c r="B678" s="56"/>
      <c r="C678" s="24"/>
      <c r="D678" s="56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 ht="12.75" customHeight="1">
      <c r="A679" s="24"/>
      <c r="B679" s="56"/>
      <c r="C679" s="24"/>
      <c r="D679" s="56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 ht="12.75" customHeight="1">
      <c r="A680" s="24"/>
      <c r="B680" s="56"/>
      <c r="C680" s="24"/>
      <c r="D680" s="56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 ht="12.75" customHeight="1">
      <c r="A681" s="24"/>
      <c r="B681" s="56"/>
      <c r="C681" s="24"/>
      <c r="D681" s="56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 ht="12.75" customHeight="1">
      <c r="A682" s="24"/>
      <c r="B682" s="56"/>
      <c r="C682" s="24"/>
      <c r="D682" s="56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 ht="12.75" customHeight="1">
      <c r="A683" s="24"/>
      <c r="B683" s="56"/>
      <c r="C683" s="24"/>
      <c r="D683" s="56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 ht="12.75" customHeight="1">
      <c r="A684" s="24"/>
      <c r="B684" s="56"/>
      <c r="C684" s="24"/>
      <c r="D684" s="56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 ht="12.75" customHeight="1">
      <c r="A685" s="24"/>
      <c r="B685" s="56"/>
      <c r="C685" s="24"/>
      <c r="D685" s="56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 ht="12.75" customHeight="1">
      <c r="A686" s="24"/>
      <c r="B686" s="56"/>
      <c r="C686" s="24"/>
      <c r="D686" s="56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 ht="12.75" customHeight="1">
      <c r="A687" s="24"/>
      <c r="B687" s="56"/>
      <c r="C687" s="24"/>
      <c r="D687" s="56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 ht="12.75" customHeight="1">
      <c r="A688" s="24"/>
      <c r="B688" s="56"/>
      <c r="C688" s="24"/>
      <c r="D688" s="56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 ht="12.75" customHeight="1">
      <c r="A689" s="24"/>
      <c r="B689" s="56"/>
      <c r="C689" s="24"/>
      <c r="D689" s="56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 ht="12.75" customHeight="1">
      <c r="A690" s="24"/>
      <c r="B690" s="56"/>
      <c r="C690" s="24"/>
      <c r="D690" s="56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 ht="12.75" customHeight="1">
      <c r="A691" s="24"/>
      <c r="B691" s="56"/>
      <c r="C691" s="24"/>
      <c r="D691" s="56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 ht="12.75" customHeight="1">
      <c r="A692" s="24"/>
      <c r="B692" s="56"/>
      <c r="C692" s="24"/>
      <c r="D692" s="56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 ht="12.75" customHeight="1">
      <c r="A693" s="24"/>
      <c r="B693" s="56"/>
      <c r="C693" s="24"/>
      <c r="D693" s="56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 ht="12.75" customHeight="1">
      <c r="A694" s="24"/>
      <c r="B694" s="56"/>
      <c r="C694" s="24"/>
      <c r="D694" s="56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 ht="12.75" customHeight="1">
      <c r="A695" s="24"/>
      <c r="B695" s="56"/>
      <c r="C695" s="24"/>
      <c r="D695" s="56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 ht="12.75" customHeight="1">
      <c r="A696" s="24"/>
      <c r="B696" s="56"/>
      <c r="C696" s="24"/>
      <c r="D696" s="56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 ht="12.75" customHeight="1">
      <c r="A697" s="24"/>
      <c r="B697" s="56"/>
      <c r="C697" s="24"/>
      <c r="D697" s="56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 ht="12.75" customHeight="1">
      <c r="A698" s="24"/>
      <c r="B698" s="56"/>
      <c r="C698" s="24"/>
      <c r="D698" s="56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 ht="12.75" customHeight="1">
      <c r="A699" s="24"/>
      <c r="B699" s="56"/>
      <c r="C699" s="24"/>
      <c r="D699" s="56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 ht="12.75" customHeight="1">
      <c r="A700" s="24"/>
      <c r="B700" s="56"/>
      <c r="C700" s="24"/>
      <c r="D700" s="56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 ht="12.75" customHeight="1">
      <c r="A701" s="24"/>
      <c r="B701" s="56"/>
      <c r="C701" s="24"/>
      <c r="D701" s="56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 ht="12.75" customHeight="1">
      <c r="A702" s="24"/>
      <c r="B702" s="56"/>
      <c r="C702" s="24"/>
      <c r="D702" s="56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 ht="12.75" customHeight="1">
      <c r="A703" s="24"/>
      <c r="B703" s="56"/>
      <c r="C703" s="24"/>
      <c r="D703" s="56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 ht="12.75" customHeight="1">
      <c r="A704" s="24"/>
      <c r="B704" s="56"/>
      <c r="C704" s="24"/>
      <c r="D704" s="56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 ht="12.75" customHeight="1">
      <c r="A705" s="24"/>
      <c r="B705" s="56"/>
      <c r="C705" s="24"/>
      <c r="D705" s="56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 ht="12.75" customHeight="1">
      <c r="A706" s="24"/>
      <c r="B706" s="56"/>
      <c r="C706" s="24"/>
      <c r="D706" s="56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 ht="12.75" customHeight="1">
      <c r="A707" s="24"/>
      <c r="B707" s="56"/>
      <c r="C707" s="24"/>
      <c r="D707" s="56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 ht="12.75" customHeight="1">
      <c r="A708" s="24"/>
      <c r="B708" s="56"/>
      <c r="C708" s="24"/>
      <c r="D708" s="56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 ht="12.75" customHeight="1">
      <c r="A709" s="24"/>
      <c r="B709" s="56"/>
      <c r="C709" s="24"/>
      <c r="D709" s="56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 ht="12.75" customHeight="1">
      <c r="A710" s="24"/>
      <c r="B710" s="56"/>
      <c r="C710" s="24"/>
      <c r="D710" s="56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 ht="12.75" customHeight="1">
      <c r="A711" s="24"/>
      <c r="B711" s="56"/>
      <c r="C711" s="24"/>
      <c r="D711" s="56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 ht="12.75" customHeight="1">
      <c r="A712" s="24"/>
      <c r="B712" s="56"/>
      <c r="C712" s="24"/>
      <c r="D712" s="56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 ht="12.75" customHeight="1">
      <c r="A713" s="24"/>
      <c r="B713" s="56"/>
      <c r="C713" s="24"/>
      <c r="D713" s="56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 ht="12.75" customHeight="1">
      <c r="A714" s="24"/>
      <c r="B714" s="56"/>
      <c r="C714" s="24"/>
      <c r="D714" s="56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 ht="12.75" customHeight="1">
      <c r="A715" s="24"/>
      <c r="B715" s="56"/>
      <c r="C715" s="24"/>
      <c r="D715" s="56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 ht="12.75" customHeight="1">
      <c r="A716" s="24"/>
      <c r="B716" s="56"/>
      <c r="C716" s="24"/>
      <c r="D716" s="56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 ht="12.75" customHeight="1">
      <c r="A717" s="24"/>
      <c r="B717" s="56"/>
      <c r="C717" s="24"/>
      <c r="D717" s="56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 ht="12.75" customHeight="1">
      <c r="A718" s="24"/>
      <c r="B718" s="56"/>
      <c r="C718" s="24"/>
      <c r="D718" s="56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 ht="12.75" customHeight="1">
      <c r="A719" s="24"/>
      <c r="B719" s="56"/>
      <c r="C719" s="24"/>
      <c r="D719" s="56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 ht="12.75" customHeight="1">
      <c r="A720" s="24"/>
      <c r="B720" s="56"/>
      <c r="C720" s="24"/>
      <c r="D720" s="56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 ht="12.75" customHeight="1">
      <c r="A721" s="24"/>
      <c r="B721" s="56"/>
      <c r="C721" s="24"/>
      <c r="D721" s="56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 ht="12.75" customHeight="1">
      <c r="A722" s="24"/>
      <c r="B722" s="56"/>
      <c r="C722" s="24"/>
      <c r="D722" s="56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 ht="12.75" customHeight="1">
      <c r="A723" s="24"/>
      <c r="B723" s="56"/>
      <c r="C723" s="24"/>
      <c r="D723" s="56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 ht="12.75" customHeight="1">
      <c r="A724" s="24"/>
      <c r="B724" s="56"/>
      <c r="C724" s="24"/>
      <c r="D724" s="56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 ht="12.75" customHeight="1">
      <c r="A725" s="24"/>
      <c r="B725" s="56"/>
      <c r="C725" s="24"/>
      <c r="D725" s="56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 ht="12.75" customHeight="1">
      <c r="A726" s="24"/>
      <c r="B726" s="56"/>
      <c r="C726" s="24"/>
      <c r="D726" s="56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 ht="12.75" customHeight="1">
      <c r="A727" s="24"/>
      <c r="B727" s="56"/>
      <c r="C727" s="24"/>
      <c r="D727" s="56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 ht="12.75" customHeight="1">
      <c r="A728" s="24"/>
      <c r="B728" s="56"/>
      <c r="C728" s="24"/>
      <c r="D728" s="56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 ht="12.75" customHeight="1">
      <c r="A729" s="24"/>
      <c r="B729" s="56"/>
      <c r="C729" s="24"/>
      <c r="D729" s="56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 ht="12.75" customHeight="1">
      <c r="A730" s="24"/>
      <c r="B730" s="56"/>
      <c r="C730" s="24"/>
      <c r="D730" s="56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 ht="12.75" customHeight="1">
      <c r="A731" s="24"/>
      <c r="B731" s="56"/>
      <c r="C731" s="24"/>
      <c r="D731" s="56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 ht="12.75" customHeight="1">
      <c r="A732" s="24"/>
      <c r="B732" s="56"/>
      <c r="C732" s="24"/>
      <c r="D732" s="56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 ht="12.75" customHeight="1">
      <c r="A733" s="24"/>
      <c r="B733" s="56"/>
      <c r="C733" s="24"/>
      <c r="D733" s="56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 ht="12.75" customHeight="1">
      <c r="A734" s="24"/>
      <c r="B734" s="56"/>
      <c r="C734" s="24"/>
      <c r="D734" s="56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 ht="12.75" customHeight="1">
      <c r="A735" s="24"/>
      <c r="B735" s="56"/>
      <c r="C735" s="24"/>
      <c r="D735" s="56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 ht="12.75" customHeight="1">
      <c r="A736" s="24"/>
      <c r="B736" s="56"/>
      <c r="C736" s="24"/>
      <c r="D736" s="56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 ht="12.75" customHeight="1">
      <c r="A737" s="24"/>
      <c r="B737" s="56"/>
      <c r="C737" s="24"/>
      <c r="D737" s="56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 ht="12.75" customHeight="1">
      <c r="A738" s="24"/>
      <c r="B738" s="56"/>
      <c r="C738" s="24"/>
      <c r="D738" s="56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 ht="12.75" customHeight="1">
      <c r="A739" s="24"/>
      <c r="B739" s="56"/>
      <c r="C739" s="24"/>
      <c r="D739" s="56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 ht="12.75" customHeight="1">
      <c r="A740" s="24"/>
      <c r="B740" s="56"/>
      <c r="C740" s="24"/>
      <c r="D740" s="56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 ht="12.75" customHeight="1">
      <c r="A741" s="24"/>
      <c r="B741" s="56"/>
      <c r="C741" s="24"/>
      <c r="D741" s="56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 ht="12.75" customHeight="1">
      <c r="A742" s="24"/>
      <c r="B742" s="56"/>
      <c r="C742" s="24"/>
      <c r="D742" s="56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 ht="12.75" customHeight="1">
      <c r="A743" s="24"/>
      <c r="B743" s="56"/>
      <c r="C743" s="24"/>
      <c r="D743" s="56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 ht="12.75" customHeight="1">
      <c r="A744" s="24"/>
      <c r="B744" s="56"/>
      <c r="C744" s="24"/>
      <c r="D744" s="56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 ht="12.75" customHeight="1">
      <c r="A745" s="24"/>
      <c r="B745" s="56"/>
      <c r="C745" s="24"/>
      <c r="D745" s="56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 ht="12.75" customHeight="1">
      <c r="A746" s="24"/>
      <c r="B746" s="56"/>
      <c r="C746" s="24"/>
      <c r="D746" s="56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 ht="12.75" customHeight="1">
      <c r="A747" s="24"/>
      <c r="B747" s="56"/>
      <c r="C747" s="24"/>
      <c r="D747" s="56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 ht="12.75" customHeight="1">
      <c r="A748" s="24"/>
      <c r="B748" s="56"/>
      <c r="C748" s="24"/>
      <c r="D748" s="56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 ht="12.75" customHeight="1">
      <c r="A749" s="24"/>
      <c r="B749" s="56"/>
      <c r="C749" s="24"/>
      <c r="D749" s="56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 ht="12.75" customHeight="1">
      <c r="A750" s="24"/>
      <c r="B750" s="56"/>
      <c r="C750" s="24"/>
      <c r="D750" s="56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 ht="12.75" customHeight="1">
      <c r="A751" s="24"/>
      <c r="B751" s="56"/>
      <c r="C751" s="24"/>
      <c r="D751" s="56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 ht="12.75" customHeight="1">
      <c r="A752" s="24"/>
      <c r="B752" s="56"/>
      <c r="C752" s="24"/>
      <c r="D752" s="56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 ht="12.75" customHeight="1">
      <c r="A753" s="24"/>
      <c r="B753" s="56"/>
      <c r="C753" s="24"/>
      <c r="D753" s="56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 ht="12.75" customHeight="1">
      <c r="A754" s="24"/>
      <c r="B754" s="56"/>
      <c r="C754" s="24"/>
      <c r="D754" s="56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 ht="12.75" customHeight="1">
      <c r="A755" s="24"/>
      <c r="B755" s="56"/>
      <c r="C755" s="24"/>
      <c r="D755" s="56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 ht="12.75" customHeight="1">
      <c r="A756" s="24"/>
      <c r="B756" s="56"/>
      <c r="C756" s="24"/>
      <c r="D756" s="56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 ht="12.75" customHeight="1">
      <c r="A757" s="24"/>
      <c r="B757" s="56"/>
      <c r="C757" s="24"/>
      <c r="D757" s="56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 ht="12.75" customHeight="1">
      <c r="A758" s="24"/>
      <c r="B758" s="56"/>
      <c r="C758" s="24"/>
      <c r="D758" s="56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 ht="12.75" customHeight="1">
      <c r="A759" s="24"/>
      <c r="B759" s="56"/>
      <c r="C759" s="24"/>
      <c r="D759" s="56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 ht="12.75" customHeight="1">
      <c r="A760" s="24"/>
      <c r="B760" s="56"/>
      <c r="C760" s="24"/>
      <c r="D760" s="56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 ht="12.75" customHeight="1">
      <c r="A761" s="24"/>
      <c r="B761" s="56"/>
      <c r="C761" s="24"/>
      <c r="D761" s="56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 ht="12.75" customHeight="1">
      <c r="A762" s="24"/>
      <c r="B762" s="56"/>
      <c r="C762" s="24"/>
      <c r="D762" s="56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 ht="12.75" customHeight="1">
      <c r="A763" s="24"/>
      <c r="B763" s="56"/>
      <c r="C763" s="24"/>
      <c r="D763" s="56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 ht="12.75" customHeight="1">
      <c r="A764" s="24"/>
      <c r="B764" s="56"/>
      <c r="C764" s="24"/>
      <c r="D764" s="56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 ht="12.75" customHeight="1">
      <c r="A765" s="24"/>
      <c r="B765" s="56"/>
      <c r="C765" s="24"/>
      <c r="D765" s="56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 ht="12.75" customHeight="1">
      <c r="A766" s="24"/>
      <c r="B766" s="56"/>
      <c r="C766" s="24"/>
      <c r="D766" s="56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 ht="12.75" customHeight="1">
      <c r="A767" s="24"/>
      <c r="B767" s="56"/>
      <c r="C767" s="24"/>
      <c r="D767" s="56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 ht="12.75" customHeight="1">
      <c r="A768" s="24"/>
      <c r="B768" s="56"/>
      <c r="C768" s="24"/>
      <c r="D768" s="56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 ht="12.75" customHeight="1">
      <c r="A769" s="24"/>
      <c r="B769" s="56"/>
      <c r="C769" s="24"/>
      <c r="D769" s="56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 ht="12.75" customHeight="1">
      <c r="A770" s="24"/>
      <c r="B770" s="56"/>
      <c r="C770" s="24"/>
      <c r="D770" s="56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 ht="12.75" customHeight="1">
      <c r="A771" s="24"/>
      <c r="B771" s="56"/>
      <c r="C771" s="24"/>
      <c r="D771" s="56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 ht="12.75" customHeight="1">
      <c r="A772" s="24"/>
      <c r="B772" s="56"/>
      <c r="C772" s="24"/>
      <c r="D772" s="56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 ht="12.75" customHeight="1">
      <c r="A773" s="24"/>
      <c r="B773" s="56"/>
      <c r="C773" s="24"/>
      <c r="D773" s="56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 ht="12.75" customHeight="1">
      <c r="A774" s="24"/>
      <c r="B774" s="56"/>
      <c r="C774" s="24"/>
      <c r="D774" s="56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 ht="12.75" customHeight="1">
      <c r="A775" s="24"/>
      <c r="B775" s="56"/>
      <c r="C775" s="24"/>
      <c r="D775" s="56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 ht="12.75" customHeight="1">
      <c r="A776" s="24"/>
      <c r="B776" s="56"/>
      <c r="C776" s="24"/>
      <c r="D776" s="56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 ht="12.75" customHeight="1">
      <c r="A777" s="24"/>
      <c r="B777" s="56"/>
      <c r="C777" s="24"/>
      <c r="D777" s="56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 ht="12.75" customHeight="1">
      <c r="A778" s="24"/>
      <c r="B778" s="56"/>
      <c r="C778" s="24"/>
      <c r="D778" s="56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 ht="12.75" customHeight="1">
      <c r="A779" s="24"/>
      <c r="B779" s="56"/>
      <c r="C779" s="24"/>
      <c r="D779" s="56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 ht="12.75" customHeight="1">
      <c r="A780" s="24"/>
      <c r="B780" s="56"/>
      <c r="C780" s="24"/>
      <c r="D780" s="56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 ht="12.75" customHeight="1">
      <c r="A781" s="24"/>
      <c r="B781" s="56"/>
      <c r="C781" s="24"/>
      <c r="D781" s="56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 ht="12.75" customHeight="1">
      <c r="A782" s="24"/>
      <c r="B782" s="56"/>
      <c r="C782" s="24"/>
      <c r="D782" s="56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 ht="12.75" customHeight="1">
      <c r="A783" s="24"/>
      <c r="B783" s="56"/>
      <c r="C783" s="24"/>
      <c r="D783" s="56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 ht="12.75" customHeight="1">
      <c r="A784" s="24"/>
      <c r="B784" s="56"/>
      <c r="C784" s="24"/>
      <c r="D784" s="56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 ht="12.75" customHeight="1">
      <c r="A785" s="24"/>
      <c r="B785" s="56"/>
      <c r="C785" s="24"/>
      <c r="D785" s="56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 ht="12.75" customHeight="1">
      <c r="A786" s="24"/>
      <c r="B786" s="56"/>
      <c r="C786" s="24"/>
      <c r="D786" s="56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 ht="12.75" customHeight="1">
      <c r="A787" s="24"/>
      <c r="B787" s="56"/>
      <c r="C787" s="24"/>
      <c r="D787" s="56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 ht="12.75" customHeight="1">
      <c r="A788" s="24"/>
      <c r="B788" s="56"/>
      <c r="C788" s="24"/>
      <c r="D788" s="56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 ht="12.75" customHeight="1">
      <c r="A789" s="24"/>
      <c r="B789" s="56"/>
      <c r="C789" s="24"/>
      <c r="D789" s="56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 ht="12.75" customHeight="1">
      <c r="A790" s="24"/>
      <c r="B790" s="56"/>
      <c r="C790" s="24"/>
      <c r="D790" s="56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 ht="12.75" customHeight="1">
      <c r="A791" s="24"/>
      <c r="B791" s="56"/>
      <c r="C791" s="24"/>
      <c r="D791" s="56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 ht="12.75" customHeight="1">
      <c r="A792" s="24"/>
      <c r="B792" s="56"/>
      <c r="C792" s="24"/>
      <c r="D792" s="56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 ht="12.75" customHeight="1">
      <c r="A793" s="24"/>
      <c r="B793" s="56"/>
      <c r="C793" s="24"/>
      <c r="D793" s="56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 ht="12.75" customHeight="1">
      <c r="A794" s="24"/>
      <c r="B794" s="56"/>
      <c r="C794" s="24"/>
      <c r="D794" s="56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 ht="12.75" customHeight="1">
      <c r="A795" s="24"/>
      <c r="B795" s="56"/>
      <c r="C795" s="24"/>
      <c r="D795" s="56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 ht="12.75" customHeight="1">
      <c r="A796" s="24"/>
      <c r="B796" s="56"/>
      <c r="C796" s="24"/>
      <c r="D796" s="56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 ht="12.75" customHeight="1">
      <c r="A797" s="24"/>
      <c r="B797" s="56"/>
      <c r="C797" s="24"/>
      <c r="D797" s="56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 ht="12.75" customHeight="1">
      <c r="A798" s="24"/>
      <c r="B798" s="56"/>
      <c r="C798" s="24"/>
      <c r="D798" s="56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 ht="12.75" customHeight="1">
      <c r="A799" s="24"/>
      <c r="B799" s="56"/>
      <c r="C799" s="24"/>
      <c r="D799" s="56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 ht="12.75" customHeight="1">
      <c r="A800" s="24"/>
      <c r="B800" s="56"/>
      <c r="C800" s="24"/>
      <c r="D800" s="56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 ht="12.75" customHeight="1">
      <c r="A801" s="24"/>
      <c r="B801" s="56"/>
      <c r="C801" s="24"/>
      <c r="D801" s="56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 ht="12.75" customHeight="1">
      <c r="A802" s="24"/>
      <c r="B802" s="56"/>
      <c r="C802" s="24"/>
      <c r="D802" s="56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 ht="12.75" customHeight="1">
      <c r="A803" s="24"/>
      <c r="B803" s="56"/>
      <c r="C803" s="24"/>
      <c r="D803" s="56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 ht="12.75" customHeight="1">
      <c r="A804" s="24"/>
      <c r="B804" s="56"/>
      <c r="C804" s="24"/>
      <c r="D804" s="56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 ht="12.75" customHeight="1">
      <c r="A805" s="24"/>
      <c r="B805" s="56"/>
      <c r="C805" s="24"/>
      <c r="D805" s="56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 ht="12.75" customHeight="1">
      <c r="A806" s="24"/>
      <c r="B806" s="56"/>
      <c r="C806" s="24"/>
      <c r="D806" s="56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 ht="12.75" customHeight="1">
      <c r="A807" s="24"/>
      <c r="B807" s="56"/>
      <c r="C807" s="24"/>
      <c r="D807" s="56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 ht="12.75" customHeight="1">
      <c r="A808" s="24"/>
      <c r="B808" s="56"/>
      <c r="C808" s="24"/>
      <c r="D808" s="56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 ht="12.75" customHeight="1">
      <c r="A809" s="24"/>
      <c r="B809" s="56"/>
      <c r="C809" s="24"/>
      <c r="D809" s="56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 ht="12.75" customHeight="1">
      <c r="A810" s="24"/>
      <c r="B810" s="56"/>
      <c r="C810" s="24"/>
      <c r="D810" s="56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 ht="12.75" customHeight="1">
      <c r="A811" s="24"/>
      <c r="B811" s="56"/>
      <c r="C811" s="24"/>
      <c r="D811" s="56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 ht="12.75" customHeight="1">
      <c r="A812" s="24"/>
      <c r="B812" s="56"/>
      <c r="C812" s="24"/>
      <c r="D812" s="56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 ht="12.75" customHeight="1">
      <c r="A813" s="24"/>
      <c r="B813" s="56"/>
      <c r="C813" s="24"/>
      <c r="D813" s="56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 ht="12.75" customHeight="1">
      <c r="A814" s="24"/>
      <c r="B814" s="56"/>
      <c r="C814" s="24"/>
      <c r="D814" s="56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 ht="12.75" customHeight="1">
      <c r="A815" s="24"/>
      <c r="B815" s="56"/>
      <c r="C815" s="24"/>
      <c r="D815" s="56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 ht="12.75" customHeight="1">
      <c r="A816" s="24"/>
      <c r="B816" s="56"/>
      <c r="C816" s="24"/>
      <c r="D816" s="56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 ht="12.75" customHeight="1">
      <c r="A817" s="24"/>
      <c r="B817" s="56"/>
      <c r="C817" s="24"/>
      <c r="D817" s="56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 ht="12.75" customHeight="1">
      <c r="A818" s="24"/>
      <c r="B818" s="56"/>
      <c r="C818" s="24"/>
      <c r="D818" s="56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 ht="12.75" customHeight="1">
      <c r="A819" s="24"/>
      <c r="B819" s="56"/>
      <c r="C819" s="24"/>
      <c r="D819" s="56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 ht="12.75" customHeight="1">
      <c r="A820" s="24"/>
      <c r="B820" s="56"/>
      <c r="C820" s="24"/>
      <c r="D820" s="56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 ht="12.75" customHeight="1">
      <c r="A821" s="24"/>
      <c r="B821" s="56"/>
      <c r="C821" s="24"/>
      <c r="D821" s="56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 ht="12.75" customHeight="1">
      <c r="A822" s="24"/>
      <c r="B822" s="56"/>
      <c r="C822" s="24"/>
      <c r="D822" s="56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 ht="12.75" customHeight="1">
      <c r="A823" s="24"/>
      <c r="B823" s="56"/>
      <c r="C823" s="24"/>
      <c r="D823" s="56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 ht="12.75" customHeight="1">
      <c r="A824" s="24"/>
      <c r="B824" s="56"/>
      <c r="C824" s="24"/>
      <c r="D824" s="56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 ht="12.75" customHeight="1">
      <c r="A825" s="24"/>
      <c r="B825" s="56"/>
      <c r="C825" s="24"/>
      <c r="D825" s="56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 ht="12.75" customHeight="1">
      <c r="A826" s="24"/>
      <c r="B826" s="56"/>
      <c r="C826" s="24"/>
      <c r="D826" s="56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 ht="12.75" customHeight="1">
      <c r="A827" s="24"/>
      <c r="B827" s="56"/>
      <c r="C827" s="24"/>
      <c r="D827" s="56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 ht="12.75" customHeight="1">
      <c r="A828" s="24"/>
      <c r="B828" s="56"/>
      <c r="C828" s="24"/>
      <c r="D828" s="56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 ht="12.75" customHeight="1">
      <c r="A829" s="24"/>
      <c r="B829" s="56"/>
      <c r="C829" s="24"/>
      <c r="D829" s="56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 ht="12.75" customHeight="1">
      <c r="A830" s="24"/>
      <c r="B830" s="56"/>
      <c r="C830" s="24"/>
      <c r="D830" s="56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 ht="12.75" customHeight="1">
      <c r="A831" s="24"/>
      <c r="B831" s="56"/>
      <c r="C831" s="24"/>
      <c r="D831" s="56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 ht="12.75" customHeight="1">
      <c r="A832" s="24"/>
      <c r="B832" s="56"/>
      <c r="C832" s="24"/>
      <c r="D832" s="56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 ht="12.75" customHeight="1">
      <c r="A833" s="24"/>
      <c r="B833" s="56"/>
      <c r="C833" s="24"/>
      <c r="D833" s="56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 ht="12.75" customHeight="1">
      <c r="A834" s="24"/>
      <c r="B834" s="56"/>
      <c r="C834" s="24"/>
      <c r="D834" s="56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 ht="12.75" customHeight="1">
      <c r="A835" s="24"/>
      <c r="B835" s="56"/>
      <c r="C835" s="24"/>
      <c r="D835" s="56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 ht="12.75" customHeight="1">
      <c r="A836" s="24"/>
      <c r="B836" s="56"/>
      <c r="C836" s="24"/>
      <c r="D836" s="56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 ht="12.75" customHeight="1">
      <c r="A837" s="24"/>
      <c r="B837" s="56"/>
      <c r="C837" s="24"/>
      <c r="D837" s="56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 ht="12.75" customHeight="1">
      <c r="A838" s="24"/>
      <c r="B838" s="56"/>
      <c r="C838" s="24"/>
      <c r="D838" s="56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 ht="12.75" customHeight="1">
      <c r="A839" s="24"/>
      <c r="B839" s="56"/>
      <c r="C839" s="24"/>
      <c r="D839" s="56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 ht="12.75" customHeight="1">
      <c r="A840" s="24"/>
      <c r="B840" s="56"/>
      <c r="C840" s="24"/>
      <c r="D840" s="56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 ht="12.75" customHeight="1">
      <c r="A841" s="24"/>
      <c r="B841" s="56"/>
      <c r="C841" s="24"/>
      <c r="D841" s="56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 ht="12.75" customHeight="1">
      <c r="A842" s="24"/>
      <c r="B842" s="56"/>
      <c r="C842" s="24"/>
      <c r="D842" s="56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 ht="12.75" customHeight="1">
      <c r="A843" s="24"/>
      <c r="B843" s="56"/>
      <c r="C843" s="24"/>
      <c r="D843" s="56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 ht="12.75" customHeight="1">
      <c r="A844" s="24"/>
      <c r="B844" s="56"/>
      <c r="C844" s="24"/>
      <c r="D844" s="56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 ht="12.75" customHeight="1">
      <c r="A845" s="24"/>
      <c r="B845" s="56"/>
      <c r="C845" s="24"/>
      <c r="D845" s="56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 ht="12.75" customHeight="1">
      <c r="A846" s="24"/>
      <c r="B846" s="56"/>
      <c r="C846" s="24"/>
      <c r="D846" s="56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 ht="12.75" customHeight="1">
      <c r="A847" s="24"/>
      <c r="B847" s="56"/>
      <c r="C847" s="24"/>
      <c r="D847" s="56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 ht="12.75" customHeight="1">
      <c r="A848" s="24"/>
      <c r="B848" s="56"/>
      <c r="C848" s="24"/>
      <c r="D848" s="56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 ht="12.75" customHeight="1">
      <c r="A849" s="24"/>
      <c r="B849" s="56"/>
      <c r="C849" s="24"/>
      <c r="D849" s="56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 ht="12.75" customHeight="1">
      <c r="A850" s="24"/>
      <c r="B850" s="56"/>
      <c r="C850" s="24"/>
      <c r="D850" s="56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 ht="12.75" customHeight="1">
      <c r="A851" s="24"/>
      <c r="B851" s="56"/>
      <c r="C851" s="24"/>
      <c r="D851" s="56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 ht="12.75" customHeight="1">
      <c r="A852" s="24"/>
      <c r="B852" s="56"/>
      <c r="C852" s="24"/>
      <c r="D852" s="56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 ht="12.75" customHeight="1">
      <c r="A853" s="24"/>
      <c r="B853" s="56"/>
      <c r="C853" s="24"/>
      <c r="D853" s="56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 ht="12.75" customHeight="1">
      <c r="A854" s="24"/>
      <c r="B854" s="56"/>
      <c r="C854" s="24"/>
      <c r="D854" s="56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 ht="12.75" customHeight="1">
      <c r="A855" s="24"/>
      <c r="B855" s="56"/>
      <c r="C855" s="24"/>
      <c r="D855" s="56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 ht="12.75" customHeight="1">
      <c r="A856" s="24"/>
      <c r="B856" s="56"/>
      <c r="C856" s="24"/>
      <c r="D856" s="56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 ht="12.75" customHeight="1">
      <c r="A857" s="24"/>
      <c r="B857" s="56"/>
      <c r="C857" s="24"/>
      <c r="D857" s="56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 ht="12.75" customHeight="1">
      <c r="A858" s="24"/>
      <c r="B858" s="56"/>
      <c r="C858" s="24"/>
      <c r="D858" s="56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 ht="12.75" customHeight="1">
      <c r="A859" s="24"/>
      <c r="B859" s="56"/>
      <c r="C859" s="24"/>
      <c r="D859" s="56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 ht="12.75" customHeight="1">
      <c r="A860" s="24"/>
      <c r="B860" s="56"/>
      <c r="C860" s="24"/>
      <c r="D860" s="56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 ht="12.75" customHeight="1">
      <c r="A861" s="24"/>
      <c r="B861" s="56"/>
      <c r="C861" s="24"/>
      <c r="D861" s="56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 ht="12.75" customHeight="1">
      <c r="A862" s="24"/>
      <c r="B862" s="56"/>
      <c r="C862" s="24"/>
      <c r="D862" s="56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 ht="12.75" customHeight="1">
      <c r="A863" s="24"/>
      <c r="B863" s="56"/>
      <c r="C863" s="24"/>
      <c r="D863" s="56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 ht="12.75" customHeight="1">
      <c r="A864" s="24"/>
      <c r="B864" s="56"/>
      <c r="C864" s="24"/>
      <c r="D864" s="56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 ht="12.75" customHeight="1">
      <c r="A865" s="24"/>
      <c r="B865" s="56"/>
      <c r="C865" s="24"/>
      <c r="D865" s="56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 ht="12.75" customHeight="1">
      <c r="A866" s="24"/>
      <c r="B866" s="56"/>
      <c r="C866" s="24"/>
      <c r="D866" s="56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 ht="12.75" customHeight="1">
      <c r="A867" s="24"/>
      <c r="B867" s="56"/>
      <c r="C867" s="24"/>
      <c r="D867" s="56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 ht="12.75" customHeight="1">
      <c r="A868" s="24"/>
      <c r="B868" s="56"/>
      <c r="C868" s="24"/>
      <c r="D868" s="56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 ht="12.75" customHeight="1">
      <c r="A869" s="24"/>
      <c r="B869" s="56"/>
      <c r="C869" s="24"/>
      <c r="D869" s="56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 ht="12.75" customHeight="1">
      <c r="A870" s="24"/>
      <c r="B870" s="56"/>
      <c r="C870" s="24"/>
      <c r="D870" s="56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 ht="12.75" customHeight="1">
      <c r="A871" s="24"/>
      <c r="B871" s="56"/>
      <c r="C871" s="24"/>
      <c r="D871" s="56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 ht="12.75" customHeight="1">
      <c r="A872" s="24"/>
      <c r="B872" s="56"/>
      <c r="C872" s="24"/>
      <c r="D872" s="56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 ht="12.75" customHeight="1">
      <c r="A873" s="24"/>
      <c r="B873" s="56"/>
      <c r="C873" s="24"/>
      <c r="D873" s="56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 ht="12.75" customHeight="1">
      <c r="A874" s="24"/>
      <c r="B874" s="56"/>
      <c r="C874" s="24"/>
      <c r="D874" s="56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 ht="12.75" customHeight="1">
      <c r="A875" s="24"/>
      <c r="B875" s="56"/>
      <c r="C875" s="24"/>
      <c r="D875" s="56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 ht="12.75" customHeight="1">
      <c r="A876" s="24"/>
      <c r="B876" s="56"/>
      <c r="C876" s="24"/>
      <c r="D876" s="56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 ht="12.75" customHeight="1">
      <c r="A877" s="24"/>
      <c r="B877" s="56"/>
      <c r="C877" s="24"/>
      <c r="D877" s="56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 ht="12.75" customHeight="1">
      <c r="A878" s="24"/>
      <c r="B878" s="56"/>
      <c r="C878" s="24"/>
      <c r="D878" s="56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 ht="12.75" customHeight="1">
      <c r="A879" s="24"/>
      <c r="B879" s="56"/>
      <c r="C879" s="24"/>
      <c r="D879" s="56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 ht="12.75" customHeight="1">
      <c r="A880" s="24"/>
      <c r="B880" s="56"/>
      <c r="C880" s="24"/>
      <c r="D880" s="56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 ht="12.75" customHeight="1">
      <c r="A881" s="24"/>
      <c r="B881" s="56"/>
      <c r="C881" s="24"/>
      <c r="D881" s="56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 ht="12.75" customHeight="1">
      <c r="A882" s="24"/>
      <c r="B882" s="56"/>
      <c r="C882" s="24"/>
      <c r="D882" s="56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 ht="12.75" customHeight="1">
      <c r="A883" s="24"/>
      <c r="B883" s="56"/>
      <c r="C883" s="24"/>
      <c r="D883" s="56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 ht="12.75" customHeight="1">
      <c r="A884" s="24"/>
      <c r="B884" s="56"/>
      <c r="C884" s="24"/>
      <c r="D884" s="56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 ht="12.75" customHeight="1">
      <c r="A885" s="24"/>
      <c r="B885" s="56"/>
      <c r="C885" s="24"/>
      <c r="D885" s="56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 ht="12.75" customHeight="1">
      <c r="A886" s="24"/>
      <c r="B886" s="56"/>
      <c r="C886" s="24"/>
      <c r="D886" s="56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 ht="12.75" customHeight="1">
      <c r="A887" s="24"/>
      <c r="B887" s="56"/>
      <c r="C887" s="24"/>
      <c r="D887" s="56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 ht="12.75" customHeight="1">
      <c r="A888" s="24"/>
      <c r="B888" s="56"/>
      <c r="C888" s="24"/>
      <c r="D888" s="56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 ht="12.75" customHeight="1">
      <c r="A889" s="24"/>
      <c r="B889" s="56"/>
      <c r="C889" s="24"/>
      <c r="D889" s="56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 ht="12.75" customHeight="1">
      <c r="A890" s="24"/>
      <c r="B890" s="56"/>
      <c r="C890" s="24"/>
      <c r="D890" s="56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 ht="12.75" customHeight="1">
      <c r="A891" s="24"/>
      <c r="B891" s="56"/>
      <c r="C891" s="24"/>
      <c r="D891" s="56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 ht="12.75" customHeight="1">
      <c r="A892" s="24"/>
      <c r="B892" s="56"/>
      <c r="C892" s="24"/>
      <c r="D892" s="56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 ht="12.75" customHeight="1">
      <c r="A893" s="24"/>
      <c r="B893" s="56"/>
      <c r="C893" s="24"/>
      <c r="D893" s="56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 ht="12.75" customHeight="1">
      <c r="A894" s="24"/>
      <c r="B894" s="56"/>
      <c r="C894" s="24"/>
      <c r="D894" s="56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 ht="12.75" customHeight="1">
      <c r="A895" s="24"/>
      <c r="B895" s="56"/>
      <c r="C895" s="24"/>
      <c r="D895" s="56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 ht="12.75" customHeight="1">
      <c r="A896" s="24"/>
      <c r="B896" s="56"/>
      <c r="C896" s="24"/>
      <c r="D896" s="56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 ht="12.75" customHeight="1">
      <c r="A897" s="24"/>
      <c r="B897" s="56"/>
      <c r="C897" s="24"/>
      <c r="D897" s="56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 ht="12.75" customHeight="1">
      <c r="A898" s="24"/>
      <c r="B898" s="56"/>
      <c r="C898" s="24"/>
      <c r="D898" s="56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 ht="12.75" customHeight="1">
      <c r="A899" s="24"/>
      <c r="B899" s="56"/>
      <c r="C899" s="24"/>
      <c r="D899" s="56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 ht="12.75" customHeight="1">
      <c r="A900" s="24"/>
      <c r="B900" s="56"/>
      <c r="C900" s="24"/>
      <c r="D900" s="56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 ht="12.75" customHeight="1">
      <c r="A901" s="24"/>
      <c r="B901" s="56"/>
      <c r="C901" s="24"/>
      <c r="D901" s="56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 ht="12.75" customHeight="1">
      <c r="A902" s="24"/>
      <c r="B902" s="56"/>
      <c r="C902" s="24"/>
      <c r="D902" s="56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 ht="12.75" customHeight="1">
      <c r="A903" s="24"/>
      <c r="B903" s="56"/>
      <c r="C903" s="24"/>
      <c r="D903" s="56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 ht="12.75" customHeight="1">
      <c r="A904" s="24"/>
      <c r="B904" s="56"/>
      <c r="C904" s="24"/>
      <c r="D904" s="56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 ht="12.75" customHeight="1">
      <c r="A905" s="24"/>
      <c r="B905" s="56"/>
      <c r="C905" s="24"/>
      <c r="D905" s="56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 ht="12.75" customHeight="1">
      <c r="A906" s="24"/>
      <c r="B906" s="56"/>
      <c r="C906" s="24"/>
      <c r="D906" s="56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 ht="12.75" customHeight="1">
      <c r="A907" s="24"/>
      <c r="B907" s="56"/>
      <c r="C907" s="24"/>
      <c r="D907" s="56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 ht="12.75" customHeight="1">
      <c r="A908" s="24"/>
      <c r="B908" s="56"/>
      <c r="C908" s="24"/>
      <c r="D908" s="56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 ht="12.75" customHeight="1">
      <c r="A909" s="24"/>
      <c r="B909" s="56"/>
      <c r="C909" s="24"/>
      <c r="D909" s="56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 ht="12.75" customHeight="1">
      <c r="A910" s="24"/>
      <c r="B910" s="56"/>
      <c r="C910" s="24"/>
      <c r="D910" s="56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 ht="12.75" customHeight="1">
      <c r="A911" s="24"/>
      <c r="B911" s="56"/>
      <c r="C911" s="24"/>
      <c r="D911" s="56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 ht="12.75" customHeight="1">
      <c r="A912" s="24"/>
      <c r="B912" s="56"/>
      <c r="C912" s="24"/>
      <c r="D912" s="56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 ht="12.75" customHeight="1">
      <c r="A913" s="24"/>
      <c r="B913" s="56"/>
      <c r="C913" s="24"/>
      <c r="D913" s="56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 ht="12.75" customHeight="1">
      <c r="A914" s="24"/>
      <c r="B914" s="56"/>
      <c r="C914" s="24"/>
      <c r="D914" s="56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 ht="12.75" customHeight="1">
      <c r="A915" s="24"/>
      <c r="B915" s="56"/>
      <c r="C915" s="24"/>
      <c r="D915" s="56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 ht="12.75" customHeight="1">
      <c r="A916" s="24"/>
      <c r="B916" s="56"/>
      <c r="C916" s="24"/>
      <c r="D916" s="56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 ht="12.75" customHeight="1">
      <c r="A917" s="24"/>
      <c r="B917" s="56"/>
      <c r="C917" s="24"/>
      <c r="D917" s="56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 ht="12.75" customHeight="1">
      <c r="A918" s="24"/>
      <c r="B918" s="56"/>
      <c r="C918" s="24"/>
      <c r="D918" s="56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 ht="12.75" customHeight="1">
      <c r="A919" s="24"/>
      <c r="B919" s="56"/>
      <c r="C919" s="24"/>
      <c r="D919" s="56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 ht="12.75" customHeight="1">
      <c r="A920" s="24"/>
      <c r="B920" s="56"/>
      <c r="C920" s="24"/>
      <c r="D920" s="56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 ht="12.75" customHeight="1">
      <c r="A921" s="24"/>
      <c r="B921" s="56"/>
      <c r="C921" s="24"/>
      <c r="D921" s="56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 ht="12.75" customHeight="1">
      <c r="A922" s="24"/>
      <c r="B922" s="56"/>
      <c r="C922" s="24"/>
      <c r="D922" s="56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 ht="12.75" customHeight="1">
      <c r="A923" s="24"/>
      <c r="B923" s="56"/>
      <c r="C923" s="24"/>
      <c r="D923" s="56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 ht="12.75" customHeight="1">
      <c r="A924" s="24"/>
      <c r="B924" s="56"/>
      <c r="C924" s="24"/>
      <c r="D924" s="56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 ht="12.75" customHeight="1">
      <c r="A925" s="24"/>
      <c r="B925" s="56"/>
      <c r="C925" s="24"/>
      <c r="D925" s="56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 ht="12.75" customHeight="1">
      <c r="A926" s="24"/>
      <c r="B926" s="56"/>
      <c r="C926" s="24"/>
      <c r="D926" s="56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 ht="12.75" customHeight="1">
      <c r="A927" s="24"/>
      <c r="B927" s="56"/>
      <c r="C927" s="24"/>
      <c r="D927" s="56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 ht="12.75" customHeight="1">
      <c r="A928" s="24"/>
      <c r="B928" s="56"/>
      <c r="C928" s="24"/>
      <c r="D928" s="56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 ht="12.75" customHeight="1">
      <c r="A929" s="24"/>
      <c r="B929" s="56"/>
      <c r="C929" s="24"/>
      <c r="D929" s="56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 ht="12.75" customHeight="1">
      <c r="A930" s="24"/>
      <c r="B930" s="56"/>
      <c r="C930" s="24"/>
      <c r="D930" s="56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 ht="12.75" customHeight="1">
      <c r="A931" s="24"/>
      <c r="B931" s="56"/>
      <c r="C931" s="24"/>
      <c r="D931" s="56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 ht="12.75" customHeight="1">
      <c r="A932" s="24"/>
      <c r="B932" s="56"/>
      <c r="C932" s="24"/>
      <c r="D932" s="56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 ht="12.75" customHeight="1">
      <c r="A933" s="24"/>
      <c r="B933" s="56"/>
      <c r="C933" s="24"/>
      <c r="D933" s="56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 ht="12.75" customHeight="1">
      <c r="A934" s="24"/>
      <c r="B934" s="56"/>
      <c r="C934" s="24"/>
      <c r="D934" s="56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 ht="12.75" customHeight="1">
      <c r="A935" s="24"/>
      <c r="B935" s="56"/>
      <c r="C935" s="24"/>
      <c r="D935" s="56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 ht="12.75" customHeight="1">
      <c r="A936" s="24"/>
      <c r="B936" s="56"/>
      <c r="C936" s="24"/>
      <c r="D936" s="56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 ht="12.75" customHeight="1">
      <c r="A937" s="24"/>
      <c r="B937" s="56"/>
      <c r="C937" s="24"/>
      <c r="D937" s="56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 ht="12.75" customHeight="1">
      <c r="A938" s="24"/>
      <c r="B938" s="56"/>
      <c r="C938" s="24"/>
      <c r="D938" s="56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 ht="12.75" customHeight="1">
      <c r="A939" s="24"/>
      <c r="B939" s="56"/>
      <c r="C939" s="24"/>
      <c r="D939" s="56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 ht="12.75" customHeight="1">
      <c r="A940" s="24"/>
      <c r="B940" s="56"/>
      <c r="C940" s="24"/>
      <c r="D940" s="56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 ht="12.75" customHeight="1">
      <c r="A941" s="24"/>
      <c r="B941" s="56"/>
      <c r="C941" s="24"/>
      <c r="D941" s="56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 ht="12.75" customHeight="1">
      <c r="A942" s="24"/>
      <c r="B942" s="56"/>
      <c r="C942" s="24"/>
      <c r="D942" s="56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 ht="12.75" customHeight="1">
      <c r="A943" s="24"/>
      <c r="B943" s="56"/>
      <c r="C943" s="24"/>
      <c r="D943" s="56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 ht="12.75" customHeight="1">
      <c r="A944" s="24"/>
      <c r="B944" s="56"/>
      <c r="C944" s="24"/>
      <c r="D944" s="56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 ht="12.75" customHeight="1">
      <c r="A945" s="24"/>
      <c r="B945" s="56"/>
      <c r="C945" s="24"/>
      <c r="D945" s="56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 ht="12.75" customHeight="1">
      <c r="A946" s="24"/>
      <c r="B946" s="56"/>
      <c r="C946" s="24"/>
      <c r="D946" s="56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 ht="12.75" customHeight="1">
      <c r="A947" s="24"/>
      <c r="B947" s="56"/>
      <c r="C947" s="24"/>
      <c r="D947" s="56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 ht="12.75" customHeight="1">
      <c r="A948" s="24"/>
      <c r="B948" s="56"/>
      <c r="C948" s="24"/>
      <c r="D948" s="56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 ht="12.75" customHeight="1">
      <c r="A949" s="24"/>
      <c r="B949" s="56"/>
      <c r="C949" s="24"/>
      <c r="D949" s="56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 ht="12.75" customHeight="1">
      <c r="A950" s="24"/>
      <c r="B950" s="56"/>
      <c r="C950" s="24"/>
      <c r="D950" s="56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 ht="12.75" customHeight="1">
      <c r="A951" s="24"/>
      <c r="B951" s="56"/>
      <c r="C951" s="24"/>
      <c r="D951" s="56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 ht="12.75" customHeight="1">
      <c r="A952" s="24"/>
      <c r="B952" s="56"/>
      <c r="C952" s="24"/>
      <c r="D952" s="56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 ht="12.75" customHeight="1">
      <c r="A953" s="24"/>
      <c r="B953" s="56"/>
      <c r="C953" s="24"/>
      <c r="D953" s="56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 ht="12.75" customHeight="1">
      <c r="A954" s="24"/>
      <c r="B954" s="56"/>
      <c r="C954" s="24"/>
      <c r="D954" s="56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 ht="12.75" customHeight="1">
      <c r="A955" s="24"/>
      <c r="B955" s="56"/>
      <c r="C955" s="24"/>
      <c r="D955" s="56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 ht="12.75" customHeight="1">
      <c r="A956" s="24"/>
      <c r="B956" s="56"/>
      <c r="C956" s="24"/>
      <c r="D956" s="56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 ht="12.75" customHeight="1">
      <c r="A957" s="24"/>
      <c r="B957" s="56"/>
      <c r="C957" s="24"/>
      <c r="D957" s="56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 ht="12.75" customHeight="1">
      <c r="A958" s="24"/>
      <c r="B958" s="56"/>
      <c r="C958" s="24"/>
      <c r="D958" s="56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 ht="12.75" customHeight="1">
      <c r="A959" s="24"/>
      <c r="B959" s="56"/>
      <c r="C959" s="24"/>
      <c r="D959" s="56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 ht="12.75" customHeight="1">
      <c r="A960" s="24"/>
      <c r="B960" s="56"/>
      <c r="C960" s="24"/>
      <c r="D960" s="56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 ht="12.75" customHeight="1">
      <c r="A961" s="24"/>
      <c r="B961" s="56"/>
      <c r="C961" s="24"/>
      <c r="D961" s="56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 ht="12.75" customHeight="1">
      <c r="A962" s="24"/>
      <c r="B962" s="56"/>
      <c r="C962" s="24"/>
      <c r="D962" s="56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 ht="12.75" customHeight="1">
      <c r="A963" s="24"/>
      <c r="B963" s="56"/>
      <c r="C963" s="24"/>
      <c r="D963" s="56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 ht="12.75" customHeight="1">
      <c r="A964" s="24"/>
      <c r="B964" s="56"/>
      <c r="C964" s="24"/>
      <c r="D964" s="56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 ht="12.75" customHeight="1">
      <c r="A965" s="24"/>
      <c r="B965" s="56"/>
      <c r="C965" s="24"/>
      <c r="D965" s="56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 ht="12.75" customHeight="1">
      <c r="A966" s="24"/>
      <c r="B966" s="56"/>
      <c r="C966" s="24"/>
      <c r="D966" s="56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 ht="12.75" customHeight="1">
      <c r="A967" s="24"/>
      <c r="B967" s="56"/>
      <c r="C967" s="24"/>
      <c r="D967" s="56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 ht="12.75" customHeight="1">
      <c r="A968" s="24"/>
      <c r="B968" s="56"/>
      <c r="C968" s="24"/>
      <c r="D968" s="56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 ht="12.75" customHeight="1">
      <c r="A969" s="24"/>
      <c r="B969" s="56"/>
      <c r="C969" s="24"/>
      <c r="D969" s="56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 ht="12.75" customHeight="1">
      <c r="A970" s="24"/>
      <c r="B970" s="56"/>
      <c r="C970" s="24"/>
      <c r="D970" s="56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 ht="12.75" customHeight="1">
      <c r="A971" s="24"/>
      <c r="B971" s="56"/>
      <c r="C971" s="24"/>
      <c r="D971" s="56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 ht="12.75" customHeight="1">
      <c r="A972" s="24"/>
      <c r="B972" s="56"/>
      <c r="C972" s="24"/>
      <c r="D972" s="56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 ht="12.75" customHeight="1">
      <c r="A973" s="24"/>
      <c r="B973" s="56"/>
      <c r="C973" s="24"/>
      <c r="D973" s="56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 ht="12.75" customHeight="1">
      <c r="A974" s="24"/>
      <c r="B974" s="56"/>
      <c r="C974" s="24"/>
      <c r="D974" s="56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 ht="12.75" customHeight="1">
      <c r="A975" s="24"/>
      <c r="B975" s="56"/>
      <c r="C975" s="24"/>
      <c r="D975" s="56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 ht="12.75" customHeight="1">
      <c r="A976" s="24"/>
      <c r="B976" s="56"/>
      <c r="C976" s="24"/>
      <c r="D976" s="56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 ht="12.75" customHeight="1">
      <c r="A977" s="24"/>
      <c r="B977" s="56"/>
      <c r="C977" s="24"/>
      <c r="D977" s="56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 ht="12.75" customHeight="1">
      <c r="A978" s="24"/>
      <c r="B978" s="56"/>
      <c r="C978" s="24"/>
      <c r="D978" s="56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 ht="12.75" customHeight="1">
      <c r="A979" s="24"/>
      <c r="B979" s="56"/>
      <c r="C979" s="24"/>
      <c r="D979" s="56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 ht="12.75" customHeight="1">
      <c r="A980" s="24"/>
      <c r="B980" s="56"/>
      <c r="C980" s="24"/>
      <c r="D980" s="56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 ht="12.75" customHeight="1">
      <c r="A981" s="24"/>
      <c r="B981" s="56"/>
      <c r="C981" s="24"/>
      <c r="D981" s="56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 ht="12.75" customHeight="1">
      <c r="A982" s="24"/>
      <c r="B982" s="56"/>
      <c r="C982" s="24"/>
      <c r="D982" s="56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 ht="12.75" customHeight="1">
      <c r="A983" s="24"/>
      <c r="B983" s="56"/>
      <c r="C983" s="24"/>
      <c r="D983" s="56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 ht="12.75" customHeight="1">
      <c r="A984" s="24"/>
      <c r="B984" s="56"/>
      <c r="C984" s="24"/>
      <c r="D984" s="56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 ht="12.75" customHeight="1">
      <c r="A985" s="24"/>
      <c r="B985" s="56"/>
      <c r="C985" s="24"/>
      <c r="D985" s="56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 ht="12.75" customHeight="1">
      <c r="A986" s="24"/>
      <c r="B986" s="56"/>
      <c r="C986" s="24"/>
      <c r="D986" s="56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 ht="12.75" customHeight="1">
      <c r="A987" s="24"/>
      <c r="B987" s="56"/>
      <c r="C987" s="24"/>
      <c r="D987" s="56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 ht="12.75" customHeight="1">
      <c r="A988" s="24"/>
      <c r="B988" s="56"/>
      <c r="C988" s="24"/>
      <c r="D988" s="56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 ht="12.75" customHeight="1">
      <c r="A989" s="24"/>
      <c r="B989" s="56"/>
      <c r="C989" s="24"/>
      <c r="D989" s="56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 ht="12.75" customHeight="1">
      <c r="A990" s="24"/>
      <c r="B990" s="56"/>
      <c r="C990" s="24"/>
      <c r="D990" s="56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 ht="12.75" customHeight="1">
      <c r="A991" s="24"/>
      <c r="B991" s="56"/>
      <c r="C991" s="24"/>
      <c r="D991" s="56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 ht="12.75" customHeight="1">
      <c r="A992" s="24"/>
      <c r="B992" s="56"/>
      <c r="C992" s="24"/>
      <c r="D992" s="56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 ht="12.75" customHeight="1">
      <c r="A993" s="24"/>
      <c r="B993" s="56"/>
      <c r="C993" s="24"/>
      <c r="D993" s="56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 ht="12.75" customHeight="1">
      <c r="A994" s="24"/>
      <c r="B994" s="56"/>
      <c r="C994" s="24"/>
      <c r="D994" s="56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 ht="12.75" customHeight="1">
      <c r="A995" s="24"/>
      <c r="B995" s="56"/>
      <c r="C995" s="24"/>
      <c r="D995" s="56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 ht="12.75" customHeight="1">
      <c r="A996" s="24"/>
      <c r="B996" s="56"/>
      <c r="C996" s="24"/>
      <c r="D996" s="56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 ht="12.75" customHeight="1">
      <c r="A997" s="24"/>
      <c r="B997" s="56"/>
      <c r="C997" s="24"/>
      <c r="D997" s="56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 ht="12.75" customHeight="1">
      <c r="A998" s="24"/>
      <c r="B998" s="56"/>
      <c r="C998" s="24"/>
      <c r="D998" s="56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 ht="12.75" customHeight="1">
      <c r="A999" s="24"/>
      <c r="B999" s="56"/>
      <c r="C999" s="24"/>
      <c r="D999" s="56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 ht="12.75" customHeight="1">
      <c r="A1000" s="24"/>
      <c r="B1000" s="56"/>
      <c r="C1000" s="24"/>
      <c r="D1000" s="56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mergeCells count="2">
    <mergeCell ref="B6:N6"/>
    <mergeCell ref="B32:I3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0"/>
  <cols>
    <col min="1" max="2" customWidth="true" width="10.88"/>
    <col min="3" max="3" customWidth="true" width="37.5"/>
    <col min="4" max="4" customWidth="true" width="44.13"/>
    <col min="5" max="17" customWidth="true" width="10.88"/>
    <col min="18" max="18" customWidth="true" width="11.63"/>
    <col min="19" max="26" customWidth="true" width="10.88"/>
  </cols>
  <sheetData>
    <row r="1" ht="12.75" customHeight="1">
      <c r="A1" s="264"/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 ht="12.75" customHeight="1">
      <c r="A2" s="264"/>
      <c r="B2" s="264"/>
      <c r="C2" s="264"/>
      <c r="D2" s="264"/>
      <c r="E2" s="264"/>
      <c r="F2" s="264"/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</row>
    <row r="3" ht="12.75" customHeight="1">
      <c r="A3" s="264"/>
      <c r="B3" s="264"/>
      <c r="C3" s="264"/>
      <c r="D3" s="264"/>
      <c r="E3" s="264"/>
      <c r="F3" s="264"/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  <c r="X3" s="264"/>
      <c r="Y3" s="264"/>
      <c r="Z3" s="264"/>
    </row>
    <row r="4" ht="13.5" customHeight="1">
      <c r="A4" s="264"/>
      <c r="B4" s="265" t="s">
        <v>3647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264"/>
      <c r="B5" s="79" t="s">
        <v>3447</v>
      </c>
      <c r="C5" s="79" t="s">
        <v>3448</v>
      </c>
      <c r="D5" s="79" t="s">
        <v>3508</v>
      </c>
      <c r="E5" s="79" t="s">
        <v>344</v>
      </c>
      <c r="F5" s="79" t="s">
        <v>3371</v>
      </c>
      <c r="G5" s="79" t="s">
        <v>3648</v>
      </c>
      <c r="H5" s="79" t="s">
        <v>3649</v>
      </c>
      <c r="I5" s="79" t="s">
        <v>3650</v>
      </c>
      <c r="J5" s="79" t="s">
        <v>3651</v>
      </c>
      <c r="K5" s="79" t="s">
        <v>3652</v>
      </c>
      <c r="L5" s="79" t="s">
        <v>3653</v>
      </c>
      <c r="M5" s="79" t="s">
        <v>3654</v>
      </c>
      <c r="N5" s="79" t="s">
        <v>3655</v>
      </c>
      <c r="O5" s="79" t="s">
        <v>3656</v>
      </c>
      <c r="P5" s="79" t="s">
        <v>3657</v>
      </c>
      <c r="Q5" s="79" t="s">
        <v>3658</v>
      </c>
      <c r="R5" s="79" t="s">
        <v>3659</v>
      </c>
      <c r="S5" s="79" t="s">
        <v>3660</v>
      </c>
      <c r="T5" s="79" t="s">
        <v>3661</v>
      </c>
      <c r="U5" s="79" t="s">
        <v>3662</v>
      </c>
      <c r="V5" s="79" t="s">
        <v>3663</v>
      </c>
      <c r="W5" s="79" t="s">
        <v>3664</v>
      </c>
      <c r="X5" s="79" t="s">
        <v>3665</v>
      </c>
      <c r="Y5" s="79" t="s">
        <v>3666</v>
      </c>
      <c r="Z5" s="79" t="s">
        <v>3667</v>
      </c>
    </row>
    <row r="6" ht="12.75" customHeight="1">
      <c r="A6" s="264"/>
      <c r="B6" s="266" t="s">
        <v>3668</v>
      </c>
      <c r="C6" s="266" t="s">
        <v>3450</v>
      </c>
      <c r="D6" s="267" t="s">
        <v>3669</v>
      </c>
      <c r="E6" s="266" t="s">
        <v>3670</v>
      </c>
      <c r="F6" s="266" t="s">
        <v>3671</v>
      </c>
      <c r="G6" s="266" t="s">
        <v>3672</v>
      </c>
      <c r="H6" s="266" t="s">
        <v>3673</v>
      </c>
      <c r="I6" s="266" t="s">
        <v>23</v>
      </c>
      <c r="J6" s="266" t="s">
        <v>3674</v>
      </c>
      <c r="K6" s="266" t="s">
        <v>3674</v>
      </c>
      <c r="L6" s="266" t="s">
        <v>3675</v>
      </c>
      <c r="M6" s="266" t="s">
        <v>3676</v>
      </c>
      <c r="N6" s="266" t="s">
        <v>3677</v>
      </c>
      <c r="O6" s="266" t="s">
        <v>3678</v>
      </c>
      <c r="P6" s="266" t="s">
        <v>25</v>
      </c>
      <c r="Q6" s="266" t="s">
        <v>24</v>
      </c>
      <c r="R6" s="266" t="s">
        <v>3376</v>
      </c>
      <c r="S6" s="266" t="s">
        <v>27</v>
      </c>
      <c r="T6" s="266" t="s">
        <v>3377</v>
      </c>
      <c r="U6" s="266" t="s">
        <v>3679</v>
      </c>
      <c r="V6" s="266" t="s">
        <v>3680</v>
      </c>
      <c r="W6" s="266" t="s">
        <v>3383</v>
      </c>
      <c r="X6" s="266" t="s">
        <v>3681</v>
      </c>
      <c r="Y6" s="266" t="s">
        <v>3682</v>
      </c>
      <c r="Z6" s="266" t="s">
        <v>3388</v>
      </c>
    </row>
    <row r="7" ht="12.75" customHeight="1">
      <c r="A7" s="264"/>
      <c r="B7" s="268">
        <v>1.0</v>
      </c>
      <c r="C7" s="268" t="s">
        <v>3683</v>
      </c>
      <c r="D7" s="268" t="s">
        <v>3684</v>
      </c>
      <c r="E7" s="268"/>
      <c r="F7" s="268" t="s">
        <v>517</v>
      </c>
      <c r="G7" s="268" t="s">
        <v>42</v>
      </c>
      <c r="H7" s="268" t="s">
        <v>45</v>
      </c>
      <c r="I7" s="268">
        <v>1.0</v>
      </c>
      <c r="J7" s="231" t="s">
        <v>42</v>
      </c>
      <c r="K7" s="231" t="s">
        <v>45</v>
      </c>
      <c r="L7" s="231" t="s">
        <v>3391</v>
      </c>
      <c r="M7" s="231" t="s">
        <v>3310</v>
      </c>
      <c r="N7" s="231">
        <v>1.0</v>
      </c>
      <c r="O7" s="231">
        <v>1.0</v>
      </c>
      <c r="P7" s="231" t="s">
        <v>47</v>
      </c>
      <c r="Q7" s="231">
        <v>36.0</v>
      </c>
      <c r="R7" s="231"/>
      <c r="S7" s="231">
        <v>7092.0</v>
      </c>
      <c r="T7" s="231" t="s">
        <v>39</v>
      </c>
      <c r="U7" s="231" t="s">
        <v>3390</v>
      </c>
      <c r="V7" s="231" t="b">
        <v>1</v>
      </c>
      <c r="W7" s="269">
        <v>1500.0</v>
      </c>
      <c r="X7" s="269" t="s">
        <v>3390</v>
      </c>
      <c r="Y7" s="269" t="s">
        <v>3390</v>
      </c>
      <c r="Z7" s="269">
        <v>2000.0</v>
      </c>
    </row>
    <row r="8" ht="12.75" customHeight="1">
      <c r="A8" s="264"/>
      <c r="B8" s="268">
        <v>2.0</v>
      </c>
      <c r="C8" s="268" t="s">
        <v>3685</v>
      </c>
      <c r="D8" s="268" t="s">
        <v>3686</v>
      </c>
      <c r="E8" s="268"/>
      <c r="F8" s="268" t="s">
        <v>518</v>
      </c>
      <c r="G8" s="268" t="s">
        <v>42</v>
      </c>
      <c r="H8" s="268" t="s">
        <v>45</v>
      </c>
      <c r="I8" s="268">
        <v>1.0</v>
      </c>
      <c r="J8" s="231" t="s">
        <v>42</v>
      </c>
      <c r="K8" s="231" t="s">
        <v>45</v>
      </c>
      <c r="L8" s="231" t="s">
        <v>3391</v>
      </c>
      <c r="M8" s="231" t="s">
        <v>3391</v>
      </c>
      <c r="N8" s="231">
        <v>1.0</v>
      </c>
      <c r="O8" s="231">
        <v>1.0</v>
      </c>
      <c r="P8" s="231" t="s">
        <v>47</v>
      </c>
      <c r="Q8" s="231">
        <v>36.0</v>
      </c>
      <c r="R8" s="231"/>
      <c r="S8" s="231">
        <v>7092.0</v>
      </c>
      <c r="T8" s="231" t="s">
        <v>39</v>
      </c>
      <c r="U8" s="231"/>
      <c r="V8" s="231" t="s">
        <v>3390</v>
      </c>
      <c r="W8" s="269">
        <v>1500.0</v>
      </c>
      <c r="X8" s="269"/>
      <c r="Y8" s="269"/>
      <c r="Z8" s="269"/>
    </row>
    <row r="9" ht="12.75" customHeight="1">
      <c r="A9" s="264"/>
      <c r="B9" s="268">
        <v>3.0</v>
      </c>
      <c r="C9" s="268" t="s">
        <v>3687</v>
      </c>
      <c r="D9" s="268" t="s">
        <v>3688</v>
      </c>
      <c r="E9" s="268"/>
      <c r="F9" s="268" t="s">
        <v>518</v>
      </c>
      <c r="G9" s="268" t="s">
        <v>42</v>
      </c>
      <c r="H9" s="268" t="s">
        <v>45</v>
      </c>
      <c r="I9" s="268">
        <v>1.0</v>
      </c>
      <c r="J9" s="231" t="s">
        <v>42</v>
      </c>
      <c r="K9" s="231" t="s">
        <v>45</v>
      </c>
      <c r="L9" s="231" t="s">
        <v>3391</v>
      </c>
      <c r="M9" s="231" t="s">
        <v>3391</v>
      </c>
      <c r="N9" s="231">
        <v>1.0</v>
      </c>
      <c r="O9" s="231">
        <v>1.0</v>
      </c>
      <c r="P9" s="231" t="s">
        <v>47</v>
      </c>
      <c r="Q9" s="231">
        <v>36.0</v>
      </c>
      <c r="R9" s="231"/>
      <c r="S9" s="231">
        <v>7092.0</v>
      </c>
      <c r="T9" s="231" t="s">
        <v>39</v>
      </c>
      <c r="U9" s="231" t="b">
        <v>0</v>
      </c>
      <c r="V9" s="231" t="s">
        <v>3390</v>
      </c>
      <c r="W9" s="269">
        <v>1500.0</v>
      </c>
      <c r="X9" s="269" t="s">
        <v>3390</v>
      </c>
      <c r="Y9" s="269" t="s">
        <v>3390</v>
      </c>
      <c r="Z9" s="269">
        <v>2000.0</v>
      </c>
    </row>
    <row r="10" ht="12.75" customHeight="1">
      <c r="A10" s="264"/>
      <c r="B10" s="268">
        <v>4.0</v>
      </c>
      <c r="C10" s="268" t="s">
        <v>3689</v>
      </c>
      <c r="D10" s="268" t="s">
        <v>3690</v>
      </c>
      <c r="E10" s="268"/>
      <c r="F10" s="268" t="s">
        <v>517</v>
      </c>
      <c r="G10" s="268" t="s">
        <v>42</v>
      </c>
      <c r="H10" s="268" t="s">
        <v>45</v>
      </c>
      <c r="I10" s="268">
        <v>1.0</v>
      </c>
      <c r="J10" s="231" t="s">
        <v>42</v>
      </c>
      <c r="K10" s="231" t="s">
        <v>45</v>
      </c>
      <c r="L10" s="231" t="s">
        <v>3391</v>
      </c>
      <c r="M10" s="231" t="s">
        <v>3391</v>
      </c>
      <c r="N10" s="231">
        <v>1.0</v>
      </c>
      <c r="O10" s="231">
        <v>1.0</v>
      </c>
      <c r="P10" s="231" t="s">
        <v>47</v>
      </c>
      <c r="Q10" s="231">
        <v>36.0</v>
      </c>
      <c r="R10" s="231"/>
      <c r="S10" s="231">
        <v>7092.0</v>
      </c>
      <c r="T10" s="231" t="s">
        <v>39</v>
      </c>
      <c r="U10" s="231" t="s">
        <v>3390</v>
      </c>
      <c r="V10" s="231"/>
      <c r="W10" s="269">
        <v>1500.0</v>
      </c>
      <c r="X10" s="269" t="s">
        <v>3390</v>
      </c>
      <c r="Y10" s="269" t="s">
        <v>3390</v>
      </c>
      <c r="Z10" s="269">
        <v>2000.0</v>
      </c>
    </row>
    <row r="11" ht="12.75" customHeight="1">
      <c r="A11" s="264"/>
      <c r="B11" s="268">
        <v>5.0</v>
      </c>
      <c r="C11" s="268" t="s">
        <v>3691</v>
      </c>
      <c r="D11" s="268" t="s">
        <v>3692</v>
      </c>
      <c r="E11" s="268"/>
      <c r="F11" s="268" t="s">
        <v>517</v>
      </c>
      <c r="G11" s="268" t="s">
        <v>42</v>
      </c>
      <c r="H11" s="268" t="s">
        <v>45</v>
      </c>
      <c r="I11" s="268">
        <v>1.0</v>
      </c>
      <c r="J11" s="231" t="s">
        <v>42</v>
      </c>
      <c r="K11" s="231" t="s">
        <v>45</v>
      </c>
      <c r="L11" s="231" t="s">
        <v>3391</v>
      </c>
      <c r="M11" s="231" t="s">
        <v>3391</v>
      </c>
      <c r="N11" s="231">
        <v>1.0</v>
      </c>
      <c r="O11" s="231">
        <v>1.0</v>
      </c>
      <c r="P11" s="231" t="s">
        <v>47</v>
      </c>
      <c r="Q11" s="231">
        <v>36.0</v>
      </c>
      <c r="R11" s="231"/>
      <c r="S11" s="231">
        <v>7092.0</v>
      </c>
      <c r="T11" s="231" t="s">
        <v>39</v>
      </c>
      <c r="U11" s="231" t="s">
        <v>3390</v>
      </c>
      <c r="V11" s="231" t="s">
        <v>3390</v>
      </c>
      <c r="W11" s="269"/>
      <c r="X11" s="269" t="s">
        <v>3390</v>
      </c>
      <c r="Y11" s="269" t="s">
        <v>3390</v>
      </c>
      <c r="Z11" s="269">
        <v>2000.0</v>
      </c>
    </row>
    <row r="12" ht="12.75" customHeight="1">
      <c r="A12" s="264"/>
      <c r="B12" s="268">
        <v>6.0</v>
      </c>
      <c r="C12" s="268" t="s">
        <v>3693</v>
      </c>
      <c r="D12" s="268" t="s">
        <v>3694</v>
      </c>
      <c r="E12" s="268"/>
      <c r="F12" s="268" t="s">
        <v>517</v>
      </c>
      <c r="G12" s="268" t="s">
        <v>42</v>
      </c>
      <c r="H12" s="268" t="s">
        <v>45</v>
      </c>
      <c r="I12" s="268">
        <v>1.0</v>
      </c>
      <c r="J12" s="231" t="s">
        <v>42</v>
      </c>
      <c r="K12" s="231" t="s">
        <v>45</v>
      </c>
      <c r="L12" s="231" t="s">
        <v>3391</v>
      </c>
      <c r="M12" s="231" t="s">
        <v>3391</v>
      </c>
      <c r="N12" s="231">
        <v>1.0</v>
      </c>
      <c r="O12" s="231">
        <v>1.0</v>
      </c>
      <c r="P12" s="231" t="s">
        <v>47</v>
      </c>
      <c r="Q12" s="231">
        <v>36.0</v>
      </c>
      <c r="R12" s="231"/>
      <c r="S12" s="231">
        <v>7092.0</v>
      </c>
      <c r="T12" s="231" t="s">
        <v>39</v>
      </c>
      <c r="U12" s="231" t="s">
        <v>3390</v>
      </c>
      <c r="V12" s="231" t="s">
        <v>3390</v>
      </c>
      <c r="W12" s="269">
        <v>1500.0</v>
      </c>
      <c r="X12" s="269" t="s">
        <v>3390</v>
      </c>
      <c r="Y12" s="269" t="s">
        <v>3390</v>
      </c>
      <c r="Z12" s="269"/>
    </row>
    <row r="13" ht="12.75" customHeight="1">
      <c r="A13" s="264"/>
      <c r="B13" s="268">
        <v>7.0</v>
      </c>
      <c r="C13" s="268" t="s">
        <v>3695</v>
      </c>
      <c r="D13" s="268" t="s">
        <v>3696</v>
      </c>
      <c r="E13" s="268"/>
      <c r="F13" s="268" t="s">
        <v>518</v>
      </c>
      <c r="G13" s="268" t="s">
        <v>42</v>
      </c>
      <c r="H13" s="268" t="s">
        <v>45</v>
      </c>
      <c r="I13" s="268">
        <v>1.0</v>
      </c>
      <c r="J13" s="231" t="s">
        <v>42</v>
      </c>
      <c r="K13" s="231" t="s">
        <v>45</v>
      </c>
      <c r="L13" s="231" t="s">
        <v>3391</v>
      </c>
      <c r="M13" s="231" t="s">
        <v>3391</v>
      </c>
      <c r="N13" s="231">
        <v>1.0</v>
      </c>
      <c r="O13" s="231">
        <v>2.0</v>
      </c>
      <c r="P13" s="231" t="s">
        <v>47</v>
      </c>
      <c r="Q13" s="231">
        <v>36.0</v>
      </c>
      <c r="R13" s="231"/>
      <c r="S13" s="231">
        <v>7093.0</v>
      </c>
      <c r="T13" s="231" t="s">
        <v>39</v>
      </c>
      <c r="U13" s="231" t="s">
        <v>3390</v>
      </c>
      <c r="V13" s="231"/>
      <c r="W13" s="269">
        <v>1500.0</v>
      </c>
      <c r="X13" s="269" t="s">
        <v>3390</v>
      </c>
      <c r="Y13" s="269"/>
      <c r="Z13" s="269">
        <v>2000.0</v>
      </c>
    </row>
    <row r="14" ht="12.75" customHeight="1">
      <c r="A14" s="264"/>
      <c r="B14" s="268">
        <v>8.0</v>
      </c>
      <c r="C14" s="268" t="s">
        <v>3697</v>
      </c>
      <c r="D14" s="268" t="s">
        <v>3696</v>
      </c>
      <c r="E14" s="268"/>
      <c r="F14" s="268" t="s">
        <v>517</v>
      </c>
      <c r="G14" s="268" t="s">
        <v>42</v>
      </c>
      <c r="H14" s="268" t="s">
        <v>45</v>
      </c>
      <c r="I14" s="268">
        <v>1.0</v>
      </c>
      <c r="J14" s="231" t="s">
        <v>42</v>
      </c>
      <c r="K14" s="231" t="s">
        <v>45</v>
      </c>
      <c r="L14" s="231" t="s">
        <v>3391</v>
      </c>
      <c r="M14" s="231" t="s">
        <v>3391</v>
      </c>
      <c r="N14" s="231">
        <v>1.0</v>
      </c>
      <c r="O14" s="231">
        <v>2.0</v>
      </c>
      <c r="P14" s="231" t="s">
        <v>47</v>
      </c>
      <c r="Q14" s="231">
        <v>36.0</v>
      </c>
      <c r="R14" s="231"/>
      <c r="S14" s="231">
        <v>7093.0</v>
      </c>
      <c r="T14" s="231" t="s">
        <v>39</v>
      </c>
      <c r="U14" s="231" t="s">
        <v>3390</v>
      </c>
      <c r="V14" s="231" t="s">
        <v>3390</v>
      </c>
      <c r="W14" s="269">
        <v>1500.0</v>
      </c>
      <c r="X14" s="269"/>
      <c r="Y14" s="269" t="s">
        <v>3390</v>
      </c>
      <c r="Z14" s="269">
        <v>2000.0</v>
      </c>
    </row>
    <row r="15" ht="12.75" customHeight="1">
      <c r="A15" s="264"/>
      <c r="B15" s="268">
        <v>9.0</v>
      </c>
      <c r="C15" s="268" t="s">
        <v>3698</v>
      </c>
      <c r="D15" s="268" t="s">
        <v>3699</v>
      </c>
      <c r="E15" s="268"/>
      <c r="F15" s="268" t="s">
        <v>518</v>
      </c>
      <c r="G15" s="268" t="s">
        <v>42</v>
      </c>
      <c r="H15" s="268" t="s">
        <v>45</v>
      </c>
      <c r="I15" s="268">
        <v>1.0</v>
      </c>
      <c r="J15" s="231" t="s">
        <v>42</v>
      </c>
      <c r="K15" s="231" t="s">
        <v>45</v>
      </c>
      <c r="L15" s="231" t="s">
        <v>3391</v>
      </c>
      <c r="M15" s="231" t="s">
        <v>3391</v>
      </c>
      <c r="N15" s="231">
        <v>1.0</v>
      </c>
      <c r="O15" s="231">
        <v>1.0</v>
      </c>
      <c r="P15" s="231" t="s">
        <v>47</v>
      </c>
      <c r="Q15" s="231"/>
      <c r="R15" s="231"/>
      <c r="S15" s="231">
        <v>7094.0</v>
      </c>
      <c r="T15" s="231" t="s">
        <v>39</v>
      </c>
      <c r="U15" s="231" t="s">
        <v>3390</v>
      </c>
      <c r="V15" s="231" t="s">
        <v>3390</v>
      </c>
      <c r="W15" s="269">
        <v>1500.0</v>
      </c>
      <c r="X15" s="269" t="s">
        <v>3390</v>
      </c>
      <c r="Y15" s="269" t="s">
        <v>3390</v>
      </c>
      <c r="Z15" s="269">
        <v>2000.0</v>
      </c>
    </row>
    <row r="16" ht="12.75" customHeight="1">
      <c r="A16" s="264"/>
      <c r="B16" s="268">
        <v>10.0</v>
      </c>
      <c r="C16" s="268" t="s">
        <v>3700</v>
      </c>
      <c r="D16" s="268" t="s">
        <v>3701</v>
      </c>
      <c r="E16" s="268"/>
      <c r="F16" s="268" t="s">
        <v>518</v>
      </c>
      <c r="G16" s="268" t="s">
        <v>42</v>
      </c>
      <c r="H16" s="268" t="s">
        <v>45</v>
      </c>
      <c r="I16" s="268">
        <v>1.0</v>
      </c>
      <c r="J16" s="231" t="s">
        <v>42</v>
      </c>
      <c r="K16" s="231" t="s">
        <v>45</v>
      </c>
      <c r="L16" s="231" t="s">
        <v>3391</v>
      </c>
      <c r="M16" s="231" t="s">
        <v>3391</v>
      </c>
      <c r="N16" s="231">
        <v>1.0</v>
      </c>
      <c r="O16" s="231">
        <v>1.0</v>
      </c>
      <c r="P16" s="231" t="s">
        <v>47</v>
      </c>
      <c r="Q16" s="231">
        <v>36.0</v>
      </c>
      <c r="R16" s="231"/>
      <c r="S16" s="231"/>
      <c r="T16" s="231" t="s">
        <v>39</v>
      </c>
      <c r="U16" s="231" t="s">
        <v>3390</v>
      </c>
      <c r="V16" s="231" t="s">
        <v>3390</v>
      </c>
      <c r="W16" s="269">
        <v>1500.0</v>
      </c>
      <c r="X16" s="269" t="s">
        <v>3390</v>
      </c>
      <c r="Y16" s="269" t="s">
        <v>3390</v>
      </c>
      <c r="Z16" s="269">
        <v>2000.0</v>
      </c>
    </row>
    <row r="17" ht="12.75" customHeight="1">
      <c r="A17" s="264"/>
      <c r="B17" s="268">
        <v>11.0</v>
      </c>
      <c r="C17" s="268" t="s">
        <v>3702</v>
      </c>
      <c r="D17" s="268" t="s">
        <v>3703</v>
      </c>
      <c r="E17" s="268"/>
      <c r="F17" s="268" t="s">
        <v>518</v>
      </c>
      <c r="G17" s="268" t="s">
        <v>42</v>
      </c>
      <c r="H17" s="268" t="s">
        <v>45</v>
      </c>
      <c r="I17" s="268">
        <v>1.0</v>
      </c>
      <c r="J17" s="231" t="s">
        <v>42</v>
      </c>
      <c r="K17" s="231" t="s">
        <v>45</v>
      </c>
      <c r="L17" s="231" t="s">
        <v>3391</v>
      </c>
      <c r="M17" s="231" t="s">
        <v>3391</v>
      </c>
      <c r="N17" s="231">
        <v>1.0</v>
      </c>
      <c r="O17" s="231">
        <v>1.0</v>
      </c>
      <c r="P17" s="231"/>
      <c r="Q17" s="231">
        <v>36.0</v>
      </c>
      <c r="R17" s="231"/>
      <c r="S17" s="231">
        <v>7092.0</v>
      </c>
      <c r="T17" s="231" t="s">
        <v>39</v>
      </c>
      <c r="U17" s="231" t="s">
        <v>3390</v>
      </c>
      <c r="V17" s="231" t="s">
        <v>3390</v>
      </c>
      <c r="W17" s="269">
        <v>1500.0</v>
      </c>
      <c r="X17" s="269" t="s">
        <v>3390</v>
      </c>
      <c r="Y17" s="269" t="s">
        <v>3390</v>
      </c>
      <c r="Z17" s="269">
        <v>2000.0</v>
      </c>
    </row>
    <row r="18" ht="12.75" customHeight="1">
      <c r="A18" s="264"/>
      <c r="B18" s="268">
        <v>12.0</v>
      </c>
      <c r="C18" s="268" t="s">
        <v>3704</v>
      </c>
      <c r="D18" s="268" t="s">
        <v>3705</v>
      </c>
      <c r="E18" s="268"/>
      <c r="F18" s="268" t="s">
        <v>518</v>
      </c>
      <c r="G18" s="268" t="s">
        <v>42</v>
      </c>
      <c r="H18" s="268" t="s">
        <v>45</v>
      </c>
      <c r="I18" s="268">
        <v>1.0</v>
      </c>
      <c r="J18" s="231" t="s">
        <v>42</v>
      </c>
      <c r="K18" s="231" t="s">
        <v>45</v>
      </c>
      <c r="L18" s="231" t="s">
        <v>3391</v>
      </c>
      <c r="M18" s="231" t="s">
        <v>3391</v>
      </c>
      <c r="N18" s="231">
        <v>1.0</v>
      </c>
      <c r="O18" s="231">
        <v>1.0</v>
      </c>
      <c r="P18" s="231" t="s">
        <v>47</v>
      </c>
      <c r="Q18" s="231">
        <v>15.0</v>
      </c>
      <c r="R18" s="231"/>
      <c r="S18" s="231">
        <v>7094.0</v>
      </c>
      <c r="T18" s="231" t="s">
        <v>39</v>
      </c>
      <c r="U18" s="231" t="s">
        <v>3390</v>
      </c>
      <c r="V18" s="231" t="s">
        <v>3390</v>
      </c>
      <c r="W18" s="269">
        <v>1500.0</v>
      </c>
      <c r="X18" s="269" t="s">
        <v>3390</v>
      </c>
      <c r="Y18" s="269" t="s">
        <v>3390</v>
      </c>
      <c r="Z18" s="269">
        <v>2000.0</v>
      </c>
    </row>
    <row r="19" ht="12.75" customHeight="1">
      <c r="A19" s="264"/>
      <c r="B19" s="268">
        <v>13.0</v>
      </c>
      <c r="C19" s="268" t="s">
        <v>3706</v>
      </c>
      <c r="D19" s="268" t="s">
        <v>3707</v>
      </c>
      <c r="E19" s="270">
        <v>44799.0</v>
      </c>
      <c r="F19" s="268" t="s">
        <v>518</v>
      </c>
      <c r="G19" s="268" t="s">
        <v>42</v>
      </c>
      <c r="H19" s="268" t="s">
        <v>45</v>
      </c>
      <c r="I19" s="268">
        <v>1.0</v>
      </c>
      <c r="J19" s="231" t="s">
        <v>42</v>
      </c>
      <c r="K19" s="231" t="s">
        <v>45</v>
      </c>
      <c r="L19" s="231" t="s">
        <v>3391</v>
      </c>
      <c r="M19" s="231" t="s">
        <v>3391</v>
      </c>
      <c r="N19" s="231">
        <v>1.0</v>
      </c>
      <c r="O19" s="231">
        <v>1.0</v>
      </c>
      <c r="P19" s="231" t="s">
        <v>47</v>
      </c>
      <c r="Q19" s="231"/>
      <c r="R19" s="271">
        <v>3140.0</v>
      </c>
      <c r="S19" s="231">
        <v>7094.0</v>
      </c>
      <c r="T19" s="231" t="s">
        <v>39</v>
      </c>
      <c r="U19" s="231" t="s">
        <v>3390</v>
      </c>
      <c r="V19" s="231" t="s">
        <v>3390</v>
      </c>
      <c r="W19" s="269">
        <v>1500.0</v>
      </c>
      <c r="X19" s="269" t="s">
        <v>3390</v>
      </c>
      <c r="Y19" s="269" t="s">
        <v>3390</v>
      </c>
      <c r="Z19" s="269">
        <v>2000.0</v>
      </c>
    </row>
    <row r="20" ht="12.75" customHeight="1">
      <c r="A20" s="264"/>
      <c r="B20" s="268">
        <v>14.0</v>
      </c>
      <c r="C20" s="268" t="s">
        <v>3708</v>
      </c>
      <c r="D20" s="268" t="s">
        <v>3709</v>
      </c>
      <c r="E20" s="268"/>
      <c r="F20" s="268" t="s">
        <v>517</v>
      </c>
      <c r="G20" s="268" t="s">
        <v>42</v>
      </c>
      <c r="H20" s="268"/>
      <c r="I20" s="268">
        <v>1.0</v>
      </c>
      <c r="J20" s="231" t="s">
        <v>42</v>
      </c>
      <c r="K20" s="231"/>
      <c r="L20" s="231"/>
      <c r="M20" s="231"/>
      <c r="N20" s="231">
        <v>1.0</v>
      </c>
      <c r="O20" s="231"/>
      <c r="P20" s="231" t="s">
        <v>47</v>
      </c>
      <c r="Q20" s="231">
        <v>36.0</v>
      </c>
      <c r="R20" s="231"/>
      <c r="S20" s="231">
        <v>7093.0</v>
      </c>
      <c r="T20" s="231" t="s">
        <v>39</v>
      </c>
      <c r="U20" s="231" t="s">
        <v>3390</v>
      </c>
      <c r="V20" s="231" t="s">
        <v>3390</v>
      </c>
      <c r="W20" s="269">
        <v>1500.0</v>
      </c>
      <c r="X20" s="269"/>
      <c r="Y20" s="269"/>
      <c r="Z20" s="269"/>
    </row>
    <row r="21" ht="12.75" customHeight="1">
      <c r="A21" s="264"/>
      <c r="B21" s="268">
        <v>15.0</v>
      </c>
      <c r="C21" s="268" t="s">
        <v>3710</v>
      </c>
      <c r="D21" s="268" t="s">
        <v>3711</v>
      </c>
      <c r="E21" s="268"/>
      <c r="F21" s="268" t="s">
        <v>517</v>
      </c>
      <c r="G21" s="268" t="s">
        <v>42</v>
      </c>
      <c r="H21" s="268"/>
      <c r="I21" s="268">
        <v>1.0</v>
      </c>
      <c r="J21" s="231" t="s">
        <v>42</v>
      </c>
      <c r="K21" s="231"/>
      <c r="L21" s="231"/>
      <c r="M21" s="231" t="s">
        <v>3391</v>
      </c>
      <c r="N21" s="231"/>
      <c r="O21" s="231"/>
      <c r="P21" s="231" t="s">
        <v>47</v>
      </c>
      <c r="Q21" s="231">
        <v>36.0</v>
      </c>
      <c r="R21" s="231"/>
      <c r="S21" s="231">
        <v>7093.0</v>
      </c>
      <c r="T21" s="231" t="s">
        <v>39</v>
      </c>
      <c r="U21" s="231" t="s">
        <v>3390</v>
      </c>
      <c r="V21" s="231" t="s">
        <v>3390</v>
      </c>
      <c r="W21" s="269">
        <v>1500.0</v>
      </c>
      <c r="X21" s="269"/>
      <c r="Y21" s="269"/>
      <c r="Z21" s="269"/>
    </row>
    <row r="22" ht="12.75" customHeight="1">
      <c r="A22" s="264"/>
      <c r="B22" s="264"/>
      <c r="C22" s="264"/>
      <c r="D22" s="264"/>
      <c r="E22" s="264"/>
      <c r="F22" s="264"/>
      <c r="G22" s="264"/>
      <c r="H22" s="264"/>
      <c r="I22" s="264"/>
      <c r="J22" s="264"/>
      <c r="K22" s="264"/>
      <c r="L22" s="264"/>
      <c r="M22" s="264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</row>
    <row r="23" ht="12.75" customHeight="1">
      <c r="A23" s="264"/>
      <c r="B23" s="264"/>
      <c r="C23" s="264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</row>
    <row r="24" ht="12.75" customHeight="1">
      <c r="A24" s="264"/>
      <c r="B24" s="264"/>
      <c r="C24" s="264"/>
      <c r="D24" s="264"/>
      <c r="E24" s="264"/>
      <c r="F24" s="264"/>
      <c r="G24" s="264"/>
      <c r="H24" s="264"/>
      <c r="I24" s="264"/>
      <c r="J24" s="264"/>
      <c r="K24" s="264"/>
      <c r="L24" s="264"/>
      <c r="M24" s="264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</row>
    <row r="25" ht="12.75" customHeight="1">
      <c r="A25" s="264"/>
      <c r="B25" s="264"/>
      <c r="C25" s="264"/>
      <c r="D25" s="264"/>
      <c r="E25" s="264"/>
      <c r="F25" s="264"/>
      <c r="G25" s="264"/>
      <c r="H25" s="264"/>
      <c r="I25" s="264"/>
      <c r="J25" s="264"/>
      <c r="K25" s="264"/>
      <c r="L25" s="264"/>
      <c r="M25" s="264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</row>
    <row r="26" ht="12.75" customHeight="1">
      <c r="A26" s="264"/>
      <c r="B26" s="264"/>
      <c r="C26" s="264"/>
      <c r="D26" s="264"/>
      <c r="E26" s="264"/>
      <c r="F26" s="264"/>
      <c r="G26" s="264"/>
      <c r="H26" s="264"/>
      <c r="I26" s="264"/>
      <c r="J26" s="264"/>
      <c r="K26" s="264"/>
      <c r="L26" s="264"/>
      <c r="M26" s="264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</row>
    <row r="27" ht="12.75" customHeight="1">
      <c r="A27" s="264"/>
      <c r="B27" s="264"/>
      <c r="C27" s="264"/>
      <c r="D27" s="264"/>
      <c r="E27" s="264"/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</row>
    <row r="28" ht="12.75" customHeight="1">
      <c r="A28" s="264"/>
      <c r="B28" s="264"/>
      <c r="C28" s="264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</row>
    <row r="29" ht="12.75" customHeight="1">
      <c r="A29" s="264"/>
      <c r="B29" s="264"/>
      <c r="C29" s="264"/>
      <c r="D29" s="264"/>
      <c r="E29" s="264"/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</row>
    <row r="30" ht="12.75" customHeight="1">
      <c r="A30" s="264"/>
      <c r="B30" s="264"/>
      <c r="C30" s="264"/>
      <c r="D30" s="264"/>
      <c r="E30" s="264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</row>
    <row r="31" ht="12.75" customHeight="1">
      <c r="A31" s="264"/>
      <c r="B31" s="264"/>
      <c r="C31" s="264"/>
      <c r="D31" s="264"/>
      <c r="E31" s="264"/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</row>
    <row r="32" ht="12.75" customHeight="1">
      <c r="A32" s="264"/>
      <c r="B32" s="264"/>
      <c r="C32" s="264"/>
      <c r="D32" s="264"/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</row>
    <row r="33" ht="12.75" customHeight="1">
      <c r="A33" s="264"/>
      <c r="B33" s="264"/>
      <c r="C33" s="264"/>
      <c r="D33" s="264"/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</row>
    <row r="34" ht="12.75" customHeight="1">
      <c r="A34" s="264"/>
      <c r="B34" s="264"/>
      <c r="C34" s="264"/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</row>
    <row r="35" ht="12.75" customHeight="1">
      <c r="A35" s="264"/>
      <c r="B35" s="264"/>
      <c r="C35" s="264"/>
      <c r="D35" s="264"/>
      <c r="E35" s="264"/>
      <c r="F35" s="264"/>
      <c r="G35" s="264"/>
      <c r="H35" s="264"/>
      <c r="I35" s="264"/>
      <c r="J35" s="264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</row>
    <row r="36" ht="12.75" customHeight="1">
      <c r="A36" s="264"/>
      <c r="B36" s="264"/>
      <c r="C36" s="264"/>
      <c r="D36" s="264"/>
      <c r="E36" s="264"/>
      <c r="F36" s="264"/>
      <c r="G36" s="264"/>
      <c r="H36" s="264"/>
      <c r="I36" s="264"/>
      <c r="J36" s="264"/>
      <c r="K36" s="264"/>
      <c r="L36" s="264"/>
      <c r="M36" s="264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</row>
    <row r="37" ht="12.75" customHeight="1">
      <c r="A37" s="264"/>
      <c r="B37" s="264"/>
      <c r="C37" s="264"/>
      <c r="D37" s="264"/>
      <c r="E37" s="264"/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</row>
    <row r="38" ht="12.75" customHeight="1">
      <c r="A38" s="264"/>
      <c r="B38" s="264"/>
      <c r="C38" s="264"/>
      <c r="D38" s="264"/>
      <c r="E38" s="264"/>
      <c r="F38" s="264"/>
      <c r="G38" s="264"/>
      <c r="H38" s="264"/>
      <c r="I38" s="264"/>
      <c r="J38" s="264"/>
      <c r="K38" s="264"/>
      <c r="L38" s="264"/>
      <c r="M38" s="264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</row>
    <row r="39" ht="12.75" customHeight="1">
      <c r="A39" s="264"/>
      <c r="B39" s="264"/>
      <c r="C39" s="264"/>
      <c r="D39" s="264"/>
      <c r="E39" s="264"/>
      <c r="F39" s="264"/>
      <c r="G39" s="264"/>
      <c r="H39" s="264"/>
      <c r="I39" s="264"/>
      <c r="J39" s="264"/>
      <c r="K39" s="264"/>
      <c r="L39" s="264"/>
      <c r="M39" s="264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</row>
    <row r="40" ht="12.75" customHeight="1">
      <c r="A40" s="264"/>
      <c r="B40" s="264"/>
      <c r="C40" s="264"/>
      <c r="D40" s="264"/>
      <c r="E40" s="264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</row>
    <row r="41" ht="12.75" customHeight="1">
      <c r="A41" s="264"/>
      <c r="B41" s="264"/>
      <c r="C41" s="264"/>
      <c r="D41" s="264"/>
      <c r="E41" s="264"/>
      <c r="F41" s="264"/>
      <c r="G41" s="264"/>
      <c r="H41" s="264"/>
      <c r="I41" s="264"/>
      <c r="J41" s="264"/>
      <c r="K41" s="264"/>
      <c r="L41" s="264"/>
      <c r="M41" s="264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</row>
    <row r="42" ht="12.75" customHeight="1">
      <c r="A42" s="264"/>
      <c r="B42" s="264"/>
      <c r="C42" s="264"/>
      <c r="D42" s="264"/>
      <c r="E42" s="264"/>
      <c r="F42" s="264"/>
      <c r="G42" s="264"/>
      <c r="H42" s="264"/>
      <c r="I42" s="264"/>
      <c r="J42" s="264"/>
      <c r="K42" s="264"/>
      <c r="L42" s="264"/>
      <c r="M42" s="264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</row>
    <row r="43" ht="12.75" customHeight="1">
      <c r="A43" s="264"/>
      <c r="B43" s="264"/>
      <c r="C43" s="264"/>
      <c r="D43" s="264"/>
      <c r="E43" s="264"/>
      <c r="F43" s="264"/>
      <c r="G43" s="264"/>
      <c r="H43" s="264"/>
      <c r="I43" s="264"/>
      <c r="J43" s="264"/>
      <c r="K43" s="264"/>
      <c r="L43" s="264"/>
      <c r="M43" s="264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</row>
    <row r="44" ht="12.75" customHeight="1">
      <c r="A44" s="264"/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</row>
    <row r="45" ht="12.75" customHeight="1">
      <c r="A45" s="264"/>
      <c r="B45" s="264"/>
      <c r="C45" s="264"/>
      <c r="D45" s="264"/>
      <c r="E45" s="264"/>
      <c r="F45" s="264"/>
      <c r="G45" s="264"/>
      <c r="H45" s="264"/>
      <c r="I45" s="264"/>
      <c r="J45" s="264"/>
      <c r="K45" s="264"/>
      <c r="L45" s="264"/>
      <c r="M45" s="264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</row>
    <row r="46" ht="12.75" customHeight="1">
      <c r="A46" s="264"/>
      <c r="B46" s="264"/>
      <c r="C46" s="264"/>
      <c r="D46" s="264"/>
      <c r="E46" s="264"/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</row>
    <row r="47" ht="12.75" customHeight="1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</row>
    <row r="48" ht="12.75" customHeight="1">
      <c r="A48" s="264"/>
      <c r="B48" s="264"/>
      <c r="C48" s="264"/>
      <c r="D48" s="264"/>
      <c r="E48" s="264"/>
      <c r="F48" s="264"/>
      <c r="G48" s="264"/>
      <c r="H48" s="264"/>
      <c r="I48" s="264"/>
      <c r="J48" s="264"/>
      <c r="K48" s="264"/>
      <c r="L48" s="264"/>
      <c r="M48" s="264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</row>
    <row r="49" ht="12.75" customHeight="1">
      <c r="A49" s="264"/>
      <c r="B49" s="264"/>
      <c r="C49" s="264"/>
      <c r="D49" s="264"/>
      <c r="E49" s="264"/>
      <c r="F49" s="264"/>
      <c r="G49" s="264"/>
      <c r="H49" s="264"/>
      <c r="I49" s="264"/>
      <c r="J49" s="264"/>
      <c r="K49" s="264"/>
      <c r="L49" s="264"/>
      <c r="M49" s="264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</row>
    <row r="50" ht="12.75" customHeight="1">
      <c r="A50" s="264"/>
      <c r="B50" s="264"/>
      <c r="C50" s="264"/>
      <c r="D50" s="264"/>
      <c r="E50" s="264"/>
      <c r="F50" s="264"/>
      <c r="G50" s="264"/>
      <c r="H50" s="264"/>
      <c r="I50" s="264"/>
      <c r="J50" s="264"/>
      <c r="K50" s="264"/>
      <c r="L50" s="264"/>
      <c r="M50" s="264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</row>
    <row r="51" ht="12.75" customHeight="1">
      <c r="A51" s="264"/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</row>
    <row r="52" ht="12.75" customHeight="1">
      <c r="A52" s="264"/>
      <c r="B52" s="264"/>
      <c r="C52" s="264"/>
      <c r="D52" s="264"/>
      <c r="E52" s="264"/>
      <c r="F52" s="264"/>
      <c r="G52" s="264"/>
      <c r="H52" s="264"/>
      <c r="I52" s="264"/>
      <c r="J52" s="264"/>
      <c r="K52" s="264"/>
      <c r="L52" s="264"/>
      <c r="M52" s="264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</row>
    <row r="53" ht="12.75" customHeight="1">
      <c r="A53" s="264"/>
      <c r="B53" s="264"/>
      <c r="C53" s="264"/>
      <c r="D53" s="264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</row>
    <row r="54" ht="12.75" customHeight="1">
      <c r="A54" s="264"/>
      <c r="B54" s="264"/>
      <c r="C54" s="264"/>
      <c r="D54" s="264"/>
      <c r="E54" s="264"/>
      <c r="F54" s="264"/>
      <c r="G54" s="264"/>
      <c r="H54" s="264"/>
      <c r="I54" s="264"/>
      <c r="J54" s="264"/>
      <c r="K54" s="264"/>
      <c r="L54" s="264"/>
      <c r="M54" s="264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</row>
    <row r="55" ht="12.75" customHeight="1">
      <c r="A55" s="264"/>
      <c r="B55" s="264"/>
      <c r="C55" s="264"/>
      <c r="D55" s="264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</row>
    <row r="56" ht="12.75" customHeight="1">
      <c r="A56" s="264"/>
      <c r="B56" s="264"/>
      <c r="C56" s="264"/>
      <c r="D56" s="264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</row>
    <row r="57" ht="12.75" customHeight="1">
      <c r="A57" s="264"/>
      <c r="B57" s="264"/>
      <c r="C57" s="264"/>
      <c r="D57" s="264"/>
      <c r="E57" s="264"/>
      <c r="F57" s="264"/>
      <c r="G57" s="264"/>
      <c r="H57" s="264"/>
      <c r="I57" s="264"/>
      <c r="J57" s="264"/>
      <c r="K57" s="264"/>
      <c r="L57" s="264"/>
      <c r="M57" s="264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</row>
    <row r="58" ht="12.75" customHeight="1">
      <c r="A58" s="264"/>
      <c r="B58" s="264"/>
      <c r="C58" s="264"/>
      <c r="D58" s="264"/>
      <c r="E58" s="264"/>
      <c r="F58" s="264"/>
      <c r="G58" s="264"/>
      <c r="H58" s="264"/>
      <c r="I58" s="264"/>
      <c r="J58" s="264"/>
      <c r="K58" s="264"/>
      <c r="L58" s="264"/>
      <c r="M58" s="264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</row>
    <row r="59" ht="12.75" customHeight="1">
      <c r="A59" s="264"/>
      <c r="B59" s="264"/>
      <c r="C59" s="264"/>
      <c r="D59" s="264"/>
      <c r="E59" s="264"/>
      <c r="F59" s="264"/>
      <c r="G59" s="264"/>
      <c r="H59" s="264"/>
      <c r="I59" s="264"/>
      <c r="J59" s="264"/>
      <c r="K59" s="264"/>
      <c r="L59" s="264"/>
      <c r="M59" s="264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</row>
    <row r="60" ht="12.75" customHeight="1">
      <c r="A60" s="264"/>
      <c r="B60" s="264"/>
      <c r="C60" s="264"/>
      <c r="D60" s="264"/>
      <c r="E60" s="264"/>
      <c r="F60" s="264"/>
      <c r="G60" s="264"/>
      <c r="H60" s="264"/>
      <c r="I60" s="264"/>
      <c r="J60" s="264"/>
      <c r="K60" s="264"/>
      <c r="L60" s="264"/>
      <c r="M60" s="264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</row>
    <row r="61" ht="12.75" customHeight="1">
      <c r="A61" s="264"/>
      <c r="B61" s="264"/>
      <c r="C61" s="264"/>
      <c r="D61" s="264"/>
      <c r="E61" s="264"/>
      <c r="F61" s="264"/>
      <c r="G61" s="264"/>
      <c r="H61" s="264"/>
      <c r="I61" s="264"/>
      <c r="J61" s="264"/>
      <c r="K61" s="264"/>
      <c r="L61" s="264"/>
      <c r="M61" s="264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</row>
    <row r="62" ht="12.75" customHeight="1">
      <c r="A62" s="264"/>
      <c r="B62" s="264"/>
      <c r="C62" s="264"/>
      <c r="D62" s="264"/>
      <c r="E62" s="264"/>
      <c r="F62" s="264"/>
      <c r="G62" s="264"/>
      <c r="H62" s="264"/>
      <c r="I62" s="264"/>
      <c r="J62" s="264"/>
      <c r="K62" s="264"/>
      <c r="L62" s="264"/>
      <c r="M62" s="264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</row>
    <row r="63" ht="12.75" customHeight="1">
      <c r="A63" s="264"/>
      <c r="B63" s="264"/>
      <c r="C63" s="264"/>
      <c r="D63" s="264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</row>
    <row r="64" ht="12.75" customHeight="1">
      <c r="A64" s="264"/>
      <c r="B64" s="264"/>
      <c r="C64" s="264"/>
      <c r="D64" s="264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</row>
    <row r="65" ht="12.75" customHeight="1">
      <c r="A65" s="264"/>
      <c r="B65" s="264"/>
      <c r="C65" s="264"/>
      <c r="D65" s="264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</row>
    <row r="66" ht="12.75" customHeight="1">
      <c r="A66" s="264"/>
      <c r="B66" s="264"/>
      <c r="C66" s="264"/>
      <c r="D66" s="264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</row>
    <row r="67" ht="12.75" customHeight="1">
      <c r="A67" s="264"/>
      <c r="B67" s="264"/>
      <c r="C67" s="264"/>
      <c r="D67" s="264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</row>
    <row r="68" ht="12.75" customHeight="1">
      <c r="A68" s="264"/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</row>
    <row r="69" ht="12.75" customHeight="1">
      <c r="A69" s="264"/>
      <c r="B69" s="264"/>
      <c r="C69" s="264"/>
      <c r="D69" s="264"/>
      <c r="E69" s="264"/>
      <c r="F69" s="264"/>
      <c r="G69" s="264"/>
      <c r="H69" s="264"/>
      <c r="I69" s="264"/>
      <c r="J69" s="264"/>
      <c r="K69" s="264"/>
      <c r="L69" s="264"/>
      <c r="M69" s="264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</row>
    <row r="70" ht="12.75" customHeight="1">
      <c r="A70" s="264"/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</row>
    <row r="71" ht="12.75" customHeight="1">
      <c r="A71" s="264"/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</row>
    <row r="72" ht="12.75" customHeight="1">
      <c r="A72" s="264"/>
      <c r="B72" s="264"/>
      <c r="C72" s="264"/>
      <c r="D72" s="264"/>
      <c r="E72" s="264"/>
      <c r="F72" s="264"/>
      <c r="G72" s="264"/>
      <c r="H72" s="264"/>
      <c r="I72" s="264"/>
      <c r="J72" s="264"/>
      <c r="K72" s="264"/>
      <c r="L72" s="264"/>
      <c r="M72" s="264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</row>
    <row r="73" ht="12.75" customHeight="1">
      <c r="A73" s="264"/>
      <c r="B73" s="264"/>
      <c r="C73" s="264"/>
      <c r="D73" s="264"/>
      <c r="E73" s="264"/>
      <c r="F73" s="264"/>
      <c r="G73" s="264"/>
      <c r="H73" s="264"/>
      <c r="I73" s="264"/>
      <c r="J73" s="264"/>
      <c r="K73" s="264"/>
      <c r="L73" s="264"/>
      <c r="M73" s="264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</row>
    <row r="74" ht="12.75" customHeight="1">
      <c r="A74" s="264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</row>
    <row r="75" ht="12.75" customHeight="1">
      <c r="A75" s="264"/>
      <c r="B75" s="264"/>
      <c r="C75" s="264"/>
      <c r="D75" s="264"/>
      <c r="E75" s="264"/>
      <c r="F75" s="264"/>
      <c r="G75" s="264"/>
      <c r="H75" s="264"/>
      <c r="I75" s="264"/>
      <c r="J75" s="264"/>
      <c r="K75" s="264"/>
      <c r="L75" s="264"/>
      <c r="M75" s="264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</row>
    <row r="76" ht="12.75" customHeight="1">
      <c r="A76" s="264"/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</row>
    <row r="77" ht="12.75" customHeight="1">
      <c r="A77" s="264"/>
      <c r="B77" s="264"/>
      <c r="C77" s="264"/>
      <c r="D77" s="264"/>
      <c r="E77" s="264"/>
      <c r="F77" s="264"/>
      <c r="G77" s="264"/>
      <c r="H77" s="264"/>
      <c r="I77" s="264"/>
      <c r="J77" s="264"/>
      <c r="K77" s="264"/>
      <c r="L77" s="264"/>
      <c r="M77" s="264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</row>
    <row r="78" ht="12.75" customHeight="1">
      <c r="A78" s="264"/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</row>
    <row r="79" ht="12.75" customHeight="1">
      <c r="A79" s="264"/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</row>
    <row r="80" ht="12.75" customHeight="1">
      <c r="A80" s="264"/>
      <c r="B80" s="264"/>
      <c r="C80" s="264"/>
      <c r="D80" s="264"/>
      <c r="E80" s="264"/>
      <c r="F80" s="264"/>
      <c r="G80" s="264"/>
      <c r="H80" s="264"/>
      <c r="I80" s="264"/>
      <c r="J80" s="264"/>
      <c r="K80" s="264"/>
      <c r="L80" s="264"/>
      <c r="M80" s="264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</row>
    <row r="81" ht="12.75" customHeight="1">
      <c r="A81" s="264"/>
      <c r="B81" s="264"/>
      <c r="C81" s="264"/>
      <c r="D81" s="264"/>
      <c r="E81" s="264"/>
      <c r="F81" s="264"/>
      <c r="G81" s="264"/>
      <c r="H81" s="264"/>
      <c r="I81" s="264"/>
      <c r="J81" s="264"/>
      <c r="K81" s="264"/>
      <c r="L81" s="264"/>
      <c r="M81" s="264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</row>
    <row r="82" ht="12.75" customHeight="1">
      <c r="A82" s="264"/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</row>
    <row r="83" ht="12.75" customHeight="1">
      <c r="A83" s="264"/>
      <c r="B83" s="264"/>
      <c r="C83" s="264"/>
      <c r="D83" s="264"/>
      <c r="E83" s="264"/>
      <c r="F83" s="264"/>
      <c r="G83" s="264"/>
      <c r="H83" s="264"/>
      <c r="I83" s="264"/>
      <c r="J83" s="264"/>
      <c r="K83" s="264"/>
      <c r="L83" s="264"/>
      <c r="M83" s="264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</row>
    <row r="84" ht="12.75" customHeight="1">
      <c r="A84" s="264"/>
      <c r="B84" s="264"/>
      <c r="C84" s="264"/>
      <c r="D84" s="264"/>
      <c r="E84" s="264"/>
      <c r="F84" s="264"/>
      <c r="G84" s="264"/>
      <c r="H84" s="264"/>
      <c r="I84" s="264"/>
      <c r="J84" s="264"/>
      <c r="K84" s="264"/>
      <c r="L84" s="264"/>
      <c r="M84" s="264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</row>
    <row r="85" ht="12.75" customHeight="1">
      <c r="A85" s="264"/>
      <c r="B85" s="264"/>
      <c r="C85" s="264"/>
      <c r="D85" s="264"/>
      <c r="E85" s="264"/>
      <c r="F85" s="264"/>
      <c r="G85" s="264"/>
      <c r="H85" s="264"/>
      <c r="I85" s="264"/>
      <c r="J85" s="264"/>
      <c r="K85" s="264"/>
      <c r="L85" s="264"/>
      <c r="M85" s="264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</row>
    <row r="86" ht="12.75" customHeight="1">
      <c r="A86" s="264"/>
      <c r="B86" s="264"/>
      <c r="C86" s="264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</row>
    <row r="87" ht="12.75" customHeight="1">
      <c r="A87" s="264"/>
      <c r="B87" s="264"/>
      <c r="C87" s="264"/>
      <c r="D87" s="264"/>
      <c r="E87" s="264"/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</row>
    <row r="88" ht="12.75" customHeight="1">
      <c r="A88" s="264"/>
      <c r="B88" s="264"/>
      <c r="C88" s="264"/>
      <c r="D88" s="264"/>
      <c r="E88" s="264"/>
      <c r="F88" s="264"/>
      <c r="G88" s="264"/>
      <c r="H88" s="264"/>
      <c r="I88" s="264"/>
      <c r="J88" s="264"/>
      <c r="K88" s="264"/>
      <c r="L88" s="264"/>
      <c r="M88" s="264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</row>
    <row r="89" ht="12.75" customHeight="1">
      <c r="A89" s="264"/>
      <c r="B89" s="264"/>
      <c r="C89" s="264"/>
      <c r="D89" s="264"/>
      <c r="E89" s="264"/>
      <c r="F89" s="264"/>
      <c r="G89" s="264"/>
      <c r="H89" s="264"/>
      <c r="I89" s="264"/>
      <c r="J89" s="264"/>
      <c r="K89" s="264"/>
      <c r="L89" s="264"/>
      <c r="M89" s="264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</row>
    <row r="90" ht="12.75" customHeight="1">
      <c r="A90" s="264"/>
      <c r="B90" s="264"/>
      <c r="C90" s="264"/>
      <c r="D90" s="264"/>
      <c r="E90" s="264"/>
      <c r="F90" s="264"/>
      <c r="G90" s="264"/>
      <c r="H90" s="264"/>
      <c r="I90" s="264"/>
      <c r="J90" s="264"/>
      <c r="K90" s="264"/>
      <c r="L90" s="264"/>
      <c r="M90" s="264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</row>
    <row r="91" ht="12.75" customHeight="1">
      <c r="A91" s="264"/>
      <c r="B91" s="264"/>
      <c r="C91" s="264"/>
      <c r="D91" s="264"/>
      <c r="E91" s="264"/>
      <c r="F91" s="264"/>
      <c r="G91" s="264"/>
      <c r="H91" s="264"/>
      <c r="I91" s="264"/>
      <c r="J91" s="264"/>
      <c r="K91" s="264"/>
      <c r="L91" s="264"/>
      <c r="M91" s="264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</row>
    <row r="92" ht="12.75" customHeight="1">
      <c r="A92" s="264"/>
      <c r="B92" s="264"/>
      <c r="C92" s="264"/>
      <c r="D92" s="264"/>
      <c r="E92" s="264"/>
      <c r="F92" s="264"/>
      <c r="G92" s="264"/>
      <c r="H92" s="264"/>
      <c r="I92" s="264"/>
      <c r="J92" s="264"/>
      <c r="K92" s="264"/>
      <c r="L92" s="264"/>
      <c r="M92" s="264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</row>
    <row r="93" ht="12.75" customHeight="1">
      <c r="A93" s="264"/>
      <c r="B93" s="264"/>
      <c r="C93" s="264"/>
      <c r="D93" s="264"/>
      <c r="E93" s="264"/>
      <c r="F93" s="264"/>
      <c r="G93" s="264"/>
      <c r="H93" s="264"/>
      <c r="I93" s="264"/>
      <c r="J93" s="264"/>
      <c r="K93" s="264"/>
      <c r="L93" s="264"/>
      <c r="M93" s="264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</row>
    <row r="94" ht="12.75" customHeight="1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</row>
    <row r="95" ht="12.75" customHeight="1">
      <c r="A95" s="264"/>
      <c r="B95" s="264"/>
      <c r="C95" s="264"/>
      <c r="D95" s="264"/>
      <c r="E95" s="264"/>
      <c r="F95" s="264"/>
      <c r="G95" s="264"/>
      <c r="H95" s="264"/>
      <c r="I95" s="264"/>
      <c r="J95" s="264"/>
      <c r="K95" s="264"/>
      <c r="L95" s="264"/>
      <c r="M95" s="264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</row>
    <row r="96" ht="12.75" customHeight="1">
      <c r="A96" s="264"/>
      <c r="B96" s="264"/>
      <c r="C96" s="264"/>
      <c r="D96" s="264"/>
      <c r="E96" s="264"/>
      <c r="F96" s="264"/>
      <c r="G96" s="264"/>
      <c r="H96" s="264"/>
      <c r="I96" s="264"/>
      <c r="J96" s="264"/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 ht="12.75" customHeight="1">
      <c r="A97" s="264"/>
      <c r="B97" s="264"/>
      <c r="C97" s="264"/>
      <c r="D97" s="264"/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 ht="12.75" customHeight="1">
      <c r="A98" s="264"/>
      <c r="B98" s="264"/>
      <c r="C98" s="264"/>
      <c r="D98" s="264"/>
      <c r="E98" s="264"/>
      <c r="F98" s="264"/>
      <c r="G98" s="264"/>
      <c r="H98" s="264"/>
      <c r="I98" s="264"/>
      <c r="J98" s="264"/>
      <c r="K98" s="264"/>
      <c r="L98" s="264"/>
      <c r="M98" s="264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</row>
    <row r="99" ht="12.75" customHeight="1">
      <c r="A99" s="264"/>
      <c r="B99" s="264"/>
      <c r="C99" s="264"/>
      <c r="D99" s="264"/>
      <c r="E99" s="264"/>
      <c r="F99" s="264"/>
      <c r="G99" s="264"/>
      <c r="H99" s="264"/>
      <c r="I99" s="264"/>
      <c r="J99" s="264"/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 ht="12.75" customHeight="1">
      <c r="A100" s="264"/>
      <c r="B100" s="264"/>
      <c r="C100" s="264"/>
      <c r="D100" s="264"/>
      <c r="E100" s="264"/>
      <c r="F100" s="264"/>
      <c r="G100" s="264"/>
      <c r="H100" s="264"/>
      <c r="I100" s="264"/>
      <c r="J100" s="264"/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 ht="12.75" customHeight="1">
      <c r="A101" s="264"/>
      <c r="B101" s="264"/>
      <c r="C101" s="264"/>
      <c r="D101" s="264"/>
      <c r="E101" s="264"/>
      <c r="F101" s="264"/>
      <c r="G101" s="264"/>
      <c r="H101" s="264"/>
      <c r="I101" s="264"/>
      <c r="J101" s="264"/>
      <c r="K101" s="264"/>
      <c r="L101" s="264"/>
      <c r="M101" s="264"/>
      <c r="N101" s="264"/>
      <c r="O101" s="264"/>
      <c r="P101" s="264"/>
      <c r="Q101" s="264"/>
      <c r="R101" s="264"/>
      <c r="S101" s="264"/>
      <c r="T101" s="264"/>
      <c r="U101" s="264"/>
      <c r="V101" s="264"/>
      <c r="W101" s="264"/>
      <c r="X101" s="264"/>
      <c r="Y101" s="264"/>
      <c r="Z101" s="264"/>
    </row>
    <row r="102" ht="12.75" customHeight="1">
      <c r="A102" s="264"/>
      <c r="B102" s="264"/>
      <c r="C102" s="264"/>
      <c r="D102" s="264"/>
      <c r="E102" s="264"/>
      <c r="F102" s="264"/>
      <c r="G102" s="264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</row>
    <row r="103" ht="12.75" customHeight="1">
      <c r="A103" s="264"/>
      <c r="B103" s="264"/>
      <c r="C103" s="264"/>
      <c r="D103" s="264"/>
      <c r="E103" s="264"/>
      <c r="F103" s="264"/>
      <c r="G103" s="264"/>
      <c r="H103" s="264"/>
      <c r="I103" s="264"/>
      <c r="J103" s="264"/>
      <c r="K103" s="264"/>
      <c r="L103" s="264"/>
      <c r="M103" s="264"/>
      <c r="N103" s="264"/>
      <c r="O103" s="264"/>
      <c r="P103" s="264"/>
      <c r="Q103" s="264"/>
      <c r="R103" s="264"/>
      <c r="S103" s="264"/>
      <c r="T103" s="264"/>
      <c r="U103" s="264"/>
      <c r="V103" s="264"/>
      <c r="W103" s="264"/>
      <c r="X103" s="264"/>
      <c r="Y103" s="264"/>
      <c r="Z103" s="264"/>
    </row>
    <row r="104" ht="12.75" customHeight="1">
      <c r="A104" s="264"/>
      <c r="B104" s="264"/>
      <c r="C104" s="264"/>
      <c r="D104" s="264"/>
      <c r="E104" s="264"/>
      <c r="F104" s="264"/>
      <c r="G104" s="264"/>
      <c r="H104" s="264"/>
      <c r="I104" s="264"/>
      <c r="J104" s="264"/>
      <c r="K104" s="264"/>
      <c r="L104" s="264"/>
      <c r="M104" s="264"/>
      <c r="N104" s="264"/>
      <c r="O104" s="264"/>
      <c r="P104" s="264"/>
      <c r="Q104" s="264"/>
      <c r="R104" s="264"/>
      <c r="S104" s="264"/>
      <c r="T104" s="264"/>
      <c r="U104" s="264"/>
      <c r="V104" s="264"/>
      <c r="W104" s="264"/>
      <c r="X104" s="264"/>
      <c r="Y104" s="264"/>
      <c r="Z104" s="264"/>
    </row>
    <row r="105" ht="12.75" customHeight="1">
      <c r="A105" s="264"/>
      <c r="B105" s="264"/>
      <c r="C105" s="264"/>
      <c r="D105" s="264"/>
      <c r="E105" s="264"/>
      <c r="F105" s="264"/>
      <c r="G105" s="264"/>
      <c r="H105" s="264"/>
      <c r="I105" s="264"/>
      <c r="J105" s="264"/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 ht="12.75" customHeight="1">
      <c r="A106" s="264"/>
      <c r="B106" s="264"/>
      <c r="C106" s="264"/>
      <c r="D106" s="264"/>
      <c r="E106" s="264"/>
      <c r="F106" s="264"/>
      <c r="G106" s="264"/>
      <c r="H106" s="264"/>
      <c r="I106" s="264"/>
      <c r="J106" s="264"/>
      <c r="K106" s="264"/>
      <c r="L106" s="264"/>
      <c r="M106" s="264"/>
      <c r="N106" s="264"/>
      <c r="O106" s="264"/>
      <c r="P106" s="264"/>
      <c r="Q106" s="264"/>
      <c r="R106" s="264"/>
      <c r="S106" s="264"/>
      <c r="T106" s="264"/>
      <c r="U106" s="264"/>
      <c r="V106" s="264"/>
      <c r="W106" s="264"/>
      <c r="X106" s="264"/>
      <c r="Y106" s="264"/>
      <c r="Z106" s="264"/>
    </row>
    <row r="107" ht="12.75" customHeight="1">
      <c r="A107" s="264"/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  <c r="W107" s="264"/>
      <c r="X107" s="264"/>
      <c r="Y107" s="264"/>
      <c r="Z107" s="264"/>
    </row>
    <row r="108" ht="12.75" customHeight="1">
      <c r="A108" s="264"/>
      <c r="B108" s="264"/>
      <c r="C108" s="264"/>
      <c r="D108" s="264"/>
      <c r="E108" s="264"/>
      <c r="F108" s="264"/>
      <c r="G108" s="264"/>
      <c r="H108" s="264"/>
      <c r="I108" s="264"/>
      <c r="J108" s="264"/>
      <c r="K108" s="264"/>
      <c r="L108" s="264"/>
      <c r="M108" s="264"/>
      <c r="N108" s="264"/>
      <c r="O108" s="264"/>
      <c r="P108" s="264"/>
      <c r="Q108" s="264"/>
      <c r="R108" s="264"/>
      <c r="S108" s="264"/>
      <c r="T108" s="264"/>
      <c r="U108" s="264"/>
      <c r="V108" s="264"/>
      <c r="W108" s="264"/>
      <c r="X108" s="264"/>
      <c r="Y108" s="264"/>
      <c r="Z108" s="264"/>
    </row>
    <row r="109" ht="12.75" customHeight="1">
      <c r="A109" s="264"/>
      <c r="B109" s="264"/>
      <c r="C109" s="264"/>
      <c r="D109" s="264"/>
      <c r="E109" s="264"/>
      <c r="F109" s="264"/>
      <c r="G109" s="264"/>
      <c r="H109" s="264"/>
      <c r="I109" s="264"/>
      <c r="J109" s="264"/>
      <c r="K109" s="264"/>
      <c r="L109" s="264"/>
      <c r="M109" s="264"/>
      <c r="N109" s="264"/>
      <c r="O109" s="264"/>
      <c r="P109" s="264"/>
      <c r="Q109" s="264"/>
      <c r="R109" s="264"/>
      <c r="S109" s="264"/>
      <c r="T109" s="264"/>
      <c r="U109" s="264"/>
      <c r="V109" s="264"/>
      <c r="W109" s="264"/>
      <c r="X109" s="264"/>
      <c r="Y109" s="264"/>
      <c r="Z109" s="264"/>
    </row>
    <row r="110" ht="12.75" customHeight="1">
      <c r="A110" s="264"/>
      <c r="B110" s="264"/>
      <c r="C110" s="264"/>
      <c r="D110" s="264"/>
      <c r="E110" s="264"/>
      <c r="F110" s="264"/>
      <c r="G110" s="264"/>
      <c r="H110" s="264"/>
      <c r="I110" s="264"/>
      <c r="J110" s="264"/>
      <c r="K110" s="264"/>
      <c r="L110" s="264"/>
      <c r="M110" s="264"/>
      <c r="N110" s="264"/>
      <c r="O110" s="264"/>
      <c r="P110" s="264"/>
      <c r="Q110" s="264"/>
      <c r="R110" s="264"/>
      <c r="S110" s="264"/>
      <c r="T110" s="264"/>
      <c r="U110" s="264"/>
      <c r="V110" s="264"/>
      <c r="W110" s="264"/>
      <c r="X110" s="264"/>
      <c r="Y110" s="264"/>
      <c r="Z110" s="264"/>
    </row>
    <row r="111" ht="12.75" customHeight="1">
      <c r="A111" s="264"/>
      <c r="B111" s="264"/>
      <c r="C111" s="264"/>
      <c r="D111" s="264"/>
      <c r="E111" s="264"/>
      <c r="F111" s="264"/>
      <c r="G111" s="264"/>
      <c r="H111" s="264"/>
      <c r="I111" s="264"/>
      <c r="J111" s="264"/>
      <c r="K111" s="264"/>
      <c r="L111" s="264"/>
      <c r="M111" s="264"/>
      <c r="N111" s="264"/>
      <c r="O111" s="264"/>
      <c r="P111" s="264"/>
      <c r="Q111" s="264"/>
      <c r="R111" s="264"/>
      <c r="S111" s="264"/>
      <c r="T111" s="264"/>
      <c r="U111" s="264"/>
      <c r="V111" s="264"/>
      <c r="W111" s="264"/>
      <c r="X111" s="264"/>
      <c r="Y111" s="264"/>
      <c r="Z111" s="264"/>
    </row>
    <row r="112" ht="12.75" customHeight="1">
      <c r="A112" s="264"/>
      <c r="B112" s="264"/>
      <c r="C112" s="264"/>
      <c r="D112" s="264"/>
      <c r="E112" s="264"/>
      <c r="F112" s="264"/>
      <c r="G112" s="264"/>
      <c r="H112" s="264"/>
      <c r="I112" s="264"/>
      <c r="J112" s="264"/>
      <c r="K112" s="264"/>
      <c r="L112" s="264"/>
      <c r="M112" s="264"/>
      <c r="N112" s="264"/>
      <c r="O112" s="264"/>
      <c r="P112" s="264"/>
      <c r="Q112" s="264"/>
      <c r="R112" s="264"/>
      <c r="S112" s="264"/>
      <c r="T112" s="264"/>
      <c r="U112" s="264"/>
      <c r="V112" s="264"/>
      <c r="W112" s="264"/>
      <c r="X112" s="264"/>
      <c r="Y112" s="264"/>
      <c r="Z112" s="264"/>
    </row>
    <row r="113" ht="12.75" customHeight="1">
      <c r="A113" s="264"/>
      <c r="B113" s="264"/>
      <c r="C113" s="264"/>
      <c r="D113" s="264"/>
      <c r="E113" s="264"/>
      <c r="F113" s="264"/>
      <c r="G113" s="264"/>
      <c r="H113" s="264"/>
      <c r="I113" s="264"/>
      <c r="J113" s="264"/>
      <c r="K113" s="264"/>
      <c r="L113" s="264"/>
      <c r="M113" s="264"/>
      <c r="N113" s="264"/>
      <c r="O113" s="264"/>
      <c r="P113" s="264"/>
      <c r="Q113" s="264"/>
      <c r="R113" s="264"/>
      <c r="S113" s="264"/>
      <c r="T113" s="264"/>
      <c r="U113" s="264"/>
      <c r="V113" s="264"/>
      <c r="W113" s="264"/>
      <c r="X113" s="264"/>
      <c r="Y113" s="264"/>
      <c r="Z113" s="264"/>
    </row>
    <row r="114" ht="12.75" customHeight="1">
      <c r="A114" s="264"/>
      <c r="B114" s="264"/>
      <c r="C114" s="264"/>
      <c r="D114" s="264"/>
      <c r="E114" s="264"/>
      <c r="F114" s="264"/>
      <c r="G114" s="264"/>
      <c r="H114" s="264"/>
      <c r="I114" s="264"/>
      <c r="J114" s="264"/>
      <c r="K114" s="264"/>
      <c r="L114" s="264"/>
      <c r="M114" s="264"/>
      <c r="N114" s="264"/>
      <c r="O114" s="264"/>
      <c r="P114" s="264"/>
      <c r="Q114" s="264"/>
      <c r="R114" s="264"/>
      <c r="S114" s="264"/>
      <c r="T114" s="264"/>
      <c r="U114" s="264"/>
      <c r="V114" s="264"/>
      <c r="W114" s="264"/>
      <c r="X114" s="264"/>
      <c r="Y114" s="264"/>
      <c r="Z114" s="264"/>
    </row>
    <row r="115" ht="12.75" customHeight="1">
      <c r="A115" s="264"/>
      <c r="B115" s="264"/>
      <c r="C115" s="264"/>
      <c r="D115" s="264"/>
      <c r="E115" s="264"/>
      <c r="F115" s="264"/>
      <c r="G115" s="264"/>
      <c r="H115" s="264"/>
      <c r="I115" s="264"/>
      <c r="J115" s="264"/>
      <c r="K115" s="264"/>
      <c r="L115" s="264"/>
      <c r="M115" s="264"/>
      <c r="N115" s="264"/>
      <c r="O115" s="264"/>
      <c r="P115" s="264"/>
      <c r="Q115" s="264"/>
      <c r="R115" s="264"/>
      <c r="S115" s="264"/>
      <c r="T115" s="264"/>
      <c r="U115" s="264"/>
      <c r="V115" s="264"/>
      <c r="W115" s="264"/>
      <c r="X115" s="264"/>
      <c r="Y115" s="264"/>
      <c r="Z115" s="264"/>
    </row>
    <row r="116" ht="12.75" customHeight="1">
      <c r="A116" s="264"/>
      <c r="B116" s="264"/>
      <c r="C116" s="264"/>
      <c r="D116" s="264"/>
      <c r="E116" s="264"/>
      <c r="F116" s="264"/>
      <c r="G116" s="264"/>
      <c r="H116" s="264"/>
      <c r="I116" s="264"/>
      <c r="J116" s="264"/>
      <c r="K116" s="264"/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264"/>
      <c r="Z116" s="264"/>
    </row>
    <row r="117" ht="12.75" customHeight="1">
      <c r="A117" s="264"/>
      <c r="B117" s="264"/>
      <c r="C117" s="264"/>
      <c r="D117" s="264"/>
      <c r="E117" s="264"/>
      <c r="F117" s="264"/>
      <c r="G117" s="264"/>
      <c r="H117" s="264"/>
      <c r="I117" s="264"/>
      <c r="J117" s="264"/>
      <c r="K117" s="264"/>
      <c r="L117" s="264"/>
      <c r="M117" s="264"/>
      <c r="N117" s="264"/>
      <c r="O117" s="264"/>
      <c r="P117" s="264"/>
      <c r="Q117" s="264"/>
      <c r="R117" s="264"/>
      <c r="S117" s="264"/>
      <c r="T117" s="264"/>
      <c r="U117" s="264"/>
      <c r="V117" s="264"/>
      <c r="W117" s="264"/>
      <c r="X117" s="264"/>
      <c r="Y117" s="264"/>
      <c r="Z117" s="264"/>
    </row>
    <row r="118" ht="12.75" customHeight="1">
      <c r="A118" s="264"/>
      <c r="B118" s="264"/>
      <c r="C118" s="264"/>
      <c r="D118" s="264"/>
      <c r="E118" s="264"/>
      <c r="F118" s="264"/>
      <c r="G118" s="264"/>
      <c r="H118" s="264"/>
      <c r="I118" s="264"/>
      <c r="J118" s="264"/>
      <c r="K118" s="264"/>
      <c r="L118" s="264"/>
      <c r="M118" s="264"/>
      <c r="N118" s="264"/>
      <c r="O118" s="264"/>
      <c r="P118" s="264"/>
      <c r="Q118" s="264"/>
      <c r="R118" s="264"/>
      <c r="S118" s="264"/>
      <c r="T118" s="264"/>
      <c r="U118" s="264"/>
      <c r="V118" s="264"/>
      <c r="W118" s="264"/>
      <c r="X118" s="264"/>
      <c r="Y118" s="264"/>
      <c r="Z118" s="264"/>
    </row>
    <row r="119" ht="12.75" customHeight="1">
      <c r="A119" s="264"/>
      <c r="B119" s="264"/>
      <c r="C119" s="264"/>
      <c r="D119" s="264"/>
      <c r="E119" s="264"/>
      <c r="F119" s="264"/>
      <c r="G119" s="264"/>
      <c r="H119" s="264"/>
      <c r="I119" s="264"/>
      <c r="J119" s="264"/>
      <c r="K119" s="264"/>
      <c r="L119" s="264"/>
      <c r="M119" s="264"/>
      <c r="N119" s="264"/>
      <c r="O119" s="264"/>
      <c r="P119" s="264"/>
      <c r="Q119" s="264"/>
      <c r="R119" s="264"/>
      <c r="S119" s="264"/>
      <c r="T119" s="264"/>
      <c r="U119" s="264"/>
      <c r="V119" s="264"/>
      <c r="W119" s="264"/>
      <c r="X119" s="264"/>
      <c r="Y119" s="264"/>
      <c r="Z119" s="264"/>
    </row>
    <row r="120" ht="12.75" customHeight="1">
      <c r="A120" s="264"/>
      <c r="B120" s="264"/>
      <c r="C120" s="264"/>
      <c r="D120" s="264"/>
      <c r="E120" s="264"/>
      <c r="F120" s="264"/>
      <c r="G120" s="264"/>
      <c r="H120" s="264"/>
      <c r="I120" s="264"/>
      <c r="J120" s="264"/>
      <c r="K120" s="264"/>
      <c r="L120" s="264"/>
      <c r="M120" s="264"/>
      <c r="N120" s="264"/>
      <c r="O120" s="264"/>
      <c r="P120" s="264"/>
      <c r="Q120" s="264"/>
      <c r="R120" s="264"/>
      <c r="S120" s="264"/>
      <c r="T120" s="264"/>
      <c r="U120" s="264"/>
      <c r="V120" s="264"/>
      <c r="W120" s="264"/>
      <c r="X120" s="264"/>
      <c r="Y120" s="264"/>
      <c r="Z120" s="264"/>
    </row>
    <row r="121" ht="12.75" customHeight="1">
      <c r="A121" s="264"/>
      <c r="B121" s="264"/>
      <c r="C121" s="264"/>
      <c r="D121" s="264"/>
      <c r="E121" s="264"/>
      <c r="F121" s="264"/>
      <c r="G121" s="264"/>
      <c r="H121" s="264"/>
      <c r="I121" s="264"/>
      <c r="J121" s="264"/>
      <c r="K121" s="264"/>
      <c r="L121" s="264"/>
      <c r="M121" s="264"/>
      <c r="N121" s="264"/>
      <c r="O121" s="264"/>
      <c r="P121" s="264"/>
      <c r="Q121" s="264"/>
      <c r="R121" s="264"/>
      <c r="S121" s="264"/>
      <c r="T121" s="264"/>
      <c r="U121" s="264"/>
      <c r="V121" s="264"/>
      <c r="W121" s="264"/>
      <c r="X121" s="264"/>
      <c r="Y121" s="264"/>
      <c r="Z121" s="264"/>
    </row>
    <row r="122" ht="12.75" customHeight="1">
      <c r="A122" s="264"/>
      <c r="B122" s="264"/>
      <c r="C122" s="264"/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264"/>
      <c r="T122" s="264"/>
      <c r="U122" s="264"/>
      <c r="V122" s="264"/>
      <c r="W122" s="264"/>
      <c r="X122" s="264"/>
      <c r="Y122" s="264"/>
      <c r="Z122" s="264"/>
    </row>
    <row r="123" ht="12.75" customHeight="1">
      <c r="A123" s="264"/>
      <c r="B123" s="264"/>
      <c r="C123" s="264"/>
      <c r="D123" s="264"/>
      <c r="E123" s="264"/>
      <c r="F123" s="264"/>
      <c r="G123" s="264"/>
      <c r="H123" s="264"/>
      <c r="I123" s="264"/>
      <c r="J123" s="264"/>
      <c r="K123" s="264"/>
      <c r="L123" s="264"/>
      <c r="M123" s="264"/>
      <c r="N123" s="264"/>
      <c r="O123" s="264"/>
      <c r="P123" s="264"/>
      <c r="Q123" s="264"/>
      <c r="R123" s="264"/>
      <c r="S123" s="264"/>
      <c r="T123" s="264"/>
      <c r="U123" s="264"/>
      <c r="V123" s="264"/>
      <c r="W123" s="264"/>
      <c r="X123" s="264"/>
      <c r="Y123" s="264"/>
      <c r="Z123" s="264"/>
    </row>
    <row r="124" ht="12.75" customHeight="1">
      <c r="A124" s="264"/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264"/>
      <c r="T124" s="264"/>
      <c r="U124" s="264"/>
      <c r="V124" s="264"/>
      <c r="W124" s="264"/>
      <c r="X124" s="264"/>
      <c r="Y124" s="264"/>
      <c r="Z124" s="264"/>
    </row>
    <row r="125" ht="12.75" customHeight="1">
      <c r="A125" s="264"/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264"/>
      <c r="T125" s="264"/>
      <c r="U125" s="264"/>
      <c r="V125" s="264"/>
      <c r="W125" s="264"/>
      <c r="X125" s="264"/>
      <c r="Y125" s="264"/>
      <c r="Z125" s="264"/>
    </row>
    <row r="126" ht="12.75" customHeight="1">
      <c r="A126" s="264"/>
      <c r="B126" s="264"/>
      <c r="C126" s="264"/>
      <c r="D126" s="264"/>
      <c r="E126" s="264"/>
      <c r="F126" s="264"/>
      <c r="G126" s="264"/>
      <c r="H126" s="264"/>
      <c r="I126" s="264"/>
      <c r="J126" s="264"/>
      <c r="K126" s="264"/>
      <c r="L126" s="264"/>
      <c r="M126" s="264"/>
      <c r="N126" s="264"/>
      <c r="O126" s="264"/>
      <c r="P126" s="264"/>
      <c r="Q126" s="264"/>
      <c r="R126" s="264"/>
      <c r="S126" s="264"/>
      <c r="T126" s="264"/>
      <c r="U126" s="264"/>
      <c r="V126" s="264"/>
      <c r="W126" s="264"/>
      <c r="X126" s="264"/>
      <c r="Y126" s="264"/>
      <c r="Z126" s="264"/>
    </row>
    <row r="127" ht="12.75" customHeight="1">
      <c r="A127" s="264"/>
      <c r="B127" s="264"/>
      <c r="C127" s="264"/>
      <c r="D127" s="264"/>
      <c r="E127" s="264"/>
      <c r="F127" s="264"/>
      <c r="G127" s="264"/>
      <c r="H127" s="264"/>
      <c r="I127" s="264"/>
      <c r="J127" s="264"/>
      <c r="K127" s="264"/>
      <c r="L127" s="264"/>
      <c r="M127" s="264"/>
      <c r="N127" s="264"/>
      <c r="O127" s="264"/>
      <c r="P127" s="264"/>
      <c r="Q127" s="264"/>
      <c r="R127" s="264"/>
      <c r="S127" s="264"/>
      <c r="T127" s="264"/>
      <c r="U127" s="264"/>
      <c r="V127" s="264"/>
      <c r="W127" s="264"/>
      <c r="X127" s="264"/>
      <c r="Y127" s="264"/>
      <c r="Z127" s="264"/>
    </row>
    <row r="128" ht="12.75" customHeight="1">
      <c r="A128" s="264"/>
      <c r="B128" s="264"/>
      <c r="C128" s="264"/>
      <c r="D128" s="264"/>
      <c r="E128" s="264"/>
      <c r="F128" s="264"/>
      <c r="G128" s="264"/>
      <c r="H128" s="264"/>
      <c r="I128" s="264"/>
      <c r="J128" s="264"/>
      <c r="K128" s="264"/>
      <c r="L128" s="264"/>
      <c r="M128" s="264"/>
      <c r="N128" s="264"/>
      <c r="O128" s="264"/>
      <c r="P128" s="264"/>
      <c r="Q128" s="264"/>
      <c r="R128" s="264"/>
      <c r="S128" s="264"/>
      <c r="T128" s="264"/>
      <c r="U128" s="264"/>
      <c r="V128" s="264"/>
      <c r="W128" s="264"/>
      <c r="X128" s="264"/>
      <c r="Y128" s="264"/>
      <c r="Z128" s="264"/>
    </row>
    <row r="129" ht="12.75" customHeight="1">
      <c r="A129" s="264"/>
      <c r="B129" s="264"/>
      <c r="C129" s="264"/>
      <c r="D129" s="264"/>
      <c r="E129" s="264"/>
      <c r="F129" s="264"/>
      <c r="G129" s="264"/>
      <c r="H129" s="264"/>
      <c r="I129" s="264"/>
      <c r="J129" s="264"/>
      <c r="K129" s="264"/>
      <c r="L129" s="264"/>
      <c r="M129" s="264"/>
      <c r="N129" s="264"/>
      <c r="O129" s="264"/>
      <c r="P129" s="264"/>
      <c r="Q129" s="264"/>
      <c r="R129" s="264"/>
      <c r="S129" s="264"/>
      <c r="T129" s="264"/>
      <c r="U129" s="264"/>
      <c r="V129" s="264"/>
      <c r="W129" s="264"/>
      <c r="X129" s="264"/>
      <c r="Y129" s="264"/>
      <c r="Z129" s="264"/>
    </row>
    <row r="130" ht="12.75" customHeight="1">
      <c r="A130" s="264"/>
      <c r="B130" s="264"/>
      <c r="C130" s="264"/>
      <c r="D130" s="264"/>
      <c r="E130" s="264"/>
      <c r="F130" s="264"/>
      <c r="G130" s="264"/>
      <c r="H130" s="264"/>
      <c r="I130" s="264"/>
      <c r="J130" s="264"/>
      <c r="K130" s="264"/>
      <c r="L130" s="264"/>
      <c r="M130" s="264"/>
      <c r="N130" s="264"/>
      <c r="O130" s="264"/>
      <c r="P130" s="264"/>
      <c r="Q130" s="264"/>
      <c r="R130" s="264"/>
      <c r="S130" s="264"/>
      <c r="T130" s="264"/>
      <c r="U130" s="264"/>
      <c r="V130" s="264"/>
      <c r="W130" s="264"/>
      <c r="X130" s="264"/>
      <c r="Y130" s="264"/>
      <c r="Z130" s="264"/>
    </row>
    <row r="131" ht="12.75" customHeight="1">
      <c r="A131" s="264"/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264"/>
      <c r="T131" s="264"/>
      <c r="U131" s="264"/>
      <c r="V131" s="264"/>
      <c r="W131" s="264"/>
      <c r="X131" s="264"/>
      <c r="Y131" s="264"/>
      <c r="Z131" s="264"/>
    </row>
    <row r="132" ht="12.75" customHeight="1">
      <c r="A132" s="264"/>
      <c r="B132" s="264"/>
      <c r="C132" s="264"/>
      <c r="D132" s="264"/>
      <c r="E132" s="264"/>
      <c r="F132" s="264"/>
      <c r="G132" s="264"/>
      <c r="H132" s="264"/>
      <c r="I132" s="264"/>
      <c r="J132" s="264"/>
      <c r="K132" s="264"/>
      <c r="L132" s="264"/>
      <c r="M132" s="264"/>
      <c r="N132" s="264"/>
      <c r="O132" s="264"/>
      <c r="P132" s="264"/>
      <c r="Q132" s="264"/>
      <c r="R132" s="264"/>
      <c r="S132" s="264"/>
      <c r="T132" s="264"/>
      <c r="U132" s="264"/>
      <c r="V132" s="264"/>
      <c r="W132" s="264"/>
      <c r="X132" s="264"/>
      <c r="Y132" s="264"/>
      <c r="Z132" s="264"/>
    </row>
    <row r="133" ht="12.75" customHeight="1">
      <c r="A133" s="264"/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</row>
    <row r="134" ht="12.75" customHeight="1">
      <c r="A134" s="264"/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</row>
    <row r="135" ht="12.75" customHeight="1">
      <c r="A135" s="264"/>
      <c r="B135" s="264"/>
      <c r="C135" s="264"/>
      <c r="D135" s="264"/>
      <c r="E135" s="264"/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</row>
    <row r="136" ht="12.75" customHeight="1">
      <c r="A136" s="264"/>
      <c r="B136" s="264"/>
      <c r="C136" s="264"/>
      <c r="D136" s="264"/>
      <c r="E136" s="264"/>
      <c r="F136" s="264"/>
      <c r="G136" s="264"/>
      <c r="H136" s="264"/>
      <c r="I136" s="264"/>
      <c r="J136" s="264"/>
      <c r="K136" s="264"/>
      <c r="L136" s="264"/>
      <c r="M136" s="264"/>
      <c r="N136" s="264"/>
      <c r="O136" s="264"/>
      <c r="P136" s="264"/>
      <c r="Q136" s="264"/>
      <c r="R136" s="264"/>
      <c r="S136" s="264"/>
      <c r="T136" s="264"/>
      <c r="U136" s="264"/>
      <c r="V136" s="264"/>
      <c r="W136" s="264"/>
      <c r="X136" s="264"/>
      <c r="Y136" s="264"/>
      <c r="Z136" s="264"/>
    </row>
    <row r="137" ht="12.75" customHeight="1">
      <c r="A137" s="264"/>
      <c r="B137" s="264"/>
      <c r="C137" s="264"/>
      <c r="D137" s="264"/>
      <c r="E137" s="264"/>
      <c r="F137" s="264"/>
      <c r="G137" s="264"/>
      <c r="H137" s="264"/>
      <c r="I137" s="264"/>
      <c r="J137" s="264"/>
      <c r="K137" s="264"/>
      <c r="L137" s="264"/>
      <c r="M137" s="264"/>
      <c r="N137" s="264"/>
      <c r="O137" s="264"/>
      <c r="P137" s="264"/>
      <c r="Q137" s="264"/>
      <c r="R137" s="264"/>
      <c r="S137" s="264"/>
      <c r="T137" s="264"/>
      <c r="U137" s="264"/>
      <c r="V137" s="264"/>
      <c r="W137" s="264"/>
      <c r="X137" s="264"/>
      <c r="Y137" s="264"/>
      <c r="Z137" s="264"/>
    </row>
    <row r="138" ht="12.75" customHeight="1">
      <c r="A138" s="264"/>
      <c r="B138" s="264"/>
      <c r="C138" s="264"/>
      <c r="D138" s="264"/>
      <c r="E138" s="264"/>
      <c r="F138" s="264"/>
      <c r="G138" s="264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</row>
    <row r="139" ht="12.75" customHeight="1">
      <c r="A139" s="264"/>
      <c r="B139" s="264"/>
      <c r="C139" s="264"/>
      <c r="D139" s="264"/>
      <c r="E139" s="264"/>
      <c r="F139" s="264"/>
      <c r="G139" s="264"/>
      <c r="H139" s="264"/>
      <c r="I139" s="264"/>
      <c r="J139" s="264"/>
      <c r="K139" s="264"/>
      <c r="L139" s="264"/>
      <c r="M139" s="264"/>
      <c r="N139" s="264"/>
      <c r="O139" s="264"/>
      <c r="P139" s="264"/>
      <c r="Q139" s="264"/>
      <c r="R139" s="264"/>
      <c r="S139" s="264"/>
      <c r="T139" s="264"/>
      <c r="U139" s="264"/>
      <c r="V139" s="264"/>
      <c r="W139" s="264"/>
      <c r="X139" s="264"/>
      <c r="Y139" s="264"/>
      <c r="Z139" s="264"/>
    </row>
    <row r="140" ht="12.75" customHeight="1">
      <c r="A140" s="264"/>
      <c r="B140" s="264"/>
      <c r="C140" s="264"/>
      <c r="D140" s="264"/>
      <c r="E140" s="264"/>
      <c r="F140" s="264"/>
      <c r="G140" s="264"/>
      <c r="H140" s="264"/>
      <c r="I140" s="264"/>
      <c r="J140" s="264"/>
      <c r="K140" s="264"/>
      <c r="L140" s="264"/>
      <c r="M140" s="264"/>
      <c r="N140" s="264"/>
      <c r="O140" s="264"/>
      <c r="P140" s="264"/>
      <c r="Q140" s="264"/>
      <c r="R140" s="264"/>
      <c r="S140" s="264"/>
      <c r="T140" s="264"/>
      <c r="U140" s="264"/>
      <c r="V140" s="264"/>
      <c r="W140" s="264"/>
      <c r="X140" s="264"/>
      <c r="Y140" s="264"/>
      <c r="Z140" s="264"/>
    </row>
    <row r="141" ht="12.75" customHeight="1">
      <c r="A141" s="264"/>
      <c r="B141" s="264"/>
      <c r="C141" s="264"/>
      <c r="D141" s="264"/>
      <c r="E141" s="264"/>
      <c r="F141" s="264"/>
      <c r="G141" s="264"/>
      <c r="H141" s="264"/>
      <c r="I141" s="264"/>
      <c r="J141" s="264"/>
      <c r="K141" s="264"/>
      <c r="L141" s="264"/>
      <c r="M141" s="264"/>
      <c r="N141" s="264"/>
      <c r="O141" s="264"/>
      <c r="P141" s="264"/>
      <c r="Q141" s="264"/>
      <c r="R141" s="264"/>
      <c r="S141" s="264"/>
      <c r="T141" s="264"/>
      <c r="U141" s="264"/>
      <c r="V141" s="264"/>
      <c r="W141" s="264"/>
      <c r="X141" s="264"/>
      <c r="Y141" s="264"/>
      <c r="Z141" s="264"/>
    </row>
    <row r="142" ht="12.75" customHeight="1">
      <c r="A142" s="264"/>
      <c r="B142" s="264"/>
      <c r="C142" s="264"/>
      <c r="D142" s="264"/>
      <c r="E142" s="264"/>
      <c r="F142" s="264"/>
      <c r="G142" s="264"/>
      <c r="H142" s="264"/>
      <c r="I142" s="264"/>
      <c r="J142" s="264"/>
      <c r="K142" s="264"/>
      <c r="L142" s="264"/>
      <c r="M142" s="264"/>
      <c r="N142" s="264"/>
      <c r="O142" s="264"/>
      <c r="P142" s="264"/>
      <c r="Q142" s="264"/>
      <c r="R142" s="264"/>
      <c r="S142" s="264"/>
      <c r="T142" s="264"/>
      <c r="U142" s="264"/>
      <c r="V142" s="264"/>
      <c r="W142" s="264"/>
      <c r="X142" s="264"/>
      <c r="Y142" s="264"/>
      <c r="Z142" s="264"/>
    </row>
    <row r="143" ht="12.75" customHeight="1">
      <c r="A143" s="264"/>
      <c r="B143" s="264"/>
      <c r="C143" s="264"/>
      <c r="D143" s="264"/>
      <c r="E143" s="264"/>
      <c r="F143" s="264"/>
      <c r="G143" s="264"/>
      <c r="H143" s="264"/>
      <c r="I143" s="264"/>
      <c r="J143" s="264"/>
      <c r="K143" s="264"/>
      <c r="L143" s="264"/>
      <c r="M143" s="264"/>
      <c r="N143" s="264"/>
      <c r="O143" s="264"/>
      <c r="P143" s="264"/>
      <c r="Q143" s="264"/>
      <c r="R143" s="264"/>
      <c r="S143" s="264"/>
      <c r="T143" s="264"/>
      <c r="U143" s="264"/>
      <c r="V143" s="264"/>
      <c r="W143" s="264"/>
      <c r="X143" s="264"/>
      <c r="Y143" s="264"/>
      <c r="Z143" s="264"/>
    </row>
    <row r="144" ht="12.75" customHeight="1">
      <c r="A144" s="264"/>
      <c r="B144" s="264"/>
      <c r="C144" s="264"/>
      <c r="D144" s="264"/>
      <c r="E144" s="264"/>
      <c r="F144" s="264"/>
      <c r="G144" s="264"/>
      <c r="H144" s="264"/>
      <c r="I144" s="264"/>
      <c r="J144" s="264"/>
      <c r="K144" s="264"/>
      <c r="L144" s="264"/>
      <c r="M144" s="264"/>
      <c r="N144" s="264"/>
      <c r="O144" s="264"/>
      <c r="P144" s="264"/>
      <c r="Q144" s="264"/>
      <c r="R144" s="264"/>
      <c r="S144" s="264"/>
      <c r="T144" s="264"/>
      <c r="U144" s="264"/>
      <c r="V144" s="264"/>
      <c r="W144" s="264"/>
      <c r="X144" s="264"/>
      <c r="Y144" s="264"/>
      <c r="Z144" s="264"/>
    </row>
    <row r="145" ht="12.75" customHeight="1">
      <c r="A145" s="264"/>
      <c r="B145" s="264"/>
      <c r="C145" s="264"/>
      <c r="D145" s="264"/>
      <c r="E145" s="264"/>
      <c r="F145" s="264"/>
      <c r="G145" s="264"/>
      <c r="H145" s="264"/>
      <c r="I145" s="264"/>
      <c r="J145" s="264"/>
      <c r="K145" s="264"/>
      <c r="L145" s="264"/>
      <c r="M145" s="264"/>
      <c r="N145" s="264"/>
      <c r="O145" s="264"/>
      <c r="P145" s="264"/>
      <c r="Q145" s="264"/>
      <c r="R145" s="264"/>
      <c r="S145" s="264"/>
      <c r="T145" s="264"/>
      <c r="U145" s="264"/>
      <c r="V145" s="264"/>
      <c r="W145" s="264"/>
      <c r="X145" s="264"/>
      <c r="Y145" s="264"/>
      <c r="Z145" s="264"/>
    </row>
    <row r="146" ht="12.75" customHeight="1">
      <c r="A146" s="264"/>
      <c r="B146" s="264"/>
      <c r="C146" s="264"/>
      <c r="D146" s="264"/>
      <c r="E146" s="264"/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</row>
    <row r="147" ht="12.75" customHeight="1">
      <c r="A147" s="264"/>
      <c r="B147" s="264"/>
      <c r="C147" s="264"/>
      <c r="D147" s="264"/>
      <c r="E147" s="264"/>
      <c r="F147" s="264"/>
      <c r="G147" s="264"/>
      <c r="H147" s="264"/>
      <c r="I147" s="264"/>
      <c r="J147" s="264"/>
      <c r="K147" s="264"/>
      <c r="L147" s="264"/>
      <c r="M147" s="264"/>
      <c r="N147" s="264"/>
      <c r="O147" s="264"/>
      <c r="P147" s="264"/>
      <c r="Q147" s="264"/>
      <c r="R147" s="264"/>
      <c r="S147" s="264"/>
      <c r="T147" s="264"/>
      <c r="U147" s="264"/>
      <c r="V147" s="264"/>
      <c r="W147" s="264"/>
      <c r="X147" s="264"/>
      <c r="Y147" s="264"/>
      <c r="Z147" s="264"/>
    </row>
    <row r="148" ht="12.75" customHeight="1">
      <c r="A148" s="264"/>
      <c r="B148" s="264"/>
      <c r="C148" s="264"/>
      <c r="D148" s="264"/>
      <c r="E148" s="264"/>
      <c r="F148" s="264"/>
      <c r="G148" s="264"/>
      <c r="H148" s="264"/>
      <c r="I148" s="264"/>
      <c r="J148" s="264"/>
      <c r="K148" s="264"/>
      <c r="L148" s="264"/>
      <c r="M148" s="264"/>
      <c r="N148" s="264"/>
      <c r="O148" s="264"/>
      <c r="P148" s="264"/>
      <c r="Q148" s="264"/>
      <c r="R148" s="264"/>
      <c r="S148" s="264"/>
      <c r="T148" s="264"/>
      <c r="U148" s="264"/>
      <c r="V148" s="264"/>
      <c r="W148" s="264"/>
      <c r="X148" s="264"/>
      <c r="Y148" s="264"/>
      <c r="Z148" s="264"/>
    </row>
    <row r="149" ht="12.75" customHeight="1">
      <c r="A149" s="264"/>
      <c r="B149" s="264"/>
      <c r="C149" s="264"/>
      <c r="D149" s="264"/>
      <c r="E149" s="264"/>
      <c r="F149" s="264"/>
      <c r="G149" s="264"/>
      <c r="H149" s="264"/>
      <c r="I149" s="264"/>
      <c r="J149" s="264"/>
      <c r="K149" s="264"/>
      <c r="L149" s="264"/>
      <c r="M149" s="264"/>
      <c r="N149" s="264"/>
      <c r="O149" s="264"/>
      <c r="P149" s="264"/>
      <c r="Q149" s="264"/>
      <c r="R149" s="264"/>
      <c r="S149" s="264"/>
      <c r="T149" s="264"/>
      <c r="U149" s="264"/>
      <c r="V149" s="264"/>
      <c r="W149" s="264"/>
      <c r="X149" s="264"/>
      <c r="Y149" s="264"/>
      <c r="Z149" s="264"/>
    </row>
    <row r="150" ht="12.75" customHeight="1">
      <c r="A150" s="264"/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</row>
    <row r="151" ht="12.75" customHeight="1">
      <c r="A151" s="264"/>
      <c r="B151" s="264"/>
      <c r="C151" s="264"/>
      <c r="D151" s="264"/>
      <c r="E151" s="264"/>
      <c r="F151" s="264"/>
      <c r="G151" s="264"/>
      <c r="H151" s="264"/>
      <c r="I151" s="264"/>
      <c r="J151" s="264"/>
      <c r="K151" s="264"/>
      <c r="L151" s="264"/>
      <c r="M151" s="264"/>
      <c r="N151" s="264"/>
      <c r="O151" s="264"/>
      <c r="P151" s="264"/>
      <c r="Q151" s="264"/>
      <c r="R151" s="264"/>
      <c r="S151" s="264"/>
      <c r="T151" s="264"/>
      <c r="U151" s="264"/>
      <c r="V151" s="264"/>
      <c r="W151" s="264"/>
      <c r="X151" s="264"/>
      <c r="Y151" s="264"/>
      <c r="Z151" s="264"/>
    </row>
    <row r="152" ht="12.75" customHeight="1">
      <c r="A152" s="264"/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264"/>
      <c r="T152" s="264"/>
      <c r="U152" s="264"/>
      <c r="V152" s="264"/>
      <c r="W152" s="264"/>
      <c r="X152" s="264"/>
      <c r="Y152" s="264"/>
      <c r="Z152" s="264"/>
    </row>
    <row r="153" ht="12.75" customHeight="1">
      <c r="A153" s="264"/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264"/>
      <c r="T153" s="264"/>
      <c r="U153" s="264"/>
      <c r="V153" s="264"/>
      <c r="W153" s="264"/>
      <c r="X153" s="264"/>
      <c r="Y153" s="264"/>
      <c r="Z153" s="264"/>
    </row>
    <row r="154" ht="12.75" customHeight="1">
      <c r="A154" s="264"/>
      <c r="B154" s="264"/>
      <c r="C154" s="264"/>
      <c r="D154" s="264"/>
      <c r="E154" s="264"/>
      <c r="F154" s="264"/>
      <c r="G154" s="264"/>
      <c r="H154" s="264"/>
      <c r="I154" s="264"/>
      <c r="J154" s="264"/>
      <c r="K154" s="264"/>
      <c r="L154" s="264"/>
      <c r="M154" s="264"/>
      <c r="N154" s="264"/>
      <c r="O154" s="264"/>
      <c r="P154" s="264"/>
      <c r="Q154" s="264"/>
      <c r="R154" s="264"/>
      <c r="S154" s="264"/>
      <c r="T154" s="264"/>
      <c r="U154" s="264"/>
      <c r="V154" s="264"/>
      <c r="W154" s="264"/>
      <c r="X154" s="264"/>
      <c r="Y154" s="264"/>
      <c r="Z154" s="264"/>
    </row>
    <row r="155" ht="12.75" customHeight="1">
      <c r="A155" s="264"/>
      <c r="B155" s="264"/>
      <c r="C155" s="264"/>
      <c r="D155" s="264"/>
      <c r="E155" s="264"/>
      <c r="F155" s="264"/>
      <c r="G155" s="264"/>
      <c r="H155" s="264"/>
      <c r="I155" s="264"/>
      <c r="J155" s="264"/>
      <c r="K155" s="264"/>
      <c r="L155" s="264"/>
      <c r="M155" s="264"/>
      <c r="N155" s="264"/>
      <c r="O155" s="264"/>
      <c r="P155" s="264"/>
      <c r="Q155" s="264"/>
      <c r="R155" s="264"/>
      <c r="S155" s="264"/>
      <c r="T155" s="264"/>
      <c r="U155" s="264"/>
      <c r="V155" s="264"/>
      <c r="W155" s="264"/>
      <c r="X155" s="264"/>
      <c r="Y155" s="264"/>
      <c r="Z155" s="264"/>
    </row>
    <row r="156" ht="12.75" customHeight="1">
      <c r="A156" s="264"/>
      <c r="B156" s="264"/>
      <c r="C156" s="264"/>
      <c r="D156" s="264"/>
      <c r="E156" s="264"/>
      <c r="F156" s="264"/>
      <c r="G156" s="264"/>
      <c r="H156" s="264"/>
      <c r="I156" s="264"/>
      <c r="J156" s="264"/>
      <c r="K156" s="264"/>
      <c r="L156" s="264"/>
      <c r="M156" s="264"/>
      <c r="N156" s="264"/>
      <c r="O156" s="264"/>
      <c r="P156" s="264"/>
      <c r="Q156" s="264"/>
      <c r="R156" s="264"/>
      <c r="S156" s="264"/>
      <c r="T156" s="264"/>
      <c r="U156" s="264"/>
      <c r="V156" s="264"/>
      <c r="W156" s="264"/>
      <c r="X156" s="264"/>
      <c r="Y156" s="264"/>
      <c r="Z156" s="264"/>
    </row>
    <row r="157" ht="12.75" customHeight="1">
      <c r="A157" s="264"/>
      <c r="B157" s="264"/>
      <c r="C157" s="264"/>
      <c r="D157" s="264"/>
      <c r="E157" s="264"/>
      <c r="F157" s="264"/>
      <c r="G157" s="264"/>
      <c r="H157" s="264"/>
      <c r="I157" s="264"/>
      <c r="J157" s="264"/>
      <c r="K157" s="264"/>
      <c r="L157" s="264"/>
      <c r="M157" s="264"/>
      <c r="N157" s="264"/>
      <c r="O157" s="264"/>
      <c r="P157" s="264"/>
      <c r="Q157" s="264"/>
      <c r="R157" s="264"/>
      <c r="S157" s="264"/>
      <c r="T157" s="264"/>
      <c r="U157" s="264"/>
      <c r="V157" s="264"/>
      <c r="W157" s="264"/>
      <c r="X157" s="264"/>
      <c r="Y157" s="264"/>
      <c r="Z157" s="264"/>
    </row>
    <row r="158" ht="12.75" customHeight="1">
      <c r="A158" s="264"/>
      <c r="B158" s="264"/>
      <c r="C158" s="264"/>
      <c r="D158" s="264"/>
      <c r="E158" s="264"/>
      <c r="F158" s="264"/>
      <c r="G158" s="264"/>
      <c r="H158" s="264"/>
      <c r="I158" s="264"/>
      <c r="J158" s="264"/>
      <c r="K158" s="264"/>
      <c r="L158" s="264"/>
      <c r="M158" s="264"/>
      <c r="N158" s="264"/>
      <c r="O158" s="264"/>
      <c r="P158" s="264"/>
      <c r="Q158" s="264"/>
      <c r="R158" s="264"/>
      <c r="S158" s="264"/>
      <c r="T158" s="264"/>
      <c r="U158" s="264"/>
      <c r="V158" s="264"/>
      <c r="W158" s="264"/>
      <c r="X158" s="264"/>
      <c r="Y158" s="264"/>
      <c r="Z158" s="264"/>
    </row>
    <row r="159" ht="12.75" customHeight="1">
      <c r="A159" s="264"/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264"/>
      <c r="T159" s="264"/>
      <c r="U159" s="264"/>
      <c r="V159" s="264"/>
      <c r="W159" s="264"/>
      <c r="X159" s="264"/>
      <c r="Y159" s="264"/>
      <c r="Z159" s="264"/>
    </row>
    <row r="160" ht="12.75" customHeight="1">
      <c r="A160" s="264"/>
      <c r="B160" s="264"/>
      <c r="C160" s="264"/>
      <c r="D160" s="264"/>
      <c r="E160" s="264"/>
      <c r="F160" s="264"/>
      <c r="G160" s="264"/>
      <c r="H160" s="264"/>
      <c r="I160" s="264"/>
      <c r="J160" s="264"/>
      <c r="K160" s="264"/>
      <c r="L160" s="264"/>
      <c r="M160" s="264"/>
      <c r="N160" s="264"/>
      <c r="O160" s="264"/>
      <c r="P160" s="264"/>
      <c r="Q160" s="264"/>
      <c r="R160" s="264"/>
      <c r="S160" s="264"/>
      <c r="T160" s="264"/>
      <c r="U160" s="264"/>
      <c r="V160" s="264"/>
      <c r="W160" s="264"/>
      <c r="X160" s="264"/>
      <c r="Y160" s="264"/>
      <c r="Z160" s="264"/>
    </row>
    <row r="161" ht="12.75" customHeight="1">
      <c r="A161" s="264"/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264"/>
      <c r="T161" s="264"/>
      <c r="U161" s="264"/>
      <c r="V161" s="264"/>
      <c r="W161" s="264"/>
      <c r="X161" s="264"/>
      <c r="Y161" s="264"/>
      <c r="Z161" s="264"/>
    </row>
    <row r="162" ht="12.75" customHeight="1">
      <c r="A162" s="264"/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264"/>
      <c r="T162" s="264"/>
      <c r="U162" s="264"/>
      <c r="V162" s="264"/>
      <c r="W162" s="264"/>
      <c r="X162" s="264"/>
      <c r="Y162" s="264"/>
      <c r="Z162" s="264"/>
    </row>
    <row r="163" ht="12.75" customHeight="1">
      <c r="A163" s="264"/>
      <c r="B163" s="264"/>
      <c r="C163" s="264"/>
      <c r="D163" s="264"/>
      <c r="E163" s="264"/>
      <c r="F163" s="264"/>
      <c r="G163" s="264"/>
      <c r="H163" s="264"/>
      <c r="I163" s="264"/>
      <c r="J163" s="264"/>
      <c r="K163" s="264"/>
      <c r="L163" s="264"/>
      <c r="M163" s="264"/>
      <c r="N163" s="264"/>
      <c r="O163" s="264"/>
      <c r="P163" s="264"/>
      <c r="Q163" s="264"/>
      <c r="R163" s="264"/>
      <c r="S163" s="264"/>
      <c r="T163" s="264"/>
      <c r="U163" s="264"/>
      <c r="V163" s="264"/>
      <c r="W163" s="264"/>
      <c r="X163" s="264"/>
      <c r="Y163" s="264"/>
      <c r="Z163" s="264"/>
    </row>
    <row r="164" ht="12.75" customHeight="1">
      <c r="A164" s="264"/>
      <c r="B164" s="264"/>
      <c r="C164" s="264"/>
      <c r="D164" s="264"/>
      <c r="E164" s="264"/>
      <c r="F164" s="264"/>
      <c r="G164" s="264"/>
      <c r="H164" s="264"/>
      <c r="I164" s="264"/>
      <c r="J164" s="264"/>
      <c r="K164" s="264"/>
      <c r="L164" s="264"/>
      <c r="M164" s="264"/>
      <c r="N164" s="264"/>
      <c r="O164" s="264"/>
      <c r="P164" s="264"/>
      <c r="Q164" s="264"/>
      <c r="R164" s="264"/>
      <c r="S164" s="264"/>
      <c r="T164" s="264"/>
      <c r="U164" s="264"/>
      <c r="V164" s="264"/>
      <c r="W164" s="264"/>
      <c r="X164" s="264"/>
      <c r="Y164" s="264"/>
      <c r="Z164" s="264"/>
    </row>
    <row r="165" ht="12.75" customHeight="1">
      <c r="A165" s="264"/>
      <c r="B165" s="264"/>
      <c r="C165" s="264"/>
      <c r="D165" s="264"/>
      <c r="E165" s="264"/>
      <c r="F165" s="264"/>
      <c r="G165" s="264"/>
      <c r="H165" s="264"/>
      <c r="I165" s="264"/>
      <c r="J165" s="264"/>
      <c r="K165" s="264"/>
      <c r="L165" s="264"/>
      <c r="M165" s="264"/>
      <c r="N165" s="264"/>
      <c r="O165" s="264"/>
      <c r="P165" s="264"/>
      <c r="Q165" s="264"/>
      <c r="R165" s="264"/>
      <c r="S165" s="264"/>
      <c r="T165" s="264"/>
      <c r="U165" s="264"/>
      <c r="V165" s="264"/>
      <c r="W165" s="264"/>
      <c r="X165" s="264"/>
      <c r="Y165" s="264"/>
      <c r="Z165" s="264"/>
    </row>
    <row r="166" ht="12.75" customHeight="1">
      <c r="A166" s="264"/>
      <c r="B166" s="264"/>
      <c r="C166" s="264"/>
      <c r="D166" s="264"/>
      <c r="E166" s="264"/>
      <c r="F166" s="264"/>
      <c r="G166" s="264"/>
      <c r="H166" s="264"/>
      <c r="I166" s="264"/>
      <c r="J166" s="264"/>
      <c r="K166" s="264"/>
      <c r="L166" s="264"/>
      <c r="M166" s="264"/>
      <c r="N166" s="264"/>
      <c r="O166" s="264"/>
      <c r="P166" s="264"/>
      <c r="Q166" s="264"/>
      <c r="R166" s="264"/>
      <c r="S166" s="264"/>
      <c r="T166" s="264"/>
      <c r="U166" s="264"/>
      <c r="V166" s="264"/>
      <c r="W166" s="264"/>
      <c r="X166" s="264"/>
      <c r="Y166" s="264"/>
      <c r="Z166" s="264"/>
    </row>
    <row r="167" ht="12.75" customHeight="1">
      <c r="A167" s="264"/>
      <c r="B167" s="264"/>
      <c r="C167" s="264"/>
      <c r="D167" s="264"/>
      <c r="E167" s="264"/>
      <c r="F167" s="264"/>
      <c r="G167" s="264"/>
      <c r="H167" s="264"/>
      <c r="I167" s="264"/>
      <c r="J167" s="264"/>
      <c r="K167" s="264"/>
      <c r="L167" s="264"/>
      <c r="M167" s="264"/>
      <c r="N167" s="264"/>
      <c r="O167" s="264"/>
      <c r="P167" s="264"/>
      <c r="Q167" s="264"/>
      <c r="R167" s="264"/>
      <c r="S167" s="264"/>
      <c r="T167" s="264"/>
      <c r="U167" s="264"/>
      <c r="V167" s="264"/>
      <c r="W167" s="264"/>
      <c r="X167" s="264"/>
      <c r="Y167" s="264"/>
      <c r="Z167" s="264"/>
    </row>
    <row r="168" ht="12.75" customHeight="1">
      <c r="A168" s="264"/>
      <c r="B168" s="264"/>
      <c r="C168" s="264"/>
      <c r="D168" s="264"/>
      <c r="E168" s="264"/>
      <c r="F168" s="264"/>
      <c r="G168" s="264"/>
      <c r="H168" s="264"/>
      <c r="I168" s="264"/>
      <c r="J168" s="264"/>
      <c r="K168" s="264"/>
      <c r="L168" s="264"/>
      <c r="M168" s="264"/>
      <c r="N168" s="264"/>
      <c r="O168" s="264"/>
      <c r="P168" s="264"/>
      <c r="Q168" s="264"/>
      <c r="R168" s="264"/>
      <c r="S168" s="264"/>
      <c r="T168" s="264"/>
      <c r="U168" s="264"/>
      <c r="V168" s="264"/>
      <c r="W168" s="264"/>
      <c r="X168" s="264"/>
      <c r="Y168" s="264"/>
      <c r="Z168" s="264"/>
    </row>
    <row r="169" ht="12.75" customHeight="1">
      <c r="A169" s="264"/>
      <c r="B169" s="264"/>
      <c r="C169" s="264"/>
      <c r="D169" s="264"/>
      <c r="E169" s="264"/>
      <c r="F169" s="264"/>
      <c r="G169" s="264"/>
      <c r="H169" s="264"/>
      <c r="I169" s="264"/>
      <c r="J169" s="264"/>
      <c r="K169" s="264"/>
      <c r="L169" s="264"/>
      <c r="M169" s="264"/>
      <c r="N169" s="264"/>
      <c r="O169" s="264"/>
      <c r="P169" s="264"/>
      <c r="Q169" s="264"/>
      <c r="R169" s="264"/>
      <c r="S169" s="264"/>
      <c r="T169" s="264"/>
      <c r="U169" s="264"/>
      <c r="V169" s="264"/>
      <c r="W169" s="264"/>
      <c r="X169" s="264"/>
      <c r="Y169" s="264"/>
      <c r="Z169" s="264"/>
    </row>
    <row r="170" ht="12.75" customHeight="1">
      <c r="A170" s="264"/>
      <c r="B170" s="264"/>
      <c r="C170" s="264"/>
      <c r="D170" s="264"/>
      <c r="E170" s="264"/>
      <c r="F170" s="264"/>
      <c r="G170" s="264"/>
      <c r="H170" s="264"/>
      <c r="I170" s="264"/>
      <c r="J170" s="264"/>
      <c r="K170" s="264"/>
      <c r="L170" s="264"/>
      <c r="M170" s="264"/>
      <c r="N170" s="264"/>
      <c r="O170" s="264"/>
      <c r="P170" s="264"/>
      <c r="Q170" s="264"/>
      <c r="R170" s="264"/>
      <c r="S170" s="264"/>
      <c r="T170" s="264"/>
      <c r="U170" s="264"/>
      <c r="V170" s="264"/>
      <c r="W170" s="264"/>
      <c r="X170" s="264"/>
      <c r="Y170" s="264"/>
      <c r="Z170" s="264"/>
    </row>
    <row r="171" ht="12.75" customHeight="1">
      <c r="A171" s="264"/>
      <c r="B171" s="264"/>
      <c r="C171" s="264"/>
      <c r="D171" s="264"/>
      <c r="E171" s="264"/>
      <c r="F171" s="264"/>
      <c r="G171" s="264"/>
      <c r="H171" s="264"/>
      <c r="I171" s="264"/>
      <c r="J171" s="264"/>
      <c r="K171" s="264"/>
      <c r="L171" s="264"/>
      <c r="M171" s="264"/>
      <c r="N171" s="264"/>
      <c r="O171" s="264"/>
      <c r="P171" s="264"/>
      <c r="Q171" s="264"/>
      <c r="R171" s="264"/>
      <c r="S171" s="264"/>
      <c r="T171" s="264"/>
      <c r="U171" s="264"/>
      <c r="V171" s="264"/>
      <c r="W171" s="264"/>
      <c r="X171" s="264"/>
      <c r="Y171" s="264"/>
      <c r="Z171" s="264"/>
    </row>
    <row r="172" ht="12.75" customHeight="1">
      <c r="A172" s="264"/>
      <c r="B172" s="264"/>
      <c r="C172" s="264"/>
      <c r="D172" s="264"/>
      <c r="E172" s="264"/>
      <c r="F172" s="264"/>
      <c r="G172" s="264"/>
      <c r="H172" s="264"/>
      <c r="I172" s="264"/>
      <c r="J172" s="264"/>
      <c r="K172" s="264"/>
      <c r="L172" s="264"/>
      <c r="M172" s="264"/>
      <c r="N172" s="264"/>
      <c r="O172" s="264"/>
      <c r="P172" s="264"/>
      <c r="Q172" s="264"/>
      <c r="R172" s="264"/>
      <c r="S172" s="264"/>
      <c r="T172" s="264"/>
      <c r="U172" s="264"/>
      <c r="V172" s="264"/>
      <c r="W172" s="264"/>
      <c r="X172" s="264"/>
      <c r="Y172" s="264"/>
      <c r="Z172" s="264"/>
    </row>
    <row r="173" ht="12.75" customHeight="1">
      <c r="A173" s="264"/>
      <c r="B173" s="264"/>
      <c r="C173" s="264"/>
      <c r="D173" s="264"/>
      <c r="E173" s="264"/>
      <c r="F173" s="264"/>
      <c r="G173" s="264"/>
      <c r="H173" s="264"/>
      <c r="I173" s="264"/>
      <c r="J173" s="264"/>
      <c r="K173" s="264"/>
      <c r="L173" s="264"/>
      <c r="M173" s="264"/>
      <c r="N173" s="264"/>
      <c r="O173" s="264"/>
      <c r="P173" s="264"/>
      <c r="Q173" s="264"/>
      <c r="R173" s="264"/>
      <c r="S173" s="264"/>
      <c r="T173" s="264"/>
      <c r="U173" s="264"/>
      <c r="V173" s="264"/>
      <c r="W173" s="264"/>
      <c r="X173" s="264"/>
      <c r="Y173" s="264"/>
      <c r="Z173" s="264"/>
    </row>
    <row r="174" ht="12.75" customHeight="1">
      <c r="A174" s="264"/>
      <c r="B174" s="264"/>
      <c r="C174" s="264"/>
      <c r="D174" s="264"/>
      <c r="E174" s="264"/>
      <c r="F174" s="264"/>
      <c r="G174" s="264"/>
      <c r="H174" s="264"/>
      <c r="I174" s="264"/>
      <c r="J174" s="264"/>
      <c r="K174" s="264"/>
      <c r="L174" s="264"/>
      <c r="M174" s="264"/>
      <c r="N174" s="264"/>
      <c r="O174" s="264"/>
      <c r="P174" s="264"/>
      <c r="Q174" s="264"/>
      <c r="R174" s="264"/>
      <c r="S174" s="264"/>
      <c r="T174" s="264"/>
      <c r="U174" s="264"/>
      <c r="V174" s="264"/>
      <c r="W174" s="264"/>
      <c r="X174" s="264"/>
      <c r="Y174" s="264"/>
      <c r="Z174" s="264"/>
    </row>
    <row r="175" ht="12.75" customHeight="1">
      <c r="A175" s="264"/>
      <c r="B175" s="264"/>
      <c r="C175" s="264"/>
      <c r="D175" s="264"/>
      <c r="E175" s="264"/>
      <c r="F175" s="264"/>
      <c r="G175" s="264"/>
      <c r="H175" s="264"/>
      <c r="I175" s="264"/>
      <c r="J175" s="264"/>
      <c r="K175" s="264"/>
      <c r="L175" s="264"/>
      <c r="M175" s="264"/>
      <c r="N175" s="264"/>
      <c r="O175" s="264"/>
      <c r="P175" s="264"/>
      <c r="Q175" s="264"/>
      <c r="R175" s="264"/>
      <c r="S175" s="264"/>
      <c r="T175" s="264"/>
      <c r="U175" s="264"/>
      <c r="V175" s="264"/>
      <c r="W175" s="264"/>
      <c r="X175" s="264"/>
      <c r="Y175" s="264"/>
      <c r="Z175" s="264"/>
    </row>
    <row r="176" ht="12.75" customHeight="1">
      <c r="A176" s="264"/>
      <c r="B176" s="264"/>
      <c r="C176" s="264"/>
      <c r="D176" s="264"/>
      <c r="E176" s="264"/>
      <c r="F176" s="264"/>
      <c r="G176" s="264"/>
      <c r="H176" s="264"/>
      <c r="I176" s="264"/>
      <c r="J176" s="264"/>
      <c r="K176" s="264"/>
      <c r="L176" s="264"/>
      <c r="M176" s="264"/>
      <c r="N176" s="264"/>
      <c r="O176" s="264"/>
      <c r="P176" s="264"/>
      <c r="Q176" s="264"/>
      <c r="R176" s="264"/>
      <c r="S176" s="264"/>
      <c r="T176" s="264"/>
      <c r="U176" s="264"/>
      <c r="V176" s="264"/>
      <c r="W176" s="264"/>
      <c r="X176" s="264"/>
      <c r="Y176" s="264"/>
      <c r="Z176" s="264"/>
    </row>
    <row r="177" ht="12.75" customHeight="1">
      <c r="A177" s="264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ht="12.75" customHeight="1">
      <c r="A178" s="264"/>
      <c r="B178" s="264"/>
      <c r="C178" s="264"/>
      <c r="D178" s="264"/>
      <c r="E178" s="264"/>
      <c r="F178" s="264"/>
      <c r="G178" s="264"/>
      <c r="H178" s="264"/>
      <c r="I178" s="264"/>
      <c r="J178" s="264"/>
      <c r="K178" s="264"/>
      <c r="L178" s="264"/>
      <c r="M178" s="264"/>
      <c r="N178" s="264"/>
      <c r="O178" s="264"/>
      <c r="P178" s="264"/>
      <c r="Q178" s="264"/>
      <c r="R178" s="264"/>
      <c r="S178" s="264"/>
      <c r="T178" s="264"/>
      <c r="U178" s="264"/>
      <c r="V178" s="264"/>
      <c r="W178" s="264"/>
      <c r="X178" s="264"/>
      <c r="Y178" s="264"/>
      <c r="Z178" s="264"/>
    </row>
    <row r="179" ht="12.75" customHeight="1">
      <c r="A179" s="264"/>
      <c r="B179" s="264"/>
      <c r="C179" s="264"/>
      <c r="D179" s="264"/>
      <c r="E179" s="264"/>
      <c r="F179" s="264"/>
      <c r="G179" s="264"/>
      <c r="H179" s="264"/>
      <c r="I179" s="264"/>
      <c r="J179" s="264"/>
      <c r="K179" s="264"/>
      <c r="L179" s="264"/>
      <c r="M179" s="264"/>
      <c r="N179" s="264"/>
      <c r="O179" s="264"/>
      <c r="P179" s="264"/>
      <c r="Q179" s="264"/>
      <c r="R179" s="264"/>
      <c r="S179" s="264"/>
      <c r="T179" s="264"/>
      <c r="U179" s="264"/>
      <c r="V179" s="264"/>
      <c r="W179" s="264"/>
      <c r="X179" s="264"/>
      <c r="Y179" s="264"/>
      <c r="Z179" s="264"/>
    </row>
    <row r="180" ht="12.75" customHeight="1">
      <c r="A180" s="264"/>
      <c r="B180" s="264"/>
      <c r="C180" s="264"/>
      <c r="D180" s="264"/>
      <c r="E180" s="264"/>
      <c r="F180" s="264"/>
      <c r="G180" s="264"/>
      <c r="H180" s="264"/>
      <c r="I180" s="264"/>
      <c r="J180" s="264"/>
      <c r="K180" s="264"/>
      <c r="L180" s="264"/>
      <c r="M180" s="264"/>
      <c r="N180" s="264"/>
      <c r="O180" s="264"/>
      <c r="P180" s="264"/>
      <c r="Q180" s="264"/>
      <c r="R180" s="264"/>
      <c r="S180" s="264"/>
      <c r="T180" s="264"/>
      <c r="U180" s="264"/>
      <c r="V180" s="264"/>
      <c r="W180" s="264"/>
      <c r="X180" s="264"/>
      <c r="Y180" s="264"/>
      <c r="Z180" s="264"/>
    </row>
    <row r="181" ht="12.75" customHeight="1">
      <c r="A181" s="264"/>
      <c r="B181" s="264"/>
      <c r="C181" s="264"/>
      <c r="D181" s="264"/>
      <c r="E181" s="264"/>
      <c r="F181" s="264"/>
      <c r="G181" s="264"/>
      <c r="H181" s="264"/>
      <c r="I181" s="264"/>
      <c r="J181" s="264"/>
      <c r="K181" s="264"/>
      <c r="L181" s="264"/>
      <c r="M181" s="264"/>
      <c r="N181" s="264"/>
      <c r="O181" s="264"/>
      <c r="P181" s="264"/>
      <c r="Q181" s="264"/>
      <c r="R181" s="264"/>
      <c r="S181" s="264"/>
      <c r="T181" s="264"/>
      <c r="U181" s="264"/>
      <c r="V181" s="264"/>
      <c r="W181" s="264"/>
      <c r="X181" s="264"/>
      <c r="Y181" s="264"/>
      <c r="Z181" s="264"/>
    </row>
    <row r="182" ht="12.75" customHeight="1">
      <c r="A182" s="264"/>
      <c r="B182" s="264"/>
      <c r="C182" s="264"/>
      <c r="D182" s="264"/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</row>
    <row r="183" ht="12.75" customHeight="1">
      <c r="A183" s="264"/>
      <c r="B183" s="264"/>
      <c r="C183" s="264"/>
      <c r="D183" s="264"/>
      <c r="E183" s="264"/>
      <c r="F183" s="264"/>
      <c r="G183" s="264"/>
      <c r="H183" s="264"/>
      <c r="I183" s="264"/>
      <c r="J183" s="264"/>
      <c r="K183" s="264"/>
      <c r="L183" s="264"/>
      <c r="M183" s="264"/>
      <c r="N183" s="264"/>
      <c r="O183" s="264"/>
      <c r="P183" s="264"/>
      <c r="Q183" s="264"/>
      <c r="R183" s="264"/>
      <c r="S183" s="264"/>
      <c r="T183" s="264"/>
      <c r="U183" s="264"/>
      <c r="V183" s="264"/>
      <c r="W183" s="264"/>
      <c r="X183" s="264"/>
      <c r="Y183" s="264"/>
      <c r="Z183" s="264"/>
    </row>
    <row r="184" ht="12.75" customHeight="1">
      <c r="A184" s="264"/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264"/>
      <c r="T184" s="264"/>
      <c r="U184" s="264"/>
      <c r="V184" s="264"/>
      <c r="W184" s="264"/>
      <c r="X184" s="264"/>
      <c r="Y184" s="264"/>
      <c r="Z184" s="264"/>
    </row>
    <row r="185" ht="12.75" customHeight="1">
      <c r="A185" s="264"/>
      <c r="B185" s="264"/>
      <c r="C185" s="264"/>
      <c r="D185" s="264"/>
      <c r="E185" s="264"/>
      <c r="F185" s="264"/>
      <c r="G185" s="264"/>
      <c r="H185" s="264"/>
      <c r="I185" s="264"/>
      <c r="J185" s="264"/>
      <c r="K185" s="264"/>
      <c r="L185" s="264"/>
      <c r="M185" s="264"/>
      <c r="N185" s="264"/>
      <c r="O185" s="264"/>
      <c r="P185" s="264"/>
      <c r="Q185" s="264"/>
      <c r="R185" s="264"/>
      <c r="S185" s="264"/>
      <c r="T185" s="264"/>
      <c r="U185" s="264"/>
      <c r="V185" s="264"/>
      <c r="W185" s="264"/>
      <c r="X185" s="264"/>
      <c r="Y185" s="264"/>
      <c r="Z185" s="264"/>
    </row>
    <row r="186" ht="12.75" customHeight="1">
      <c r="A186" s="264"/>
      <c r="B186" s="264"/>
      <c r="C186" s="264"/>
      <c r="D186" s="264"/>
      <c r="E186" s="264"/>
      <c r="F186" s="264"/>
      <c r="G186" s="264"/>
      <c r="H186" s="264"/>
      <c r="I186" s="264"/>
      <c r="J186" s="264"/>
      <c r="K186" s="264"/>
      <c r="L186" s="264"/>
      <c r="M186" s="264"/>
      <c r="N186" s="264"/>
      <c r="O186" s="264"/>
      <c r="P186" s="264"/>
      <c r="Q186" s="264"/>
      <c r="R186" s="264"/>
      <c r="S186" s="264"/>
      <c r="T186" s="264"/>
      <c r="U186" s="264"/>
      <c r="V186" s="264"/>
      <c r="W186" s="264"/>
      <c r="X186" s="264"/>
      <c r="Y186" s="264"/>
      <c r="Z186" s="264"/>
    </row>
    <row r="187" ht="12.75" customHeight="1">
      <c r="A187" s="264"/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264"/>
      <c r="T187" s="264"/>
      <c r="U187" s="264"/>
      <c r="V187" s="264"/>
      <c r="W187" s="264"/>
      <c r="X187" s="264"/>
      <c r="Y187" s="264"/>
      <c r="Z187" s="264"/>
    </row>
    <row r="188" ht="12.75" customHeight="1">
      <c r="A188" s="264"/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264"/>
      <c r="T188" s="264"/>
      <c r="U188" s="264"/>
      <c r="V188" s="264"/>
      <c r="W188" s="264"/>
      <c r="X188" s="264"/>
      <c r="Y188" s="264"/>
      <c r="Z188" s="264"/>
    </row>
    <row r="189" ht="12.75" customHeight="1">
      <c r="A189" s="264"/>
      <c r="B189" s="264"/>
      <c r="C189" s="264"/>
      <c r="D189" s="264"/>
      <c r="E189" s="264"/>
      <c r="F189" s="264"/>
      <c r="G189" s="264"/>
      <c r="H189" s="264"/>
      <c r="I189" s="264"/>
      <c r="J189" s="264"/>
      <c r="K189" s="264"/>
      <c r="L189" s="264"/>
      <c r="M189" s="264"/>
      <c r="N189" s="264"/>
      <c r="O189" s="264"/>
      <c r="P189" s="264"/>
      <c r="Q189" s="264"/>
      <c r="R189" s="264"/>
      <c r="S189" s="264"/>
      <c r="T189" s="264"/>
      <c r="U189" s="264"/>
      <c r="V189" s="264"/>
      <c r="W189" s="264"/>
      <c r="X189" s="264"/>
      <c r="Y189" s="264"/>
      <c r="Z189" s="264"/>
    </row>
    <row r="190" ht="12.75" customHeight="1">
      <c r="A190" s="264"/>
      <c r="B190" s="264"/>
      <c r="C190" s="264"/>
      <c r="D190" s="264"/>
      <c r="E190" s="264"/>
      <c r="F190" s="264"/>
      <c r="G190" s="264"/>
      <c r="H190" s="264"/>
      <c r="I190" s="264"/>
      <c r="J190" s="264"/>
      <c r="K190" s="264"/>
      <c r="L190" s="264"/>
      <c r="M190" s="264"/>
      <c r="N190" s="264"/>
      <c r="O190" s="264"/>
      <c r="P190" s="264"/>
      <c r="Q190" s="264"/>
      <c r="R190" s="264"/>
      <c r="S190" s="264"/>
      <c r="T190" s="264"/>
      <c r="U190" s="264"/>
      <c r="V190" s="264"/>
      <c r="W190" s="264"/>
      <c r="X190" s="264"/>
      <c r="Y190" s="264"/>
      <c r="Z190" s="264"/>
    </row>
    <row r="191" ht="12.75" customHeight="1">
      <c r="A191" s="264"/>
      <c r="B191" s="264"/>
      <c r="C191" s="264"/>
      <c r="D191" s="264"/>
      <c r="E191" s="264"/>
      <c r="F191" s="264"/>
      <c r="G191" s="264"/>
      <c r="H191" s="264"/>
      <c r="I191" s="264"/>
      <c r="J191" s="264"/>
      <c r="K191" s="264"/>
      <c r="L191" s="264"/>
      <c r="M191" s="264"/>
      <c r="N191" s="264"/>
      <c r="O191" s="264"/>
      <c r="P191" s="264"/>
      <c r="Q191" s="264"/>
      <c r="R191" s="264"/>
      <c r="S191" s="264"/>
      <c r="T191" s="264"/>
      <c r="U191" s="264"/>
      <c r="V191" s="264"/>
      <c r="W191" s="264"/>
      <c r="X191" s="264"/>
      <c r="Y191" s="264"/>
      <c r="Z191" s="264"/>
    </row>
    <row r="192" ht="12.75" customHeight="1">
      <c r="A192" s="264"/>
      <c r="B192" s="264"/>
      <c r="C192" s="264"/>
      <c r="D192" s="264"/>
      <c r="E192" s="264"/>
      <c r="F192" s="264"/>
      <c r="G192" s="264"/>
      <c r="H192" s="264"/>
      <c r="I192" s="264"/>
      <c r="J192" s="264"/>
      <c r="K192" s="264"/>
      <c r="L192" s="264"/>
      <c r="M192" s="264"/>
      <c r="N192" s="264"/>
      <c r="O192" s="264"/>
      <c r="P192" s="264"/>
      <c r="Q192" s="264"/>
      <c r="R192" s="264"/>
      <c r="S192" s="264"/>
      <c r="T192" s="264"/>
      <c r="U192" s="264"/>
      <c r="V192" s="264"/>
      <c r="W192" s="264"/>
      <c r="X192" s="264"/>
      <c r="Y192" s="264"/>
      <c r="Z192" s="264"/>
    </row>
    <row r="193" ht="12.75" customHeight="1">
      <c r="A193" s="264"/>
      <c r="B193" s="264"/>
      <c r="C193" s="264"/>
      <c r="D193" s="264"/>
      <c r="E193" s="264"/>
      <c r="F193" s="264"/>
      <c r="G193" s="264"/>
      <c r="H193" s="264"/>
      <c r="I193" s="264"/>
      <c r="J193" s="264"/>
      <c r="K193" s="264"/>
      <c r="L193" s="264"/>
      <c r="M193" s="264"/>
      <c r="N193" s="264"/>
      <c r="O193" s="264"/>
      <c r="P193" s="264"/>
      <c r="Q193" s="264"/>
      <c r="R193" s="264"/>
      <c r="S193" s="264"/>
      <c r="T193" s="264"/>
      <c r="U193" s="264"/>
      <c r="V193" s="264"/>
      <c r="W193" s="264"/>
      <c r="X193" s="264"/>
      <c r="Y193" s="264"/>
      <c r="Z193" s="264"/>
    </row>
    <row r="194" ht="12.75" customHeight="1">
      <c r="A194" s="264"/>
      <c r="B194" s="264"/>
      <c r="C194" s="264"/>
      <c r="D194" s="264"/>
      <c r="E194" s="264"/>
      <c r="F194" s="264"/>
      <c r="G194" s="264"/>
      <c r="H194" s="264"/>
      <c r="I194" s="264"/>
      <c r="J194" s="264"/>
      <c r="K194" s="264"/>
      <c r="L194" s="264"/>
      <c r="M194" s="264"/>
      <c r="N194" s="264"/>
      <c r="O194" s="264"/>
      <c r="P194" s="264"/>
      <c r="Q194" s="264"/>
      <c r="R194" s="264"/>
      <c r="S194" s="264"/>
      <c r="T194" s="264"/>
      <c r="U194" s="264"/>
      <c r="V194" s="264"/>
      <c r="W194" s="264"/>
      <c r="X194" s="264"/>
      <c r="Y194" s="264"/>
      <c r="Z194" s="264"/>
    </row>
    <row r="195" ht="12.75" customHeight="1">
      <c r="A195" s="264"/>
      <c r="B195" s="264"/>
      <c r="C195" s="264"/>
      <c r="D195" s="264"/>
      <c r="E195" s="264"/>
      <c r="F195" s="264"/>
      <c r="G195" s="264"/>
      <c r="H195" s="264"/>
      <c r="I195" s="264"/>
      <c r="J195" s="264"/>
      <c r="K195" s="264"/>
      <c r="L195" s="264"/>
      <c r="M195" s="264"/>
      <c r="N195" s="264"/>
      <c r="O195" s="264"/>
      <c r="P195" s="264"/>
      <c r="Q195" s="264"/>
      <c r="R195" s="264"/>
      <c r="S195" s="264"/>
      <c r="T195" s="264"/>
      <c r="U195" s="264"/>
      <c r="V195" s="264"/>
      <c r="W195" s="264"/>
      <c r="X195" s="264"/>
      <c r="Y195" s="264"/>
      <c r="Z195" s="264"/>
    </row>
    <row r="196" ht="12.75" customHeight="1">
      <c r="A196" s="264"/>
      <c r="B196" s="264"/>
      <c r="C196" s="264"/>
      <c r="D196" s="264"/>
      <c r="E196" s="264"/>
      <c r="F196" s="264"/>
      <c r="G196" s="264"/>
      <c r="H196" s="264"/>
      <c r="I196" s="264"/>
      <c r="J196" s="264"/>
      <c r="K196" s="264"/>
      <c r="L196" s="264"/>
      <c r="M196" s="264"/>
      <c r="N196" s="264"/>
      <c r="O196" s="264"/>
      <c r="P196" s="264"/>
      <c r="Q196" s="264"/>
      <c r="R196" s="264"/>
      <c r="S196" s="264"/>
      <c r="T196" s="264"/>
      <c r="U196" s="264"/>
      <c r="V196" s="264"/>
      <c r="W196" s="264"/>
      <c r="X196" s="264"/>
      <c r="Y196" s="264"/>
      <c r="Z196" s="264"/>
    </row>
    <row r="197" ht="12.75" customHeight="1">
      <c r="A197" s="264"/>
      <c r="B197" s="264"/>
      <c r="C197" s="264"/>
      <c r="D197" s="264"/>
      <c r="E197" s="264"/>
      <c r="F197" s="264"/>
      <c r="G197" s="264"/>
      <c r="H197" s="264"/>
      <c r="I197" s="264"/>
      <c r="J197" s="264"/>
      <c r="K197" s="264"/>
      <c r="L197" s="264"/>
      <c r="M197" s="264"/>
      <c r="N197" s="264"/>
      <c r="O197" s="264"/>
      <c r="P197" s="264"/>
      <c r="Q197" s="264"/>
      <c r="R197" s="264"/>
      <c r="S197" s="264"/>
      <c r="T197" s="264"/>
      <c r="U197" s="264"/>
      <c r="V197" s="264"/>
      <c r="W197" s="264"/>
      <c r="X197" s="264"/>
      <c r="Y197" s="264"/>
      <c r="Z197" s="264"/>
    </row>
    <row r="198" ht="12.75" customHeight="1">
      <c r="A198" s="264"/>
      <c r="B198" s="264"/>
      <c r="C198" s="264"/>
      <c r="D198" s="264"/>
      <c r="E198" s="264"/>
      <c r="F198" s="264"/>
      <c r="G198" s="264"/>
      <c r="H198" s="264"/>
      <c r="I198" s="264"/>
      <c r="J198" s="264"/>
      <c r="K198" s="264"/>
      <c r="L198" s="264"/>
      <c r="M198" s="264"/>
      <c r="N198" s="264"/>
      <c r="O198" s="264"/>
      <c r="P198" s="264"/>
      <c r="Q198" s="264"/>
      <c r="R198" s="264"/>
      <c r="S198" s="264"/>
      <c r="T198" s="264"/>
      <c r="U198" s="264"/>
      <c r="V198" s="264"/>
      <c r="W198" s="264"/>
      <c r="X198" s="264"/>
      <c r="Y198" s="264"/>
      <c r="Z198" s="264"/>
    </row>
    <row r="199" ht="12.75" customHeight="1">
      <c r="A199" s="264"/>
      <c r="B199" s="264"/>
      <c r="C199" s="264"/>
      <c r="D199" s="264"/>
      <c r="E199" s="264"/>
      <c r="F199" s="264"/>
      <c r="G199" s="264"/>
      <c r="H199" s="264"/>
      <c r="I199" s="264"/>
      <c r="J199" s="264"/>
      <c r="K199" s="264"/>
      <c r="L199" s="264"/>
      <c r="M199" s="264"/>
      <c r="N199" s="264"/>
      <c r="O199" s="264"/>
      <c r="P199" s="264"/>
      <c r="Q199" s="264"/>
      <c r="R199" s="264"/>
      <c r="S199" s="264"/>
      <c r="T199" s="264"/>
      <c r="U199" s="264"/>
      <c r="V199" s="264"/>
      <c r="W199" s="264"/>
      <c r="X199" s="264"/>
      <c r="Y199" s="264"/>
      <c r="Z199" s="264"/>
    </row>
    <row r="200" ht="12.75" customHeight="1">
      <c r="A200" s="264"/>
      <c r="B200" s="264"/>
      <c r="C200" s="264"/>
      <c r="D200" s="264"/>
      <c r="E200" s="264"/>
      <c r="F200" s="264"/>
      <c r="G200" s="264"/>
      <c r="H200" s="264"/>
      <c r="I200" s="264"/>
      <c r="J200" s="264"/>
      <c r="K200" s="264"/>
      <c r="L200" s="264"/>
      <c r="M200" s="264"/>
      <c r="N200" s="264"/>
      <c r="O200" s="264"/>
      <c r="P200" s="264"/>
      <c r="Q200" s="264"/>
      <c r="R200" s="264"/>
      <c r="S200" s="264"/>
      <c r="T200" s="264"/>
      <c r="U200" s="264"/>
      <c r="V200" s="264"/>
      <c r="W200" s="264"/>
      <c r="X200" s="264"/>
      <c r="Y200" s="264"/>
      <c r="Z200" s="264"/>
    </row>
    <row r="201" ht="12.75" customHeight="1">
      <c r="A201" s="264"/>
      <c r="B201" s="264"/>
      <c r="C201" s="264"/>
      <c r="D201" s="264"/>
      <c r="E201" s="264"/>
      <c r="F201" s="264"/>
      <c r="G201" s="264"/>
      <c r="H201" s="264"/>
      <c r="I201" s="264"/>
      <c r="J201" s="264"/>
      <c r="K201" s="264"/>
      <c r="L201" s="264"/>
      <c r="M201" s="264"/>
      <c r="N201" s="264"/>
      <c r="O201" s="264"/>
      <c r="P201" s="264"/>
      <c r="Q201" s="264"/>
      <c r="R201" s="264"/>
      <c r="S201" s="264"/>
      <c r="T201" s="264"/>
      <c r="U201" s="264"/>
      <c r="V201" s="264"/>
      <c r="W201" s="264"/>
      <c r="X201" s="264"/>
      <c r="Y201" s="264"/>
      <c r="Z201" s="264"/>
    </row>
    <row r="202" ht="12.75" customHeight="1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</row>
    <row r="203" ht="12.75" customHeight="1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</row>
    <row r="204" ht="12.75" customHeight="1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</row>
    <row r="205" ht="12.75" customHeight="1">
      <c r="A205" s="264"/>
      <c r="B205" s="264"/>
      <c r="C205" s="264"/>
      <c r="D205" s="264"/>
      <c r="E205" s="264"/>
      <c r="F205" s="264"/>
      <c r="G205" s="264"/>
      <c r="H205" s="264"/>
      <c r="I205" s="264"/>
      <c r="J205" s="264"/>
      <c r="K205" s="264"/>
      <c r="L205" s="264"/>
      <c r="M205" s="264"/>
      <c r="N205" s="264"/>
      <c r="O205" s="264"/>
      <c r="P205" s="264"/>
      <c r="Q205" s="264"/>
      <c r="R205" s="264"/>
      <c r="S205" s="264"/>
      <c r="T205" s="264"/>
      <c r="U205" s="264"/>
      <c r="V205" s="264"/>
      <c r="W205" s="264"/>
      <c r="X205" s="264"/>
      <c r="Y205" s="264"/>
      <c r="Z205" s="264"/>
    </row>
    <row r="206" ht="12.75" customHeight="1">
      <c r="A206" s="264"/>
      <c r="B206" s="264"/>
      <c r="C206" s="264"/>
      <c r="D206" s="264"/>
      <c r="E206" s="264"/>
      <c r="F206" s="264"/>
      <c r="G206" s="264"/>
      <c r="H206" s="264"/>
      <c r="I206" s="264"/>
      <c r="J206" s="264"/>
      <c r="K206" s="264"/>
      <c r="L206" s="264"/>
      <c r="M206" s="264"/>
      <c r="N206" s="264"/>
      <c r="O206" s="264"/>
      <c r="P206" s="264"/>
      <c r="Q206" s="264"/>
      <c r="R206" s="264"/>
      <c r="S206" s="264"/>
      <c r="T206" s="264"/>
      <c r="U206" s="264"/>
      <c r="V206" s="264"/>
      <c r="W206" s="264"/>
      <c r="X206" s="264"/>
      <c r="Y206" s="264"/>
      <c r="Z206" s="264"/>
    </row>
    <row r="207" ht="12.75" customHeight="1">
      <c r="A207" s="264"/>
      <c r="B207" s="264"/>
      <c r="C207" s="264"/>
      <c r="D207" s="264"/>
      <c r="E207" s="264"/>
      <c r="F207" s="264"/>
      <c r="G207" s="264"/>
      <c r="H207" s="264"/>
      <c r="I207" s="264"/>
      <c r="J207" s="264"/>
      <c r="K207" s="264"/>
      <c r="L207" s="264"/>
      <c r="M207" s="264"/>
      <c r="N207" s="264"/>
      <c r="O207" s="264"/>
      <c r="P207" s="264"/>
      <c r="Q207" s="264"/>
      <c r="R207" s="264"/>
      <c r="S207" s="264"/>
      <c r="T207" s="264"/>
      <c r="U207" s="264"/>
      <c r="V207" s="264"/>
      <c r="W207" s="264"/>
      <c r="X207" s="264"/>
      <c r="Y207" s="264"/>
      <c r="Z207" s="264"/>
    </row>
    <row r="208" ht="12.75" customHeight="1">
      <c r="A208" s="264"/>
      <c r="B208" s="264"/>
      <c r="C208" s="264"/>
      <c r="D208" s="264"/>
      <c r="E208" s="264"/>
      <c r="F208" s="264"/>
      <c r="G208" s="264"/>
      <c r="H208" s="264"/>
      <c r="I208" s="264"/>
      <c r="J208" s="264"/>
      <c r="K208" s="264"/>
      <c r="L208" s="264"/>
      <c r="M208" s="264"/>
      <c r="N208" s="264"/>
      <c r="O208" s="264"/>
      <c r="P208" s="264"/>
      <c r="Q208" s="264"/>
      <c r="R208" s="264"/>
      <c r="S208" s="264"/>
      <c r="T208" s="264"/>
      <c r="U208" s="264"/>
      <c r="V208" s="264"/>
      <c r="W208" s="264"/>
      <c r="X208" s="264"/>
      <c r="Y208" s="264"/>
      <c r="Z208" s="264"/>
    </row>
    <row r="209" ht="12.75" customHeight="1">
      <c r="A209" s="264"/>
      <c r="B209" s="264"/>
      <c r="C209" s="264"/>
      <c r="D209" s="264"/>
      <c r="E209" s="264"/>
      <c r="F209" s="264"/>
      <c r="G209" s="264"/>
      <c r="H209" s="264"/>
      <c r="I209" s="264"/>
      <c r="J209" s="264"/>
      <c r="K209" s="264"/>
      <c r="L209" s="264"/>
      <c r="M209" s="264"/>
      <c r="N209" s="264"/>
      <c r="O209" s="264"/>
      <c r="P209" s="264"/>
      <c r="Q209" s="264"/>
      <c r="R209" s="264"/>
      <c r="S209" s="264"/>
      <c r="T209" s="264"/>
      <c r="U209" s="264"/>
      <c r="V209" s="264"/>
      <c r="W209" s="264"/>
      <c r="X209" s="264"/>
      <c r="Y209" s="264"/>
      <c r="Z209" s="264"/>
    </row>
    <row r="210" ht="12.75" customHeight="1">
      <c r="A210" s="264"/>
      <c r="B210" s="264"/>
      <c r="C210" s="264"/>
      <c r="D210" s="264"/>
      <c r="E210" s="264"/>
      <c r="F210" s="264"/>
      <c r="G210" s="264"/>
      <c r="H210" s="264"/>
      <c r="I210" s="264"/>
      <c r="J210" s="264"/>
      <c r="K210" s="264"/>
      <c r="L210" s="264"/>
      <c r="M210" s="264"/>
      <c r="N210" s="264"/>
      <c r="O210" s="264"/>
      <c r="P210" s="264"/>
      <c r="Q210" s="264"/>
      <c r="R210" s="264"/>
      <c r="S210" s="264"/>
      <c r="T210" s="264"/>
      <c r="U210" s="264"/>
      <c r="V210" s="264"/>
      <c r="W210" s="264"/>
      <c r="X210" s="264"/>
      <c r="Y210" s="264"/>
      <c r="Z210" s="264"/>
    </row>
    <row r="211" ht="12.75" customHeight="1">
      <c r="A211" s="264"/>
      <c r="B211" s="264"/>
      <c r="C211" s="264"/>
      <c r="D211" s="264"/>
      <c r="E211" s="264"/>
      <c r="F211" s="264"/>
      <c r="G211" s="264"/>
      <c r="H211" s="264"/>
      <c r="I211" s="264"/>
      <c r="J211" s="264"/>
      <c r="K211" s="264"/>
      <c r="L211" s="264"/>
      <c r="M211" s="264"/>
      <c r="N211" s="264"/>
      <c r="O211" s="264"/>
      <c r="P211" s="264"/>
      <c r="Q211" s="264"/>
      <c r="R211" s="264"/>
      <c r="S211" s="264"/>
      <c r="T211" s="264"/>
      <c r="U211" s="264"/>
      <c r="V211" s="264"/>
      <c r="W211" s="264"/>
      <c r="X211" s="264"/>
      <c r="Y211" s="264"/>
      <c r="Z211" s="264"/>
    </row>
    <row r="212" ht="12.75" customHeight="1">
      <c r="A212" s="264"/>
      <c r="B212" s="264"/>
      <c r="C212" s="264"/>
      <c r="D212" s="264"/>
      <c r="E212" s="264"/>
      <c r="F212" s="264"/>
      <c r="G212" s="264"/>
      <c r="H212" s="264"/>
      <c r="I212" s="264"/>
      <c r="J212" s="264"/>
      <c r="K212" s="264"/>
      <c r="L212" s="264"/>
      <c r="M212" s="264"/>
      <c r="N212" s="264"/>
      <c r="O212" s="264"/>
      <c r="P212" s="264"/>
      <c r="Q212" s="264"/>
      <c r="R212" s="264"/>
      <c r="S212" s="264"/>
      <c r="T212" s="264"/>
      <c r="U212" s="264"/>
      <c r="V212" s="264"/>
      <c r="W212" s="264"/>
      <c r="X212" s="264"/>
      <c r="Y212" s="264"/>
      <c r="Z212" s="264"/>
    </row>
    <row r="213" ht="12.75" customHeight="1">
      <c r="A213" s="264"/>
      <c r="B213" s="264"/>
      <c r="C213" s="264"/>
      <c r="D213" s="264"/>
      <c r="E213" s="264"/>
      <c r="F213" s="264"/>
      <c r="G213" s="264"/>
      <c r="H213" s="264"/>
      <c r="I213" s="264"/>
      <c r="J213" s="264"/>
      <c r="K213" s="264"/>
      <c r="L213" s="264"/>
      <c r="M213" s="264"/>
      <c r="N213" s="264"/>
      <c r="O213" s="264"/>
      <c r="P213" s="264"/>
      <c r="Q213" s="264"/>
      <c r="R213" s="264"/>
      <c r="S213" s="264"/>
      <c r="T213" s="264"/>
      <c r="U213" s="264"/>
      <c r="V213" s="264"/>
      <c r="W213" s="264"/>
      <c r="X213" s="264"/>
      <c r="Y213" s="264"/>
      <c r="Z213" s="264"/>
    </row>
    <row r="214" ht="12.75" customHeight="1">
      <c r="A214" s="264"/>
      <c r="B214" s="264"/>
      <c r="C214" s="264"/>
      <c r="D214" s="264"/>
      <c r="E214" s="264"/>
      <c r="F214" s="264"/>
      <c r="G214" s="264"/>
      <c r="H214" s="264"/>
      <c r="I214" s="264"/>
      <c r="J214" s="264"/>
      <c r="K214" s="264"/>
      <c r="L214" s="264"/>
      <c r="M214" s="264"/>
      <c r="N214" s="264"/>
      <c r="O214" s="264"/>
      <c r="P214" s="264"/>
      <c r="Q214" s="264"/>
      <c r="R214" s="264"/>
      <c r="S214" s="264"/>
      <c r="T214" s="264"/>
      <c r="U214" s="264"/>
      <c r="V214" s="264"/>
      <c r="W214" s="264"/>
      <c r="X214" s="264"/>
      <c r="Y214" s="264"/>
      <c r="Z214" s="264"/>
    </row>
    <row r="215" ht="12.75" customHeight="1">
      <c r="A215" s="264"/>
      <c r="B215" s="264"/>
      <c r="C215" s="264"/>
      <c r="D215" s="264"/>
      <c r="E215" s="264"/>
      <c r="F215" s="264"/>
      <c r="G215" s="264"/>
      <c r="H215" s="264"/>
      <c r="I215" s="264"/>
      <c r="J215" s="264"/>
      <c r="K215" s="264"/>
      <c r="L215" s="264"/>
      <c r="M215" s="264"/>
      <c r="N215" s="264"/>
      <c r="O215" s="264"/>
      <c r="P215" s="264"/>
      <c r="Q215" s="264"/>
      <c r="R215" s="264"/>
      <c r="S215" s="264"/>
      <c r="T215" s="264"/>
      <c r="U215" s="264"/>
      <c r="V215" s="264"/>
      <c r="W215" s="264"/>
      <c r="X215" s="264"/>
      <c r="Y215" s="264"/>
      <c r="Z215" s="264"/>
    </row>
    <row r="216" ht="12.75" customHeight="1">
      <c r="A216" s="264"/>
      <c r="B216" s="264"/>
      <c r="C216" s="264"/>
      <c r="D216" s="264"/>
      <c r="E216" s="264"/>
      <c r="F216" s="264"/>
      <c r="G216" s="264"/>
      <c r="H216" s="264"/>
      <c r="I216" s="264"/>
      <c r="J216" s="264"/>
      <c r="K216" s="264"/>
      <c r="L216" s="264"/>
      <c r="M216" s="264"/>
      <c r="N216" s="264"/>
      <c r="O216" s="264"/>
      <c r="P216" s="264"/>
      <c r="Q216" s="264"/>
      <c r="R216" s="264"/>
      <c r="S216" s="264"/>
      <c r="T216" s="264"/>
      <c r="U216" s="264"/>
      <c r="V216" s="264"/>
      <c r="W216" s="264"/>
      <c r="X216" s="264"/>
      <c r="Y216" s="264"/>
      <c r="Z216" s="264"/>
    </row>
    <row r="217" ht="12.75" customHeight="1">
      <c r="A217" s="264"/>
      <c r="B217" s="264"/>
      <c r="C217" s="264"/>
      <c r="D217" s="264"/>
      <c r="E217" s="264"/>
      <c r="F217" s="264"/>
      <c r="G217" s="264"/>
      <c r="H217" s="264"/>
      <c r="I217" s="264"/>
      <c r="J217" s="264"/>
      <c r="K217" s="264"/>
      <c r="L217" s="264"/>
      <c r="M217" s="264"/>
      <c r="N217" s="264"/>
      <c r="O217" s="264"/>
      <c r="P217" s="264"/>
      <c r="Q217" s="264"/>
      <c r="R217" s="264"/>
      <c r="S217" s="264"/>
      <c r="T217" s="264"/>
      <c r="U217" s="264"/>
      <c r="V217" s="264"/>
      <c r="W217" s="264"/>
      <c r="X217" s="264"/>
      <c r="Y217" s="264"/>
      <c r="Z217" s="264"/>
    </row>
    <row r="218" ht="12.75" customHeight="1">
      <c r="A218" s="264"/>
      <c r="B218" s="264"/>
      <c r="C218" s="264"/>
      <c r="D218" s="264"/>
      <c r="E218" s="264"/>
      <c r="F218" s="264"/>
      <c r="G218" s="264"/>
      <c r="H218" s="264"/>
      <c r="I218" s="264"/>
      <c r="J218" s="264"/>
      <c r="K218" s="264"/>
      <c r="L218" s="264"/>
      <c r="M218" s="264"/>
      <c r="N218" s="264"/>
      <c r="O218" s="264"/>
      <c r="P218" s="264"/>
      <c r="Q218" s="264"/>
      <c r="R218" s="264"/>
      <c r="S218" s="264"/>
      <c r="T218" s="264"/>
      <c r="U218" s="264"/>
      <c r="V218" s="264"/>
      <c r="W218" s="264"/>
      <c r="X218" s="264"/>
      <c r="Y218" s="264"/>
      <c r="Z218" s="264"/>
    </row>
    <row r="219" ht="12.75" customHeight="1">
      <c r="A219" s="264"/>
      <c r="B219" s="264"/>
      <c r="C219" s="264"/>
      <c r="D219" s="264"/>
      <c r="E219" s="264"/>
      <c r="F219" s="264"/>
      <c r="G219" s="264"/>
      <c r="H219" s="264"/>
      <c r="I219" s="264"/>
      <c r="J219" s="264"/>
      <c r="K219" s="264"/>
      <c r="L219" s="264"/>
      <c r="M219" s="264"/>
      <c r="N219" s="264"/>
      <c r="O219" s="264"/>
      <c r="P219" s="264"/>
      <c r="Q219" s="264"/>
      <c r="R219" s="264"/>
      <c r="S219" s="264"/>
      <c r="T219" s="264"/>
      <c r="U219" s="264"/>
      <c r="V219" s="264"/>
      <c r="W219" s="264"/>
      <c r="X219" s="264"/>
      <c r="Y219" s="264"/>
      <c r="Z219" s="264"/>
    </row>
    <row r="220" ht="12.75" customHeight="1">
      <c r="A220" s="264"/>
      <c r="B220" s="264"/>
      <c r="C220" s="264"/>
      <c r="D220" s="264"/>
      <c r="E220" s="264"/>
      <c r="F220" s="264"/>
      <c r="G220" s="264"/>
      <c r="H220" s="264"/>
      <c r="I220" s="264"/>
      <c r="J220" s="264"/>
      <c r="K220" s="264"/>
      <c r="L220" s="264"/>
      <c r="M220" s="264"/>
      <c r="N220" s="264"/>
      <c r="O220" s="264"/>
      <c r="P220" s="264"/>
      <c r="Q220" s="264"/>
      <c r="R220" s="264"/>
      <c r="S220" s="264"/>
      <c r="T220" s="264"/>
      <c r="U220" s="264"/>
      <c r="V220" s="264"/>
      <c r="W220" s="264"/>
      <c r="X220" s="264"/>
      <c r="Y220" s="264"/>
      <c r="Z220" s="264"/>
    </row>
    <row r="221" ht="12.75" customHeight="1">
      <c r="A221" s="264"/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264"/>
      <c r="T221" s="264"/>
      <c r="U221" s="264"/>
      <c r="V221" s="264"/>
      <c r="W221" s="264"/>
      <c r="X221" s="264"/>
      <c r="Y221" s="264"/>
      <c r="Z221" s="264"/>
    </row>
    <row r="222" ht="12.75" customHeight="1">
      <c r="A222" s="264"/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264"/>
      <c r="T222" s="264"/>
      <c r="U222" s="264"/>
      <c r="V222" s="264"/>
      <c r="W222" s="264"/>
      <c r="X222" s="264"/>
      <c r="Y222" s="264"/>
      <c r="Z222" s="264"/>
    </row>
    <row r="223" ht="12.75" customHeight="1">
      <c r="A223" s="264"/>
      <c r="B223" s="264"/>
      <c r="C223" s="264"/>
      <c r="D223" s="264"/>
      <c r="E223" s="264"/>
      <c r="F223" s="264"/>
      <c r="G223" s="264"/>
      <c r="H223" s="264"/>
      <c r="I223" s="264"/>
      <c r="J223" s="264"/>
      <c r="K223" s="264"/>
      <c r="L223" s="264"/>
      <c r="M223" s="264"/>
      <c r="N223" s="264"/>
      <c r="O223" s="264"/>
      <c r="P223" s="264"/>
      <c r="Q223" s="264"/>
      <c r="R223" s="264"/>
      <c r="S223" s="264"/>
      <c r="T223" s="264"/>
      <c r="U223" s="264"/>
      <c r="V223" s="264"/>
      <c r="W223" s="264"/>
      <c r="X223" s="264"/>
      <c r="Y223" s="264"/>
      <c r="Z223" s="264"/>
    </row>
    <row r="224" ht="12.75" customHeight="1">
      <c r="A224" s="264"/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264"/>
      <c r="T224" s="264"/>
      <c r="U224" s="264"/>
      <c r="V224" s="264"/>
      <c r="W224" s="264"/>
      <c r="X224" s="264"/>
      <c r="Y224" s="264"/>
      <c r="Z224" s="264"/>
    </row>
    <row r="225" ht="12.75" customHeight="1">
      <c r="A225" s="264"/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264"/>
      <c r="T225" s="264"/>
      <c r="U225" s="264"/>
      <c r="V225" s="264"/>
      <c r="W225" s="264"/>
      <c r="X225" s="264"/>
      <c r="Y225" s="264"/>
      <c r="Z225" s="264"/>
    </row>
    <row r="226" ht="12.75" customHeight="1">
      <c r="A226" s="264"/>
      <c r="B226" s="264"/>
      <c r="C226" s="264"/>
      <c r="D226" s="264"/>
      <c r="E226" s="264"/>
      <c r="F226" s="264"/>
      <c r="G226" s="264"/>
      <c r="H226" s="264"/>
      <c r="I226" s="264"/>
      <c r="J226" s="264"/>
      <c r="K226" s="264"/>
      <c r="L226" s="264"/>
      <c r="M226" s="264"/>
      <c r="N226" s="264"/>
      <c r="O226" s="264"/>
      <c r="P226" s="264"/>
      <c r="Q226" s="264"/>
      <c r="R226" s="264"/>
      <c r="S226" s="264"/>
      <c r="T226" s="264"/>
      <c r="U226" s="264"/>
      <c r="V226" s="264"/>
      <c r="W226" s="264"/>
      <c r="X226" s="264"/>
      <c r="Y226" s="264"/>
      <c r="Z226" s="264"/>
    </row>
    <row r="227" ht="12.75" customHeight="1">
      <c r="A227" s="264"/>
      <c r="B227" s="264"/>
      <c r="C227" s="264"/>
      <c r="D227" s="264"/>
      <c r="E227" s="264"/>
      <c r="F227" s="264"/>
      <c r="G227" s="264"/>
      <c r="H227" s="264"/>
      <c r="I227" s="264"/>
      <c r="J227" s="264"/>
      <c r="K227" s="264"/>
      <c r="L227" s="264"/>
      <c r="M227" s="264"/>
      <c r="N227" s="264"/>
      <c r="O227" s="264"/>
      <c r="P227" s="264"/>
      <c r="Q227" s="264"/>
      <c r="R227" s="264"/>
      <c r="S227" s="264"/>
      <c r="T227" s="264"/>
      <c r="U227" s="264"/>
      <c r="V227" s="264"/>
      <c r="W227" s="264"/>
      <c r="X227" s="264"/>
      <c r="Y227" s="264"/>
      <c r="Z227" s="264"/>
    </row>
    <row r="228" ht="12.75" customHeight="1">
      <c r="A228" s="264"/>
      <c r="B228" s="264"/>
      <c r="C228" s="264"/>
      <c r="D228" s="264"/>
      <c r="E228" s="264"/>
      <c r="F228" s="264"/>
      <c r="G228" s="264"/>
      <c r="H228" s="264"/>
      <c r="I228" s="264"/>
      <c r="J228" s="264"/>
      <c r="K228" s="264"/>
      <c r="L228" s="264"/>
      <c r="M228" s="264"/>
      <c r="N228" s="264"/>
      <c r="O228" s="264"/>
      <c r="P228" s="264"/>
      <c r="Q228" s="264"/>
      <c r="R228" s="264"/>
      <c r="S228" s="264"/>
      <c r="T228" s="264"/>
      <c r="U228" s="264"/>
      <c r="V228" s="264"/>
      <c r="W228" s="264"/>
      <c r="X228" s="264"/>
      <c r="Y228" s="264"/>
      <c r="Z228" s="264"/>
    </row>
    <row r="229" ht="12.75" customHeight="1">
      <c r="A229" s="264"/>
      <c r="B229" s="264"/>
      <c r="C229" s="264"/>
      <c r="D229" s="264"/>
      <c r="E229" s="264"/>
      <c r="F229" s="264"/>
      <c r="G229" s="264"/>
      <c r="H229" s="264"/>
      <c r="I229" s="264"/>
      <c r="J229" s="264"/>
      <c r="K229" s="264"/>
      <c r="L229" s="264"/>
      <c r="M229" s="264"/>
      <c r="N229" s="264"/>
      <c r="O229" s="264"/>
      <c r="P229" s="264"/>
      <c r="Q229" s="264"/>
      <c r="R229" s="264"/>
      <c r="S229" s="264"/>
      <c r="T229" s="264"/>
      <c r="U229" s="264"/>
      <c r="V229" s="264"/>
      <c r="W229" s="264"/>
      <c r="X229" s="264"/>
      <c r="Y229" s="264"/>
      <c r="Z229" s="264"/>
    </row>
    <row r="230" ht="12.75" customHeight="1">
      <c r="A230" s="264"/>
      <c r="B230" s="264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ht="12.75" customHeight="1">
      <c r="A231" s="264"/>
      <c r="B231" s="264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ht="12.75" customHeight="1">
      <c r="A232" s="264"/>
      <c r="B232" s="264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ht="12.75" customHeight="1">
      <c r="A233" s="264"/>
      <c r="B233" s="264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ht="12.75" customHeight="1">
      <c r="A234" s="264"/>
      <c r="B234" s="264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ht="12.75" customHeight="1">
      <c r="A235" s="264"/>
      <c r="B235" s="264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ht="12.75" customHeight="1">
      <c r="A236" s="264"/>
      <c r="B236" s="264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ht="12.75" customHeight="1">
      <c r="A237" s="264"/>
      <c r="B237" s="264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ht="12.75" customHeight="1">
      <c r="A238" s="264"/>
      <c r="B238" s="264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ht="12.75" customHeight="1">
      <c r="A239" s="264"/>
      <c r="B239" s="264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ht="12.75" customHeight="1">
      <c r="A240" s="264"/>
      <c r="B240" s="264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ht="12.75" customHeight="1">
      <c r="A241" s="264"/>
      <c r="B241" s="264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ht="12.75" customHeight="1">
      <c r="A242" s="264"/>
      <c r="B242" s="264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ht="12.75" customHeight="1">
      <c r="A243" s="264"/>
      <c r="B243" s="264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ht="12.75" customHeight="1">
      <c r="A244" s="264"/>
      <c r="B244" s="264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ht="12.75" customHeight="1">
      <c r="A245" s="264"/>
      <c r="B245" s="264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ht="12.75" customHeight="1">
      <c r="A246" s="264"/>
      <c r="B246" s="264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ht="12.75" customHeight="1">
      <c r="A247" s="264"/>
      <c r="B247" s="264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ht="12.75" customHeight="1">
      <c r="A248" s="264"/>
      <c r="B248" s="264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ht="12.75" customHeight="1">
      <c r="A249" s="264"/>
      <c r="B249" s="264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ht="12.75" customHeight="1">
      <c r="A250" s="264"/>
      <c r="B250" s="264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ht="12.75" customHeight="1">
      <c r="A251" s="264"/>
      <c r="B251" s="264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ht="12.75" customHeight="1">
      <c r="A252" s="264"/>
      <c r="B252" s="264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ht="12.75" customHeight="1">
      <c r="A253" s="264"/>
      <c r="B253" s="264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ht="12.75" customHeight="1">
      <c r="A254" s="264"/>
      <c r="B254" s="264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ht="12.75" customHeight="1">
      <c r="A255" s="264"/>
      <c r="B255" s="264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ht="12.75" customHeight="1">
      <c r="A256" s="264"/>
      <c r="B256" s="264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ht="12.75" customHeight="1">
      <c r="A257" s="264"/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ht="12.75" customHeight="1">
      <c r="A258" s="264"/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ht="12.75" customHeight="1">
      <c r="A259" s="264"/>
      <c r="B259" s="264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ht="12.75" customHeight="1">
      <c r="A260" s="264"/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ht="12.75" customHeight="1">
      <c r="A261" s="264"/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ht="12.75" customHeight="1">
      <c r="A262" s="264"/>
      <c r="B262" s="264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ht="12.75" customHeight="1">
      <c r="A263" s="264"/>
      <c r="B263" s="264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ht="12.75" customHeight="1">
      <c r="A264" s="264"/>
      <c r="B264" s="264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ht="12.75" customHeight="1">
      <c r="A265" s="264"/>
      <c r="B265" s="264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ht="12.75" customHeight="1">
      <c r="A266" s="264"/>
      <c r="B266" s="264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ht="12.75" customHeight="1">
      <c r="A267" s="264"/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ht="12.75" customHeight="1">
      <c r="A268" s="264"/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ht="12.75" customHeight="1">
      <c r="A269" s="264"/>
      <c r="B269" s="264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ht="12.75" customHeight="1">
      <c r="A270" s="264"/>
      <c r="B270" s="264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ht="12.75" customHeight="1">
      <c r="A271" s="264"/>
      <c r="B271" s="264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ht="12.75" customHeight="1">
      <c r="A272" s="264"/>
      <c r="B272" s="264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ht="12.75" customHeight="1">
      <c r="A273" s="264"/>
      <c r="B273" s="264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ht="12.75" customHeight="1">
      <c r="A274" s="264"/>
      <c r="B274" s="264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ht="12.75" customHeight="1">
      <c r="A275" s="264"/>
      <c r="B275" s="264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ht="12.75" customHeight="1">
      <c r="A276" s="264"/>
      <c r="B276" s="264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ht="12.75" customHeight="1">
      <c r="A277" s="264"/>
      <c r="B277" s="264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ht="12.75" customHeight="1">
      <c r="A278" s="264"/>
      <c r="B278" s="264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ht="12.75" customHeight="1">
      <c r="A279" s="264"/>
      <c r="B279" s="264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ht="12.75" customHeight="1">
      <c r="A280" s="264"/>
      <c r="B280" s="264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ht="12.75" customHeight="1">
      <c r="A281" s="264"/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ht="12.75" customHeight="1">
      <c r="A282" s="264"/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ht="12.75" customHeight="1">
      <c r="A283" s="264"/>
      <c r="B283" s="264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ht="12.75" customHeight="1">
      <c r="A284" s="264"/>
      <c r="B284" s="264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ht="12.75" customHeight="1">
      <c r="A285" s="264"/>
      <c r="B285" s="264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ht="12.75" customHeight="1">
      <c r="A286" s="264"/>
      <c r="B286" s="264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ht="12.75" customHeight="1">
      <c r="A287" s="264"/>
      <c r="B287" s="264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ht="12.75" customHeight="1">
      <c r="A288" s="264"/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ht="12.75" customHeight="1">
      <c r="A289" s="264"/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ht="12.75" customHeight="1">
      <c r="A290" s="264"/>
      <c r="B290" s="264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ht="12.75" customHeight="1">
      <c r="A291" s="264"/>
      <c r="B291" s="264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ht="12.75" customHeight="1">
      <c r="A292" s="264"/>
      <c r="B292" s="264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ht="12.75" customHeight="1">
      <c r="A293" s="264"/>
      <c r="B293" s="264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ht="12.75" customHeight="1">
      <c r="A294" s="264"/>
      <c r="B294" s="264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ht="12.75" customHeight="1">
      <c r="A295" s="264"/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ht="12.75" customHeight="1">
      <c r="A296" s="264"/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ht="12.75" customHeight="1">
      <c r="A297" s="264"/>
      <c r="B297" s="264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ht="12.75" customHeight="1">
      <c r="A298" s="264"/>
      <c r="B298" s="264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ht="12.75" customHeight="1">
      <c r="A299" s="264"/>
      <c r="B299" s="264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ht="12.75" customHeight="1">
      <c r="A300" s="264"/>
      <c r="B300" s="264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ht="12.75" customHeight="1">
      <c r="A301" s="264"/>
      <c r="B301" s="264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ht="12.75" customHeight="1">
      <c r="A302" s="264"/>
      <c r="B302" s="264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ht="12.75" customHeight="1">
      <c r="A303" s="264"/>
      <c r="B303" s="264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ht="12.75" customHeight="1">
      <c r="A304" s="264"/>
      <c r="B304" s="264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ht="12.75" customHeight="1">
      <c r="A305" s="264"/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ht="12.75" customHeight="1">
      <c r="A306" s="264"/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ht="12.75" customHeight="1">
      <c r="A307" s="264"/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ht="12.75" customHeight="1">
      <c r="A308" s="264"/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ht="12.75" customHeight="1">
      <c r="A309" s="264"/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ht="12.75" customHeight="1">
      <c r="A310" s="264"/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ht="12.75" customHeight="1">
      <c r="A311" s="264"/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ht="12.75" customHeight="1">
      <c r="A312" s="264"/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ht="12.75" customHeight="1">
      <c r="A313" s="264"/>
      <c r="B313" s="264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ht="12.75" customHeight="1">
      <c r="A314" s="264"/>
      <c r="B314" s="264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ht="12.75" customHeight="1">
      <c r="A315" s="264"/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ht="12.75" customHeight="1">
      <c r="A316" s="264"/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ht="12.75" customHeight="1">
      <c r="A317" s="264"/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ht="12.75" customHeight="1">
      <c r="A318" s="264"/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ht="12.75" customHeight="1">
      <c r="A319" s="264"/>
      <c r="B319" s="264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ht="12.75" customHeight="1">
      <c r="A320" s="264"/>
      <c r="B320" s="264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ht="12.75" customHeight="1">
      <c r="A321" s="264"/>
      <c r="B321" s="264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ht="12.75" customHeight="1">
      <c r="A322" s="264"/>
      <c r="B322" s="264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ht="12.75" customHeight="1">
      <c r="A323" s="264"/>
      <c r="B323" s="264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ht="12.75" customHeight="1">
      <c r="A324" s="264"/>
      <c r="B324" s="264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ht="12.75" customHeight="1">
      <c r="A325" s="264"/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ht="12.75" customHeight="1">
      <c r="A326" s="264"/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ht="12.75" customHeight="1">
      <c r="A327" s="264"/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ht="12.75" customHeight="1">
      <c r="A328" s="264"/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ht="12.75" customHeight="1">
      <c r="A329" s="264"/>
      <c r="B329" s="264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ht="12.75" customHeight="1">
      <c r="A330" s="264"/>
      <c r="B330" s="264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ht="12.75" customHeight="1">
      <c r="A331" s="264"/>
      <c r="B331" s="264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ht="12.75" customHeight="1">
      <c r="A332" s="264"/>
      <c r="B332" s="264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ht="12.75" customHeight="1">
      <c r="A333" s="264"/>
      <c r="B333" s="264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ht="12.75" customHeight="1">
      <c r="A334" s="264"/>
      <c r="B334" s="264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ht="12.75" customHeight="1">
      <c r="A335" s="264"/>
      <c r="B335" s="264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ht="12.75" customHeight="1">
      <c r="A336" s="264"/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ht="12.75" customHeight="1">
      <c r="A337" s="264"/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ht="12.75" customHeight="1">
      <c r="A338" s="264"/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ht="12.75" customHeight="1">
      <c r="A339" s="264"/>
      <c r="B339" s="264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ht="12.75" customHeight="1">
      <c r="A340" s="264"/>
      <c r="B340" s="264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ht="12.75" customHeight="1">
      <c r="A341" s="264"/>
      <c r="B341" s="264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ht="12.75" customHeight="1">
      <c r="A342" s="264"/>
      <c r="B342" s="264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ht="12.75" customHeight="1">
      <c r="A343" s="264"/>
      <c r="B343" s="264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ht="12.75" customHeight="1">
      <c r="A344" s="264"/>
      <c r="B344" s="264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ht="12.75" customHeight="1">
      <c r="A345" s="264"/>
      <c r="B345" s="264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ht="12.75" customHeight="1">
      <c r="A346" s="264"/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ht="12.75" customHeight="1">
      <c r="A347" s="264"/>
      <c r="B347" s="264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ht="12.75" customHeight="1">
      <c r="A348" s="264"/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ht="12.75" customHeight="1">
      <c r="A349" s="264"/>
      <c r="B349" s="264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ht="12.75" customHeight="1">
      <c r="A350" s="264"/>
      <c r="B350" s="264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ht="12.75" customHeight="1">
      <c r="A351" s="264"/>
      <c r="B351" s="264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ht="12.75" customHeight="1">
      <c r="A352" s="264"/>
      <c r="B352" s="264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ht="12.75" customHeight="1">
      <c r="A353" s="264"/>
      <c r="B353" s="264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ht="12.75" customHeight="1">
      <c r="A354" s="264"/>
      <c r="B354" s="264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ht="12.75" customHeight="1">
      <c r="A355" s="264"/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ht="12.75" customHeight="1">
      <c r="A356" s="264"/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ht="12.75" customHeight="1">
      <c r="A357" s="264"/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ht="12.75" customHeight="1">
      <c r="A358" s="264"/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ht="12.75" customHeight="1">
      <c r="A359" s="264"/>
      <c r="B359" s="264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ht="12.75" customHeight="1">
      <c r="A360" s="264"/>
      <c r="B360" s="264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ht="12.75" customHeight="1">
      <c r="A361" s="264"/>
      <c r="B361" s="264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ht="12.75" customHeight="1">
      <c r="A362" s="264"/>
      <c r="B362" s="264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ht="12.75" customHeight="1">
      <c r="A363" s="264"/>
      <c r="B363" s="264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ht="12.75" customHeight="1">
      <c r="A364" s="264"/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ht="12.75" customHeight="1">
      <c r="A365" s="264"/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ht="12.75" customHeight="1">
      <c r="A366" s="264"/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ht="12.75" customHeight="1">
      <c r="A367" s="264"/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ht="12.75" customHeight="1">
      <c r="A368" s="264"/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ht="12.75" customHeight="1">
      <c r="A369" s="264"/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ht="12.75" customHeight="1">
      <c r="A370" s="264"/>
      <c r="B370" s="264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ht="12.75" customHeight="1">
      <c r="A371" s="264"/>
      <c r="B371" s="264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ht="12.75" customHeight="1">
      <c r="A372" s="264"/>
      <c r="B372" s="264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ht="12.75" customHeight="1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ht="12.75" customHeight="1">
      <c r="A374" s="264"/>
      <c r="B374" s="264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ht="12.75" customHeight="1">
      <c r="A375" s="264"/>
      <c r="B375" s="264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ht="12.75" customHeight="1">
      <c r="A376" s="264"/>
      <c r="B376" s="264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ht="12.75" customHeight="1">
      <c r="A377" s="264"/>
      <c r="B377" s="264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ht="12.75" customHeight="1">
      <c r="A378" s="264"/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ht="12.75" customHeight="1">
      <c r="A379" s="264"/>
      <c r="B379" s="264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ht="12.75" customHeight="1">
      <c r="A380" s="264"/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ht="12.75" customHeight="1">
      <c r="A381" s="264"/>
      <c r="B381" s="264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ht="12.75" customHeight="1">
      <c r="A382" s="264"/>
      <c r="B382" s="264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ht="12.75" customHeight="1">
      <c r="A383" s="264"/>
      <c r="B383" s="264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ht="12.75" customHeight="1">
      <c r="A384" s="264"/>
      <c r="B384" s="264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ht="12.75" customHeight="1">
      <c r="A385" s="264"/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ht="12.75" customHeight="1">
      <c r="A386" s="264"/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ht="12.75" customHeight="1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ht="12.75" customHeight="1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ht="12.75" customHeight="1">
      <c r="A389" s="264"/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ht="12.75" customHeight="1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ht="12.75" customHeight="1">
      <c r="A391" s="264"/>
      <c r="B391" s="264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ht="12.75" customHeight="1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ht="12.75" customHeight="1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ht="12.75" customHeight="1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ht="12.75" customHeight="1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ht="12.75" customHeight="1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ht="12.75" customHeight="1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ht="12.75" customHeight="1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ht="12.75" customHeight="1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ht="12.75" customHeight="1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ht="12.75" customHeight="1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ht="12.75" customHeight="1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ht="12.75" customHeight="1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ht="12.75" customHeight="1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ht="12.75" customHeight="1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ht="12.75" customHeight="1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ht="12.75" customHeight="1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ht="12.75" customHeight="1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ht="12.75" customHeight="1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ht="12.75" customHeight="1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ht="12.75" customHeight="1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ht="12.75" customHeight="1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ht="12.75" customHeight="1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ht="12.75" customHeight="1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ht="12.75" customHeight="1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ht="12.75" customHeight="1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ht="12.75" customHeight="1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ht="12.75" customHeight="1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ht="12.75" customHeight="1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ht="12.75" customHeight="1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ht="12.75" customHeight="1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ht="12.75" customHeight="1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ht="12.75" customHeight="1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ht="12.75" customHeight="1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ht="12.75" customHeight="1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ht="12.75" customHeight="1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ht="12.75" customHeight="1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ht="12.75" customHeight="1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ht="12.75" customHeight="1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ht="12.75" customHeight="1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ht="12.75" customHeight="1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ht="12.75" customHeight="1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ht="12.75" customHeight="1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ht="12.75" customHeight="1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ht="12.75" customHeight="1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ht="12.75" customHeight="1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ht="12.75" customHeight="1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ht="12.75" customHeight="1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ht="12.75" customHeight="1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ht="12.75" customHeight="1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ht="12.75" customHeight="1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ht="12.75" customHeight="1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ht="12.75" customHeight="1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ht="12.75" customHeight="1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ht="12.75" customHeight="1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ht="12.75" customHeight="1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ht="12.75" customHeight="1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ht="12.75" customHeight="1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ht="12.75" customHeight="1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ht="12.75" customHeight="1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ht="12.75" customHeight="1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ht="12.75" customHeight="1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ht="12.75" customHeight="1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ht="12.75" customHeight="1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ht="12.75" customHeight="1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ht="12.75" customHeight="1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ht="12.75" customHeight="1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ht="12.75" customHeight="1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ht="12.75" customHeight="1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ht="12.75" customHeight="1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ht="12.75" customHeight="1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ht="12.75" customHeight="1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ht="12.75" customHeight="1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ht="12.75" customHeight="1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ht="12.75" customHeight="1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ht="12.75" customHeight="1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ht="12.75" customHeight="1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ht="12.75" customHeight="1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ht="12.75" customHeight="1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ht="12.75" customHeight="1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ht="12.75" customHeight="1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ht="12.75" customHeight="1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ht="12.75" customHeight="1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ht="12.75" customHeight="1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ht="12.75" customHeight="1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ht="12.75" customHeight="1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ht="12.75" customHeight="1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ht="12.75" customHeight="1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ht="12.75" customHeight="1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ht="12.75" customHeight="1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ht="12.75" customHeight="1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ht="12.75" customHeight="1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ht="12.75" customHeight="1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ht="12.75" customHeight="1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ht="12.75" customHeight="1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ht="12.75" customHeight="1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ht="12.75" customHeight="1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ht="12.75" customHeight="1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ht="12.75" customHeight="1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ht="12.75" customHeight="1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ht="12.75" customHeight="1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ht="12.75" customHeight="1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ht="12.75" customHeight="1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ht="12.75" customHeight="1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ht="12.75" customHeight="1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ht="12.75" customHeight="1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ht="12.75" customHeight="1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ht="12.75" customHeight="1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ht="12.75" customHeight="1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ht="12.75" customHeight="1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ht="12.75" customHeight="1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ht="12.75" customHeight="1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ht="12.75" customHeight="1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ht="12.75" customHeight="1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ht="12.75" customHeight="1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ht="12.75" customHeight="1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ht="12.75" customHeight="1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ht="12.75" customHeight="1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ht="12.75" customHeight="1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ht="12.75" customHeight="1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ht="12.75" customHeight="1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ht="12.75" customHeight="1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ht="12.75" customHeight="1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ht="12.75" customHeight="1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ht="12.75" customHeight="1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ht="12.75" customHeight="1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ht="12.75" customHeight="1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ht="12.75" customHeight="1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ht="12.75" customHeight="1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ht="12.75" customHeight="1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ht="12.75" customHeight="1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ht="12.75" customHeight="1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ht="12.75" customHeight="1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ht="12.75" customHeight="1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ht="12.75" customHeight="1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ht="12.75" customHeight="1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ht="12.75" customHeight="1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ht="12.75" customHeight="1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ht="12.75" customHeight="1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ht="12.75" customHeight="1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ht="12.75" customHeight="1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ht="12.75" customHeight="1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ht="12.75" customHeight="1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ht="12.75" customHeight="1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ht="12.75" customHeight="1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ht="12.75" customHeight="1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ht="12.75" customHeight="1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ht="12.75" customHeight="1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ht="12.75" customHeight="1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ht="12.75" customHeight="1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ht="12.75" customHeight="1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ht="12.75" customHeight="1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ht="12.75" customHeight="1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ht="12.75" customHeight="1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ht="12.75" customHeight="1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ht="12.75" customHeight="1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ht="12.75" customHeight="1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ht="12.75" customHeight="1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ht="12.75" customHeight="1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ht="12.75" customHeight="1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ht="12.75" customHeight="1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ht="12.75" customHeight="1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ht="12.75" customHeight="1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ht="12.75" customHeight="1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ht="12.75" customHeight="1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ht="12.75" customHeight="1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ht="12.75" customHeight="1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ht="12.75" customHeight="1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ht="12.75" customHeight="1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ht="12.75" customHeight="1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ht="12.75" customHeight="1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ht="12.75" customHeight="1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ht="12.75" customHeight="1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ht="12.75" customHeight="1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ht="12.75" customHeight="1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ht="12.75" customHeight="1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ht="12.75" customHeight="1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ht="12.75" customHeight="1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ht="12.75" customHeight="1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ht="12.75" customHeight="1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ht="12.75" customHeight="1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ht="12.75" customHeight="1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ht="12.75" customHeight="1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ht="12.75" customHeight="1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ht="12.75" customHeight="1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ht="12.75" customHeight="1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ht="12.75" customHeight="1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ht="12.75" customHeight="1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ht="12.75" customHeight="1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ht="12.75" customHeight="1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ht="12.75" customHeight="1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ht="12.75" customHeight="1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ht="12.75" customHeight="1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ht="12.75" customHeight="1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ht="12.75" customHeight="1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ht="12.75" customHeight="1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ht="12.75" customHeight="1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ht="12.75" customHeight="1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ht="12.75" customHeight="1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ht="12.75" customHeight="1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ht="12.75" customHeight="1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ht="12.75" customHeight="1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ht="12.75" customHeight="1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ht="12.75" customHeight="1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ht="12.75" customHeight="1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ht="12.75" customHeight="1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ht="12.75" customHeight="1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ht="12.75" customHeight="1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ht="12.75" customHeight="1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ht="12.75" customHeight="1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ht="12.75" customHeight="1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ht="12.75" customHeight="1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ht="12.75" customHeight="1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ht="12.75" customHeight="1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ht="12.75" customHeight="1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ht="12.75" customHeight="1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ht="12.75" customHeight="1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ht="12.75" customHeight="1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ht="12.75" customHeight="1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ht="12.75" customHeight="1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ht="12.75" customHeight="1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ht="12.75" customHeight="1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ht="12.75" customHeight="1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ht="12.75" customHeight="1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ht="12.75" customHeight="1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ht="12.75" customHeight="1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ht="12.75" customHeight="1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ht="12.75" customHeight="1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ht="12.75" customHeight="1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ht="12.75" customHeight="1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ht="12.75" customHeight="1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ht="12.75" customHeight="1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ht="12.75" customHeight="1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ht="12.75" customHeight="1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ht="12.75" customHeight="1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ht="12.75" customHeight="1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ht="12.75" customHeight="1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ht="12.75" customHeight="1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ht="12.75" customHeight="1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ht="12.75" customHeight="1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ht="12.75" customHeight="1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ht="12.75" customHeight="1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ht="12.75" customHeight="1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ht="12.75" customHeight="1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ht="12.75" customHeight="1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ht="12.75" customHeight="1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ht="12.75" customHeight="1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ht="12.75" customHeight="1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ht="12.75" customHeight="1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ht="12.75" customHeight="1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ht="12.75" customHeight="1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ht="12.75" customHeight="1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ht="12.75" customHeight="1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ht="12.75" customHeight="1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ht="12.75" customHeight="1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ht="12.75" customHeight="1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ht="12.75" customHeight="1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ht="12.75" customHeight="1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ht="12.75" customHeight="1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ht="12.75" customHeight="1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ht="12.75" customHeight="1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ht="12.75" customHeight="1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ht="12.75" customHeight="1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ht="12.75" customHeight="1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ht="12.75" customHeight="1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ht="12.75" customHeight="1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ht="12.75" customHeight="1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ht="12.75" customHeight="1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ht="12.75" customHeight="1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ht="12.75" customHeight="1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ht="12.75" customHeight="1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ht="12.75" customHeight="1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ht="12.75" customHeight="1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ht="12.75" customHeight="1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ht="12.75" customHeight="1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ht="12.75" customHeight="1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ht="12.75" customHeight="1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ht="12.75" customHeight="1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ht="12.75" customHeight="1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ht="12.75" customHeight="1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ht="12.75" customHeight="1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ht="12.75" customHeight="1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ht="12.75" customHeight="1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ht="12.75" customHeight="1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ht="12.75" customHeight="1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ht="12.75" customHeight="1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ht="12.75" customHeight="1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ht="12.75" customHeight="1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ht="12.75" customHeight="1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ht="12.75" customHeight="1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ht="12.75" customHeight="1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ht="12.75" customHeight="1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ht="12.75" customHeight="1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ht="12.75" customHeight="1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ht="12.75" customHeight="1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ht="12.75" customHeight="1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ht="12.75" customHeight="1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ht="12.75" customHeight="1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ht="12.75" customHeight="1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ht="12.75" customHeight="1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ht="12.75" customHeight="1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ht="12.75" customHeight="1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ht="12.75" customHeight="1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ht="12.75" customHeight="1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ht="12.75" customHeight="1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ht="12.75" customHeight="1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ht="12.75" customHeight="1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ht="12.75" customHeight="1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ht="12.75" customHeight="1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ht="12.75" customHeight="1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ht="12.75" customHeight="1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ht="12.75" customHeight="1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ht="12.75" customHeight="1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ht="12.75" customHeight="1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ht="12.75" customHeight="1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ht="12.75" customHeight="1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ht="12.75" customHeight="1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ht="12.75" customHeight="1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ht="12.75" customHeight="1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ht="12.75" customHeight="1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ht="12.75" customHeight="1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ht="12.75" customHeight="1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ht="12.75" customHeight="1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ht="12.75" customHeight="1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ht="12.75" customHeight="1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ht="12.75" customHeight="1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ht="12.75" customHeight="1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ht="12.75" customHeight="1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ht="12.75" customHeight="1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ht="12.75" customHeight="1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ht="12.75" customHeight="1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ht="12.75" customHeight="1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ht="12.75" customHeight="1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ht="12.75" customHeight="1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ht="12.75" customHeight="1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ht="12.75" customHeight="1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ht="12.75" customHeight="1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ht="12.75" customHeight="1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ht="12.75" customHeight="1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ht="12.75" customHeight="1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ht="12.75" customHeight="1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ht="12.75" customHeight="1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ht="12.75" customHeight="1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ht="12.75" customHeight="1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ht="12.75" customHeight="1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ht="12.75" customHeight="1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ht="12.75" customHeight="1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ht="12.75" customHeight="1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ht="12.75" customHeight="1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ht="12.75" customHeight="1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ht="12.75" customHeight="1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ht="12.75" customHeight="1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ht="12.75" customHeight="1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ht="12.75" customHeight="1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ht="12.75" customHeight="1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ht="12.75" customHeight="1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ht="12.75" customHeight="1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ht="12.75" customHeight="1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ht="12.75" customHeight="1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ht="12.75" customHeight="1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ht="12.75" customHeight="1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ht="12.75" customHeight="1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ht="12.75" customHeight="1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ht="12.75" customHeight="1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ht="12.75" customHeight="1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ht="12.75" customHeight="1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ht="12.75" customHeight="1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ht="12.75" customHeight="1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ht="12.75" customHeight="1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ht="12.75" customHeight="1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ht="12.75" customHeight="1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ht="12.75" customHeight="1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ht="12.75" customHeight="1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ht="12.75" customHeight="1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ht="12.75" customHeight="1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ht="12.75" customHeight="1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ht="12.75" customHeight="1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ht="12.75" customHeight="1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ht="12.75" customHeight="1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ht="12.75" customHeight="1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ht="12.75" customHeight="1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ht="12.75" customHeight="1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ht="12.75" customHeight="1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ht="12.75" customHeight="1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ht="12.75" customHeight="1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ht="12.75" customHeight="1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ht="12.75" customHeight="1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ht="12.75" customHeight="1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ht="12.75" customHeight="1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ht="12.75" customHeight="1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ht="12.75" customHeight="1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ht="12.75" customHeight="1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ht="12.75" customHeight="1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ht="12.75" customHeight="1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ht="12.75" customHeight="1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ht="12.75" customHeight="1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ht="12.75" customHeight="1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ht="12.75" customHeight="1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ht="12.75" customHeight="1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ht="12.75" customHeight="1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ht="12.75" customHeight="1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ht="12.75" customHeight="1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ht="12.75" customHeight="1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ht="12.75" customHeight="1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ht="12.75" customHeight="1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ht="12.75" customHeight="1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ht="12.75" customHeight="1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ht="12.75" customHeight="1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ht="12.75" customHeight="1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ht="12.75" customHeight="1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ht="12.75" customHeight="1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ht="12.75" customHeight="1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ht="12.75" customHeight="1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ht="12.75" customHeight="1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ht="12.75" customHeight="1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ht="12.75" customHeight="1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ht="12.75" customHeight="1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ht="12.75" customHeight="1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ht="12.75" customHeight="1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ht="12.75" customHeight="1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ht="12.75" customHeight="1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ht="12.75" customHeight="1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ht="12.75" customHeight="1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ht="12.75" customHeight="1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ht="12.75" customHeight="1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ht="12.75" customHeight="1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ht="12.75" customHeight="1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ht="12.75" customHeight="1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ht="12.75" customHeight="1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ht="12.75" customHeight="1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ht="12.75" customHeight="1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ht="12.75" customHeight="1">
      <c r="A822" s="264"/>
      <c r="B822" s="264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ht="12.75" customHeight="1">
      <c r="A823" s="264"/>
      <c r="B823" s="264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ht="12.75" customHeight="1">
      <c r="A824" s="264"/>
      <c r="B824" s="264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ht="12.75" customHeight="1">
      <c r="A825" s="264"/>
      <c r="B825" s="264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ht="12.75" customHeight="1">
      <c r="A826" s="264"/>
      <c r="B826" s="264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ht="12.75" customHeight="1">
      <c r="A827" s="264"/>
      <c r="B827" s="264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ht="12.75" customHeight="1">
      <c r="A828" s="264"/>
      <c r="B828" s="264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ht="12.75" customHeight="1">
      <c r="A829" s="264"/>
      <c r="B829" s="264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ht="12.75" customHeight="1">
      <c r="A830" s="264"/>
      <c r="B830" s="264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ht="12.75" customHeight="1">
      <c r="A831" s="264"/>
      <c r="B831" s="264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ht="12.75" customHeight="1">
      <c r="A832" s="264"/>
      <c r="B832" s="264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ht="12.75" customHeight="1">
      <c r="A833" s="264"/>
      <c r="B833" s="264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ht="12.75" customHeight="1">
      <c r="A834" s="264"/>
      <c r="B834" s="264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ht="12.75" customHeight="1">
      <c r="A835" s="264"/>
      <c r="B835" s="264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ht="12.75" customHeight="1">
      <c r="A836" s="264"/>
      <c r="B836" s="264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ht="12.75" customHeight="1">
      <c r="A837" s="264"/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ht="12.75" customHeight="1">
      <c r="A838" s="264"/>
      <c r="B838" s="264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ht="12.75" customHeight="1">
      <c r="A839" s="264"/>
      <c r="B839" s="264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ht="12.75" customHeight="1">
      <c r="A840" s="264"/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ht="12.75" customHeight="1">
      <c r="A841" s="264"/>
      <c r="B841" s="264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ht="12.75" customHeight="1">
      <c r="A842" s="264"/>
      <c r="B842" s="264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ht="12.75" customHeight="1">
      <c r="A843" s="264"/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ht="12.75" customHeight="1">
      <c r="A844" s="264"/>
      <c r="B844" s="264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ht="12.75" customHeight="1">
      <c r="A845" s="264"/>
      <c r="B845" s="264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ht="12.75" customHeight="1">
      <c r="A846" s="264"/>
      <c r="B846" s="264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ht="12.75" customHeight="1">
      <c r="A847" s="264"/>
      <c r="B847" s="264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ht="12.75" customHeight="1">
      <c r="A848" s="264"/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ht="12.75" customHeight="1">
      <c r="A849" s="264"/>
      <c r="B849" s="264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ht="12.75" customHeight="1">
      <c r="A850" s="264"/>
      <c r="B850" s="264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ht="12.75" customHeight="1">
      <c r="A851" s="264"/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ht="12.75" customHeight="1">
      <c r="A852" s="264"/>
      <c r="B852" s="264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ht="12.75" customHeight="1">
      <c r="A853" s="264"/>
      <c r="B853" s="264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ht="12.75" customHeight="1">
      <c r="A854" s="264"/>
      <c r="B854" s="264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ht="12.75" customHeight="1">
      <c r="A855" s="264"/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ht="12.75" customHeight="1">
      <c r="A856" s="264"/>
      <c r="B856" s="264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ht="12.75" customHeight="1">
      <c r="A857" s="264"/>
      <c r="B857" s="264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ht="12.75" customHeight="1">
      <c r="A858" s="264"/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ht="12.75" customHeight="1">
      <c r="A859" s="264"/>
      <c r="B859" s="264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ht="12.75" customHeight="1">
      <c r="A860" s="264"/>
      <c r="B860" s="264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ht="12.75" customHeight="1">
      <c r="A861" s="264"/>
      <c r="B861" s="264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ht="12.75" customHeight="1">
      <c r="A862" s="264"/>
      <c r="B862" s="264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ht="12.75" customHeight="1">
      <c r="A863" s="264"/>
      <c r="B863" s="264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ht="12.75" customHeight="1">
      <c r="A864" s="264"/>
      <c r="B864" s="264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ht="12.75" customHeight="1">
      <c r="A865" s="264"/>
      <c r="B865" s="264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ht="12.75" customHeight="1">
      <c r="A866" s="264"/>
      <c r="B866" s="264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ht="12.75" customHeight="1">
      <c r="A867" s="264"/>
      <c r="B867" s="264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ht="12.75" customHeight="1">
      <c r="A868" s="264"/>
      <c r="B868" s="264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ht="12.75" customHeight="1">
      <c r="A869" s="264"/>
      <c r="B869" s="264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ht="12.75" customHeight="1">
      <c r="A870" s="264"/>
      <c r="B870" s="264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ht="12.75" customHeight="1">
      <c r="A871" s="264"/>
      <c r="B871" s="264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ht="12.75" customHeight="1">
      <c r="A872" s="264"/>
      <c r="B872" s="264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ht="12.75" customHeight="1">
      <c r="A873" s="264"/>
      <c r="B873" s="264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ht="12.75" customHeight="1">
      <c r="A874" s="264"/>
      <c r="B874" s="264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ht="12.75" customHeight="1">
      <c r="A875" s="264"/>
      <c r="B875" s="264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ht="12.75" customHeight="1">
      <c r="A876" s="264"/>
      <c r="B876" s="264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ht="12.75" customHeight="1">
      <c r="A877" s="264"/>
      <c r="B877" s="264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ht="12.75" customHeight="1">
      <c r="A878" s="264"/>
      <c r="B878" s="264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ht="12.75" customHeight="1">
      <c r="A879" s="264"/>
      <c r="B879" s="264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ht="12.75" customHeight="1">
      <c r="A880" s="264"/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ht="12.75" customHeight="1">
      <c r="A881" s="264"/>
      <c r="B881" s="264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ht="12.75" customHeight="1">
      <c r="A882" s="264"/>
      <c r="B882" s="264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ht="12.75" customHeight="1">
      <c r="A883" s="264"/>
      <c r="B883" s="264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ht="12.75" customHeight="1">
      <c r="A884" s="264"/>
      <c r="B884" s="264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ht="12.75" customHeight="1">
      <c r="A885" s="264"/>
      <c r="B885" s="264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ht="12.75" customHeight="1">
      <c r="A886" s="264"/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ht="12.75" customHeight="1">
      <c r="A887" s="264"/>
      <c r="B887" s="264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ht="12.75" customHeight="1">
      <c r="A888" s="264"/>
      <c r="B888" s="264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ht="12.75" customHeight="1">
      <c r="A889" s="264"/>
      <c r="B889" s="264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ht="12.75" customHeight="1">
      <c r="A890" s="264"/>
      <c r="B890" s="264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ht="12.75" customHeight="1">
      <c r="A891" s="264"/>
      <c r="B891" s="264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ht="12.75" customHeight="1">
      <c r="A892" s="264"/>
      <c r="B892" s="264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ht="12.75" customHeight="1">
      <c r="A893" s="264"/>
      <c r="B893" s="264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ht="12.75" customHeight="1">
      <c r="A894" s="264"/>
      <c r="B894" s="264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ht="12.75" customHeight="1">
      <c r="A895" s="264"/>
      <c r="B895" s="264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ht="12.75" customHeight="1">
      <c r="A896" s="264"/>
      <c r="B896" s="264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ht="12.75" customHeight="1">
      <c r="A897" s="264"/>
      <c r="B897" s="264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ht="12.75" customHeight="1">
      <c r="A898" s="264"/>
      <c r="B898" s="264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ht="12.75" customHeight="1">
      <c r="A899" s="264"/>
      <c r="B899" s="264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ht="12.75" customHeight="1">
      <c r="A900" s="264"/>
      <c r="B900" s="264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ht="12.75" customHeight="1">
      <c r="A901" s="264"/>
      <c r="B901" s="264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ht="12.75" customHeight="1">
      <c r="A902" s="264"/>
      <c r="B902" s="264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ht="12.75" customHeight="1">
      <c r="A903" s="264"/>
      <c r="B903" s="264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ht="12.75" customHeight="1">
      <c r="A904" s="264"/>
      <c r="B904" s="264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ht="12.75" customHeight="1">
      <c r="A905" s="264"/>
      <c r="B905" s="264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ht="12.75" customHeight="1">
      <c r="A906" s="264"/>
      <c r="B906" s="264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ht="12.75" customHeight="1">
      <c r="A907" s="264"/>
      <c r="B907" s="264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ht="12.75" customHeight="1">
      <c r="A908" s="264"/>
      <c r="B908" s="264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ht="12.75" customHeight="1">
      <c r="A909" s="264"/>
      <c r="B909" s="264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ht="12.75" customHeight="1">
      <c r="A910" s="264"/>
      <c r="B910" s="264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ht="12.75" customHeight="1">
      <c r="A911" s="264"/>
      <c r="B911" s="264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ht="12.75" customHeight="1">
      <c r="A912" s="264"/>
      <c r="B912" s="264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ht="12.75" customHeight="1">
      <c r="A913" s="264"/>
      <c r="B913" s="264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ht="12.75" customHeight="1">
      <c r="A914" s="264"/>
      <c r="B914" s="264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ht="12.75" customHeight="1">
      <c r="A915" s="264"/>
      <c r="B915" s="264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ht="12.75" customHeight="1">
      <c r="A916" s="264"/>
      <c r="B916" s="264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ht="12.75" customHeight="1">
      <c r="A917" s="264"/>
      <c r="B917" s="264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ht="12.75" customHeight="1">
      <c r="A918" s="264"/>
      <c r="B918" s="264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ht="12.75" customHeight="1">
      <c r="A919" s="264"/>
      <c r="B919" s="264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ht="12.75" customHeight="1">
      <c r="A920" s="264"/>
      <c r="B920" s="264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ht="12.75" customHeight="1">
      <c r="A921" s="264"/>
      <c r="B921" s="264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ht="12.75" customHeight="1">
      <c r="A922" s="264"/>
      <c r="B922" s="264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ht="12.75" customHeight="1">
      <c r="A923" s="264"/>
      <c r="B923" s="264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ht="12.75" customHeight="1">
      <c r="A924" s="264"/>
      <c r="B924" s="264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ht="12.75" customHeight="1">
      <c r="A925" s="264"/>
      <c r="B925" s="264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ht="12.75" customHeight="1">
      <c r="A926" s="264"/>
      <c r="B926" s="264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ht="12.75" customHeight="1">
      <c r="A927" s="264"/>
      <c r="B927" s="264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ht="12.75" customHeight="1">
      <c r="A928" s="264"/>
      <c r="B928" s="264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ht="12.75" customHeight="1">
      <c r="A929" s="264"/>
      <c r="B929" s="264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ht="12.75" customHeight="1">
      <c r="A930" s="264"/>
      <c r="B930" s="264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ht="12.75" customHeight="1">
      <c r="A931" s="264"/>
      <c r="B931" s="264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ht="12.75" customHeight="1">
      <c r="A932" s="264"/>
      <c r="B932" s="264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ht="12.75" customHeight="1">
      <c r="A933" s="264"/>
      <c r="B933" s="264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ht="12.75" customHeight="1">
      <c r="A934" s="264"/>
      <c r="B934" s="264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ht="12.75" customHeight="1">
      <c r="A935" s="264"/>
      <c r="B935" s="264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ht="12.75" customHeight="1">
      <c r="A936" s="264"/>
      <c r="B936" s="264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ht="12.75" customHeight="1">
      <c r="A937" s="264"/>
      <c r="B937" s="264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ht="12.75" customHeight="1">
      <c r="A938" s="264"/>
      <c r="B938" s="264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ht="12.75" customHeight="1">
      <c r="A939" s="264"/>
      <c r="B939" s="264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ht="12.75" customHeight="1">
      <c r="A940" s="264"/>
      <c r="B940" s="264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ht="12.75" customHeight="1">
      <c r="A941" s="264"/>
      <c r="B941" s="264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ht="12.75" customHeight="1">
      <c r="A942" s="264"/>
      <c r="B942" s="264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ht="12.75" customHeight="1">
      <c r="A943" s="264"/>
      <c r="B943" s="264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ht="12.75" customHeight="1">
      <c r="A944" s="264"/>
      <c r="B944" s="264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ht="12.75" customHeight="1">
      <c r="A945" s="264"/>
      <c r="B945" s="264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ht="12.75" customHeight="1">
      <c r="A946" s="264"/>
      <c r="B946" s="264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ht="12.75" customHeight="1">
      <c r="A947" s="264"/>
      <c r="B947" s="264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ht="12.75" customHeight="1">
      <c r="A948" s="264"/>
      <c r="B948" s="264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ht="12.75" customHeight="1">
      <c r="A949" s="264"/>
      <c r="B949" s="264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ht="12.75" customHeight="1">
      <c r="A950" s="264"/>
      <c r="B950" s="264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ht="12.75" customHeight="1">
      <c r="A951" s="264"/>
      <c r="B951" s="264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ht="12.75" customHeight="1">
      <c r="A952" s="264"/>
      <c r="B952" s="264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ht="12.75" customHeight="1">
      <c r="A953" s="264"/>
      <c r="B953" s="264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ht="12.75" customHeight="1">
      <c r="A954" s="264"/>
      <c r="B954" s="264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ht="12.75" customHeight="1">
      <c r="A955" s="264"/>
      <c r="B955" s="264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ht="12.75" customHeight="1">
      <c r="A956" s="264"/>
      <c r="B956" s="264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ht="12.75" customHeight="1">
      <c r="A957" s="264"/>
      <c r="B957" s="264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ht="12.75" customHeight="1">
      <c r="A958" s="264"/>
      <c r="B958" s="264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ht="12.75" customHeight="1">
      <c r="A959" s="264"/>
      <c r="B959" s="264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ht="12.75" customHeight="1">
      <c r="A960" s="264"/>
      <c r="B960" s="264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ht="12.75" customHeight="1">
      <c r="A961" s="264"/>
      <c r="B961" s="264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ht="12.75" customHeight="1">
      <c r="A962" s="264"/>
      <c r="B962" s="264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ht="12.75" customHeight="1">
      <c r="A963" s="264"/>
      <c r="B963" s="264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ht="12.75" customHeight="1">
      <c r="A964" s="264"/>
      <c r="B964" s="264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ht="12.75" customHeight="1">
      <c r="A965" s="264"/>
      <c r="B965" s="264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ht="12.75" customHeight="1">
      <c r="A966" s="264"/>
      <c r="B966" s="264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ht="12.75" customHeight="1">
      <c r="A967" s="264"/>
      <c r="B967" s="264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ht="12.75" customHeight="1">
      <c r="A968" s="264"/>
      <c r="B968" s="264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ht="12.75" customHeight="1">
      <c r="A969" s="264"/>
      <c r="B969" s="264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ht="12.75" customHeight="1">
      <c r="A970" s="264"/>
      <c r="B970" s="264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ht="12.75" customHeight="1">
      <c r="A971" s="264"/>
      <c r="B971" s="264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ht="12.75" customHeight="1">
      <c r="A972" s="264"/>
      <c r="B972" s="264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ht="12.75" customHeight="1">
      <c r="A973" s="264"/>
      <c r="B973" s="264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ht="12.75" customHeight="1">
      <c r="A974" s="264"/>
      <c r="B974" s="264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ht="12.75" customHeight="1">
      <c r="A975" s="264"/>
      <c r="B975" s="264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ht="12.75" customHeight="1">
      <c r="A976" s="264"/>
      <c r="B976" s="264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ht="12.75" customHeight="1">
      <c r="A977" s="264"/>
      <c r="B977" s="264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ht="12.75" customHeight="1">
      <c r="A978" s="264"/>
      <c r="B978" s="264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ht="12.75" customHeight="1">
      <c r="A979" s="264"/>
      <c r="B979" s="264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ht="12.75" customHeight="1">
      <c r="A980" s="264"/>
      <c r="B980" s="264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ht="12.75" customHeight="1">
      <c r="A981" s="264"/>
      <c r="B981" s="264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ht="12.75" customHeight="1">
      <c r="A982" s="264"/>
      <c r="B982" s="264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ht="12.75" customHeight="1">
      <c r="A983" s="264"/>
      <c r="B983" s="264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ht="12.75" customHeight="1">
      <c r="A984" s="264"/>
      <c r="B984" s="264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ht="12.75" customHeight="1">
      <c r="A985" s="264"/>
      <c r="B985" s="264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ht="12.75" customHeight="1">
      <c r="A986" s="264"/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ht="12.75" customHeight="1">
      <c r="A987" s="264"/>
      <c r="B987" s="264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ht="12.75" customHeight="1">
      <c r="A988" s="264"/>
      <c r="B988" s="264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ht="12.75" customHeight="1">
      <c r="A989" s="264"/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ht="12.75" customHeight="1">
      <c r="A990" s="264"/>
      <c r="B990" s="264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ht="12.75" customHeight="1">
      <c r="A991" s="264"/>
      <c r="B991" s="264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ht="12.75" customHeight="1">
      <c r="A992" s="264"/>
      <c r="B992" s="264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ht="12.75" customHeight="1">
      <c r="A993" s="264"/>
      <c r="B993" s="264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ht="12.75" customHeight="1">
      <c r="A994" s="264"/>
      <c r="B994" s="264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ht="12.75" customHeight="1">
      <c r="A995" s="264"/>
      <c r="B995" s="264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ht="12.75" customHeight="1">
      <c r="A996" s="264"/>
      <c r="B996" s="264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ht="12.75" customHeight="1">
      <c r="A997" s="264"/>
      <c r="B997" s="264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ht="12.75" customHeight="1">
      <c r="A998" s="264"/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ht="12.75" customHeight="1">
      <c r="A999" s="264"/>
      <c r="B999" s="264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ht="12.75" customHeight="1">
      <c r="A1000" s="264"/>
      <c r="B1000" s="264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mergeCells count="1">
    <mergeCell ref="B4:Z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B1:M1000"/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cols>
    <col min="1" max="2" customWidth="true" width="11.5"/>
    <col min="3" max="3" customWidth="true" width="49.88"/>
    <col min="4" max="4" customWidth="true" width="17.88"/>
    <col min="5" max="5" customWidth="true" width="20.38"/>
    <col min="6" max="6" customWidth="true" width="28.88"/>
    <col min="7" max="7" customWidth="true" width="20.13"/>
    <col min="8" max="8" customWidth="true" width="26.88"/>
    <col min="9" max="9" customWidth="true" width="15.63"/>
    <col min="10" max="13" customWidth="true" width="45.13"/>
    <col min="14" max="26" customWidth="true" width="11.5"/>
  </cols>
  <sheetData>
    <row r="1" ht="12.75" customHeight="1">
      <c r="C1" s="272" t="s">
        <v>3712</v>
      </c>
      <c r="D1" s="272"/>
      <c r="E1" s="163"/>
      <c r="F1" s="163"/>
      <c r="G1" s="163"/>
      <c r="H1" s="163"/>
      <c r="I1" s="163"/>
      <c r="J1" s="163"/>
      <c r="K1" s="163"/>
      <c r="L1" s="163"/>
      <c r="M1" s="163"/>
    </row>
    <row r="2" ht="12.75" customHeight="1">
      <c r="E2" s="163"/>
      <c r="F2" s="163"/>
      <c r="G2" s="163"/>
      <c r="H2" s="163"/>
      <c r="I2" s="163"/>
      <c r="J2" s="163"/>
      <c r="K2" s="163"/>
      <c r="L2" s="163"/>
      <c r="M2" s="163"/>
    </row>
    <row r="3" ht="12.75" customHeight="1">
      <c r="C3" s="95" t="s">
        <v>3713</v>
      </c>
      <c r="D3" s="8"/>
      <c r="E3" s="8"/>
      <c r="F3" s="8"/>
      <c r="G3" s="8"/>
      <c r="H3" s="8"/>
      <c r="I3" s="8"/>
      <c r="J3" s="8"/>
      <c r="K3" s="8"/>
      <c r="L3" s="8"/>
      <c r="M3" s="96"/>
    </row>
    <row r="4" ht="12.75" customHeight="1">
      <c r="C4" s="72" t="s">
        <v>3447</v>
      </c>
      <c r="D4" s="72"/>
      <c r="E4" s="80">
        <v>1.0</v>
      </c>
      <c r="F4" s="273">
        <v>2.0</v>
      </c>
      <c r="G4" s="273">
        <v>3.0</v>
      </c>
      <c r="H4" s="80">
        <v>4.0</v>
      </c>
      <c r="I4" s="80">
        <v>5.0</v>
      </c>
      <c r="J4" s="273">
        <v>6.0</v>
      </c>
      <c r="K4" s="273">
        <v>7.0</v>
      </c>
      <c r="L4" s="273">
        <v>8.0</v>
      </c>
      <c r="M4" s="273">
        <v>9.0</v>
      </c>
    </row>
    <row r="5" ht="12.75" customHeight="1">
      <c r="C5" s="72" t="s">
        <v>3448</v>
      </c>
      <c r="D5" s="72"/>
      <c r="E5" s="274" t="s">
        <v>3714</v>
      </c>
      <c r="F5" s="239" t="s">
        <v>3715</v>
      </c>
      <c r="G5" s="239" t="s">
        <v>3716</v>
      </c>
      <c r="H5" s="274" t="s">
        <v>3717</v>
      </c>
      <c r="I5" s="274" t="s">
        <v>3718</v>
      </c>
      <c r="J5" s="274" t="s">
        <v>3719</v>
      </c>
      <c r="K5" s="274" t="s">
        <v>3720</v>
      </c>
      <c r="L5" s="274" t="s">
        <v>3721</v>
      </c>
      <c r="M5" s="274" t="s">
        <v>3722</v>
      </c>
    </row>
    <row r="6" ht="12.75" customHeight="1">
      <c r="C6" s="275" t="s">
        <v>3723</v>
      </c>
      <c r="D6" s="275"/>
      <c r="E6" s="276" t="s">
        <v>3724</v>
      </c>
      <c r="F6" s="276" t="s">
        <v>3725</v>
      </c>
      <c r="G6" s="276" t="s">
        <v>3724</v>
      </c>
      <c r="H6" s="276" t="s">
        <v>3725</v>
      </c>
      <c r="I6" s="277"/>
      <c r="J6" s="278" t="s">
        <v>3726</v>
      </c>
      <c r="K6" s="278" t="s">
        <v>3727</v>
      </c>
      <c r="L6" s="278" t="s">
        <v>3728</v>
      </c>
      <c r="M6" s="278" t="s">
        <v>3729</v>
      </c>
    </row>
    <row r="7" ht="12.75" customHeight="1">
      <c r="C7" s="72" t="s">
        <v>3730</v>
      </c>
      <c r="D7" s="279" t="s">
        <v>3731</v>
      </c>
      <c r="E7" s="280" t="s">
        <v>223</v>
      </c>
      <c r="F7" s="280" t="s">
        <v>224</v>
      </c>
      <c r="G7" s="280" t="s">
        <v>223</v>
      </c>
      <c r="H7" s="280" t="s">
        <v>224</v>
      </c>
      <c r="I7" s="280" t="s">
        <v>224</v>
      </c>
      <c r="J7" s="280" t="s">
        <v>224</v>
      </c>
      <c r="K7" s="280" t="s">
        <v>224</v>
      </c>
      <c r="L7" s="280" t="s">
        <v>224</v>
      </c>
      <c r="M7" s="280" t="s">
        <v>224</v>
      </c>
    </row>
    <row r="8" ht="12.75" customHeight="1">
      <c r="C8" s="72" t="s">
        <v>3732</v>
      </c>
      <c r="D8" s="279" t="s">
        <v>3733</v>
      </c>
      <c r="E8" s="153" t="s">
        <v>93</v>
      </c>
      <c r="F8" s="153" t="s">
        <v>41</v>
      </c>
      <c r="G8" s="153" t="s">
        <v>93</v>
      </c>
      <c r="H8" s="153" t="s">
        <v>41</v>
      </c>
      <c r="I8" s="153" t="s">
        <v>41</v>
      </c>
      <c r="J8" s="153" t="s">
        <v>41</v>
      </c>
      <c r="K8" s="153" t="s">
        <v>41</v>
      </c>
      <c r="L8" s="153" t="s">
        <v>41</v>
      </c>
      <c r="M8" s="153" t="s">
        <v>41</v>
      </c>
    </row>
    <row r="9" ht="12.75" customHeight="1">
      <c r="C9" s="72" t="s">
        <v>3734</v>
      </c>
      <c r="D9" s="279" t="s">
        <v>28</v>
      </c>
      <c r="E9" s="107" t="s">
        <v>147</v>
      </c>
      <c r="F9" s="107" t="s">
        <v>335</v>
      </c>
      <c r="G9" s="107" t="s">
        <v>147</v>
      </c>
      <c r="H9" s="107" t="s">
        <v>335</v>
      </c>
      <c r="I9" s="107" t="s">
        <v>335</v>
      </c>
      <c r="J9" s="107" t="s">
        <v>335</v>
      </c>
      <c r="K9" s="107" t="s">
        <v>335</v>
      </c>
      <c r="L9" s="107" t="s">
        <v>335</v>
      </c>
      <c r="M9" s="107" t="s">
        <v>335</v>
      </c>
    </row>
    <row r="10" ht="12.75" customHeight="1">
      <c r="C10" s="72" t="s">
        <v>3735</v>
      </c>
      <c r="D10" s="279" t="s">
        <v>3670</v>
      </c>
      <c r="E10" s="280">
        <v>44174.0</v>
      </c>
      <c r="F10" s="280">
        <v>43923.0</v>
      </c>
      <c r="G10" s="280">
        <v>44174.0</v>
      </c>
      <c r="H10" s="280">
        <v>43923.0</v>
      </c>
      <c r="I10" s="280">
        <v>43923.0</v>
      </c>
      <c r="J10" s="280">
        <v>43923.0</v>
      </c>
      <c r="K10" s="280">
        <v>43923.0</v>
      </c>
      <c r="L10" s="280">
        <v>43923.0</v>
      </c>
      <c r="M10" s="280">
        <v>43923.0</v>
      </c>
    </row>
    <row r="11" ht="12.75" customHeight="1">
      <c r="C11" s="72" t="s">
        <v>3736</v>
      </c>
      <c r="D11" s="279" t="s">
        <v>3737</v>
      </c>
      <c r="E11" s="281" t="s">
        <v>3210</v>
      </c>
      <c r="F11" s="281" t="s">
        <v>352</v>
      </c>
      <c r="G11" s="281" t="s">
        <v>3210</v>
      </c>
      <c r="H11" s="281" t="s">
        <v>352</v>
      </c>
      <c r="I11" s="281" t="s">
        <v>352</v>
      </c>
      <c r="J11" s="281" t="s">
        <v>352</v>
      </c>
      <c r="K11" s="281" t="s">
        <v>352</v>
      </c>
      <c r="L11" s="281" t="s">
        <v>352</v>
      </c>
      <c r="M11" s="281" t="s">
        <v>352</v>
      </c>
    </row>
    <row r="12" ht="12.75" customHeight="1">
      <c r="C12" s="72" t="s">
        <v>3738</v>
      </c>
      <c r="D12" s="279" t="s">
        <v>3739</v>
      </c>
      <c r="E12" s="281" t="s">
        <v>377</v>
      </c>
      <c r="F12" s="281" t="s">
        <v>377</v>
      </c>
      <c r="G12" s="281" t="s">
        <v>377</v>
      </c>
      <c r="H12" s="281" t="s">
        <v>377</v>
      </c>
      <c r="I12" s="281" t="s">
        <v>377</v>
      </c>
      <c r="J12" s="281" t="s">
        <v>377</v>
      </c>
      <c r="K12" s="281" t="s">
        <v>377</v>
      </c>
      <c r="L12" s="281" t="s">
        <v>377</v>
      </c>
      <c r="M12" s="281" t="s">
        <v>377</v>
      </c>
    </row>
    <row r="13" ht="12.75" customHeight="1">
      <c r="C13" s="72" t="s">
        <v>3740</v>
      </c>
      <c r="D13" s="279" t="s">
        <v>3741</v>
      </c>
      <c r="E13" s="107">
        <v>18.0</v>
      </c>
      <c r="F13" s="107">
        <v>12.0</v>
      </c>
      <c r="G13" s="107">
        <v>18.0</v>
      </c>
      <c r="H13" s="107">
        <v>12.0</v>
      </c>
      <c r="I13" s="107">
        <v>12.0</v>
      </c>
      <c r="J13" s="107">
        <v>12.0</v>
      </c>
      <c r="K13" s="107">
        <v>12.0</v>
      </c>
      <c r="L13" s="107">
        <v>12.0</v>
      </c>
      <c r="M13" s="107">
        <v>12.0</v>
      </c>
    </row>
    <row r="14" ht="12.75" customHeight="1">
      <c r="C14" s="72" t="s">
        <v>3742</v>
      </c>
      <c r="D14" s="279" t="s">
        <v>3743</v>
      </c>
      <c r="E14" s="280">
        <v>44174.0</v>
      </c>
      <c r="F14" s="280">
        <v>43923.0</v>
      </c>
      <c r="G14" s="280">
        <v>44174.0</v>
      </c>
      <c r="H14" s="280">
        <v>43923.0</v>
      </c>
      <c r="I14" s="280">
        <v>43923.0</v>
      </c>
      <c r="J14" s="280">
        <v>43923.0</v>
      </c>
      <c r="K14" s="280">
        <v>43923.0</v>
      </c>
      <c r="L14" s="280">
        <v>43923.0</v>
      </c>
      <c r="M14" s="280">
        <v>43923.0</v>
      </c>
    </row>
    <row r="15" ht="12.75" customHeight="1">
      <c r="C15" s="282" t="s">
        <v>3744</v>
      </c>
      <c r="D15" s="279" t="s">
        <v>3745</v>
      </c>
      <c r="E15" s="107"/>
      <c r="F15" s="107"/>
      <c r="G15" s="107"/>
      <c r="H15" s="107"/>
      <c r="I15" s="107"/>
      <c r="J15" s="107"/>
      <c r="K15" s="107"/>
      <c r="L15" s="107"/>
      <c r="M15" s="107"/>
    </row>
    <row r="16" ht="12.75" customHeight="1">
      <c r="C16" s="283" t="s">
        <v>3746</v>
      </c>
      <c r="D16" s="5" t="s">
        <v>23</v>
      </c>
      <c r="E16" s="107"/>
      <c r="F16" s="107"/>
      <c r="G16" s="107"/>
      <c r="H16" s="107"/>
      <c r="I16" s="107"/>
      <c r="J16" s="107"/>
      <c r="K16" s="107" t="s">
        <v>3747</v>
      </c>
      <c r="L16" s="107" t="s">
        <v>3747</v>
      </c>
      <c r="M16" s="107" t="s">
        <v>3747</v>
      </c>
    </row>
    <row r="17" ht="12.75" customHeight="1">
      <c r="C17" s="283" t="s">
        <v>3748</v>
      </c>
      <c r="D17" s="5" t="s">
        <v>2</v>
      </c>
      <c r="E17" s="137"/>
      <c r="F17" s="137"/>
      <c r="G17" s="137"/>
      <c r="H17" s="137"/>
      <c r="I17" s="137"/>
      <c r="J17" s="137"/>
      <c r="K17" s="137"/>
      <c r="L17" s="284"/>
      <c r="M17" s="284"/>
    </row>
    <row r="18" ht="12.75" customHeight="1">
      <c r="B18" s="3"/>
      <c r="C18" s="283" t="s">
        <v>3749</v>
      </c>
      <c r="D18" s="5" t="s">
        <v>24</v>
      </c>
      <c r="E18" s="107"/>
      <c r="F18" s="107"/>
      <c r="G18" s="107"/>
      <c r="H18" s="107"/>
      <c r="I18" s="107"/>
      <c r="J18" s="107"/>
      <c r="K18" s="107"/>
      <c r="L18" s="107">
        <v>26.0</v>
      </c>
      <c r="M18" s="107">
        <v>26.0</v>
      </c>
    </row>
    <row r="19" ht="12.75" customHeight="1">
      <c r="C19" s="283" t="s">
        <v>3750</v>
      </c>
      <c r="D19" s="5" t="s">
        <v>25</v>
      </c>
      <c r="E19" s="107"/>
      <c r="F19" s="107"/>
      <c r="G19" s="107"/>
      <c r="H19" s="107"/>
      <c r="I19" s="107"/>
      <c r="J19" s="107"/>
      <c r="K19" s="107"/>
      <c r="L19" s="107" t="s">
        <v>38</v>
      </c>
      <c r="M19" s="107" t="s">
        <v>38</v>
      </c>
    </row>
    <row r="20" ht="12.75" customHeight="1">
      <c r="C20" s="283" t="s">
        <v>3751</v>
      </c>
      <c r="D20" s="5" t="s">
        <v>26</v>
      </c>
      <c r="E20" s="137"/>
      <c r="F20" s="137"/>
      <c r="G20" s="137"/>
      <c r="H20" s="137"/>
      <c r="I20" s="137"/>
      <c r="J20" s="137"/>
      <c r="K20" s="137"/>
      <c r="L20" s="137" t="s">
        <v>48</v>
      </c>
      <c r="M20" s="137" t="s">
        <v>48</v>
      </c>
    </row>
    <row r="21" ht="12.75" customHeight="1">
      <c r="C21" s="283" t="s">
        <v>3752</v>
      </c>
      <c r="D21" s="5" t="s">
        <v>27</v>
      </c>
      <c r="E21" s="137"/>
      <c r="F21" s="137"/>
      <c r="G21" s="137"/>
      <c r="H21" s="137"/>
      <c r="I21" s="137"/>
      <c r="J21" s="137"/>
      <c r="K21" s="137"/>
      <c r="L21" s="137">
        <v>6000.0</v>
      </c>
      <c r="M21" s="137">
        <v>6000.0</v>
      </c>
    </row>
    <row r="22" ht="12.75" customHeight="1">
      <c r="C22" s="275" t="s">
        <v>3753</v>
      </c>
      <c r="D22" s="31" t="s">
        <v>3754</v>
      </c>
      <c r="E22" s="285" t="s">
        <v>44</v>
      </c>
      <c r="F22" s="285" t="s">
        <v>123</v>
      </c>
      <c r="G22" s="285" t="s">
        <v>44</v>
      </c>
      <c r="H22" s="285" t="s">
        <v>123</v>
      </c>
      <c r="I22" s="285" t="s">
        <v>123</v>
      </c>
      <c r="J22" s="285" t="s">
        <v>123</v>
      </c>
      <c r="K22" s="285" t="s">
        <v>123</v>
      </c>
      <c r="L22" s="285" t="s">
        <v>123</v>
      </c>
      <c r="M22" s="285" t="s">
        <v>123</v>
      </c>
    </row>
    <row r="23" ht="12.75" customHeight="1">
      <c r="C23" s="72" t="s">
        <v>3755</v>
      </c>
      <c r="D23" s="279" t="s">
        <v>3756</v>
      </c>
      <c r="E23" s="107" t="s">
        <v>42</v>
      </c>
      <c r="F23" s="107" t="s">
        <v>42</v>
      </c>
      <c r="G23" s="107" t="s">
        <v>42</v>
      </c>
      <c r="H23" s="107" t="s">
        <v>42</v>
      </c>
      <c r="I23" s="107" t="s">
        <v>42</v>
      </c>
      <c r="J23" s="107" t="s">
        <v>42</v>
      </c>
      <c r="K23" s="107" t="s">
        <v>42</v>
      </c>
      <c r="L23" s="107" t="s">
        <v>42</v>
      </c>
      <c r="M23" s="107" t="s">
        <v>42</v>
      </c>
    </row>
    <row r="24" ht="12.75" customHeight="1">
      <c r="C24" s="72" t="s">
        <v>3757</v>
      </c>
      <c r="D24" s="279" t="s">
        <v>3758</v>
      </c>
      <c r="E24" s="107" t="s">
        <v>446</v>
      </c>
      <c r="F24" s="107" t="s">
        <v>445</v>
      </c>
      <c r="G24" s="107" t="s">
        <v>446</v>
      </c>
      <c r="H24" s="107" t="s">
        <v>445</v>
      </c>
      <c r="I24" s="107" t="s">
        <v>445</v>
      </c>
      <c r="J24" s="107" t="s">
        <v>445</v>
      </c>
      <c r="K24" s="107" t="s">
        <v>445</v>
      </c>
      <c r="L24" s="107" t="s">
        <v>445</v>
      </c>
      <c r="M24" s="107" t="s">
        <v>445</v>
      </c>
    </row>
    <row r="25" ht="12.75" customHeight="1">
      <c r="C25" s="72" t="s">
        <v>3759</v>
      </c>
      <c r="D25" s="279" t="s">
        <v>3760</v>
      </c>
      <c r="E25" s="286" t="s">
        <v>449</v>
      </c>
      <c r="F25" s="286" t="s">
        <v>450</v>
      </c>
      <c r="G25" s="286" t="s">
        <v>449</v>
      </c>
      <c r="H25" s="286" t="s">
        <v>450</v>
      </c>
      <c r="I25" s="286" t="s">
        <v>450</v>
      </c>
      <c r="J25" s="286" t="s">
        <v>450</v>
      </c>
      <c r="K25" s="286" t="s">
        <v>450</v>
      </c>
      <c r="L25" s="286" t="s">
        <v>450</v>
      </c>
      <c r="M25" s="286" t="s">
        <v>449</v>
      </c>
    </row>
    <row r="26" ht="12.75" customHeight="1">
      <c r="C26" s="72" t="s">
        <v>3761</v>
      </c>
      <c r="D26" s="279" t="s">
        <v>3762</v>
      </c>
      <c r="E26" s="107" t="s">
        <v>453</v>
      </c>
      <c r="F26" s="107" t="s">
        <v>453</v>
      </c>
      <c r="G26" s="107" t="s">
        <v>453</v>
      </c>
      <c r="H26" s="107" t="s">
        <v>453</v>
      </c>
      <c r="I26" s="107" t="s">
        <v>453</v>
      </c>
      <c r="J26" s="107" t="s">
        <v>453</v>
      </c>
      <c r="K26" s="107" t="s">
        <v>453</v>
      </c>
      <c r="L26" s="107" t="s">
        <v>453</v>
      </c>
      <c r="M26" s="107" t="s">
        <v>453</v>
      </c>
    </row>
    <row r="27" ht="12.75" customHeight="1">
      <c r="C27" s="72" t="s">
        <v>3763</v>
      </c>
      <c r="D27" s="279" t="s">
        <v>3764</v>
      </c>
      <c r="E27" s="107" t="s">
        <v>455</v>
      </c>
      <c r="F27" s="107" t="s">
        <v>456</v>
      </c>
      <c r="G27" s="107" t="s">
        <v>455</v>
      </c>
      <c r="H27" s="107" t="s">
        <v>456</v>
      </c>
      <c r="I27" s="107" t="s">
        <v>456</v>
      </c>
      <c r="J27" s="107" t="s">
        <v>456</v>
      </c>
      <c r="K27" s="107" t="s">
        <v>456</v>
      </c>
      <c r="L27" s="107" t="s">
        <v>456</v>
      </c>
      <c r="M27" s="107" t="s">
        <v>456</v>
      </c>
    </row>
    <row r="28" ht="12.75" customHeight="1">
      <c r="C28" s="72" t="s">
        <v>3765</v>
      </c>
      <c r="D28" s="279" t="s">
        <v>3766</v>
      </c>
      <c r="E28" s="107">
        <v>0.0</v>
      </c>
      <c r="F28" s="107">
        <v>0.838867519542339</v>
      </c>
      <c r="G28" s="107">
        <v>0.0</v>
      </c>
      <c r="H28" s="107">
        <v>0.838867519542339</v>
      </c>
      <c r="I28" s="107">
        <v>0.838867519542339</v>
      </c>
      <c r="J28" s="107">
        <v>0.838867519542339</v>
      </c>
      <c r="K28" s="107">
        <v>0.838867519542339</v>
      </c>
      <c r="L28" s="107">
        <v>0.838867519542339</v>
      </c>
      <c r="M28" s="107">
        <v>0.838867519542339</v>
      </c>
    </row>
    <row r="29" ht="12.75" customHeight="1">
      <c r="C29" s="72" t="s">
        <v>3767</v>
      </c>
      <c r="D29" s="279" t="s">
        <v>3768</v>
      </c>
      <c r="E29" s="107">
        <v>0.1</v>
      </c>
      <c r="F29" s="107">
        <v>0.6</v>
      </c>
      <c r="G29" s="107">
        <v>0.1</v>
      </c>
      <c r="H29" s="107">
        <v>0.6</v>
      </c>
      <c r="I29" s="107">
        <v>0.6</v>
      </c>
      <c r="J29" s="107">
        <v>0.6</v>
      </c>
      <c r="K29" s="107">
        <v>0.6</v>
      </c>
      <c r="L29" s="107">
        <v>0.6</v>
      </c>
      <c r="M29" s="107">
        <v>0.6</v>
      </c>
    </row>
    <row r="30" ht="12.75" customHeight="1">
      <c r="C30" s="72" t="s">
        <v>3769</v>
      </c>
      <c r="D30" s="279" t="s">
        <v>3770</v>
      </c>
      <c r="E30" s="107" t="s">
        <v>462</v>
      </c>
      <c r="F30" s="107" t="s">
        <v>461</v>
      </c>
      <c r="G30" s="107" t="s">
        <v>462</v>
      </c>
      <c r="H30" s="107" t="s">
        <v>461</v>
      </c>
      <c r="I30" s="107" t="s">
        <v>461</v>
      </c>
      <c r="J30" s="107" t="s">
        <v>461</v>
      </c>
      <c r="K30" s="107" t="s">
        <v>461</v>
      </c>
      <c r="L30" s="107" t="s">
        <v>461</v>
      </c>
      <c r="M30" s="107" t="s">
        <v>461</v>
      </c>
    </row>
    <row r="31" ht="12.75" customHeight="1">
      <c r="C31" s="72" t="s">
        <v>3771</v>
      </c>
      <c r="D31" s="279" t="s">
        <v>3772</v>
      </c>
      <c r="E31" s="107">
        <v>6000.0</v>
      </c>
      <c r="F31" s="107">
        <v>3000.0</v>
      </c>
      <c r="G31" s="107">
        <v>6000.0</v>
      </c>
      <c r="H31" s="107">
        <v>3000.0</v>
      </c>
      <c r="I31" s="107">
        <v>3000.0</v>
      </c>
      <c r="J31" s="107">
        <v>3000.0</v>
      </c>
      <c r="K31" s="107">
        <v>3000.0</v>
      </c>
      <c r="L31" s="107">
        <v>3000.0</v>
      </c>
      <c r="M31" s="107">
        <v>3000.0</v>
      </c>
    </row>
    <row r="32" ht="12.75" customHeight="1">
      <c r="C32" s="72" t="s">
        <v>3773</v>
      </c>
      <c r="D32" s="279" t="s">
        <v>3774</v>
      </c>
      <c r="E32" s="107">
        <v>12.0</v>
      </c>
      <c r="F32" s="107">
        <v>12.0</v>
      </c>
      <c r="G32" s="107">
        <v>12.0</v>
      </c>
      <c r="H32" s="107">
        <v>12.0</v>
      </c>
      <c r="I32" s="107">
        <v>12.0</v>
      </c>
      <c r="J32" s="107">
        <v>12.0</v>
      </c>
      <c r="K32" s="107">
        <v>12.0</v>
      </c>
      <c r="L32" s="107">
        <v>12.0</v>
      </c>
      <c r="M32" s="107">
        <v>12.0</v>
      </c>
    </row>
    <row r="33" ht="12.75" customHeight="1">
      <c r="C33" s="72" t="s">
        <v>3775</v>
      </c>
      <c r="D33" s="279" t="s">
        <v>3776</v>
      </c>
      <c r="E33" s="107">
        <v>12.0</v>
      </c>
      <c r="F33" s="107">
        <v>12.0</v>
      </c>
      <c r="G33" s="107">
        <v>12.0</v>
      </c>
      <c r="H33" s="107">
        <v>12.0</v>
      </c>
      <c r="I33" s="107">
        <v>12.0</v>
      </c>
      <c r="J33" s="107">
        <v>12.0</v>
      </c>
      <c r="K33" s="107">
        <v>12.0</v>
      </c>
      <c r="L33" s="107">
        <v>12.0</v>
      </c>
      <c r="M33" s="107">
        <v>12.0</v>
      </c>
    </row>
    <row r="34" ht="12.75" customHeight="1">
      <c r="C34" s="72" t="s">
        <v>3777</v>
      </c>
      <c r="D34" s="279" t="s">
        <v>3778</v>
      </c>
      <c r="E34" s="107" t="s">
        <v>467</v>
      </c>
      <c r="F34" s="107" t="s">
        <v>467</v>
      </c>
      <c r="G34" s="107" t="s">
        <v>467</v>
      </c>
      <c r="H34" s="107" t="s">
        <v>467</v>
      </c>
      <c r="I34" s="107" t="s">
        <v>467</v>
      </c>
      <c r="J34" s="107" t="s">
        <v>467</v>
      </c>
      <c r="K34" s="107" t="s">
        <v>467</v>
      </c>
      <c r="L34" s="107" t="s">
        <v>467</v>
      </c>
      <c r="M34" s="107" t="s">
        <v>467</v>
      </c>
    </row>
    <row r="35" ht="12.75" customHeight="1">
      <c r="C35" s="72" t="s">
        <v>3779</v>
      </c>
      <c r="D35" s="279" t="s">
        <v>3780</v>
      </c>
      <c r="E35" s="107">
        <v>0.8</v>
      </c>
      <c r="F35" s="107">
        <v>0.7</v>
      </c>
      <c r="G35" s="107">
        <v>0.8</v>
      </c>
      <c r="H35" s="107">
        <v>0.7</v>
      </c>
      <c r="I35" s="107">
        <v>0.7</v>
      </c>
      <c r="J35" s="107">
        <v>0.7</v>
      </c>
      <c r="K35" s="107">
        <v>0.7</v>
      </c>
      <c r="L35" s="107">
        <v>0.7</v>
      </c>
      <c r="M35" s="107">
        <v>0.7</v>
      </c>
    </row>
    <row r="36" ht="12.75" customHeight="1">
      <c r="C36" s="72" t="s">
        <v>3781</v>
      </c>
      <c r="D36" s="279" t="s">
        <v>3782</v>
      </c>
      <c r="E36" s="107">
        <v>2600.0</v>
      </c>
      <c r="F36" s="107">
        <v>4300.0</v>
      </c>
      <c r="G36" s="107">
        <v>2600.0</v>
      </c>
      <c r="H36" s="107">
        <v>4300.0</v>
      </c>
      <c r="I36" s="107">
        <v>4300.0</v>
      </c>
      <c r="J36" s="107">
        <v>4300.0</v>
      </c>
      <c r="K36" s="107">
        <v>4300.0</v>
      </c>
      <c r="L36" s="107">
        <v>4300.0</v>
      </c>
      <c r="M36" s="107">
        <v>4300.0</v>
      </c>
    </row>
    <row r="37" ht="12.75" customHeight="1">
      <c r="C37" s="72" t="s">
        <v>3783</v>
      </c>
      <c r="D37" s="279" t="s">
        <v>3784</v>
      </c>
      <c r="E37" s="107">
        <v>200.0</v>
      </c>
      <c r="F37" s="107">
        <v>200.0</v>
      </c>
      <c r="G37" s="107">
        <v>200.0</v>
      </c>
      <c r="H37" s="107">
        <v>200.0</v>
      </c>
      <c r="I37" s="107">
        <v>200.0</v>
      </c>
      <c r="J37" s="107">
        <v>200.0</v>
      </c>
      <c r="K37" s="107">
        <v>200.0</v>
      </c>
      <c r="L37" s="107">
        <v>200.0</v>
      </c>
      <c r="M37" s="107">
        <v>200.0</v>
      </c>
    </row>
    <row r="38" ht="12.75" customHeight="1">
      <c r="C38" s="72" t="s">
        <v>3785</v>
      </c>
      <c r="D38" s="279" t="s">
        <v>3786</v>
      </c>
      <c r="E38" s="107">
        <v>0.85</v>
      </c>
      <c r="F38" s="107">
        <v>0.86</v>
      </c>
      <c r="G38" s="107">
        <v>0.85</v>
      </c>
      <c r="H38" s="107">
        <v>0.86</v>
      </c>
      <c r="I38" s="107">
        <v>0.86</v>
      </c>
      <c r="J38" s="107">
        <v>0.86</v>
      </c>
      <c r="K38" s="107">
        <v>0.86</v>
      </c>
      <c r="L38" s="107">
        <v>0.86</v>
      </c>
      <c r="M38" s="107">
        <v>0.86</v>
      </c>
    </row>
    <row r="39" ht="12.75" customHeight="1">
      <c r="C39" s="72" t="s">
        <v>3787</v>
      </c>
      <c r="D39" s="279" t="s">
        <v>3788</v>
      </c>
      <c r="E39" s="107">
        <v>13.0</v>
      </c>
      <c r="F39" s="107">
        <v>10.0</v>
      </c>
      <c r="G39" s="107">
        <v>13.0</v>
      </c>
      <c r="H39" s="107">
        <v>10.0</v>
      </c>
      <c r="I39" s="107">
        <v>10.0</v>
      </c>
      <c r="J39" s="107">
        <v>10.0</v>
      </c>
      <c r="K39" s="107">
        <v>10.0</v>
      </c>
      <c r="L39" s="107">
        <v>10.0</v>
      </c>
      <c r="M39" s="107">
        <v>10.0</v>
      </c>
    </row>
    <row r="40" ht="12.75" customHeight="1">
      <c r="C40" s="72" t="s">
        <v>3789</v>
      </c>
      <c r="D40" s="279" t="s">
        <v>3790</v>
      </c>
      <c r="E40" s="107">
        <v>13.0</v>
      </c>
      <c r="F40" s="107">
        <v>3.0</v>
      </c>
      <c r="G40" s="107">
        <v>13.0</v>
      </c>
      <c r="H40" s="107">
        <v>3.0</v>
      </c>
      <c r="I40" s="107">
        <v>3.0</v>
      </c>
      <c r="J40" s="107">
        <v>3.0</v>
      </c>
      <c r="K40" s="107">
        <v>3.0</v>
      </c>
      <c r="L40" s="107">
        <v>3.0</v>
      </c>
      <c r="M40" s="107">
        <v>3.0</v>
      </c>
    </row>
    <row r="41" ht="12.75" customHeight="1">
      <c r="C41" s="72" t="s">
        <v>3791</v>
      </c>
      <c r="D41" s="279" t="s">
        <v>3792</v>
      </c>
      <c r="E41" s="107" t="s">
        <v>477</v>
      </c>
      <c r="F41" s="107" t="s">
        <v>477</v>
      </c>
      <c r="G41" s="107" t="s">
        <v>477</v>
      </c>
      <c r="H41" s="107" t="s">
        <v>477</v>
      </c>
      <c r="I41" s="107" t="s">
        <v>477</v>
      </c>
      <c r="J41" s="107" t="s">
        <v>477</v>
      </c>
      <c r="K41" s="107" t="s">
        <v>477</v>
      </c>
      <c r="L41" s="107" t="s">
        <v>477</v>
      </c>
      <c r="M41" s="107" t="s">
        <v>477</v>
      </c>
    </row>
    <row r="42" ht="12.75" customHeight="1">
      <c r="C42" s="72" t="s">
        <v>3793</v>
      </c>
      <c r="D42" s="279" t="s">
        <v>3794</v>
      </c>
      <c r="E42" s="107">
        <v>1.0</v>
      </c>
      <c r="F42" s="107">
        <v>1.0</v>
      </c>
      <c r="G42" s="107">
        <v>1.0</v>
      </c>
      <c r="H42" s="107">
        <v>1.0</v>
      </c>
      <c r="I42" s="107">
        <v>1.0</v>
      </c>
      <c r="J42" s="107">
        <v>1.0</v>
      </c>
      <c r="K42" s="107">
        <v>1.0</v>
      </c>
      <c r="L42" s="107">
        <v>1.0</v>
      </c>
      <c r="M42" s="107">
        <v>1.0</v>
      </c>
    </row>
    <row r="43" ht="12.75" customHeight="1">
      <c r="C43" s="72" t="s">
        <v>3795</v>
      </c>
      <c r="D43" s="279" t="s">
        <v>3796</v>
      </c>
      <c r="E43" s="107">
        <v>90.0</v>
      </c>
      <c r="F43" s="107">
        <v>92.0</v>
      </c>
      <c r="G43" s="107">
        <v>90.0</v>
      </c>
      <c r="H43" s="107">
        <v>92.0</v>
      </c>
      <c r="I43" s="107">
        <v>92.0</v>
      </c>
      <c r="J43" s="107">
        <v>92.0</v>
      </c>
      <c r="K43" s="107">
        <v>92.0</v>
      </c>
      <c r="L43" s="107">
        <v>92.0</v>
      </c>
      <c r="M43" s="107">
        <v>92.0</v>
      </c>
    </row>
    <row r="44" ht="12.75" customHeight="1">
      <c r="C44" s="72" t="s">
        <v>3797</v>
      </c>
      <c r="D44" s="279" t="s">
        <v>3798</v>
      </c>
      <c r="E44" s="107" t="s">
        <v>483</v>
      </c>
      <c r="F44" s="107" t="s">
        <v>483</v>
      </c>
      <c r="G44" s="107" t="s">
        <v>483</v>
      </c>
      <c r="H44" s="107" t="s">
        <v>483</v>
      </c>
      <c r="I44" s="107" t="s">
        <v>483</v>
      </c>
      <c r="J44" s="107" t="s">
        <v>483</v>
      </c>
      <c r="K44" s="107" t="s">
        <v>483</v>
      </c>
      <c r="L44" s="107" t="s">
        <v>483</v>
      </c>
      <c r="M44" s="107" t="s">
        <v>483</v>
      </c>
    </row>
    <row r="45" ht="12.75" customHeight="1">
      <c r="C45" s="72" t="s">
        <v>3799</v>
      </c>
      <c r="D45" s="279" t="s">
        <v>3800</v>
      </c>
      <c r="E45" s="107">
        <v>0.5</v>
      </c>
      <c r="F45" s="107">
        <v>0.2</v>
      </c>
      <c r="G45" s="107">
        <v>0.5</v>
      </c>
      <c r="H45" s="107">
        <v>0.2</v>
      </c>
      <c r="I45" s="107">
        <v>0.2</v>
      </c>
      <c r="J45" s="107">
        <v>0.2</v>
      </c>
      <c r="K45" s="107">
        <v>0.2</v>
      </c>
      <c r="L45" s="107">
        <v>0.2</v>
      </c>
      <c r="M45" s="107">
        <v>0.2</v>
      </c>
    </row>
    <row r="46" ht="12.75" customHeight="1">
      <c r="C46" s="72" t="s">
        <v>3801</v>
      </c>
      <c r="D46" s="279" t="s">
        <v>3802</v>
      </c>
      <c r="E46" s="107">
        <v>2290.0</v>
      </c>
      <c r="F46" s="107">
        <v>2000.0</v>
      </c>
      <c r="G46" s="107">
        <v>2290.0</v>
      </c>
      <c r="H46" s="107">
        <v>2000.0</v>
      </c>
      <c r="I46" s="107">
        <v>2000.0</v>
      </c>
      <c r="J46" s="107">
        <v>2000.0</v>
      </c>
      <c r="K46" s="107">
        <v>2000.0</v>
      </c>
      <c r="L46" s="107">
        <v>2000.0</v>
      </c>
      <c r="M46" s="107">
        <v>2000.0</v>
      </c>
    </row>
    <row r="47" ht="12.75" customHeight="1">
      <c r="C47" s="72" t="s">
        <v>3803</v>
      </c>
      <c r="D47" s="279" t="s">
        <v>3804</v>
      </c>
      <c r="E47" s="107" t="s">
        <v>487</v>
      </c>
      <c r="F47" s="107" t="s">
        <v>487</v>
      </c>
      <c r="G47" s="107" t="s">
        <v>487</v>
      </c>
      <c r="H47" s="107" t="s">
        <v>487</v>
      </c>
      <c r="I47" s="107" t="s">
        <v>487</v>
      </c>
      <c r="J47" s="107" t="s">
        <v>487</v>
      </c>
      <c r="K47" s="107" t="s">
        <v>487</v>
      </c>
      <c r="L47" s="107" t="s">
        <v>487</v>
      </c>
      <c r="M47" s="107" t="s">
        <v>487</v>
      </c>
    </row>
    <row r="48" ht="12.75" customHeight="1">
      <c r="C48" s="72" t="s">
        <v>3805</v>
      </c>
      <c r="D48" s="279" t="s">
        <v>3806</v>
      </c>
      <c r="E48" s="107" t="s">
        <v>491</v>
      </c>
      <c r="F48" s="107" t="s">
        <v>491</v>
      </c>
      <c r="G48" s="107" t="s">
        <v>491</v>
      </c>
      <c r="H48" s="107" t="s">
        <v>491</v>
      </c>
      <c r="I48" s="107" t="s">
        <v>491</v>
      </c>
      <c r="J48" s="107" t="s">
        <v>491</v>
      </c>
      <c r="K48" s="107" t="s">
        <v>491</v>
      </c>
      <c r="L48" s="107" t="s">
        <v>491</v>
      </c>
      <c r="M48" s="107" t="s">
        <v>491</v>
      </c>
    </row>
    <row r="49" ht="12.75" customHeight="1">
      <c r="C49" s="72" t="s">
        <v>3807</v>
      </c>
      <c r="D49" s="279" t="s">
        <v>3808</v>
      </c>
      <c r="E49" s="107" t="b">
        <v>1</v>
      </c>
      <c r="F49" s="107" t="b">
        <v>0</v>
      </c>
      <c r="G49" s="107" t="b">
        <v>1</v>
      </c>
      <c r="H49" s="107" t="b">
        <v>0</v>
      </c>
      <c r="I49" s="107" t="b">
        <v>0</v>
      </c>
      <c r="J49" s="107" t="b">
        <v>0</v>
      </c>
      <c r="K49" s="107" t="b">
        <v>0</v>
      </c>
      <c r="L49" s="107" t="b">
        <v>0</v>
      </c>
      <c r="M49" s="107" t="b">
        <v>0</v>
      </c>
    </row>
    <row r="50" ht="12.75" customHeight="1">
      <c r="C50" s="72" t="s">
        <v>3809</v>
      </c>
      <c r="D50" s="279" t="s">
        <v>3810</v>
      </c>
      <c r="E50" s="107" t="s">
        <v>495</v>
      </c>
      <c r="F50" s="107" t="s">
        <v>495</v>
      </c>
      <c r="G50" s="107" t="s">
        <v>495</v>
      </c>
      <c r="H50" s="107" t="s">
        <v>495</v>
      </c>
      <c r="I50" s="107" t="s">
        <v>495</v>
      </c>
      <c r="J50" s="107" t="s">
        <v>495</v>
      </c>
      <c r="K50" s="107" t="s">
        <v>495</v>
      </c>
      <c r="L50" s="107" t="s">
        <v>495</v>
      </c>
      <c r="M50" s="107" t="s">
        <v>495</v>
      </c>
    </row>
    <row r="51" ht="12.75" customHeight="1">
      <c r="C51" s="72" t="s">
        <v>3811</v>
      </c>
      <c r="D51" s="279" t="s">
        <v>3812</v>
      </c>
      <c r="E51" s="107" t="s">
        <v>495</v>
      </c>
      <c r="F51" s="107" t="s">
        <v>497</v>
      </c>
      <c r="G51" s="107" t="s">
        <v>495</v>
      </c>
      <c r="H51" s="107" t="s">
        <v>497</v>
      </c>
      <c r="I51" s="107" t="s">
        <v>497</v>
      </c>
      <c r="J51" s="107" t="s">
        <v>497</v>
      </c>
      <c r="K51" s="107" t="s">
        <v>497</v>
      </c>
      <c r="L51" s="107" t="s">
        <v>497</v>
      </c>
      <c r="M51" s="107" t="s">
        <v>497</v>
      </c>
    </row>
    <row r="52" ht="12.75" customHeight="1">
      <c r="C52" s="72" t="s">
        <v>3813</v>
      </c>
      <c r="D52" s="279" t="s">
        <v>3814</v>
      </c>
      <c r="E52" s="107" t="s">
        <v>496</v>
      </c>
      <c r="F52" s="107" t="s">
        <v>497</v>
      </c>
      <c r="G52" s="107" t="s">
        <v>496</v>
      </c>
      <c r="H52" s="107" t="s">
        <v>497</v>
      </c>
      <c r="I52" s="107" t="s">
        <v>497</v>
      </c>
      <c r="J52" s="107" t="s">
        <v>497</v>
      </c>
      <c r="K52" s="107" t="s">
        <v>497</v>
      </c>
      <c r="L52" s="107" t="s">
        <v>497</v>
      </c>
      <c r="M52" s="107" t="s">
        <v>497</v>
      </c>
    </row>
    <row r="53" ht="12.75" customHeight="1">
      <c r="C53" s="72" t="s">
        <v>3815</v>
      </c>
      <c r="D53" s="279" t="s">
        <v>3816</v>
      </c>
      <c r="E53" s="107" t="s">
        <v>503</v>
      </c>
      <c r="F53" s="107" t="s">
        <v>504</v>
      </c>
      <c r="G53" s="107" t="s">
        <v>503</v>
      </c>
      <c r="H53" s="107" t="s">
        <v>504</v>
      </c>
      <c r="I53" s="107" t="s">
        <v>504</v>
      </c>
      <c r="J53" s="107" t="s">
        <v>504</v>
      </c>
      <c r="K53" s="107" t="s">
        <v>504</v>
      </c>
      <c r="L53" s="107" t="s">
        <v>504</v>
      </c>
      <c r="M53" s="107" t="s">
        <v>504</v>
      </c>
    </row>
    <row r="54" ht="12.75" customHeight="1">
      <c r="C54" s="72" t="s">
        <v>3817</v>
      </c>
      <c r="D54" s="279" t="s">
        <v>3818</v>
      </c>
      <c r="E54" s="107" t="b">
        <v>0</v>
      </c>
      <c r="F54" s="107" t="b">
        <v>0</v>
      </c>
      <c r="G54" s="107" t="b">
        <v>0</v>
      </c>
      <c r="H54" s="107" t="b">
        <v>0</v>
      </c>
      <c r="I54" s="107" t="b">
        <v>0</v>
      </c>
      <c r="J54" s="107" t="b">
        <v>0</v>
      </c>
      <c r="K54" s="107" t="b">
        <v>0</v>
      </c>
      <c r="L54" s="107" t="b">
        <v>0</v>
      </c>
      <c r="M54" s="107" t="b">
        <v>0</v>
      </c>
    </row>
    <row r="55" ht="12.75" customHeight="1">
      <c r="C55" s="72" t="s">
        <v>3819</v>
      </c>
      <c r="D55" s="279" t="s">
        <v>3820</v>
      </c>
      <c r="E55" s="107" t="b">
        <v>0</v>
      </c>
      <c r="F55" s="107" t="b">
        <v>1</v>
      </c>
      <c r="G55" s="107" t="b">
        <v>0</v>
      </c>
      <c r="H55" s="107" t="b">
        <v>1</v>
      </c>
      <c r="I55" s="107" t="b">
        <v>1</v>
      </c>
      <c r="J55" s="107" t="b">
        <v>1</v>
      </c>
      <c r="K55" s="107" t="b">
        <v>1</v>
      </c>
      <c r="L55" s="107" t="b">
        <v>1</v>
      </c>
      <c r="M55" s="107" t="b">
        <v>1</v>
      </c>
    </row>
    <row r="56" ht="12.75" customHeight="1">
      <c r="C56" s="72" t="s">
        <v>3821</v>
      </c>
      <c r="D56" s="279" t="s">
        <v>3822</v>
      </c>
      <c r="E56" s="107" t="s">
        <v>509</v>
      </c>
      <c r="F56" s="107" t="s">
        <v>509</v>
      </c>
      <c r="G56" s="107" t="s">
        <v>509</v>
      </c>
      <c r="H56" s="107" t="s">
        <v>509</v>
      </c>
      <c r="I56" s="107" t="s">
        <v>509</v>
      </c>
      <c r="J56" s="107" t="s">
        <v>509</v>
      </c>
      <c r="K56" s="107" t="s">
        <v>509</v>
      </c>
      <c r="L56" s="107" t="s">
        <v>509</v>
      </c>
      <c r="M56" s="107" t="s">
        <v>509</v>
      </c>
    </row>
    <row r="57" ht="12.75" customHeight="1">
      <c r="C57" s="72" t="s">
        <v>3823</v>
      </c>
      <c r="D57" s="279" t="s">
        <v>3824</v>
      </c>
      <c r="E57" s="107" t="b">
        <v>1</v>
      </c>
      <c r="F57" s="107" t="b">
        <v>0</v>
      </c>
      <c r="G57" s="107" t="b">
        <v>1</v>
      </c>
      <c r="H57" s="107" t="b">
        <v>0</v>
      </c>
      <c r="I57" s="107" t="b">
        <v>0</v>
      </c>
      <c r="J57" s="107" t="b">
        <v>0</v>
      </c>
      <c r="K57" s="107" t="b">
        <v>0</v>
      </c>
      <c r="L57" s="107" t="b">
        <v>0</v>
      </c>
      <c r="M57" s="107" t="b">
        <v>0</v>
      </c>
    </row>
    <row r="58" ht="12.75" customHeight="1">
      <c r="C58" s="72" t="s">
        <v>3825</v>
      </c>
      <c r="D58" s="279" t="s">
        <v>3826</v>
      </c>
      <c r="E58" s="107" t="b">
        <v>0</v>
      </c>
      <c r="F58" s="107" t="b">
        <v>0</v>
      </c>
      <c r="G58" s="107" t="b">
        <v>0</v>
      </c>
      <c r="H58" s="107" t="b">
        <v>0</v>
      </c>
      <c r="I58" s="107" t="b">
        <v>0</v>
      </c>
      <c r="J58" s="107" t="b">
        <v>0</v>
      </c>
      <c r="K58" s="107" t="b">
        <v>0</v>
      </c>
      <c r="L58" s="107" t="b">
        <v>0</v>
      </c>
      <c r="M58" s="107" t="b">
        <v>0</v>
      </c>
    </row>
    <row r="59" ht="12.75" customHeight="1">
      <c r="C59" s="72" t="s">
        <v>3827</v>
      </c>
      <c r="D59" s="279" t="s">
        <v>3828</v>
      </c>
      <c r="E59" s="107" t="s">
        <v>514</v>
      </c>
      <c r="F59" s="107" t="s">
        <v>514</v>
      </c>
      <c r="G59" s="107" t="s">
        <v>514</v>
      </c>
      <c r="H59" s="107" t="s">
        <v>514</v>
      </c>
      <c r="I59" s="107" t="s">
        <v>514</v>
      </c>
      <c r="J59" s="107" t="s">
        <v>514</v>
      </c>
      <c r="K59" s="107" t="s">
        <v>514</v>
      </c>
      <c r="L59" s="107" t="s">
        <v>514</v>
      </c>
      <c r="M59" s="107" t="s">
        <v>514</v>
      </c>
    </row>
    <row r="60" ht="12.75" customHeight="1">
      <c r="C60" s="72" t="s">
        <v>3829</v>
      </c>
      <c r="D60" s="279" t="s">
        <v>3671</v>
      </c>
      <c r="E60" s="107" t="s">
        <v>517</v>
      </c>
      <c r="F60" s="107" t="s">
        <v>517</v>
      </c>
      <c r="G60" s="107" t="s">
        <v>517</v>
      </c>
      <c r="H60" s="107" t="s">
        <v>517</v>
      </c>
      <c r="I60" s="107" t="s">
        <v>517</v>
      </c>
      <c r="J60" s="107" t="s">
        <v>517</v>
      </c>
      <c r="K60" s="107" t="s">
        <v>517</v>
      </c>
      <c r="L60" s="107" t="s">
        <v>517</v>
      </c>
      <c r="M60" s="107" t="s">
        <v>517</v>
      </c>
    </row>
    <row r="61" ht="12.75" customHeight="1">
      <c r="C61" s="72" t="s">
        <v>3830</v>
      </c>
      <c r="D61" s="279" t="s">
        <v>3831</v>
      </c>
      <c r="E61" s="107" t="s">
        <v>43</v>
      </c>
      <c r="F61" s="107" t="s">
        <v>43</v>
      </c>
      <c r="G61" s="107" t="s">
        <v>43</v>
      </c>
      <c r="H61" s="107" t="s">
        <v>43</v>
      </c>
      <c r="I61" s="107" t="s">
        <v>43</v>
      </c>
      <c r="J61" s="107" t="s">
        <v>43</v>
      </c>
      <c r="K61" s="107" t="s">
        <v>43</v>
      </c>
      <c r="L61" s="107" t="s">
        <v>3832</v>
      </c>
      <c r="M61" s="107" t="s">
        <v>3832</v>
      </c>
    </row>
    <row r="62" ht="12.75" customHeight="1">
      <c r="C62" s="72" t="s">
        <v>3833</v>
      </c>
      <c r="D62" s="279" t="s">
        <v>3834</v>
      </c>
      <c r="E62" s="107">
        <v>1.0</v>
      </c>
      <c r="F62" s="107">
        <v>1.0</v>
      </c>
      <c r="G62" s="107">
        <v>1.0</v>
      </c>
      <c r="H62" s="107">
        <v>1.0</v>
      </c>
      <c r="I62" s="107">
        <v>1.0</v>
      </c>
      <c r="J62" s="107">
        <v>1.0</v>
      </c>
      <c r="K62" s="107">
        <v>1.0</v>
      </c>
      <c r="L62" s="107">
        <v>1.0</v>
      </c>
      <c r="M62" s="107">
        <v>3.0</v>
      </c>
    </row>
    <row r="63" ht="12.75" customHeight="1">
      <c r="C63" s="72" t="s">
        <v>3835</v>
      </c>
      <c r="D63" s="279" t="s">
        <v>3836</v>
      </c>
      <c r="E63" s="107">
        <v>0.0</v>
      </c>
      <c r="F63" s="107">
        <v>0.0</v>
      </c>
      <c r="G63" s="107"/>
      <c r="H63" s="107"/>
      <c r="I63" s="107"/>
      <c r="J63" s="107"/>
      <c r="K63" s="107"/>
      <c r="L63" s="107"/>
      <c r="M63" s="107">
        <v>25.0</v>
      </c>
    </row>
    <row r="64" ht="12.75" customHeight="1">
      <c r="C64" s="72" t="s">
        <v>3837</v>
      </c>
      <c r="D64" s="279" t="s">
        <v>3838</v>
      </c>
      <c r="E64" s="107" t="s">
        <v>523</v>
      </c>
      <c r="F64" s="107" t="s">
        <v>523</v>
      </c>
      <c r="G64" s="107" t="s">
        <v>523</v>
      </c>
      <c r="H64" s="107" t="s">
        <v>523</v>
      </c>
      <c r="I64" s="107" t="s">
        <v>523</v>
      </c>
      <c r="J64" s="107"/>
      <c r="K64" s="107"/>
      <c r="L64" s="107"/>
      <c r="M64" s="107"/>
    </row>
    <row r="65" ht="12.75" customHeight="1">
      <c r="C65" s="72" t="s">
        <v>3839</v>
      </c>
      <c r="D65" s="279" t="s">
        <v>3840</v>
      </c>
      <c r="E65" s="287"/>
      <c r="F65" s="286">
        <v>0.0</v>
      </c>
      <c r="G65" s="287"/>
      <c r="H65" s="286"/>
      <c r="I65" s="286"/>
      <c r="J65" s="286"/>
      <c r="K65" s="286"/>
      <c r="L65" s="286"/>
      <c r="M65" s="286"/>
    </row>
    <row r="66" ht="12.75" customHeight="1">
      <c r="C66" s="72" t="s">
        <v>3841</v>
      </c>
      <c r="D66" s="279" t="s">
        <v>3842</v>
      </c>
      <c r="E66" s="107" t="s">
        <v>526</v>
      </c>
      <c r="F66" s="107" t="s">
        <v>526</v>
      </c>
      <c r="G66" s="107" t="s">
        <v>526</v>
      </c>
      <c r="H66" s="107" t="s">
        <v>526</v>
      </c>
      <c r="I66" s="107" t="s">
        <v>526</v>
      </c>
      <c r="J66" s="107"/>
      <c r="K66" s="107"/>
      <c r="L66" s="107"/>
      <c r="M66" s="107"/>
    </row>
    <row r="67" ht="12.75" customHeight="1">
      <c r="C67" s="258" t="s">
        <v>3843</v>
      </c>
      <c r="D67" s="288" t="s">
        <v>3441</v>
      </c>
      <c r="E67" s="289"/>
      <c r="F67" s="290">
        <v>0.0</v>
      </c>
      <c r="G67" s="289"/>
      <c r="H67" s="290"/>
      <c r="I67" s="290">
        <v>1.0</v>
      </c>
      <c r="J67" s="290"/>
      <c r="K67" s="290"/>
      <c r="L67" s="290"/>
      <c r="M67" s="290"/>
    </row>
    <row r="68" ht="12.75" customHeight="1">
      <c r="C68" s="72" t="s">
        <v>3844</v>
      </c>
      <c r="D68" s="279" t="s">
        <v>3831</v>
      </c>
      <c r="E68" s="107" t="s">
        <v>169</v>
      </c>
      <c r="F68" s="107" t="s">
        <v>43</v>
      </c>
      <c r="G68" s="107" t="s">
        <v>169</v>
      </c>
      <c r="H68" s="107" t="s">
        <v>169</v>
      </c>
      <c r="I68" s="107" t="s">
        <v>43</v>
      </c>
      <c r="J68" s="107" t="s">
        <v>43</v>
      </c>
      <c r="K68" s="107" t="s">
        <v>43</v>
      </c>
      <c r="L68" s="107" t="s">
        <v>43</v>
      </c>
      <c r="M68" s="107" t="s">
        <v>43</v>
      </c>
    </row>
    <row r="69" ht="12.75" customHeight="1">
      <c r="C69" s="72" t="s">
        <v>3845</v>
      </c>
      <c r="D69" s="279" t="s">
        <v>3834</v>
      </c>
      <c r="E69" s="107">
        <v>1.0</v>
      </c>
      <c r="F69" s="107">
        <v>1.0</v>
      </c>
      <c r="G69" s="107">
        <v>1.0</v>
      </c>
      <c r="H69" s="107">
        <v>1.0</v>
      </c>
      <c r="I69" s="107">
        <v>1.0</v>
      </c>
      <c r="J69" s="107">
        <v>1.0</v>
      </c>
      <c r="K69" s="107">
        <v>1.0</v>
      </c>
      <c r="L69" s="107">
        <v>1.0</v>
      </c>
      <c r="M69" s="107">
        <v>1.0</v>
      </c>
    </row>
    <row r="70" ht="12.75" customHeight="1">
      <c r="C70" s="72" t="s">
        <v>3846</v>
      </c>
      <c r="D70" s="279" t="s">
        <v>3836</v>
      </c>
      <c r="E70" s="107">
        <v>10.0</v>
      </c>
      <c r="F70" s="107">
        <v>721.0</v>
      </c>
      <c r="G70" s="107">
        <v>10.0</v>
      </c>
      <c r="H70" s="107">
        <v>721.0</v>
      </c>
      <c r="I70" s="107">
        <v>721.0</v>
      </c>
      <c r="J70" s="107">
        <v>721.0</v>
      </c>
      <c r="K70" s="107">
        <v>721.0</v>
      </c>
      <c r="L70" s="107">
        <v>721.0</v>
      </c>
      <c r="M70" s="107">
        <v>721.0</v>
      </c>
    </row>
    <row r="71" ht="12.75" customHeight="1">
      <c r="C71" s="72" t="s">
        <v>3847</v>
      </c>
      <c r="D71" s="279"/>
      <c r="E71" s="107" t="s">
        <v>523</v>
      </c>
      <c r="F71" s="107" t="s">
        <v>523</v>
      </c>
      <c r="G71" s="107" t="s">
        <v>523</v>
      </c>
      <c r="H71" s="107" t="s">
        <v>523</v>
      </c>
      <c r="I71" s="107" t="s">
        <v>523</v>
      </c>
      <c r="J71" s="107"/>
      <c r="K71" s="107"/>
      <c r="L71" s="107"/>
      <c r="M71" s="107"/>
    </row>
    <row r="72" ht="12.75" customHeight="1">
      <c r="C72" s="258" t="s">
        <v>3848</v>
      </c>
      <c r="D72" s="288" t="s">
        <v>3840</v>
      </c>
      <c r="E72" s="137"/>
      <c r="F72" s="137">
        <v>16.0</v>
      </c>
      <c r="G72" s="137"/>
      <c r="H72" s="137">
        <v>16.0</v>
      </c>
      <c r="I72" s="137">
        <v>16.0</v>
      </c>
      <c r="J72" s="137">
        <v>16.0</v>
      </c>
      <c r="K72" s="137">
        <v>16.0</v>
      </c>
      <c r="L72" s="137">
        <v>16.0</v>
      </c>
      <c r="M72" s="137">
        <v>16.0</v>
      </c>
    </row>
    <row r="73" ht="12.75" customHeight="1">
      <c r="C73" s="72" t="s">
        <v>3849</v>
      </c>
      <c r="D73" s="279" t="s">
        <v>3756</v>
      </c>
      <c r="E73" s="291" t="s">
        <v>45</v>
      </c>
      <c r="F73" s="291" t="s">
        <v>45</v>
      </c>
      <c r="G73" s="291" t="s">
        <v>45</v>
      </c>
      <c r="H73" s="291" t="s">
        <v>45</v>
      </c>
      <c r="I73" s="291" t="s">
        <v>45</v>
      </c>
      <c r="J73" s="291" t="s">
        <v>45</v>
      </c>
      <c r="K73" s="291" t="s">
        <v>45</v>
      </c>
      <c r="L73" s="291" t="s">
        <v>45</v>
      </c>
      <c r="M73" s="291" t="s">
        <v>45</v>
      </c>
    </row>
    <row r="74" ht="12.75" customHeight="1">
      <c r="C74" s="72" t="s">
        <v>3850</v>
      </c>
      <c r="D74" s="279" t="s">
        <v>3758</v>
      </c>
      <c r="E74" s="107" t="s">
        <v>445</v>
      </c>
      <c r="F74" s="107" t="s">
        <v>447</v>
      </c>
      <c r="G74" s="107" t="s">
        <v>445</v>
      </c>
      <c r="H74" s="107" t="s">
        <v>447</v>
      </c>
      <c r="I74" s="107" t="s">
        <v>447</v>
      </c>
      <c r="J74" s="107" t="s">
        <v>447</v>
      </c>
      <c r="K74" s="107" t="s">
        <v>447</v>
      </c>
      <c r="L74" s="107" t="s">
        <v>447</v>
      </c>
      <c r="M74" s="107" t="s">
        <v>447</v>
      </c>
    </row>
    <row r="75" ht="12.75" customHeight="1">
      <c r="C75" s="72" t="s">
        <v>3851</v>
      </c>
      <c r="D75" s="279" t="s">
        <v>3760</v>
      </c>
      <c r="E75" s="107" t="s">
        <v>449</v>
      </c>
      <c r="F75" s="107" t="s">
        <v>449</v>
      </c>
      <c r="G75" s="107" t="s">
        <v>449</v>
      </c>
      <c r="H75" s="107" t="s">
        <v>449</v>
      </c>
      <c r="I75" s="107" t="s">
        <v>449</v>
      </c>
      <c r="J75" s="107" t="s">
        <v>449</v>
      </c>
      <c r="K75" s="107" t="s">
        <v>449</v>
      </c>
      <c r="L75" s="107" t="s">
        <v>449</v>
      </c>
      <c r="M75" s="107" t="s">
        <v>449</v>
      </c>
    </row>
    <row r="76" ht="12.75" customHeight="1">
      <c r="C76" s="72" t="s">
        <v>3852</v>
      </c>
      <c r="D76" s="279" t="s">
        <v>3762</v>
      </c>
      <c r="E76" s="107" t="s">
        <v>452</v>
      </c>
      <c r="F76" s="107" t="s">
        <v>452</v>
      </c>
      <c r="G76" s="107" t="s">
        <v>452</v>
      </c>
      <c r="H76" s="107" t="s">
        <v>452</v>
      </c>
      <c r="I76" s="107" t="s">
        <v>452</v>
      </c>
      <c r="J76" s="107" t="s">
        <v>452</v>
      </c>
      <c r="K76" s="107" t="s">
        <v>452</v>
      </c>
      <c r="L76" s="107" t="s">
        <v>452</v>
      </c>
      <c r="M76" s="107" t="s">
        <v>452</v>
      </c>
    </row>
    <row r="77" ht="12.75" customHeight="1">
      <c r="C77" s="72" t="s">
        <v>3853</v>
      </c>
      <c r="D77" s="279" t="s">
        <v>3764</v>
      </c>
      <c r="E77" s="107" t="s">
        <v>456</v>
      </c>
      <c r="F77" s="107" t="s">
        <v>455</v>
      </c>
      <c r="G77" s="107" t="s">
        <v>456</v>
      </c>
      <c r="H77" s="107" t="s">
        <v>455</v>
      </c>
      <c r="I77" s="107" t="s">
        <v>455</v>
      </c>
      <c r="J77" s="107" t="s">
        <v>455</v>
      </c>
      <c r="K77" s="107" t="s">
        <v>455</v>
      </c>
      <c r="L77" s="107" t="s">
        <v>455</v>
      </c>
      <c r="M77" s="107" t="s">
        <v>455</v>
      </c>
    </row>
    <row r="78" ht="12.75" customHeight="1">
      <c r="C78" s="72" t="s">
        <v>3854</v>
      </c>
      <c r="D78" s="279" t="s">
        <v>3766</v>
      </c>
      <c r="E78" s="107">
        <v>0.6080110269257327</v>
      </c>
      <c r="F78" s="107">
        <v>0.0</v>
      </c>
      <c r="G78" s="107">
        <v>0.6080110269257327</v>
      </c>
      <c r="H78" s="107">
        <v>0.0</v>
      </c>
      <c r="I78" s="107">
        <v>0.0</v>
      </c>
      <c r="J78" s="107">
        <v>0.0</v>
      </c>
      <c r="K78" s="107">
        <v>0.0</v>
      </c>
      <c r="L78" s="107">
        <v>0.0</v>
      </c>
      <c r="M78" s="107">
        <v>0.0</v>
      </c>
    </row>
    <row r="79" ht="12.75" customHeight="1">
      <c r="C79" s="72" t="s">
        <v>3855</v>
      </c>
      <c r="D79" s="279" t="s">
        <v>3768</v>
      </c>
      <c r="E79" s="107">
        <v>0.6</v>
      </c>
      <c r="F79" s="107">
        <v>0.4</v>
      </c>
      <c r="G79" s="107">
        <v>0.6</v>
      </c>
      <c r="H79" s="107">
        <v>0.4</v>
      </c>
      <c r="I79" s="107">
        <v>0.4</v>
      </c>
      <c r="J79" s="107">
        <v>0.4</v>
      </c>
      <c r="K79" s="107">
        <v>0.4</v>
      </c>
      <c r="L79" s="107">
        <v>0.4</v>
      </c>
      <c r="M79" s="107">
        <v>0.4</v>
      </c>
    </row>
    <row r="80" ht="12.75" customHeight="1">
      <c r="C80" s="72" t="s">
        <v>3856</v>
      </c>
      <c r="D80" s="279" t="s">
        <v>3770</v>
      </c>
      <c r="E80" s="107" t="s">
        <v>462</v>
      </c>
      <c r="F80" s="107" t="s">
        <v>462</v>
      </c>
      <c r="G80" s="107" t="s">
        <v>462</v>
      </c>
      <c r="H80" s="107" t="s">
        <v>462</v>
      </c>
      <c r="I80" s="107" t="s">
        <v>462</v>
      </c>
      <c r="J80" s="107" t="s">
        <v>462</v>
      </c>
      <c r="K80" s="107" t="s">
        <v>462</v>
      </c>
      <c r="L80" s="107" t="s">
        <v>462</v>
      </c>
      <c r="M80" s="107" t="s">
        <v>462</v>
      </c>
    </row>
    <row r="81" ht="12.75" customHeight="1">
      <c r="C81" s="72" t="s">
        <v>3857</v>
      </c>
      <c r="D81" s="279" t="s">
        <v>3772</v>
      </c>
      <c r="E81" s="107">
        <v>2000.0</v>
      </c>
      <c r="F81" s="107">
        <v>3000.0</v>
      </c>
      <c r="G81" s="107">
        <v>2000.0</v>
      </c>
      <c r="H81" s="107">
        <v>3000.0</v>
      </c>
      <c r="I81" s="107">
        <v>3000.0</v>
      </c>
      <c r="J81" s="107">
        <v>3000.0</v>
      </c>
      <c r="K81" s="107">
        <v>3000.0</v>
      </c>
      <c r="L81" s="107">
        <v>3000.0</v>
      </c>
      <c r="M81" s="107">
        <v>3000.0</v>
      </c>
    </row>
    <row r="82" ht="12.75" customHeight="1">
      <c r="C82" s="72" t="s">
        <v>3858</v>
      </c>
      <c r="D82" s="279" t="s">
        <v>3774</v>
      </c>
      <c r="E82" s="107">
        <v>12.0</v>
      </c>
      <c r="F82" s="107">
        <v>12.0</v>
      </c>
      <c r="G82" s="107">
        <v>12.0</v>
      </c>
      <c r="H82" s="107">
        <v>12.0</v>
      </c>
      <c r="I82" s="107">
        <v>12.0</v>
      </c>
      <c r="J82" s="107">
        <v>12.0</v>
      </c>
      <c r="K82" s="107">
        <v>12.0</v>
      </c>
      <c r="L82" s="107">
        <v>12.0</v>
      </c>
      <c r="M82" s="107">
        <v>12.0</v>
      </c>
    </row>
    <row r="83" ht="12.75" customHeight="1">
      <c r="C83" s="72" t="s">
        <v>3859</v>
      </c>
      <c r="D83" s="279" t="s">
        <v>3776</v>
      </c>
      <c r="E83" s="107">
        <v>12.0</v>
      </c>
      <c r="F83" s="107">
        <v>12.0</v>
      </c>
      <c r="G83" s="107">
        <v>12.0</v>
      </c>
      <c r="H83" s="107">
        <v>12.0</v>
      </c>
      <c r="I83" s="107">
        <v>12.0</v>
      </c>
      <c r="J83" s="107">
        <v>12.0</v>
      </c>
      <c r="K83" s="107">
        <v>12.0</v>
      </c>
      <c r="L83" s="107">
        <v>12.0</v>
      </c>
      <c r="M83" s="107">
        <v>12.0</v>
      </c>
    </row>
    <row r="84" ht="12.75" customHeight="1">
      <c r="C84" s="72" t="s">
        <v>3860</v>
      </c>
      <c r="D84" s="279" t="s">
        <v>3778</v>
      </c>
      <c r="E84" s="107" t="s">
        <v>468</v>
      </c>
      <c r="F84" s="107" t="s">
        <v>467</v>
      </c>
      <c r="G84" s="107" t="s">
        <v>468</v>
      </c>
      <c r="H84" s="107" t="s">
        <v>467</v>
      </c>
      <c r="I84" s="107" t="s">
        <v>467</v>
      </c>
      <c r="J84" s="107" t="s">
        <v>467</v>
      </c>
      <c r="K84" s="107" t="s">
        <v>467</v>
      </c>
      <c r="L84" s="107" t="s">
        <v>467</v>
      </c>
      <c r="M84" s="107" t="s">
        <v>467</v>
      </c>
    </row>
    <row r="85" ht="12.75" customHeight="1">
      <c r="C85" s="72" t="s">
        <v>3861</v>
      </c>
      <c r="D85" s="279" t="s">
        <v>3780</v>
      </c>
      <c r="E85" s="107">
        <v>0.3</v>
      </c>
      <c r="F85" s="107">
        <v>0.8</v>
      </c>
      <c r="G85" s="107">
        <v>0.3</v>
      </c>
      <c r="H85" s="107">
        <v>0.8</v>
      </c>
      <c r="I85" s="107">
        <v>0.8</v>
      </c>
      <c r="J85" s="107">
        <v>0.8</v>
      </c>
      <c r="K85" s="107">
        <v>0.8</v>
      </c>
      <c r="L85" s="107">
        <v>0.8</v>
      </c>
      <c r="M85" s="107">
        <v>0.8</v>
      </c>
    </row>
    <row r="86" ht="12.75" customHeight="1">
      <c r="C86" s="72" t="s">
        <v>3862</v>
      </c>
      <c r="D86" s="279" t="s">
        <v>3782</v>
      </c>
      <c r="E86" s="107">
        <v>2900.0</v>
      </c>
      <c r="F86" s="107">
        <v>3900.0</v>
      </c>
      <c r="G86" s="107">
        <v>2900.0</v>
      </c>
      <c r="H86" s="107">
        <v>3900.0</v>
      </c>
      <c r="I86" s="107">
        <v>3900.0</v>
      </c>
      <c r="J86" s="107">
        <v>3900.0</v>
      </c>
      <c r="K86" s="107">
        <v>3900.0</v>
      </c>
      <c r="L86" s="107">
        <v>3900.0</v>
      </c>
      <c r="M86" s="107">
        <v>3900.0</v>
      </c>
    </row>
    <row r="87" ht="12.75" customHeight="1">
      <c r="C87" s="72" t="s">
        <v>3863</v>
      </c>
      <c r="D87" s="279" t="s">
        <v>3784</v>
      </c>
      <c r="E87" s="107">
        <v>800.0</v>
      </c>
      <c r="F87" s="107">
        <v>600.0</v>
      </c>
      <c r="G87" s="107">
        <v>800.0</v>
      </c>
      <c r="H87" s="107">
        <v>600.0</v>
      </c>
      <c r="I87" s="107">
        <v>600.0</v>
      </c>
      <c r="J87" s="107">
        <v>600.0</v>
      </c>
      <c r="K87" s="107">
        <v>600.0</v>
      </c>
      <c r="L87" s="107">
        <v>600.0</v>
      </c>
      <c r="M87" s="107">
        <v>600.0</v>
      </c>
    </row>
    <row r="88" ht="12.75" customHeight="1">
      <c r="C88" s="72" t="s">
        <v>3864</v>
      </c>
      <c r="D88" s="279" t="s">
        <v>3786</v>
      </c>
      <c r="E88" s="107">
        <v>0.76</v>
      </c>
      <c r="F88" s="107">
        <v>0.88</v>
      </c>
      <c r="G88" s="107">
        <v>0.76</v>
      </c>
      <c r="H88" s="107">
        <v>0.88</v>
      </c>
      <c r="I88" s="107">
        <v>0.88</v>
      </c>
      <c r="J88" s="107">
        <v>0.88</v>
      </c>
      <c r="K88" s="107">
        <v>0.88</v>
      </c>
      <c r="L88" s="107">
        <v>0.88</v>
      </c>
      <c r="M88" s="107">
        <v>0.88</v>
      </c>
    </row>
    <row r="89" ht="12.75" customHeight="1">
      <c r="C89" s="72" t="s">
        <v>3865</v>
      </c>
      <c r="D89" s="279" t="s">
        <v>3788</v>
      </c>
      <c r="E89" s="107">
        <v>9.0</v>
      </c>
      <c r="F89" s="107">
        <v>1.0</v>
      </c>
      <c r="G89" s="107">
        <v>9.0</v>
      </c>
      <c r="H89" s="107">
        <v>1.0</v>
      </c>
      <c r="I89" s="107">
        <v>1.0</v>
      </c>
      <c r="J89" s="107">
        <v>1.0</v>
      </c>
      <c r="K89" s="107">
        <v>1.0</v>
      </c>
      <c r="L89" s="107">
        <v>1.0</v>
      </c>
      <c r="M89" s="107">
        <v>1.0</v>
      </c>
    </row>
    <row r="90" ht="12.75" customHeight="1">
      <c r="C90" s="72" t="s">
        <v>3866</v>
      </c>
      <c r="D90" s="279" t="s">
        <v>3790</v>
      </c>
      <c r="E90" s="107">
        <v>14.0</v>
      </c>
      <c r="F90" s="107">
        <v>7.0</v>
      </c>
      <c r="G90" s="107">
        <v>14.0</v>
      </c>
      <c r="H90" s="107">
        <v>7.0</v>
      </c>
      <c r="I90" s="107">
        <v>7.0</v>
      </c>
      <c r="J90" s="107">
        <v>7.0</v>
      </c>
      <c r="K90" s="107">
        <v>7.0</v>
      </c>
      <c r="L90" s="107">
        <v>7.0</v>
      </c>
      <c r="M90" s="107">
        <v>7.0</v>
      </c>
    </row>
    <row r="91" ht="12.75" customHeight="1">
      <c r="C91" s="72" t="s">
        <v>3867</v>
      </c>
      <c r="D91" s="279" t="s">
        <v>3792</v>
      </c>
      <c r="E91" s="107" t="s">
        <v>477</v>
      </c>
      <c r="F91" s="107" t="s">
        <v>479</v>
      </c>
      <c r="G91" s="107" t="s">
        <v>477</v>
      </c>
      <c r="H91" s="107" t="s">
        <v>479</v>
      </c>
      <c r="I91" s="107" t="s">
        <v>479</v>
      </c>
      <c r="J91" s="107" t="s">
        <v>479</v>
      </c>
      <c r="K91" s="107" t="s">
        <v>479</v>
      </c>
      <c r="L91" s="107" t="s">
        <v>479</v>
      </c>
      <c r="M91" s="107" t="s">
        <v>479</v>
      </c>
    </row>
    <row r="92" ht="12.75" customHeight="1">
      <c r="C92" s="72" t="s">
        <v>3868</v>
      </c>
      <c r="D92" s="279" t="s">
        <v>3794</v>
      </c>
      <c r="E92" s="107">
        <v>1.0</v>
      </c>
      <c r="F92" s="107">
        <v>1.0</v>
      </c>
      <c r="G92" s="107">
        <v>1.0</v>
      </c>
      <c r="H92" s="107">
        <v>1.0</v>
      </c>
      <c r="I92" s="107">
        <v>1.0</v>
      </c>
      <c r="J92" s="107">
        <v>1.0</v>
      </c>
      <c r="K92" s="107">
        <v>1.0</v>
      </c>
      <c r="L92" s="107">
        <v>1.0</v>
      </c>
      <c r="M92" s="107">
        <v>1.0</v>
      </c>
    </row>
    <row r="93" ht="12.75" customHeight="1">
      <c r="C93" s="72" t="s">
        <v>3869</v>
      </c>
      <c r="D93" s="279" t="s">
        <v>3796</v>
      </c>
      <c r="E93" s="107">
        <v>96.0</v>
      </c>
      <c r="F93" s="107">
        <v>5.0</v>
      </c>
      <c r="G93" s="107">
        <v>96.0</v>
      </c>
      <c r="H93" s="107">
        <v>5.0</v>
      </c>
      <c r="I93" s="107">
        <v>5.0</v>
      </c>
      <c r="J93" s="107">
        <v>5.0</v>
      </c>
      <c r="K93" s="107">
        <v>5.0</v>
      </c>
      <c r="L93" s="107">
        <v>5.0</v>
      </c>
      <c r="M93" s="107">
        <v>5.0</v>
      </c>
    </row>
    <row r="94" ht="12.75" customHeight="1">
      <c r="C94" s="72" t="s">
        <v>3870</v>
      </c>
      <c r="D94" s="279" t="s">
        <v>3798</v>
      </c>
      <c r="E94" s="107" t="s">
        <v>376</v>
      </c>
      <c r="F94" s="107" t="s">
        <v>462</v>
      </c>
      <c r="G94" s="107" t="s">
        <v>376</v>
      </c>
      <c r="H94" s="107" t="s">
        <v>462</v>
      </c>
      <c r="I94" s="107" t="s">
        <v>462</v>
      </c>
      <c r="J94" s="107" t="s">
        <v>462</v>
      </c>
      <c r="K94" s="107" t="s">
        <v>462</v>
      </c>
      <c r="L94" s="107" t="s">
        <v>462</v>
      </c>
      <c r="M94" s="107" t="s">
        <v>462</v>
      </c>
    </row>
    <row r="95" ht="12.75" customHeight="1">
      <c r="C95" s="72" t="s">
        <v>3871</v>
      </c>
      <c r="D95" s="279" t="s">
        <v>3800</v>
      </c>
      <c r="E95" s="107" t="s">
        <v>376</v>
      </c>
      <c r="F95" s="107">
        <v>0.8</v>
      </c>
      <c r="G95" s="107" t="s">
        <v>376</v>
      </c>
      <c r="H95" s="107">
        <v>0.8</v>
      </c>
      <c r="I95" s="107">
        <v>0.8</v>
      </c>
      <c r="J95" s="107">
        <v>0.8</v>
      </c>
      <c r="K95" s="107">
        <v>0.8</v>
      </c>
      <c r="L95" s="107">
        <v>0.8</v>
      </c>
      <c r="M95" s="107">
        <v>0.8</v>
      </c>
    </row>
    <row r="96" ht="12.75" customHeight="1">
      <c r="C96" s="72" t="s">
        <v>3872</v>
      </c>
      <c r="D96" s="279" t="s">
        <v>3802</v>
      </c>
      <c r="E96" s="107" t="s">
        <v>376</v>
      </c>
      <c r="F96" s="107">
        <v>2130.0</v>
      </c>
      <c r="G96" s="107" t="s">
        <v>376</v>
      </c>
      <c r="H96" s="107">
        <v>2130.0</v>
      </c>
      <c r="I96" s="107">
        <v>2130.0</v>
      </c>
      <c r="J96" s="107">
        <v>2130.0</v>
      </c>
      <c r="K96" s="107">
        <v>2130.0</v>
      </c>
      <c r="L96" s="107">
        <v>2130.0</v>
      </c>
      <c r="M96" s="107">
        <v>2130.0</v>
      </c>
    </row>
    <row r="97" ht="12.75" customHeight="1">
      <c r="C97" s="72" t="s">
        <v>3873</v>
      </c>
      <c r="D97" s="279" t="s">
        <v>3804</v>
      </c>
      <c r="E97" s="107" t="s">
        <v>489</v>
      </c>
      <c r="F97" s="107" t="s">
        <v>487</v>
      </c>
      <c r="G97" s="107" t="s">
        <v>489</v>
      </c>
      <c r="H97" s="107" t="s">
        <v>487</v>
      </c>
      <c r="I97" s="107" t="s">
        <v>487</v>
      </c>
      <c r="J97" s="107" t="s">
        <v>487</v>
      </c>
      <c r="K97" s="107" t="s">
        <v>487</v>
      </c>
      <c r="L97" s="107" t="s">
        <v>487</v>
      </c>
      <c r="M97" s="107" t="s">
        <v>487</v>
      </c>
    </row>
    <row r="98" ht="12.75" customHeight="1">
      <c r="C98" s="72" t="s">
        <v>3874</v>
      </c>
      <c r="D98" s="279" t="s">
        <v>3806</v>
      </c>
      <c r="E98" s="107" t="s">
        <v>491</v>
      </c>
      <c r="F98" s="107" t="s">
        <v>491</v>
      </c>
      <c r="G98" s="107" t="s">
        <v>491</v>
      </c>
      <c r="H98" s="107" t="s">
        <v>491</v>
      </c>
      <c r="I98" s="107" t="s">
        <v>491</v>
      </c>
      <c r="J98" s="107" t="s">
        <v>491</v>
      </c>
      <c r="K98" s="107" t="s">
        <v>491</v>
      </c>
      <c r="L98" s="107" t="s">
        <v>491</v>
      </c>
      <c r="M98" s="107" t="s">
        <v>491</v>
      </c>
    </row>
    <row r="99" ht="12.75" customHeight="1">
      <c r="C99" s="72" t="s">
        <v>3875</v>
      </c>
      <c r="D99" s="279" t="s">
        <v>3808</v>
      </c>
      <c r="E99" s="107" t="b">
        <v>1</v>
      </c>
      <c r="F99" s="107" t="b">
        <v>0</v>
      </c>
      <c r="G99" s="107" t="b">
        <v>1</v>
      </c>
      <c r="H99" s="107" t="b">
        <v>0</v>
      </c>
      <c r="I99" s="107" t="b">
        <v>0</v>
      </c>
      <c r="J99" s="107" t="b">
        <v>0</v>
      </c>
      <c r="K99" s="107" t="b">
        <v>0</v>
      </c>
      <c r="L99" s="107" t="b">
        <v>0</v>
      </c>
      <c r="M99" s="107" t="b">
        <v>0</v>
      </c>
    </row>
    <row r="100" ht="12.75" customHeight="1">
      <c r="C100" s="72" t="s">
        <v>3876</v>
      </c>
      <c r="D100" s="279" t="s">
        <v>3810</v>
      </c>
      <c r="E100" s="107" t="s">
        <v>496</v>
      </c>
      <c r="F100" s="107" t="s">
        <v>496</v>
      </c>
      <c r="G100" s="107" t="s">
        <v>496</v>
      </c>
      <c r="H100" s="107" t="s">
        <v>496</v>
      </c>
      <c r="I100" s="107" t="s">
        <v>496</v>
      </c>
      <c r="J100" s="107" t="s">
        <v>496</v>
      </c>
      <c r="K100" s="107" t="s">
        <v>496</v>
      </c>
      <c r="L100" s="107" t="s">
        <v>496</v>
      </c>
      <c r="M100" s="107" t="s">
        <v>496</v>
      </c>
    </row>
    <row r="101" ht="12.75" customHeight="1">
      <c r="C101" s="72" t="s">
        <v>3877</v>
      </c>
      <c r="D101" s="279" t="s">
        <v>3812</v>
      </c>
      <c r="E101" s="107" t="s">
        <v>499</v>
      </c>
      <c r="F101" s="107" t="s">
        <v>496</v>
      </c>
      <c r="G101" s="107" t="s">
        <v>499</v>
      </c>
      <c r="H101" s="107" t="s">
        <v>496</v>
      </c>
      <c r="I101" s="107" t="s">
        <v>496</v>
      </c>
      <c r="J101" s="107" t="s">
        <v>496</v>
      </c>
      <c r="K101" s="107" t="s">
        <v>496</v>
      </c>
      <c r="L101" s="107" t="s">
        <v>496</v>
      </c>
      <c r="M101" s="107" t="s">
        <v>496</v>
      </c>
    </row>
    <row r="102" ht="12.75" customHeight="1">
      <c r="C102" s="72" t="s">
        <v>3878</v>
      </c>
      <c r="D102" s="279" t="s">
        <v>3814</v>
      </c>
      <c r="E102" s="107" t="s">
        <v>496</v>
      </c>
      <c r="F102" s="107" t="s">
        <v>496</v>
      </c>
      <c r="G102" s="107" t="s">
        <v>496</v>
      </c>
      <c r="H102" s="107" t="s">
        <v>496</v>
      </c>
      <c r="I102" s="107" t="s">
        <v>496</v>
      </c>
      <c r="J102" s="107" t="s">
        <v>496</v>
      </c>
      <c r="K102" s="107" t="s">
        <v>496</v>
      </c>
      <c r="L102" s="107" t="s">
        <v>496</v>
      </c>
      <c r="M102" s="107" t="s">
        <v>496</v>
      </c>
    </row>
    <row r="103" ht="12.75" customHeight="1">
      <c r="C103" s="72" t="s">
        <v>3879</v>
      </c>
      <c r="D103" s="279" t="s">
        <v>3816</v>
      </c>
      <c r="E103" s="107" t="s">
        <v>504</v>
      </c>
      <c r="F103" s="107" t="s">
        <v>504</v>
      </c>
      <c r="G103" s="107" t="s">
        <v>504</v>
      </c>
      <c r="H103" s="107" t="s">
        <v>504</v>
      </c>
      <c r="I103" s="107" t="s">
        <v>504</v>
      </c>
      <c r="J103" s="107" t="s">
        <v>504</v>
      </c>
      <c r="K103" s="107" t="s">
        <v>504</v>
      </c>
      <c r="L103" s="107" t="s">
        <v>504</v>
      </c>
      <c r="M103" s="107" t="s">
        <v>504</v>
      </c>
    </row>
    <row r="104" ht="12.75" customHeight="1">
      <c r="C104" s="72" t="s">
        <v>3880</v>
      </c>
      <c r="D104" s="279" t="s">
        <v>3818</v>
      </c>
      <c r="E104" s="107" t="b">
        <v>0</v>
      </c>
      <c r="F104" s="107" t="b">
        <v>1</v>
      </c>
      <c r="G104" s="107" t="b">
        <v>0</v>
      </c>
      <c r="H104" s="107" t="b">
        <v>1</v>
      </c>
      <c r="I104" s="107" t="b">
        <v>1</v>
      </c>
      <c r="J104" s="107" t="b">
        <v>1</v>
      </c>
      <c r="K104" s="107" t="b">
        <v>1</v>
      </c>
      <c r="L104" s="107" t="b">
        <v>1</v>
      </c>
      <c r="M104" s="107" t="b">
        <v>1</v>
      </c>
    </row>
    <row r="105" ht="12.75" customHeight="1">
      <c r="C105" s="72" t="s">
        <v>3881</v>
      </c>
      <c r="D105" s="279" t="s">
        <v>3820</v>
      </c>
      <c r="E105" s="107" t="b">
        <v>0</v>
      </c>
      <c r="F105" s="107" t="b">
        <v>1</v>
      </c>
      <c r="G105" s="107" t="b">
        <v>0</v>
      </c>
      <c r="H105" s="107" t="b">
        <v>1</v>
      </c>
      <c r="I105" s="107" t="b">
        <v>1</v>
      </c>
      <c r="J105" s="107" t="b">
        <v>1</v>
      </c>
      <c r="K105" s="107" t="b">
        <v>1</v>
      </c>
      <c r="L105" s="107" t="b">
        <v>1</v>
      </c>
      <c r="M105" s="107" t="b">
        <v>1</v>
      </c>
    </row>
    <row r="106" ht="12.75" customHeight="1">
      <c r="C106" s="72" t="s">
        <v>3882</v>
      </c>
      <c r="D106" s="279" t="s">
        <v>3822</v>
      </c>
      <c r="E106" s="107" t="s">
        <v>509</v>
      </c>
      <c r="F106" s="107" t="s">
        <v>509</v>
      </c>
      <c r="G106" s="107" t="s">
        <v>509</v>
      </c>
      <c r="H106" s="107" t="s">
        <v>509</v>
      </c>
      <c r="I106" s="107" t="s">
        <v>509</v>
      </c>
      <c r="J106" s="107" t="s">
        <v>509</v>
      </c>
      <c r="K106" s="107" t="s">
        <v>509</v>
      </c>
      <c r="L106" s="107" t="s">
        <v>509</v>
      </c>
      <c r="M106" s="107" t="s">
        <v>509</v>
      </c>
    </row>
    <row r="107" ht="12.75" customHeight="1">
      <c r="C107" s="72" t="s">
        <v>3883</v>
      </c>
      <c r="D107" s="279" t="s">
        <v>3824</v>
      </c>
      <c r="E107" s="107" t="b">
        <v>0</v>
      </c>
      <c r="F107" s="107" t="b">
        <v>0</v>
      </c>
      <c r="G107" s="107" t="b">
        <v>0</v>
      </c>
      <c r="H107" s="107" t="b">
        <v>0</v>
      </c>
      <c r="I107" s="107" t="b">
        <v>0</v>
      </c>
      <c r="J107" s="107" t="b">
        <v>0</v>
      </c>
      <c r="K107" s="107" t="b">
        <v>0</v>
      </c>
      <c r="L107" s="107" t="b">
        <v>0</v>
      </c>
      <c r="M107" s="107" t="b">
        <v>0</v>
      </c>
    </row>
    <row r="108" ht="12.75" customHeight="1">
      <c r="C108" s="72" t="s">
        <v>3884</v>
      </c>
      <c r="D108" s="279" t="s">
        <v>3826</v>
      </c>
      <c r="E108" s="107" t="b">
        <v>1</v>
      </c>
      <c r="F108" s="107" t="b">
        <v>1</v>
      </c>
      <c r="G108" s="107" t="b">
        <v>1</v>
      </c>
      <c r="H108" s="107" t="b">
        <v>1</v>
      </c>
      <c r="I108" s="107" t="b">
        <v>1</v>
      </c>
      <c r="J108" s="107" t="b">
        <v>1</v>
      </c>
      <c r="K108" s="107" t="b">
        <v>1</v>
      </c>
      <c r="L108" s="107" t="b">
        <v>1</v>
      </c>
      <c r="M108" s="107" t="b">
        <v>1</v>
      </c>
    </row>
    <row r="109" ht="12.75" customHeight="1">
      <c r="C109" s="72" t="s">
        <v>3885</v>
      </c>
      <c r="D109" s="279" t="s">
        <v>3828</v>
      </c>
      <c r="E109" s="107" t="s">
        <v>514</v>
      </c>
      <c r="F109" s="107" t="s">
        <v>515</v>
      </c>
      <c r="G109" s="107" t="s">
        <v>514</v>
      </c>
      <c r="H109" s="107" t="s">
        <v>515</v>
      </c>
      <c r="I109" s="107" t="s">
        <v>515</v>
      </c>
      <c r="J109" s="107" t="s">
        <v>515</v>
      </c>
      <c r="K109" s="107" t="s">
        <v>515</v>
      </c>
      <c r="L109" s="107" t="s">
        <v>515</v>
      </c>
      <c r="M109" s="107" t="s">
        <v>515</v>
      </c>
    </row>
    <row r="110" ht="12.75" customHeight="1">
      <c r="C110" s="72" t="s">
        <v>3886</v>
      </c>
      <c r="D110" s="279" t="s">
        <v>3671</v>
      </c>
      <c r="E110" s="107" t="s">
        <v>517</v>
      </c>
      <c r="F110" s="107" t="s">
        <v>517</v>
      </c>
      <c r="G110" s="107" t="s">
        <v>517</v>
      </c>
      <c r="H110" s="107" t="s">
        <v>517</v>
      </c>
      <c r="I110" s="107" t="s">
        <v>517</v>
      </c>
      <c r="J110" s="107" t="s">
        <v>517</v>
      </c>
      <c r="K110" s="107"/>
      <c r="L110" s="107" t="s">
        <v>517</v>
      </c>
      <c r="M110" s="107" t="s">
        <v>517</v>
      </c>
    </row>
    <row r="111" ht="12.75" customHeight="1">
      <c r="C111" s="72" t="s">
        <v>3887</v>
      </c>
      <c r="D111" s="279" t="s">
        <v>3831</v>
      </c>
      <c r="E111" s="107" t="s">
        <v>43</v>
      </c>
      <c r="F111" s="107" t="s">
        <v>43</v>
      </c>
      <c r="G111" s="107" t="s">
        <v>43</v>
      </c>
      <c r="H111" s="107" t="s">
        <v>43</v>
      </c>
      <c r="I111" s="107" t="s">
        <v>43</v>
      </c>
      <c r="J111" s="107" t="s">
        <v>43</v>
      </c>
      <c r="K111" s="107" t="s">
        <v>43</v>
      </c>
      <c r="L111" s="107" t="s">
        <v>43</v>
      </c>
      <c r="M111" s="107" t="s">
        <v>3535</v>
      </c>
    </row>
    <row r="112" ht="12.75" customHeight="1">
      <c r="C112" s="72" t="s">
        <v>3888</v>
      </c>
      <c r="D112" s="279" t="s">
        <v>3834</v>
      </c>
      <c r="E112" s="107">
        <v>1.0</v>
      </c>
      <c r="F112" s="107">
        <v>1.0</v>
      </c>
      <c r="G112" s="107">
        <v>1.0</v>
      </c>
      <c r="H112" s="107">
        <v>1.0</v>
      </c>
      <c r="I112" s="107">
        <v>1.0</v>
      </c>
      <c r="J112" s="107">
        <v>1.0</v>
      </c>
      <c r="K112" s="107">
        <v>1.0</v>
      </c>
      <c r="L112" s="107">
        <v>1.0</v>
      </c>
      <c r="M112" s="107">
        <v>5.0</v>
      </c>
    </row>
    <row r="113" ht="12.75" customHeight="1">
      <c r="C113" s="72" t="s">
        <v>3889</v>
      </c>
      <c r="D113" s="279" t="s">
        <v>3836</v>
      </c>
      <c r="E113" s="107">
        <v>15.0</v>
      </c>
      <c r="F113" s="107">
        <v>974.0</v>
      </c>
      <c r="G113" s="107">
        <v>15.0</v>
      </c>
      <c r="H113" s="107">
        <v>974.0</v>
      </c>
      <c r="I113" s="107">
        <v>974.0</v>
      </c>
      <c r="J113" s="107">
        <v>974.0</v>
      </c>
      <c r="K113" s="107">
        <v>974.0</v>
      </c>
      <c r="L113" s="107">
        <v>974.0</v>
      </c>
      <c r="M113" s="107">
        <v>974.0</v>
      </c>
    </row>
    <row r="114" ht="12.75" customHeight="1">
      <c r="C114" s="258" t="s">
        <v>3890</v>
      </c>
      <c r="D114" s="288" t="s">
        <v>3840</v>
      </c>
      <c r="E114" s="137"/>
      <c r="F114" s="137"/>
      <c r="G114" s="137"/>
      <c r="H114" s="137"/>
      <c r="I114" s="137"/>
      <c r="J114" s="137"/>
      <c r="K114" s="137"/>
      <c r="L114" s="137"/>
      <c r="M114" s="137"/>
    </row>
    <row r="115" ht="12.75" customHeight="1">
      <c r="C115" s="72"/>
      <c r="E115" s="163"/>
      <c r="F115" s="163"/>
      <c r="G115" s="163"/>
      <c r="H115" s="163"/>
      <c r="I115" s="163"/>
      <c r="J115" s="163"/>
      <c r="K115" s="163"/>
      <c r="L115" s="163"/>
      <c r="M115" s="163"/>
    </row>
    <row r="116" ht="12.75" customHeight="1">
      <c r="E116" s="163"/>
      <c r="F116" s="163"/>
      <c r="G116" s="163"/>
      <c r="H116" s="163"/>
      <c r="I116" s="163"/>
      <c r="J116" s="163"/>
      <c r="K116" s="163"/>
      <c r="L116" s="163"/>
      <c r="M116" s="163"/>
    </row>
    <row r="117" ht="12.75" customHeight="1">
      <c r="E117" s="163"/>
      <c r="F117" s="163"/>
      <c r="G117" s="163"/>
      <c r="H117" s="163"/>
      <c r="I117" s="163"/>
      <c r="J117" s="163"/>
      <c r="K117" s="163"/>
      <c r="L117" s="163"/>
      <c r="M117" s="163"/>
    </row>
    <row r="118" ht="12.75" customHeight="1">
      <c r="E118" s="163"/>
      <c r="F118" s="163"/>
      <c r="G118" s="163"/>
      <c r="H118" s="163"/>
      <c r="I118" s="163"/>
      <c r="J118" s="163"/>
      <c r="K118" s="163"/>
      <c r="L118" s="163"/>
      <c r="M118" s="163"/>
    </row>
    <row r="119" ht="12.75" customHeight="1">
      <c r="E119" s="163"/>
      <c r="F119" s="163"/>
      <c r="G119" s="163"/>
      <c r="H119" s="163"/>
      <c r="I119" s="163"/>
      <c r="J119" s="163"/>
      <c r="K119" s="163"/>
      <c r="L119" s="163"/>
      <c r="M119" s="163"/>
    </row>
    <row r="120" ht="12.75" customHeight="1">
      <c r="E120" s="163"/>
      <c r="F120" s="163"/>
      <c r="G120" s="163"/>
      <c r="H120" s="163"/>
      <c r="I120" s="163"/>
      <c r="J120" s="163"/>
      <c r="K120" s="163"/>
      <c r="L120" s="163"/>
      <c r="M120" s="163"/>
    </row>
    <row r="121" ht="12.75" customHeight="1">
      <c r="E121" s="163"/>
      <c r="F121" s="163"/>
      <c r="G121" s="163"/>
      <c r="H121" s="163"/>
      <c r="I121" s="163"/>
      <c r="J121" s="163"/>
      <c r="K121" s="163"/>
      <c r="L121" s="163"/>
      <c r="M121" s="163"/>
    </row>
    <row r="122" ht="12.75" customHeight="1">
      <c r="E122" s="163"/>
      <c r="F122" s="163"/>
      <c r="G122" s="163"/>
      <c r="H122" s="163"/>
      <c r="I122" s="163"/>
      <c r="J122" s="163"/>
      <c r="K122" s="163"/>
      <c r="L122" s="163"/>
      <c r="M122" s="163"/>
    </row>
    <row r="123" ht="12.75" customHeight="1">
      <c r="E123" s="163"/>
      <c r="F123" s="163"/>
      <c r="G123" s="163"/>
      <c r="H123" s="163"/>
      <c r="I123" s="163"/>
      <c r="J123" s="163"/>
      <c r="K123" s="163"/>
      <c r="L123" s="163"/>
      <c r="M123" s="163"/>
    </row>
    <row r="124" ht="12.75" customHeight="1">
      <c r="E124" s="163"/>
      <c r="F124" s="163"/>
      <c r="G124" s="163"/>
      <c r="H124" s="163"/>
      <c r="I124" s="163"/>
      <c r="J124" s="163"/>
      <c r="K124" s="163"/>
      <c r="L124" s="163"/>
      <c r="M124" s="163"/>
    </row>
    <row r="125" ht="12.75" customHeight="1">
      <c r="E125" s="163"/>
      <c r="F125" s="163"/>
      <c r="G125" s="163"/>
      <c r="H125" s="163"/>
      <c r="I125" s="163"/>
      <c r="J125" s="163"/>
      <c r="K125" s="163"/>
      <c r="L125" s="163"/>
      <c r="M125" s="163"/>
    </row>
    <row r="126" ht="12.75" customHeight="1">
      <c r="E126" s="163"/>
      <c r="F126" s="163"/>
      <c r="G126" s="163"/>
      <c r="H126" s="163"/>
      <c r="I126" s="163"/>
      <c r="J126" s="163"/>
      <c r="K126" s="163"/>
      <c r="L126" s="163"/>
      <c r="M126" s="163"/>
    </row>
    <row r="127" ht="12.75" customHeight="1">
      <c r="E127" s="163"/>
      <c r="F127" s="163"/>
      <c r="G127" s="163"/>
      <c r="H127" s="163"/>
      <c r="I127" s="163"/>
      <c r="J127" s="163"/>
      <c r="K127" s="163"/>
      <c r="L127" s="163"/>
      <c r="M127" s="163"/>
    </row>
    <row r="128" ht="12.75" customHeight="1">
      <c r="E128" s="163"/>
      <c r="F128" s="163"/>
      <c r="G128" s="163"/>
      <c r="H128" s="163"/>
      <c r="I128" s="163"/>
      <c r="J128" s="163"/>
      <c r="K128" s="163"/>
      <c r="L128" s="163"/>
      <c r="M128" s="163"/>
    </row>
    <row r="129" ht="12.75" customHeight="1">
      <c r="E129" s="163"/>
      <c r="F129" s="163"/>
      <c r="G129" s="163"/>
      <c r="H129" s="163"/>
      <c r="I129" s="163"/>
      <c r="J129" s="163"/>
      <c r="K129" s="163"/>
      <c r="L129" s="163"/>
      <c r="M129" s="163"/>
    </row>
    <row r="130" ht="12.75" customHeight="1">
      <c r="E130" s="163"/>
      <c r="F130" s="163"/>
      <c r="G130" s="163"/>
      <c r="H130" s="163"/>
      <c r="I130" s="163"/>
      <c r="J130" s="163"/>
      <c r="K130" s="163"/>
      <c r="L130" s="163"/>
      <c r="M130" s="163"/>
    </row>
    <row r="131" ht="12.75" customHeight="1">
      <c r="E131" s="163"/>
      <c r="F131" s="163"/>
      <c r="G131" s="163"/>
      <c r="H131" s="163"/>
      <c r="I131" s="163"/>
      <c r="J131" s="163"/>
      <c r="K131" s="163"/>
      <c r="L131" s="163"/>
      <c r="M131" s="163"/>
    </row>
    <row r="132" ht="12.75" customHeight="1">
      <c r="E132" s="163"/>
      <c r="F132" s="163"/>
      <c r="G132" s="163"/>
      <c r="H132" s="163"/>
      <c r="I132" s="163"/>
      <c r="J132" s="163"/>
      <c r="K132" s="163"/>
      <c r="L132" s="163"/>
      <c r="M132" s="163"/>
    </row>
    <row r="133" ht="12.75" customHeight="1">
      <c r="E133" s="163"/>
      <c r="F133" s="163"/>
      <c r="G133" s="163"/>
      <c r="H133" s="163"/>
      <c r="I133" s="163"/>
      <c r="J133" s="163"/>
      <c r="K133" s="163"/>
      <c r="L133" s="163"/>
      <c r="M133" s="163"/>
    </row>
    <row r="134" ht="12.75" customHeight="1">
      <c r="E134" s="163"/>
      <c r="F134" s="163"/>
      <c r="G134" s="163"/>
      <c r="H134" s="163"/>
      <c r="I134" s="163"/>
      <c r="J134" s="163"/>
      <c r="K134" s="163"/>
      <c r="L134" s="163"/>
      <c r="M134" s="163"/>
    </row>
    <row r="135" ht="12.75" customHeight="1">
      <c r="E135" s="163"/>
      <c r="F135" s="163"/>
      <c r="G135" s="163"/>
      <c r="H135" s="163"/>
      <c r="I135" s="163"/>
      <c r="J135" s="163"/>
      <c r="K135" s="163"/>
      <c r="L135" s="163"/>
      <c r="M135" s="163"/>
    </row>
    <row r="136" ht="12.75" customHeight="1">
      <c r="E136" s="163"/>
      <c r="F136" s="163"/>
      <c r="G136" s="163"/>
      <c r="H136" s="163"/>
      <c r="I136" s="163"/>
      <c r="J136" s="163"/>
      <c r="K136" s="163"/>
      <c r="L136" s="163"/>
      <c r="M136" s="163"/>
    </row>
    <row r="137" ht="12.75" customHeight="1">
      <c r="E137" s="163"/>
      <c r="F137" s="163"/>
      <c r="G137" s="163"/>
      <c r="H137" s="163"/>
      <c r="I137" s="163"/>
      <c r="J137" s="163"/>
      <c r="K137" s="163"/>
      <c r="L137" s="163"/>
      <c r="M137" s="163"/>
    </row>
    <row r="138" ht="12.75" customHeight="1">
      <c r="E138" s="163"/>
      <c r="F138" s="163"/>
      <c r="G138" s="163"/>
      <c r="H138" s="163"/>
      <c r="I138" s="163"/>
      <c r="J138" s="163"/>
      <c r="K138" s="163"/>
      <c r="L138" s="163"/>
      <c r="M138" s="163"/>
    </row>
    <row r="139" ht="12.75" customHeight="1">
      <c r="E139" s="163"/>
      <c r="F139" s="163"/>
      <c r="G139" s="163"/>
      <c r="H139" s="163"/>
      <c r="I139" s="163"/>
      <c r="J139" s="163"/>
      <c r="K139" s="163"/>
      <c r="L139" s="163"/>
      <c r="M139" s="163"/>
    </row>
    <row r="140" ht="12.75" customHeight="1">
      <c r="E140" s="163"/>
      <c r="F140" s="163"/>
      <c r="G140" s="163"/>
      <c r="H140" s="163"/>
      <c r="I140" s="163"/>
      <c r="J140" s="163"/>
      <c r="K140" s="163"/>
      <c r="L140" s="163"/>
      <c r="M140" s="163"/>
    </row>
    <row r="141" ht="12.75" customHeight="1">
      <c r="E141" s="163"/>
      <c r="F141" s="163"/>
      <c r="G141" s="163"/>
      <c r="H141" s="163"/>
      <c r="I141" s="163"/>
      <c r="J141" s="163"/>
      <c r="K141" s="163"/>
      <c r="L141" s="163"/>
      <c r="M141" s="163"/>
    </row>
    <row r="142" ht="12.75" customHeight="1">
      <c r="E142" s="163"/>
      <c r="F142" s="163"/>
      <c r="G142" s="163"/>
      <c r="H142" s="163"/>
      <c r="I142" s="163"/>
      <c r="J142" s="163"/>
      <c r="K142" s="163"/>
      <c r="L142" s="163"/>
      <c r="M142" s="163"/>
    </row>
    <row r="143" ht="12.75" customHeight="1">
      <c r="E143" s="163"/>
      <c r="F143" s="163"/>
      <c r="G143" s="163"/>
      <c r="H143" s="163"/>
      <c r="I143" s="163"/>
      <c r="J143" s="163"/>
      <c r="K143" s="163"/>
      <c r="L143" s="163"/>
      <c r="M143" s="163"/>
    </row>
    <row r="144" ht="12.75" customHeight="1">
      <c r="E144" s="163"/>
      <c r="F144" s="163"/>
      <c r="G144" s="163"/>
      <c r="H144" s="163"/>
      <c r="I144" s="163"/>
      <c r="J144" s="163"/>
      <c r="K144" s="163"/>
      <c r="L144" s="163"/>
      <c r="M144" s="163"/>
    </row>
    <row r="145" ht="12.75" customHeight="1">
      <c r="E145" s="163"/>
      <c r="F145" s="163"/>
      <c r="G145" s="163"/>
      <c r="H145" s="163"/>
      <c r="I145" s="163"/>
      <c r="J145" s="163"/>
      <c r="K145" s="163"/>
      <c r="L145" s="163"/>
      <c r="M145" s="163"/>
    </row>
    <row r="146" ht="12.75" customHeight="1">
      <c r="E146" s="163"/>
      <c r="F146" s="163"/>
      <c r="G146" s="163"/>
      <c r="H146" s="163"/>
      <c r="I146" s="163"/>
      <c r="J146" s="163"/>
      <c r="K146" s="163"/>
      <c r="L146" s="163"/>
      <c r="M146" s="163"/>
    </row>
    <row r="147" ht="12.75" customHeight="1">
      <c r="E147" s="163"/>
      <c r="F147" s="163"/>
      <c r="G147" s="163"/>
      <c r="H147" s="163"/>
      <c r="I147" s="163"/>
      <c r="J147" s="163"/>
      <c r="K147" s="163"/>
      <c r="L147" s="163"/>
      <c r="M147" s="163"/>
    </row>
    <row r="148" ht="12.75" customHeight="1">
      <c r="E148" s="163"/>
      <c r="F148" s="163"/>
      <c r="G148" s="163"/>
      <c r="H148" s="163"/>
      <c r="I148" s="163"/>
      <c r="J148" s="163"/>
      <c r="K148" s="163"/>
      <c r="L148" s="163"/>
      <c r="M148" s="163"/>
    </row>
    <row r="149" ht="12.75" customHeight="1">
      <c r="E149" s="163"/>
      <c r="F149" s="163"/>
      <c r="G149" s="163"/>
      <c r="H149" s="163"/>
      <c r="I149" s="163"/>
      <c r="J149" s="163"/>
      <c r="K149" s="163"/>
      <c r="L149" s="163"/>
      <c r="M149" s="163"/>
    </row>
    <row r="150" ht="12.75" customHeight="1">
      <c r="E150" s="163"/>
      <c r="F150" s="163"/>
      <c r="G150" s="163"/>
      <c r="H150" s="163"/>
      <c r="I150" s="163"/>
      <c r="J150" s="163"/>
      <c r="K150" s="163"/>
      <c r="L150" s="163"/>
      <c r="M150" s="163"/>
    </row>
    <row r="151" ht="12.75" customHeight="1">
      <c r="E151" s="163"/>
      <c r="F151" s="163"/>
      <c r="G151" s="163"/>
      <c r="H151" s="163"/>
      <c r="I151" s="163"/>
      <c r="J151" s="163"/>
      <c r="K151" s="163"/>
      <c r="L151" s="163"/>
      <c r="M151" s="163"/>
    </row>
    <row r="152" ht="12.75" customHeight="1">
      <c r="E152" s="163"/>
      <c r="F152" s="163"/>
      <c r="G152" s="163"/>
      <c r="H152" s="163"/>
      <c r="I152" s="163"/>
      <c r="J152" s="163"/>
      <c r="K152" s="163"/>
      <c r="L152" s="163"/>
      <c r="M152" s="163"/>
    </row>
    <row r="153" ht="12.75" customHeight="1">
      <c r="E153" s="163"/>
      <c r="F153" s="163"/>
      <c r="G153" s="163"/>
      <c r="H153" s="163"/>
      <c r="I153" s="163"/>
      <c r="J153" s="163"/>
      <c r="K153" s="163"/>
      <c r="L153" s="163"/>
      <c r="M153" s="163"/>
    </row>
    <row r="154" ht="12.75" customHeight="1">
      <c r="E154" s="163"/>
      <c r="F154" s="163"/>
      <c r="G154" s="163"/>
      <c r="H154" s="163"/>
      <c r="I154" s="163"/>
      <c r="J154" s="163"/>
      <c r="K154" s="163"/>
      <c r="L154" s="163"/>
      <c r="M154" s="163"/>
    </row>
    <row r="155" ht="12.75" customHeight="1">
      <c r="E155" s="163"/>
      <c r="F155" s="163"/>
      <c r="G155" s="163"/>
      <c r="H155" s="163"/>
      <c r="I155" s="163"/>
      <c r="J155" s="163"/>
      <c r="K155" s="163"/>
      <c r="L155" s="163"/>
      <c r="M155" s="163"/>
    </row>
    <row r="156" ht="12.75" customHeight="1">
      <c r="E156" s="163"/>
      <c r="F156" s="163"/>
      <c r="G156" s="163"/>
      <c r="H156" s="163"/>
      <c r="I156" s="163"/>
      <c r="J156" s="163"/>
      <c r="K156" s="163"/>
      <c r="L156" s="163"/>
      <c r="M156" s="163"/>
    </row>
    <row r="157" ht="12.75" customHeight="1">
      <c r="E157" s="163"/>
      <c r="F157" s="163"/>
      <c r="G157" s="163"/>
      <c r="H157" s="163"/>
      <c r="I157" s="163"/>
      <c r="J157" s="163"/>
      <c r="K157" s="163"/>
      <c r="L157" s="163"/>
      <c r="M157" s="163"/>
    </row>
    <row r="158" ht="12.75" customHeight="1">
      <c r="E158" s="163"/>
      <c r="F158" s="163"/>
      <c r="G158" s="163"/>
      <c r="H158" s="163"/>
      <c r="I158" s="163"/>
      <c r="J158" s="163"/>
      <c r="K158" s="163"/>
      <c r="L158" s="163"/>
      <c r="M158" s="163"/>
    </row>
    <row r="159" ht="12.75" customHeight="1">
      <c r="E159" s="163"/>
      <c r="F159" s="163"/>
      <c r="G159" s="163"/>
      <c r="H159" s="163"/>
      <c r="I159" s="163"/>
      <c r="J159" s="163"/>
      <c r="K159" s="163"/>
      <c r="L159" s="163"/>
      <c r="M159" s="163"/>
    </row>
    <row r="160" ht="12.75" customHeight="1">
      <c r="E160" s="163"/>
      <c r="F160" s="163"/>
      <c r="G160" s="163"/>
      <c r="H160" s="163"/>
      <c r="I160" s="163"/>
      <c r="J160" s="163"/>
      <c r="K160" s="163"/>
      <c r="L160" s="163"/>
      <c r="M160" s="163"/>
    </row>
    <row r="161" ht="12.75" customHeight="1">
      <c r="E161" s="163"/>
      <c r="F161" s="163"/>
      <c r="G161" s="163"/>
      <c r="H161" s="163"/>
      <c r="I161" s="163"/>
      <c r="J161" s="163"/>
      <c r="K161" s="163"/>
      <c r="L161" s="163"/>
      <c r="M161" s="163"/>
    </row>
    <row r="162" ht="12.75" customHeight="1">
      <c r="E162" s="163"/>
      <c r="F162" s="163"/>
      <c r="G162" s="163"/>
      <c r="H162" s="163"/>
      <c r="I162" s="163"/>
      <c r="J162" s="163"/>
      <c r="K162" s="163"/>
      <c r="L162" s="163"/>
      <c r="M162" s="163"/>
    </row>
    <row r="163" ht="12.75" customHeight="1">
      <c r="E163" s="163"/>
      <c r="F163" s="163"/>
      <c r="G163" s="163"/>
      <c r="H163" s="163"/>
      <c r="I163" s="163"/>
      <c r="J163" s="163"/>
      <c r="K163" s="163"/>
      <c r="L163" s="163"/>
      <c r="M163" s="163"/>
    </row>
    <row r="164" ht="12.75" customHeight="1">
      <c r="E164" s="163"/>
      <c r="F164" s="163"/>
      <c r="G164" s="163"/>
      <c r="H164" s="163"/>
      <c r="I164" s="163"/>
      <c r="J164" s="163"/>
      <c r="K164" s="163"/>
      <c r="L164" s="163"/>
      <c r="M164" s="163"/>
    </row>
    <row r="165" ht="12.75" customHeight="1">
      <c r="E165" s="163"/>
      <c r="F165" s="163"/>
      <c r="G165" s="163"/>
      <c r="H165" s="163"/>
      <c r="I165" s="163"/>
      <c r="J165" s="163"/>
      <c r="K165" s="163"/>
      <c r="L165" s="163"/>
      <c r="M165" s="163"/>
    </row>
    <row r="166" ht="12.75" customHeight="1">
      <c r="E166" s="163"/>
      <c r="F166" s="163"/>
      <c r="G166" s="163"/>
      <c r="H166" s="163"/>
      <c r="I166" s="163"/>
      <c r="J166" s="163"/>
      <c r="K166" s="163"/>
      <c r="L166" s="163"/>
      <c r="M166" s="163"/>
    </row>
    <row r="167" ht="12.75" customHeight="1">
      <c r="E167" s="163"/>
      <c r="F167" s="163"/>
      <c r="G167" s="163"/>
      <c r="H167" s="163"/>
      <c r="I167" s="163"/>
      <c r="J167" s="163"/>
      <c r="K167" s="163"/>
      <c r="L167" s="163"/>
      <c r="M167" s="163"/>
    </row>
    <row r="168" ht="12.75" customHeight="1">
      <c r="E168" s="163"/>
      <c r="F168" s="163"/>
      <c r="G168" s="163"/>
      <c r="H168" s="163"/>
      <c r="I168" s="163"/>
      <c r="J168" s="163"/>
      <c r="K168" s="163"/>
      <c r="L168" s="163"/>
      <c r="M168" s="163"/>
    </row>
    <row r="169" ht="12.75" customHeight="1">
      <c r="E169" s="163"/>
      <c r="F169" s="163"/>
      <c r="G169" s="163"/>
      <c r="H169" s="163"/>
      <c r="I169" s="163"/>
      <c r="J169" s="163"/>
      <c r="K169" s="163"/>
      <c r="L169" s="163"/>
      <c r="M169" s="163"/>
    </row>
    <row r="170" ht="12.75" customHeight="1">
      <c r="E170" s="163"/>
      <c r="F170" s="163"/>
      <c r="G170" s="163"/>
      <c r="H170" s="163"/>
      <c r="I170" s="163"/>
      <c r="J170" s="163"/>
      <c r="K170" s="163"/>
      <c r="L170" s="163"/>
      <c r="M170" s="163"/>
    </row>
    <row r="171" ht="12.75" customHeight="1">
      <c r="E171" s="163"/>
      <c r="F171" s="163"/>
      <c r="G171" s="163"/>
      <c r="H171" s="163"/>
      <c r="I171" s="163"/>
      <c r="J171" s="163"/>
      <c r="K171" s="163"/>
      <c r="L171" s="163"/>
      <c r="M171" s="163"/>
    </row>
    <row r="172" ht="12.75" customHeight="1">
      <c r="E172" s="163"/>
      <c r="F172" s="163"/>
      <c r="G172" s="163"/>
      <c r="H172" s="163"/>
      <c r="I172" s="163"/>
      <c r="J172" s="163"/>
      <c r="K172" s="163"/>
      <c r="L172" s="163"/>
      <c r="M172" s="163"/>
    </row>
    <row r="173" ht="12.75" customHeight="1">
      <c r="E173" s="163"/>
      <c r="F173" s="163"/>
      <c r="G173" s="163"/>
      <c r="H173" s="163"/>
      <c r="I173" s="163"/>
      <c r="J173" s="163"/>
      <c r="K173" s="163"/>
      <c r="L173" s="163"/>
      <c r="M173" s="163"/>
    </row>
    <row r="174" ht="12.75" customHeight="1">
      <c r="E174" s="163"/>
      <c r="F174" s="163"/>
      <c r="G174" s="163"/>
      <c r="H174" s="163"/>
      <c r="I174" s="163"/>
      <c r="J174" s="163"/>
      <c r="K174" s="163"/>
      <c r="L174" s="163"/>
      <c r="M174" s="163"/>
    </row>
    <row r="175" ht="12.75" customHeight="1">
      <c r="E175" s="163"/>
      <c r="F175" s="163"/>
      <c r="G175" s="163"/>
      <c r="H175" s="163"/>
      <c r="I175" s="163"/>
      <c r="J175" s="163"/>
      <c r="K175" s="163"/>
      <c r="L175" s="163"/>
      <c r="M175" s="163"/>
    </row>
    <row r="176" ht="12.75" customHeight="1">
      <c r="E176" s="163"/>
      <c r="F176" s="163"/>
      <c r="G176" s="163"/>
      <c r="H176" s="163"/>
      <c r="I176" s="163"/>
      <c r="J176" s="163"/>
      <c r="K176" s="163"/>
      <c r="L176" s="163"/>
      <c r="M176" s="163"/>
    </row>
    <row r="177" ht="12.75" customHeight="1">
      <c r="E177" s="163"/>
      <c r="F177" s="163"/>
      <c r="G177" s="163"/>
      <c r="H177" s="163"/>
      <c r="I177" s="163"/>
      <c r="J177" s="163"/>
      <c r="K177" s="163"/>
      <c r="L177" s="163"/>
      <c r="M177" s="163"/>
    </row>
    <row r="178" ht="12.75" customHeight="1">
      <c r="E178" s="163"/>
      <c r="F178" s="163"/>
      <c r="G178" s="163"/>
      <c r="H178" s="163"/>
      <c r="I178" s="163"/>
      <c r="J178" s="163"/>
      <c r="K178" s="163"/>
      <c r="L178" s="163"/>
      <c r="M178" s="163"/>
    </row>
    <row r="179" ht="12.75" customHeight="1">
      <c r="E179" s="163"/>
      <c r="F179" s="163"/>
      <c r="G179" s="163"/>
      <c r="H179" s="163"/>
      <c r="I179" s="163"/>
      <c r="J179" s="163"/>
      <c r="K179" s="163"/>
      <c r="L179" s="163"/>
      <c r="M179" s="163"/>
    </row>
    <row r="180" ht="12.75" customHeight="1">
      <c r="E180" s="163"/>
      <c r="F180" s="163"/>
      <c r="G180" s="163"/>
      <c r="H180" s="163"/>
      <c r="I180" s="163"/>
      <c r="J180" s="163"/>
      <c r="K180" s="163"/>
      <c r="L180" s="163"/>
      <c r="M180" s="163"/>
    </row>
    <row r="181" ht="12.75" customHeight="1">
      <c r="E181" s="163"/>
      <c r="F181" s="163"/>
      <c r="G181" s="163"/>
      <c r="H181" s="163"/>
      <c r="I181" s="163"/>
      <c r="J181" s="163"/>
      <c r="K181" s="163"/>
      <c r="L181" s="163"/>
      <c r="M181" s="163"/>
    </row>
    <row r="182" ht="12.75" customHeight="1">
      <c r="E182" s="163"/>
      <c r="F182" s="163"/>
      <c r="G182" s="163"/>
      <c r="H182" s="163"/>
      <c r="I182" s="163"/>
      <c r="J182" s="163"/>
      <c r="K182" s="163"/>
      <c r="L182" s="163"/>
      <c r="M182" s="163"/>
    </row>
    <row r="183" ht="12.75" customHeight="1">
      <c r="E183" s="163"/>
      <c r="F183" s="163"/>
      <c r="G183" s="163"/>
      <c r="H183" s="163"/>
      <c r="I183" s="163"/>
      <c r="J183" s="163"/>
      <c r="K183" s="163"/>
      <c r="L183" s="163"/>
      <c r="M183" s="163"/>
    </row>
    <row r="184" ht="12.75" customHeight="1">
      <c r="E184" s="163"/>
      <c r="F184" s="163"/>
      <c r="G184" s="163"/>
      <c r="H184" s="163"/>
      <c r="I184" s="163"/>
      <c r="J184" s="163"/>
      <c r="K184" s="163"/>
      <c r="L184" s="163"/>
      <c r="M184" s="163"/>
    </row>
    <row r="185" ht="12.75" customHeight="1">
      <c r="E185" s="163"/>
      <c r="F185" s="163"/>
      <c r="G185" s="163"/>
      <c r="H185" s="163"/>
      <c r="I185" s="163"/>
      <c r="J185" s="163"/>
      <c r="K185" s="163"/>
      <c r="L185" s="163"/>
      <c r="M185" s="163"/>
    </row>
    <row r="186" ht="12.75" customHeight="1">
      <c r="E186" s="163"/>
      <c r="F186" s="163"/>
      <c r="G186" s="163"/>
      <c r="H186" s="163"/>
      <c r="I186" s="163"/>
      <c r="J186" s="163"/>
      <c r="K186" s="163"/>
      <c r="L186" s="163"/>
      <c r="M186" s="163"/>
    </row>
    <row r="187" ht="12.75" customHeight="1">
      <c r="E187" s="163"/>
      <c r="F187" s="163"/>
      <c r="G187" s="163"/>
      <c r="H187" s="163"/>
      <c r="I187" s="163"/>
      <c r="J187" s="163"/>
      <c r="K187" s="163"/>
      <c r="L187" s="163"/>
      <c r="M187" s="163"/>
    </row>
    <row r="188" ht="12.75" customHeight="1">
      <c r="E188" s="163"/>
      <c r="F188" s="163"/>
      <c r="G188" s="163"/>
      <c r="H188" s="163"/>
      <c r="I188" s="163"/>
      <c r="J188" s="163"/>
      <c r="K188" s="163"/>
      <c r="L188" s="163"/>
      <c r="M188" s="163"/>
    </row>
    <row r="189" ht="12.75" customHeight="1">
      <c r="E189" s="163"/>
      <c r="F189" s="163"/>
      <c r="G189" s="163"/>
      <c r="H189" s="163"/>
      <c r="I189" s="163"/>
      <c r="J189" s="163"/>
      <c r="K189" s="163"/>
      <c r="L189" s="163"/>
      <c r="M189" s="163"/>
    </row>
    <row r="190" ht="12.75" customHeight="1">
      <c r="E190" s="163"/>
      <c r="F190" s="163"/>
      <c r="G190" s="163"/>
      <c r="H190" s="163"/>
      <c r="I190" s="163"/>
      <c r="J190" s="163"/>
      <c r="K190" s="163"/>
      <c r="L190" s="163"/>
      <c r="M190" s="163"/>
    </row>
    <row r="191" ht="12.75" customHeight="1">
      <c r="E191" s="163"/>
      <c r="F191" s="163"/>
      <c r="G191" s="163"/>
      <c r="H191" s="163"/>
      <c r="I191" s="163"/>
      <c r="J191" s="163"/>
      <c r="K191" s="163"/>
      <c r="L191" s="163"/>
      <c r="M191" s="163"/>
    </row>
    <row r="192" ht="12.75" customHeight="1">
      <c r="E192" s="163"/>
      <c r="F192" s="163"/>
      <c r="G192" s="163"/>
      <c r="H192" s="163"/>
      <c r="I192" s="163"/>
      <c r="J192" s="163"/>
      <c r="K192" s="163"/>
      <c r="L192" s="163"/>
      <c r="M192" s="163"/>
    </row>
    <row r="193" ht="12.75" customHeight="1">
      <c r="E193" s="163"/>
      <c r="F193" s="163"/>
      <c r="G193" s="163"/>
      <c r="H193" s="163"/>
      <c r="I193" s="163"/>
      <c r="J193" s="163"/>
      <c r="K193" s="163"/>
      <c r="L193" s="163"/>
      <c r="M193" s="163"/>
    </row>
    <row r="194" ht="12.75" customHeight="1">
      <c r="E194" s="163"/>
      <c r="F194" s="163"/>
      <c r="G194" s="163"/>
      <c r="H194" s="163"/>
      <c r="I194" s="163"/>
      <c r="J194" s="163"/>
      <c r="K194" s="163"/>
      <c r="L194" s="163"/>
      <c r="M194" s="163"/>
    </row>
    <row r="195" ht="12.75" customHeight="1">
      <c r="E195" s="163"/>
      <c r="F195" s="163"/>
      <c r="G195" s="163"/>
      <c r="H195" s="163"/>
      <c r="I195" s="163"/>
      <c r="J195" s="163"/>
      <c r="K195" s="163"/>
      <c r="L195" s="163"/>
      <c r="M195" s="163"/>
    </row>
    <row r="196" ht="12.75" customHeight="1">
      <c r="E196" s="163"/>
      <c r="F196" s="163"/>
      <c r="G196" s="163"/>
      <c r="H196" s="163"/>
      <c r="I196" s="163"/>
      <c r="J196" s="163"/>
      <c r="K196" s="163"/>
      <c r="L196" s="163"/>
      <c r="M196" s="163"/>
    </row>
    <row r="197" ht="12.75" customHeight="1">
      <c r="E197" s="163"/>
      <c r="F197" s="163"/>
      <c r="G197" s="163"/>
      <c r="H197" s="163"/>
      <c r="I197" s="163"/>
      <c r="J197" s="163"/>
      <c r="K197" s="163"/>
      <c r="L197" s="163"/>
      <c r="M197" s="163"/>
    </row>
    <row r="198" ht="12.75" customHeight="1">
      <c r="E198" s="163"/>
      <c r="F198" s="163"/>
      <c r="G198" s="163"/>
      <c r="H198" s="163"/>
      <c r="I198" s="163"/>
      <c r="J198" s="163"/>
      <c r="K198" s="163"/>
      <c r="L198" s="163"/>
      <c r="M198" s="163"/>
    </row>
    <row r="199" ht="12.75" customHeight="1">
      <c r="E199" s="163"/>
      <c r="F199" s="163"/>
      <c r="G199" s="163"/>
      <c r="H199" s="163"/>
      <c r="I199" s="163"/>
      <c r="J199" s="163"/>
      <c r="K199" s="163"/>
      <c r="L199" s="163"/>
      <c r="M199" s="163"/>
    </row>
    <row r="200" ht="12.75" customHeight="1">
      <c r="E200" s="163"/>
      <c r="F200" s="163"/>
      <c r="G200" s="163"/>
      <c r="H200" s="163"/>
      <c r="I200" s="163"/>
      <c r="J200" s="163"/>
      <c r="K200" s="163"/>
      <c r="L200" s="163"/>
      <c r="M200" s="163"/>
    </row>
    <row r="201" ht="12.75" customHeight="1">
      <c r="E201" s="163"/>
      <c r="F201" s="163"/>
      <c r="G201" s="163"/>
      <c r="H201" s="163"/>
      <c r="I201" s="163"/>
      <c r="J201" s="163"/>
      <c r="K201" s="163"/>
      <c r="L201" s="163"/>
      <c r="M201" s="163"/>
    </row>
    <row r="202" ht="12.75" customHeight="1">
      <c r="E202" s="163"/>
      <c r="F202" s="163"/>
      <c r="G202" s="163"/>
      <c r="H202" s="163"/>
      <c r="I202" s="163"/>
      <c r="J202" s="163"/>
      <c r="K202" s="163"/>
      <c r="L202" s="163"/>
      <c r="M202" s="163"/>
    </row>
    <row r="203" ht="12.75" customHeight="1">
      <c r="E203" s="163"/>
      <c r="F203" s="163"/>
      <c r="G203" s="163"/>
      <c r="H203" s="163"/>
      <c r="I203" s="163"/>
      <c r="J203" s="163"/>
      <c r="K203" s="163"/>
      <c r="L203" s="163"/>
      <c r="M203" s="163"/>
    </row>
    <row r="204" ht="12.75" customHeight="1">
      <c r="E204" s="163"/>
      <c r="F204" s="163"/>
      <c r="G204" s="163"/>
      <c r="H204" s="163"/>
      <c r="I204" s="163"/>
      <c r="J204" s="163"/>
      <c r="K204" s="163"/>
      <c r="L204" s="163"/>
      <c r="M204" s="163"/>
    </row>
    <row r="205" ht="12.75" customHeight="1">
      <c r="E205" s="163"/>
      <c r="F205" s="163"/>
      <c r="G205" s="163"/>
      <c r="H205" s="163"/>
      <c r="I205" s="163"/>
      <c r="J205" s="163"/>
      <c r="K205" s="163"/>
      <c r="L205" s="163"/>
      <c r="M205" s="163"/>
    </row>
    <row r="206" ht="12.75" customHeight="1">
      <c r="E206" s="163"/>
      <c r="F206" s="163"/>
      <c r="G206" s="163"/>
      <c r="H206" s="163"/>
      <c r="I206" s="163"/>
      <c r="J206" s="163"/>
      <c r="K206" s="163"/>
      <c r="L206" s="163"/>
      <c r="M206" s="163"/>
    </row>
    <row r="207" ht="12.75" customHeight="1">
      <c r="E207" s="163"/>
      <c r="F207" s="163"/>
      <c r="G207" s="163"/>
      <c r="H207" s="163"/>
      <c r="I207" s="163"/>
      <c r="J207" s="163"/>
      <c r="K207" s="163"/>
      <c r="L207" s="163"/>
      <c r="M207" s="163"/>
    </row>
    <row r="208" ht="12.75" customHeight="1">
      <c r="E208" s="163"/>
      <c r="F208" s="163"/>
      <c r="G208" s="163"/>
      <c r="H208" s="163"/>
      <c r="I208" s="163"/>
      <c r="J208" s="163"/>
      <c r="K208" s="163"/>
      <c r="L208" s="163"/>
      <c r="M208" s="163"/>
    </row>
    <row r="209" ht="12.75" customHeight="1">
      <c r="E209" s="163"/>
      <c r="F209" s="163"/>
      <c r="G209" s="163"/>
      <c r="H209" s="163"/>
      <c r="I209" s="163"/>
      <c r="J209" s="163"/>
      <c r="K209" s="163"/>
      <c r="L209" s="163"/>
      <c r="M209" s="163"/>
    </row>
    <row r="210" ht="12.75" customHeight="1">
      <c r="E210" s="163"/>
      <c r="F210" s="163"/>
      <c r="G210" s="163"/>
      <c r="H210" s="163"/>
      <c r="I210" s="163"/>
      <c r="J210" s="163"/>
      <c r="K210" s="163"/>
      <c r="L210" s="163"/>
      <c r="M210" s="163"/>
    </row>
    <row r="211" ht="12.75" customHeight="1">
      <c r="E211" s="163"/>
      <c r="F211" s="163"/>
      <c r="G211" s="163"/>
      <c r="H211" s="163"/>
      <c r="I211" s="163"/>
      <c r="J211" s="163"/>
      <c r="K211" s="163"/>
      <c r="L211" s="163"/>
      <c r="M211" s="163"/>
    </row>
    <row r="212" ht="12.75" customHeight="1">
      <c r="E212" s="163"/>
      <c r="F212" s="163"/>
      <c r="G212" s="163"/>
      <c r="H212" s="163"/>
      <c r="I212" s="163"/>
      <c r="J212" s="163"/>
      <c r="K212" s="163"/>
      <c r="L212" s="163"/>
      <c r="M212" s="163"/>
    </row>
    <row r="213" ht="12.75" customHeight="1">
      <c r="E213" s="163"/>
      <c r="F213" s="163"/>
      <c r="G213" s="163"/>
      <c r="H213" s="163"/>
      <c r="I213" s="163"/>
      <c r="J213" s="163"/>
      <c r="K213" s="163"/>
      <c r="L213" s="163"/>
      <c r="M213" s="163"/>
    </row>
    <row r="214" ht="12.75" customHeight="1">
      <c r="E214" s="163"/>
      <c r="F214" s="163"/>
      <c r="G214" s="163"/>
      <c r="H214" s="163"/>
      <c r="I214" s="163"/>
      <c r="J214" s="163"/>
      <c r="K214" s="163"/>
      <c r="L214" s="163"/>
      <c r="M214" s="163"/>
    </row>
    <row r="215" ht="12.75" customHeight="1">
      <c r="E215" s="163"/>
      <c r="F215" s="163"/>
      <c r="G215" s="163"/>
      <c r="H215" s="163"/>
      <c r="I215" s="163"/>
      <c r="J215" s="163"/>
      <c r="K215" s="163"/>
      <c r="L215" s="163"/>
      <c r="M215" s="163"/>
    </row>
    <row r="216" ht="12.75" customHeight="1">
      <c r="E216" s="163"/>
      <c r="F216" s="163"/>
      <c r="G216" s="163"/>
      <c r="H216" s="163"/>
      <c r="I216" s="163"/>
      <c r="J216" s="163"/>
      <c r="K216" s="163"/>
      <c r="L216" s="163"/>
      <c r="M216" s="163"/>
    </row>
    <row r="217" ht="12.75" customHeight="1">
      <c r="E217" s="163"/>
      <c r="F217" s="163"/>
      <c r="G217" s="163"/>
      <c r="H217" s="163"/>
      <c r="I217" s="163"/>
      <c r="J217" s="163"/>
      <c r="K217" s="163"/>
      <c r="L217" s="163"/>
      <c r="M217" s="163"/>
    </row>
    <row r="218" ht="12.75" customHeight="1">
      <c r="E218" s="163"/>
      <c r="F218" s="163"/>
      <c r="G218" s="163"/>
      <c r="H218" s="163"/>
      <c r="I218" s="163"/>
      <c r="J218" s="163"/>
      <c r="K218" s="163"/>
      <c r="L218" s="163"/>
      <c r="M218" s="163"/>
    </row>
    <row r="219" ht="12.75" customHeight="1">
      <c r="E219" s="163"/>
      <c r="F219" s="163"/>
      <c r="G219" s="163"/>
      <c r="H219" s="163"/>
      <c r="I219" s="163"/>
      <c r="J219" s="163"/>
      <c r="K219" s="163"/>
      <c r="L219" s="163"/>
      <c r="M219" s="163"/>
    </row>
    <row r="220" ht="12.75" customHeight="1">
      <c r="E220" s="163"/>
      <c r="F220" s="163"/>
      <c r="G220" s="163"/>
      <c r="H220" s="163"/>
      <c r="I220" s="163"/>
      <c r="J220" s="163"/>
      <c r="K220" s="163"/>
      <c r="L220" s="163"/>
      <c r="M220" s="163"/>
    </row>
    <row r="221" ht="12.75" customHeight="1">
      <c r="E221" s="163"/>
      <c r="F221" s="163"/>
      <c r="G221" s="163"/>
      <c r="H221" s="163"/>
      <c r="I221" s="163"/>
      <c r="J221" s="163"/>
      <c r="K221" s="163"/>
      <c r="L221" s="163"/>
      <c r="M221" s="163"/>
    </row>
    <row r="222" ht="12.75" customHeight="1">
      <c r="E222" s="163"/>
      <c r="F222" s="163"/>
      <c r="G222" s="163"/>
      <c r="H222" s="163"/>
      <c r="I222" s="163"/>
      <c r="J222" s="163"/>
      <c r="K222" s="163"/>
      <c r="L222" s="163"/>
      <c r="M222" s="163"/>
    </row>
    <row r="223" ht="12.75" customHeight="1">
      <c r="E223" s="163"/>
      <c r="F223" s="163"/>
      <c r="G223" s="163"/>
      <c r="H223" s="163"/>
      <c r="I223" s="163"/>
      <c r="J223" s="163"/>
      <c r="K223" s="163"/>
      <c r="L223" s="163"/>
      <c r="M223" s="163"/>
    </row>
    <row r="224" ht="12.75" customHeight="1">
      <c r="E224" s="163"/>
      <c r="F224" s="163"/>
      <c r="G224" s="163"/>
      <c r="H224" s="163"/>
      <c r="I224" s="163"/>
      <c r="J224" s="163"/>
      <c r="K224" s="163"/>
      <c r="L224" s="163"/>
      <c r="M224" s="163"/>
    </row>
    <row r="225" ht="12.75" customHeight="1">
      <c r="E225" s="163"/>
      <c r="F225" s="163"/>
      <c r="G225" s="163"/>
      <c r="H225" s="163"/>
      <c r="I225" s="163"/>
      <c r="J225" s="163"/>
      <c r="K225" s="163"/>
      <c r="L225" s="163"/>
      <c r="M225" s="163"/>
    </row>
    <row r="226" ht="12.75" customHeight="1">
      <c r="E226" s="163"/>
      <c r="F226" s="163"/>
      <c r="G226" s="163"/>
      <c r="H226" s="163"/>
      <c r="I226" s="163"/>
      <c r="J226" s="163"/>
      <c r="K226" s="163"/>
      <c r="L226" s="163"/>
      <c r="M226" s="163"/>
    </row>
    <row r="227" ht="12.75" customHeight="1">
      <c r="E227" s="163"/>
      <c r="F227" s="163"/>
      <c r="G227" s="163"/>
      <c r="H227" s="163"/>
      <c r="I227" s="163"/>
      <c r="J227" s="163"/>
      <c r="K227" s="163"/>
      <c r="L227" s="163"/>
      <c r="M227" s="163"/>
    </row>
    <row r="228" ht="12.75" customHeight="1">
      <c r="E228" s="163"/>
      <c r="F228" s="163"/>
      <c r="G228" s="163"/>
      <c r="H228" s="163"/>
      <c r="I228" s="163"/>
      <c r="J228" s="163"/>
      <c r="K228" s="163"/>
      <c r="L228" s="163"/>
      <c r="M228" s="163"/>
    </row>
    <row r="229" ht="12.75" customHeight="1">
      <c r="E229" s="163"/>
      <c r="F229" s="163"/>
      <c r="G229" s="163"/>
      <c r="H229" s="163"/>
      <c r="I229" s="163"/>
      <c r="J229" s="163"/>
      <c r="K229" s="163"/>
      <c r="L229" s="163"/>
      <c r="M229" s="163"/>
    </row>
    <row r="230" ht="12.75" customHeight="1">
      <c r="E230" s="163"/>
      <c r="F230" s="163"/>
      <c r="G230" s="163"/>
      <c r="H230" s="163"/>
      <c r="I230" s="163"/>
      <c r="J230" s="163"/>
      <c r="K230" s="163"/>
      <c r="L230" s="163"/>
      <c r="M230" s="163"/>
    </row>
    <row r="231" ht="12.75" customHeight="1">
      <c r="E231" s="163"/>
      <c r="F231" s="163"/>
      <c r="G231" s="163"/>
      <c r="H231" s="163"/>
      <c r="I231" s="163"/>
      <c r="J231" s="163"/>
      <c r="K231" s="163"/>
      <c r="L231" s="163"/>
      <c r="M231" s="163"/>
    </row>
    <row r="232" ht="12.75" customHeight="1">
      <c r="E232" s="163"/>
      <c r="F232" s="163"/>
      <c r="G232" s="163"/>
      <c r="H232" s="163"/>
      <c r="I232" s="163"/>
      <c r="J232" s="163"/>
      <c r="K232" s="163"/>
      <c r="L232" s="163"/>
      <c r="M232" s="163"/>
    </row>
    <row r="233" ht="12.75" customHeight="1">
      <c r="E233" s="163"/>
      <c r="F233" s="163"/>
      <c r="G233" s="163"/>
      <c r="H233" s="163"/>
      <c r="I233" s="163"/>
      <c r="J233" s="163"/>
      <c r="K233" s="163"/>
      <c r="L233" s="163"/>
      <c r="M233" s="163"/>
    </row>
    <row r="234" ht="12.75" customHeight="1">
      <c r="E234" s="163"/>
      <c r="F234" s="163"/>
      <c r="G234" s="163"/>
      <c r="H234" s="163"/>
      <c r="I234" s="163"/>
      <c r="J234" s="163"/>
      <c r="K234" s="163"/>
      <c r="L234" s="163"/>
      <c r="M234" s="163"/>
    </row>
    <row r="235" ht="12.75" customHeight="1">
      <c r="E235" s="163"/>
      <c r="F235" s="163"/>
      <c r="G235" s="163"/>
      <c r="H235" s="163"/>
      <c r="I235" s="163"/>
      <c r="J235" s="163"/>
      <c r="K235" s="163"/>
      <c r="L235" s="163"/>
      <c r="M235" s="163"/>
    </row>
    <row r="236" ht="12.75" customHeight="1">
      <c r="E236" s="163"/>
      <c r="F236" s="163"/>
      <c r="G236" s="163"/>
      <c r="H236" s="163"/>
      <c r="I236" s="163"/>
      <c r="J236" s="163"/>
      <c r="K236" s="163"/>
      <c r="L236" s="163"/>
      <c r="M236" s="163"/>
    </row>
    <row r="237" ht="12.75" customHeight="1">
      <c r="E237" s="163"/>
      <c r="F237" s="163"/>
      <c r="G237" s="163"/>
      <c r="H237" s="163"/>
      <c r="I237" s="163"/>
      <c r="J237" s="163"/>
      <c r="K237" s="163"/>
      <c r="L237" s="163"/>
      <c r="M237" s="163"/>
    </row>
    <row r="238" ht="12.75" customHeight="1">
      <c r="E238" s="163"/>
      <c r="F238" s="163"/>
      <c r="G238" s="163"/>
      <c r="H238" s="163"/>
      <c r="I238" s="163"/>
      <c r="J238" s="163"/>
      <c r="K238" s="163"/>
      <c r="L238" s="163"/>
      <c r="M238" s="163"/>
    </row>
    <row r="239" ht="12.75" customHeight="1">
      <c r="E239" s="163"/>
      <c r="F239" s="163"/>
      <c r="G239" s="163"/>
      <c r="H239" s="163"/>
      <c r="I239" s="163"/>
      <c r="J239" s="163"/>
      <c r="K239" s="163"/>
      <c r="L239" s="163"/>
      <c r="M239" s="163"/>
    </row>
    <row r="240" ht="12.75" customHeight="1">
      <c r="E240" s="163"/>
      <c r="F240" s="163"/>
      <c r="G240" s="163"/>
      <c r="H240" s="163"/>
      <c r="I240" s="163"/>
      <c r="J240" s="163"/>
      <c r="K240" s="163"/>
      <c r="L240" s="163"/>
      <c r="M240" s="163"/>
    </row>
    <row r="241" ht="12.75" customHeight="1">
      <c r="E241" s="163"/>
      <c r="F241" s="163"/>
      <c r="G241" s="163"/>
      <c r="H241" s="163"/>
      <c r="I241" s="163"/>
      <c r="J241" s="163"/>
      <c r="K241" s="163"/>
      <c r="L241" s="163"/>
      <c r="M241" s="163"/>
    </row>
    <row r="242" ht="12.75" customHeight="1">
      <c r="E242" s="163"/>
      <c r="F242" s="163"/>
      <c r="G242" s="163"/>
      <c r="H242" s="163"/>
      <c r="I242" s="163"/>
      <c r="J242" s="163"/>
      <c r="K242" s="163"/>
      <c r="L242" s="163"/>
      <c r="M242" s="163"/>
    </row>
    <row r="243" ht="12.75" customHeight="1">
      <c r="E243" s="163"/>
      <c r="F243" s="163"/>
      <c r="G243" s="163"/>
      <c r="H243" s="163"/>
      <c r="I243" s="163"/>
      <c r="J243" s="163"/>
      <c r="K243" s="163"/>
      <c r="L243" s="163"/>
      <c r="M243" s="163"/>
    </row>
    <row r="244" ht="12.75" customHeight="1">
      <c r="E244" s="163"/>
      <c r="F244" s="163"/>
      <c r="G244" s="163"/>
      <c r="H244" s="163"/>
      <c r="I244" s="163"/>
      <c r="J244" s="163"/>
      <c r="K244" s="163"/>
      <c r="L244" s="163"/>
      <c r="M244" s="163"/>
    </row>
    <row r="245" ht="12.75" customHeight="1">
      <c r="E245" s="163"/>
      <c r="F245" s="163"/>
      <c r="G245" s="163"/>
      <c r="H245" s="163"/>
      <c r="I245" s="163"/>
      <c r="J245" s="163"/>
      <c r="K245" s="163"/>
      <c r="L245" s="163"/>
      <c r="M245" s="163"/>
    </row>
    <row r="246" ht="12.75" customHeight="1">
      <c r="E246" s="163"/>
      <c r="F246" s="163"/>
      <c r="G246" s="163"/>
      <c r="H246" s="163"/>
      <c r="I246" s="163"/>
      <c r="J246" s="163"/>
      <c r="K246" s="163"/>
      <c r="L246" s="163"/>
      <c r="M246" s="163"/>
    </row>
    <row r="247" ht="12.75" customHeight="1">
      <c r="E247" s="163"/>
      <c r="F247" s="163"/>
      <c r="G247" s="163"/>
      <c r="H247" s="163"/>
      <c r="I247" s="163"/>
      <c r="J247" s="163"/>
      <c r="K247" s="163"/>
      <c r="L247" s="163"/>
      <c r="M247" s="163"/>
    </row>
    <row r="248" ht="12.75" customHeight="1">
      <c r="E248" s="163"/>
      <c r="F248" s="163"/>
      <c r="G248" s="163"/>
      <c r="H248" s="163"/>
      <c r="I248" s="163"/>
      <c r="J248" s="163"/>
      <c r="K248" s="163"/>
      <c r="L248" s="163"/>
      <c r="M248" s="163"/>
    </row>
    <row r="249" ht="12.75" customHeight="1">
      <c r="E249" s="163"/>
      <c r="F249" s="163"/>
      <c r="G249" s="163"/>
      <c r="H249" s="163"/>
      <c r="I249" s="163"/>
      <c r="J249" s="163"/>
      <c r="K249" s="163"/>
      <c r="L249" s="163"/>
      <c r="M249" s="163"/>
    </row>
    <row r="250" ht="12.75" customHeight="1">
      <c r="E250" s="163"/>
      <c r="F250" s="163"/>
      <c r="G250" s="163"/>
      <c r="H250" s="163"/>
      <c r="I250" s="163"/>
      <c r="J250" s="163"/>
      <c r="K250" s="163"/>
      <c r="L250" s="163"/>
      <c r="M250" s="163"/>
    </row>
    <row r="251" ht="12.75" customHeight="1">
      <c r="E251" s="163"/>
      <c r="F251" s="163"/>
      <c r="G251" s="163"/>
      <c r="H251" s="163"/>
      <c r="I251" s="163"/>
      <c r="J251" s="163"/>
      <c r="K251" s="163"/>
      <c r="L251" s="163"/>
      <c r="M251" s="163"/>
    </row>
    <row r="252" ht="12.75" customHeight="1">
      <c r="E252" s="163"/>
      <c r="F252" s="163"/>
      <c r="G252" s="163"/>
      <c r="H252" s="163"/>
      <c r="I252" s="163"/>
      <c r="J252" s="163"/>
      <c r="K252" s="163"/>
      <c r="L252" s="163"/>
      <c r="M252" s="163"/>
    </row>
    <row r="253" ht="12.75" customHeight="1">
      <c r="E253" s="163"/>
      <c r="F253" s="163"/>
      <c r="G253" s="163"/>
      <c r="H253" s="163"/>
      <c r="I253" s="163"/>
      <c r="J253" s="163"/>
      <c r="K253" s="163"/>
      <c r="L253" s="163"/>
      <c r="M253" s="163"/>
    </row>
    <row r="254" ht="12.75" customHeight="1">
      <c r="E254" s="163"/>
      <c r="F254" s="163"/>
      <c r="G254" s="163"/>
      <c r="H254" s="163"/>
      <c r="I254" s="163"/>
      <c r="J254" s="163"/>
      <c r="K254" s="163"/>
      <c r="L254" s="163"/>
      <c r="M254" s="163"/>
    </row>
    <row r="255" ht="12.75" customHeight="1">
      <c r="E255" s="163"/>
      <c r="F255" s="163"/>
      <c r="G255" s="163"/>
      <c r="H255" s="163"/>
      <c r="I255" s="163"/>
      <c r="J255" s="163"/>
      <c r="K255" s="163"/>
      <c r="L255" s="163"/>
      <c r="M255" s="163"/>
    </row>
    <row r="256" ht="12.75" customHeight="1">
      <c r="E256" s="163"/>
      <c r="F256" s="163"/>
      <c r="G256" s="163"/>
      <c r="H256" s="163"/>
      <c r="I256" s="163"/>
      <c r="J256" s="163"/>
      <c r="K256" s="163"/>
      <c r="L256" s="163"/>
      <c r="M256" s="163"/>
    </row>
    <row r="257" ht="12.75" customHeight="1">
      <c r="E257" s="163"/>
      <c r="F257" s="163"/>
      <c r="G257" s="163"/>
      <c r="H257" s="163"/>
      <c r="I257" s="163"/>
      <c r="J257" s="163"/>
      <c r="K257" s="163"/>
      <c r="L257" s="163"/>
      <c r="M257" s="163"/>
    </row>
    <row r="258" ht="12.75" customHeight="1">
      <c r="E258" s="163"/>
      <c r="F258" s="163"/>
      <c r="G258" s="163"/>
      <c r="H258" s="163"/>
      <c r="I258" s="163"/>
      <c r="J258" s="163"/>
      <c r="K258" s="163"/>
      <c r="L258" s="163"/>
      <c r="M258" s="163"/>
    </row>
    <row r="259" ht="12.75" customHeight="1">
      <c r="E259" s="163"/>
      <c r="F259" s="163"/>
      <c r="G259" s="163"/>
      <c r="H259" s="163"/>
      <c r="I259" s="163"/>
      <c r="J259" s="163"/>
      <c r="K259" s="163"/>
      <c r="L259" s="163"/>
      <c r="M259" s="163"/>
    </row>
    <row r="260" ht="12.75" customHeight="1">
      <c r="E260" s="163"/>
      <c r="F260" s="163"/>
      <c r="G260" s="163"/>
      <c r="H260" s="163"/>
      <c r="I260" s="163"/>
      <c r="J260" s="163"/>
      <c r="K260" s="163"/>
      <c r="L260" s="163"/>
      <c r="M260" s="163"/>
    </row>
    <row r="261" ht="12.75" customHeight="1">
      <c r="E261" s="163"/>
      <c r="F261" s="163"/>
      <c r="G261" s="163"/>
      <c r="H261" s="163"/>
      <c r="I261" s="163"/>
      <c r="J261" s="163"/>
      <c r="K261" s="163"/>
      <c r="L261" s="163"/>
      <c r="M261" s="163"/>
    </row>
    <row r="262" ht="12.75" customHeight="1">
      <c r="E262" s="163"/>
      <c r="F262" s="163"/>
      <c r="G262" s="163"/>
      <c r="H262" s="163"/>
      <c r="I262" s="163"/>
      <c r="J262" s="163"/>
      <c r="K262" s="163"/>
      <c r="L262" s="163"/>
      <c r="M262" s="163"/>
    </row>
    <row r="263" ht="12.75" customHeight="1">
      <c r="E263" s="163"/>
      <c r="F263" s="163"/>
      <c r="G263" s="163"/>
      <c r="H263" s="163"/>
      <c r="I263" s="163"/>
      <c r="J263" s="163"/>
      <c r="K263" s="163"/>
      <c r="L263" s="163"/>
      <c r="M263" s="163"/>
    </row>
    <row r="264" ht="12.75" customHeight="1">
      <c r="E264" s="163"/>
      <c r="F264" s="163"/>
      <c r="G264" s="163"/>
      <c r="H264" s="163"/>
      <c r="I264" s="163"/>
      <c r="J264" s="163"/>
      <c r="K264" s="163"/>
      <c r="L264" s="163"/>
      <c r="M264" s="163"/>
    </row>
    <row r="265" ht="12.75" customHeight="1">
      <c r="E265" s="163"/>
      <c r="F265" s="163"/>
      <c r="G265" s="163"/>
      <c r="H265" s="163"/>
      <c r="I265" s="163"/>
      <c r="J265" s="163"/>
      <c r="K265" s="163"/>
      <c r="L265" s="163"/>
      <c r="M265" s="163"/>
    </row>
    <row r="266" ht="12.75" customHeight="1">
      <c r="E266" s="163"/>
      <c r="F266" s="163"/>
      <c r="G266" s="163"/>
      <c r="H266" s="163"/>
      <c r="I266" s="163"/>
      <c r="J266" s="163"/>
      <c r="K266" s="163"/>
      <c r="L266" s="163"/>
      <c r="M266" s="163"/>
    </row>
    <row r="267" ht="12.75" customHeight="1">
      <c r="E267" s="163"/>
      <c r="F267" s="163"/>
      <c r="G267" s="163"/>
      <c r="H267" s="163"/>
      <c r="I267" s="163"/>
      <c r="J267" s="163"/>
      <c r="K267" s="163"/>
      <c r="L267" s="163"/>
      <c r="M267" s="163"/>
    </row>
    <row r="268" ht="12.75" customHeight="1">
      <c r="E268" s="163"/>
      <c r="F268" s="163"/>
      <c r="G268" s="163"/>
      <c r="H268" s="163"/>
      <c r="I268" s="163"/>
      <c r="J268" s="163"/>
      <c r="K268" s="163"/>
      <c r="L268" s="163"/>
      <c r="M268" s="163"/>
    </row>
    <row r="269" ht="12.75" customHeight="1">
      <c r="E269" s="163"/>
      <c r="F269" s="163"/>
      <c r="G269" s="163"/>
      <c r="H269" s="163"/>
      <c r="I269" s="163"/>
      <c r="J269" s="163"/>
      <c r="K269" s="163"/>
      <c r="L269" s="163"/>
      <c r="M269" s="163"/>
    </row>
    <row r="270" ht="12.75" customHeight="1">
      <c r="E270" s="163"/>
      <c r="F270" s="163"/>
      <c r="G270" s="163"/>
      <c r="H270" s="163"/>
      <c r="I270" s="163"/>
      <c r="J270" s="163"/>
      <c r="K270" s="163"/>
      <c r="L270" s="163"/>
      <c r="M270" s="163"/>
    </row>
    <row r="271" ht="12.75" customHeight="1">
      <c r="E271" s="163"/>
      <c r="F271" s="163"/>
      <c r="G271" s="163"/>
      <c r="H271" s="163"/>
      <c r="I271" s="163"/>
      <c r="J271" s="163"/>
      <c r="K271" s="163"/>
      <c r="L271" s="163"/>
      <c r="M271" s="163"/>
    </row>
    <row r="272" ht="12.75" customHeight="1">
      <c r="E272" s="163"/>
      <c r="F272" s="163"/>
      <c r="G272" s="163"/>
      <c r="H272" s="163"/>
      <c r="I272" s="163"/>
      <c r="J272" s="163"/>
      <c r="K272" s="163"/>
      <c r="L272" s="163"/>
      <c r="M272" s="163"/>
    </row>
    <row r="273" ht="12.75" customHeight="1">
      <c r="E273" s="163"/>
      <c r="F273" s="163"/>
      <c r="G273" s="163"/>
      <c r="H273" s="163"/>
      <c r="I273" s="163"/>
      <c r="J273" s="163"/>
      <c r="K273" s="163"/>
      <c r="L273" s="163"/>
      <c r="M273" s="163"/>
    </row>
    <row r="274" ht="12.75" customHeight="1">
      <c r="E274" s="163"/>
      <c r="F274" s="163"/>
      <c r="G274" s="163"/>
      <c r="H274" s="163"/>
      <c r="I274" s="163"/>
      <c r="J274" s="163"/>
      <c r="K274" s="163"/>
      <c r="L274" s="163"/>
      <c r="M274" s="163"/>
    </row>
    <row r="275" ht="12.75" customHeight="1">
      <c r="E275" s="163"/>
      <c r="F275" s="163"/>
      <c r="G275" s="163"/>
      <c r="H275" s="163"/>
      <c r="I275" s="163"/>
      <c r="J275" s="163"/>
      <c r="K275" s="163"/>
      <c r="L275" s="163"/>
      <c r="M275" s="163"/>
    </row>
    <row r="276" ht="12.75" customHeight="1">
      <c r="E276" s="163"/>
      <c r="F276" s="163"/>
      <c r="G276" s="163"/>
      <c r="H276" s="163"/>
      <c r="I276" s="163"/>
      <c r="J276" s="163"/>
      <c r="K276" s="163"/>
      <c r="L276" s="163"/>
      <c r="M276" s="163"/>
    </row>
    <row r="277" ht="12.75" customHeight="1">
      <c r="E277" s="163"/>
      <c r="F277" s="163"/>
      <c r="G277" s="163"/>
      <c r="H277" s="163"/>
      <c r="I277" s="163"/>
      <c r="J277" s="163"/>
      <c r="K277" s="163"/>
      <c r="L277" s="163"/>
      <c r="M277" s="163"/>
    </row>
    <row r="278" ht="12.75" customHeight="1">
      <c r="E278" s="163"/>
      <c r="F278" s="163"/>
      <c r="G278" s="163"/>
      <c r="H278" s="163"/>
      <c r="I278" s="163"/>
      <c r="J278" s="163"/>
      <c r="K278" s="163"/>
      <c r="L278" s="163"/>
      <c r="M278" s="163"/>
    </row>
    <row r="279" ht="12.75" customHeight="1">
      <c r="E279" s="163"/>
      <c r="F279" s="163"/>
      <c r="G279" s="163"/>
      <c r="H279" s="163"/>
      <c r="I279" s="163"/>
      <c r="J279" s="163"/>
      <c r="K279" s="163"/>
      <c r="L279" s="163"/>
      <c r="M279" s="163"/>
    </row>
    <row r="280" ht="12.75" customHeight="1">
      <c r="E280" s="163"/>
      <c r="F280" s="163"/>
      <c r="G280" s="163"/>
      <c r="H280" s="163"/>
      <c r="I280" s="163"/>
      <c r="J280" s="163"/>
      <c r="K280" s="163"/>
      <c r="L280" s="163"/>
      <c r="M280" s="163"/>
    </row>
    <row r="281" ht="12.75" customHeight="1">
      <c r="E281" s="163"/>
      <c r="F281" s="163"/>
      <c r="G281" s="163"/>
      <c r="H281" s="163"/>
      <c r="I281" s="163"/>
      <c r="J281" s="163"/>
      <c r="K281" s="163"/>
      <c r="L281" s="163"/>
      <c r="M281" s="163"/>
    </row>
    <row r="282" ht="12.75" customHeight="1">
      <c r="E282" s="163"/>
      <c r="F282" s="163"/>
      <c r="G282" s="163"/>
      <c r="H282" s="163"/>
      <c r="I282" s="163"/>
      <c r="J282" s="163"/>
      <c r="K282" s="163"/>
      <c r="L282" s="163"/>
      <c r="M282" s="163"/>
    </row>
    <row r="283" ht="12.75" customHeight="1">
      <c r="E283" s="163"/>
      <c r="F283" s="163"/>
      <c r="G283" s="163"/>
      <c r="H283" s="163"/>
      <c r="I283" s="163"/>
      <c r="J283" s="163"/>
      <c r="K283" s="163"/>
      <c r="L283" s="163"/>
      <c r="M283" s="163"/>
    </row>
    <row r="284" ht="12.75" customHeight="1">
      <c r="E284" s="163"/>
      <c r="F284" s="163"/>
      <c r="G284" s="163"/>
      <c r="H284" s="163"/>
      <c r="I284" s="163"/>
      <c r="J284" s="163"/>
      <c r="K284" s="163"/>
      <c r="L284" s="163"/>
      <c r="M284" s="163"/>
    </row>
    <row r="285" ht="12.75" customHeight="1">
      <c r="E285" s="163"/>
      <c r="F285" s="163"/>
      <c r="G285" s="163"/>
      <c r="H285" s="163"/>
      <c r="I285" s="163"/>
      <c r="J285" s="163"/>
      <c r="K285" s="163"/>
      <c r="L285" s="163"/>
      <c r="M285" s="163"/>
    </row>
    <row r="286" ht="12.75" customHeight="1">
      <c r="E286" s="163"/>
      <c r="F286" s="163"/>
      <c r="G286" s="163"/>
      <c r="H286" s="163"/>
      <c r="I286" s="163"/>
      <c r="J286" s="163"/>
      <c r="K286" s="163"/>
      <c r="L286" s="163"/>
      <c r="M286" s="163"/>
    </row>
    <row r="287" ht="12.75" customHeight="1">
      <c r="E287" s="163"/>
      <c r="F287" s="163"/>
      <c r="G287" s="163"/>
      <c r="H287" s="163"/>
      <c r="I287" s="163"/>
      <c r="J287" s="163"/>
      <c r="K287" s="163"/>
      <c r="L287" s="163"/>
      <c r="M287" s="163"/>
    </row>
    <row r="288" ht="12.75" customHeight="1">
      <c r="E288" s="163"/>
      <c r="F288" s="163"/>
      <c r="G288" s="163"/>
      <c r="H288" s="163"/>
      <c r="I288" s="163"/>
      <c r="J288" s="163"/>
      <c r="K288" s="163"/>
      <c r="L288" s="163"/>
      <c r="M288" s="163"/>
    </row>
    <row r="289" ht="12.75" customHeight="1">
      <c r="E289" s="163"/>
      <c r="F289" s="163"/>
      <c r="G289" s="163"/>
      <c r="H289" s="163"/>
      <c r="I289" s="163"/>
      <c r="J289" s="163"/>
      <c r="K289" s="163"/>
      <c r="L289" s="163"/>
      <c r="M289" s="163"/>
    </row>
    <row r="290" ht="12.75" customHeight="1">
      <c r="E290" s="163"/>
      <c r="F290" s="163"/>
      <c r="G290" s="163"/>
      <c r="H290" s="163"/>
      <c r="I290" s="163"/>
      <c r="J290" s="163"/>
      <c r="K290" s="163"/>
      <c r="L290" s="163"/>
      <c r="M290" s="163"/>
    </row>
    <row r="291" ht="12.75" customHeight="1">
      <c r="E291" s="163"/>
      <c r="F291" s="163"/>
      <c r="G291" s="163"/>
      <c r="H291" s="163"/>
      <c r="I291" s="163"/>
      <c r="J291" s="163"/>
      <c r="K291" s="163"/>
      <c r="L291" s="163"/>
      <c r="M291" s="163"/>
    </row>
    <row r="292" ht="12.75" customHeight="1">
      <c r="E292" s="163"/>
      <c r="F292" s="163"/>
      <c r="G292" s="163"/>
      <c r="H292" s="163"/>
      <c r="I292" s="163"/>
      <c r="J292" s="163"/>
      <c r="K292" s="163"/>
      <c r="L292" s="163"/>
      <c r="M292" s="163"/>
    </row>
    <row r="293" ht="12.75" customHeight="1">
      <c r="E293" s="163"/>
      <c r="F293" s="163"/>
      <c r="G293" s="163"/>
      <c r="H293" s="163"/>
      <c r="I293" s="163"/>
      <c r="J293" s="163"/>
      <c r="K293" s="163"/>
      <c r="L293" s="163"/>
      <c r="M293" s="163"/>
    </row>
    <row r="294" ht="12.75" customHeight="1">
      <c r="E294" s="163"/>
      <c r="F294" s="163"/>
      <c r="G294" s="163"/>
      <c r="H294" s="163"/>
      <c r="I294" s="163"/>
      <c r="J294" s="163"/>
      <c r="K294" s="163"/>
      <c r="L294" s="163"/>
      <c r="M294" s="163"/>
    </row>
    <row r="295" ht="12.75" customHeight="1">
      <c r="E295" s="163"/>
      <c r="F295" s="163"/>
      <c r="G295" s="163"/>
      <c r="H295" s="163"/>
      <c r="I295" s="163"/>
      <c r="J295" s="163"/>
      <c r="K295" s="163"/>
      <c r="L295" s="163"/>
      <c r="M295" s="163"/>
    </row>
    <row r="296" ht="12.75" customHeight="1">
      <c r="E296" s="163"/>
      <c r="F296" s="163"/>
      <c r="G296" s="163"/>
      <c r="H296" s="163"/>
      <c r="I296" s="163"/>
      <c r="J296" s="163"/>
      <c r="K296" s="163"/>
      <c r="L296" s="163"/>
      <c r="M296" s="163"/>
    </row>
    <row r="297" ht="12.75" customHeight="1">
      <c r="E297" s="163"/>
      <c r="F297" s="163"/>
      <c r="G297" s="163"/>
      <c r="H297" s="163"/>
      <c r="I297" s="163"/>
      <c r="J297" s="163"/>
      <c r="K297" s="163"/>
      <c r="L297" s="163"/>
      <c r="M297" s="163"/>
    </row>
    <row r="298" ht="12.75" customHeight="1">
      <c r="E298" s="163"/>
      <c r="F298" s="163"/>
      <c r="G298" s="163"/>
      <c r="H298" s="163"/>
      <c r="I298" s="163"/>
      <c r="J298" s="163"/>
      <c r="K298" s="163"/>
      <c r="L298" s="163"/>
      <c r="M298" s="163"/>
    </row>
    <row r="299" ht="12.75" customHeight="1">
      <c r="E299" s="163"/>
      <c r="F299" s="163"/>
      <c r="G299" s="163"/>
      <c r="H299" s="163"/>
      <c r="I299" s="163"/>
      <c r="J299" s="163"/>
      <c r="K299" s="163"/>
      <c r="L299" s="163"/>
      <c r="M299" s="163"/>
    </row>
    <row r="300" ht="12.75" customHeight="1">
      <c r="E300" s="163"/>
      <c r="F300" s="163"/>
      <c r="G300" s="163"/>
      <c r="H300" s="163"/>
      <c r="I300" s="163"/>
      <c r="J300" s="163"/>
      <c r="K300" s="163"/>
      <c r="L300" s="163"/>
      <c r="M300" s="163"/>
    </row>
    <row r="301" ht="12.75" customHeight="1">
      <c r="E301" s="163"/>
      <c r="F301" s="163"/>
      <c r="G301" s="163"/>
      <c r="H301" s="163"/>
      <c r="I301" s="163"/>
      <c r="J301" s="163"/>
      <c r="K301" s="163"/>
      <c r="L301" s="163"/>
      <c r="M301" s="163"/>
    </row>
    <row r="302" ht="12.75" customHeight="1">
      <c r="E302" s="163"/>
      <c r="F302" s="163"/>
      <c r="G302" s="163"/>
      <c r="H302" s="163"/>
      <c r="I302" s="163"/>
      <c r="J302" s="163"/>
      <c r="K302" s="163"/>
      <c r="L302" s="163"/>
      <c r="M302" s="163"/>
    </row>
    <row r="303" ht="12.75" customHeight="1">
      <c r="E303" s="163"/>
      <c r="F303" s="163"/>
      <c r="G303" s="163"/>
      <c r="H303" s="163"/>
      <c r="I303" s="163"/>
      <c r="J303" s="163"/>
      <c r="K303" s="163"/>
      <c r="L303" s="163"/>
      <c r="M303" s="163"/>
    </row>
    <row r="304" ht="12.75" customHeight="1">
      <c r="E304" s="163"/>
      <c r="F304" s="163"/>
      <c r="G304" s="163"/>
      <c r="H304" s="163"/>
      <c r="I304" s="163"/>
      <c r="J304" s="163"/>
      <c r="K304" s="163"/>
      <c r="L304" s="163"/>
      <c r="M304" s="163"/>
    </row>
    <row r="305" ht="12.75" customHeight="1">
      <c r="E305" s="163"/>
      <c r="F305" s="163"/>
      <c r="G305" s="163"/>
      <c r="H305" s="163"/>
      <c r="I305" s="163"/>
      <c r="J305" s="163"/>
      <c r="K305" s="163"/>
      <c r="L305" s="163"/>
      <c r="M305" s="163"/>
    </row>
    <row r="306" ht="12.75" customHeight="1">
      <c r="E306" s="163"/>
      <c r="F306" s="163"/>
      <c r="G306" s="163"/>
      <c r="H306" s="163"/>
      <c r="I306" s="163"/>
      <c r="J306" s="163"/>
      <c r="K306" s="163"/>
      <c r="L306" s="163"/>
      <c r="M306" s="163"/>
    </row>
    <row r="307" ht="12.75" customHeight="1">
      <c r="E307" s="163"/>
      <c r="F307" s="163"/>
      <c r="G307" s="163"/>
      <c r="H307" s="163"/>
      <c r="I307" s="163"/>
      <c r="J307" s="163"/>
      <c r="K307" s="163"/>
      <c r="L307" s="163"/>
      <c r="M307" s="163"/>
    </row>
    <row r="308" ht="12.75" customHeight="1">
      <c r="E308" s="163"/>
      <c r="F308" s="163"/>
      <c r="G308" s="163"/>
      <c r="H308" s="163"/>
      <c r="I308" s="163"/>
      <c r="J308" s="163"/>
      <c r="K308" s="163"/>
      <c r="L308" s="163"/>
      <c r="M308" s="163"/>
    </row>
    <row r="309" ht="12.75" customHeight="1">
      <c r="E309" s="163"/>
      <c r="F309" s="163"/>
      <c r="G309" s="163"/>
      <c r="H309" s="163"/>
      <c r="I309" s="163"/>
      <c r="J309" s="163"/>
      <c r="K309" s="163"/>
      <c r="L309" s="163"/>
      <c r="M309" s="163"/>
    </row>
    <row r="310" ht="12.75" customHeight="1">
      <c r="E310" s="163"/>
      <c r="F310" s="163"/>
      <c r="G310" s="163"/>
      <c r="H310" s="163"/>
      <c r="I310" s="163"/>
      <c r="J310" s="163"/>
      <c r="K310" s="163"/>
      <c r="L310" s="163"/>
      <c r="M310" s="163"/>
    </row>
    <row r="311" ht="12.75" customHeight="1">
      <c r="E311" s="163"/>
      <c r="F311" s="163"/>
      <c r="G311" s="163"/>
      <c r="H311" s="163"/>
      <c r="I311" s="163"/>
      <c r="J311" s="163"/>
      <c r="K311" s="163"/>
      <c r="L311" s="163"/>
      <c r="M311" s="163"/>
    </row>
    <row r="312" ht="12.75" customHeight="1">
      <c r="E312" s="163"/>
      <c r="F312" s="163"/>
      <c r="G312" s="163"/>
      <c r="H312" s="163"/>
      <c r="I312" s="163"/>
      <c r="J312" s="163"/>
      <c r="K312" s="163"/>
      <c r="L312" s="163"/>
      <c r="M312" s="163"/>
    </row>
    <row r="313" ht="12.75" customHeight="1">
      <c r="E313" s="163"/>
      <c r="F313" s="163"/>
      <c r="G313" s="163"/>
      <c r="H313" s="163"/>
      <c r="I313" s="163"/>
      <c r="J313" s="163"/>
      <c r="K313" s="163"/>
      <c r="L313" s="163"/>
      <c r="M313" s="163"/>
    </row>
    <row r="314" ht="12.75" customHeight="1">
      <c r="E314" s="163"/>
      <c r="F314" s="163"/>
      <c r="G314" s="163"/>
      <c r="H314" s="163"/>
      <c r="I314" s="163"/>
      <c r="J314" s="163"/>
      <c r="K314" s="163"/>
      <c r="L314" s="163"/>
      <c r="M314" s="163"/>
    </row>
    <row r="315" ht="12.75" customHeight="1">
      <c r="E315" s="163"/>
      <c r="F315" s="163"/>
      <c r="G315" s="163"/>
      <c r="H315" s="163"/>
      <c r="I315" s="163"/>
      <c r="J315" s="163"/>
      <c r="K315" s="163"/>
      <c r="L315" s="163"/>
      <c r="M315" s="163"/>
    </row>
    <row r="316" ht="12.75" customHeight="1">
      <c r="E316" s="163"/>
      <c r="F316" s="163"/>
      <c r="G316" s="163"/>
      <c r="H316" s="163"/>
      <c r="I316" s="163"/>
      <c r="J316" s="163"/>
      <c r="K316" s="163"/>
      <c r="L316" s="163"/>
      <c r="M316" s="163"/>
    </row>
    <row r="317" ht="12.75" customHeight="1">
      <c r="E317" s="163"/>
      <c r="F317" s="163"/>
      <c r="G317" s="163"/>
      <c r="H317" s="163"/>
      <c r="I317" s="163"/>
      <c r="J317" s="163"/>
      <c r="K317" s="163"/>
      <c r="L317" s="163"/>
      <c r="M317" s="163"/>
    </row>
    <row r="318" ht="12.75" customHeight="1">
      <c r="E318" s="163"/>
      <c r="F318" s="163"/>
      <c r="G318" s="163"/>
      <c r="H318" s="163"/>
      <c r="I318" s="163"/>
      <c r="J318" s="163"/>
      <c r="K318" s="163"/>
      <c r="L318" s="163"/>
      <c r="M318" s="163"/>
    </row>
    <row r="319" ht="12.75" customHeight="1">
      <c r="E319" s="163"/>
      <c r="F319" s="163"/>
      <c r="G319" s="163"/>
      <c r="H319" s="163"/>
      <c r="I319" s="163"/>
      <c r="J319" s="163"/>
      <c r="K319" s="163"/>
      <c r="L319" s="163"/>
      <c r="M319" s="163"/>
    </row>
    <row r="320" ht="12.75" customHeight="1">
      <c r="E320" s="163"/>
      <c r="F320" s="163"/>
      <c r="G320" s="163"/>
      <c r="H320" s="163"/>
      <c r="I320" s="163"/>
      <c r="J320" s="163"/>
      <c r="K320" s="163"/>
      <c r="L320" s="163"/>
      <c r="M320" s="163"/>
    </row>
    <row r="321" ht="12.75" customHeight="1">
      <c r="E321" s="163"/>
      <c r="F321" s="163"/>
      <c r="G321" s="163"/>
      <c r="H321" s="163"/>
      <c r="I321" s="163"/>
      <c r="J321" s="163"/>
      <c r="K321" s="163"/>
      <c r="L321" s="163"/>
      <c r="M321" s="163"/>
    </row>
    <row r="322" ht="12.75" customHeight="1">
      <c r="E322" s="163"/>
      <c r="F322" s="163"/>
      <c r="G322" s="163"/>
      <c r="H322" s="163"/>
      <c r="I322" s="163"/>
      <c r="J322" s="163"/>
      <c r="K322" s="163"/>
      <c r="L322" s="163"/>
      <c r="M322" s="163"/>
    </row>
    <row r="323" ht="12.75" customHeight="1">
      <c r="E323" s="163"/>
      <c r="F323" s="163"/>
      <c r="G323" s="163"/>
      <c r="H323" s="163"/>
      <c r="I323" s="163"/>
      <c r="J323" s="163"/>
      <c r="K323" s="163"/>
      <c r="L323" s="163"/>
      <c r="M323" s="163"/>
    </row>
    <row r="324" ht="12.75" customHeight="1">
      <c r="E324" s="163"/>
      <c r="F324" s="163"/>
      <c r="G324" s="163"/>
      <c r="H324" s="163"/>
      <c r="I324" s="163"/>
      <c r="J324" s="163"/>
      <c r="K324" s="163"/>
      <c r="L324" s="163"/>
      <c r="M324" s="163"/>
    </row>
    <row r="325" ht="12.75" customHeight="1">
      <c r="E325" s="163"/>
      <c r="F325" s="163"/>
      <c r="G325" s="163"/>
      <c r="H325" s="163"/>
      <c r="I325" s="163"/>
      <c r="J325" s="163"/>
      <c r="K325" s="163"/>
      <c r="L325" s="163"/>
      <c r="M325" s="163"/>
    </row>
    <row r="326" ht="12.75" customHeight="1">
      <c r="E326" s="163"/>
      <c r="F326" s="163"/>
      <c r="G326" s="163"/>
      <c r="H326" s="163"/>
      <c r="I326" s="163"/>
      <c r="J326" s="163"/>
      <c r="K326" s="163"/>
      <c r="L326" s="163"/>
      <c r="M326" s="163"/>
    </row>
    <row r="327" ht="12.75" customHeight="1">
      <c r="E327" s="163"/>
      <c r="F327" s="163"/>
      <c r="G327" s="163"/>
      <c r="H327" s="163"/>
      <c r="I327" s="163"/>
      <c r="J327" s="163"/>
      <c r="K327" s="163"/>
      <c r="L327" s="163"/>
      <c r="M327" s="163"/>
    </row>
    <row r="328" ht="12.75" customHeight="1">
      <c r="E328" s="163"/>
      <c r="F328" s="163"/>
      <c r="G328" s="163"/>
      <c r="H328" s="163"/>
      <c r="I328" s="163"/>
      <c r="J328" s="163"/>
      <c r="K328" s="163"/>
      <c r="L328" s="163"/>
      <c r="M328" s="163"/>
    </row>
    <row r="329" ht="12.75" customHeight="1">
      <c r="E329" s="163"/>
      <c r="F329" s="163"/>
      <c r="G329" s="163"/>
      <c r="H329" s="163"/>
      <c r="I329" s="163"/>
      <c r="J329" s="163"/>
      <c r="K329" s="163"/>
      <c r="L329" s="163"/>
      <c r="M329" s="163"/>
    </row>
    <row r="330" ht="12.75" customHeight="1">
      <c r="E330" s="163"/>
      <c r="F330" s="163"/>
      <c r="G330" s="163"/>
      <c r="H330" s="163"/>
      <c r="I330" s="163"/>
      <c r="J330" s="163"/>
      <c r="K330" s="163"/>
      <c r="L330" s="163"/>
      <c r="M330" s="163"/>
    </row>
    <row r="331" ht="12.75" customHeight="1">
      <c r="E331" s="163"/>
      <c r="F331" s="163"/>
      <c r="G331" s="163"/>
      <c r="H331" s="163"/>
      <c r="I331" s="163"/>
      <c r="J331" s="163"/>
      <c r="K331" s="163"/>
      <c r="L331" s="163"/>
      <c r="M331" s="163"/>
    </row>
    <row r="332" ht="12.75" customHeight="1">
      <c r="E332" s="163"/>
      <c r="F332" s="163"/>
      <c r="G332" s="163"/>
      <c r="H332" s="163"/>
      <c r="I332" s="163"/>
      <c r="J332" s="163"/>
      <c r="K332" s="163"/>
      <c r="L332" s="163"/>
      <c r="M332" s="163"/>
    </row>
    <row r="333" ht="12.75" customHeight="1">
      <c r="E333" s="163"/>
      <c r="F333" s="163"/>
      <c r="G333" s="163"/>
      <c r="H333" s="163"/>
      <c r="I333" s="163"/>
      <c r="J333" s="163"/>
      <c r="K333" s="163"/>
      <c r="L333" s="163"/>
      <c r="M333" s="163"/>
    </row>
    <row r="334" ht="12.75" customHeight="1">
      <c r="E334" s="163"/>
      <c r="F334" s="163"/>
      <c r="G334" s="163"/>
      <c r="H334" s="163"/>
      <c r="I334" s="163"/>
      <c r="J334" s="163"/>
      <c r="K334" s="163"/>
      <c r="L334" s="163"/>
      <c r="M334" s="163"/>
    </row>
    <row r="335" ht="12.75" customHeight="1">
      <c r="E335" s="163"/>
      <c r="F335" s="163"/>
      <c r="G335" s="163"/>
      <c r="H335" s="163"/>
      <c r="I335" s="163"/>
      <c r="J335" s="163"/>
      <c r="K335" s="163"/>
      <c r="L335" s="163"/>
      <c r="M335" s="163"/>
    </row>
    <row r="336" ht="12.75" customHeight="1">
      <c r="E336" s="163"/>
      <c r="F336" s="163"/>
      <c r="G336" s="163"/>
      <c r="H336" s="163"/>
      <c r="I336" s="163"/>
      <c r="J336" s="163"/>
      <c r="K336" s="163"/>
      <c r="L336" s="163"/>
      <c r="M336" s="163"/>
    </row>
    <row r="337" ht="12.75" customHeight="1">
      <c r="E337" s="163"/>
      <c r="F337" s="163"/>
      <c r="G337" s="163"/>
      <c r="H337" s="163"/>
      <c r="I337" s="163"/>
      <c r="J337" s="163"/>
      <c r="K337" s="163"/>
      <c r="L337" s="163"/>
      <c r="M337" s="163"/>
    </row>
    <row r="338" ht="12.75" customHeight="1">
      <c r="E338" s="163"/>
      <c r="F338" s="163"/>
      <c r="G338" s="163"/>
      <c r="H338" s="163"/>
      <c r="I338" s="163"/>
      <c r="J338" s="163"/>
      <c r="K338" s="163"/>
      <c r="L338" s="163"/>
      <c r="M338" s="163"/>
    </row>
    <row r="339" ht="12.75" customHeight="1">
      <c r="E339" s="163"/>
      <c r="F339" s="163"/>
      <c r="G339" s="163"/>
      <c r="H339" s="163"/>
      <c r="I339" s="163"/>
      <c r="J339" s="163"/>
      <c r="K339" s="163"/>
      <c r="L339" s="163"/>
      <c r="M339" s="163"/>
    </row>
    <row r="340" ht="12.75" customHeight="1">
      <c r="E340" s="163"/>
      <c r="F340" s="163"/>
      <c r="G340" s="163"/>
      <c r="H340" s="163"/>
      <c r="I340" s="163"/>
      <c r="J340" s="163"/>
      <c r="K340" s="163"/>
      <c r="L340" s="163"/>
      <c r="M340" s="163"/>
    </row>
    <row r="341" ht="12.75" customHeight="1">
      <c r="E341" s="163"/>
      <c r="F341" s="163"/>
      <c r="G341" s="163"/>
      <c r="H341" s="163"/>
      <c r="I341" s="163"/>
      <c r="J341" s="163"/>
      <c r="K341" s="163"/>
      <c r="L341" s="163"/>
      <c r="M341" s="163"/>
    </row>
    <row r="342" ht="12.75" customHeight="1">
      <c r="E342" s="163"/>
      <c r="F342" s="163"/>
      <c r="G342" s="163"/>
      <c r="H342" s="163"/>
      <c r="I342" s="163"/>
      <c r="J342" s="163"/>
      <c r="K342" s="163"/>
      <c r="L342" s="163"/>
      <c r="M342" s="163"/>
    </row>
    <row r="343" ht="12.75" customHeight="1">
      <c r="E343" s="163"/>
      <c r="F343" s="163"/>
      <c r="G343" s="163"/>
      <c r="H343" s="163"/>
      <c r="I343" s="163"/>
      <c r="J343" s="163"/>
      <c r="K343" s="163"/>
      <c r="L343" s="163"/>
      <c r="M343" s="163"/>
    </row>
    <row r="344" ht="12.75" customHeight="1">
      <c r="E344" s="163"/>
      <c r="F344" s="163"/>
      <c r="G344" s="163"/>
      <c r="H344" s="163"/>
      <c r="I344" s="163"/>
      <c r="J344" s="163"/>
      <c r="K344" s="163"/>
      <c r="L344" s="163"/>
      <c r="M344" s="163"/>
    </row>
    <row r="345" ht="12.75" customHeight="1">
      <c r="E345" s="163"/>
      <c r="F345" s="163"/>
      <c r="G345" s="163"/>
      <c r="H345" s="163"/>
      <c r="I345" s="163"/>
      <c r="J345" s="163"/>
      <c r="K345" s="163"/>
      <c r="L345" s="163"/>
      <c r="M345" s="163"/>
    </row>
    <row r="346" ht="12.75" customHeight="1">
      <c r="E346" s="163"/>
      <c r="F346" s="163"/>
      <c r="G346" s="163"/>
      <c r="H346" s="163"/>
      <c r="I346" s="163"/>
      <c r="J346" s="163"/>
      <c r="K346" s="163"/>
      <c r="L346" s="163"/>
      <c r="M346" s="163"/>
    </row>
    <row r="347" ht="12.75" customHeight="1">
      <c r="E347" s="163"/>
      <c r="F347" s="163"/>
      <c r="G347" s="163"/>
      <c r="H347" s="163"/>
      <c r="I347" s="163"/>
      <c r="J347" s="163"/>
      <c r="K347" s="163"/>
      <c r="L347" s="163"/>
      <c r="M347" s="163"/>
    </row>
    <row r="348" ht="12.75" customHeight="1">
      <c r="E348" s="163"/>
      <c r="F348" s="163"/>
      <c r="G348" s="163"/>
      <c r="H348" s="163"/>
      <c r="I348" s="163"/>
      <c r="J348" s="163"/>
      <c r="K348" s="163"/>
      <c r="L348" s="163"/>
      <c r="M348" s="163"/>
    </row>
    <row r="349" ht="12.75" customHeight="1">
      <c r="E349" s="163"/>
      <c r="F349" s="163"/>
      <c r="G349" s="163"/>
      <c r="H349" s="163"/>
      <c r="I349" s="163"/>
      <c r="J349" s="163"/>
      <c r="K349" s="163"/>
      <c r="L349" s="163"/>
      <c r="M349" s="163"/>
    </row>
    <row r="350" ht="12.75" customHeight="1">
      <c r="E350" s="163"/>
      <c r="F350" s="163"/>
      <c r="G350" s="163"/>
      <c r="H350" s="163"/>
      <c r="I350" s="163"/>
      <c r="J350" s="163"/>
      <c r="K350" s="163"/>
      <c r="L350" s="163"/>
      <c r="M350" s="163"/>
    </row>
    <row r="351" ht="12.75" customHeight="1">
      <c r="E351" s="163"/>
      <c r="F351" s="163"/>
      <c r="G351" s="163"/>
      <c r="H351" s="163"/>
      <c r="I351" s="163"/>
      <c r="J351" s="163"/>
      <c r="K351" s="163"/>
      <c r="L351" s="163"/>
      <c r="M351" s="163"/>
    </row>
    <row r="352" ht="12.75" customHeight="1">
      <c r="E352" s="163"/>
      <c r="F352" s="163"/>
      <c r="G352" s="163"/>
      <c r="H352" s="163"/>
      <c r="I352" s="163"/>
      <c r="J352" s="163"/>
      <c r="K352" s="163"/>
      <c r="L352" s="163"/>
      <c r="M352" s="163"/>
    </row>
    <row r="353" ht="12.75" customHeight="1">
      <c r="E353" s="163"/>
      <c r="F353" s="163"/>
      <c r="G353" s="163"/>
      <c r="H353" s="163"/>
      <c r="I353" s="163"/>
      <c r="J353" s="163"/>
      <c r="K353" s="163"/>
      <c r="L353" s="163"/>
      <c r="M353" s="163"/>
    </row>
    <row r="354" ht="12.75" customHeight="1">
      <c r="E354" s="163"/>
      <c r="F354" s="163"/>
      <c r="G354" s="163"/>
      <c r="H354" s="163"/>
      <c r="I354" s="163"/>
      <c r="J354" s="163"/>
      <c r="K354" s="163"/>
      <c r="L354" s="163"/>
      <c r="M354" s="163"/>
    </row>
    <row r="355" ht="12.75" customHeight="1">
      <c r="E355" s="163"/>
      <c r="F355" s="163"/>
      <c r="G355" s="163"/>
      <c r="H355" s="163"/>
      <c r="I355" s="163"/>
      <c r="J355" s="163"/>
      <c r="K355" s="163"/>
      <c r="L355" s="163"/>
      <c r="M355" s="163"/>
    </row>
    <row r="356" ht="12.75" customHeight="1">
      <c r="E356" s="163"/>
      <c r="F356" s="163"/>
      <c r="G356" s="163"/>
      <c r="H356" s="163"/>
      <c r="I356" s="163"/>
      <c r="J356" s="163"/>
      <c r="K356" s="163"/>
      <c r="L356" s="163"/>
      <c r="M356" s="163"/>
    </row>
    <row r="357" ht="12.75" customHeight="1">
      <c r="E357" s="163"/>
      <c r="F357" s="163"/>
      <c r="G357" s="163"/>
      <c r="H357" s="163"/>
      <c r="I357" s="163"/>
      <c r="J357" s="163"/>
      <c r="K357" s="163"/>
      <c r="L357" s="163"/>
      <c r="M357" s="163"/>
    </row>
    <row r="358" ht="12.75" customHeight="1">
      <c r="E358" s="163"/>
      <c r="F358" s="163"/>
      <c r="G358" s="163"/>
      <c r="H358" s="163"/>
      <c r="I358" s="163"/>
      <c r="J358" s="163"/>
      <c r="K358" s="163"/>
      <c r="L358" s="163"/>
      <c r="M358" s="163"/>
    </row>
    <row r="359" ht="12.75" customHeight="1">
      <c r="E359" s="163"/>
      <c r="F359" s="163"/>
      <c r="G359" s="163"/>
      <c r="H359" s="163"/>
      <c r="I359" s="163"/>
      <c r="J359" s="163"/>
      <c r="K359" s="163"/>
      <c r="L359" s="163"/>
      <c r="M359" s="163"/>
    </row>
    <row r="360" ht="12.75" customHeight="1">
      <c r="E360" s="163"/>
      <c r="F360" s="163"/>
      <c r="G360" s="163"/>
      <c r="H360" s="163"/>
      <c r="I360" s="163"/>
      <c r="J360" s="163"/>
      <c r="K360" s="163"/>
      <c r="L360" s="163"/>
      <c r="M360" s="163"/>
    </row>
    <row r="361" ht="12.75" customHeight="1">
      <c r="E361" s="163"/>
      <c r="F361" s="163"/>
      <c r="G361" s="163"/>
      <c r="H361" s="163"/>
      <c r="I361" s="163"/>
      <c r="J361" s="163"/>
      <c r="K361" s="163"/>
      <c r="L361" s="163"/>
      <c r="M361" s="163"/>
    </row>
    <row r="362" ht="12.75" customHeight="1">
      <c r="E362" s="163"/>
      <c r="F362" s="163"/>
      <c r="G362" s="163"/>
      <c r="H362" s="163"/>
      <c r="I362" s="163"/>
      <c r="J362" s="163"/>
      <c r="K362" s="163"/>
      <c r="L362" s="163"/>
      <c r="M362" s="163"/>
    </row>
    <row r="363" ht="12.75" customHeight="1">
      <c r="E363" s="163"/>
      <c r="F363" s="163"/>
      <c r="G363" s="163"/>
      <c r="H363" s="163"/>
      <c r="I363" s="163"/>
      <c r="J363" s="163"/>
      <c r="K363" s="163"/>
      <c r="L363" s="163"/>
      <c r="M363" s="163"/>
    </row>
    <row r="364" ht="12.75" customHeight="1">
      <c r="E364" s="163"/>
      <c r="F364" s="163"/>
      <c r="G364" s="163"/>
      <c r="H364" s="163"/>
      <c r="I364" s="163"/>
      <c r="J364" s="163"/>
      <c r="K364" s="163"/>
      <c r="L364" s="163"/>
      <c r="M364" s="163"/>
    </row>
    <row r="365" ht="12.75" customHeight="1">
      <c r="E365" s="163"/>
      <c r="F365" s="163"/>
      <c r="G365" s="163"/>
      <c r="H365" s="163"/>
      <c r="I365" s="163"/>
      <c r="J365" s="163"/>
      <c r="K365" s="163"/>
      <c r="L365" s="163"/>
      <c r="M365" s="163"/>
    </row>
    <row r="366" ht="12.75" customHeight="1">
      <c r="E366" s="163"/>
      <c r="F366" s="163"/>
      <c r="G366" s="163"/>
      <c r="H366" s="163"/>
      <c r="I366" s="163"/>
      <c r="J366" s="163"/>
      <c r="K366" s="163"/>
      <c r="L366" s="163"/>
      <c r="M366" s="163"/>
    </row>
    <row r="367" ht="12.75" customHeight="1">
      <c r="E367" s="163"/>
      <c r="F367" s="163"/>
      <c r="G367" s="163"/>
      <c r="H367" s="163"/>
      <c r="I367" s="163"/>
      <c r="J367" s="163"/>
      <c r="K367" s="163"/>
      <c r="L367" s="163"/>
      <c r="M367" s="163"/>
    </row>
    <row r="368" ht="12.75" customHeight="1">
      <c r="E368" s="163"/>
      <c r="F368" s="163"/>
      <c r="G368" s="163"/>
      <c r="H368" s="163"/>
      <c r="I368" s="163"/>
      <c r="J368" s="163"/>
      <c r="K368" s="163"/>
      <c r="L368" s="163"/>
      <c r="M368" s="163"/>
    </row>
    <row r="369" ht="12.75" customHeight="1">
      <c r="E369" s="163"/>
      <c r="F369" s="163"/>
      <c r="G369" s="163"/>
      <c r="H369" s="163"/>
      <c r="I369" s="163"/>
      <c r="J369" s="163"/>
      <c r="K369" s="163"/>
      <c r="L369" s="163"/>
      <c r="M369" s="163"/>
    </row>
    <row r="370" ht="12.75" customHeight="1">
      <c r="E370" s="163"/>
      <c r="F370" s="163"/>
      <c r="G370" s="163"/>
      <c r="H370" s="163"/>
      <c r="I370" s="163"/>
      <c r="J370" s="163"/>
      <c r="K370" s="163"/>
      <c r="L370" s="163"/>
      <c r="M370" s="163"/>
    </row>
    <row r="371" ht="12.75" customHeight="1">
      <c r="E371" s="163"/>
      <c r="F371" s="163"/>
      <c r="G371" s="163"/>
      <c r="H371" s="163"/>
      <c r="I371" s="163"/>
      <c r="J371" s="163"/>
      <c r="K371" s="163"/>
      <c r="L371" s="163"/>
      <c r="M371" s="163"/>
    </row>
    <row r="372" ht="12.75" customHeight="1">
      <c r="E372" s="163"/>
      <c r="F372" s="163"/>
      <c r="G372" s="163"/>
      <c r="H372" s="163"/>
      <c r="I372" s="163"/>
      <c r="J372" s="163"/>
      <c r="K372" s="163"/>
      <c r="L372" s="163"/>
      <c r="M372" s="163"/>
    </row>
    <row r="373" ht="12.75" customHeight="1">
      <c r="E373" s="163"/>
      <c r="F373" s="163"/>
      <c r="G373" s="163"/>
      <c r="H373" s="163"/>
      <c r="I373" s="163"/>
      <c r="J373" s="163"/>
      <c r="K373" s="163"/>
      <c r="L373" s="163"/>
      <c r="M373" s="163"/>
    </row>
    <row r="374" ht="12.75" customHeight="1">
      <c r="E374" s="163"/>
      <c r="F374" s="163"/>
      <c r="G374" s="163"/>
      <c r="H374" s="163"/>
      <c r="I374" s="163"/>
      <c r="J374" s="163"/>
      <c r="K374" s="163"/>
      <c r="L374" s="163"/>
      <c r="M374" s="163"/>
    </row>
    <row r="375" ht="12.75" customHeight="1">
      <c r="E375" s="163"/>
      <c r="F375" s="163"/>
      <c r="G375" s="163"/>
      <c r="H375" s="163"/>
      <c r="I375" s="163"/>
      <c r="J375" s="163"/>
      <c r="K375" s="163"/>
      <c r="L375" s="163"/>
      <c r="M375" s="163"/>
    </row>
    <row r="376" ht="12.75" customHeight="1">
      <c r="E376" s="163"/>
      <c r="F376" s="163"/>
      <c r="G376" s="163"/>
      <c r="H376" s="163"/>
      <c r="I376" s="163"/>
      <c r="J376" s="163"/>
      <c r="K376" s="163"/>
      <c r="L376" s="163"/>
      <c r="M376" s="163"/>
    </row>
    <row r="377" ht="12.75" customHeight="1">
      <c r="E377" s="163"/>
      <c r="F377" s="163"/>
      <c r="G377" s="163"/>
      <c r="H377" s="163"/>
      <c r="I377" s="163"/>
      <c r="J377" s="163"/>
      <c r="K377" s="163"/>
      <c r="L377" s="163"/>
      <c r="M377" s="163"/>
    </row>
    <row r="378" ht="12.75" customHeight="1">
      <c r="E378" s="163"/>
      <c r="F378" s="163"/>
      <c r="G378" s="163"/>
      <c r="H378" s="163"/>
      <c r="I378" s="163"/>
      <c r="J378" s="163"/>
      <c r="K378" s="163"/>
      <c r="L378" s="163"/>
      <c r="M378" s="163"/>
    </row>
    <row r="379" ht="12.75" customHeight="1">
      <c r="E379" s="163"/>
      <c r="F379" s="163"/>
      <c r="G379" s="163"/>
      <c r="H379" s="163"/>
      <c r="I379" s="163"/>
      <c r="J379" s="163"/>
      <c r="K379" s="163"/>
      <c r="L379" s="163"/>
      <c r="M379" s="163"/>
    </row>
    <row r="380" ht="12.75" customHeight="1">
      <c r="E380" s="163"/>
      <c r="F380" s="163"/>
      <c r="G380" s="163"/>
      <c r="H380" s="163"/>
      <c r="I380" s="163"/>
      <c r="J380" s="163"/>
      <c r="K380" s="163"/>
      <c r="L380" s="163"/>
      <c r="M380" s="163"/>
    </row>
    <row r="381" ht="12.75" customHeight="1">
      <c r="E381" s="163"/>
      <c r="F381" s="163"/>
      <c r="G381" s="163"/>
      <c r="H381" s="163"/>
      <c r="I381" s="163"/>
      <c r="J381" s="163"/>
      <c r="K381" s="163"/>
      <c r="L381" s="163"/>
      <c r="M381" s="163"/>
    </row>
    <row r="382" ht="12.75" customHeight="1">
      <c r="E382" s="163"/>
      <c r="F382" s="163"/>
      <c r="G382" s="163"/>
      <c r="H382" s="163"/>
      <c r="I382" s="163"/>
      <c r="J382" s="163"/>
      <c r="K382" s="163"/>
      <c r="L382" s="163"/>
      <c r="M382" s="163"/>
    </row>
    <row r="383" ht="12.75" customHeight="1">
      <c r="E383" s="163"/>
      <c r="F383" s="163"/>
      <c r="G383" s="163"/>
      <c r="H383" s="163"/>
      <c r="I383" s="163"/>
      <c r="J383" s="163"/>
      <c r="K383" s="163"/>
      <c r="L383" s="163"/>
      <c r="M383" s="163"/>
    </row>
    <row r="384" ht="12.75" customHeight="1">
      <c r="E384" s="163"/>
      <c r="F384" s="163"/>
      <c r="G384" s="163"/>
      <c r="H384" s="163"/>
      <c r="I384" s="163"/>
      <c r="J384" s="163"/>
      <c r="K384" s="163"/>
      <c r="L384" s="163"/>
      <c r="M384" s="163"/>
    </row>
    <row r="385" ht="12.75" customHeight="1">
      <c r="E385" s="163"/>
      <c r="F385" s="163"/>
      <c r="G385" s="163"/>
      <c r="H385" s="163"/>
      <c r="I385" s="163"/>
      <c r="J385" s="163"/>
      <c r="K385" s="163"/>
      <c r="L385" s="163"/>
      <c r="M385" s="163"/>
    </row>
    <row r="386" ht="12.75" customHeight="1">
      <c r="E386" s="163"/>
      <c r="F386" s="163"/>
      <c r="G386" s="163"/>
      <c r="H386" s="163"/>
      <c r="I386" s="163"/>
      <c r="J386" s="163"/>
      <c r="K386" s="163"/>
      <c r="L386" s="163"/>
      <c r="M386" s="163"/>
    </row>
    <row r="387" ht="12.75" customHeight="1">
      <c r="E387" s="163"/>
      <c r="F387" s="163"/>
      <c r="G387" s="163"/>
      <c r="H387" s="163"/>
      <c r="I387" s="163"/>
      <c r="J387" s="163"/>
      <c r="K387" s="163"/>
      <c r="L387" s="163"/>
      <c r="M387" s="163"/>
    </row>
    <row r="388" ht="12.75" customHeight="1">
      <c r="E388" s="163"/>
      <c r="F388" s="163"/>
      <c r="G388" s="163"/>
      <c r="H388" s="163"/>
      <c r="I388" s="163"/>
      <c r="J388" s="163"/>
      <c r="K388" s="163"/>
      <c r="L388" s="163"/>
      <c r="M388" s="163"/>
    </row>
    <row r="389" ht="12.75" customHeight="1">
      <c r="E389" s="163"/>
      <c r="F389" s="163"/>
      <c r="G389" s="163"/>
      <c r="H389" s="163"/>
      <c r="I389" s="163"/>
      <c r="J389" s="163"/>
      <c r="K389" s="163"/>
      <c r="L389" s="163"/>
      <c r="M389" s="163"/>
    </row>
    <row r="390" ht="12.75" customHeight="1">
      <c r="E390" s="163"/>
      <c r="F390" s="163"/>
      <c r="G390" s="163"/>
      <c r="H390" s="163"/>
      <c r="I390" s="163"/>
      <c r="J390" s="163"/>
      <c r="K390" s="163"/>
      <c r="L390" s="163"/>
      <c r="M390" s="163"/>
    </row>
    <row r="391" ht="12.75" customHeight="1">
      <c r="E391" s="163"/>
      <c r="F391" s="163"/>
      <c r="G391" s="163"/>
      <c r="H391" s="163"/>
      <c r="I391" s="163"/>
      <c r="J391" s="163"/>
      <c r="K391" s="163"/>
      <c r="L391" s="163"/>
      <c r="M391" s="163"/>
    </row>
    <row r="392" ht="12.75" customHeight="1">
      <c r="E392" s="163"/>
      <c r="F392" s="163"/>
      <c r="G392" s="163"/>
      <c r="H392" s="163"/>
      <c r="I392" s="163"/>
      <c r="J392" s="163"/>
      <c r="K392" s="163"/>
      <c r="L392" s="163"/>
      <c r="M392" s="163"/>
    </row>
    <row r="393" ht="12.75" customHeight="1">
      <c r="E393" s="163"/>
      <c r="F393" s="163"/>
      <c r="G393" s="163"/>
      <c r="H393" s="163"/>
      <c r="I393" s="163"/>
      <c r="J393" s="163"/>
      <c r="K393" s="163"/>
      <c r="L393" s="163"/>
      <c r="M393" s="163"/>
    </row>
    <row r="394" ht="12.75" customHeight="1">
      <c r="E394" s="163"/>
      <c r="F394" s="163"/>
      <c r="G394" s="163"/>
      <c r="H394" s="163"/>
      <c r="I394" s="163"/>
      <c r="J394" s="163"/>
      <c r="K394" s="163"/>
      <c r="L394" s="163"/>
      <c r="M394" s="163"/>
    </row>
    <row r="395" ht="12.75" customHeight="1">
      <c r="E395" s="163"/>
      <c r="F395" s="163"/>
      <c r="G395" s="163"/>
      <c r="H395" s="163"/>
      <c r="I395" s="163"/>
      <c r="J395" s="163"/>
      <c r="K395" s="163"/>
      <c r="L395" s="163"/>
      <c r="M395" s="163"/>
    </row>
    <row r="396" ht="12.75" customHeight="1">
      <c r="E396" s="163"/>
      <c r="F396" s="163"/>
      <c r="G396" s="163"/>
      <c r="H396" s="163"/>
      <c r="I396" s="163"/>
      <c r="J396" s="163"/>
      <c r="K396" s="163"/>
      <c r="L396" s="163"/>
      <c r="M396" s="163"/>
    </row>
    <row r="397" ht="12.75" customHeight="1">
      <c r="E397" s="163"/>
      <c r="F397" s="163"/>
      <c r="G397" s="163"/>
      <c r="H397" s="163"/>
      <c r="I397" s="163"/>
      <c r="J397" s="163"/>
      <c r="K397" s="163"/>
      <c r="L397" s="163"/>
      <c r="M397" s="163"/>
    </row>
    <row r="398" ht="12.75" customHeight="1">
      <c r="E398" s="163"/>
      <c r="F398" s="163"/>
      <c r="G398" s="163"/>
      <c r="H398" s="163"/>
      <c r="I398" s="163"/>
      <c r="J398" s="163"/>
      <c r="K398" s="163"/>
      <c r="L398" s="163"/>
      <c r="M398" s="163"/>
    </row>
    <row r="399" ht="12.75" customHeight="1">
      <c r="E399" s="163"/>
      <c r="F399" s="163"/>
      <c r="G399" s="163"/>
      <c r="H399" s="163"/>
      <c r="I399" s="163"/>
      <c r="J399" s="163"/>
      <c r="K399" s="163"/>
      <c r="L399" s="163"/>
      <c r="M399" s="163"/>
    </row>
    <row r="400" ht="12.75" customHeight="1">
      <c r="E400" s="163"/>
      <c r="F400" s="163"/>
      <c r="G400" s="163"/>
      <c r="H400" s="163"/>
      <c r="I400" s="163"/>
      <c r="J400" s="163"/>
      <c r="K400" s="163"/>
      <c r="L400" s="163"/>
      <c r="M400" s="163"/>
    </row>
    <row r="401" ht="12.75" customHeight="1">
      <c r="E401" s="163"/>
      <c r="F401" s="163"/>
      <c r="G401" s="163"/>
      <c r="H401" s="163"/>
      <c r="I401" s="163"/>
      <c r="J401" s="163"/>
      <c r="K401" s="163"/>
      <c r="L401" s="163"/>
      <c r="M401" s="163"/>
    </row>
    <row r="402" ht="12.75" customHeight="1">
      <c r="E402" s="163"/>
      <c r="F402" s="163"/>
      <c r="G402" s="163"/>
      <c r="H402" s="163"/>
      <c r="I402" s="163"/>
      <c r="J402" s="163"/>
      <c r="K402" s="163"/>
      <c r="L402" s="163"/>
      <c r="M402" s="163"/>
    </row>
    <row r="403" ht="12.75" customHeight="1">
      <c r="E403" s="163"/>
      <c r="F403" s="163"/>
      <c r="G403" s="163"/>
      <c r="H403" s="163"/>
      <c r="I403" s="163"/>
      <c r="J403" s="163"/>
      <c r="K403" s="163"/>
      <c r="L403" s="163"/>
      <c r="M403" s="163"/>
    </row>
    <row r="404" ht="12.75" customHeight="1">
      <c r="E404" s="163"/>
      <c r="F404" s="163"/>
      <c r="G404" s="163"/>
      <c r="H404" s="163"/>
      <c r="I404" s="163"/>
      <c r="J404" s="163"/>
      <c r="K404" s="163"/>
      <c r="L404" s="163"/>
      <c r="M404" s="163"/>
    </row>
    <row r="405" ht="12.75" customHeight="1">
      <c r="E405" s="163"/>
      <c r="F405" s="163"/>
      <c r="G405" s="163"/>
      <c r="H405" s="163"/>
      <c r="I405" s="163"/>
      <c r="J405" s="163"/>
      <c r="K405" s="163"/>
      <c r="L405" s="163"/>
      <c r="M405" s="163"/>
    </row>
    <row r="406" ht="12.75" customHeight="1">
      <c r="E406" s="163"/>
      <c r="F406" s="163"/>
      <c r="G406" s="163"/>
      <c r="H406" s="163"/>
      <c r="I406" s="163"/>
      <c r="J406" s="163"/>
      <c r="K406" s="163"/>
      <c r="L406" s="163"/>
      <c r="M406" s="163"/>
    </row>
    <row r="407" ht="12.75" customHeight="1">
      <c r="E407" s="163"/>
      <c r="F407" s="163"/>
      <c r="G407" s="163"/>
      <c r="H407" s="163"/>
      <c r="I407" s="163"/>
      <c r="J407" s="163"/>
      <c r="K407" s="163"/>
      <c r="L407" s="163"/>
      <c r="M407" s="163"/>
    </row>
    <row r="408" ht="12.75" customHeight="1">
      <c r="E408" s="163"/>
      <c r="F408" s="163"/>
      <c r="G408" s="163"/>
      <c r="H408" s="163"/>
      <c r="I408" s="163"/>
      <c r="J408" s="163"/>
      <c r="K408" s="163"/>
      <c r="L408" s="163"/>
      <c r="M408" s="163"/>
    </row>
    <row r="409" ht="12.75" customHeight="1">
      <c r="E409" s="163"/>
      <c r="F409" s="163"/>
      <c r="G409" s="163"/>
      <c r="H409" s="163"/>
      <c r="I409" s="163"/>
      <c r="J409" s="163"/>
      <c r="K409" s="163"/>
      <c r="L409" s="163"/>
      <c r="M409" s="163"/>
    </row>
    <row r="410" ht="12.75" customHeight="1">
      <c r="E410" s="163"/>
      <c r="F410" s="163"/>
      <c r="G410" s="163"/>
      <c r="H410" s="163"/>
      <c r="I410" s="163"/>
      <c r="J410" s="163"/>
      <c r="K410" s="163"/>
      <c r="L410" s="163"/>
      <c r="M410" s="163"/>
    </row>
    <row r="411" ht="12.75" customHeight="1">
      <c r="E411" s="163"/>
      <c r="F411" s="163"/>
      <c r="G411" s="163"/>
      <c r="H411" s="163"/>
      <c r="I411" s="163"/>
      <c r="J411" s="163"/>
      <c r="K411" s="163"/>
      <c r="L411" s="163"/>
      <c r="M411" s="163"/>
    </row>
    <row r="412" ht="12.75" customHeight="1">
      <c r="E412" s="163"/>
      <c r="F412" s="163"/>
      <c r="G412" s="163"/>
      <c r="H412" s="163"/>
      <c r="I412" s="163"/>
      <c r="J412" s="163"/>
      <c r="K412" s="163"/>
      <c r="L412" s="163"/>
      <c r="M412" s="163"/>
    </row>
    <row r="413" ht="12.75" customHeight="1">
      <c r="E413" s="163"/>
      <c r="F413" s="163"/>
      <c r="G413" s="163"/>
      <c r="H413" s="163"/>
      <c r="I413" s="163"/>
      <c r="J413" s="163"/>
      <c r="K413" s="163"/>
      <c r="L413" s="163"/>
      <c r="M413" s="163"/>
    </row>
    <row r="414" ht="12.75" customHeight="1">
      <c r="E414" s="163"/>
      <c r="F414" s="163"/>
      <c r="G414" s="163"/>
      <c r="H414" s="163"/>
      <c r="I414" s="163"/>
      <c r="J414" s="163"/>
      <c r="K414" s="163"/>
      <c r="L414" s="163"/>
      <c r="M414" s="163"/>
    </row>
    <row r="415" ht="12.75" customHeight="1">
      <c r="E415" s="163"/>
      <c r="F415" s="163"/>
      <c r="G415" s="163"/>
      <c r="H415" s="163"/>
      <c r="I415" s="163"/>
      <c r="J415" s="163"/>
      <c r="K415" s="163"/>
      <c r="L415" s="163"/>
      <c r="M415" s="163"/>
    </row>
    <row r="416" ht="12.75" customHeight="1">
      <c r="E416" s="163"/>
      <c r="F416" s="163"/>
      <c r="G416" s="163"/>
      <c r="H416" s="163"/>
      <c r="I416" s="163"/>
      <c r="J416" s="163"/>
      <c r="K416" s="163"/>
      <c r="L416" s="163"/>
      <c r="M416" s="163"/>
    </row>
    <row r="417" ht="12.75" customHeight="1">
      <c r="E417" s="163"/>
      <c r="F417" s="163"/>
      <c r="G417" s="163"/>
      <c r="H417" s="163"/>
      <c r="I417" s="163"/>
      <c r="J417" s="163"/>
      <c r="K417" s="163"/>
      <c r="L417" s="163"/>
      <c r="M417" s="163"/>
    </row>
    <row r="418" ht="12.75" customHeight="1">
      <c r="E418" s="163"/>
      <c r="F418" s="163"/>
      <c r="G418" s="163"/>
      <c r="H418" s="163"/>
      <c r="I418" s="163"/>
      <c r="J418" s="163"/>
      <c r="K418" s="163"/>
      <c r="L418" s="163"/>
      <c r="M418" s="163"/>
    </row>
    <row r="419" ht="12.75" customHeight="1">
      <c r="E419" s="163"/>
      <c r="F419" s="163"/>
      <c r="G419" s="163"/>
      <c r="H419" s="163"/>
      <c r="I419" s="163"/>
      <c r="J419" s="163"/>
      <c r="K419" s="163"/>
      <c r="L419" s="163"/>
      <c r="M419" s="163"/>
    </row>
    <row r="420" ht="12.75" customHeight="1">
      <c r="E420" s="163"/>
      <c r="F420" s="163"/>
      <c r="G420" s="163"/>
      <c r="H420" s="163"/>
      <c r="I420" s="163"/>
      <c r="J420" s="163"/>
      <c r="K420" s="163"/>
      <c r="L420" s="163"/>
      <c r="M420" s="163"/>
    </row>
    <row r="421" ht="12.75" customHeight="1">
      <c r="E421" s="163"/>
      <c r="F421" s="163"/>
      <c r="G421" s="163"/>
      <c r="H421" s="163"/>
      <c r="I421" s="163"/>
      <c r="J421" s="163"/>
      <c r="K421" s="163"/>
      <c r="L421" s="163"/>
      <c r="M421" s="163"/>
    </row>
    <row r="422" ht="12.75" customHeight="1">
      <c r="E422" s="163"/>
      <c r="F422" s="163"/>
      <c r="G422" s="163"/>
      <c r="H422" s="163"/>
      <c r="I422" s="163"/>
      <c r="J422" s="163"/>
      <c r="K422" s="163"/>
      <c r="L422" s="163"/>
      <c r="M422" s="163"/>
    </row>
    <row r="423" ht="12.75" customHeight="1">
      <c r="E423" s="163"/>
      <c r="F423" s="163"/>
      <c r="G423" s="163"/>
      <c r="H423" s="163"/>
      <c r="I423" s="163"/>
      <c r="J423" s="163"/>
      <c r="K423" s="163"/>
      <c r="L423" s="163"/>
      <c r="M423" s="163"/>
    </row>
    <row r="424" ht="12.75" customHeight="1">
      <c r="E424" s="163"/>
      <c r="F424" s="163"/>
      <c r="G424" s="163"/>
      <c r="H424" s="163"/>
      <c r="I424" s="163"/>
      <c r="J424" s="163"/>
      <c r="K424" s="163"/>
      <c r="L424" s="163"/>
      <c r="M424" s="163"/>
    </row>
    <row r="425" ht="12.75" customHeight="1">
      <c r="E425" s="163"/>
      <c r="F425" s="163"/>
      <c r="G425" s="163"/>
      <c r="H425" s="163"/>
      <c r="I425" s="163"/>
      <c r="J425" s="163"/>
      <c r="K425" s="163"/>
      <c r="L425" s="163"/>
      <c r="M425" s="163"/>
    </row>
    <row r="426" ht="12.75" customHeight="1">
      <c r="E426" s="163"/>
      <c r="F426" s="163"/>
      <c r="G426" s="163"/>
      <c r="H426" s="163"/>
      <c r="I426" s="163"/>
      <c r="J426" s="163"/>
      <c r="K426" s="163"/>
      <c r="L426" s="163"/>
      <c r="M426" s="163"/>
    </row>
    <row r="427" ht="12.75" customHeight="1">
      <c r="E427" s="163"/>
      <c r="F427" s="163"/>
      <c r="G427" s="163"/>
      <c r="H427" s="163"/>
      <c r="I427" s="163"/>
      <c r="J427" s="163"/>
      <c r="K427" s="163"/>
      <c r="L427" s="163"/>
      <c r="M427" s="163"/>
    </row>
    <row r="428" ht="12.75" customHeight="1">
      <c r="E428" s="163"/>
      <c r="F428" s="163"/>
      <c r="G428" s="163"/>
      <c r="H428" s="163"/>
      <c r="I428" s="163"/>
      <c r="J428" s="163"/>
      <c r="K428" s="163"/>
      <c r="L428" s="163"/>
      <c r="M428" s="163"/>
    </row>
    <row r="429" ht="12.75" customHeight="1">
      <c r="E429" s="163"/>
      <c r="F429" s="163"/>
      <c r="G429" s="163"/>
      <c r="H429" s="163"/>
      <c r="I429" s="163"/>
      <c r="J429" s="163"/>
      <c r="K429" s="163"/>
      <c r="L429" s="163"/>
      <c r="M429" s="163"/>
    </row>
    <row r="430" ht="12.75" customHeight="1">
      <c r="E430" s="163"/>
      <c r="F430" s="163"/>
      <c r="G430" s="163"/>
      <c r="H430" s="163"/>
      <c r="I430" s="163"/>
      <c r="J430" s="163"/>
      <c r="K430" s="163"/>
      <c r="L430" s="163"/>
      <c r="M430" s="163"/>
    </row>
    <row r="431" ht="12.75" customHeight="1">
      <c r="E431" s="163"/>
      <c r="F431" s="163"/>
      <c r="G431" s="163"/>
      <c r="H431" s="163"/>
      <c r="I431" s="163"/>
      <c r="J431" s="163"/>
      <c r="K431" s="163"/>
      <c r="L431" s="163"/>
      <c r="M431" s="163"/>
    </row>
    <row r="432" ht="12.75" customHeight="1">
      <c r="E432" s="163"/>
      <c r="F432" s="163"/>
      <c r="G432" s="163"/>
      <c r="H432" s="163"/>
      <c r="I432" s="163"/>
      <c r="J432" s="163"/>
      <c r="K432" s="163"/>
      <c r="L432" s="163"/>
      <c r="M432" s="163"/>
    </row>
    <row r="433" ht="12.75" customHeight="1">
      <c r="E433" s="163"/>
      <c r="F433" s="163"/>
      <c r="G433" s="163"/>
      <c r="H433" s="163"/>
      <c r="I433" s="163"/>
      <c r="J433" s="163"/>
      <c r="K433" s="163"/>
      <c r="L433" s="163"/>
      <c r="M433" s="163"/>
    </row>
    <row r="434" ht="12.75" customHeight="1">
      <c r="E434" s="163"/>
      <c r="F434" s="163"/>
      <c r="G434" s="163"/>
      <c r="H434" s="163"/>
      <c r="I434" s="163"/>
      <c r="J434" s="163"/>
      <c r="K434" s="163"/>
      <c r="L434" s="163"/>
      <c r="M434" s="163"/>
    </row>
    <row r="435" ht="12.75" customHeight="1">
      <c r="E435" s="163"/>
      <c r="F435" s="163"/>
      <c r="G435" s="163"/>
      <c r="H435" s="163"/>
      <c r="I435" s="163"/>
      <c r="J435" s="163"/>
      <c r="K435" s="163"/>
      <c r="L435" s="163"/>
      <c r="M435" s="163"/>
    </row>
    <row r="436" ht="12.75" customHeight="1">
      <c r="E436" s="163"/>
      <c r="F436" s="163"/>
      <c r="G436" s="163"/>
      <c r="H436" s="163"/>
      <c r="I436" s="163"/>
      <c r="J436" s="163"/>
      <c r="K436" s="163"/>
      <c r="L436" s="163"/>
      <c r="M436" s="163"/>
    </row>
    <row r="437" ht="12.75" customHeight="1">
      <c r="E437" s="163"/>
      <c r="F437" s="163"/>
      <c r="G437" s="163"/>
      <c r="H437" s="163"/>
      <c r="I437" s="163"/>
      <c r="J437" s="163"/>
      <c r="K437" s="163"/>
      <c r="L437" s="163"/>
      <c r="M437" s="163"/>
    </row>
    <row r="438" ht="12.75" customHeight="1">
      <c r="E438" s="163"/>
      <c r="F438" s="163"/>
      <c r="G438" s="163"/>
      <c r="H438" s="163"/>
      <c r="I438" s="163"/>
      <c r="J438" s="163"/>
      <c r="K438" s="163"/>
      <c r="L438" s="163"/>
      <c r="M438" s="163"/>
    </row>
    <row r="439" ht="12.75" customHeight="1">
      <c r="E439" s="163"/>
      <c r="F439" s="163"/>
      <c r="G439" s="163"/>
      <c r="H439" s="163"/>
      <c r="I439" s="163"/>
      <c r="J439" s="163"/>
      <c r="K439" s="163"/>
      <c r="L439" s="163"/>
      <c r="M439" s="163"/>
    </row>
    <row r="440" ht="12.75" customHeight="1">
      <c r="E440" s="163"/>
      <c r="F440" s="163"/>
      <c r="G440" s="163"/>
      <c r="H440" s="163"/>
      <c r="I440" s="163"/>
      <c r="J440" s="163"/>
      <c r="K440" s="163"/>
      <c r="L440" s="163"/>
      <c r="M440" s="163"/>
    </row>
    <row r="441" ht="12.75" customHeight="1">
      <c r="E441" s="163"/>
      <c r="F441" s="163"/>
      <c r="G441" s="163"/>
      <c r="H441" s="163"/>
      <c r="I441" s="163"/>
      <c r="J441" s="163"/>
      <c r="K441" s="163"/>
      <c r="L441" s="163"/>
      <c r="M441" s="163"/>
    </row>
    <row r="442" ht="12.75" customHeight="1">
      <c r="E442" s="163"/>
      <c r="F442" s="163"/>
      <c r="G442" s="163"/>
      <c r="H442" s="163"/>
      <c r="I442" s="163"/>
      <c r="J442" s="163"/>
      <c r="K442" s="163"/>
      <c r="L442" s="163"/>
      <c r="M442" s="163"/>
    </row>
    <row r="443" ht="12.75" customHeight="1">
      <c r="E443" s="163"/>
      <c r="F443" s="163"/>
      <c r="G443" s="163"/>
      <c r="H443" s="163"/>
      <c r="I443" s="163"/>
      <c r="J443" s="163"/>
      <c r="K443" s="163"/>
      <c r="L443" s="163"/>
      <c r="M443" s="163"/>
    </row>
    <row r="444" ht="12.75" customHeight="1">
      <c r="E444" s="163"/>
      <c r="F444" s="163"/>
      <c r="G444" s="163"/>
      <c r="H444" s="163"/>
      <c r="I444" s="163"/>
      <c r="J444" s="163"/>
      <c r="K444" s="163"/>
      <c r="L444" s="163"/>
      <c r="M444" s="163"/>
    </row>
    <row r="445" ht="12.75" customHeight="1">
      <c r="E445" s="163"/>
      <c r="F445" s="163"/>
      <c r="G445" s="163"/>
      <c r="H445" s="163"/>
      <c r="I445" s="163"/>
      <c r="J445" s="163"/>
      <c r="K445" s="163"/>
      <c r="L445" s="163"/>
      <c r="M445" s="163"/>
    </row>
    <row r="446" ht="12.75" customHeight="1">
      <c r="E446" s="163"/>
      <c r="F446" s="163"/>
      <c r="G446" s="163"/>
      <c r="H446" s="163"/>
      <c r="I446" s="163"/>
      <c r="J446" s="163"/>
      <c r="K446" s="163"/>
      <c r="L446" s="163"/>
      <c r="M446" s="163"/>
    </row>
    <row r="447" ht="12.75" customHeight="1">
      <c r="E447" s="163"/>
      <c r="F447" s="163"/>
      <c r="G447" s="163"/>
      <c r="H447" s="163"/>
      <c r="I447" s="163"/>
      <c r="J447" s="163"/>
      <c r="K447" s="163"/>
      <c r="L447" s="163"/>
      <c r="M447" s="163"/>
    </row>
    <row r="448" ht="12.75" customHeight="1">
      <c r="E448" s="163"/>
      <c r="F448" s="163"/>
      <c r="G448" s="163"/>
      <c r="H448" s="163"/>
      <c r="I448" s="163"/>
      <c r="J448" s="163"/>
      <c r="K448" s="163"/>
      <c r="L448" s="163"/>
      <c r="M448" s="163"/>
    </row>
    <row r="449" ht="12.75" customHeight="1">
      <c r="E449" s="163"/>
      <c r="F449" s="163"/>
      <c r="G449" s="163"/>
      <c r="H449" s="163"/>
      <c r="I449" s="163"/>
      <c r="J449" s="163"/>
      <c r="K449" s="163"/>
      <c r="L449" s="163"/>
      <c r="M449" s="163"/>
    </row>
    <row r="450" ht="12.75" customHeight="1">
      <c r="E450" s="163"/>
      <c r="F450" s="163"/>
      <c r="G450" s="163"/>
      <c r="H450" s="163"/>
      <c r="I450" s="163"/>
      <c r="J450" s="163"/>
      <c r="K450" s="163"/>
      <c r="L450" s="163"/>
      <c r="M450" s="163"/>
    </row>
    <row r="451" ht="12.75" customHeight="1">
      <c r="E451" s="163"/>
      <c r="F451" s="163"/>
      <c r="G451" s="163"/>
      <c r="H451" s="163"/>
      <c r="I451" s="163"/>
      <c r="J451" s="163"/>
      <c r="K451" s="163"/>
      <c r="L451" s="163"/>
      <c r="M451" s="163"/>
    </row>
    <row r="452" ht="12.75" customHeight="1">
      <c r="E452" s="163"/>
      <c r="F452" s="163"/>
      <c r="G452" s="163"/>
      <c r="H452" s="163"/>
      <c r="I452" s="163"/>
      <c r="J452" s="163"/>
      <c r="K452" s="163"/>
      <c r="L452" s="163"/>
      <c r="M452" s="163"/>
    </row>
    <row r="453" ht="12.75" customHeight="1">
      <c r="E453" s="163"/>
      <c r="F453" s="163"/>
      <c r="G453" s="163"/>
      <c r="H453" s="163"/>
      <c r="I453" s="163"/>
      <c r="J453" s="163"/>
      <c r="K453" s="163"/>
      <c r="L453" s="163"/>
      <c r="M453" s="163"/>
    </row>
    <row r="454" ht="12.75" customHeight="1">
      <c r="E454" s="163"/>
      <c r="F454" s="163"/>
      <c r="G454" s="163"/>
      <c r="H454" s="163"/>
      <c r="I454" s="163"/>
      <c r="J454" s="163"/>
      <c r="K454" s="163"/>
      <c r="L454" s="163"/>
      <c r="M454" s="163"/>
    </row>
    <row r="455" ht="12.75" customHeight="1">
      <c r="E455" s="163"/>
      <c r="F455" s="163"/>
      <c r="G455" s="163"/>
      <c r="H455" s="163"/>
      <c r="I455" s="163"/>
      <c r="J455" s="163"/>
      <c r="K455" s="163"/>
      <c r="L455" s="163"/>
      <c r="M455" s="163"/>
    </row>
    <row r="456" ht="12.75" customHeight="1">
      <c r="E456" s="163"/>
      <c r="F456" s="163"/>
      <c r="G456" s="163"/>
      <c r="H456" s="163"/>
      <c r="I456" s="163"/>
      <c r="J456" s="163"/>
      <c r="K456" s="163"/>
      <c r="L456" s="163"/>
      <c r="M456" s="163"/>
    </row>
    <row r="457" ht="12.75" customHeight="1">
      <c r="E457" s="163"/>
      <c r="F457" s="163"/>
      <c r="G457" s="163"/>
      <c r="H457" s="163"/>
      <c r="I457" s="163"/>
      <c r="J457" s="163"/>
      <c r="K457" s="163"/>
      <c r="L457" s="163"/>
      <c r="M457" s="163"/>
    </row>
    <row r="458" ht="12.75" customHeight="1">
      <c r="E458" s="163"/>
      <c r="F458" s="163"/>
      <c r="G458" s="163"/>
      <c r="H458" s="163"/>
      <c r="I458" s="163"/>
      <c r="J458" s="163"/>
      <c r="K458" s="163"/>
      <c r="L458" s="163"/>
      <c r="M458" s="163"/>
    </row>
    <row r="459" ht="12.75" customHeight="1">
      <c r="E459" s="163"/>
      <c r="F459" s="163"/>
      <c r="G459" s="163"/>
      <c r="H459" s="163"/>
      <c r="I459" s="163"/>
      <c r="J459" s="163"/>
      <c r="K459" s="163"/>
      <c r="L459" s="163"/>
      <c r="M459" s="163"/>
    </row>
    <row r="460" ht="12.75" customHeight="1">
      <c r="E460" s="163"/>
      <c r="F460" s="163"/>
      <c r="G460" s="163"/>
      <c r="H460" s="163"/>
      <c r="I460" s="163"/>
      <c r="J460" s="163"/>
      <c r="K460" s="163"/>
      <c r="L460" s="163"/>
      <c r="M460" s="163"/>
    </row>
    <row r="461" ht="12.75" customHeight="1">
      <c r="E461" s="163"/>
      <c r="F461" s="163"/>
      <c r="G461" s="163"/>
      <c r="H461" s="163"/>
      <c r="I461" s="163"/>
      <c r="J461" s="163"/>
      <c r="K461" s="163"/>
      <c r="L461" s="163"/>
      <c r="M461" s="163"/>
    </row>
    <row r="462" ht="12.75" customHeight="1">
      <c r="E462" s="163"/>
      <c r="F462" s="163"/>
      <c r="G462" s="163"/>
      <c r="H462" s="163"/>
      <c r="I462" s="163"/>
      <c r="J462" s="163"/>
      <c r="K462" s="163"/>
      <c r="L462" s="163"/>
      <c r="M462" s="163"/>
    </row>
    <row r="463" ht="12.75" customHeight="1">
      <c r="E463" s="163"/>
      <c r="F463" s="163"/>
      <c r="G463" s="163"/>
      <c r="H463" s="163"/>
      <c r="I463" s="163"/>
      <c r="J463" s="163"/>
      <c r="K463" s="163"/>
      <c r="L463" s="163"/>
      <c r="M463" s="163"/>
    </row>
    <row r="464" ht="12.75" customHeight="1">
      <c r="E464" s="163"/>
      <c r="F464" s="163"/>
      <c r="G464" s="163"/>
      <c r="H464" s="163"/>
      <c r="I464" s="163"/>
      <c r="J464" s="163"/>
      <c r="K464" s="163"/>
      <c r="L464" s="163"/>
      <c r="M464" s="163"/>
    </row>
    <row r="465" ht="12.75" customHeight="1">
      <c r="E465" s="163"/>
      <c r="F465" s="163"/>
      <c r="G465" s="163"/>
      <c r="H465" s="163"/>
      <c r="I465" s="163"/>
      <c r="J465" s="163"/>
      <c r="K465" s="163"/>
      <c r="L465" s="163"/>
      <c r="M465" s="163"/>
    </row>
    <row r="466" ht="12.75" customHeight="1">
      <c r="E466" s="163"/>
      <c r="F466" s="163"/>
      <c r="G466" s="163"/>
      <c r="H466" s="163"/>
      <c r="I466" s="163"/>
      <c r="J466" s="163"/>
      <c r="K466" s="163"/>
      <c r="L466" s="163"/>
      <c r="M466" s="163"/>
    </row>
    <row r="467" ht="12.75" customHeight="1">
      <c r="E467" s="163"/>
      <c r="F467" s="163"/>
      <c r="G467" s="163"/>
      <c r="H467" s="163"/>
      <c r="I467" s="163"/>
      <c r="J467" s="163"/>
      <c r="K467" s="163"/>
      <c r="L467" s="163"/>
      <c r="M467" s="163"/>
    </row>
    <row r="468" ht="12.75" customHeight="1">
      <c r="E468" s="163"/>
      <c r="F468" s="163"/>
      <c r="G468" s="163"/>
      <c r="H468" s="163"/>
      <c r="I468" s="163"/>
      <c r="J468" s="163"/>
      <c r="K468" s="163"/>
      <c r="L468" s="163"/>
      <c r="M468" s="163"/>
    </row>
    <row r="469" ht="12.75" customHeight="1">
      <c r="E469" s="163"/>
      <c r="F469" s="163"/>
      <c r="G469" s="163"/>
      <c r="H469" s="163"/>
      <c r="I469" s="163"/>
      <c r="J469" s="163"/>
      <c r="K469" s="163"/>
      <c r="L469" s="163"/>
      <c r="M469" s="163"/>
    </row>
    <row r="470" ht="12.75" customHeight="1">
      <c r="E470" s="163"/>
      <c r="F470" s="163"/>
      <c r="G470" s="163"/>
      <c r="H470" s="163"/>
      <c r="I470" s="163"/>
      <c r="J470" s="163"/>
      <c r="K470" s="163"/>
      <c r="L470" s="163"/>
      <c r="M470" s="163"/>
    </row>
    <row r="471" ht="12.75" customHeight="1">
      <c r="E471" s="163"/>
      <c r="F471" s="163"/>
      <c r="G471" s="163"/>
      <c r="H471" s="163"/>
      <c r="I471" s="163"/>
      <c r="J471" s="163"/>
      <c r="K471" s="163"/>
      <c r="L471" s="163"/>
      <c r="M471" s="163"/>
    </row>
    <row r="472" ht="12.75" customHeight="1">
      <c r="E472" s="163"/>
      <c r="F472" s="163"/>
      <c r="G472" s="163"/>
      <c r="H472" s="163"/>
      <c r="I472" s="163"/>
      <c r="J472" s="163"/>
      <c r="K472" s="163"/>
      <c r="L472" s="163"/>
      <c r="M472" s="163"/>
    </row>
    <row r="473" ht="12.75" customHeight="1">
      <c r="E473" s="163"/>
      <c r="F473" s="163"/>
      <c r="G473" s="163"/>
      <c r="H473" s="163"/>
      <c r="I473" s="163"/>
      <c r="J473" s="163"/>
      <c r="K473" s="163"/>
      <c r="L473" s="163"/>
      <c r="M473" s="163"/>
    </row>
    <row r="474" ht="12.75" customHeight="1">
      <c r="E474" s="163"/>
      <c r="F474" s="163"/>
      <c r="G474" s="163"/>
      <c r="H474" s="163"/>
      <c r="I474" s="163"/>
      <c r="J474" s="163"/>
      <c r="K474" s="163"/>
      <c r="L474" s="163"/>
      <c r="M474" s="163"/>
    </row>
    <row r="475" ht="12.75" customHeight="1">
      <c r="E475" s="163"/>
      <c r="F475" s="163"/>
      <c r="G475" s="163"/>
      <c r="H475" s="163"/>
      <c r="I475" s="163"/>
      <c r="J475" s="163"/>
      <c r="K475" s="163"/>
      <c r="L475" s="163"/>
      <c r="M475" s="163"/>
    </row>
    <row r="476" ht="12.75" customHeight="1">
      <c r="E476" s="163"/>
      <c r="F476" s="163"/>
      <c r="G476" s="163"/>
      <c r="H476" s="163"/>
      <c r="I476" s="163"/>
      <c r="J476" s="163"/>
      <c r="K476" s="163"/>
      <c r="L476" s="163"/>
      <c r="M476" s="163"/>
    </row>
    <row r="477" ht="12.75" customHeight="1">
      <c r="E477" s="163"/>
      <c r="F477" s="163"/>
      <c r="G477" s="163"/>
      <c r="H477" s="163"/>
      <c r="I477" s="163"/>
      <c r="J477" s="163"/>
      <c r="K477" s="163"/>
      <c r="L477" s="163"/>
      <c r="M477" s="163"/>
    </row>
    <row r="478" ht="12.75" customHeight="1">
      <c r="E478" s="163"/>
      <c r="F478" s="163"/>
      <c r="G478" s="163"/>
      <c r="H478" s="163"/>
      <c r="I478" s="163"/>
      <c r="J478" s="163"/>
      <c r="K478" s="163"/>
      <c r="L478" s="163"/>
      <c r="M478" s="163"/>
    </row>
    <row r="479" ht="12.75" customHeight="1">
      <c r="E479" s="163"/>
      <c r="F479" s="163"/>
      <c r="G479" s="163"/>
      <c r="H479" s="163"/>
      <c r="I479" s="163"/>
      <c r="J479" s="163"/>
      <c r="K479" s="163"/>
      <c r="L479" s="163"/>
      <c r="M479" s="163"/>
    </row>
    <row r="480" ht="12.75" customHeight="1">
      <c r="E480" s="163"/>
      <c r="F480" s="163"/>
      <c r="G480" s="163"/>
      <c r="H480" s="163"/>
      <c r="I480" s="163"/>
      <c r="J480" s="163"/>
      <c r="K480" s="163"/>
      <c r="L480" s="163"/>
      <c r="M480" s="163"/>
    </row>
    <row r="481" ht="12.75" customHeight="1">
      <c r="E481" s="163"/>
      <c r="F481" s="163"/>
      <c r="G481" s="163"/>
      <c r="H481" s="163"/>
      <c r="I481" s="163"/>
      <c r="J481" s="163"/>
      <c r="K481" s="163"/>
      <c r="L481" s="163"/>
      <c r="M481" s="163"/>
    </row>
    <row r="482" ht="12.75" customHeight="1">
      <c r="E482" s="163"/>
      <c r="F482" s="163"/>
      <c r="G482" s="163"/>
      <c r="H482" s="163"/>
      <c r="I482" s="163"/>
      <c r="J482" s="163"/>
      <c r="K482" s="163"/>
      <c r="L482" s="163"/>
      <c r="M482" s="163"/>
    </row>
    <row r="483" ht="12.75" customHeight="1">
      <c r="E483" s="163"/>
      <c r="F483" s="163"/>
      <c r="G483" s="163"/>
      <c r="H483" s="163"/>
      <c r="I483" s="163"/>
      <c r="J483" s="163"/>
      <c r="K483" s="163"/>
      <c r="L483" s="163"/>
      <c r="M483" s="163"/>
    </row>
    <row r="484" ht="12.75" customHeight="1">
      <c r="E484" s="163"/>
      <c r="F484" s="163"/>
      <c r="G484" s="163"/>
      <c r="H484" s="163"/>
      <c r="I484" s="163"/>
      <c r="J484" s="163"/>
      <c r="K484" s="163"/>
      <c r="L484" s="163"/>
      <c r="M484" s="163"/>
    </row>
    <row r="485" ht="12.75" customHeight="1">
      <c r="E485" s="163"/>
      <c r="F485" s="163"/>
      <c r="G485" s="163"/>
      <c r="H485" s="163"/>
      <c r="I485" s="163"/>
      <c r="J485" s="163"/>
      <c r="K485" s="163"/>
      <c r="L485" s="163"/>
      <c r="M485" s="163"/>
    </row>
    <row r="486" ht="12.75" customHeight="1">
      <c r="E486" s="163"/>
      <c r="F486" s="163"/>
      <c r="G486" s="163"/>
      <c r="H486" s="163"/>
      <c r="I486" s="163"/>
      <c r="J486" s="163"/>
      <c r="K486" s="163"/>
      <c r="L486" s="163"/>
      <c r="M486" s="163"/>
    </row>
    <row r="487" ht="12.75" customHeight="1">
      <c r="E487" s="163"/>
      <c r="F487" s="163"/>
      <c r="G487" s="163"/>
      <c r="H487" s="163"/>
      <c r="I487" s="163"/>
      <c r="J487" s="163"/>
      <c r="K487" s="163"/>
      <c r="L487" s="163"/>
      <c r="M487" s="163"/>
    </row>
    <row r="488" ht="12.75" customHeight="1">
      <c r="E488" s="163"/>
      <c r="F488" s="163"/>
      <c r="G488" s="163"/>
      <c r="H488" s="163"/>
      <c r="I488" s="163"/>
      <c r="J488" s="163"/>
      <c r="K488" s="163"/>
      <c r="L488" s="163"/>
      <c r="M488" s="163"/>
    </row>
    <row r="489" ht="12.75" customHeight="1">
      <c r="E489" s="163"/>
      <c r="F489" s="163"/>
      <c r="G489" s="163"/>
      <c r="H489" s="163"/>
      <c r="I489" s="163"/>
      <c r="J489" s="163"/>
      <c r="K489" s="163"/>
      <c r="L489" s="163"/>
      <c r="M489" s="163"/>
    </row>
    <row r="490" ht="12.75" customHeight="1">
      <c r="E490" s="163"/>
      <c r="F490" s="163"/>
      <c r="G490" s="163"/>
      <c r="H490" s="163"/>
      <c r="I490" s="163"/>
      <c r="J490" s="163"/>
      <c r="K490" s="163"/>
      <c r="L490" s="163"/>
      <c r="M490" s="163"/>
    </row>
    <row r="491" ht="12.75" customHeight="1">
      <c r="E491" s="163"/>
      <c r="F491" s="163"/>
      <c r="G491" s="163"/>
      <c r="H491" s="163"/>
      <c r="I491" s="163"/>
      <c r="J491" s="163"/>
      <c r="K491" s="163"/>
      <c r="L491" s="163"/>
      <c r="M491" s="163"/>
    </row>
    <row r="492" ht="12.75" customHeight="1">
      <c r="E492" s="163"/>
      <c r="F492" s="163"/>
      <c r="G492" s="163"/>
      <c r="H492" s="163"/>
      <c r="I492" s="163"/>
      <c r="J492" s="163"/>
      <c r="K492" s="163"/>
      <c r="L492" s="163"/>
      <c r="M492" s="163"/>
    </row>
    <row r="493" ht="12.75" customHeight="1">
      <c r="E493" s="163"/>
      <c r="F493" s="163"/>
      <c r="G493" s="163"/>
      <c r="H493" s="163"/>
      <c r="I493" s="163"/>
      <c r="J493" s="163"/>
      <c r="K493" s="163"/>
      <c r="L493" s="163"/>
      <c r="M493" s="163"/>
    </row>
    <row r="494" ht="12.75" customHeight="1">
      <c r="E494" s="163"/>
      <c r="F494" s="163"/>
      <c r="G494" s="163"/>
      <c r="H494" s="163"/>
      <c r="I494" s="163"/>
      <c r="J494" s="163"/>
      <c r="K494" s="163"/>
      <c r="L494" s="163"/>
      <c r="M494" s="163"/>
    </row>
    <row r="495" ht="12.75" customHeight="1">
      <c r="E495" s="163"/>
      <c r="F495" s="163"/>
      <c r="G495" s="163"/>
      <c r="H495" s="163"/>
      <c r="I495" s="163"/>
      <c r="J495" s="163"/>
      <c r="K495" s="163"/>
      <c r="L495" s="163"/>
      <c r="M495" s="163"/>
    </row>
    <row r="496" ht="12.75" customHeight="1">
      <c r="E496" s="163"/>
      <c r="F496" s="163"/>
      <c r="G496" s="163"/>
      <c r="H496" s="163"/>
      <c r="I496" s="163"/>
      <c r="J496" s="163"/>
      <c r="K496" s="163"/>
      <c r="L496" s="163"/>
      <c r="M496" s="163"/>
    </row>
    <row r="497" ht="12.75" customHeight="1">
      <c r="E497" s="163"/>
      <c r="F497" s="163"/>
      <c r="G497" s="163"/>
      <c r="H497" s="163"/>
      <c r="I497" s="163"/>
      <c r="J497" s="163"/>
      <c r="K497" s="163"/>
      <c r="L497" s="163"/>
      <c r="M497" s="163"/>
    </row>
    <row r="498" ht="12.75" customHeight="1">
      <c r="E498" s="163"/>
      <c r="F498" s="163"/>
      <c r="G498" s="163"/>
      <c r="H498" s="163"/>
      <c r="I498" s="163"/>
      <c r="J498" s="163"/>
      <c r="K498" s="163"/>
      <c r="L498" s="163"/>
      <c r="M498" s="163"/>
    </row>
    <row r="499" ht="12.75" customHeight="1">
      <c r="E499" s="163"/>
      <c r="F499" s="163"/>
      <c r="G499" s="163"/>
      <c r="H499" s="163"/>
      <c r="I499" s="163"/>
      <c r="J499" s="163"/>
      <c r="K499" s="163"/>
      <c r="L499" s="163"/>
      <c r="M499" s="163"/>
    </row>
    <row r="500" ht="12.75" customHeight="1">
      <c r="E500" s="163"/>
      <c r="F500" s="163"/>
      <c r="G500" s="163"/>
      <c r="H500" s="163"/>
      <c r="I500" s="163"/>
      <c r="J500" s="163"/>
      <c r="K500" s="163"/>
      <c r="L500" s="163"/>
      <c r="M500" s="163"/>
    </row>
    <row r="501" ht="12.75" customHeight="1">
      <c r="E501" s="163"/>
      <c r="F501" s="163"/>
      <c r="G501" s="163"/>
      <c r="H501" s="163"/>
      <c r="I501" s="163"/>
      <c r="J501" s="163"/>
      <c r="K501" s="163"/>
      <c r="L501" s="163"/>
      <c r="M501" s="163"/>
    </row>
    <row r="502" ht="12.75" customHeight="1">
      <c r="E502" s="163"/>
      <c r="F502" s="163"/>
      <c r="G502" s="163"/>
      <c r="H502" s="163"/>
      <c r="I502" s="163"/>
      <c r="J502" s="163"/>
      <c r="K502" s="163"/>
      <c r="L502" s="163"/>
      <c r="M502" s="163"/>
    </row>
    <row r="503" ht="12.75" customHeight="1">
      <c r="E503" s="163"/>
      <c r="F503" s="163"/>
      <c r="G503" s="163"/>
      <c r="H503" s="163"/>
      <c r="I503" s="163"/>
      <c r="J503" s="163"/>
      <c r="K503" s="163"/>
      <c r="L503" s="163"/>
      <c r="M503" s="163"/>
    </row>
    <row r="504" ht="12.75" customHeight="1">
      <c r="E504" s="163"/>
      <c r="F504" s="163"/>
      <c r="G504" s="163"/>
      <c r="H504" s="163"/>
      <c r="I504" s="163"/>
      <c r="J504" s="163"/>
      <c r="K504" s="163"/>
      <c r="L504" s="163"/>
      <c r="M504" s="163"/>
    </row>
    <row r="505" ht="12.75" customHeight="1">
      <c r="E505" s="163"/>
      <c r="F505" s="163"/>
      <c r="G505" s="163"/>
      <c r="H505" s="163"/>
      <c r="I505" s="163"/>
      <c r="J505" s="163"/>
      <c r="K505" s="163"/>
      <c r="L505" s="163"/>
      <c r="M505" s="163"/>
    </row>
    <row r="506" ht="12.75" customHeight="1">
      <c r="E506" s="163"/>
      <c r="F506" s="163"/>
      <c r="G506" s="163"/>
      <c r="H506" s="163"/>
      <c r="I506" s="163"/>
      <c r="J506" s="163"/>
      <c r="K506" s="163"/>
      <c r="L506" s="163"/>
      <c r="M506" s="163"/>
    </row>
    <row r="507" ht="12.75" customHeight="1">
      <c r="E507" s="163"/>
      <c r="F507" s="163"/>
      <c r="G507" s="163"/>
      <c r="H507" s="163"/>
      <c r="I507" s="163"/>
      <c r="J507" s="163"/>
      <c r="K507" s="163"/>
      <c r="L507" s="163"/>
      <c r="M507" s="163"/>
    </row>
    <row r="508" ht="12.75" customHeight="1">
      <c r="E508" s="163"/>
      <c r="F508" s="163"/>
      <c r="G508" s="163"/>
      <c r="H508" s="163"/>
      <c r="I508" s="163"/>
      <c r="J508" s="163"/>
      <c r="K508" s="163"/>
      <c r="L508" s="163"/>
      <c r="M508" s="163"/>
    </row>
    <row r="509" ht="12.75" customHeight="1">
      <c r="E509" s="163"/>
      <c r="F509" s="163"/>
      <c r="G509" s="163"/>
      <c r="H509" s="163"/>
      <c r="I509" s="163"/>
      <c r="J509" s="163"/>
      <c r="K509" s="163"/>
      <c r="L509" s="163"/>
      <c r="M509" s="163"/>
    </row>
    <row r="510" ht="12.75" customHeight="1">
      <c r="E510" s="163"/>
      <c r="F510" s="163"/>
      <c r="G510" s="163"/>
      <c r="H510" s="163"/>
      <c r="I510" s="163"/>
      <c r="J510" s="163"/>
      <c r="K510" s="163"/>
      <c r="L510" s="163"/>
      <c r="M510" s="163"/>
    </row>
    <row r="511" ht="12.75" customHeight="1">
      <c r="E511" s="163"/>
      <c r="F511" s="163"/>
      <c r="G511" s="163"/>
      <c r="H511" s="163"/>
      <c r="I511" s="163"/>
      <c r="J511" s="163"/>
      <c r="K511" s="163"/>
      <c r="L511" s="163"/>
      <c r="M511" s="163"/>
    </row>
    <row r="512" ht="12.75" customHeight="1">
      <c r="E512" s="163"/>
      <c r="F512" s="163"/>
      <c r="G512" s="163"/>
      <c r="H512" s="163"/>
      <c r="I512" s="163"/>
      <c r="J512" s="163"/>
      <c r="K512" s="163"/>
      <c r="L512" s="163"/>
      <c r="M512" s="163"/>
    </row>
    <row r="513" ht="12.75" customHeight="1">
      <c r="E513" s="163"/>
      <c r="F513" s="163"/>
      <c r="G513" s="163"/>
      <c r="H513" s="163"/>
      <c r="I513" s="163"/>
      <c r="J513" s="163"/>
      <c r="K513" s="163"/>
      <c r="L513" s="163"/>
      <c r="M513" s="163"/>
    </row>
    <row r="514" ht="12.75" customHeight="1">
      <c r="E514" s="163"/>
      <c r="F514" s="163"/>
      <c r="G514" s="163"/>
      <c r="H514" s="163"/>
      <c r="I514" s="163"/>
      <c r="J514" s="163"/>
      <c r="K514" s="163"/>
      <c r="L514" s="163"/>
      <c r="M514" s="163"/>
    </row>
    <row r="515" ht="12.75" customHeight="1">
      <c r="E515" s="163"/>
      <c r="F515" s="163"/>
      <c r="G515" s="163"/>
      <c r="H515" s="163"/>
      <c r="I515" s="163"/>
      <c r="J515" s="163"/>
      <c r="K515" s="163"/>
      <c r="L515" s="163"/>
      <c r="M515" s="163"/>
    </row>
    <row r="516" ht="12.75" customHeight="1">
      <c r="E516" s="163"/>
      <c r="F516" s="163"/>
      <c r="G516" s="163"/>
      <c r="H516" s="163"/>
      <c r="I516" s="163"/>
      <c r="J516" s="163"/>
      <c r="K516" s="163"/>
      <c r="L516" s="163"/>
      <c r="M516" s="163"/>
    </row>
    <row r="517" ht="12.75" customHeight="1">
      <c r="E517" s="163"/>
      <c r="F517" s="163"/>
      <c r="G517" s="163"/>
      <c r="H517" s="163"/>
      <c r="I517" s="163"/>
      <c r="J517" s="163"/>
      <c r="K517" s="163"/>
      <c r="L517" s="163"/>
      <c r="M517" s="163"/>
    </row>
    <row r="518" ht="12.75" customHeight="1">
      <c r="E518" s="163"/>
      <c r="F518" s="163"/>
      <c r="G518" s="163"/>
      <c r="H518" s="163"/>
      <c r="I518" s="163"/>
      <c r="J518" s="163"/>
      <c r="K518" s="163"/>
      <c r="L518" s="163"/>
      <c r="M518" s="163"/>
    </row>
    <row r="519" ht="12.75" customHeight="1">
      <c r="E519" s="163"/>
      <c r="F519" s="163"/>
      <c r="G519" s="163"/>
      <c r="H519" s="163"/>
      <c r="I519" s="163"/>
      <c r="J519" s="163"/>
      <c r="K519" s="163"/>
      <c r="L519" s="163"/>
      <c r="M519" s="163"/>
    </row>
    <row r="520" ht="12.75" customHeight="1">
      <c r="E520" s="163"/>
      <c r="F520" s="163"/>
      <c r="G520" s="163"/>
      <c r="H520" s="163"/>
      <c r="I520" s="163"/>
      <c r="J520" s="163"/>
      <c r="K520" s="163"/>
      <c r="L520" s="163"/>
      <c r="M520" s="163"/>
    </row>
    <row r="521" ht="12.75" customHeight="1">
      <c r="E521" s="163"/>
      <c r="F521" s="163"/>
      <c r="G521" s="163"/>
      <c r="H521" s="163"/>
      <c r="I521" s="163"/>
      <c r="J521" s="163"/>
      <c r="K521" s="163"/>
      <c r="L521" s="163"/>
      <c r="M521" s="163"/>
    </row>
    <row r="522" ht="12.75" customHeight="1">
      <c r="E522" s="163"/>
      <c r="F522" s="163"/>
      <c r="G522" s="163"/>
      <c r="H522" s="163"/>
      <c r="I522" s="163"/>
      <c r="J522" s="163"/>
      <c r="K522" s="163"/>
      <c r="L522" s="163"/>
      <c r="M522" s="163"/>
    </row>
    <row r="523" ht="12.75" customHeight="1">
      <c r="E523" s="163"/>
      <c r="F523" s="163"/>
      <c r="G523" s="163"/>
      <c r="H523" s="163"/>
      <c r="I523" s="163"/>
      <c r="J523" s="163"/>
      <c r="K523" s="163"/>
      <c r="L523" s="163"/>
      <c r="M523" s="163"/>
    </row>
    <row r="524" ht="12.75" customHeight="1">
      <c r="E524" s="163"/>
      <c r="F524" s="163"/>
      <c r="G524" s="163"/>
      <c r="H524" s="163"/>
      <c r="I524" s="163"/>
      <c r="J524" s="163"/>
      <c r="K524" s="163"/>
      <c r="L524" s="163"/>
      <c r="M524" s="163"/>
    </row>
    <row r="525" ht="12.75" customHeight="1">
      <c r="E525" s="163"/>
      <c r="F525" s="163"/>
      <c r="G525" s="163"/>
      <c r="H525" s="163"/>
      <c r="I525" s="163"/>
      <c r="J525" s="163"/>
      <c r="K525" s="163"/>
      <c r="L525" s="163"/>
      <c r="M525" s="163"/>
    </row>
    <row r="526" ht="12.75" customHeight="1">
      <c r="E526" s="163"/>
      <c r="F526" s="163"/>
      <c r="G526" s="163"/>
      <c r="H526" s="163"/>
      <c r="I526" s="163"/>
      <c r="J526" s="163"/>
      <c r="K526" s="163"/>
      <c r="L526" s="163"/>
      <c r="M526" s="163"/>
    </row>
    <row r="527" ht="12.75" customHeight="1">
      <c r="E527" s="163"/>
      <c r="F527" s="163"/>
      <c r="G527" s="163"/>
      <c r="H527" s="163"/>
      <c r="I527" s="163"/>
      <c r="J527" s="163"/>
      <c r="K527" s="163"/>
      <c r="L527" s="163"/>
      <c r="M527" s="163"/>
    </row>
    <row r="528" ht="12.75" customHeight="1">
      <c r="E528" s="163"/>
      <c r="F528" s="163"/>
      <c r="G528" s="163"/>
      <c r="H528" s="163"/>
      <c r="I528" s="163"/>
      <c r="J528" s="163"/>
      <c r="K528" s="163"/>
      <c r="L528" s="163"/>
      <c r="M528" s="163"/>
    </row>
    <row r="529" ht="12.75" customHeight="1">
      <c r="E529" s="163"/>
      <c r="F529" s="163"/>
      <c r="G529" s="163"/>
      <c r="H529" s="163"/>
      <c r="I529" s="163"/>
      <c r="J529" s="163"/>
      <c r="K529" s="163"/>
      <c r="L529" s="163"/>
      <c r="M529" s="163"/>
    </row>
    <row r="530" ht="12.75" customHeight="1">
      <c r="E530" s="163"/>
      <c r="F530" s="163"/>
      <c r="G530" s="163"/>
      <c r="H530" s="163"/>
      <c r="I530" s="163"/>
      <c r="J530" s="163"/>
      <c r="K530" s="163"/>
      <c r="L530" s="163"/>
      <c r="M530" s="163"/>
    </row>
    <row r="531" ht="12.75" customHeight="1">
      <c r="E531" s="163"/>
      <c r="F531" s="163"/>
      <c r="G531" s="163"/>
      <c r="H531" s="163"/>
      <c r="I531" s="163"/>
      <c r="J531" s="163"/>
      <c r="K531" s="163"/>
      <c r="L531" s="163"/>
      <c r="M531" s="163"/>
    </row>
    <row r="532" ht="12.75" customHeight="1">
      <c r="E532" s="163"/>
      <c r="F532" s="163"/>
      <c r="G532" s="163"/>
      <c r="H532" s="163"/>
      <c r="I532" s="163"/>
      <c r="J532" s="163"/>
      <c r="K532" s="163"/>
      <c r="L532" s="163"/>
      <c r="M532" s="163"/>
    </row>
    <row r="533" ht="12.75" customHeight="1">
      <c r="E533" s="163"/>
      <c r="F533" s="163"/>
      <c r="G533" s="163"/>
      <c r="H533" s="163"/>
      <c r="I533" s="163"/>
      <c r="J533" s="163"/>
      <c r="K533" s="163"/>
      <c r="L533" s="163"/>
      <c r="M533" s="163"/>
    </row>
    <row r="534" ht="12.75" customHeight="1">
      <c r="E534" s="163"/>
      <c r="F534" s="163"/>
      <c r="G534" s="163"/>
      <c r="H534" s="163"/>
      <c r="I534" s="163"/>
      <c r="J534" s="163"/>
      <c r="K534" s="163"/>
      <c r="L534" s="163"/>
      <c r="M534" s="163"/>
    </row>
    <row r="535" ht="12.75" customHeight="1">
      <c r="E535" s="163"/>
      <c r="F535" s="163"/>
      <c r="G535" s="163"/>
      <c r="H535" s="163"/>
      <c r="I535" s="163"/>
      <c r="J535" s="163"/>
      <c r="K535" s="163"/>
      <c r="L535" s="163"/>
      <c r="M535" s="163"/>
    </row>
    <row r="536" ht="12.75" customHeight="1">
      <c r="E536" s="163"/>
      <c r="F536" s="163"/>
      <c r="G536" s="163"/>
      <c r="H536" s="163"/>
      <c r="I536" s="163"/>
      <c r="J536" s="163"/>
      <c r="K536" s="163"/>
      <c r="L536" s="163"/>
      <c r="M536" s="163"/>
    </row>
    <row r="537" ht="12.75" customHeight="1">
      <c r="E537" s="163"/>
      <c r="F537" s="163"/>
      <c r="G537" s="163"/>
      <c r="H537" s="163"/>
      <c r="I537" s="163"/>
      <c r="J537" s="163"/>
      <c r="K537" s="163"/>
      <c r="L537" s="163"/>
      <c r="M537" s="163"/>
    </row>
    <row r="538" ht="12.75" customHeight="1">
      <c r="E538" s="163"/>
      <c r="F538" s="163"/>
      <c r="G538" s="163"/>
      <c r="H538" s="163"/>
      <c r="I538" s="163"/>
      <c r="J538" s="163"/>
      <c r="K538" s="163"/>
      <c r="L538" s="163"/>
      <c r="M538" s="163"/>
    </row>
    <row r="539" ht="12.75" customHeight="1">
      <c r="E539" s="163"/>
      <c r="F539" s="163"/>
      <c r="G539" s="163"/>
      <c r="H539" s="163"/>
      <c r="I539" s="163"/>
      <c r="J539" s="163"/>
      <c r="K539" s="163"/>
      <c r="L539" s="163"/>
      <c r="M539" s="163"/>
    </row>
    <row r="540" ht="12.75" customHeight="1">
      <c r="E540" s="163"/>
      <c r="F540" s="163"/>
      <c r="G540" s="163"/>
      <c r="H540" s="163"/>
      <c r="I540" s="163"/>
      <c r="J540" s="163"/>
      <c r="K540" s="163"/>
      <c r="L540" s="163"/>
      <c r="M540" s="163"/>
    </row>
    <row r="541" ht="12.75" customHeight="1">
      <c r="E541" s="163"/>
      <c r="F541" s="163"/>
      <c r="G541" s="163"/>
      <c r="H541" s="163"/>
      <c r="I541" s="163"/>
      <c r="J541" s="163"/>
      <c r="K541" s="163"/>
      <c r="L541" s="163"/>
      <c r="M541" s="163"/>
    </row>
    <row r="542" ht="12.75" customHeight="1">
      <c r="E542" s="163"/>
      <c r="F542" s="163"/>
      <c r="G542" s="163"/>
      <c r="H542" s="163"/>
      <c r="I542" s="163"/>
      <c r="J542" s="163"/>
      <c r="K542" s="163"/>
      <c r="L542" s="163"/>
      <c r="M542" s="163"/>
    </row>
    <row r="543" ht="12.75" customHeight="1">
      <c r="E543" s="163"/>
      <c r="F543" s="163"/>
      <c r="G543" s="163"/>
      <c r="H543" s="163"/>
      <c r="I543" s="163"/>
      <c r="J543" s="163"/>
      <c r="K543" s="163"/>
      <c r="L543" s="163"/>
      <c r="M543" s="163"/>
    </row>
    <row r="544" ht="12.75" customHeight="1">
      <c r="E544" s="163"/>
      <c r="F544" s="163"/>
      <c r="G544" s="163"/>
      <c r="H544" s="163"/>
      <c r="I544" s="163"/>
      <c r="J544" s="163"/>
      <c r="K544" s="163"/>
      <c r="L544" s="163"/>
      <c r="M544" s="163"/>
    </row>
    <row r="545" ht="12.75" customHeight="1">
      <c r="E545" s="163"/>
      <c r="F545" s="163"/>
      <c r="G545" s="163"/>
      <c r="H545" s="163"/>
      <c r="I545" s="163"/>
      <c r="J545" s="163"/>
      <c r="K545" s="163"/>
      <c r="L545" s="163"/>
      <c r="M545" s="163"/>
    </row>
    <row r="546" ht="12.75" customHeight="1">
      <c r="E546" s="163"/>
      <c r="F546" s="163"/>
      <c r="G546" s="163"/>
      <c r="H546" s="163"/>
      <c r="I546" s="163"/>
      <c r="J546" s="163"/>
      <c r="K546" s="163"/>
      <c r="L546" s="163"/>
      <c r="M546" s="163"/>
    </row>
    <row r="547" ht="12.75" customHeight="1">
      <c r="E547" s="163"/>
      <c r="F547" s="163"/>
      <c r="G547" s="163"/>
      <c r="H547" s="163"/>
      <c r="I547" s="163"/>
      <c r="J547" s="163"/>
      <c r="K547" s="163"/>
      <c r="L547" s="163"/>
      <c r="M547" s="163"/>
    </row>
    <row r="548" ht="12.75" customHeight="1">
      <c r="E548" s="163"/>
      <c r="F548" s="163"/>
      <c r="G548" s="163"/>
      <c r="H548" s="163"/>
      <c r="I548" s="163"/>
      <c r="J548" s="163"/>
      <c r="K548" s="163"/>
      <c r="L548" s="163"/>
      <c r="M548" s="163"/>
    </row>
    <row r="549" ht="12.75" customHeight="1">
      <c r="E549" s="163"/>
      <c r="F549" s="163"/>
      <c r="G549" s="163"/>
      <c r="H549" s="163"/>
      <c r="I549" s="163"/>
      <c r="J549" s="163"/>
      <c r="K549" s="163"/>
      <c r="L549" s="163"/>
      <c r="M549" s="163"/>
    </row>
    <row r="550" ht="12.75" customHeight="1">
      <c r="E550" s="163"/>
      <c r="F550" s="163"/>
      <c r="G550" s="163"/>
      <c r="H550" s="163"/>
      <c r="I550" s="163"/>
      <c r="J550" s="163"/>
      <c r="K550" s="163"/>
      <c r="L550" s="163"/>
      <c r="M550" s="163"/>
    </row>
    <row r="551" ht="12.75" customHeight="1">
      <c r="E551" s="163"/>
      <c r="F551" s="163"/>
      <c r="G551" s="163"/>
      <c r="H551" s="163"/>
      <c r="I551" s="163"/>
      <c r="J551" s="163"/>
      <c r="K551" s="163"/>
      <c r="L551" s="163"/>
      <c r="M551" s="163"/>
    </row>
    <row r="552" ht="12.75" customHeight="1">
      <c r="E552" s="163"/>
      <c r="F552" s="163"/>
      <c r="G552" s="163"/>
      <c r="H552" s="163"/>
      <c r="I552" s="163"/>
      <c r="J552" s="163"/>
      <c r="K552" s="163"/>
      <c r="L552" s="163"/>
      <c r="M552" s="163"/>
    </row>
    <row r="553" ht="12.75" customHeight="1">
      <c r="E553" s="163"/>
      <c r="F553" s="163"/>
      <c r="G553" s="163"/>
      <c r="H553" s="163"/>
      <c r="I553" s="163"/>
      <c r="J553" s="163"/>
      <c r="K553" s="163"/>
      <c r="L553" s="163"/>
      <c r="M553" s="163"/>
    </row>
    <row r="554" ht="12.75" customHeight="1">
      <c r="E554" s="163"/>
      <c r="F554" s="163"/>
      <c r="G554" s="163"/>
      <c r="H554" s="163"/>
      <c r="I554" s="163"/>
      <c r="J554" s="163"/>
      <c r="K554" s="163"/>
      <c r="L554" s="163"/>
      <c r="M554" s="163"/>
    </row>
    <row r="555" ht="12.75" customHeight="1">
      <c r="E555" s="163"/>
      <c r="F555" s="163"/>
      <c r="G555" s="163"/>
      <c r="H555" s="163"/>
      <c r="I555" s="163"/>
      <c r="J555" s="163"/>
      <c r="K555" s="163"/>
      <c r="L555" s="163"/>
      <c r="M555" s="163"/>
    </row>
    <row r="556" ht="12.75" customHeight="1">
      <c r="E556" s="163"/>
      <c r="F556" s="163"/>
      <c r="G556" s="163"/>
      <c r="H556" s="163"/>
      <c r="I556" s="163"/>
      <c r="J556" s="163"/>
      <c r="K556" s="163"/>
      <c r="L556" s="163"/>
      <c r="M556" s="163"/>
    </row>
    <row r="557" ht="12.75" customHeight="1">
      <c r="E557" s="163"/>
      <c r="F557" s="163"/>
      <c r="G557" s="163"/>
      <c r="H557" s="163"/>
      <c r="I557" s="163"/>
      <c r="J557" s="163"/>
      <c r="K557" s="163"/>
      <c r="L557" s="163"/>
      <c r="M557" s="163"/>
    </row>
    <row r="558" ht="12.75" customHeight="1">
      <c r="E558" s="163"/>
      <c r="F558" s="163"/>
      <c r="G558" s="163"/>
      <c r="H558" s="163"/>
      <c r="I558" s="163"/>
      <c r="J558" s="163"/>
      <c r="K558" s="163"/>
      <c r="L558" s="163"/>
      <c r="M558" s="163"/>
    </row>
    <row r="559" ht="12.75" customHeight="1">
      <c r="E559" s="163"/>
      <c r="F559" s="163"/>
      <c r="G559" s="163"/>
      <c r="H559" s="163"/>
      <c r="I559" s="163"/>
      <c r="J559" s="163"/>
      <c r="K559" s="163"/>
      <c r="L559" s="163"/>
      <c r="M559" s="163"/>
    </row>
    <row r="560" ht="12.75" customHeight="1">
      <c r="E560" s="163"/>
      <c r="F560" s="163"/>
      <c r="G560" s="163"/>
      <c r="H560" s="163"/>
      <c r="I560" s="163"/>
      <c r="J560" s="163"/>
      <c r="K560" s="163"/>
      <c r="L560" s="163"/>
      <c r="M560" s="163"/>
    </row>
    <row r="561" ht="12.75" customHeight="1">
      <c r="E561" s="163"/>
      <c r="F561" s="163"/>
      <c r="G561" s="163"/>
      <c r="H561" s="163"/>
      <c r="I561" s="163"/>
      <c r="J561" s="163"/>
      <c r="K561" s="163"/>
      <c r="L561" s="163"/>
      <c r="M561" s="163"/>
    </row>
    <row r="562" ht="12.75" customHeight="1">
      <c r="E562" s="163"/>
      <c r="F562" s="163"/>
      <c r="G562" s="163"/>
      <c r="H562" s="163"/>
      <c r="I562" s="163"/>
      <c r="J562" s="163"/>
      <c r="K562" s="163"/>
      <c r="L562" s="163"/>
      <c r="M562" s="163"/>
    </row>
    <row r="563" ht="12.75" customHeight="1">
      <c r="E563" s="163"/>
      <c r="F563" s="163"/>
      <c r="G563" s="163"/>
      <c r="H563" s="163"/>
      <c r="I563" s="163"/>
      <c r="J563" s="163"/>
      <c r="K563" s="163"/>
      <c r="L563" s="163"/>
      <c r="M563" s="163"/>
    </row>
    <row r="564" ht="12.75" customHeight="1">
      <c r="E564" s="163"/>
      <c r="F564" s="163"/>
      <c r="G564" s="163"/>
      <c r="H564" s="163"/>
      <c r="I564" s="163"/>
      <c r="J564" s="163"/>
      <c r="K564" s="163"/>
      <c r="L564" s="163"/>
      <c r="M564" s="163"/>
    </row>
    <row r="565" ht="12.75" customHeight="1">
      <c r="E565" s="163"/>
      <c r="F565" s="163"/>
      <c r="G565" s="163"/>
      <c r="H565" s="163"/>
      <c r="I565" s="163"/>
      <c r="J565" s="163"/>
      <c r="K565" s="163"/>
      <c r="L565" s="163"/>
      <c r="M565" s="163"/>
    </row>
    <row r="566" ht="12.75" customHeight="1">
      <c r="E566" s="163"/>
      <c r="F566" s="163"/>
      <c r="G566" s="163"/>
      <c r="H566" s="163"/>
      <c r="I566" s="163"/>
      <c r="J566" s="163"/>
      <c r="K566" s="163"/>
      <c r="L566" s="163"/>
      <c r="M566" s="163"/>
    </row>
    <row r="567" ht="12.75" customHeight="1">
      <c r="E567" s="163"/>
      <c r="F567" s="163"/>
      <c r="G567" s="163"/>
      <c r="H567" s="163"/>
      <c r="I567" s="163"/>
      <c r="J567" s="163"/>
      <c r="K567" s="163"/>
      <c r="L567" s="163"/>
      <c r="M567" s="163"/>
    </row>
    <row r="568" ht="12.75" customHeight="1">
      <c r="E568" s="163"/>
      <c r="F568" s="163"/>
      <c r="G568" s="163"/>
      <c r="H568" s="163"/>
      <c r="I568" s="163"/>
      <c r="J568" s="163"/>
      <c r="K568" s="163"/>
      <c r="L568" s="163"/>
      <c r="M568" s="163"/>
    </row>
    <row r="569" ht="12.75" customHeight="1">
      <c r="E569" s="163"/>
      <c r="F569" s="163"/>
      <c r="G569" s="163"/>
      <c r="H569" s="163"/>
      <c r="I569" s="163"/>
      <c r="J569" s="163"/>
      <c r="K569" s="163"/>
      <c r="L569" s="163"/>
      <c r="M569" s="163"/>
    </row>
    <row r="570" ht="12.75" customHeight="1">
      <c r="E570" s="163"/>
      <c r="F570" s="163"/>
      <c r="G570" s="163"/>
      <c r="H570" s="163"/>
      <c r="I570" s="163"/>
      <c r="J570" s="163"/>
      <c r="K570" s="163"/>
      <c r="L570" s="163"/>
      <c r="M570" s="163"/>
    </row>
    <row r="571" ht="12.75" customHeight="1">
      <c r="E571" s="163"/>
      <c r="F571" s="163"/>
      <c r="G571" s="163"/>
      <c r="H571" s="163"/>
      <c r="I571" s="163"/>
      <c r="J571" s="163"/>
      <c r="K571" s="163"/>
      <c r="L571" s="163"/>
      <c r="M571" s="163"/>
    </row>
    <row r="572" ht="12.75" customHeight="1">
      <c r="E572" s="163"/>
      <c r="F572" s="163"/>
      <c r="G572" s="163"/>
      <c r="H572" s="163"/>
      <c r="I572" s="163"/>
      <c r="J572" s="163"/>
      <c r="K572" s="163"/>
      <c r="L572" s="163"/>
      <c r="M572" s="163"/>
    </row>
    <row r="573" ht="12.75" customHeight="1">
      <c r="E573" s="163"/>
      <c r="F573" s="163"/>
      <c r="G573" s="163"/>
      <c r="H573" s="163"/>
      <c r="I573" s="163"/>
      <c r="J573" s="163"/>
      <c r="K573" s="163"/>
      <c r="L573" s="163"/>
      <c r="M573" s="163"/>
    </row>
    <row r="574" ht="12.75" customHeight="1">
      <c r="E574" s="163"/>
      <c r="F574" s="163"/>
      <c r="G574" s="163"/>
      <c r="H574" s="163"/>
      <c r="I574" s="163"/>
      <c r="J574" s="163"/>
      <c r="K574" s="163"/>
      <c r="L574" s="163"/>
      <c r="M574" s="163"/>
    </row>
    <row r="575" ht="12.75" customHeight="1">
      <c r="E575" s="163"/>
      <c r="F575" s="163"/>
      <c r="G575" s="163"/>
      <c r="H575" s="163"/>
      <c r="I575" s="163"/>
      <c r="J575" s="163"/>
      <c r="K575" s="163"/>
      <c r="L575" s="163"/>
      <c r="M575" s="163"/>
    </row>
    <row r="576" ht="12.75" customHeight="1">
      <c r="E576" s="163"/>
      <c r="F576" s="163"/>
      <c r="G576" s="163"/>
      <c r="H576" s="163"/>
      <c r="I576" s="163"/>
      <c r="J576" s="163"/>
      <c r="K576" s="163"/>
      <c r="L576" s="163"/>
      <c r="M576" s="163"/>
    </row>
    <row r="577" ht="12.75" customHeight="1">
      <c r="E577" s="163"/>
      <c r="F577" s="163"/>
      <c r="G577" s="163"/>
      <c r="H577" s="163"/>
      <c r="I577" s="163"/>
      <c r="J577" s="163"/>
      <c r="K577" s="163"/>
      <c r="L577" s="163"/>
      <c r="M577" s="163"/>
    </row>
    <row r="578" ht="12.75" customHeight="1">
      <c r="E578" s="163"/>
      <c r="F578" s="163"/>
      <c r="G578" s="163"/>
      <c r="H578" s="163"/>
      <c r="I578" s="163"/>
      <c r="J578" s="163"/>
      <c r="K578" s="163"/>
      <c r="L578" s="163"/>
      <c r="M578" s="163"/>
    </row>
    <row r="579" ht="12.75" customHeight="1">
      <c r="E579" s="163"/>
      <c r="F579" s="163"/>
      <c r="G579" s="163"/>
      <c r="H579" s="163"/>
      <c r="I579" s="163"/>
      <c r="J579" s="163"/>
      <c r="K579" s="163"/>
      <c r="L579" s="163"/>
      <c r="M579" s="163"/>
    </row>
    <row r="580" ht="12.75" customHeight="1">
      <c r="E580" s="163"/>
      <c r="F580" s="163"/>
      <c r="G580" s="163"/>
      <c r="H580" s="163"/>
      <c r="I580" s="163"/>
      <c r="J580" s="163"/>
      <c r="K580" s="163"/>
      <c r="L580" s="163"/>
      <c r="M580" s="163"/>
    </row>
    <row r="581" ht="12.75" customHeight="1">
      <c r="E581" s="163"/>
      <c r="F581" s="163"/>
      <c r="G581" s="163"/>
      <c r="H581" s="163"/>
      <c r="I581" s="163"/>
      <c r="J581" s="163"/>
      <c r="K581" s="163"/>
      <c r="L581" s="163"/>
      <c r="M581" s="163"/>
    </row>
    <row r="582" ht="12.75" customHeight="1">
      <c r="E582" s="163"/>
      <c r="F582" s="163"/>
      <c r="G582" s="163"/>
      <c r="H582" s="163"/>
      <c r="I582" s="163"/>
      <c r="J582" s="163"/>
      <c r="K582" s="163"/>
      <c r="L582" s="163"/>
      <c r="M582" s="163"/>
    </row>
    <row r="583" ht="12.75" customHeight="1">
      <c r="E583" s="163"/>
      <c r="F583" s="163"/>
      <c r="G583" s="163"/>
      <c r="H583" s="163"/>
      <c r="I583" s="163"/>
      <c r="J583" s="163"/>
      <c r="K583" s="163"/>
      <c r="L583" s="163"/>
      <c r="M583" s="163"/>
    </row>
    <row r="584" ht="12.75" customHeight="1">
      <c r="E584" s="163"/>
      <c r="F584" s="163"/>
      <c r="G584" s="163"/>
      <c r="H584" s="163"/>
      <c r="I584" s="163"/>
      <c r="J584" s="163"/>
      <c r="K584" s="163"/>
      <c r="L584" s="163"/>
      <c r="M584" s="163"/>
    </row>
    <row r="585" ht="12.75" customHeight="1">
      <c r="E585" s="163"/>
      <c r="F585" s="163"/>
      <c r="G585" s="163"/>
      <c r="H585" s="163"/>
      <c r="I585" s="163"/>
      <c r="J585" s="163"/>
      <c r="K585" s="163"/>
      <c r="L585" s="163"/>
      <c r="M585" s="163"/>
    </row>
    <row r="586" ht="12.75" customHeight="1">
      <c r="E586" s="163"/>
      <c r="F586" s="163"/>
      <c r="G586" s="163"/>
      <c r="H586" s="163"/>
      <c r="I586" s="163"/>
      <c r="J586" s="163"/>
      <c r="K586" s="163"/>
      <c r="L586" s="163"/>
      <c r="M586" s="163"/>
    </row>
    <row r="587" ht="12.75" customHeight="1">
      <c r="E587" s="163"/>
      <c r="F587" s="163"/>
      <c r="G587" s="163"/>
      <c r="H587" s="163"/>
      <c r="I587" s="163"/>
      <c r="J587" s="163"/>
      <c r="K587" s="163"/>
      <c r="L587" s="163"/>
      <c r="M587" s="163"/>
    </row>
    <row r="588" ht="12.75" customHeight="1">
      <c r="E588" s="163"/>
      <c r="F588" s="163"/>
      <c r="G588" s="163"/>
      <c r="H588" s="163"/>
      <c r="I588" s="163"/>
      <c r="J588" s="163"/>
      <c r="K588" s="163"/>
      <c r="L588" s="163"/>
      <c r="M588" s="163"/>
    </row>
    <row r="589" ht="12.75" customHeight="1">
      <c r="E589" s="163"/>
      <c r="F589" s="163"/>
      <c r="G589" s="163"/>
      <c r="H589" s="163"/>
      <c r="I589" s="163"/>
      <c r="J589" s="163"/>
      <c r="K589" s="163"/>
      <c r="L589" s="163"/>
      <c r="M589" s="163"/>
    </row>
    <row r="590" ht="12.75" customHeight="1">
      <c r="E590" s="163"/>
      <c r="F590" s="163"/>
      <c r="G590" s="163"/>
      <c r="H590" s="163"/>
      <c r="I590" s="163"/>
      <c r="J590" s="163"/>
      <c r="K590" s="163"/>
      <c r="L590" s="163"/>
      <c r="M590" s="163"/>
    </row>
    <row r="591" ht="12.75" customHeight="1">
      <c r="E591" s="163"/>
      <c r="F591" s="163"/>
      <c r="G591" s="163"/>
      <c r="H591" s="163"/>
      <c r="I591" s="163"/>
      <c r="J591" s="163"/>
      <c r="K591" s="163"/>
      <c r="L591" s="163"/>
      <c r="M591" s="163"/>
    </row>
    <row r="592" ht="12.75" customHeight="1">
      <c r="E592" s="163"/>
      <c r="F592" s="163"/>
      <c r="G592" s="163"/>
      <c r="H592" s="163"/>
      <c r="I592" s="163"/>
      <c r="J592" s="163"/>
      <c r="K592" s="163"/>
      <c r="L592" s="163"/>
      <c r="M592" s="163"/>
    </row>
    <row r="593" ht="12.75" customHeight="1">
      <c r="E593" s="163"/>
      <c r="F593" s="163"/>
      <c r="G593" s="163"/>
      <c r="H593" s="163"/>
      <c r="I593" s="163"/>
      <c r="J593" s="163"/>
      <c r="K593" s="163"/>
      <c r="L593" s="163"/>
      <c r="M593" s="163"/>
    </row>
    <row r="594" ht="12.75" customHeight="1">
      <c r="E594" s="163"/>
      <c r="F594" s="163"/>
      <c r="G594" s="163"/>
      <c r="H594" s="163"/>
      <c r="I594" s="163"/>
      <c r="J594" s="163"/>
      <c r="K594" s="163"/>
      <c r="L594" s="163"/>
      <c r="M594" s="163"/>
    </row>
    <row r="595" ht="12.75" customHeight="1">
      <c r="E595" s="163"/>
      <c r="F595" s="163"/>
      <c r="G595" s="163"/>
      <c r="H595" s="163"/>
      <c r="I595" s="163"/>
      <c r="J595" s="163"/>
      <c r="K595" s="163"/>
      <c r="L595" s="163"/>
      <c r="M595" s="163"/>
    </row>
    <row r="596" ht="12.75" customHeight="1">
      <c r="E596" s="163"/>
      <c r="F596" s="163"/>
      <c r="G596" s="163"/>
      <c r="H596" s="163"/>
      <c r="I596" s="163"/>
      <c r="J596" s="163"/>
      <c r="K596" s="163"/>
      <c r="L596" s="163"/>
      <c r="M596" s="163"/>
    </row>
    <row r="597" ht="12.75" customHeight="1">
      <c r="E597" s="163"/>
      <c r="F597" s="163"/>
      <c r="G597" s="163"/>
      <c r="H597" s="163"/>
      <c r="I597" s="163"/>
      <c r="J597" s="163"/>
      <c r="K597" s="163"/>
      <c r="L597" s="163"/>
      <c r="M597" s="163"/>
    </row>
    <row r="598" ht="12.75" customHeight="1">
      <c r="E598" s="163"/>
      <c r="F598" s="163"/>
      <c r="G598" s="163"/>
      <c r="H598" s="163"/>
      <c r="I598" s="163"/>
      <c r="J598" s="163"/>
      <c r="K598" s="163"/>
      <c r="L598" s="163"/>
      <c r="M598" s="163"/>
    </row>
    <row r="599" ht="12.75" customHeight="1">
      <c r="E599" s="163"/>
      <c r="F599" s="163"/>
      <c r="G599" s="163"/>
      <c r="H599" s="163"/>
      <c r="I599" s="163"/>
      <c r="J599" s="163"/>
      <c r="K599" s="163"/>
      <c r="L599" s="163"/>
      <c r="M599" s="163"/>
    </row>
    <row r="600" ht="12.75" customHeight="1">
      <c r="E600" s="163"/>
      <c r="F600" s="163"/>
      <c r="G600" s="163"/>
      <c r="H600" s="163"/>
      <c r="I600" s="163"/>
      <c r="J600" s="163"/>
      <c r="K600" s="163"/>
      <c r="L600" s="163"/>
      <c r="M600" s="163"/>
    </row>
    <row r="601" ht="12.75" customHeight="1">
      <c r="E601" s="163"/>
      <c r="F601" s="163"/>
      <c r="G601" s="163"/>
      <c r="H601" s="163"/>
      <c r="I601" s="163"/>
      <c r="J601" s="163"/>
      <c r="K601" s="163"/>
      <c r="L601" s="163"/>
      <c r="M601" s="163"/>
    </row>
    <row r="602" ht="12.75" customHeight="1">
      <c r="E602" s="163"/>
      <c r="F602" s="163"/>
      <c r="G602" s="163"/>
      <c r="H602" s="163"/>
      <c r="I602" s="163"/>
      <c r="J602" s="163"/>
      <c r="K602" s="163"/>
      <c r="L602" s="163"/>
      <c r="M602" s="163"/>
    </row>
    <row r="603" ht="12.75" customHeight="1">
      <c r="E603" s="163"/>
      <c r="F603" s="163"/>
      <c r="G603" s="163"/>
      <c r="H603" s="163"/>
      <c r="I603" s="163"/>
      <c r="J603" s="163"/>
      <c r="K603" s="163"/>
      <c r="L603" s="163"/>
      <c r="M603" s="163"/>
    </row>
    <row r="604" ht="12.75" customHeight="1">
      <c r="E604" s="163"/>
      <c r="F604" s="163"/>
      <c r="G604" s="163"/>
      <c r="H604" s="163"/>
      <c r="I604" s="163"/>
      <c r="J604" s="163"/>
      <c r="K604" s="163"/>
      <c r="L604" s="163"/>
      <c r="M604" s="163"/>
    </row>
    <row r="605" ht="12.75" customHeight="1">
      <c r="E605" s="163"/>
      <c r="F605" s="163"/>
      <c r="G605" s="163"/>
      <c r="H605" s="163"/>
      <c r="I605" s="163"/>
      <c r="J605" s="163"/>
      <c r="K605" s="163"/>
      <c r="L605" s="163"/>
      <c r="M605" s="163"/>
    </row>
    <row r="606" ht="12.75" customHeight="1">
      <c r="E606" s="163"/>
      <c r="F606" s="163"/>
      <c r="G606" s="163"/>
      <c r="H606" s="163"/>
      <c r="I606" s="163"/>
      <c r="J606" s="163"/>
      <c r="K606" s="163"/>
      <c r="L606" s="163"/>
      <c r="M606" s="163"/>
    </row>
    <row r="607" ht="12.75" customHeight="1">
      <c r="E607" s="163"/>
      <c r="F607" s="163"/>
      <c r="G607" s="163"/>
      <c r="H607" s="163"/>
      <c r="I607" s="163"/>
      <c r="J607" s="163"/>
      <c r="K607" s="163"/>
      <c r="L607" s="163"/>
      <c r="M607" s="163"/>
    </row>
    <row r="608" ht="12.75" customHeight="1">
      <c r="E608" s="163"/>
      <c r="F608" s="163"/>
      <c r="G608" s="163"/>
      <c r="H608" s="163"/>
      <c r="I608" s="163"/>
      <c r="J608" s="163"/>
      <c r="K608" s="163"/>
      <c r="L608" s="163"/>
      <c r="M608" s="163"/>
    </row>
    <row r="609" ht="12.75" customHeight="1">
      <c r="E609" s="163"/>
      <c r="F609" s="163"/>
      <c r="G609" s="163"/>
      <c r="H609" s="163"/>
      <c r="I609" s="163"/>
      <c r="J609" s="163"/>
      <c r="K609" s="163"/>
      <c r="L609" s="163"/>
      <c r="M609" s="163"/>
    </row>
    <row r="610" ht="12.75" customHeight="1">
      <c r="E610" s="163"/>
      <c r="F610" s="163"/>
      <c r="G610" s="163"/>
      <c r="H610" s="163"/>
      <c r="I610" s="163"/>
      <c r="J610" s="163"/>
      <c r="K610" s="163"/>
      <c r="L610" s="163"/>
      <c r="M610" s="163"/>
    </row>
    <row r="611" ht="12.75" customHeight="1">
      <c r="E611" s="163"/>
      <c r="F611" s="163"/>
      <c r="G611" s="163"/>
      <c r="H611" s="163"/>
      <c r="I611" s="163"/>
      <c r="J611" s="163"/>
      <c r="K611" s="163"/>
      <c r="L611" s="163"/>
      <c r="M611" s="163"/>
    </row>
    <row r="612" ht="12.75" customHeight="1">
      <c r="E612" s="163"/>
      <c r="F612" s="163"/>
      <c r="G612" s="163"/>
      <c r="H612" s="163"/>
      <c r="I612" s="163"/>
      <c r="J612" s="163"/>
      <c r="K612" s="163"/>
      <c r="L612" s="163"/>
      <c r="M612" s="163"/>
    </row>
    <row r="613" ht="12.75" customHeight="1">
      <c r="E613" s="163"/>
      <c r="F613" s="163"/>
      <c r="G613" s="163"/>
      <c r="H613" s="163"/>
      <c r="I613" s="163"/>
      <c r="J613" s="163"/>
      <c r="K613" s="163"/>
      <c r="L613" s="163"/>
      <c r="M613" s="163"/>
    </row>
    <row r="614" ht="12.75" customHeight="1">
      <c r="E614" s="163"/>
      <c r="F614" s="163"/>
      <c r="G614" s="163"/>
      <c r="H614" s="163"/>
      <c r="I614" s="163"/>
      <c r="J614" s="163"/>
      <c r="K614" s="163"/>
      <c r="L614" s="163"/>
      <c r="M614" s="163"/>
    </row>
    <row r="615" ht="12.75" customHeight="1">
      <c r="E615" s="163"/>
      <c r="F615" s="163"/>
      <c r="G615" s="163"/>
      <c r="H615" s="163"/>
      <c r="I615" s="163"/>
      <c r="J615" s="163"/>
      <c r="K615" s="163"/>
      <c r="L615" s="163"/>
      <c r="M615" s="163"/>
    </row>
    <row r="616" ht="12.75" customHeight="1">
      <c r="E616" s="163"/>
      <c r="F616" s="163"/>
      <c r="G616" s="163"/>
      <c r="H616" s="163"/>
      <c r="I616" s="163"/>
      <c r="J616" s="163"/>
      <c r="K616" s="163"/>
      <c r="L616" s="163"/>
      <c r="M616" s="163"/>
    </row>
    <row r="617" ht="12.75" customHeight="1">
      <c r="E617" s="163"/>
      <c r="F617" s="163"/>
      <c r="G617" s="163"/>
      <c r="H617" s="163"/>
      <c r="I617" s="163"/>
      <c r="J617" s="163"/>
      <c r="K617" s="163"/>
      <c r="L617" s="163"/>
      <c r="M617" s="163"/>
    </row>
    <row r="618" ht="12.75" customHeight="1">
      <c r="E618" s="163"/>
      <c r="F618" s="163"/>
      <c r="G618" s="163"/>
      <c r="H618" s="163"/>
      <c r="I618" s="163"/>
      <c r="J618" s="163"/>
      <c r="K618" s="163"/>
      <c r="L618" s="163"/>
      <c r="M618" s="163"/>
    </row>
    <row r="619" ht="12.75" customHeight="1">
      <c r="E619" s="163"/>
      <c r="F619" s="163"/>
      <c r="G619" s="163"/>
      <c r="H619" s="163"/>
      <c r="I619" s="163"/>
      <c r="J619" s="163"/>
      <c r="K619" s="163"/>
      <c r="L619" s="163"/>
      <c r="M619" s="163"/>
    </row>
    <row r="620" ht="12.75" customHeight="1">
      <c r="E620" s="163"/>
      <c r="F620" s="163"/>
      <c r="G620" s="163"/>
      <c r="H620" s="163"/>
      <c r="I620" s="163"/>
      <c r="J620" s="163"/>
      <c r="K620" s="163"/>
      <c r="L620" s="163"/>
      <c r="M620" s="163"/>
    </row>
    <row r="621" ht="12.75" customHeight="1">
      <c r="E621" s="163"/>
      <c r="F621" s="163"/>
      <c r="G621" s="163"/>
      <c r="H621" s="163"/>
      <c r="I621" s="163"/>
      <c r="J621" s="163"/>
      <c r="K621" s="163"/>
      <c r="L621" s="163"/>
      <c r="M621" s="163"/>
    </row>
    <row r="622" ht="12.75" customHeight="1">
      <c r="E622" s="163"/>
      <c r="F622" s="163"/>
      <c r="G622" s="163"/>
      <c r="H622" s="163"/>
      <c r="I622" s="163"/>
      <c r="J622" s="163"/>
      <c r="K622" s="163"/>
      <c r="L622" s="163"/>
      <c r="M622" s="163"/>
    </row>
    <row r="623" ht="12.75" customHeight="1">
      <c r="E623" s="163"/>
      <c r="F623" s="163"/>
      <c r="G623" s="163"/>
      <c r="H623" s="163"/>
      <c r="I623" s="163"/>
      <c r="J623" s="163"/>
      <c r="K623" s="163"/>
      <c r="L623" s="163"/>
      <c r="M623" s="163"/>
    </row>
    <row r="624" ht="12.75" customHeight="1">
      <c r="E624" s="163"/>
      <c r="F624" s="163"/>
      <c r="G624" s="163"/>
      <c r="H624" s="163"/>
      <c r="I624" s="163"/>
      <c r="J624" s="163"/>
      <c r="K624" s="163"/>
      <c r="L624" s="163"/>
      <c r="M624" s="163"/>
    </row>
    <row r="625" ht="12.75" customHeight="1">
      <c r="E625" s="163"/>
      <c r="F625" s="163"/>
      <c r="G625" s="163"/>
      <c r="H625" s="163"/>
      <c r="I625" s="163"/>
      <c r="J625" s="163"/>
      <c r="K625" s="163"/>
      <c r="L625" s="163"/>
      <c r="M625" s="163"/>
    </row>
    <row r="626" ht="12.75" customHeight="1">
      <c r="E626" s="163"/>
      <c r="F626" s="163"/>
      <c r="G626" s="163"/>
      <c r="H626" s="163"/>
      <c r="I626" s="163"/>
      <c r="J626" s="163"/>
      <c r="K626" s="163"/>
      <c r="L626" s="163"/>
      <c r="M626" s="163"/>
    </row>
    <row r="627" ht="12.75" customHeight="1">
      <c r="E627" s="163"/>
      <c r="F627" s="163"/>
      <c r="G627" s="163"/>
      <c r="H627" s="163"/>
      <c r="I627" s="163"/>
      <c r="J627" s="163"/>
      <c r="K627" s="163"/>
      <c r="L627" s="163"/>
      <c r="M627" s="163"/>
    </row>
    <row r="628" ht="12.75" customHeight="1">
      <c r="E628" s="163"/>
      <c r="F628" s="163"/>
      <c r="G628" s="163"/>
      <c r="H628" s="163"/>
      <c r="I628" s="163"/>
      <c r="J628" s="163"/>
      <c r="K628" s="163"/>
      <c r="L628" s="163"/>
      <c r="M628" s="163"/>
    </row>
    <row r="629" ht="12.75" customHeight="1">
      <c r="E629" s="163"/>
      <c r="F629" s="163"/>
      <c r="G629" s="163"/>
      <c r="H629" s="163"/>
      <c r="I629" s="163"/>
      <c r="J629" s="163"/>
      <c r="K629" s="163"/>
      <c r="L629" s="163"/>
      <c r="M629" s="163"/>
    </row>
    <row r="630" ht="12.75" customHeight="1">
      <c r="E630" s="163"/>
      <c r="F630" s="163"/>
      <c r="G630" s="163"/>
      <c r="H630" s="163"/>
      <c r="I630" s="163"/>
      <c r="J630" s="163"/>
      <c r="K630" s="163"/>
      <c r="L630" s="163"/>
      <c r="M630" s="163"/>
    </row>
    <row r="631" ht="12.75" customHeight="1">
      <c r="E631" s="163"/>
      <c r="F631" s="163"/>
      <c r="G631" s="163"/>
      <c r="H631" s="163"/>
      <c r="I631" s="163"/>
      <c r="J631" s="163"/>
      <c r="K631" s="163"/>
      <c r="L631" s="163"/>
      <c r="M631" s="163"/>
    </row>
    <row r="632" ht="12.75" customHeight="1">
      <c r="E632" s="163"/>
      <c r="F632" s="163"/>
      <c r="G632" s="163"/>
      <c r="H632" s="163"/>
      <c r="I632" s="163"/>
      <c r="J632" s="163"/>
      <c r="K632" s="163"/>
      <c r="L632" s="163"/>
      <c r="M632" s="163"/>
    </row>
    <row r="633" ht="12.75" customHeight="1">
      <c r="E633" s="163"/>
      <c r="F633" s="163"/>
      <c r="G633" s="163"/>
      <c r="H633" s="163"/>
      <c r="I633" s="163"/>
      <c r="J633" s="163"/>
      <c r="K633" s="163"/>
      <c r="L633" s="163"/>
      <c r="M633" s="163"/>
    </row>
    <row r="634" ht="12.75" customHeight="1">
      <c r="E634" s="163"/>
      <c r="F634" s="163"/>
      <c r="G634" s="163"/>
      <c r="H634" s="163"/>
      <c r="I634" s="163"/>
      <c r="J634" s="163"/>
      <c r="K634" s="163"/>
      <c r="L634" s="163"/>
      <c r="M634" s="163"/>
    </row>
    <row r="635" ht="12.75" customHeight="1">
      <c r="E635" s="163"/>
      <c r="F635" s="163"/>
      <c r="G635" s="163"/>
      <c r="H635" s="163"/>
      <c r="I635" s="163"/>
      <c r="J635" s="163"/>
      <c r="K635" s="163"/>
      <c r="L635" s="163"/>
      <c r="M635" s="163"/>
    </row>
    <row r="636" ht="12.75" customHeight="1">
      <c r="E636" s="163"/>
      <c r="F636" s="163"/>
      <c r="G636" s="163"/>
      <c r="H636" s="163"/>
      <c r="I636" s="163"/>
      <c r="J636" s="163"/>
      <c r="K636" s="163"/>
      <c r="L636" s="163"/>
      <c r="M636" s="163"/>
    </row>
    <row r="637" ht="12.75" customHeight="1">
      <c r="E637" s="163"/>
      <c r="F637" s="163"/>
      <c r="G637" s="163"/>
      <c r="H637" s="163"/>
      <c r="I637" s="163"/>
      <c r="J637" s="163"/>
      <c r="K637" s="163"/>
      <c r="L637" s="163"/>
      <c r="M637" s="163"/>
    </row>
    <row r="638" ht="12.75" customHeight="1">
      <c r="E638" s="163"/>
      <c r="F638" s="163"/>
      <c r="G638" s="163"/>
      <c r="H638" s="163"/>
      <c r="I638" s="163"/>
      <c r="J638" s="163"/>
      <c r="K638" s="163"/>
      <c r="L638" s="163"/>
      <c r="M638" s="163"/>
    </row>
    <row r="639" ht="12.75" customHeight="1">
      <c r="E639" s="163"/>
      <c r="F639" s="163"/>
      <c r="G639" s="163"/>
      <c r="H639" s="163"/>
      <c r="I639" s="163"/>
      <c r="J639" s="163"/>
      <c r="K639" s="163"/>
      <c r="L639" s="163"/>
      <c r="M639" s="163"/>
    </row>
    <row r="640" ht="12.75" customHeight="1">
      <c r="E640" s="163"/>
      <c r="F640" s="163"/>
      <c r="G640" s="163"/>
      <c r="H640" s="163"/>
      <c r="I640" s="163"/>
      <c r="J640" s="163"/>
      <c r="K640" s="163"/>
      <c r="L640" s="163"/>
      <c r="M640" s="163"/>
    </row>
    <row r="641" ht="12.75" customHeight="1">
      <c r="E641" s="163"/>
      <c r="F641" s="163"/>
      <c r="G641" s="163"/>
      <c r="H641" s="163"/>
      <c r="I641" s="163"/>
      <c r="J641" s="163"/>
      <c r="K641" s="163"/>
      <c r="L641" s="163"/>
      <c r="M641" s="163"/>
    </row>
    <row r="642" ht="12.75" customHeight="1">
      <c r="E642" s="163"/>
      <c r="F642" s="163"/>
      <c r="G642" s="163"/>
      <c r="H642" s="163"/>
      <c r="I642" s="163"/>
      <c r="J642" s="163"/>
      <c r="K642" s="163"/>
      <c r="L642" s="163"/>
      <c r="M642" s="163"/>
    </row>
    <row r="643" ht="12.75" customHeight="1">
      <c r="E643" s="163"/>
      <c r="F643" s="163"/>
      <c r="G643" s="163"/>
      <c r="H643" s="163"/>
      <c r="I643" s="163"/>
      <c r="J643" s="163"/>
      <c r="K643" s="163"/>
      <c r="L643" s="163"/>
      <c r="M643" s="163"/>
    </row>
    <row r="644" ht="12.75" customHeight="1">
      <c r="E644" s="163"/>
      <c r="F644" s="163"/>
      <c r="G644" s="163"/>
      <c r="H644" s="163"/>
      <c r="I644" s="163"/>
      <c r="J644" s="163"/>
      <c r="K644" s="163"/>
      <c r="L644" s="163"/>
      <c r="M644" s="163"/>
    </row>
    <row r="645" ht="12.75" customHeight="1">
      <c r="E645" s="163"/>
      <c r="F645" s="163"/>
      <c r="G645" s="163"/>
      <c r="H645" s="163"/>
      <c r="I645" s="163"/>
      <c r="J645" s="163"/>
      <c r="K645" s="163"/>
      <c r="L645" s="163"/>
      <c r="M645" s="163"/>
    </row>
    <row r="646" ht="12.75" customHeight="1">
      <c r="E646" s="163"/>
      <c r="F646" s="163"/>
      <c r="G646" s="163"/>
      <c r="H646" s="163"/>
      <c r="I646" s="163"/>
      <c r="J646" s="163"/>
      <c r="K646" s="163"/>
      <c r="L646" s="163"/>
      <c r="M646" s="163"/>
    </row>
    <row r="647" ht="12.75" customHeight="1">
      <c r="E647" s="163"/>
      <c r="F647" s="163"/>
      <c r="G647" s="163"/>
      <c r="H647" s="163"/>
      <c r="I647" s="163"/>
      <c r="J647" s="163"/>
      <c r="K647" s="163"/>
      <c r="L647" s="163"/>
      <c r="M647" s="163"/>
    </row>
    <row r="648" ht="12.75" customHeight="1">
      <c r="E648" s="163"/>
      <c r="F648" s="163"/>
      <c r="G648" s="163"/>
      <c r="H648" s="163"/>
      <c r="I648" s="163"/>
      <c r="J648" s="163"/>
      <c r="K648" s="163"/>
      <c r="L648" s="163"/>
      <c r="M648" s="163"/>
    </row>
    <row r="649" ht="12.75" customHeight="1">
      <c r="E649" s="163"/>
      <c r="F649" s="163"/>
      <c r="G649" s="163"/>
      <c r="H649" s="163"/>
      <c r="I649" s="163"/>
      <c r="J649" s="163"/>
      <c r="K649" s="163"/>
      <c r="L649" s="163"/>
      <c r="M649" s="163"/>
    </row>
    <row r="650" ht="12.75" customHeight="1">
      <c r="E650" s="163"/>
      <c r="F650" s="163"/>
      <c r="G650" s="163"/>
      <c r="H650" s="163"/>
      <c r="I650" s="163"/>
      <c r="J650" s="163"/>
      <c r="K650" s="163"/>
      <c r="L650" s="163"/>
      <c r="M650" s="163"/>
    </row>
    <row r="651" ht="12.75" customHeight="1">
      <c r="E651" s="163"/>
      <c r="F651" s="163"/>
      <c r="G651" s="163"/>
      <c r="H651" s="163"/>
      <c r="I651" s="163"/>
      <c r="J651" s="163"/>
      <c r="K651" s="163"/>
      <c r="L651" s="163"/>
      <c r="M651" s="163"/>
    </row>
    <row r="652" ht="12.75" customHeight="1">
      <c r="E652" s="163"/>
      <c r="F652" s="163"/>
      <c r="G652" s="163"/>
      <c r="H652" s="163"/>
      <c r="I652" s="163"/>
      <c r="J652" s="163"/>
      <c r="K652" s="163"/>
      <c r="L652" s="163"/>
      <c r="M652" s="163"/>
    </row>
    <row r="653" ht="12.75" customHeight="1">
      <c r="E653" s="163"/>
      <c r="F653" s="163"/>
      <c r="G653" s="163"/>
      <c r="H653" s="163"/>
      <c r="I653" s="163"/>
      <c r="J653" s="163"/>
      <c r="K653" s="163"/>
      <c r="L653" s="163"/>
      <c r="M653" s="163"/>
    </row>
    <row r="654" ht="12.75" customHeight="1">
      <c r="E654" s="163"/>
      <c r="F654" s="163"/>
      <c r="G654" s="163"/>
      <c r="H654" s="163"/>
      <c r="I654" s="163"/>
      <c r="J654" s="163"/>
      <c r="K654" s="163"/>
      <c r="L654" s="163"/>
      <c r="M654" s="163"/>
    </row>
    <row r="655" ht="12.75" customHeight="1">
      <c r="E655" s="163"/>
      <c r="F655" s="163"/>
      <c r="G655" s="163"/>
      <c r="H655" s="163"/>
      <c r="I655" s="163"/>
      <c r="J655" s="163"/>
      <c r="K655" s="163"/>
      <c r="L655" s="163"/>
      <c r="M655" s="163"/>
    </row>
    <row r="656" ht="12.75" customHeight="1">
      <c r="E656" s="163"/>
      <c r="F656" s="163"/>
      <c r="G656" s="163"/>
      <c r="H656" s="163"/>
      <c r="I656" s="163"/>
      <c r="J656" s="163"/>
      <c r="K656" s="163"/>
      <c r="L656" s="163"/>
      <c r="M656" s="163"/>
    </row>
    <row r="657" ht="12.75" customHeight="1">
      <c r="E657" s="163"/>
      <c r="F657" s="163"/>
      <c r="G657" s="163"/>
      <c r="H657" s="163"/>
      <c r="I657" s="163"/>
      <c r="J657" s="163"/>
      <c r="K657" s="163"/>
      <c r="L657" s="163"/>
      <c r="M657" s="163"/>
    </row>
    <row r="658" ht="12.75" customHeight="1">
      <c r="E658" s="163"/>
      <c r="F658" s="163"/>
      <c r="G658" s="163"/>
      <c r="H658" s="163"/>
      <c r="I658" s="163"/>
      <c r="J658" s="163"/>
      <c r="K658" s="163"/>
      <c r="L658" s="163"/>
      <c r="M658" s="163"/>
    </row>
    <row r="659" ht="12.75" customHeight="1">
      <c r="E659" s="163"/>
      <c r="F659" s="163"/>
      <c r="G659" s="163"/>
      <c r="H659" s="163"/>
      <c r="I659" s="163"/>
      <c r="J659" s="163"/>
      <c r="K659" s="163"/>
      <c r="L659" s="163"/>
      <c r="M659" s="163"/>
    </row>
    <row r="660" ht="12.75" customHeight="1">
      <c r="E660" s="163"/>
      <c r="F660" s="163"/>
      <c r="G660" s="163"/>
      <c r="H660" s="163"/>
      <c r="I660" s="163"/>
      <c r="J660" s="163"/>
      <c r="K660" s="163"/>
      <c r="L660" s="163"/>
      <c r="M660" s="163"/>
    </row>
    <row r="661" ht="12.75" customHeight="1">
      <c r="E661" s="163"/>
      <c r="F661" s="163"/>
      <c r="G661" s="163"/>
      <c r="H661" s="163"/>
      <c r="I661" s="163"/>
      <c r="J661" s="163"/>
      <c r="K661" s="163"/>
      <c r="L661" s="163"/>
      <c r="M661" s="163"/>
    </row>
    <row r="662" ht="12.75" customHeight="1">
      <c r="E662" s="163"/>
      <c r="F662" s="163"/>
      <c r="G662" s="163"/>
      <c r="H662" s="163"/>
      <c r="I662" s="163"/>
      <c r="J662" s="163"/>
      <c r="K662" s="163"/>
      <c r="L662" s="163"/>
      <c r="M662" s="163"/>
    </row>
    <row r="663" ht="12.75" customHeight="1">
      <c r="E663" s="163"/>
      <c r="F663" s="163"/>
      <c r="G663" s="163"/>
      <c r="H663" s="163"/>
      <c r="I663" s="163"/>
      <c r="J663" s="163"/>
      <c r="K663" s="163"/>
      <c r="L663" s="163"/>
      <c r="M663" s="163"/>
    </row>
    <row r="664" ht="12.75" customHeight="1">
      <c r="E664" s="163"/>
      <c r="F664" s="163"/>
      <c r="G664" s="163"/>
      <c r="H664" s="163"/>
      <c r="I664" s="163"/>
      <c r="J664" s="163"/>
      <c r="K664" s="163"/>
      <c r="L664" s="163"/>
      <c r="M664" s="163"/>
    </row>
    <row r="665" ht="12.75" customHeight="1">
      <c r="E665" s="163"/>
      <c r="F665" s="163"/>
      <c r="G665" s="163"/>
      <c r="H665" s="163"/>
      <c r="I665" s="163"/>
      <c r="J665" s="163"/>
      <c r="K665" s="163"/>
      <c r="L665" s="163"/>
      <c r="M665" s="163"/>
    </row>
    <row r="666" ht="12.75" customHeight="1">
      <c r="E666" s="163"/>
      <c r="F666" s="163"/>
      <c r="G666" s="163"/>
      <c r="H666" s="163"/>
      <c r="I666" s="163"/>
      <c r="J666" s="163"/>
      <c r="K666" s="163"/>
      <c r="L666" s="163"/>
      <c r="M666" s="163"/>
    </row>
    <row r="667" ht="12.75" customHeight="1">
      <c r="E667" s="163"/>
      <c r="F667" s="163"/>
      <c r="G667" s="163"/>
      <c r="H667" s="163"/>
      <c r="I667" s="163"/>
      <c r="J667" s="163"/>
      <c r="K667" s="163"/>
      <c r="L667" s="163"/>
      <c r="M667" s="163"/>
    </row>
    <row r="668" ht="12.75" customHeight="1">
      <c r="E668" s="163"/>
      <c r="F668" s="163"/>
      <c r="G668" s="163"/>
      <c r="H668" s="163"/>
      <c r="I668" s="163"/>
      <c r="J668" s="163"/>
      <c r="K668" s="163"/>
      <c r="L668" s="163"/>
      <c r="M668" s="163"/>
    </row>
    <row r="669" ht="12.75" customHeight="1">
      <c r="E669" s="163"/>
      <c r="F669" s="163"/>
      <c r="G669" s="163"/>
      <c r="H669" s="163"/>
      <c r="I669" s="163"/>
      <c r="J669" s="163"/>
      <c r="K669" s="163"/>
      <c r="L669" s="163"/>
      <c r="M669" s="163"/>
    </row>
    <row r="670" ht="12.75" customHeight="1">
      <c r="E670" s="163"/>
      <c r="F670" s="163"/>
      <c r="G670" s="163"/>
      <c r="H670" s="163"/>
      <c r="I670" s="163"/>
      <c r="J670" s="163"/>
      <c r="K670" s="163"/>
      <c r="L670" s="163"/>
      <c r="M670" s="163"/>
    </row>
    <row r="671" ht="12.75" customHeight="1">
      <c r="E671" s="163"/>
      <c r="F671" s="163"/>
      <c r="G671" s="163"/>
      <c r="H671" s="163"/>
      <c r="I671" s="163"/>
      <c r="J671" s="163"/>
      <c r="K671" s="163"/>
      <c r="L671" s="163"/>
      <c r="M671" s="163"/>
    </row>
    <row r="672" ht="12.75" customHeight="1">
      <c r="E672" s="163"/>
      <c r="F672" s="163"/>
      <c r="G672" s="163"/>
      <c r="H672" s="163"/>
      <c r="I672" s="163"/>
      <c r="J672" s="163"/>
      <c r="K672" s="163"/>
      <c r="L672" s="163"/>
      <c r="M672" s="163"/>
    </row>
    <row r="673" ht="12.75" customHeight="1">
      <c r="E673" s="163"/>
      <c r="F673" s="163"/>
      <c r="G673" s="163"/>
      <c r="H673" s="163"/>
      <c r="I673" s="163"/>
      <c r="J673" s="163"/>
      <c r="K673" s="163"/>
      <c r="L673" s="163"/>
      <c r="M673" s="163"/>
    </row>
    <row r="674" ht="12.75" customHeight="1">
      <c r="E674" s="163"/>
      <c r="F674" s="163"/>
      <c r="G674" s="163"/>
      <c r="H674" s="163"/>
      <c r="I674" s="163"/>
      <c r="J674" s="163"/>
      <c r="K674" s="163"/>
      <c r="L674" s="163"/>
      <c r="M674" s="163"/>
    </row>
    <row r="675" ht="12.75" customHeight="1">
      <c r="E675" s="163"/>
      <c r="F675" s="163"/>
      <c r="G675" s="163"/>
      <c r="H675" s="163"/>
      <c r="I675" s="163"/>
      <c r="J675" s="163"/>
      <c r="K675" s="163"/>
      <c r="L675" s="163"/>
      <c r="M675" s="163"/>
    </row>
    <row r="676" ht="12.75" customHeight="1">
      <c r="E676" s="163"/>
      <c r="F676" s="163"/>
      <c r="G676" s="163"/>
      <c r="H676" s="163"/>
      <c r="I676" s="163"/>
      <c r="J676" s="163"/>
      <c r="K676" s="163"/>
      <c r="L676" s="163"/>
      <c r="M676" s="163"/>
    </row>
    <row r="677" ht="12.75" customHeight="1">
      <c r="E677" s="163"/>
      <c r="F677" s="163"/>
      <c r="G677" s="163"/>
      <c r="H677" s="163"/>
      <c r="I677" s="163"/>
      <c r="J677" s="163"/>
      <c r="K677" s="163"/>
      <c r="L677" s="163"/>
      <c r="M677" s="163"/>
    </row>
    <row r="678" ht="12.75" customHeight="1">
      <c r="E678" s="163"/>
      <c r="F678" s="163"/>
      <c r="G678" s="163"/>
      <c r="H678" s="163"/>
      <c r="I678" s="163"/>
      <c r="J678" s="163"/>
      <c r="K678" s="163"/>
      <c r="L678" s="163"/>
      <c r="M678" s="163"/>
    </row>
    <row r="679" ht="12.75" customHeight="1">
      <c r="E679" s="163"/>
      <c r="F679" s="163"/>
      <c r="G679" s="163"/>
      <c r="H679" s="163"/>
      <c r="I679" s="163"/>
      <c r="J679" s="163"/>
      <c r="K679" s="163"/>
      <c r="L679" s="163"/>
      <c r="M679" s="163"/>
    </row>
    <row r="680" ht="12.75" customHeight="1">
      <c r="E680" s="163"/>
      <c r="F680" s="163"/>
      <c r="G680" s="163"/>
      <c r="H680" s="163"/>
      <c r="I680" s="163"/>
      <c r="J680" s="163"/>
      <c r="K680" s="163"/>
      <c r="L680" s="163"/>
      <c r="M680" s="163"/>
    </row>
    <row r="681" ht="12.75" customHeight="1">
      <c r="E681" s="163"/>
      <c r="F681" s="163"/>
      <c r="G681" s="163"/>
      <c r="H681" s="163"/>
      <c r="I681" s="163"/>
      <c r="J681" s="163"/>
      <c r="K681" s="163"/>
      <c r="L681" s="163"/>
      <c r="M681" s="163"/>
    </row>
    <row r="682" ht="12.75" customHeight="1">
      <c r="E682" s="163"/>
      <c r="F682" s="163"/>
      <c r="G682" s="163"/>
      <c r="H682" s="163"/>
      <c r="I682" s="163"/>
      <c r="J682" s="163"/>
      <c r="K682" s="163"/>
      <c r="L682" s="163"/>
      <c r="M682" s="163"/>
    </row>
    <row r="683" ht="12.75" customHeight="1">
      <c r="E683" s="163"/>
      <c r="F683" s="163"/>
      <c r="G683" s="163"/>
      <c r="H683" s="163"/>
      <c r="I683" s="163"/>
      <c r="J683" s="163"/>
      <c r="K683" s="163"/>
      <c r="L683" s="163"/>
      <c r="M683" s="163"/>
    </row>
    <row r="684" ht="12.75" customHeight="1">
      <c r="E684" s="163"/>
      <c r="F684" s="163"/>
      <c r="G684" s="163"/>
      <c r="H684" s="163"/>
      <c r="I684" s="163"/>
      <c r="J684" s="163"/>
      <c r="K684" s="163"/>
      <c r="L684" s="163"/>
      <c r="M684" s="163"/>
    </row>
    <row r="685" ht="12.75" customHeight="1">
      <c r="E685" s="163"/>
      <c r="F685" s="163"/>
      <c r="G685" s="163"/>
      <c r="H685" s="163"/>
      <c r="I685" s="163"/>
      <c r="J685" s="163"/>
      <c r="K685" s="163"/>
      <c r="L685" s="163"/>
      <c r="M685" s="163"/>
    </row>
    <row r="686" ht="12.75" customHeight="1">
      <c r="E686" s="163"/>
      <c r="F686" s="163"/>
      <c r="G686" s="163"/>
      <c r="H686" s="163"/>
      <c r="I686" s="163"/>
      <c r="J686" s="163"/>
      <c r="K686" s="163"/>
      <c r="L686" s="163"/>
      <c r="M686" s="163"/>
    </row>
    <row r="687" ht="12.75" customHeight="1">
      <c r="E687" s="163"/>
      <c r="F687" s="163"/>
      <c r="G687" s="163"/>
      <c r="H687" s="163"/>
      <c r="I687" s="163"/>
      <c r="J687" s="163"/>
      <c r="K687" s="163"/>
      <c r="L687" s="163"/>
      <c r="M687" s="163"/>
    </row>
    <row r="688" ht="12.75" customHeight="1">
      <c r="E688" s="163"/>
      <c r="F688" s="163"/>
      <c r="G688" s="163"/>
      <c r="H688" s="163"/>
      <c r="I688" s="163"/>
      <c r="J688" s="163"/>
      <c r="K688" s="163"/>
      <c r="L688" s="163"/>
      <c r="M688" s="163"/>
    </row>
    <row r="689" ht="12.75" customHeight="1">
      <c r="E689" s="163"/>
      <c r="F689" s="163"/>
      <c r="G689" s="163"/>
      <c r="H689" s="163"/>
      <c r="I689" s="163"/>
      <c r="J689" s="163"/>
      <c r="K689" s="163"/>
      <c r="L689" s="163"/>
      <c r="M689" s="163"/>
    </row>
    <row r="690" ht="12.75" customHeight="1">
      <c r="E690" s="163"/>
      <c r="F690" s="163"/>
      <c r="G690" s="163"/>
      <c r="H690" s="163"/>
      <c r="I690" s="163"/>
      <c r="J690" s="163"/>
      <c r="K690" s="163"/>
      <c r="L690" s="163"/>
      <c r="M690" s="163"/>
    </row>
    <row r="691" ht="12.75" customHeight="1">
      <c r="E691" s="163"/>
      <c r="F691" s="163"/>
      <c r="G691" s="163"/>
      <c r="H691" s="163"/>
      <c r="I691" s="163"/>
      <c r="J691" s="163"/>
      <c r="K691" s="163"/>
      <c r="L691" s="163"/>
      <c r="M691" s="163"/>
    </row>
    <row r="692" ht="12.75" customHeight="1">
      <c r="E692" s="163"/>
      <c r="F692" s="163"/>
      <c r="G692" s="163"/>
      <c r="H692" s="163"/>
      <c r="I692" s="163"/>
      <c r="J692" s="163"/>
      <c r="K692" s="163"/>
      <c r="L692" s="163"/>
      <c r="M692" s="163"/>
    </row>
    <row r="693" ht="12.75" customHeight="1">
      <c r="E693" s="163"/>
      <c r="F693" s="163"/>
      <c r="G693" s="163"/>
      <c r="H693" s="163"/>
      <c r="I693" s="163"/>
      <c r="J693" s="163"/>
      <c r="K693" s="163"/>
      <c r="L693" s="163"/>
      <c r="M693" s="163"/>
    </row>
    <row r="694" ht="12.75" customHeight="1">
      <c r="E694" s="163"/>
      <c r="F694" s="163"/>
      <c r="G694" s="163"/>
      <c r="H694" s="163"/>
      <c r="I694" s="163"/>
      <c r="J694" s="163"/>
      <c r="K694" s="163"/>
      <c r="L694" s="163"/>
      <c r="M694" s="163"/>
    </row>
    <row r="695" ht="12.75" customHeight="1">
      <c r="E695" s="163"/>
      <c r="F695" s="163"/>
      <c r="G695" s="163"/>
      <c r="H695" s="163"/>
      <c r="I695" s="163"/>
      <c r="J695" s="163"/>
      <c r="K695" s="163"/>
      <c r="L695" s="163"/>
      <c r="M695" s="163"/>
    </row>
    <row r="696" ht="12.75" customHeight="1">
      <c r="E696" s="163"/>
      <c r="F696" s="163"/>
      <c r="G696" s="163"/>
      <c r="H696" s="163"/>
      <c r="I696" s="163"/>
      <c r="J696" s="163"/>
      <c r="K696" s="163"/>
      <c r="L696" s="163"/>
      <c r="M696" s="163"/>
    </row>
    <row r="697" ht="12.75" customHeight="1">
      <c r="E697" s="163"/>
      <c r="F697" s="163"/>
      <c r="G697" s="163"/>
      <c r="H697" s="163"/>
      <c r="I697" s="163"/>
      <c r="J697" s="163"/>
      <c r="K697" s="163"/>
      <c r="L697" s="163"/>
      <c r="M697" s="163"/>
    </row>
    <row r="698" ht="12.75" customHeight="1">
      <c r="E698" s="163"/>
      <c r="F698" s="163"/>
      <c r="G698" s="163"/>
      <c r="H698" s="163"/>
      <c r="I698" s="163"/>
      <c r="J698" s="163"/>
      <c r="K698" s="163"/>
      <c r="L698" s="163"/>
      <c r="M698" s="163"/>
    </row>
    <row r="699" ht="12.75" customHeight="1">
      <c r="E699" s="163"/>
      <c r="F699" s="163"/>
      <c r="G699" s="163"/>
      <c r="H699" s="163"/>
      <c r="I699" s="163"/>
      <c r="J699" s="163"/>
      <c r="K699" s="163"/>
      <c r="L699" s="163"/>
      <c r="M699" s="163"/>
    </row>
    <row r="700" ht="12.75" customHeight="1">
      <c r="E700" s="163"/>
      <c r="F700" s="163"/>
      <c r="G700" s="163"/>
      <c r="H700" s="163"/>
      <c r="I700" s="163"/>
      <c r="J700" s="163"/>
      <c r="K700" s="163"/>
      <c r="L700" s="163"/>
      <c r="M700" s="163"/>
    </row>
    <row r="701" ht="12.75" customHeight="1">
      <c r="E701" s="163"/>
      <c r="F701" s="163"/>
      <c r="G701" s="163"/>
      <c r="H701" s="163"/>
      <c r="I701" s="163"/>
      <c r="J701" s="163"/>
      <c r="K701" s="163"/>
      <c r="L701" s="163"/>
      <c r="M701" s="163"/>
    </row>
    <row r="702" ht="12.75" customHeight="1">
      <c r="E702" s="163"/>
      <c r="F702" s="163"/>
      <c r="G702" s="163"/>
      <c r="H702" s="163"/>
      <c r="I702" s="163"/>
      <c r="J702" s="163"/>
      <c r="K702" s="163"/>
      <c r="L702" s="163"/>
      <c r="M702" s="163"/>
    </row>
    <row r="703" ht="12.75" customHeight="1">
      <c r="E703" s="163"/>
      <c r="F703" s="163"/>
      <c r="G703" s="163"/>
      <c r="H703" s="163"/>
      <c r="I703" s="163"/>
      <c r="J703" s="163"/>
      <c r="K703" s="163"/>
      <c r="L703" s="163"/>
      <c r="M703" s="163"/>
    </row>
    <row r="704" ht="12.75" customHeight="1">
      <c r="E704" s="163"/>
      <c r="F704" s="163"/>
      <c r="G704" s="163"/>
      <c r="H704" s="163"/>
      <c r="I704" s="163"/>
      <c r="J704" s="163"/>
      <c r="K704" s="163"/>
      <c r="L704" s="163"/>
      <c r="M704" s="163"/>
    </row>
    <row r="705" ht="12.75" customHeight="1">
      <c r="E705" s="163"/>
      <c r="F705" s="163"/>
      <c r="G705" s="163"/>
      <c r="H705" s="163"/>
      <c r="I705" s="163"/>
      <c r="J705" s="163"/>
      <c r="K705" s="163"/>
      <c r="L705" s="163"/>
      <c r="M705" s="163"/>
    </row>
    <row r="706" ht="12.75" customHeight="1">
      <c r="E706" s="163"/>
      <c r="F706" s="163"/>
      <c r="G706" s="163"/>
      <c r="H706" s="163"/>
      <c r="I706" s="163"/>
      <c r="J706" s="163"/>
      <c r="K706" s="163"/>
      <c r="L706" s="163"/>
      <c r="M706" s="163"/>
    </row>
    <row r="707" ht="12.75" customHeight="1">
      <c r="E707" s="163"/>
      <c r="F707" s="163"/>
      <c r="G707" s="163"/>
      <c r="H707" s="163"/>
      <c r="I707" s="163"/>
      <c r="J707" s="163"/>
      <c r="K707" s="163"/>
      <c r="L707" s="163"/>
      <c r="M707" s="163"/>
    </row>
    <row r="708" ht="12.75" customHeight="1">
      <c r="E708" s="163"/>
      <c r="F708" s="163"/>
      <c r="G708" s="163"/>
      <c r="H708" s="163"/>
      <c r="I708" s="163"/>
      <c r="J708" s="163"/>
      <c r="K708" s="163"/>
      <c r="L708" s="163"/>
      <c r="M708" s="163"/>
    </row>
    <row r="709" ht="12.75" customHeight="1">
      <c r="E709" s="163"/>
      <c r="F709" s="163"/>
      <c r="G709" s="163"/>
      <c r="H709" s="163"/>
      <c r="I709" s="163"/>
      <c r="J709" s="163"/>
      <c r="K709" s="163"/>
      <c r="L709" s="163"/>
      <c r="M709" s="163"/>
    </row>
    <row r="710" ht="12.75" customHeight="1">
      <c r="E710" s="163"/>
      <c r="F710" s="163"/>
      <c r="G710" s="163"/>
      <c r="H710" s="163"/>
      <c r="I710" s="163"/>
      <c r="J710" s="163"/>
      <c r="K710" s="163"/>
      <c r="L710" s="163"/>
      <c r="M710" s="163"/>
    </row>
    <row r="711" ht="12.75" customHeight="1">
      <c r="E711" s="163"/>
      <c r="F711" s="163"/>
      <c r="G711" s="163"/>
      <c r="H711" s="163"/>
      <c r="I711" s="163"/>
      <c r="J711" s="163"/>
      <c r="K711" s="163"/>
      <c r="L711" s="163"/>
      <c r="M711" s="163"/>
    </row>
    <row r="712" ht="12.75" customHeight="1">
      <c r="E712" s="163"/>
      <c r="F712" s="163"/>
      <c r="G712" s="163"/>
      <c r="H712" s="163"/>
      <c r="I712" s="163"/>
      <c r="J712" s="163"/>
      <c r="K712" s="163"/>
      <c r="L712" s="163"/>
      <c r="M712" s="163"/>
    </row>
    <row r="713" ht="12.75" customHeight="1">
      <c r="E713" s="163"/>
      <c r="F713" s="163"/>
      <c r="G713" s="163"/>
      <c r="H713" s="163"/>
      <c r="I713" s="163"/>
      <c r="J713" s="163"/>
      <c r="K713" s="163"/>
      <c r="L713" s="163"/>
      <c r="M713" s="163"/>
    </row>
    <row r="714" ht="12.75" customHeight="1">
      <c r="E714" s="163"/>
      <c r="F714" s="163"/>
      <c r="G714" s="163"/>
      <c r="H714" s="163"/>
      <c r="I714" s="163"/>
      <c r="J714" s="163"/>
      <c r="K714" s="163"/>
      <c r="L714" s="163"/>
      <c r="M714" s="163"/>
    </row>
    <row r="715" ht="12.75" customHeight="1">
      <c r="E715" s="163"/>
      <c r="F715" s="163"/>
      <c r="G715" s="163"/>
      <c r="H715" s="163"/>
      <c r="I715" s="163"/>
      <c r="J715" s="163"/>
      <c r="K715" s="163"/>
      <c r="L715" s="163"/>
      <c r="M715" s="163"/>
    </row>
    <row r="716" ht="12.75" customHeight="1">
      <c r="E716" s="163"/>
      <c r="F716" s="163"/>
      <c r="G716" s="163"/>
      <c r="H716" s="163"/>
      <c r="I716" s="163"/>
      <c r="J716" s="163"/>
      <c r="K716" s="163"/>
      <c r="L716" s="163"/>
      <c r="M716" s="163"/>
    </row>
    <row r="717" ht="12.75" customHeight="1">
      <c r="E717" s="163"/>
      <c r="F717" s="163"/>
      <c r="G717" s="163"/>
      <c r="H717" s="163"/>
      <c r="I717" s="163"/>
      <c r="J717" s="163"/>
      <c r="K717" s="163"/>
      <c r="L717" s="163"/>
      <c r="M717" s="163"/>
    </row>
    <row r="718" ht="12.75" customHeight="1">
      <c r="E718" s="163"/>
      <c r="F718" s="163"/>
      <c r="G718" s="163"/>
      <c r="H718" s="163"/>
      <c r="I718" s="163"/>
      <c r="J718" s="163"/>
      <c r="K718" s="163"/>
      <c r="L718" s="163"/>
      <c r="M718" s="163"/>
    </row>
    <row r="719" ht="12.75" customHeight="1">
      <c r="E719" s="163"/>
      <c r="F719" s="163"/>
      <c r="G719" s="163"/>
      <c r="H719" s="163"/>
      <c r="I719" s="163"/>
      <c r="J719" s="163"/>
      <c r="K719" s="163"/>
      <c r="L719" s="163"/>
      <c r="M719" s="163"/>
    </row>
    <row r="720" ht="12.75" customHeight="1">
      <c r="E720" s="163"/>
      <c r="F720" s="163"/>
      <c r="G720" s="163"/>
      <c r="H720" s="163"/>
      <c r="I720" s="163"/>
      <c r="J720" s="163"/>
      <c r="K720" s="163"/>
      <c r="L720" s="163"/>
      <c r="M720" s="163"/>
    </row>
    <row r="721" ht="12.75" customHeight="1">
      <c r="E721" s="163"/>
      <c r="F721" s="163"/>
      <c r="G721" s="163"/>
      <c r="H721" s="163"/>
      <c r="I721" s="163"/>
      <c r="J721" s="163"/>
      <c r="K721" s="163"/>
      <c r="L721" s="163"/>
      <c r="M721" s="163"/>
    </row>
    <row r="722" ht="12.75" customHeight="1">
      <c r="E722" s="163"/>
      <c r="F722" s="163"/>
      <c r="G722" s="163"/>
      <c r="H722" s="163"/>
      <c r="I722" s="163"/>
      <c r="J722" s="163"/>
      <c r="K722" s="163"/>
      <c r="L722" s="163"/>
      <c r="M722" s="163"/>
    </row>
    <row r="723" ht="12.75" customHeight="1">
      <c r="E723" s="163"/>
      <c r="F723" s="163"/>
      <c r="G723" s="163"/>
      <c r="H723" s="163"/>
      <c r="I723" s="163"/>
      <c r="J723" s="163"/>
      <c r="K723" s="163"/>
      <c r="L723" s="163"/>
      <c r="M723" s="163"/>
    </row>
    <row r="724" ht="12.75" customHeight="1">
      <c r="E724" s="163"/>
      <c r="F724" s="163"/>
      <c r="G724" s="163"/>
      <c r="H724" s="163"/>
      <c r="I724" s="163"/>
      <c r="J724" s="163"/>
      <c r="K724" s="163"/>
      <c r="L724" s="163"/>
      <c r="M724" s="163"/>
    </row>
    <row r="725" ht="12.75" customHeight="1">
      <c r="E725" s="163"/>
      <c r="F725" s="163"/>
      <c r="G725" s="163"/>
      <c r="H725" s="163"/>
      <c r="I725" s="163"/>
      <c r="J725" s="163"/>
      <c r="K725" s="163"/>
      <c r="L725" s="163"/>
      <c r="M725" s="163"/>
    </row>
    <row r="726" ht="12.75" customHeight="1">
      <c r="E726" s="163"/>
      <c r="F726" s="163"/>
      <c r="G726" s="163"/>
      <c r="H726" s="163"/>
      <c r="I726" s="163"/>
      <c r="J726" s="163"/>
      <c r="K726" s="163"/>
      <c r="L726" s="163"/>
      <c r="M726" s="163"/>
    </row>
    <row r="727" ht="12.75" customHeight="1">
      <c r="E727" s="163"/>
      <c r="F727" s="163"/>
      <c r="G727" s="163"/>
      <c r="H727" s="163"/>
      <c r="I727" s="163"/>
      <c r="J727" s="163"/>
      <c r="K727" s="163"/>
      <c r="L727" s="163"/>
      <c r="M727" s="163"/>
    </row>
    <row r="728" ht="12.75" customHeight="1">
      <c r="E728" s="163"/>
      <c r="F728" s="163"/>
      <c r="G728" s="163"/>
      <c r="H728" s="163"/>
      <c r="I728" s="163"/>
      <c r="J728" s="163"/>
      <c r="K728" s="163"/>
      <c r="L728" s="163"/>
      <c r="M728" s="163"/>
    </row>
    <row r="729" ht="12.75" customHeight="1">
      <c r="E729" s="163"/>
      <c r="F729" s="163"/>
      <c r="G729" s="163"/>
      <c r="H729" s="163"/>
      <c r="I729" s="163"/>
      <c r="J729" s="163"/>
      <c r="K729" s="163"/>
      <c r="L729" s="163"/>
      <c r="M729" s="163"/>
    </row>
    <row r="730" ht="12.75" customHeight="1">
      <c r="E730" s="163"/>
      <c r="F730" s="163"/>
      <c r="G730" s="163"/>
      <c r="H730" s="163"/>
      <c r="I730" s="163"/>
      <c r="J730" s="163"/>
      <c r="K730" s="163"/>
      <c r="L730" s="163"/>
      <c r="M730" s="163"/>
    </row>
    <row r="731" ht="12.75" customHeight="1">
      <c r="E731" s="163"/>
      <c r="F731" s="163"/>
      <c r="G731" s="163"/>
      <c r="H731" s="163"/>
      <c r="I731" s="163"/>
      <c r="J731" s="163"/>
      <c r="K731" s="163"/>
      <c r="L731" s="163"/>
      <c r="M731" s="163"/>
    </row>
    <row r="732" ht="12.75" customHeight="1">
      <c r="E732" s="163"/>
      <c r="F732" s="163"/>
      <c r="G732" s="163"/>
      <c r="H732" s="163"/>
      <c r="I732" s="163"/>
      <c r="J732" s="163"/>
      <c r="K732" s="163"/>
      <c r="L732" s="163"/>
      <c r="M732" s="163"/>
    </row>
    <row r="733" ht="12.75" customHeight="1">
      <c r="E733" s="163"/>
      <c r="F733" s="163"/>
      <c r="G733" s="163"/>
      <c r="H733" s="163"/>
      <c r="I733" s="163"/>
      <c r="J733" s="163"/>
      <c r="K733" s="163"/>
      <c r="L733" s="163"/>
      <c r="M733" s="163"/>
    </row>
    <row r="734" ht="12.75" customHeight="1">
      <c r="E734" s="163"/>
      <c r="F734" s="163"/>
      <c r="G734" s="163"/>
      <c r="H734" s="163"/>
      <c r="I734" s="163"/>
      <c r="J734" s="163"/>
      <c r="K734" s="163"/>
      <c r="L734" s="163"/>
      <c r="M734" s="163"/>
    </row>
    <row r="735" ht="12.75" customHeight="1">
      <c r="E735" s="163"/>
      <c r="F735" s="163"/>
      <c r="G735" s="163"/>
      <c r="H735" s="163"/>
      <c r="I735" s="163"/>
      <c r="J735" s="163"/>
      <c r="K735" s="163"/>
      <c r="L735" s="163"/>
      <c r="M735" s="163"/>
    </row>
    <row r="736" ht="12.75" customHeight="1">
      <c r="E736" s="163"/>
      <c r="F736" s="163"/>
      <c r="G736" s="163"/>
      <c r="H736" s="163"/>
      <c r="I736" s="163"/>
      <c r="J736" s="163"/>
      <c r="K736" s="163"/>
      <c r="L736" s="163"/>
      <c r="M736" s="163"/>
    </row>
    <row r="737" ht="12.75" customHeight="1">
      <c r="E737" s="163"/>
      <c r="F737" s="163"/>
      <c r="G737" s="163"/>
      <c r="H737" s="163"/>
      <c r="I737" s="163"/>
      <c r="J737" s="163"/>
      <c r="K737" s="163"/>
      <c r="L737" s="163"/>
      <c r="M737" s="163"/>
    </row>
    <row r="738" ht="12.75" customHeight="1">
      <c r="E738" s="163"/>
      <c r="F738" s="163"/>
      <c r="G738" s="163"/>
      <c r="H738" s="163"/>
      <c r="I738" s="163"/>
      <c r="J738" s="163"/>
      <c r="K738" s="163"/>
      <c r="L738" s="163"/>
      <c r="M738" s="163"/>
    </row>
    <row r="739" ht="12.75" customHeight="1">
      <c r="E739" s="163"/>
      <c r="F739" s="163"/>
      <c r="G739" s="163"/>
      <c r="H739" s="163"/>
      <c r="I739" s="163"/>
      <c r="J739" s="163"/>
      <c r="K739" s="163"/>
      <c r="L739" s="163"/>
      <c r="M739" s="163"/>
    </row>
    <row r="740" ht="12.75" customHeight="1">
      <c r="E740" s="163"/>
      <c r="F740" s="163"/>
      <c r="G740" s="163"/>
      <c r="H740" s="163"/>
      <c r="I740" s="163"/>
      <c r="J740" s="163"/>
      <c r="K740" s="163"/>
      <c r="L740" s="163"/>
      <c r="M740" s="163"/>
    </row>
    <row r="741" ht="12.75" customHeight="1">
      <c r="E741" s="163"/>
      <c r="F741" s="163"/>
      <c r="G741" s="163"/>
      <c r="H741" s="163"/>
      <c r="I741" s="163"/>
      <c r="J741" s="163"/>
      <c r="K741" s="163"/>
      <c r="L741" s="163"/>
      <c r="M741" s="163"/>
    </row>
    <row r="742" ht="12.75" customHeight="1">
      <c r="E742" s="163"/>
      <c r="F742" s="163"/>
      <c r="G742" s="163"/>
      <c r="H742" s="163"/>
      <c r="I742" s="163"/>
      <c r="J742" s="163"/>
      <c r="K742" s="163"/>
      <c r="L742" s="163"/>
      <c r="M742" s="163"/>
    </row>
    <row r="743" ht="12.75" customHeight="1">
      <c r="E743" s="163"/>
      <c r="F743" s="163"/>
      <c r="G743" s="163"/>
      <c r="H743" s="163"/>
      <c r="I743" s="163"/>
      <c r="J743" s="163"/>
      <c r="K743" s="163"/>
      <c r="L743" s="163"/>
      <c r="M743" s="163"/>
    </row>
    <row r="744" ht="12.75" customHeight="1">
      <c r="E744" s="163"/>
      <c r="F744" s="163"/>
      <c r="G744" s="163"/>
      <c r="H744" s="163"/>
      <c r="I744" s="163"/>
      <c r="J744" s="163"/>
      <c r="K744" s="163"/>
      <c r="L744" s="163"/>
      <c r="M744" s="163"/>
    </row>
    <row r="745" ht="12.75" customHeight="1">
      <c r="E745" s="163"/>
      <c r="F745" s="163"/>
      <c r="G745" s="163"/>
      <c r="H745" s="163"/>
      <c r="I745" s="163"/>
      <c r="J745" s="163"/>
      <c r="K745" s="163"/>
      <c r="L745" s="163"/>
      <c r="M745" s="163"/>
    </row>
    <row r="746" ht="12.75" customHeight="1">
      <c r="E746" s="163"/>
      <c r="F746" s="163"/>
      <c r="G746" s="163"/>
      <c r="H746" s="163"/>
      <c r="I746" s="163"/>
      <c r="J746" s="163"/>
      <c r="K746" s="163"/>
      <c r="L746" s="163"/>
      <c r="M746" s="163"/>
    </row>
    <row r="747" ht="12.75" customHeight="1">
      <c r="E747" s="163"/>
      <c r="F747" s="163"/>
      <c r="G747" s="163"/>
      <c r="H747" s="163"/>
      <c r="I747" s="163"/>
      <c r="J747" s="163"/>
      <c r="K747" s="163"/>
      <c r="L747" s="163"/>
      <c r="M747" s="163"/>
    </row>
    <row r="748" ht="12.75" customHeight="1">
      <c r="E748" s="163"/>
      <c r="F748" s="163"/>
      <c r="G748" s="163"/>
      <c r="H748" s="163"/>
      <c r="I748" s="163"/>
      <c r="J748" s="163"/>
      <c r="K748" s="163"/>
      <c r="L748" s="163"/>
      <c r="M748" s="163"/>
    </row>
    <row r="749" ht="12.75" customHeight="1">
      <c r="E749" s="163"/>
      <c r="F749" s="163"/>
      <c r="G749" s="163"/>
      <c r="H749" s="163"/>
      <c r="I749" s="163"/>
      <c r="J749" s="163"/>
      <c r="K749" s="163"/>
      <c r="L749" s="163"/>
      <c r="M749" s="163"/>
    </row>
    <row r="750" ht="12.75" customHeight="1">
      <c r="E750" s="163"/>
      <c r="F750" s="163"/>
      <c r="G750" s="163"/>
      <c r="H750" s="163"/>
      <c r="I750" s="163"/>
      <c r="J750" s="163"/>
      <c r="K750" s="163"/>
      <c r="L750" s="163"/>
      <c r="M750" s="163"/>
    </row>
    <row r="751" ht="12.75" customHeight="1">
      <c r="E751" s="163"/>
      <c r="F751" s="163"/>
      <c r="G751" s="163"/>
      <c r="H751" s="163"/>
      <c r="I751" s="163"/>
      <c r="J751" s="163"/>
      <c r="K751" s="163"/>
      <c r="L751" s="163"/>
      <c r="M751" s="163"/>
    </row>
    <row r="752" ht="12.75" customHeight="1">
      <c r="E752" s="163"/>
      <c r="F752" s="163"/>
      <c r="G752" s="163"/>
      <c r="H752" s="163"/>
      <c r="I752" s="163"/>
      <c r="J752" s="163"/>
      <c r="K752" s="163"/>
      <c r="L752" s="163"/>
      <c r="M752" s="163"/>
    </row>
    <row r="753" ht="12.75" customHeight="1">
      <c r="E753" s="163"/>
      <c r="F753" s="163"/>
      <c r="G753" s="163"/>
      <c r="H753" s="163"/>
      <c r="I753" s="163"/>
      <c r="J753" s="163"/>
      <c r="K753" s="163"/>
      <c r="L753" s="163"/>
      <c r="M753" s="163"/>
    </row>
    <row r="754" ht="12.75" customHeight="1">
      <c r="E754" s="163"/>
      <c r="F754" s="163"/>
      <c r="G754" s="163"/>
      <c r="H754" s="163"/>
      <c r="I754" s="163"/>
      <c r="J754" s="163"/>
      <c r="K754" s="163"/>
      <c r="L754" s="163"/>
      <c r="M754" s="163"/>
    </row>
    <row r="755" ht="12.75" customHeight="1">
      <c r="E755" s="163"/>
      <c r="F755" s="163"/>
      <c r="G755" s="163"/>
      <c r="H755" s="163"/>
      <c r="I755" s="163"/>
      <c r="J755" s="163"/>
      <c r="K755" s="163"/>
      <c r="L755" s="163"/>
      <c r="M755" s="163"/>
    </row>
    <row r="756" ht="12.75" customHeight="1">
      <c r="E756" s="163"/>
      <c r="F756" s="163"/>
      <c r="G756" s="163"/>
      <c r="H756" s="163"/>
      <c r="I756" s="163"/>
      <c r="J756" s="163"/>
      <c r="K756" s="163"/>
      <c r="L756" s="163"/>
      <c r="M756" s="163"/>
    </row>
    <row r="757" ht="12.75" customHeight="1">
      <c r="E757" s="163"/>
      <c r="F757" s="163"/>
      <c r="G757" s="163"/>
      <c r="H757" s="163"/>
      <c r="I757" s="163"/>
      <c r="J757" s="163"/>
      <c r="K757" s="163"/>
      <c r="L757" s="163"/>
      <c r="M757" s="163"/>
    </row>
    <row r="758" ht="12.75" customHeight="1">
      <c r="E758" s="163"/>
      <c r="F758" s="163"/>
      <c r="G758" s="163"/>
      <c r="H758" s="163"/>
      <c r="I758" s="163"/>
      <c r="J758" s="163"/>
      <c r="K758" s="163"/>
      <c r="L758" s="163"/>
      <c r="M758" s="163"/>
    </row>
    <row r="759" ht="12.75" customHeight="1">
      <c r="E759" s="163"/>
      <c r="F759" s="163"/>
      <c r="G759" s="163"/>
      <c r="H759" s="163"/>
      <c r="I759" s="163"/>
      <c r="J759" s="163"/>
      <c r="K759" s="163"/>
      <c r="L759" s="163"/>
      <c r="M759" s="163"/>
    </row>
    <row r="760" ht="12.75" customHeight="1">
      <c r="E760" s="163"/>
      <c r="F760" s="163"/>
      <c r="G760" s="163"/>
      <c r="H760" s="163"/>
      <c r="I760" s="163"/>
      <c r="J760" s="163"/>
      <c r="K760" s="163"/>
      <c r="L760" s="163"/>
      <c r="M760" s="163"/>
    </row>
    <row r="761" ht="12.75" customHeight="1">
      <c r="E761" s="163"/>
      <c r="F761" s="163"/>
      <c r="G761" s="163"/>
      <c r="H761" s="163"/>
      <c r="I761" s="163"/>
      <c r="J761" s="163"/>
      <c r="K761" s="163"/>
      <c r="L761" s="163"/>
      <c r="M761" s="163"/>
    </row>
    <row r="762" ht="12.75" customHeight="1">
      <c r="E762" s="163"/>
      <c r="F762" s="163"/>
      <c r="G762" s="163"/>
      <c r="H762" s="163"/>
      <c r="I762" s="163"/>
      <c r="J762" s="163"/>
      <c r="K762" s="163"/>
      <c r="L762" s="163"/>
      <c r="M762" s="163"/>
    </row>
    <row r="763" ht="12.75" customHeight="1">
      <c r="E763" s="163"/>
      <c r="F763" s="163"/>
      <c r="G763" s="163"/>
      <c r="H763" s="163"/>
      <c r="I763" s="163"/>
      <c r="J763" s="163"/>
      <c r="K763" s="163"/>
      <c r="L763" s="163"/>
      <c r="M763" s="163"/>
    </row>
    <row r="764" ht="12.75" customHeight="1">
      <c r="E764" s="163"/>
      <c r="F764" s="163"/>
      <c r="G764" s="163"/>
      <c r="H764" s="163"/>
      <c r="I764" s="163"/>
      <c r="J764" s="163"/>
      <c r="K764" s="163"/>
      <c r="L764" s="163"/>
      <c r="M764" s="163"/>
    </row>
    <row r="765" ht="12.75" customHeight="1">
      <c r="E765" s="163"/>
      <c r="F765" s="163"/>
      <c r="G765" s="163"/>
      <c r="H765" s="163"/>
      <c r="I765" s="163"/>
      <c r="J765" s="163"/>
      <c r="K765" s="163"/>
      <c r="L765" s="163"/>
      <c r="M765" s="163"/>
    </row>
    <row r="766" ht="12.75" customHeight="1">
      <c r="E766" s="163"/>
      <c r="F766" s="163"/>
      <c r="G766" s="163"/>
      <c r="H766" s="163"/>
      <c r="I766" s="163"/>
      <c r="J766" s="163"/>
      <c r="K766" s="163"/>
      <c r="L766" s="163"/>
      <c r="M766" s="163"/>
    </row>
    <row r="767" ht="12.75" customHeight="1">
      <c r="E767" s="163"/>
      <c r="F767" s="163"/>
      <c r="G767" s="163"/>
      <c r="H767" s="163"/>
      <c r="I767" s="163"/>
      <c r="J767" s="163"/>
      <c r="K767" s="163"/>
      <c r="L767" s="163"/>
      <c r="M767" s="163"/>
    </row>
    <row r="768" ht="12.75" customHeight="1">
      <c r="E768" s="163"/>
      <c r="F768" s="163"/>
      <c r="G768" s="163"/>
      <c r="H768" s="163"/>
      <c r="I768" s="163"/>
      <c r="J768" s="163"/>
      <c r="K768" s="163"/>
      <c r="L768" s="163"/>
      <c r="M768" s="163"/>
    </row>
    <row r="769" ht="12.75" customHeight="1">
      <c r="E769" s="163"/>
      <c r="F769" s="163"/>
      <c r="G769" s="163"/>
      <c r="H769" s="163"/>
      <c r="I769" s="163"/>
      <c r="J769" s="163"/>
      <c r="K769" s="163"/>
      <c r="L769" s="163"/>
      <c r="M769" s="163"/>
    </row>
    <row r="770" ht="12.75" customHeight="1">
      <c r="E770" s="163"/>
      <c r="F770" s="163"/>
      <c r="G770" s="163"/>
      <c r="H770" s="163"/>
      <c r="I770" s="163"/>
      <c r="J770" s="163"/>
      <c r="K770" s="163"/>
      <c r="L770" s="163"/>
      <c r="M770" s="163"/>
    </row>
    <row r="771" ht="12.75" customHeight="1">
      <c r="E771" s="163"/>
      <c r="F771" s="163"/>
      <c r="G771" s="163"/>
      <c r="H771" s="163"/>
      <c r="I771" s="163"/>
      <c r="J771" s="163"/>
      <c r="K771" s="163"/>
      <c r="L771" s="163"/>
      <c r="M771" s="163"/>
    </row>
    <row r="772" ht="12.75" customHeight="1">
      <c r="E772" s="163"/>
      <c r="F772" s="163"/>
      <c r="G772" s="163"/>
      <c r="H772" s="163"/>
      <c r="I772" s="163"/>
      <c r="J772" s="163"/>
      <c r="K772" s="163"/>
      <c r="L772" s="163"/>
      <c r="M772" s="163"/>
    </row>
    <row r="773" ht="12.75" customHeight="1">
      <c r="E773" s="163"/>
      <c r="F773" s="163"/>
      <c r="G773" s="163"/>
      <c r="H773" s="163"/>
      <c r="I773" s="163"/>
      <c r="J773" s="163"/>
      <c r="K773" s="163"/>
      <c r="L773" s="163"/>
      <c r="M773" s="163"/>
    </row>
    <row r="774" ht="12.75" customHeight="1">
      <c r="E774" s="163"/>
      <c r="F774" s="163"/>
      <c r="G774" s="163"/>
      <c r="H774" s="163"/>
      <c r="I774" s="163"/>
      <c r="J774" s="163"/>
      <c r="K774" s="163"/>
      <c r="L774" s="163"/>
      <c r="M774" s="163"/>
    </row>
    <row r="775" ht="12.75" customHeight="1">
      <c r="E775" s="163"/>
      <c r="F775" s="163"/>
      <c r="G775" s="163"/>
      <c r="H775" s="163"/>
      <c r="I775" s="163"/>
      <c r="J775" s="163"/>
      <c r="K775" s="163"/>
      <c r="L775" s="163"/>
      <c r="M775" s="163"/>
    </row>
    <row r="776" ht="12.75" customHeight="1">
      <c r="E776" s="163"/>
      <c r="F776" s="163"/>
      <c r="G776" s="163"/>
      <c r="H776" s="163"/>
      <c r="I776" s="163"/>
      <c r="J776" s="163"/>
      <c r="K776" s="163"/>
      <c r="L776" s="163"/>
      <c r="M776" s="163"/>
    </row>
    <row r="777" ht="12.75" customHeight="1">
      <c r="E777" s="163"/>
      <c r="F777" s="163"/>
      <c r="G777" s="163"/>
      <c r="H777" s="163"/>
      <c r="I777" s="163"/>
      <c r="J777" s="163"/>
      <c r="K777" s="163"/>
      <c r="L777" s="163"/>
      <c r="M777" s="163"/>
    </row>
    <row r="778" ht="12.75" customHeight="1">
      <c r="E778" s="163"/>
      <c r="F778" s="163"/>
      <c r="G778" s="163"/>
      <c r="H778" s="163"/>
      <c r="I778" s="163"/>
      <c r="J778" s="163"/>
      <c r="K778" s="163"/>
      <c r="L778" s="163"/>
      <c r="M778" s="163"/>
    </row>
    <row r="779" ht="12.75" customHeight="1">
      <c r="E779" s="163"/>
      <c r="F779" s="163"/>
      <c r="G779" s="163"/>
      <c r="H779" s="163"/>
      <c r="I779" s="163"/>
      <c r="J779" s="163"/>
      <c r="K779" s="163"/>
      <c r="L779" s="163"/>
      <c r="M779" s="163"/>
    </row>
    <row r="780" ht="12.75" customHeight="1">
      <c r="E780" s="163"/>
      <c r="F780" s="163"/>
      <c r="G780" s="163"/>
      <c r="H780" s="163"/>
      <c r="I780" s="163"/>
      <c r="J780" s="163"/>
      <c r="K780" s="163"/>
      <c r="L780" s="163"/>
      <c r="M780" s="163"/>
    </row>
    <row r="781" ht="12.75" customHeight="1">
      <c r="E781" s="163"/>
      <c r="F781" s="163"/>
      <c r="G781" s="163"/>
      <c r="H781" s="163"/>
      <c r="I781" s="163"/>
      <c r="J781" s="163"/>
      <c r="K781" s="163"/>
      <c r="L781" s="163"/>
      <c r="M781" s="163"/>
    </row>
    <row r="782" ht="12.75" customHeight="1">
      <c r="E782" s="163"/>
      <c r="F782" s="163"/>
      <c r="G782" s="163"/>
      <c r="H782" s="163"/>
      <c r="I782" s="163"/>
      <c r="J782" s="163"/>
      <c r="K782" s="163"/>
      <c r="L782" s="163"/>
      <c r="M782" s="163"/>
    </row>
    <row r="783" ht="12.75" customHeight="1">
      <c r="E783" s="163"/>
      <c r="F783" s="163"/>
      <c r="G783" s="163"/>
      <c r="H783" s="163"/>
      <c r="I783" s="163"/>
      <c r="J783" s="163"/>
      <c r="K783" s="163"/>
      <c r="L783" s="163"/>
      <c r="M783" s="163"/>
    </row>
    <row r="784" ht="12.75" customHeight="1">
      <c r="E784" s="163"/>
      <c r="F784" s="163"/>
      <c r="G784" s="163"/>
      <c r="H784" s="163"/>
      <c r="I784" s="163"/>
      <c r="J784" s="163"/>
      <c r="K784" s="163"/>
      <c r="L784" s="163"/>
      <c r="M784" s="163"/>
    </row>
    <row r="785" ht="12.75" customHeight="1">
      <c r="E785" s="163"/>
      <c r="F785" s="163"/>
      <c r="G785" s="163"/>
      <c r="H785" s="163"/>
      <c r="I785" s="163"/>
      <c r="J785" s="163"/>
      <c r="K785" s="163"/>
      <c r="L785" s="163"/>
      <c r="M785" s="163"/>
    </row>
    <row r="786" ht="12.75" customHeight="1">
      <c r="E786" s="163"/>
      <c r="F786" s="163"/>
      <c r="G786" s="163"/>
      <c r="H786" s="163"/>
      <c r="I786" s="163"/>
      <c r="J786" s="163"/>
      <c r="K786" s="163"/>
      <c r="L786" s="163"/>
      <c r="M786" s="163"/>
    </row>
    <row r="787" ht="12.75" customHeight="1">
      <c r="E787" s="163"/>
      <c r="F787" s="163"/>
      <c r="G787" s="163"/>
      <c r="H787" s="163"/>
      <c r="I787" s="163"/>
      <c r="J787" s="163"/>
      <c r="K787" s="163"/>
      <c r="L787" s="163"/>
      <c r="M787" s="163"/>
    </row>
    <row r="788" ht="12.75" customHeight="1">
      <c r="E788" s="163"/>
      <c r="F788" s="163"/>
      <c r="G788" s="163"/>
      <c r="H788" s="163"/>
      <c r="I788" s="163"/>
      <c r="J788" s="163"/>
      <c r="K788" s="163"/>
      <c r="L788" s="163"/>
      <c r="M788" s="163"/>
    </row>
    <row r="789" ht="12.75" customHeight="1">
      <c r="E789" s="163"/>
      <c r="F789" s="163"/>
      <c r="G789" s="163"/>
      <c r="H789" s="163"/>
      <c r="I789" s="163"/>
      <c r="J789" s="163"/>
      <c r="K789" s="163"/>
      <c r="L789" s="163"/>
      <c r="M789" s="163"/>
    </row>
    <row r="790" ht="12.75" customHeight="1">
      <c r="E790" s="163"/>
      <c r="F790" s="163"/>
      <c r="G790" s="163"/>
      <c r="H790" s="163"/>
      <c r="I790" s="163"/>
      <c r="J790" s="163"/>
      <c r="K790" s="163"/>
      <c r="L790" s="163"/>
      <c r="M790" s="163"/>
    </row>
    <row r="791" ht="12.75" customHeight="1">
      <c r="E791" s="163"/>
      <c r="F791" s="163"/>
      <c r="G791" s="163"/>
      <c r="H791" s="163"/>
      <c r="I791" s="163"/>
      <c r="J791" s="163"/>
      <c r="K791" s="163"/>
      <c r="L791" s="163"/>
      <c r="M791" s="163"/>
    </row>
    <row r="792" ht="12.75" customHeight="1">
      <c r="E792" s="163"/>
      <c r="F792" s="163"/>
      <c r="G792" s="163"/>
      <c r="H792" s="163"/>
      <c r="I792" s="163"/>
      <c r="J792" s="163"/>
      <c r="K792" s="163"/>
      <c r="L792" s="163"/>
      <c r="M792" s="163"/>
    </row>
    <row r="793" ht="12.75" customHeight="1">
      <c r="E793" s="163"/>
      <c r="F793" s="163"/>
      <c r="G793" s="163"/>
      <c r="H793" s="163"/>
      <c r="I793" s="163"/>
      <c r="J793" s="163"/>
      <c r="K793" s="163"/>
      <c r="L793" s="163"/>
      <c r="M793" s="163"/>
    </row>
    <row r="794" ht="12.75" customHeight="1">
      <c r="E794" s="163"/>
      <c r="F794" s="163"/>
      <c r="G794" s="163"/>
      <c r="H794" s="163"/>
      <c r="I794" s="163"/>
      <c r="J794" s="163"/>
      <c r="K794" s="163"/>
      <c r="L794" s="163"/>
      <c r="M794" s="163"/>
    </row>
    <row r="795" ht="12.75" customHeight="1">
      <c r="E795" s="163"/>
      <c r="F795" s="163"/>
      <c r="G795" s="163"/>
      <c r="H795" s="163"/>
      <c r="I795" s="163"/>
      <c r="J795" s="163"/>
      <c r="K795" s="163"/>
      <c r="L795" s="163"/>
      <c r="M795" s="163"/>
    </row>
    <row r="796" ht="12.75" customHeight="1">
      <c r="E796" s="163"/>
      <c r="F796" s="163"/>
      <c r="G796" s="163"/>
      <c r="H796" s="163"/>
      <c r="I796" s="163"/>
      <c r="J796" s="163"/>
      <c r="K796" s="163"/>
      <c r="L796" s="163"/>
      <c r="M796" s="163"/>
    </row>
    <row r="797" ht="12.75" customHeight="1">
      <c r="E797" s="163"/>
      <c r="F797" s="163"/>
      <c r="G797" s="163"/>
      <c r="H797" s="163"/>
      <c r="I797" s="163"/>
      <c r="J797" s="163"/>
      <c r="K797" s="163"/>
      <c r="L797" s="163"/>
      <c r="M797" s="163"/>
    </row>
    <row r="798" ht="12.75" customHeight="1">
      <c r="E798" s="163"/>
      <c r="F798" s="163"/>
      <c r="G798" s="163"/>
      <c r="H798" s="163"/>
      <c r="I798" s="163"/>
      <c r="J798" s="163"/>
      <c r="K798" s="163"/>
      <c r="L798" s="163"/>
      <c r="M798" s="163"/>
    </row>
    <row r="799" ht="12.75" customHeight="1">
      <c r="E799" s="163"/>
      <c r="F799" s="163"/>
      <c r="G799" s="163"/>
      <c r="H799" s="163"/>
      <c r="I799" s="163"/>
      <c r="J799" s="163"/>
      <c r="K799" s="163"/>
      <c r="L799" s="163"/>
      <c r="M799" s="163"/>
    </row>
    <row r="800" ht="12.75" customHeight="1">
      <c r="E800" s="163"/>
      <c r="F800" s="163"/>
      <c r="G800" s="163"/>
      <c r="H800" s="163"/>
      <c r="I800" s="163"/>
      <c r="J800" s="163"/>
      <c r="K800" s="163"/>
      <c r="L800" s="163"/>
      <c r="M800" s="163"/>
    </row>
    <row r="801" ht="12.75" customHeight="1">
      <c r="E801" s="163"/>
      <c r="F801" s="163"/>
      <c r="G801" s="163"/>
      <c r="H801" s="163"/>
      <c r="I801" s="163"/>
      <c r="J801" s="163"/>
      <c r="K801" s="163"/>
      <c r="L801" s="163"/>
      <c r="M801" s="163"/>
    </row>
    <row r="802" ht="12.75" customHeight="1">
      <c r="E802" s="163"/>
      <c r="F802" s="163"/>
      <c r="G802" s="163"/>
      <c r="H802" s="163"/>
      <c r="I802" s="163"/>
      <c r="J802" s="163"/>
      <c r="K802" s="163"/>
      <c r="L802" s="163"/>
      <c r="M802" s="163"/>
    </row>
    <row r="803" ht="12.75" customHeight="1">
      <c r="E803" s="163"/>
      <c r="F803" s="163"/>
      <c r="G803" s="163"/>
      <c r="H803" s="163"/>
      <c r="I803" s="163"/>
      <c r="J803" s="163"/>
      <c r="K803" s="163"/>
      <c r="L803" s="163"/>
      <c r="M803" s="163"/>
    </row>
    <row r="804" ht="12.75" customHeight="1">
      <c r="E804" s="163"/>
      <c r="F804" s="163"/>
      <c r="G804" s="163"/>
      <c r="H804" s="163"/>
      <c r="I804" s="163"/>
      <c r="J804" s="163"/>
      <c r="K804" s="163"/>
      <c r="L804" s="163"/>
      <c r="M804" s="163"/>
    </row>
    <row r="805" ht="12.75" customHeight="1">
      <c r="E805" s="163"/>
      <c r="F805" s="163"/>
      <c r="G805" s="163"/>
      <c r="H805" s="163"/>
      <c r="I805" s="163"/>
      <c r="J805" s="163"/>
      <c r="K805" s="163"/>
      <c r="L805" s="163"/>
      <c r="M805" s="163"/>
    </row>
    <row r="806" ht="12.75" customHeight="1">
      <c r="E806" s="163"/>
      <c r="F806" s="163"/>
      <c r="G806" s="163"/>
      <c r="H806" s="163"/>
      <c r="I806" s="163"/>
      <c r="J806" s="163"/>
      <c r="K806" s="163"/>
      <c r="L806" s="163"/>
      <c r="M806" s="163"/>
    </row>
    <row r="807" ht="12.75" customHeight="1">
      <c r="E807" s="163"/>
      <c r="F807" s="163"/>
      <c r="G807" s="163"/>
      <c r="H807" s="163"/>
      <c r="I807" s="163"/>
      <c r="J807" s="163"/>
      <c r="K807" s="163"/>
      <c r="L807" s="163"/>
      <c r="M807" s="163"/>
    </row>
    <row r="808" ht="12.75" customHeight="1">
      <c r="E808" s="163"/>
      <c r="F808" s="163"/>
      <c r="G808" s="163"/>
      <c r="H808" s="163"/>
      <c r="I808" s="163"/>
      <c r="J808" s="163"/>
      <c r="K808" s="163"/>
      <c r="L808" s="163"/>
      <c r="M808" s="163"/>
    </row>
    <row r="809" ht="12.75" customHeight="1">
      <c r="E809" s="163"/>
      <c r="F809" s="163"/>
      <c r="G809" s="163"/>
      <c r="H809" s="163"/>
      <c r="I809" s="163"/>
      <c r="J809" s="163"/>
      <c r="K809" s="163"/>
      <c r="L809" s="163"/>
      <c r="M809" s="163"/>
    </row>
    <row r="810" ht="12.75" customHeight="1">
      <c r="E810" s="163"/>
      <c r="F810" s="163"/>
      <c r="G810" s="163"/>
      <c r="H810" s="163"/>
      <c r="I810" s="163"/>
      <c r="J810" s="163"/>
      <c r="K810" s="163"/>
      <c r="L810" s="163"/>
      <c r="M810" s="163"/>
    </row>
    <row r="811" ht="12.75" customHeight="1">
      <c r="E811" s="163"/>
      <c r="F811" s="163"/>
      <c r="G811" s="163"/>
      <c r="H811" s="163"/>
      <c r="I811" s="163"/>
      <c r="J811" s="163"/>
      <c r="K811" s="163"/>
      <c r="L811" s="163"/>
      <c r="M811" s="163"/>
    </row>
    <row r="812" ht="12.75" customHeight="1">
      <c r="E812" s="163"/>
      <c r="F812" s="163"/>
      <c r="G812" s="163"/>
      <c r="H812" s="163"/>
      <c r="I812" s="163"/>
      <c r="J812" s="163"/>
      <c r="K812" s="163"/>
      <c r="L812" s="163"/>
      <c r="M812" s="163"/>
    </row>
    <row r="813" ht="12.75" customHeight="1">
      <c r="E813" s="163"/>
      <c r="F813" s="163"/>
      <c r="G813" s="163"/>
      <c r="H813" s="163"/>
      <c r="I813" s="163"/>
      <c r="J813" s="163"/>
      <c r="K813" s="163"/>
      <c r="L813" s="163"/>
      <c r="M813" s="163"/>
    </row>
    <row r="814" ht="12.75" customHeight="1">
      <c r="E814" s="163"/>
      <c r="F814" s="163"/>
      <c r="G814" s="163"/>
      <c r="H814" s="163"/>
      <c r="I814" s="163"/>
      <c r="J814" s="163"/>
      <c r="K814" s="163"/>
      <c r="L814" s="163"/>
      <c r="M814" s="163"/>
    </row>
    <row r="815" ht="12.75" customHeight="1">
      <c r="E815" s="163"/>
      <c r="F815" s="163"/>
      <c r="G815" s="163"/>
      <c r="H815" s="163"/>
      <c r="I815" s="163"/>
      <c r="J815" s="163"/>
      <c r="K815" s="163"/>
      <c r="L815" s="163"/>
      <c r="M815" s="163"/>
    </row>
    <row r="816" ht="12.75" customHeight="1">
      <c r="E816" s="163"/>
      <c r="F816" s="163"/>
      <c r="G816" s="163"/>
      <c r="H816" s="163"/>
      <c r="I816" s="163"/>
      <c r="J816" s="163"/>
      <c r="K816" s="163"/>
      <c r="L816" s="163"/>
      <c r="M816" s="163"/>
    </row>
    <row r="817" ht="12.75" customHeight="1">
      <c r="E817" s="163"/>
      <c r="F817" s="163"/>
      <c r="G817" s="163"/>
      <c r="H817" s="163"/>
      <c r="I817" s="163"/>
      <c r="J817" s="163"/>
      <c r="K817" s="163"/>
      <c r="L817" s="163"/>
      <c r="M817" s="163"/>
    </row>
    <row r="818" ht="12.75" customHeight="1">
      <c r="E818" s="163"/>
      <c r="F818" s="163"/>
      <c r="G818" s="163"/>
      <c r="H818" s="163"/>
      <c r="I818" s="163"/>
      <c r="J818" s="163"/>
      <c r="K818" s="163"/>
      <c r="L818" s="163"/>
      <c r="M818" s="163"/>
    </row>
    <row r="819" ht="12.75" customHeight="1">
      <c r="E819" s="163"/>
      <c r="F819" s="163"/>
      <c r="G819" s="163"/>
      <c r="H819" s="163"/>
      <c r="I819" s="163"/>
      <c r="J819" s="163"/>
      <c r="K819" s="163"/>
      <c r="L819" s="163"/>
      <c r="M819" s="163"/>
    </row>
    <row r="820" ht="12.75" customHeight="1">
      <c r="E820" s="163"/>
      <c r="F820" s="163"/>
      <c r="G820" s="163"/>
      <c r="H820" s="163"/>
      <c r="I820" s="163"/>
      <c r="J820" s="163"/>
      <c r="K820" s="163"/>
      <c r="L820" s="163"/>
      <c r="M820" s="163"/>
    </row>
    <row r="821" ht="12.75" customHeight="1">
      <c r="E821" s="163"/>
      <c r="F821" s="163"/>
      <c r="G821" s="163"/>
      <c r="H821" s="163"/>
      <c r="I821" s="163"/>
      <c r="J821" s="163"/>
      <c r="K821" s="163"/>
      <c r="L821" s="163"/>
      <c r="M821" s="163"/>
    </row>
    <row r="822" ht="12.75" customHeight="1">
      <c r="E822" s="163"/>
      <c r="F822" s="163"/>
      <c r="G822" s="163"/>
      <c r="H822" s="163"/>
      <c r="I822" s="163"/>
      <c r="J822" s="163"/>
      <c r="K822" s="163"/>
      <c r="L822" s="163"/>
      <c r="M822" s="163"/>
    </row>
    <row r="823" ht="12.75" customHeight="1">
      <c r="E823" s="163"/>
      <c r="F823" s="163"/>
      <c r="G823" s="163"/>
      <c r="H823" s="163"/>
      <c r="I823" s="163"/>
      <c r="J823" s="163"/>
      <c r="K823" s="163"/>
      <c r="L823" s="163"/>
      <c r="M823" s="163"/>
    </row>
    <row r="824" ht="12.75" customHeight="1">
      <c r="E824" s="163"/>
      <c r="F824" s="163"/>
      <c r="G824" s="163"/>
      <c r="H824" s="163"/>
      <c r="I824" s="163"/>
      <c r="J824" s="163"/>
      <c r="K824" s="163"/>
      <c r="L824" s="163"/>
      <c r="M824" s="163"/>
    </row>
    <row r="825" ht="12.75" customHeight="1">
      <c r="E825" s="163"/>
      <c r="F825" s="163"/>
      <c r="G825" s="163"/>
      <c r="H825" s="163"/>
      <c r="I825" s="163"/>
      <c r="J825" s="163"/>
      <c r="K825" s="163"/>
      <c r="L825" s="163"/>
      <c r="M825" s="163"/>
    </row>
    <row r="826" ht="12.75" customHeight="1">
      <c r="E826" s="163"/>
      <c r="F826" s="163"/>
      <c r="G826" s="163"/>
      <c r="H826" s="163"/>
      <c r="I826" s="163"/>
      <c r="J826" s="163"/>
      <c r="K826" s="163"/>
      <c r="L826" s="163"/>
      <c r="M826" s="163"/>
    </row>
    <row r="827" ht="12.75" customHeight="1">
      <c r="E827" s="163"/>
      <c r="F827" s="163"/>
      <c r="G827" s="163"/>
      <c r="H827" s="163"/>
      <c r="I827" s="163"/>
      <c r="J827" s="163"/>
      <c r="K827" s="163"/>
      <c r="L827" s="163"/>
      <c r="M827" s="163"/>
    </row>
    <row r="828" ht="12.75" customHeight="1">
      <c r="E828" s="163"/>
      <c r="F828" s="163"/>
      <c r="G828" s="163"/>
      <c r="H828" s="163"/>
      <c r="I828" s="163"/>
      <c r="J828" s="163"/>
      <c r="K828" s="163"/>
      <c r="L828" s="163"/>
      <c r="M828" s="163"/>
    </row>
    <row r="829" ht="12.75" customHeight="1">
      <c r="E829" s="163"/>
      <c r="F829" s="163"/>
      <c r="G829" s="163"/>
      <c r="H829" s="163"/>
      <c r="I829" s="163"/>
      <c r="J829" s="163"/>
      <c r="K829" s="163"/>
      <c r="L829" s="163"/>
      <c r="M829" s="163"/>
    </row>
    <row r="830" ht="12.75" customHeight="1">
      <c r="E830" s="163"/>
      <c r="F830" s="163"/>
      <c r="G830" s="163"/>
      <c r="H830" s="163"/>
      <c r="I830" s="163"/>
      <c r="J830" s="163"/>
      <c r="K830" s="163"/>
      <c r="L830" s="163"/>
      <c r="M830" s="163"/>
    </row>
    <row r="831" ht="12.75" customHeight="1">
      <c r="E831" s="163"/>
      <c r="F831" s="163"/>
      <c r="G831" s="163"/>
      <c r="H831" s="163"/>
      <c r="I831" s="163"/>
      <c r="J831" s="163"/>
      <c r="K831" s="163"/>
      <c r="L831" s="163"/>
      <c r="M831" s="163"/>
    </row>
    <row r="832" ht="12.75" customHeight="1">
      <c r="E832" s="163"/>
      <c r="F832" s="163"/>
      <c r="G832" s="163"/>
      <c r="H832" s="163"/>
      <c r="I832" s="163"/>
      <c r="J832" s="163"/>
      <c r="K832" s="163"/>
      <c r="L832" s="163"/>
      <c r="M832" s="163"/>
    </row>
    <row r="833" ht="12.75" customHeight="1">
      <c r="E833" s="163"/>
      <c r="F833" s="163"/>
      <c r="G833" s="163"/>
      <c r="H833" s="163"/>
      <c r="I833" s="163"/>
      <c r="J833" s="163"/>
      <c r="K833" s="163"/>
      <c r="L833" s="163"/>
      <c r="M833" s="163"/>
    </row>
    <row r="834" ht="12.75" customHeight="1">
      <c r="E834" s="163"/>
      <c r="F834" s="163"/>
      <c r="G834" s="163"/>
      <c r="H834" s="163"/>
      <c r="I834" s="163"/>
      <c r="J834" s="163"/>
      <c r="K834" s="163"/>
      <c r="L834" s="163"/>
      <c r="M834" s="163"/>
    </row>
    <row r="835" ht="12.75" customHeight="1">
      <c r="E835" s="163"/>
      <c r="F835" s="163"/>
      <c r="G835" s="163"/>
      <c r="H835" s="163"/>
      <c r="I835" s="163"/>
      <c r="J835" s="163"/>
      <c r="K835" s="163"/>
      <c r="L835" s="163"/>
      <c r="M835" s="163"/>
    </row>
    <row r="836" ht="12.75" customHeight="1">
      <c r="E836" s="163"/>
      <c r="F836" s="163"/>
      <c r="G836" s="163"/>
      <c r="H836" s="163"/>
      <c r="I836" s="163"/>
      <c r="J836" s="163"/>
      <c r="K836" s="163"/>
      <c r="L836" s="163"/>
      <c r="M836" s="163"/>
    </row>
    <row r="837" ht="12.75" customHeight="1">
      <c r="E837" s="163"/>
      <c r="F837" s="163"/>
      <c r="G837" s="163"/>
      <c r="H837" s="163"/>
      <c r="I837" s="163"/>
      <c r="J837" s="163"/>
      <c r="K837" s="163"/>
      <c r="L837" s="163"/>
      <c r="M837" s="163"/>
    </row>
    <row r="838" ht="12.75" customHeight="1">
      <c r="E838" s="163"/>
      <c r="F838" s="163"/>
      <c r="G838" s="163"/>
      <c r="H838" s="163"/>
      <c r="I838" s="163"/>
      <c r="J838" s="163"/>
      <c r="K838" s="163"/>
      <c r="L838" s="163"/>
      <c r="M838" s="163"/>
    </row>
    <row r="839" ht="12.75" customHeight="1">
      <c r="E839" s="163"/>
      <c r="F839" s="163"/>
      <c r="G839" s="163"/>
      <c r="H839" s="163"/>
      <c r="I839" s="163"/>
      <c r="J839" s="163"/>
      <c r="K839" s="163"/>
      <c r="L839" s="163"/>
      <c r="M839" s="163"/>
    </row>
    <row r="840" ht="12.75" customHeight="1">
      <c r="E840" s="163"/>
      <c r="F840" s="163"/>
      <c r="G840" s="163"/>
      <c r="H840" s="163"/>
      <c r="I840" s="163"/>
      <c r="J840" s="163"/>
      <c r="K840" s="163"/>
      <c r="L840" s="163"/>
      <c r="M840" s="163"/>
    </row>
    <row r="841" ht="12.75" customHeight="1">
      <c r="E841" s="163"/>
      <c r="F841" s="163"/>
      <c r="G841" s="163"/>
      <c r="H841" s="163"/>
      <c r="I841" s="163"/>
      <c r="J841" s="163"/>
      <c r="K841" s="163"/>
      <c r="L841" s="163"/>
      <c r="M841" s="163"/>
    </row>
    <row r="842" ht="12.75" customHeight="1">
      <c r="E842" s="163"/>
      <c r="F842" s="163"/>
      <c r="G842" s="163"/>
      <c r="H842" s="163"/>
      <c r="I842" s="163"/>
      <c r="J842" s="163"/>
      <c r="K842" s="163"/>
      <c r="L842" s="163"/>
      <c r="M842" s="163"/>
    </row>
    <row r="843" ht="12.75" customHeight="1">
      <c r="E843" s="163"/>
      <c r="F843" s="163"/>
      <c r="G843" s="163"/>
      <c r="H843" s="163"/>
      <c r="I843" s="163"/>
      <c r="J843" s="163"/>
      <c r="K843" s="163"/>
      <c r="L843" s="163"/>
      <c r="M843" s="163"/>
    </row>
    <row r="844" ht="12.75" customHeight="1">
      <c r="E844" s="163"/>
      <c r="F844" s="163"/>
      <c r="G844" s="163"/>
      <c r="H844" s="163"/>
      <c r="I844" s="163"/>
      <c r="J844" s="163"/>
      <c r="K844" s="163"/>
      <c r="L844" s="163"/>
      <c r="M844" s="163"/>
    </row>
    <row r="845" ht="12.75" customHeight="1">
      <c r="E845" s="163"/>
      <c r="F845" s="163"/>
      <c r="G845" s="163"/>
      <c r="H845" s="163"/>
      <c r="I845" s="163"/>
      <c r="J845" s="163"/>
      <c r="K845" s="163"/>
      <c r="L845" s="163"/>
      <c r="M845" s="163"/>
    </row>
    <row r="846" ht="12.75" customHeight="1">
      <c r="E846" s="163"/>
      <c r="F846" s="163"/>
      <c r="G846" s="163"/>
      <c r="H846" s="163"/>
      <c r="I846" s="163"/>
      <c r="J846" s="163"/>
      <c r="K846" s="163"/>
      <c r="L846" s="163"/>
      <c r="M846" s="163"/>
    </row>
    <row r="847" ht="12.75" customHeight="1">
      <c r="E847" s="163"/>
      <c r="F847" s="163"/>
      <c r="G847" s="163"/>
      <c r="H847" s="163"/>
      <c r="I847" s="163"/>
      <c r="J847" s="163"/>
      <c r="K847" s="163"/>
      <c r="L847" s="163"/>
      <c r="M847" s="163"/>
    </row>
    <row r="848" ht="12.75" customHeight="1">
      <c r="E848" s="163"/>
      <c r="F848" s="163"/>
      <c r="G848" s="163"/>
      <c r="H848" s="163"/>
      <c r="I848" s="163"/>
      <c r="J848" s="163"/>
      <c r="K848" s="163"/>
      <c r="L848" s="163"/>
      <c r="M848" s="163"/>
    </row>
    <row r="849" ht="12.75" customHeight="1">
      <c r="E849" s="163"/>
      <c r="F849" s="163"/>
      <c r="G849" s="163"/>
      <c r="H849" s="163"/>
      <c r="I849" s="163"/>
      <c r="J849" s="163"/>
      <c r="K849" s="163"/>
      <c r="L849" s="163"/>
      <c r="M849" s="163"/>
    </row>
    <row r="850" ht="12.75" customHeight="1">
      <c r="E850" s="163"/>
      <c r="F850" s="163"/>
      <c r="G850" s="163"/>
      <c r="H850" s="163"/>
      <c r="I850" s="163"/>
      <c r="J850" s="163"/>
      <c r="K850" s="163"/>
      <c r="L850" s="163"/>
      <c r="M850" s="163"/>
    </row>
    <row r="851" ht="12.75" customHeight="1">
      <c r="E851" s="163"/>
      <c r="F851" s="163"/>
      <c r="G851" s="163"/>
      <c r="H851" s="163"/>
      <c r="I851" s="163"/>
      <c r="J851" s="163"/>
      <c r="K851" s="163"/>
      <c r="L851" s="163"/>
      <c r="M851" s="163"/>
    </row>
    <row r="852" ht="12.75" customHeight="1">
      <c r="E852" s="163"/>
      <c r="F852" s="163"/>
      <c r="G852" s="163"/>
      <c r="H852" s="163"/>
      <c r="I852" s="163"/>
      <c r="J852" s="163"/>
      <c r="K852" s="163"/>
      <c r="L852" s="163"/>
      <c r="M852" s="163"/>
    </row>
    <row r="853" ht="12.75" customHeight="1">
      <c r="E853" s="163"/>
      <c r="F853" s="163"/>
      <c r="G853" s="163"/>
      <c r="H853" s="163"/>
      <c r="I853" s="163"/>
      <c r="J853" s="163"/>
      <c r="K853" s="163"/>
      <c r="L853" s="163"/>
      <c r="M853" s="163"/>
    </row>
    <row r="854" ht="12.75" customHeight="1">
      <c r="E854" s="163"/>
      <c r="F854" s="163"/>
      <c r="G854" s="163"/>
      <c r="H854" s="163"/>
      <c r="I854" s="163"/>
      <c r="J854" s="163"/>
      <c r="K854" s="163"/>
      <c r="L854" s="163"/>
      <c r="M854" s="163"/>
    </row>
    <row r="855" ht="12.75" customHeight="1">
      <c r="E855" s="163"/>
      <c r="F855" s="163"/>
      <c r="G855" s="163"/>
      <c r="H855" s="163"/>
      <c r="I855" s="163"/>
      <c r="J855" s="163"/>
      <c r="K855" s="163"/>
      <c r="L855" s="163"/>
      <c r="M855" s="163"/>
    </row>
    <row r="856" ht="12.75" customHeight="1">
      <c r="E856" s="163"/>
      <c r="F856" s="163"/>
      <c r="G856" s="163"/>
      <c r="H856" s="163"/>
      <c r="I856" s="163"/>
      <c r="J856" s="163"/>
      <c r="K856" s="163"/>
      <c r="L856" s="163"/>
      <c r="M856" s="163"/>
    </row>
    <row r="857" ht="12.75" customHeight="1">
      <c r="E857" s="163"/>
      <c r="F857" s="163"/>
      <c r="G857" s="163"/>
      <c r="H857" s="163"/>
      <c r="I857" s="163"/>
      <c r="J857" s="163"/>
      <c r="K857" s="163"/>
      <c r="L857" s="163"/>
      <c r="M857" s="163"/>
    </row>
    <row r="858" ht="12.75" customHeight="1">
      <c r="E858" s="163"/>
      <c r="F858" s="163"/>
      <c r="G858" s="163"/>
      <c r="H858" s="163"/>
      <c r="I858" s="163"/>
      <c r="J858" s="163"/>
      <c r="K858" s="163"/>
      <c r="L858" s="163"/>
      <c r="M858" s="163"/>
    </row>
    <row r="859" ht="12.75" customHeight="1">
      <c r="E859" s="163"/>
      <c r="F859" s="163"/>
      <c r="G859" s="163"/>
      <c r="H859" s="163"/>
      <c r="I859" s="163"/>
      <c r="J859" s="163"/>
      <c r="K859" s="163"/>
      <c r="L859" s="163"/>
      <c r="M859" s="163"/>
    </row>
    <row r="860" ht="12.75" customHeight="1">
      <c r="E860" s="163"/>
      <c r="F860" s="163"/>
      <c r="G860" s="163"/>
      <c r="H860" s="163"/>
      <c r="I860" s="163"/>
      <c r="J860" s="163"/>
      <c r="K860" s="163"/>
      <c r="L860" s="163"/>
      <c r="M860" s="163"/>
    </row>
    <row r="861" ht="12.75" customHeight="1">
      <c r="E861" s="163"/>
      <c r="F861" s="163"/>
      <c r="G861" s="163"/>
      <c r="H861" s="163"/>
      <c r="I861" s="163"/>
      <c r="J861" s="163"/>
      <c r="K861" s="163"/>
      <c r="L861" s="163"/>
      <c r="M861" s="163"/>
    </row>
    <row r="862" ht="12.75" customHeight="1">
      <c r="E862" s="163"/>
      <c r="F862" s="163"/>
      <c r="G862" s="163"/>
      <c r="H862" s="163"/>
      <c r="I862" s="163"/>
      <c r="J862" s="163"/>
      <c r="K862" s="163"/>
      <c r="L862" s="163"/>
      <c r="M862" s="163"/>
    </row>
    <row r="863" ht="12.75" customHeight="1">
      <c r="E863" s="163"/>
      <c r="F863" s="163"/>
      <c r="G863" s="163"/>
      <c r="H863" s="163"/>
      <c r="I863" s="163"/>
      <c r="J863" s="163"/>
      <c r="K863" s="163"/>
      <c r="L863" s="163"/>
      <c r="M863" s="163"/>
    </row>
    <row r="864" ht="12.75" customHeight="1">
      <c r="E864" s="163"/>
      <c r="F864" s="163"/>
      <c r="G864" s="163"/>
      <c r="H864" s="163"/>
      <c r="I864" s="163"/>
      <c r="J864" s="163"/>
      <c r="K864" s="163"/>
      <c r="L864" s="163"/>
      <c r="M864" s="163"/>
    </row>
    <row r="865" ht="12.75" customHeight="1">
      <c r="E865" s="163"/>
      <c r="F865" s="163"/>
      <c r="G865" s="163"/>
      <c r="H865" s="163"/>
      <c r="I865" s="163"/>
      <c r="J865" s="163"/>
      <c r="K865" s="163"/>
      <c r="L865" s="163"/>
      <c r="M865" s="163"/>
    </row>
    <row r="866" ht="12.75" customHeight="1">
      <c r="E866" s="163"/>
      <c r="F866" s="163"/>
      <c r="G866" s="163"/>
      <c r="H866" s="163"/>
      <c r="I866" s="163"/>
      <c r="J866" s="163"/>
      <c r="K866" s="163"/>
      <c r="L866" s="163"/>
      <c r="M866" s="163"/>
    </row>
    <row r="867" ht="12.75" customHeight="1">
      <c r="E867" s="163"/>
      <c r="F867" s="163"/>
      <c r="G867" s="163"/>
      <c r="H867" s="163"/>
      <c r="I867" s="163"/>
      <c r="J867" s="163"/>
      <c r="K867" s="163"/>
      <c r="L867" s="163"/>
      <c r="M867" s="163"/>
    </row>
    <row r="868" ht="12.75" customHeight="1">
      <c r="E868" s="163"/>
      <c r="F868" s="163"/>
      <c r="G868" s="163"/>
      <c r="H868" s="163"/>
      <c r="I868" s="163"/>
      <c r="J868" s="163"/>
      <c r="K868" s="163"/>
      <c r="L868" s="163"/>
      <c r="M868" s="163"/>
    </row>
    <row r="869" ht="12.75" customHeight="1">
      <c r="E869" s="163"/>
      <c r="F869" s="163"/>
      <c r="G869" s="163"/>
      <c r="H869" s="163"/>
      <c r="I869" s="163"/>
      <c r="J869" s="163"/>
      <c r="K869" s="163"/>
      <c r="L869" s="163"/>
      <c r="M869" s="163"/>
    </row>
    <row r="870" ht="12.75" customHeight="1">
      <c r="E870" s="163"/>
      <c r="F870" s="163"/>
      <c r="G870" s="163"/>
      <c r="H870" s="163"/>
      <c r="I870" s="163"/>
      <c r="J870" s="163"/>
      <c r="K870" s="163"/>
      <c r="L870" s="163"/>
      <c r="M870" s="163"/>
    </row>
    <row r="871" ht="12.75" customHeight="1">
      <c r="E871" s="163"/>
      <c r="F871" s="163"/>
      <c r="G871" s="163"/>
      <c r="H871" s="163"/>
      <c r="I871" s="163"/>
      <c r="J871" s="163"/>
      <c r="K871" s="163"/>
      <c r="L871" s="163"/>
      <c r="M871" s="163"/>
    </row>
    <row r="872" ht="12.75" customHeight="1">
      <c r="E872" s="163"/>
      <c r="F872" s="163"/>
      <c r="G872" s="163"/>
      <c r="H872" s="163"/>
      <c r="I872" s="163"/>
      <c r="J872" s="163"/>
      <c r="K872" s="163"/>
      <c r="L872" s="163"/>
      <c r="M872" s="163"/>
    </row>
    <row r="873" ht="12.75" customHeight="1">
      <c r="E873" s="163"/>
      <c r="F873" s="163"/>
      <c r="G873" s="163"/>
      <c r="H873" s="163"/>
      <c r="I873" s="163"/>
      <c r="J873" s="163"/>
      <c r="K873" s="163"/>
      <c r="L873" s="163"/>
      <c r="M873" s="163"/>
    </row>
    <row r="874" ht="12.75" customHeight="1">
      <c r="E874" s="163"/>
      <c r="F874" s="163"/>
      <c r="G874" s="163"/>
      <c r="H874" s="163"/>
      <c r="I874" s="163"/>
      <c r="J874" s="163"/>
      <c r="K874" s="163"/>
      <c r="L874" s="163"/>
      <c r="M874" s="163"/>
    </row>
    <row r="875" ht="12.75" customHeight="1">
      <c r="E875" s="163"/>
      <c r="F875" s="163"/>
      <c r="G875" s="163"/>
      <c r="H875" s="163"/>
      <c r="I875" s="163"/>
      <c r="J875" s="163"/>
      <c r="K875" s="163"/>
      <c r="L875" s="163"/>
      <c r="M875" s="163"/>
    </row>
    <row r="876" ht="12.75" customHeight="1">
      <c r="E876" s="163"/>
      <c r="F876" s="163"/>
      <c r="G876" s="163"/>
      <c r="H876" s="163"/>
      <c r="I876" s="163"/>
      <c r="J876" s="163"/>
      <c r="K876" s="163"/>
      <c r="L876" s="163"/>
      <c r="M876" s="163"/>
    </row>
    <row r="877" ht="12.75" customHeight="1">
      <c r="E877" s="163"/>
      <c r="F877" s="163"/>
      <c r="G877" s="163"/>
      <c r="H877" s="163"/>
      <c r="I877" s="163"/>
      <c r="J877" s="163"/>
      <c r="K877" s="163"/>
      <c r="L877" s="163"/>
      <c r="M877" s="163"/>
    </row>
    <row r="878" ht="12.75" customHeight="1">
      <c r="E878" s="163"/>
      <c r="F878" s="163"/>
      <c r="G878" s="163"/>
      <c r="H878" s="163"/>
      <c r="I878" s="163"/>
      <c r="J878" s="163"/>
      <c r="K878" s="163"/>
      <c r="L878" s="163"/>
      <c r="M878" s="163"/>
    </row>
    <row r="879" ht="12.75" customHeight="1">
      <c r="E879" s="163"/>
      <c r="F879" s="163"/>
      <c r="G879" s="163"/>
      <c r="H879" s="163"/>
      <c r="I879" s="163"/>
      <c r="J879" s="163"/>
      <c r="K879" s="163"/>
      <c r="L879" s="163"/>
      <c r="M879" s="163"/>
    </row>
    <row r="880" ht="12.75" customHeight="1">
      <c r="E880" s="163"/>
      <c r="F880" s="163"/>
      <c r="G880" s="163"/>
      <c r="H880" s="163"/>
      <c r="I880" s="163"/>
      <c r="J880" s="163"/>
      <c r="K880" s="163"/>
      <c r="L880" s="163"/>
      <c r="M880" s="163"/>
    </row>
    <row r="881" ht="12.75" customHeight="1">
      <c r="E881" s="163"/>
      <c r="F881" s="163"/>
      <c r="G881" s="163"/>
      <c r="H881" s="163"/>
      <c r="I881" s="163"/>
      <c r="J881" s="163"/>
      <c r="K881" s="163"/>
      <c r="L881" s="163"/>
      <c r="M881" s="163"/>
    </row>
    <row r="882" ht="12.75" customHeight="1">
      <c r="E882" s="163"/>
      <c r="F882" s="163"/>
      <c r="G882" s="163"/>
      <c r="H882" s="163"/>
      <c r="I882" s="163"/>
      <c r="J882" s="163"/>
      <c r="K882" s="163"/>
      <c r="L882" s="163"/>
      <c r="M882" s="163"/>
    </row>
    <row r="883" ht="12.75" customHeight="1">
      <c r="E883" s="163"/>
      <c r="F883" s="163"/>
      <c r="G883" s="163"/>
      <c r="H883" s="163"/>
      <c r="I883" s="163"/>
      <c r="J883" s="163"/>
      <c r="K883" s="163"/>
      <c r="L883" s="163"/>
      <c r="M883" s="163"/>
    </row>
    <row r="884" ht="12.75" customHeight="1">
      <c r="E884" s="163"/>
      <c r="F884" s="163"/>
      <c r="G884" s="163"/>
      <c r="H884" s="163"/>
      <c r="I884" s="163"/>
      <c r="J884" s="163"/>
      <c r="K884" s="163"/>
      <c r="L884" s="163"/>
      <c r="M884" s="163"/>
    </row>
    <row r="885" ht="12.75" customHeight="1">
      <c r="E885" s="163"/>
      <c r="F885" s="163"/>
      <c r="G885" s="163"/>
      <c r="H885" s="163"/>
      <c r="I885" s="163"/>
      <c r="J885" s="163"/>
      <c r="K885" s="163"/>
      <c r="L885" s="163"/>
      <c r="M885" s="163"/>
    </row>
    <row r="886" ht="12.75" customHeight="1">
      <c r="E886" s="163"/>
      <c r="F886" s="163"/>
      <c r="G886" s="163"/>
      <c r="H886" s="163"/>
      <c r="I886" s="163"/>
      <c r="J886" s="163"/>
      <c r="K886" s="163"/>
      <c r="L886" s="163"/>
      <c r="M886" s="163"/>
    </row>
    <row r="887" ht="12.75" customHeight="1">
      <c r="E887" s="163"/>
      <c r="F887" s="163"/>
      <c r="G887" s="163"/>
      <c r="H887" s="163"/>
      <c r="I887" s="163"/>
      <c r="J887" s="163"/>
      <c r="K887" s="163"/>
      <c r="L887" s="163"/>
      <c r="M887" s="163"/>
    </row>
    <row r="888" ht="12.75" customHeight="1">
      <c r="E888" s="163"/>
      <c r="F888" s="163"/>
      <c r="G888" s="163"/>
      <c r="H888" s="163"/>
      <c r="I888" s="163"/>
      <c r="J888" s="163"/>
      <c r="K888" s="163"/>
      <c r="L888" s="163"/>
      <c r="M888" s="163"/>
    </row>
    <row r="889" ht="12.75" customHeight="1">
      <c r="E889" s="163"/>
      <c r="F889" s="163"/>
      <c r="G889" s="163"/>
      <c r="H889" s="163"/>
      <c r="I889" s="163"/>
      <c r="J889" s="163"/>
      <c r="K889" s="163"/>
      <c r="L889" s="163"/>
      <c r="M889" s="163"/>
    </row>
    <row r="890" ht="12.75" customHeight="1">
      <c r="E890" s="163"/>
      <c r="F890" s="163"/>
      <c r="G890" s="163"/>
      <c r="H890" s="163"/>
      <c r="I890" s="163"/>
      <c r="J890" s="163"/>
      <c r="K890" s="163"/>
      <c r="L890" s="163"/>
      <c r="M890" s="163"/>
    </row>
    <row r="891" ht="12.75" customHeight="1">
      <c r="E891" s="163"/>
      <c r="F891" s="163"/>
      <c r="G891" s="163"/>
      <c r="H891" s="163"/>
      <c r="I891" s="163"/>
      <c r="J891" s="163"/>
      <c r="K891" s="163"/>
      <c r="L891" s="163"/>
      <c r="M891" s="163"/>
    </row>
    <row r="892" ht="12.75" customHeight="1">
      <c r="E892" s="163"/>
      <c r="F892" s="163"/>
      <c r="G892" s="163"/>
      <c r="H892" s="163"/>
      <c r="I892" s="163"/>
      <c r="J892" s="163"/>
      <c r="K892" s="163"/>
      <c r="L892" s="163"/>
      <c r="M892" s="163"/>
    </row>
    <row r="893" ht="12.75" customHeight="1">
      <c r="E893" s="163"/>
      <c r="F893" s="163"/>
      <c r="G893" s="163"/>
      <c r="H893" s="163"/>
      <c r="I893" s="163"/>
      <c r="J893" s="163"/>
      <c r="K893" s="163"/>
      <c r="L893" s="163"/>
      <c r="M893" s="163"/>
    </row>
    <row r="894" ht="12.75" customHeight="1">
      <c r="E894" s="163"/>
      <c r="F894" s="163"/>
      <c r="G894" s="163"/>
      <c r="H894" s="163"/>
      <c r="I894" s="163"/>
      <c r="J894" s="163"/>
      <c r="K894" s="163"/>
      <c r="L894" s="163"/>
      <c r="M894" s="163"/>
    </row>
    <row r="895" ht="12.75" customHeight="1">
      <c r="E895" s="163"/>
      <c r="F895" s="163"/>
      <c r="G895" s="163"/>
      <c r="H895" s="163"/>
      <c r="I895" s="163"/>
      <c r="J895" s="163"/>
      <c r="K895" s="163"/>
      <c r="L895" s="163"/>
      <c r="M895" s="163"/>
    </row>
    <row r="896" ht="12.75" customHeight="1">
      <c r="E896" s="163"/>
      <c r="F896" s="163"/>
      <c r="G896" s="163"/>
      <c r="H896" s="163"/>
      <c r="I896" s="163"/>
      <c r="J896" s="163"/>
      <c r="K896" s="163"/>
      <c r="L896" s="163"/>
      <c r="M896" s="163"/>
    </row>
    <row r="897" ht="12.75" customHeight="1">
      <c r="E897" s="163"/>
      <c r="F897" s="163"/>
      <c r="G897" s="163"/>
      <c r="H897" s="163"/>
      <c r="I897" s="163"/>
      <c r="J897" s="163"/>
      <c r="K897" s="163"/>
      <c r="L897" s="163"/>
      <c r="M897" s="163"/>
    </row>
    <row r="898" ht="12.75" customHeight="1">
      <c r="E898" s="163"/>
      <c r="F898" s="163"/>
      <c r="G898" s="163"/>
      <c r="H898" s="163"/>
      <c r="I898" s="163"/>
      <c r="J898" s="163"/>
      <c r="K898" s="163"/>
      <c r="L898" s="163"/>
      <c r="M898" s="163"/>
    </row>
    <row r="899" ht="12.75" customHeight="1">
      <c r="E899" s="163"/>
      <c r="F899" s="163"/>
      <c r="G899" s="163"/>
      <c r="H899" s="163"/>
      <c r="I899" s="163"/>
      <c r="J899" s="163"/>
      <c r="K899" s="163"/>
      <c r="L899" s="163"/>
      <c r="M899" s="163"/>
    </row>
    <row r="900" ht="12.75" customHeight="1">
      <c r="E900" s="163"/>
      <c r="F900" s="163"/>
      <c r="G900" s="163"/>
      <c r="H900" s="163"/>
      <c r="I900" s="163"/>
      <c r="J900" s="163"/>
      <c r="K900" s="163"/>
      <c r="L900" s="163"/>
      <c r="M900" s="163"/>
    </row>
    <row r="901" ht="12.75" customHeight="1">
      <c r="E901" s="163"/>
      <c r="F901" s="163"/>
      <c r="G901" s="163"/>
      <c r="H901" s="163"/>
      <c r="I901" s="163"/>
      <c r="J901" s="163"/>
      <c r="K901" s="163"/>
      <c r="L901" s="163"/>
      <c r="M901" s="163"/>
    </row>
    <row r="902" ht="12.75" customHeight="1">
      <c r="E902" s="163"/>
      <c r="F902" s="163"/>
      <c r="G902" s="163"/>
      <c r="H902" s="163"/>
      <c r="I902" s="163"/>
      <c r="J902" s="163"/>
      <c r="K902" s="163"/>
      <c r="L902" s="163"/>
      <c r="M902" s="163"/>
    </row>
    <row r="903" ht="12.75" customHeight="1">
      <c r="E903" s="163"/>
      <c r="F903" s="163"/>
      <c r="G903" s="163"/>
      <c r="H903" s="163"/>
      <c r="I903" s="163"/>
      <c r="J903" s="163"/>
      <c r="K903" s="163"/>
      <c r="L903" s="163"/>
      <c r="M903" s="163"/>
    </row>
    <row r="904" ht="12.75" customHeight="1">
      <c r="E904" s="163"/>
      <c r="F904" s="163"/>
      <c r="G904" s="163"/>
      <c r="H904" s="163"/>
      <c r="I904" s="163"/>
      <c r="J904" s="163"/>
      <c r="K904" s="163"/>
      <c r="L904" s="163"/>
      <c r="M904" s="163"/>
    </row>
    <row r="905" ht="12.75" customHeight="1">
      <c r="E905" s="163"/>
      <c r="F905" s="163"/>
      <c r="G905" s="163"/>
      <c r="H905" s="163"/>
      <c r="I905" s="163"/>
      <c r="J905" s="163"/>
      <c r="K905" s="163"/>
      <c r="L905" s="163"/>
      <c r="M905" s="163"/>
    </row>
    <row r="906" ht="12.75" customHeight="1">
      <c r="E906" s="163"/>
      <c r="F906" s="163"/>
      <c r="G906" s="163"/>
      <c r="H906" s="163"/>
      <c r="I906" s="163"/>
      <c r="J906" s="163"/>
      <c r="K906" s="163"/>
      <c r="L906" s="163"/>
      <c r="M906" s="163"/>
    </row>
    <row r="907" ht="12.75" customHeight="1">
      <c r="E907" s="163"/>
      <c r="F907" s="163"/>
      <c r="G907" s="163"/>
      <c r="H907" s="163"/>
      <c r="I907" s="163"/>
      <c r="J907" s="163"/>
      <c r="K907" s="163"/>
      <c r="L907" s="163"/>
      <c r="M907" s="163"/>
    </row>
    <row r="908" ht="12.75" customHeight="1">
      <c r="E908" s="163"/>
      <c r="F908" s="163"/>
      <c r="G908" s="163"/>
      <c r="H908" s="163"/>
      <c r="I908" s="163"/>
      <c r="J908" s="163"/>
      <c r="K908" s="163"/>
      <c r="L908" s="163"/>
      <c r="M908" s="163"/>
    </row>
    <row r="909" ht="12.75" customHeight="1">
      <c r="E909" s="163"/>
      <c r="F909" s="163"/>
      <c r="G909" s="163"/>
      <c r="H909" s="163"/>
      <c r="I909" s="163"/>
      <c r="J909" s="163"/>
      <c r="K909" s="163"/>
      <c r="L909" s="163"/>
      <c r="M909" s="163"/>
    </row>
    <row r="910" ht="12.75" customHeight="1">
      <c r="E910" s="163"/>
      <c r="F910" s="163"/>
      <c r="G910" s="163"/>
      <c r="H910" s="163"/>
      <c r="I910" s="163"/>
      <c r="J910" s="163"/>
      <c r="K910" s="163"/>
      <c r="L910" s="163"/>
      <c r="M910" s="163"/>
    </row>
    <row r="911" ht="12.75" customHeight="1">
      <c r="E911" s="163"/>
      <c r="F911" s="163"/>
      <c r="G911" s="163"/>
      <c r="H911" s="163"/>
      <c r="I911" s="163"/>
      <c r="J911" s="163"/>
      <c r="K911" s="163"/>
      <c r="L911" s="163"/>
      <c r="M911" s="163"/>
    </row>
    <row r="912" ht="12.75" customHeight="1">
      <c r="E912" s="163"/>
      <c r="F912" s="163"/>
      <c r="G912" s="163"/>
      <c r="H912" s="163"/>
      <c r="I912" s="163"/>
      <c r="J912" s="163"/>
      <c r="K912" s="163"/>
      <c r="L912" s="163"/>
      <c r="M912" s="163"/>
    </row>
    <row r="913" ht="12.75" customHeight="1">
      <c r="E913" s="163"/>
      <c r="F913" s="163"/>
      <c r="G913" s="163"/>
      <c r="H913" s="163"/>
      <c r="I913" s="163"/>
      <c r="J913" s="163"/>
      <c r="K913" s="163"/>
      <c r="L913" s="163"/>
      <c r="M913" s="163"/>
    </row>
    <row r="914" ht="12.75" customHeight="1">
      <c r="E914" s="163"/>
      <c r="F914" s="163"/>
      <c r="G914" s="163"/>
      <c r="H914" s="163"/>
      <c r="I914" s="163"/>
      <c r="J914" s="163"/>
      <c r="K914" s="163"/>
      <c r="L914" s="163"/>
      <c r="M914" s="163"/>
    </row>
    <row r="915" ht="12.75" customHeight="1">
      <c r="E915" s="163"/>
      <c r="F915" s="163"/>
      <c r="G915" s="163"/>
      <c r="H915" s="163"/>
      <c r="I915" s="163"/>
      <c r="J915" s="163"/>
      <c r="K915" s="163"/>
      <c r="L915" s="163"/>
      <c r="M915" s="163"/>
    </row>
    <row r="916" ht="12.75" customHeight="1">
      <c r="E916" s="163"/>
      <c r="F916" s="163"/>
      <c r="G916" s="163"/>
      <c r="H916" s="163"/>
      <c r="I916" s="163"/>
      <c r="J916" s="163"/>
      <c r="K916" s="163"/>
      <c r="L916" s="163"/>
      <c r="M916" s="163"/>
    </row>
    <row r="917" ht="12.75" customHeight="1">
      <c r="E917" s="163"/>
      <c r="F917" s="163"/>
      <c r="G917" s="163"/>
      <c r="H917" s="163"/>
      <c r="I917" s="163"/>
      <c r="J917" s="163"/>
      <c r="K917" s="163"/>
      <c r="L917" s="163"/>
      <c r="M917" s="163"/>
    </row>
    <row r="918" ht="12.75" customHeight="1">
      <c r="E918" s="163"/>
      <c r="F918" s="163"/>
      <c r="G918" s="163"/>
      <c r="H918" s="163"/>
      <c r="I918" s="163"/>
      <c r="J918" s="163"/>
      <c r="K918" s="163"/>
      <c r="L918" s="163"/>
      <c r="M918" s="163"/>
    </row>
    <row r="919" ht="12.75" customHeight="1">
      <c r="E919" s="163"/>
      <c r="F919" s="163"/>
      <c r="G919" s="163"/>
      <c r="H919" s="163"/>
      <c r="I919" s="163"/>
      <c r="J919" s="163"/>
      <c r="K919" s="163"/>
      <c r="L919" s="163"/>
      <c r="M919" s="163"/>
    </row>
    <row r="920" ht="12.75" customHeight="1">
      <c r="E920" s="163"/>
      <c r="F920" s="163"/>
      <c r="G920" s="163"/>
      <c r="H920" s="163"/>
      <c r="I920" s="163"/>
      <c r="J920" s="163"/>
      <c r="K920" s="163"/>
      <c r="L920" s="163"/>
      <c r="M920" s="163"/>
    </row>
    <row r="921" ht="12.75" customHeight="1">
      <c r="E921" s="163"/>
      <c r="F921" s="163"/>
      <c r="G921" s="163"/>
      <c r="H921" s="163"/>
      <c r="I921" s="163"/>
      <c r="J921" s="163"/>
      <c r="K921" s="163"/>
      <c r="L921" s="163"/>
      <c r="M921" s="163"/>
    </row>
    <row r="922" ht="12.75" customHeight="1">
      <c r="E922" s="163"/>
      <c r="F922" s="163"/>
      <c r="G922" s="163"/>
      <c r="H922" s="163"/>
      <c r="I922" s="163"/>
      <c r="J922" s="163"/>
      <c r="K922" s="163"/>
      <c r="L922" s="163"/>
      <c r="M922" s="163"/>
    </row>
    <row r="923" ht="12.75" customHeight="1">
      <c r="E923" s="163"/>
      <c r="F923" s="163"/>
      <c r="G923" s="163"/>
      <c r="H923" s="163"/>
      <c r="I923" s="163"/>
      <c r="J923" s="163"/>
      <c r="K923" s="163"/>
      <c r="L923" s="163"/>
      <c r="M923" s="163"/>
    </row>
    <row r="924" ht="12.75" customHeight="1">
      <c r="E924" s="163"/>
      <c r="F924" s="163"/>
      <c r="G924" s="163"/>
      <c r="H924" s="163"/>
      <c r="I924" s="163"/>
      <c r="J924" s="163"/>
      <c r="K924" s="163"/>
      <c r="L924" s="163"/>
      <c r="M924" s="163"/>
    </row>
    <row r="925" ht="12.75" customHeight="1">
      <c r="E925" s="163"/>
      <c r="F925" s="163"/>
      <c r="G925" s="163"/>
      <c r="H925" s="163"/>
      <c r="I925" s="163"/>
      <c r="J925" s="163"/>
      <c r="K925" s="163"/>
      <c r="L925" s="163"/>
      <c r="M925" s="163"/>
    </row>
    <row r="926" ht="12.75" customHeight="1">
      <c r="E926" s="163"/>
      <c r="F926" s="163"/>
      <c r="G926" s="163"/>
      <c r="H926" s="163"/>
      <c r="I926" s="163"/>
      <c r="J926" s="163"/>
      <c r="K926" s="163"/>
      <c r="L926" s="163"/>
      <c r="M926" s="163"/>
    </row>
    <row r="927" ht="12.75" customHeight="1">
      <c r="E927" s="163"/>
      <c r="F927" s="163"/>
      <c r="G927" s="163"/>
      <c r="H927" s="163"/>
      <c r="I927" s="163"/>
      <c r="J927" s="163"/>
      <c r="K927" s="163"/>
      <c r="L927" s="163"/>
      <c r="M927" s="163"/>
    </row>
    <row r="928" ht="12.75" customHeight="1">
      <c r="E928" s="163"/>
      <c r="F928" s="163"/>
      <c r="G928" s="163"/>
      <c r="H928" s="163"/>
      <c r="I928" s="163"/>
      <c r="J928" s="163"/>
      <c r="K928" s="163"/>
      <c r="L928" s="163"/>
      <c r="M928" s="163"/>
    </row>
    <row r="929" ht="12.75" customHeight="1">
      <c r="E929" s="163"/>
      <c r="F929" s="163"/>
      <c r="G929" s="163"/>
      <c r="H929" s="163"/>
      <c r="I929" s="163"/>
      <c r="J929" s="163"/>
      <c r="K929" s="163"/>
      <c r="L929" s="163"/>
      <c r="M929" s="163"/>
    </row>
    <row r="930" ht="12.75" customHeight="1">
      <c r="E930" s="163"/>
      <c r="F930" s="163"/>
      <c r="G930" s="163"/>
      <c r="H930" s="163"/>
      <c r="I930" s="163"/>
      <c r="J930" s="163"/>
      <c r="K930" s="163"/>
      <c r="L930" s="163"/>
      <c r="M930" s="163"/>
    </row>
    <row r="931" ht="12.75" customHeight="1">
      <c r="E931" s="163"/>
      <c r="F931" s="163"/>
      <c r="G931" s="163"/>
      <c r="H931" s="163"/>
      <c r="I931" s="163"/>
      <c r="J931" s="163"/>
      <c r="K931" s="163"/>
      <c r="L931" s="163"/>
      <c r="M931" s="163"/>
    </row>
    <row r="932" ht="12.75" customHeight="1">
      <c r="E932" s="163"/>
      <c r="F932" s="163"/>
      <c r="G932" s="163"/>
      <c r="H932" s="163"/>
      <c r="I932" s="163"/>
      <c r="J932" s="163"/>
      <c r="K932" s="163"/>
      <c r="L932" s="163"/>
      <c r="M932" s="163"/>
    </row>
    <row r="933" ht="12.75" customHeight="1">
      <c r="E933" s="163"/>
      <c r="F933" s="163"/>
      <c r="G933" s="163"/>
      <c r="H933" s="163"/>
      <c r="I933" s="163"/>
      <c r="J933" s="163"/>
      <c r="K933" s="163"/>
      <c r="L933" s="163"/>
      <c r="M933" s="163"/>
    </row>
    <row r="934" ht="12.75" customHeight="1">
      <c r="E934" s="163"/>
      <c r="F934" s="163"/>
      <c r="G934" s="163"/>
      <c r="H934" s="163"/>
      <c r="I934" s="163"/>
      <c r="J934" s="163"/>
      <c r="K934" s="163"/>
      <c r="L934" s="163"/>
      <c r="M934" s="163"/>
    </row>
    <row r="935" ht="12.75" customHeight="1">
      <c r="E935" s="163"/>
      <c r="F935" s="163"/>
      <c r="G935" s="163"/>
      <c r="H935" s="163"/>
      <c r="I935" s="163"/>
      <c r="J935" s="163"/>
      <c r="K935" s="163"/>
      <c r="L935" s="163"/>
      <c r="M935" s="163"/>
    </row>
    <row r="936" ht="12.75" customHeight="1">
      <c r="E936" s="163"/>
      <c r="F936" s="163"/>
      <c r="G936" s="163"/>
      <c r="H936" s="163"/>
      <c r="I936" s="163"/>
      <c r="J936" s="163"/>
      <c r="K936" s="163"/>
      <c r="L936" s="163"/>
      <c r="M936" s="163"/>
    </row>
    <row r="937" ht="12.75" customHeight="1">
      <c r="E937" s="163"/>
      <c r="F937" s="163"/>
      <c r="G937" s="163"/>
      <c r="H937" s="163"/>
      <c r="I937" s="163"/>
      <c r="J937" s="163"/>
      <c r="K937" s="163"/>
      <c r="L937" s="163"/>
      <c r="M937" s="163"/>
    </row>
    <row r="938" ht="12.75" customHeight="1">
      <c r="E938" s="163"/>
      <c r="F938" s="163"/>
      <c r="G938" s="163"/>
      <c r="H938" s="163"/>
      <c r="I938" s="163"/>
      <c r="J938" s="163"/>
      <c r="K938" s="163"/>
      <c r="L938" s="163"/>
      <c r="M938" s="163"/>
    </row>
    <row r="939" ht="12.75" customHeight="1">
      <c r="E939" s="163"/>
      <c r="F939" s="163"/>
      <c r="G939" s="163"/>
      <c r="H939" s="163"/>
      <c r="I939" s="163"/>
      <c r="J939" s="163"/>
      <c r="K939" s="163"/>
      <c r="L939" s="163"/>
      <c r="M939" s="163"/>
    </row>
    <row r="940" ht="12.75" customHeight="1">
      <c r="E940" s="163"/>
      <c r="F940" s="163"/>
      <c r="G940" s="163"/>
      <c r="H940" s="163"/>
      <c r="I940" s="163"/>
      <c r="J940" s="163"/>
      <c r="K940" s="163"/>
      <c r="L940" s="163"/>
      <c r="M940" s="163"/>
    </row>
    <row r="941" ht="12.75" customHeight="1">
      <c r="E941" s="163"/>
      <c r="F941" s="163"/>
      <c r="G941" s="163"/>
      <c r="H941" s="163"/>
      <c r="I941" s="163"/>
      <c r="J941" s="163"/>
      <c r="K941" s="163"/>
      <c r="L941" s="163"/>
      <c r="M941" s="163"/>
    </row>
    <row r="942" ht="12.75" customHeight="1">
      <c r="E942" s="163"/>
      <c r="F942" s="163"/>
      <c r="G942" s="163"/>
      <c r="H942" s="163"/>
      <c r="I942" s="163"/>
      <c r="J942" s="163"/>
      <c r="K942" s="163"/>
      <c r="L942" s="163"/>
      <c r="M942" s="163"/>
    </row>
    <row r="943" ht="12.75" customHeight="1">
      <c r="E943" s="163"/>
      <c r="F943" s="163"/>
      <c r="G943" s="163"/>
      <c r="H943" s="163"/>
      <c r="I943" s="163"/>
      <c r="J943" s="163"/>
      <c r="K943" s="163"/>
      <c r="L943" s="163"/>
      <c r="M943" s="163"/>
    </row>
    <row r="944" ht="12.75" customHeight="1">
      <c r="E944" s="163"/>
      <c r="F944" s="163"/>
      <c r="G944" s="163"/>
      <c r="H944" s="163"/>
      <c r="I944" s="163"/>
      <c r="J944" s="163"/>
      <c r="K944" s="163"/>
      <c r="L944" s="163"/>
      <c r="M944" s="163"/>
    </row>
    <row r="945" ht="12.75" customHeight="1">
      <c r="E945" s="163"/>
      <c r="F945" s="163"/>
      <c r="G945" s="163"/>
      <c r="H945" s="163"/>
      <c r="I945" s="163"/>
      <c r="J945" s="163"/>
      <c r="K945" s="163"/>
      <c r="L945" s="163"/>
      <c r="M945" s="163"/>
    </row>
    <row r="946" ht="12.75" customHeight="1">
      <c r="E946" s="163"/>
      <c r="F946" s="163"/>
      <c r="G946" s="163"/>
      <c r="H946" s="163"/>
      <c r="I946" s="163"/>
      <c r="J946" s="163"/>
      <c r="K946" s="163"/>
      <c r="L946" s="163"/>
      <c r="M946" s="163"/>
    </row>
    <row r="947" ht="12.75" customHeight="1">
      <c r="E947" s="163"/>
      <c r="F947" s="163"/>
      <c r="G947" s="163"/>
      <c r="H947" s="163"/>
      <c r="I947" s="163"/>
      <c r="J947" s="163"/>
      <c r="K947" s="163"/>
      <c r="L947" s="163"/>
      <c r="M947" s="163"/>
    </row>
    <row r="948" ht="12.75" customHeight="1">
      <c r="E948" s="163"/>
      <c r="F948" s="163"/>
      <c r="G948" s="163"/>
      <c r="H948" s="163"/>
      <c r="I948" s="163"/>
      <c r="J948" s="163"/>
      <c r="K948" s="163"/>
      <c r="L948" s="163"/>
      <c r="M948" s="163"/>
    </row>
    <row r="949" ht="12.75" customHeight="1">
      <c r="E949" s="163"/>
      <c r="F949" s="163"/>
      <c r="G949" s="163"/>
      <c r="H949" s="163"/>
      <c r="I949" s="163"/>
      <c r="J949" s="163"/>
      <c r="K949" s="163"/>
      <c r="L949" s="163"/>
      <c r="M949" s="163"/>
    </row>
    <row r="950" ht="12.75" customHeight="1">
      <c r="E950" s="163"/>
      <c r="F950" s="163"/>
      <c r="G950" s="163"/>
      <c r="H950" s="163"/>
      <c r="I950" s="163"/>
      <c r="J950" s="163"/>
      <c r="K950" s="163"/>
      <c r="L950" s="163"/>
      <c r="M950" s="163"/>
    </row>
    <row r="951" ht="12.75" customHeight="1">
      <c r="E951" s="163"/>
      <c r="F951" s="163"/>
      <c r="G951" s="163"/>
      <c r="H951" s="163"/>
      <c r="I951" s="163"/>
      <c r="J951" s="163"/>
      <c r="K951" s="163"/>
      <c r="L951" s="163"/>
      <c r="M951" s="163"/>
    </row>
    <row r="952" ht="12.75" customHeight="1">
      <c r="E952" s="163"/>
      <c r="F952" s="163"/>
      <c r="G952" s="163"/>
      <c r="H952" s="163"/>
      <c r="I952" s="163"/>
      <c r="J952" s="163"/>
      <c r="K952" s="163"/>
      <c r="L952" s="163"/>
      <c r="M952" s="163"/>
    </row>
    <row r="953" ht="12.75" customHeight="1">
      <c r="E953" s="163"/>
      <c r="F953" s="163"/>
      <c r="G953" s="163"/>
      <c r="H953" s="163"/>
      <c r="I953" s="163"/>
      <c r="J953" s="163"/>
      <c r="K953" s="163"/>
      <c r="L953" s="163"/>
      <c r="M953" s="163"/>
    </row>
    <row r="954" ht="12.75" customHeight="1">
      <c r="E954" s="163"/>
      <c r="F954" s="163"/>
      <c r="G954" s="163"/>
      <c r="H954" s="163"/>
      <c r="I954" s="163"/>
      <c r="J954" s="163"/>
      <c r="K954" s="163"/>
      <c r="L954" s="163"/>
      <c r="M954" s="163"/>
    </row>
    <row r="955" ht="12.75" customHeight="1">
      <c r="E955" s="163"/>
      <c r="F955" s="163"/>
      <c r="G955" s="163"/>
      <c r="H955" s="163"/>
      <c r="I955" s="163"/>
      <c r="J955" s="163"/>
      <c r="K955" s="163"/>
      <c r="L955" s="163"/>
      <c r="M955" s="163"/>
    </row>
    <row r="956" ht="12.75" customHeight="1">
      <c r="E956" s="163"/>
      <c r="F956" s="163"/>
      <c r="G956" s="163"/>
      <c r="H956" s="163"/>
      <c r="I956" s="163"/>
      <c r="J956" s="163"/>
      <c r="K956" s="163"/>
      <c r="L956" s="163"/>
      <c r="M956" s="163"/>
    </row>
    <row r="957" ht="12.75" customHeight="1">
      <c r="E957" s="163"/>
      <c r="F957" s="163"/>
      <c r="G957" s="163"/>
      <c r="H957" s="163"/>
      <c r="I957" s="163"/>
      <c r="J957" s="163"/>
      <c r="K957" s="163"/>
      <c r="L957" s="163"/>
      <c r="M957" s="163"/>
    </row>
    <row r="958" ht="12.75" customHeight="1">
      <c r="E958" s="163"/>
      <c r="F958" s="163"/>
      <c r="G958" s="163"/>
      <c r="H958" s="163"/>
      <c r="I958" s="163"/>
      <c r="J958" s="163"/>
      <c r="K958" s="163"/>
      <c r="L958" s="163"/>
      <c r="M958" s="163"/>
    </row>
    <row r="959" ht="12.75" customHeight="1">
      <c r="E959" s="163"/>
      <c r="F959" s="163"/>
      <c r="G959" s="163"/>
      <c r="H959" s="163"/>
      <c r="I959" s="163"/>
      <c r="J959" s="163"/>
      <c r="K959" s="163"/>
      <c r="L959" s="163"/>
      <c r="M959" s="163"/>
    </row>
    <row r="960" ht="12.75" customHeight="1">
      <c r="E960" s="163"/>
      <c r="F960" s="163"/>
      <c r="G960" s="163"/>
      <c r="H960" s="163"/>
      <c r="I960" s="163"/>
      <c r="J960" s="163"/>
      <c r="K960" s="163"/>
      <c r="L960" s="163"/>
      <c r="M960" s="163"/>
    </row>
    <row r="961" ht="12.75" customHeight="1">
      <c r="E961" s="163"/>
      <c r="F961" s="163"/>
      <c r="G961" s="163"/>
      <c r="H961" s="163"/>
      <c r="I961" s="163"/>
      <c r="J961" s="163"/>
      <c r="K961" s="163"/>
      <c r="L961" s="163"/>
      <c r="M961" s="163"/>
    </row>
    <row r="962" ht="12.75" customHeight="1">
      <c r="E962" s="163"/>
      <c r="F962" s="163"/>
      <c r="G962" s="163"/>
      <c r="H962" s="163"/>
      <c r="I962" s="163"/>
      <c r="J962" s="163"/>
      <c r="K962" s="163"/>
      <c r="L962" s="163"/>
      <c r="M962" s="163"/>
    </row>
    <row r="963" ht="12.75" customHeight="1">
      <c r="E963" s="163"/>
      <c r="F963" s="163"/>
      <c r="G963" s="163"/>
      <c r="H963" s="163"/>
      <c r="I963" s="163"/>
      <c r="J963" s="163"/>
      <c r="K963" s="163"/>
      <c r="L963" s="163"/>
      <c r="M963" s="163"/>
    </row>
    <row r="964" ht="12.75" customHeight="1">
      <c r="E964" s="163"/>
      <c r="F964" s="163"/>
      <c r="G964" s="163"/>
      <c r="H964" s="163"/>
      <c r="I964" s="163"/>
      <c r="J964" s="163"/>
      <c r="K964" s="163"/>
      <c r="L964" s="163"/>
      <c r="M964" s="163"/>
    </row>
    <row r="965" ht="12.75" customHeight="1">
      <c r="E965" s="163"/>
      <c r="F965" s="163"/>
      <c r="G965" s="163"/>
      <c r="H965" s="163"/>
      <c r="I965" s="163"/>
      <c r="J965" s="163"/>
      <c r="K965" s="163"/>
      <c r="L965" s="163"/>
      <c r="M965" s="163"/>
    </row>
    <row r="966" ht="12.75" customHeight="1">
      <c r="E966" s="163"/>
      <c r="F966" s="163"/>
      <c r="G966" s="163"/>
      <c r="H966" s="163"/>
      <c r="I966" s="163"/>
      <c r="J966" s="163"/>
      <c r="K966" s="163"/>
      <c r="L966" s="163"/>
      <c r="M966" s="163"/>
    </row>
    <row r="967" ht="12.75" customHeight="1">
      <c r="E967" s="163"/>
      <c r="F967" s="163"/>
      <c r="G967" s="163"/>
      <c r="H967" s="163"/>
      <c r="I967" s="163"/>
      <c r="J967" s="163"/>
      <c r="K967" s="163"/>
      <c r="L967" s="163"/>
      <c r="M967" s="163"/>
    </row>
    <row r="968" ht="12.75" customHeight="1">
      <c r="E968" s="163"/>
      <c r="F968" s="163"/>
      <c r="G968" s="163"/>
      <c r="H968" s="163"/>
      <c r="I968" s="163"/>
      <c r="J968" s="163"/>
      <c r="K968" s="163"/>
      <c r="L968" s="163"/>
      <c r="M968" s="163"/>
    </row>
    <row r="969" ht="12.75" customHeight="1">
      <c r="E969" s="163"/>
      <c r="F969" s="163"/>
      <c r="G969" s="163"/>
      <c r="H969" s="163"/>
      <c r="I969" s="163"/>
      <c r="J969" s="163"/>
      <c r="K969" s="163"/>
      <c r="L969" s="163"/>
      <c r="M969" s="163"/>
    </row>
    <row r="970" ht="12.75" customHeight="1">
      <c r="E970" s="163"/>
      <c r="F970" s="163"/>
      <c r="G970" s="163"/>
      <c r="H970" s="163"/>
      <c r="I970" s="163"/>
      <c r="J970" s="163"/>
      <c r="K970" s="163"/>
      <c r="L970" s="163"/>
      <c r="M970" s="163"/>
    </row>
    <row r="971" ht="12.75" customHeight="1">
      <c r="E971" s="163"/>
      <c r="F971" s="163"/>
      <c r="G971" s="163"/>
      <c r="H971" s="163"/>
      <c r="I971" s="163"/>
      <c r="J971" s="163"/>
      <c r="K971" s="163"/>
      <c r="L971" s="163"/>
      <c r="M971" s="163"/>
    </row>
    <row r="972" ht="12.75" customHeight="1">
      <c r="E972" s="163"/>
      <c r="F972" s="163"/>
      <c r="G972" s="163"/>
      <c r="H972" s="163"/>
      <c r="I972" s="163"/>
      <c r="J972" s="163"/>
      <c r="K972" s="163"/>
      <c r="L972" s="163"/>
      <c r="M972" s="163"/>
    </row>
    <row r="973" ht="12.75" customHeight="1">
      <c r="E973" s="163"/>
      <c r="F973" s="163"/>
      <c r="G973" s="163"/>
      <c r="H973" s="163"/>
      <c r="I973" s="163"/>
      <c r="J973" s="163"/>
      <c r="K973" s="163"/>
      <c r="L973" s="163"/>
      <c r="M973" s="163"/>
    </row>
    <row r="974" ht="12.75" customHeight="1">
      <c r="E974" s="163"/>
      <c r="F974" s="163"/>
      <c r="G974" s="163"/>
      <c r="H974" s="163"/>
      <c r="I974" s="163"/>
      <c r="J974" s="163"/>
      <c r="K974" s="163"/>
      <c r="L974" s="163"/>
      <c r="M974" s="163"/>
    </row>
    <row r="975" ht="12.75" customHeight="1">
      <c r="E975" s="163"/>
      <c r="F975" s="163"/>
      <c r="G975" s="163"/>
      <c r="H975" s="163"/>
      <c r="I975" s="163"/>
      <c r="J975" s="163"/>
      <c r="K975" s="163"/>
      <c r="L975" s="163"/>
      <c r="M975" s="163"/>
    </row>
    <row r="976" ht="12.75" customHeight="1">
      <c r="E976" s="163"/>
      <c r="F976" s="163"/>
      <c r="G976" s="163"/>
      <c r="H976" s="163"/>
      <c r="I976" s="163"/>
      <c r="J976" s="163"/>
      <c r="K976" s="163"/>
      <c r="L976" s="163"/>
      <c r="M976" s="163"/>
    </row>
    <row r="977" ht="12.75" customHeight="1">
      <c r="E977" s="163"/>
      <c r="F977" s="163"/>
      <c r="G977" s="163"/>
      <c r="H977" s="163"/>
      <c r="I977" s="163"/>
      <c r="J977" s="163"/>
      <c r="K977" s="163"/>
      <c r="L977" s="163"/>
      <c r="M977" s="163"/>
    </row>
    <row r="978" ht="12.75" customHeight="1">
      <c r="E978" s="163"/>
      <c r="F978" s="163"/>
      <c r="G978" s="163"/>
      <c r="H978" s="163"/>
      <c r="I978" s="163"/>
      <c r="J978" s="163"/>
      <c r="K978" s="163"/>
      <c r="L978" s="163"/>
      <c r="M978" s="163"/>
    </row>
    <row r="979" ht="12.75" customHeight="1">
      <c r="E979" s="163"/>
      <c r="F979" s="163"/>
      <c r="G979" s="163"/>
      <c r="H979" s="163"/>
      <c r="I979" s="163"/>
      <c r="J979" s="163"/>
      <c r="K979" s="163"/>
      <c r="L979" s="163"/>
      <c r="M979" s="163"/>
    </row>
    <row r="980" ht="12.75" customHeight="1">
      <c r="E980" s="163"/>
      <c r="F980" s="163"/>
      <c r="G980" s="163"/>
      <c r="H980" s="163"/>
      <c r="I980" s="163"/>
      <c r="J980" s="163"/>
      <c r="K980" s="163"/>
      <c r="L980" s="163"/>
      <c r="M980" s="163"/>
    </row>
    <row r="981" ht="12.75" customHeight="1">
      <c r="E981" s="163"/>
      <c r="F981" s="163"/>
      <c r="G981" s="163"/>
      <c r="H981" s="163"/>
      <c r="I981" s="163"/>
      <c r="J981" s="163"/>
      <c r="K981" s="163"/>
      <c r="L981" s="163"/>
      <c r="M981" s="163"/>
    </row>
    <row r="982" ht="12.75" customHeight="1">
      <c r="E982" s="163"/>
      <c r="F982" s="163"/>
      <c r="G982" s="163"/>
      <c r="H982" s="163"/>
      <c r="I982" s="163"/>
      <c r="J982" s="163"/>
      <c r="K982" s="163"/>
      <c r="L982" s="163"/>
      <c r="M982" s="163"/>
    </row>
    <row r="983" ht="12.75" customHeight="1">
      <c r="E983" s="163"/>
      <c r="F983" s="163"/>
      <c r="G983" s="163"/>
      <c r="H983" s="163"/>
      <c r="I983" s="163"/>
      <c r="J983" s="163"/>
      <c r="K983" s="163"/>
      <c r="L983" s="163"/>
      <c r="M983" s="163"/>
    </row>
    <row r="984" ht="12.75" customHeight="1">
      <c r="E984" s="163"/>
      <c r="F984" s="163"/>
      <c r="G984" s="163"/>
      <c r="H984" s="163"/>
      <c r="I984" s="163"/>
      <c r="J984" s="163"/>
      <c r="K984" s="163"/>
      <c r="L984" s="163"/>
      <c r="M984" s="163"/>
    </row>
    <row r="985" ht="12.75" customHeight="1">
      <c r="E985" s="163"/>
      <c r="F985" s="163"/>
      <c r="G985" s="163"/>
      <c r="H985" s="163"/>
      <c r="I985" s="163"/>
      <c r="J985" s="163"/>
      <c r="K985" s="163"/>
      <c r="L985" s="163"/>
      <c r="M985" s="163"/>
    </row>
    <row r="986" ht="12.75" customHeight="1">
      <c r="E986" s="163"/>
      <c r="F986" s="163"/>
      <c r="G986" s="163"/>
      <c r="H986" s="163"/>
      <c r="I986" s="163"/>
      <c r="J986" s="163"/>
      <c r="K986" s="163"/>
      <c r="L986" s="163"/>
      <c r="M986" s="163"/>
    </row>
    <row r="987" ht="12.75" customHeight="1">
      <c r="E987" s="163"/>
      <c r="F987" s="163"/>
      <c r="G987" s="163"/>
      <c r="H987" s="163"/>
      <c r="I987" s="163"/>
      <c r="J987" s="163"/>
      <c r="K987" s="163"/>
      <c r="L987" s="163"/>
      <c r="M987" s="163"/>
    </row>
    <row r="988" ht="12.75" customHeight="1">
      <c r="E988" s="163"/>
      <c r="F988" s="163"/>
      <c r="G988" s="163"/>
      <c r="H988" s="163"/>
      <c r="I988" s="163"/>
      <c r="J988" s="163"/>
      <c r="K988" s="163"/>
      <c r="L988" s="163"/>
      <c r="M988" s="163"/>
    </row>
    <row r="989" ht="12.75" customHeight="1">
      <c r="E989" s="163"/>
      <c r="F989" s="163"/>
      <c r="G989" s="163"/>
      <c r="H989" s="163"/>
      <c r="I989" s="163"/>
      <c r="J989" s="163"/>
      <c r="K989" s="163"/>
      <c r="L989" s="163"/>
      <c r="M989" s="163"/>
    </row>
    <row r="990" ht="12.75" customHeight="1">
      <c r="E990" s="163"/>
      <c r="F990" s="163"/>
      <c r="G990" s="163"/>
      <c r="H990" s="163"/>
      <c r="I990" s="163"/>
      <c r="J990" s="163"/>
      <c r="K990" s="163"/>
      <c r="L990" s="163"/>
      <c r="M990" s="163"/>
    </row>
    <row r="991" ht="12.75" customHeight="1">
      <c r="E991" s="163"/>
      <c r="F991" s="163"/>
      <c r="G991" s="163"/>
      <c r="H991" s="163"/>
      <c r="I991" s="163"/>
      <c r="J991" s="163"/>
      <c r="K991" s="163"/>
      <c r="L991" s="163"/>
      <c r="M991" s="163"/>
    </row>
    <row r="992" ht="12.75" customHeight="1">
      <c r="E992" s="163"/>
      <c r="F992" s="163"/>
      <c r="G992" s="163"/>
      <c r="H992" s="163"/>
      <c r="I992" s="163"/>
      <c r="J992" s="163"/>
      <c r="K992" s="163"/>
      <c r="L992" s="163"/>
      <c r="M992" s="163"/>
    </row>
    <row r="993" ht="12.75" customHeight="1">
      <c r="E993" s="163"/>
      <c r="F993" s="163"/>
      <c r="G993" s="163"/>
      <c r="H993" s="163"/>
      <c r="I993" s="163"/>
      <c r="J993" s="163"/>
      <c r="K993" s="163"/>
      <c r="L993" s="163"/>
      <c r="M993" s="163"/>
    </row>
    <row r="994" ht="12.75" customHeight="1">
      <c r="E994" s="163"/>
      <c r="F994" s="163"/>
      <c r="G994" s="163"/>
      <c r="H994" s="163"/>
      <c r="I994" s="163"/>
      <c r="J994" s="163"/>
      <c r="K994" s="163"/>
      <c r="L994" s="163"/>
      <c r="M994" s="163"/>
    </row>
    <row r="995" ht="12.75" customHeight="1">
      <c r="E995" s="163"/>
      <c r="F995" s="163"/>
      <c r="G995" s="163"/>
      <c r="H995" s="163"/>
      <c r="I995" s="163"/>
      <c r="J995" s="163"/>
      <c r="K995" s="163"/>
      <c r="L995" s="163"/>
      <c r="M995" s="163"/>
    </row>
    <row r="996" ht="12.75" customHeight="1">
      <c r="E996" s="163"/>
      <c r="F996" s="163"/>
      <c r="G996" s="163"/>
      <c r="H996" s="163"/>
      <c r="I996" s="163"/>
      <c r="J996" s="163"/>
      <c r="K996" s="163"/>
      <c r="L996" s="163"/>
      <c r="M996" s="163"/>
    </row>
    <row r="997" ht="12.75" customHeight="1">
      <c r="E997" s="163"/>
      <c r="F997" s="163"/>
      <c r="G997" s="163"/>
      <c r="H997" s="163"/>
      <c r="I997" s="163"/>
      <c r="J997" s="163"/>
      <c r="K997" s="163"/>
      <c r="L997" s="163"/>
      <c r="M997" s="163"/>
    </row>
    <row r="998" ht="12.75" customHeight="1">
      <c r="E998" s="163"/>
      <c r="F998" s="163"/>
      <c r="G998" s="163"/>
      <c r="H998" s="163"/>
      <c r="I998" s="163"/>
      <c r="J998" s="163"/>
      <c r="K998" s="163"/>
      <c r="L998" s="163"/>
      <c r="M998" s="163"/>
    </row>
    <row r="999" ht="12.75" customHeight="1">
      <c r="E999" s="163"/>
      <c r="F999" s="163"/>
      <c r="G999" s="163"/>
      <c r="H999" s="163"/>
      <c r="I999" s="163"/>
      <c r="J999" s="163"/>
      <c r="K999" s="163"/>
      <c r="L999" s="163"/>
      <c r="M999" s="163"/>
    </row>
    <row r="1000" ht="12.75" customHeight="1">
      <c r="E1000" s="163"/>
      <c r="F1000" s="163"/>
      <c r="G1000" s="163"/>
      <c r="H1000" s="163"/>
      <c r="I1000" s="163"/>
      <c r="J1000" s="163"/>
      <c r="K1000" s="163"/>
      <c r="L1000" s="163"/>
      <c r="M1000" s="163"/>
    </row>
  </sheetData>
  <mergeCells count="1">
    <mergeCell ref="C3:M3"/>
  </mergeCells>
  <conditionalFormatting sqref="E7:K63 E64:I64 E73:J114">
    <cfRule type="cellIs" dxfId="1" priority="1" operator="equal">
      <formula>"PerEmployeePerMonth"</formula>
    </cfRule>
  </conditionalFormatting>
  <conditionalFormatting sqref="E7:K63 E64:I64 E73:J114">
    <cfRule type="containsBlanks" dxfId="0" priority="2">
      <formula>LEN(TRIM(E7))=0</formula>
    </cfRule>
  </conditionalFormatting>
  <conditionalFormatting sqref="E68:F68">
    <cfRule type="cellIs" dxfId="1" priority="3" operator="equal">
      <formula>"PerEmployeePerMonth"</formula>
    </cfRule>
  </conditionalFormatting>
  <conditionalFormatting sqref="E68:F68">
    <cfRule type="containsBlanks" dxfId="0" priority="4">
      <formula>LEN(TRIM(E68))=0</formula>
    </cfRule>
  </conditionalFormatting>
  <conditionalFormatting sqref="G68:H68">
    <cfRule type="cellIs" dxfId="1" priority="5" operator="equal">
      <formula>"PerEmployeePerMonth"</formula>
    </cfRule>
  </conditionalFormatting>
  <conditionalFormatting sqref="G68:H68">
    <cfRule type="containsBlanks" dxfId="0" priority="6">
      <formula>LEN(TRIM(G68))=0</formula>
    </cfRule>
  </conditionalFormatting>
  <conditionalFormatting sqref="I68">
    <cfRule type="cellIs" dxfId="1" priority="7" operator="equal">
      <formula>"PerEmployeePerMonth"</formula>
    </cfRule>
  </conditionalFormatting>
  <conditionalFormatting sqref="I68">
    <cfRule type="containsBlanks" dxfId="0" priority="8">
      <formula>LEN(TRIM(I68))=0</formula>
    </cfRule>
  </conditionalFormatting>
  <conditionalFormatting sqref="J68">
    <cfRule type="cellIs" dxfId="1" priority="9" operator="equal">
      <formula>"PerEmployeePerMonth"</formula>
    </cfRule>
  </conditionalFormatting>
  <conditionalFormatting sqref="J68">
    <cfRule type="containsBlanks" dxfId="0" priority="10">
      <formula>LEN(TRIM(J68))=0</formula>
    </cfRule>
  </conditionalFormatting>
  <conditionalFormatting sqref="K73:K114">
    <cfRule type="cellIs" dxfId="1" priority="11" operator="equal">
      <formula>"PerEmployeePerMonth"</formula>
    </cfRule>
  </conditionalFormatting>
  <conditionalFormatting sqref="K73:K114">
    <cfRule type="containsBlanks" dxfId="0" priority="12">
      <formula>LEN(TRIM(K73))=0</formula>
    </cfRule>
  </conditionalFormatting>
  <conditionalFormatting sqref="K68">
    <cfRule type="cellIs" dxfId="1" priority="13" operator="equal">
      <formula>"PerEmployeePerMonth"</formula>
    </cfRule>
  </conditionalFormatting>
  <conditionalFormatting sqref="K68">
    <cfRule type="containsBlanks" dxfId="0" priority="14">
      <formula>LEN(TRIM(K68))=0</formula>
    </cfRule>
  </conditionalFormatting>
  <conditionalFormatting sqref="M7:M15 M22:M63">
    <cfRule type="cellIs" dxfId="1" priority="15" operator="equal">
      <formula>"PerEmployeePerMonth"</formula>
    </cfRule>
  </conditionalFormatting>
  <conditionalFormatting sqref="M7:M15 M22:M63">
    <cfRule type="containsBlanks" dxfId="0" priority="16">
      <formula>LEN(TRIM(M7))=0</formula>
    </cfRule>
  </conditionalFormatting>
  <conditionalFormatting sqref="M73:M109 M111:M114">
    <cfRule type="cellIs" dxfId="1" priority="17" operator="equal">
      <formula>"PerEmployeePerMonth"</formula>
    </cfRule>
  </conditionalFormatting>
  <conditionalFormatting sqref="M73:M109 M111:M114">
    <cfRule type="containsBlanks" dxfId="0" priority="18">
      <formula>LEN(TRIM(M73))=0</formula>
    </cfRule>
  </conditionalFormatting>
  <conditionalFormatting sqref="M68">
    <cfRule type="cellIs" dxfId="1" priority="19" operator="equal">
      <formula>"PerEmployeePerMonth"</formula>
    </cfRule>
  </conditionalFormatting>
  <conditionalFormatting sqref="M68">
    <cfRule type="containsBlanks" dxfId="0" priority="20">
      <formula>LEN(TRIM(M68))=0</formula>
    </cfRule>
  </conditionalFormatting>
  <conditionalFormatting sqref="L110:M110">
    <cfRule type="cellIs" dxfId="1" priority="21" operator="equal">
      <formula>"PerEmployeePerMonth"</formula>
    </cfRule>
  </conditionalFormatting>
  <conditionalFormatting sqref="L110:M110">
    <cfRule type="containsBlanks" dxfId="0" priority="22">
      <formula>LEN(TRIM(L110))=0</formula>
    </cfRule>
  </conditionalFormatting>
  <conditionalFormatting sqref="L7:L63">
    <cfRule type="cellIs" dxfId="1" priority="23" operator="equal">
      <formula>"PerEmployeePerMonth"</formula>
    </cfRule>
  </conditionalFormatting>
  <conditionalFormatting sqref="L7:L63">
    <cfRule type="containsBlanks" dxfId="0" priority="24">
      <formula>LEN(TRIM(L7))=0</formula>
    </cfRule>
  </conditionalFormatting>
  <conditionalFormatting sqref="L73:L109 L111:L114">
    <cfRule type="cellIs" dxfId="1" priority="25" operator="equal">
      <formula>"PerEmployeePerMonth"</formula>
    </cfRule>
  </conditionalFormatting>
  <conditionalFormatting sqref="L73:L109 L111:L114">
    <cfRule type="containsBlanks" dxfId="0" priority="26">
      <formula>LEN(TRIM(L73))=0</formula>
    </cfRule>
  </conditionalFormatting>
  <conditionalFormatting sqref="L68">
    <cfRule type="cellIs" dxfId="1" priority="27" operator="equal">
      <formula>"PerEmployeePerMonth"</formula>
    </cfRule>
  </conditionalFormatting>
  <conditionalFormatting sqref="L68">
    <cfRule type="containsBlanks" dxfId="0" priority="28">
      <formula>LEN(TRIM(L68))=0</formula>
    </cfRule>
  </conditionalFormatting>
  <conditionalFormatting sqref="E69:K71">
    <cfRule type="cellIs" dxfId="1" priority="29" operator="equal">
      <formula>"PerEmployeePerMonth"</formula>
    </cfRule>
  </conditionalFormatting>
  <conditionalFormatting sqref="E69:K71">
    <cfRule type="containsBlanks" dxfId="0" priority="30">
      <formula>LEN(TRIM(E69))=0</formula>
    </cfRule>
  </conditionalFormatting>
  <conditionalFormatting sqref="M69:M71">
    <cfRule type="cellIs" dxfId="1" priority="31" operator="equal">
      <formula>"PerEmployeePerMonth"</formula>
    </cfRule>
  </conditionalFormatting>
  <conditionalFormatting sqref="M69:M71">
    <cfRule type="containsBlanks" dxfId="0" priority="32">
      <formula>LEN(TRIM(M69))=0</formula>
    </cfRule>
  </conditionalFormatting>
  <conditionalFormatting sqref="L69:L71">
    <cfRule type="cellIs" dxfId="1" priority="33" operator="equal">
      <formula>"PerEmployeePerMonth"</formula>
    </cfRule>
  </conditionalFormatting>
  <conditionalFormatting sqref="L69:L71">
    <cfRule type="containsBlanks" dxfId="0" priority="34">
      <formula>LEN(TRIM(L69))=0</formula>
    </cfRule>
  </conditionalFormatting>
  <conditionalFormatting sqref="M16:M21">
    <cfRule type="cellIs" dxfId="1" priority="35" operator="equal">
      <formula>"PerEmployeePerMonth"</formula>
    </cfRule>
  </conditionalFormatting>
  <conditionalFormatting sqref="M16:M21">
    <cfRule type="containsBlanks" dxfId="0" priority="36">
      <formula>LEN(TRIM(M16))=0</formula>
    </cfRule>
  </conditionalFormatting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8.88"/>
    <col min="2" max="2" customWidth="true" width="44.63"/>
    <col min="3" max="3" customWidth="true" width="30.13"/>
    <col min="4" max="4" customWidth="true" width="30.88"/>
    <col min="5" max="26" customWidth="true" width="8.88"/>
  </cols>
  <sheetData>
    <row r="1" ht="12.75" customHeight="1">
      <c r="A1" s="292"/>
      <c r="B1" s="166"/>
      <c r="C1" s="293"/>
      <c r="D1" s="94"/>
      <c r="E1" s="292"/>
      <c r="F1" s="292"/>
      <c r="G1" s="292"/>
      <c r="H1" s="292"/>
      <c r="I1" s="292"/>
      <c r="J1" s="292"/>
      <c r="K1" s="292"/>
      <c r="L1" s="292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2.75" customHeight="1">
      <c r="A2" s="292"/>
      <c r="B2" s="166"/>
      <c r="C2" s="293"/>
      <c r="D2" s="94"/>
      <c r="E2" s="292"/>
      <c r="F2" s="292"/>
      <c r="G2" s="292"/>
      <c r="H2" s="292"/>
      <c r="I2" s="292"/>
      <c r="J2" s="292"/>
      <c r="K2" s="292"/>
      <c r="L2" s="292"/>
      <c r="M2" s="292"/>
      <c r="N2" s="292"/>
      <c r="O2" s="292"/>
      <c r="P2" s="292"/>
      <c r="Q2" s="292"/>
      <c r="R2" s="292"/>
      <c r="S2" s="292"/>
      <c r="T2" s="292"/>
      <c r="U2" s="292"/>
      <c r="V2" s="292"/>
      <c r="W2" s="292"/>
      <c r="X2" s="292"/>
      <c r="Y2" s="292"/>
      <c r="Z2" s="292"/>
    </row>
    <row r="3" ht="12.75" customHeight="1">
      <c r="A3" s="292"/>
      <c r="B3" s="166"/>
      <c r="C3" s="293"/>
      <c r="D3" s="94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 s="292"/>
      <c r="R3" s="292"/>
      <c r="S3" s="292"/>
      <c r="T3" s="292"/>
      <c r="U3" s="292"/>
      <c r="V3" s="292"/>
      <c r="W3" s="292"/>
      <c r="X3" s="292"/>
      <c r="Y3" s="292"/>
      <c r="Z3" s="292"/>
    </row>
    <row r="4" ht="12.75" customHeight="1">
      <c r="A4" s="292"/>
      <c r="B4" s="294" t="s">
        <v>3891</v>
      </c>
      <c r="C4" s="8"/>
      <c r="D4" s="96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</row>
    <row r="5" ht="12.75" customHeight="1">
      <c r="A5" s="292"/>
      <c r="B5" s="240" t="s">
        <v>3339</v>
      </c>
      <c r="C5" s="295" t="s">
        <v>3339</v>
      </c>
      <c r="D5" s="100">
        <v>1.0</v>
      </c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</row>
    <row r="6" ht="12.75" customHeight="1">
      <c r="A6" s="292"/>
      <c r="B6" s="240" t="s">
        <v>3892</v>
      </c>
      <c r="C6" s="295" t="s">
        <v>3893</v>
      </c>
      <c r="D6" s="100" t="s">
        <v>503</v>
      </c>
      <c r="E6" s="292"/>
      <c r="F6" s="292"/>
      <c r="G6" s="292"/>
      <c r="H6" s="292"/>
      <c r="I6" s="292"/>
      <c r="J6" s="292"/>
      <c r="K6" s="292"/>
      <c r="L6" s="292"/>
      <c r="M6" s="292"/>
      <c r="N6" s="292"/>
      <c r="O6" s="292"/>
      <c r="P6" s="292"/>
      <c r="Q6" s="292"/>
      <c r="R6" s="292"/>
      <c r="S6" s="292"/>
      <c r="T6" s="292"/>
      <c r="U6" s="292"/>
      <c r="V6" s="292"/>
      <c r="W6" s="292"/>
      <c r="X6" s="292"/>
      <c r="Y6" s="292"/>
      <c r="Z6" s="292"/>
    </row>
    <row r="7" ht="12.75" customHeight="1">
      <c r="A7" s="292"/>
      <c r="B7" s="240" t="s">
        <v>3894</v>
      </c>
      <c r="C7" s="295" t="s">
        <v>3355</v>
      </c>
      <c r="D7" s="100" t="s">
        <v>487</v>
      </c>
      <c r="E7" s="292"/>
      <c r="F7" s="292"/>
      <c r="G7" s="292"/>
      <c r="H7" s="292"/>
      <c r="I7" s="292"/>
      <c r="J7" s="292"/>
      <c r="K7" s="292"/>
      <c r="L7" s="292"/>
      <c r="M7" s="292"/>
      <c r="N7" s="292"/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</row>
    <row r="8" ht="12.75" customHeight="1">
      <c r="A8" s="292"/>
      <c r="B8" s="240" t="s">
        <v>3895</v>
      </c>
      <c r="C8" s="295" t="s">
        <v>345</v>
      </c>
      <c r="D8" s="100">
        <v>8011.0</v>
      </c>
      <c r="E8" s="292"/>
      <c r="F8" s="292"/>
      <c r="G8" s="292"/>
      <c r="H8" s="292"/>
      <c r="I8" s="292"/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</row>
    <row r="9" ht="12.75" customHeight="1">
      <c r="A9" s="292"/>
      <c r="B9" s="240" t="s">
        <v>3896</v>
      </c>
      <c r="C9" s="295" t="s">
        <v>3403</v>
      </c>
      <c r="D9" s="296" t="s">
        <v>468</v>
      </c>
      <c r="E9" s="292"/>
      <c r="F9" s="292"/>
      <c r="G9" s="292"/>
      <c r="H9" s="292"/>
      <c r="I9" s="292"/>
      <c r="J9" s="292"/>
      <c r="K9" s="292"/>
      <c r="L9" s="292"/>
      <c r="M9" s="292"/>
      <c r="N9" s="292"/>
      <c r="O9" s="292"/>
      <c r="P9" s="292"/>
      <c r="Q9" s="292"/>
      <c r="R9" s="292"/>
      <c r="S9" s="292"/>
      <c r="T9" s="292"/>
      <c r="U9" s="292"/>
      <c r="V9" s="292"/>
      <c r="W9" s="292"/>
      <c r="X9" s="292"/>
      <c r="Y9" s="292"/>
      <c r="Z9" s="292"/>
    </row>
    <row r="10" ht="12.75" customHeight="1">
      <c r="A10" s="292"/>
      <c r="B10" s="240" t="s">
        <v>3897</v>
      </c>
      <c r="C10" s="295" t="s">
        <v>3406</v>
      </c>
      <c r="D10" s="297" t="s">
        <v>1948</v>
      </c>
      <c r="E10" s="292"/>
      <c r="F10" s="292"/>
      <c r="G10" s="292"/>
      <c r="H10" s="292"/>
      <c r="I10" s="292"/>
      <c r="J10" s="292"/>
      <c r="K10" s="292"/>
      <c r="L10" s="292"/>
      <c r="M10" s="292"/>
      <c r="N10" s="292"/>
      <c r="O10" s="292"/>
      <c r="P10" s="292"/>
      <c r="Q10" s="292"/>
      <c r="R10" s="292"/>
      <c r="S10" s="292"/>
      <c r="T10" s="292"/>
      <c r="U10" s="292"/>
      <c r="V10" s="292"/>
      <c r="W10" s="292"/>
      <c r="X10" s="292"/>
      <c r="Y10" s="292"/>
      <c r="Z10" s="292"/>
    </row>
    <row r="11" ht="12.75" customHeight="1">
      <c r="A11" s="292"/>
      <c r="B11" s="240" t="s">
        <v>3898</v>
      </c>
      <c r="C11" s="295" t="s">
        <v>3407</v>
      </c>
      <c r="D11" s="298">
        <v>1500.0</v>
      </c>
      <c r="E11" s="292"/>
      <c r="F11" s="292"/>
      <c r="G11" s="292"/>
      <c r="H11" s="292"/>
      <c r="I11" s="292"/>
      <c r="J11" s="292"/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  <c r="W11" s="292"/>
      <c r="X11" s="292"/>
      <c r="Y11" s="292"/>
      <c r="Z11" s="292"/>
    </row>
    <row r="12" ht="12.75" customHeight="1">
      <c r="A12" s="292"/>
      <c r="B12" s="240" t="s">
        <v>3899</v>
      </c>
      <c r="C12" s="295" t="s">
        <v>3407</v>
      </c>
      <c r="D12" s="298">
        <v>200.0</v>
      </c>
      <c r="E12" s="292"/>
      <c r="F12" s="292"/>
      <c r="G12" s="292"/>
      <c r="H12" s="292"/>
      <c r="I12" s="292"/>
      <c r="J12" s="292"/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  <c r="W12" s="292"/>
      <c r="X12" s="292"/>
      <c r="Y12" s="292"/>
      <c r="Z12" s="292"/>
    </row>
    <row r="13" ht="12.75" customHeight="1">
      <c r="A13" s="292"/>
      <c r="B13" s="240" t="s">
        <v>3900</v>
      </c>
      <c r="C13" s="295" t="s">
        <v>3409</v>
      </c>
      <c r="D13" s="100">
        <v>1.0</v>
      </c>
      <c r="E13" s="292"/>
      <c r="F13" s="292"/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</row>
    <row r="14" ht="12.75" customHeight="1">
      <c r="A14" s="292"/>
      <c r="B14" s="240" t="s">
        <v>3901</v>
      </c>
      <c r="C14" s="295" t="s">
        <v>3410</v>
      </c>
      <c r="D14" s="100">
        <v>8.0</v>
      </c>
      <c r="E14" s="292"/>
      <c r="F14" s="292"/>
      <c r="G14" s="292"/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  <c r="W14" s="292"/>
      <c r="X14" s="292"/>
      <c r="Y14" s="292"/>
      <c r="Z14" s="292"/>
    </row>
    <row r="15" ht="12.75" customHeight="1">
      <c r="A15" s="292"/>
      <c r="B15" s="240" t="s">
        <v>3902</v>
      </c>
      <c r="C15" s="295" t="s">
        <v>3411</v>
      </c>
      <c r="D15" s="299">
        <v>52.0</v>
      </c>
      <c r="E15" s="292"/>
      <c r="F15" s="292"/>
      <c r="G15" s="292"/>
      <c r="H15" s="292"/>
      <c r="I15" s="292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  <c r="W15" s="292"/>
      <c r="X15" s="292"/>
      <c r="Y15" s="292"/>
      <c r="Z15" s="292"/>
    </row>
    <row r="16" ht="12.75" customHeight="1">
      <c r="A16" s="292"/>
      <c r="B16" s="240" t="s">
        <v>3356</v>
      </c>
      <c r="C16" s="295" t="s">
        <v>3356</v>
      </c>
      <c r="D16" s="296" t="s">
        <v>491</v>
      </c>
      <c r="E16" s="292"/>
      <c r="F16" s="292"/>
      <c r="G16" s="292"/>
      <c r="H16" s="292"/>
      <c r="I16" s="292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  <c r="W16" s="292"/>
      <c r="X16" s="292"/>
      <c r="Y16" s="292"/>
      <c r="Z16" s="292"/>
    </row>
    <row r="17" ht="12.75" customHeight="1">
      <c r="A17" s="292"/>
      <c r="B17" s="257" t="s">
        <v>3903</v>
      </c>
      <c r="C17" s="300" t="s">
        <v>3903</v>
      </c>
      <c r="D17" s="100" t="s">
        <v>3390</v>
      </c>
      <c r="E17" s="292"/>
      <c r="F17" s="292"/>
      <c r="G17" s="292"/>
      <c r="H17" s="292"/>
      <c r="I17" s="292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  <c r="W17" s="292"/>
      <c r="X17" s="292"/>
      <c r="Y17" s="292"/>
      <c r="Z17" s="292"/>
    </row>
    <row r="18" ht="12.75" customHeight="1">
      <c r="A18" s="292"/>
      <c r="B18" s="257" t="s">
        <v>3904</v>
      </c>
      <c r="C18" s="300" t="s">
        <v>3904</v>
      </c>
      <c r="D18" s="100" t="s">
        <v>3390</v>
      </c>
      <c r="E18" s="292"/>
      <c r="F18" s="292"/>
      <c r="G18" s="292"/>
      <c r="H18" s="292"/>
      <c r="I18" s="292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  <c r="W18" s="292"/>
      <c r="X18" s="292"/>
      <c r="Y18" s="292"/>
      <c r="Z18" s="292"/>
    </row>
    <row r="19" ht="12.75" customHeight="1">
      <c r="A19" s="292"/>
      <c r="B19" s="240" t="s">
        <v>3363</v>
      </c>
      <c r="C19" s="295" t="s">
        <v>3363</v>
      </c>
      <c r="D19" s="100" t="s">
        <v>3390</v>
      </c>
      <c r="E19" s="292"/>
      <c r="F19" s="292"/>
      <c r="G19" s="292"/>
      <c r="H19" s="292"/>
      <c r="I19" s="292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  <c r="W19" s="292"/>
      <c r="X19" s="292"/>
      <c r="Y19" s="292"/>
      <c r="Z19" s="292"/>
    </row>
    <row r="20" ht="12.75" customHeight="1">
      <c r="A20" s="292"/>
      <c r="B20" s="240" t="s">
        <v>3905</v>
      </c>
      <c r="C20" s="295" t="s">
        <v>3905</v>
      </c>
      <c r="D20" s="100" t="s">
        <v>510</v>
      </c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  <c r="W20" s="292"/>
      <c r="X20" s="292"/>
      <c r="Y20" s="292"/>
      <c r="Z20" s="292"/>
    </row>
    <row r="21" ht="12.75" customHeight="1">
      <c r="A21" s="292"/>
      <c r="B21" s="240" t="s">
        <v>3362</v>
      </c>
      <c r="C21" s="301" t="s">
        <v>3362</v>
      </c>
      <c r="D21" s="100" t="s">
        <v>3390</v>
      </c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2"/>
      <c r="P21" s="292"/>
      <c r="Q21" s="292"/>
      <c r="R21" s="292"/>
      <c r="S21" s="292"/>
      <c r="T21" s="292"/>
      <c r="U21" s="292"/>
      <c r="V21" s="292"/>
      <c r="W21" s="292"/>
      <c r="X21" s="292"/>
      <c r="Y21" s="292"/>
      <c r="Z21" s="292"/>
    </row>
    <row r="22" ht="12.75" customHeight="1">
      <c r="A22" s="292"/>
      <c r="B22" s="240" t="s">
        <v>3357</v>
      </c>
      <c r="C22" s="301" t="s">
        <v>3906</v>
      </c>
      <c r="D22" s="100" t="s">
        <v>3390</v>
      </c>
      <c r="E22" s="292"/>
      <c r="F22" s="292"/>
      <c r="G22" s="292"/>
      <c r="H22" s="292"/>
      <c r="I22" s="292"/>
      <c r="J22" s="292"/>
      <c r="K22" s="292"/>
      <c r="L22" s="292"/>
      <c r="M22" s="292"/>
      <c r="N22" s="292"/>
      <c r="O22" s="292"/>
      <c r="P22" s="292"/>
      <c r="Q22" s="292"/>
      <c r="R22" s="292"/>
      <c r="S22" s="292"/>
      <c r="T22" s="292"/>
      <c r="U22" s="292"/>
      <c r="V22" s="292"/>
      <c r="W22" s="292"/>
      <c r="X22" s="292"/>
      <c r="Y22" s="292"/>
      <c r="Z22" s="292"/>
    </row>
    <row r="23" ht="12.75" customHeight="1">
      <c r="A23" s="292"/>
      <c r="B23" s="240" t="s">
        <v>3907</v>
      </c>
      <c r="C23" s="300" t="s">
        <v>3908</v>
      </c>
      <c r="D23" s="99" t="s">
        <v>496</v>
      </c>
      <c r="E23" s="292"/>
      <c r="F23" s="292"/>
      <c r="G23" s="292"/>
      <c r="H23" s="292"/>
      <c r="I23" s="292"/>
      <c r="J23" s="292"/>
      <c r="K23" s="292"/>
      <c r="L23" s="292"/>
      <c r="M23" s="292"/>
      <c r="N23" s="292"/>
      <c r="O23" s="292"/>
      <c r="P23" s="292"/>
      <c r="Q23" s="292"/>
      <c r="R23" s="292"/>
      <c r="S23" s="292"/>
      <c r="T23" s="292"/>
      <c r="U23" s="292"/>
      <c r="V23" s="292"/>
      <c r="W23" s="292"/>
      <c r="X23" s="292"/>
      <c r="Y23" s="292"/>
      <c r="Z23" s="292"/>
    </row>
    <row r="24" ht="12.75" customHeight="1">
      <c r="A24" s="292"/>
      <c r="B24" s="240" t="s">
        <v>3909</v>
      </c>
      <c r="C24" s="300" t="s">
        <v>3910</v>
      </c>
      <c r="D24" s="99" t="s">
        <v>499</v>
      </c>
      <c r="E24" s="292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292"/>
      <c r="T24" s="292"/>
      <c r="U24" s="292"/>
      <c r="V24" s="292"/>
      <c r="W24" s="292"/>
      <c r="X24" s="292"/>
      <c r="Y24" s="292"/>
      <c r="Z24" s="292"/>
    </row>
    <row r="25" ht="12.75" customHeight="1">
      <c r="A25" s="292"/>
      <c r="B25" s="240" t="s">
        <v>3911</v>
      </c>
      <c r="C25" s="300" t="s">
        <v>3912</v>
      </c>
      <c r="D25" s="99" t="s">
        <v>496</v>
      </c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  <c r="P25" s="292"/>
      <c r="Q25" s="292"/>
      <c r="R25" s="292"/>
      <c r="S25" s="292"/>
      <c r="T25" s="292"/>
      <c r="U25" s="292"/>
      <c r="V25" s="292"/>
      <c r="W25" s="292"/>
      <c r="X25" s="292"/>
      <c r="Y25" s="292"/>
      <c r="Z25" s="292"/>
    </row>
    <row r="26" ht="12.75" customHeight="1">
      <c r="A26" s="292"/>
      <c r="B26" s="240" t="s">
        <v>3913</v>
      </c>
      <c r="C26" s="300" t="s">
        <v>3914</v>
      </c>
      <c r="D26" s="302" t="s">
        <v>893</v>
      </c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</row>
    <row r="27" ht="12.75" customHeight="1">
      <c r="A27" s="292"/>
      <c r="B27" s="240" t="s">
        <v>3915</v>
      </c>
      <c r="C27" s="300" t="s">
        <v>3916</v>
      </c>
      <c r="D27" s="261">
        <v>1.05</v>
      </c>
      <c r="E27" s="292"/>
      <c r="F27" s="292"/>
      <c r="G27" s="292"/>
      <c r="H27" s="292"/>
      <c r="I27" s="292"/>
      <c r="J27" s="292"/>
      <c r="K27" s="292"/>
      <c r="L27" s="292"/>
      <c r="M27" s="292"/>
      <c r="N27" s="292"/>
      <c r="O27" s="292"/>
      <c r="P27" s="292"/>
      <c r="Q27" s="292"/>
      <c r="R27" s="292"/>
      <c r="S27" s="292"/>
      <c r="T27" s="292"/>
      <c r="U27" s="292"/>
      <c r="V27" s="292"/>
      <c r="W27" s="292"/>
      <c r="X27" s="292"/>
      <c r="Y27" s="292"/>
      <c r="Z27" s="292"/>
    </row>
    <row r="28" ht="12.75" customHeight="1">
      <c r="A28" s="292"/>
      <c r="B28" s="240" t="s">
        <v>3917</v>
      </c>
      <c r="C28" s="300" t="s">
        <v>3918</v>
      </c>
      <c r="D28" s="261">
        <v>1.0</v>
      </c>
      <c r="E28" s="292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292"/>
      <c r="T28" s="292"/>
      <c r="U28" s="292"/>
      <c r="V28" s="292"/>
      <c r="W28" s="292"/>
      <c r="X28" s="292"/>
      <c r="Y28" s="292"/>
      <c r="Z28" s="292"/>
    </row>
    <row r="29" ht="12.75" customHeight="1">
      <c r="A29" s="292"/>
      <c r="B29" s="240" t="s">
        <v>3919</v>
      </c>
      <c r="C29" s="300" t="s">
        <v>3920</v>
      </c>
      <c r="D29" s="261">
        <v>1.0</v>
      </c>
      <c r="E29" s="292"/>
      <c r="F29" s="292"/>
      <c r="G29" s="292"/>
      <c r="H29" s="292"/>
      <c r="I29" s="292"/>
      <c r="J29" s="292"/>
      <c r="K29" s="292"/>
      <c r="L29" s="292"/>
      <c r="M29" s="292"/>
      <c r="N29" s="292"/>
      <c r="O29" s="292"/>
      <c r="P29" s="292"/>
      <c r="Q29" s="292"/>
      <c r="R29" s="292"/>
      <c r="S29" s="292"/>
      <c r="T29" s="292"/>
      <c r="U29" s="292"/>
      <c r="V29" s="292"/>
      <c r="W29" s="292"/>
      <c r="X29" s="292"/>
      <c r="Y29" s="292"/>
      <c r="Z29" s="292"/>
    </row>
    <row r="30" ht="12.75" customHeight="1">
      <c r="A30" s="292"/>
      <c r="B30" s="240" t="s">
        <v>3921</v>
      </c>
      <c r="C30" s="300" t="s">
        <v>3922</v>
      </c>
      <c r="D30" s="261">
        <v>1.076</v>
      </c>
      <c r="E30" s="292"/>
      <c r="F30" s="292"/>
      <c r="G30" s="292"/>
      <c r="H30" s="292"/>
      <c r="I30" s="292"/>
      <c r="J30" s="292"/>
      <c r="K30" s="292"/>
      <c r="L30" s="292"/>
      <c r="M30" s="292"/>
      <c r="N30" s="292"/>
      <c r="O30" s="292"/>
      <c r="P30" s="292"/>
      <c r="Q30" s="292"/>
      <c r="R30" s="292"/>
      <c r="S30" s="292"/>
      <c r="T30" s="292"/>
      <c r="U30" s="292"/>
      <c r="V30" s="292"/>
      <c r="W30" s="292"/>
      <c r="X30" s="292"/>
      <c r="Y30" s="292"/>
      <c r="Z30" s="292"/>
    </row>
    <row r="31" ht="12.75" customHeight="1">
      <c r="A31" s="292"/>
      <c r="B31" s="240" t="s">
        <v>3923</v>
      </c>
      <c r="C31" s="300" t="s">
        <v>3924</v>
      </c>
      <c r="D31" s="302" t="s">
        <v>949</v>
      </c>
      <c r="E31" s="292"/>
      <c r="F31" s="292"/>
      <c r="G31" s="292"/>
      <c r="H31" s="292"/>
      <c r="I31" s="292"/>
      <c r="J31" s="292"/>
      <c r="K31" s="292"/>
      <c r="L31" s="292"/>
      <c r="M31" s="292"/>
      <c r="N31" s="292"/>
      <c r="O31" s="292"/>
      <c r="P31" s="292"/>
      <c r="Q31" s="292"/>
      <c r="R31" s="292"/>
      <c r="S31" s="292"/>
      <c r="T31" s="292"/>
      <c r="U31" s="292"/>
      <c r="V31" s="292"/>
      <c r="W31" s="292"/>
      <c r="X31" s="292"/>
      <c r="Y31" s="292"/>
      <c r="Z31" s="292"/>
    </row>
    <row r="32" ht="12.75" customHeight="1">
      <c r="A32" s="292"/>
      <c r="B32" s="240" t="s">
        <v>3925</v>
      </c>
      <c r="C32" s="300" t="s">
        <v>3926</v>
      </c>
      <c r="D32" s="261">
        <v>1.08</v>
      </c>
      <c r="E32" s="292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292"/>
      <c r="T32" s="292"/>
      <c r="U32" s="292"/>
      <c r="V32" s="292"/>
      <c r="W32" s="292"/>
      <c r="X32" s="292"/>
      <c r="Y32" s="292"/>
      <c r="Z32" s="292"/>
    </row>
    <row r="33" ht="12.75" customHeight="1">
      <c r="A33" s="292"/>
      <c r="B33" s="240" t="s">
        <v>3927</v>
      </c>
      <c r="C33" s="300" t="s">
        <v>3928</v>
      </c>
      <c r="D33" s="261">
        <v>1.0</v>
      </c>
      <c r="E33" s="292"/>
      <c r="F33" s="292"/>
      <c r="G33" s="292"/>
      <c r="H33" s="292"/>
      <c r="I33" s="292"/>
      <c r="J33" s="292"/>
      <c r="K33" s="292"/>
      <c r="L33" s="292"/>
      <c r="M33" s="292"/>
      <c r="N33" s="292"/>
      <c r="O33" s="292"/>
      <c r="P33" s="292"/>
      <c r="Q33" s="292"/>
      <c r="R33" s="292"/>
      <c r="S33" s="292"/>
      <c r="T33" s="292"/>
      <c r="U33" s="292"/>
      <c r="V33" s="292"/>
      <c r="W33" s="292"/>
      <c r="X33" s="292"/>
      <c r="Y33" s="292"/>
      <c r="Z33" s="292"/>
    </row>
    <row r="34" ht="12.75" customHeight="1">
      <c r="A34" s="292"/>
      <c r="B34" s="240" t="s">
        <v>3929</v>
      </c>
      <c r="C34" s="300" t="s">
        <v>3930</v>
      </c>
      <c r="D34" s="261">
        <v>1.03</v>
      </c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2"/>
      <c r="T34" s="292"/>
      <c r="U34" s="292"/>
      <c r="V34" s="292"/>
      <c r="W34" s="292"/>
      <c r="X34" s="292"/>
      <c r="Y34" s="292"/>
      <c r="Z34" s="292"/>
    </row>
    <row r="35" ht="12.75" customHeight="1">
      <c r="A35" s="292"/>
      <c r="B35" s="240" t="s">
        <v>3931</v>
      </c>
      <c r="C35" s="300" t="s">
        <v>3932</v>
      </c>
      <c r="D35" s="261">
        <v>0.99</v>
      </c>
      <c r="E35" s="292"/>
      <c r="F35" s="292"/>
      <c r="G35" s="292"/>
      <c r="H35" s="292"/>
      <c r="I35" s="292"/>
      <c r="J35" s="292"/>
      <c r="K35" s="292"/>
      <c r="L35" s="292"/>
      <c r="M35" s="292"/>
      <c r="N35" s="292"/>
      <c r="O35" s="292"/>
      <c r="P35" s="292"/>
      <c r="Q35" s="292"/>
      <c r="R35" s="292"/>
      <c r="S35" s="292"/>
      <c r="T35" s="292"/>
      <c r="U35" s="292"/>
      <c r="V35" s="292"/>
      <c r="W35" s="292"/>
      <c r="X35" s="292"/>
      <c r="Y35" s="292"/>
      <c r="Z35" s="292"/>
    </row>
    <row r="36" ht="12.75" customHeight="1">
      <c r="A36" s="292"/>
      <c r="B36" s="303" t="s">
        <v>3933</v>
      </c>
      <c r="C36" s="304" t="s">
        <v>3934</v>
      </c>
      <c r="D36" s="263">
        <v>1.04</v>
      </c>
      <c r="E36" s="292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292"/>
      <c r="T36" s="292"/>
      <c r="U36" s="292"/>
      <c r="V36" s="292"/>
      <c r="W36" s="292"/>
      <c r="X36" s="292"/>
      <c r="Y36" s="292"/>
      <c r="Z36" s="292"/>
    </row>
    <row r="37" ht="12.75" customHeight="1">
      <c r="A37" s="292"/>
      <c r="B37" s="166"/>
      <c r="C37" s="293"/>
      <c r="D37" s="94"/>
      <c r="E37" s="292"/>
      <c r="F37" s="292"/>
      <c r="G37" s="292"/>
      <c r="H37" s="292"/>
      <c r="I37" s="292"/>
      <c r="J37" s="292"/>
      <c r="K37" s="292"/>
      <c r="L37" s="292"/>
      <c r="M37" s="292"/>
      <c r="N37" s="292"/>
      <c r="O37" s="292"/>
      <c r="P37" s="292"/>
      <c r="Q37" s="292"/>
      <c r="R37" s="292"/>
      <c r="S37" s="292"/>
      <c r="T37" s="292"/>
      <c r="U37" s="292"/>
      <c r="V37" s="292"/>
      <c r="W37" s="292"/>
      <c r="X37" s="292"/>
      <c r="Y37" s="292"/>
      <c r="Z37" s="292"/>
    </row>
    <row r="38" ht="12.75" customHeight="1">
      <c r="A38" s="292"/>
      <c r="B38" s="166"/>
      <c r="C38" s="293"/>
      <c r="D38" s="94"/>
      <c r="E38" s="292"/>
      <c r="F38" s="292"/>
      <c r="G38" s="292"/>
      <c r="H38" s="292"/>
      <c r="I38" s="292"/>
      <c r="J38" s="292"/>
      <c r="K38" s="292"/>
      <c r="L38" s="292"/>
      <c r="M38" s="292"/>
      <c r="N38" s="292"/>
      <c r="O38" s="292"/>
      <c r="P38" s="292"/>
      <c r="Q38" s="292"/>
      <c r="R38" s="292"/>
      <c r="S38" s="292"/>
      <c r="T38" s="292"/>
      <c r="U38" s="292"/>
      <c r="V38" s="292"/>
      <c r="W38" s="292"/>
      <c r="X38" s="292"/>
      <c r="Y38" s="292"/>
      <c r="Z38" s="292"/>
    </row>
    <row r="39" ht="12.75" customHeight="1">
      <c r="A39" s="292"/>
      <c r="B39" s="166"/>
      <c r="C39" s="293"/>
      <c r="D39" s="94"/>
      <c r="E39" s="292"/>
      <c r="F39" s="292"/>
      <c r="G39" s="292"/>
      <c r="H39" s="292"/>
      <c r="I39" s="292"/>
      <c r="J39" s="292"/>
      <c r="K39" s="292"/>
      <c r="L39" s="292"/>
      <c r="M39" s="292"/>
      <c r="N39" s="292"/>
      <c r="O39" s="292"/>
      <c r="P39" s="292"/>
      <c r="Q39" s="292"/>
      <c r="R39" s="292"/>
      <c r="S39" s="292"/>
      <c r="T39" s="292"/>
      <c r="U39" s="292"/>
      <c r="V39" s="292"/>
      <c r="W39" s="292"/>
      <c r="X39" s="292"/>
      <c r="Y39" s="292"/>
      <c r="Z39" s="292"/>
    </row>
    <row r="40" ht="12.75" customHeight="1">
      <c r="A40" s="292"/>
      <c r="B40" s="166"/>
      <c r="C40" s="293"/>
      <c r="D40" s="94"/>
      <c r="E40" s="292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292"/>
      <c r="T40" s="292"/>
      <c r="U40" s="292"/>
      <c r="V40" s="292"/>
      <c r="W40" s="292"/>
      <c r="X40" s="292"/>
      <c r="Y40" s="292"/>
      <c r="Z40" s="292"/>
    </row>
    <row r="41" ht="12.75" customHeight="1">
      <c r="A41" s="292"/>
      <c r="B41" s="166"/>
      <c r="C41" s="293"/>
      <c r="D41" s="94"/>
      <c r="E41" s="292"/>
      <c r="F41" s="292"/>
      <c r="G41" s="292"/>
      <c r="H41" s="292"/>
      <c r="I41" s="292"/>
      <c r="J41" s="292"/>
      <c r="K41" s="292"/>
      <c r="L41" s="292"/>
      <c r="M41" s="292"/>
      <c r="N41" s="292"/>
      <c r="O41" s="292"/>
      <c r="P41" s="292"/>
      <c r="Q41" s="292"/>
      <c r="R41" s="292"/>
      <c r="S41" s="292"/>
      <c r="T41" s="292"/>
      <c r="U41" s="292"/>
      <c r="V41" s="292"/>
      <c r="W41" s="292"/>
      <c r="X41" s="292"/>
      <c r="Y41" s="292"/>
      <c r="Z41" s="292"/>
    </row>
    <row r="42" ht="12.75" customHeight="1">
      <c r="A42" s="292"/>
      <c r="B42" s="166"/>
      <c r="C42" s="293"/>
      <c r="D42" s="94"/>
      <c r="E42" s="292"/>
      <c r="F42" s="292"/>
      <c r="G42" s="292"/>
      <c r="H42" s="292"/>
      <c r="I42" s="292"/>
      <c r="J42" s="292"/>
      <c r="K42" s="292"/>
      <c r="L42" s="292"/>
      <c r="M42" s="292"/>
      <c r="N42" s="292"/>
      <c r="O42" s="292"/>
      <c r="P42" s="292"/>
      <c r="Q42" s="292"/>
      <c r="R42" s="292"/>
      <c r="S42" s="292"/>
      <c r="T42" s="292"/>
      <c r="U42" s="292"/>
      <c r="V42" s="292"/>
      <c r="W42" s="292"/>
      <c r="X42" s="292"/>
      <c r="Y42" s="292"/>
      <c r="Z42" s="292"/>
    </row>
    <row r="43" ht="12.75" customHeight="1">
      <c r="A43" s="292"/>
      <c r="B43" s="166"/>
      <c r="C43" s="293"/>
      <c r="D43" s="94"/>
      <c r="E43" s="292"/>
      <c r="F43" s="292"/>
      <c r="G43" s="292"/>
      <c r="H43" s="292"/>
      <c r="I43" s="292"/>
      <c r="J43" s="292"/>
      <c r="K43" s="292"/>
      <c r="L43" s="292"/>
      <c r="M43" s="292"/>
      <c r="N43" s="292"/>
      <c r="O43" s="292"/>
      <c r="P43" s="292"/>
      <c r="Q43" s="292"/>
      <c r="R43" s="292"/>
      <c r="S43" s="292"/>
      <c r="T43" s="292"/>
      <c r="U43" s="292"/>
      <c r="V43" s="292"/>
      <c r="W43" s="292"/>
      <c r="X43" s="292"/>
      <c r="Y43" s="292"/>
      <c r="Z43" s="292"/>
    </row>
    <row r="44" ht="12.75" customHeight="1">
      <c r="A44" s="292"/>
      <c r="B44" s="166"/>
      <c r="C44" s="293"/>
      <c r="D44" s="94"/>
      <c r="E44" s="292"/>
      <c r="F44" s="292"/>
      <c r="G44" s="292"/>
      <c r="H44" s="292"/>
      <c r="I44" s="292"/>
      <c r="J44" s="292"/>
      <c r="K44" s="292"/>
      <c r="L44" s="292"/>
      <c r="M44" s="292"/>
      <c r="N44" s="292"/>
      <c r="O44" s="292"/>
      <c r="P44" s="292"/>
      <c r="Q44" s="292"/>
      <c r="R44" s="292"/>
      <c r="S44" s="292"/>
      <c r="T44" s="292"/>
      <c r="U44" s="292"/>
      <c r="V44" s="292"/>
      <c r="W44" s="292"/>
      <c r="X44" s="292"/>
      <c r="Y44" s="292"/>
      <c r="Z44" s="292"/>
    </row>
    <row r="45" ht="12.75" customHeight="1">
      <c r="A45" s="292"/>
      <c r="B45" s="166"/>
      <c r="C45" s="293"/>
      <c r="D45" s="94"/>
      <c r="E45" s="292"/>
      <c r="F45" s="292"/>
      <c r="G45" s="292"/>
      <c r="H45" s="292"/>
      <c r="I45" s="292"/>
      <c r="J45" s="292"/>
      <c r="K45" s="292"/>
      <c r="L45" s="292"/>
      <c r="M45" s="292"/>
      <c r="N45" s="292"/>
      <c r="O45" s="292"/>
      <c r="P45" s="292"/>
      <c r="Q45" s="292"/>
      <c r="R45" s="292"/>
      <c r="S45" s="292"/>
      <c r="T45" s="292"/>
      <c r="U45" s="292"/>
      <c r="V45" s="292"/>
      <c r="W45" s="292"/>
      <c r="X45" s="292"/>
      <c r="Y45" s="292"/>
      <c r="Z45" s="292"/>
    </row>
    <row r="46" ht="12.75" customHeight="1">
      <c r="A46" s="292"/>
      <c r="B46" s="166"/>
      <c r="C46" s="293"/>
      <c r="D46" s="94"/>
      <c r="E46" s="292"/>
      <c r="F46" s="292"/>
      <c r="G46" s="292"/>
      <c r="H46" s="292"/>
      <c r="I46" s="292"/>
      <c r="J46" s="292"/>
      <c r="K46" s="292"/>
      <c r="L46" s="292"/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</row>
    <row r="47" ht="12.75" customHeight="1">
      <c r="A47" s="292"/>
      <c r="B47" s="166"/>
      <c r="C47" s="293"/>
      <c r="D47" s="94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292"/>
      <c r="X47" s="292"/>
      <c r="Y47" s="292"/>
      <c r="Z47" s="292"/>
    </row>
    <row r="48" ht="12.75" customHeight="1">
      <c r="A48" s="292"/>
      <c r="B48" s="166"/>
      <c r="C48" s="293"/>
      <c r="D48" s="94"/>
      <c r="E48" s="292"/>
      <c r="F48" s="292"/>
      <c r="G48" s="292"/>
      <c r="H48" s="292"/>
      <c r="I48" s="292"/>
      <c r="J48" s="292"/>
      <c r="K48" s="292"/>
      <c r="L48" s="292"/>
      <c r="M48" s="292"/>
      <c r="N48" s="292"/>
      <c r="O48" s="292"/>
      <c r="P48" s="292"/>
      <c r="Q48" s="292"/>
      <c r="R48" s="292"/>
      <c r="S48" s="292"/>
      <c r="T48" s="292"/>
      <c r="U48" s="292"/>
      <c r="V48" s="292"/>
      <c r="W48" s="292"/>
      <c r="X48" s="292"/>
      <c r="Y48" s="292"/>
      <c r="Z48" s="292"/>
    </row>
    <row r="49" ht="12.75" customHeight="1">
      <c r="A49" s="292"/>
      <c r="B49" s="166"/>
      <c r="C49" s="293"/>
      <c r="D49" s="94"/>
      <c r="E49" s="292"/>
      <c r="F49" s="292"/>
      <c r="G49" s="292"/>
      <c r="H49" s="292"/>
      <c r="I49" s="292"/>
      <c r="J49" s="292"/>
      <c r="K49" s="292"/>
      <c r="L49" s="292"/>
      <c r="M49" s="292"/>
      <c r="N49" s="292"/>
      <c r="O49" s="292"/>
      <c r="P49" s="292"/>
      <c r="Q49" s="292"/>
      <c r="R49" s="292"/>
      <c r="S49" s="292"/>
      <c r="T49" s="292"/>
      <c r="U49" s="292"/>
      <c r="V49" s="292"/>
      <c r="W49" s="292"/>
      <c r="X49" s="292"/>
      <c r="Y49" s="292"/>
      <c r="Z49" s="292"/>
    </row>
    <row r="50" ht="12.75" customHeight="1">
      <c r="A50" s="292"/>
      <c r="B50" s="166"/>
      <c r="C50" s="293"/>
      <c r="D50" s="94"/>
      <c r="E50" s="292"/>
      <c r="F50" s="292"/>
      <c r="G50" s="292"/>
      <c r="H50" s="292"/>
      <c r="I50" s="292"/>
      <c r="J50" s="292"/>
      <c r="K50" s="292"/>
      <c r="L50" s="292"/>
      <c r="M50" s="292"/>
      <c r="N50" s="292"/>
      <c r="O50" s="292"/>
      <c r="P50" s="292"/>
      <c r="Q50" s="292"/>
      <c r="R50" s="292"/>
      <c r="S50" s="292"/>
      <c r="T50" s="292"/>
      <c r="U50" s="292"/>
      <c r="V50" s="292"/>
      <c r="W50" s="292"/>
      <c r="X50" s="292"/>
      <c r="Y50" s="292"/>
      <c r="Z50" s="292"/>
    </row>
    <row r="51" ht="12.75" customHeight="1">
      <c r="A51" s="292"/>
      <c r="B51" s="166"/>
      <c r="C51" s="293"/>
      <c r="D51" s="94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2"/>
      <c r="V51" s="292"/>
      <c r="W51" s="292"/>
      <c r="X51" s="292"/>
      <c r="Y51" s="292"/>
      <c r="Z51" s="292"/>
    </row>
    <row r="52" ht="12.75" customHeight="1">
      <c r="A52" s="292"/>
      <c r="B52" s="166"/>
      <c r="C52" s="293"/>
      <c r="D52" s="94"/>
      <c r="E52" s="292"/>
      <c r="F52" s="292"/>
      <c r="G52" s="292"/>
      <c r="H52" s="292"/>
      <c r="I52" s="292"/>
      <c r="J52" s="292"/>
      <c r="K52" s="292"/>
      <c r="L52" s="292"/>
      <c r="M52" s="292"/>
      <c r="N52" s="292"/>
      <c r="O52" s="292"/>
      <c r="P52" s="292"/>
      <c r="Q52" s="292"/>
      <c r="R52" s="292"/>
      <c r="S52" s="292"/>
      <c r="T52" s="292"/>
      <c r="U52" s="292"/>
      <c r="V52" s="292"/>
      <c r="W52" s="292"/>
      <c r="X52" s="292"/>
      <c r="Y52" s="292"/>
      <c r="Z52" s="292"/>
    </row>
    <row r="53" ht="12.75" customHeight="1">
      <c r="A53" s="292"/>
      <c r="B53" s="166"/>
      <c r="C53" s="293"/>
      <c r="D53" s="94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2"/>
      <c r="P53" s="292"/>
      <c r="Q53" s="292"/>
      <c r="R53" s="292"/>
      <c r="S53" s="292"/>
      <c r="T53" s="292"/>
      <c r="U53" s="292"/>
      <c r="V53" s="292"/>
      <c r="W53" s="292"/>
      <c r="X53" s="292"/>
      <c r="Y53" s="292"/>
      <c r="Z53" s="292"/>
    </row>
    <row r="54" ht="12.75" customHeight="1">
      <c r="A54" s="292"/>
      <c r="B54" s="166"/>
      <c r="C54" s="293"/>
      <c r="D54" s="94"/>
      <c r="E54" s="292"/>
      <c r="F54" s="292"/>
      <c r="G54" s="292"/>
      <c r="H54" s="292"/>
      <c r="I54" s="292"/>
      <c r="J54" s="292"/>
      <c r="K54" s="292"/>
      <c r="L54" s="292"/>
      <c r="M54" s="292"/>
      <c r="N54" s="292"/>
      <c r="O54" s="292"/>
      <c r="P54" s="292"/>
      <c r="Q54" s="292"/>
      <c r="R54" s="292"/>
      <c r="S54" s="292"/>
      <c r="T54" s="292"/>
      <c r="U54" s="292"/>
      <c r="V54" s="292"/>
      <c r="W54" s="292"/>
      <c r="X54" s="292"/>
      <c r="Y54" s="292"/>
      <c r="Z54" s="292"/>
    </row>
    <row r="55" ht="12.75" customHeight="1">
      <c r="A55" s="292"/>
      <c r="B55" s="166"/>
      <c r="C55" s="293"/>
      <c r="D55" s="94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</row>
    <row r="56" ht="12.75" customHeight="1">
      <c r="A56" s="292"/>
      <c r="B56" s="166"/>
      <c r="C56" s="293"/>
      <c r="D56" s="94"/>
      <c r="E56" s="292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/>
      <c r="R56" s="292"/>
      <c r="S56" s="292"/>
      <c r="T56" s="292"/>
      <c r="U56" s="292"/>
      <c r="V56" s="292"/>
      <c r="W56" s="292"/>
      <c r="X56" s="292"/>
      <c r="Y56" s="292"/>
      <c r="Z56" s="292"/>
    </row>
    <row r="57" ht="12.75" customHeight="1">
      <c r="A57" s="292"/>
      <c r="B57" s="166"/>
      <c r="C57" s="293"/>
      <c r="D57" s="94"/>
      <c r="E57" s="292"/>
      <c r="F57" s="292"/>
      <c r="G57" s="292"/>
      <c r="H57" s="292"/>
      <c r="I57" s="292"/>
      <c r="J57" s="292"/>
      <c r="K57" s="292"/>
      <c r="L57" s="292"/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</row>
    <row r="58" ht="12.75" customHeight="1">
      <c r="A58" s="292"/>
      <c r="B58" s="166"/>
      <c r="C58" s="293"/>
      <c r="D58" s="94"/>
      <c r="E58" s="292"/>
      <c r="F58" s="292"/>
      <c r="G58" s="292"/>
      <c r="H58" s="292"/>
      <c r="I58" s="292"/>
      <c r="J58" s="292"/>
      <c r="K58" s="292"/>
      <c r="L58" s="292"/>
      <c r="M58" s="292"/>
      <c r="N58" s="292"/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2"/>
    </row>
    <row r="59" ht="12.75" customHeight="1">
      <c r="A59" s="292"/>
      <c r="B59" s="166"/>
      <c r="C59" s="293"/>
      <c r="D59" s="94"/>
      <c r="E59" s="292"/>
      <c r="F59" s="292"/>
      <c r="G59" s="292"/>
      <c r="H59" s="292"/>
      <c r="I59" s="292"/>
      <c r="J59" s="292"/>
      <c r="K59" s="292"/>
      <c r="L59" s="292"/>
      <c r="M59" s="292"/>
      <c r="N59" s="292"/>
      <c r="O59" s="292"/>
      <c r="P59" s="292"/>
      <c r="Q59" s="292"/>
      <c r="R59" s="292"/>
      <c r="S59" s="292"/>
      <c r="T59" s="292"/>
      <c r="U59" s="292"/>
      <c r="V59" s="292"/>
      <c r="W59" s="292"/>
      <c r="X59" s="292"/>
      <c r="Y59" s="292"/>
      <c r="Z59" s="292"/>
    </row>
    <row r="60" ht="12.75" customHeight="1">
      <c r="A60" s="292"/>
      <c r="B60" s="166"/>
      <c r="C60" s="293"/>
      <c r="D60" s="94"/>
      <c r="E60" s="292"/>
      <c r="F60" s="292"/>
      <c r="G60" s="292"/>
      <c r="H60" s="292"/>
      <c r="I60" s="292"/>
      <c r="J60" s="292"/>
      <c r="K60" s="292"/>
      <c r="L60" s="292"/>
      <c r="M60" s="292"/>
      <c r="N60" s="292"/>
      <c r="O60" s="292"/>
      <c r="P60" s="292"/>
      <c r="Q60" s="292"/>
      <c r="R60" s="292"/>
      <c r="S60" s="292"/>
      <c r="T60" s="292"/>
      <c r="U60" s="292"/>
      <c r="V60" s="292"/>
      <c r="W60" s="292"/>
      <c r="X60" s="292"/>
      <c r="Y60" s="292"/>
      <c r="Z60" s="292"/>
    </row>
    <row r="61" ht="12.75" customHeight="1">
      <c r="A61" s="292"/>
      <c r="B61" s="166"/>
      <c r="C61" s="293"/>
      <c r="D61" s="94"/>
      <c r="E61" s="292"/>
      <c r="F61" s="292"/>
      <c r="G61" s="292"/>
      <c r="H61" s="292"/>
      <c r="I61" s="292"/>
      <c r="J61" s="292"/>
      <c r="K61" s="292"/>
      <c r="L61" s="292"/>
      <c r="M61" s="292"/>
      <c r="N61" s="292"/>
      <c r="O61" s="292"/>
      <c r="P61" s="292"/>
      <c r="Q61" s="292"/>
      <c r="R61" s="292"/>
      <c r="S61" s="292"/>
      <c r="T61" s="292"/>
      <c r="U61" s="292"/>
      <c r="V61" s="292"/>
      <c r="W61" s="292"/>
      <c r="X61" s="292"/>
      <c r="Y61" s="292"/>
      <c r="Z61" s="292"/>
    </row>
    <row r="62" ht="12.75" customHeight="1">
      <c r="A62" s="292"/>
      <c r="B62" s="166"/>
      <c r="C62" s="293"/>
      <c r="D62" s="94"/>
      <c r="E62" s="292"/>
      <c r="F62" s="292"/>
      <c r="G62" s="292"/>
      <c r="H62" s="292"/>
      <c r="I62" s="292"/>
      <c r="J62" s="292"/>
      <c r="K62" s="292"/>
      <c r="L62" s="292"/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</row>
    <row r="63" ht="12.75" customHeight="1">
      <c r="A63" s="292"/>
      <c r="B63" s="166"/>
      <c r="C63" s="293"/>
      <c r="D63" s="94"/>
      <c r="E63" s="292"/>
      <c r="F63" s="292"/>
      <c r="G63" s="292"/>
      <c r="H63" s="292"/>
      <c r="I63" s="292"/>
      <c r="J63" s="292"/>
      <c r="K63" s="292"/>
      <c r="L63" s="292"/>
      <c r="M63" s="292"/>
      <c r="N63" s="292"/>
      <c r="O63" s="292"/>
      <c r="P63" s="292"/>
      <c r="Q63" s="292"/>
      <c r="R63" s="292"/>
      <c r="S63" s="292"/>
      <c r="T63" s="292"/>
      <c r="U63" s="292"/>
      <c r="V63" s="292"/>
      <c r="W63" s="292"/>
      <c r="X63" s="292"/>
      <c r="Y63" s="292"/>
      <c r="Z63" s="292"/>
    </row>
    <row r="64" ht="12.75" customHeight="1">
      <c r="A64" s="292"/>
      <c r="B64" s="166"/>
      <c r="C64" s="293"/>
      <c r="D64" s="94"/>
      <c r="E64" s="292"/>
      <c r="F64" s="292"/>
      <c r="G64" s="292"/>
      <c r="H64" s="292"/>
      <c r="I64" s="292"/>
      <c r="J64" s="292"/>
      <c r="K64" s="292"/>
      <c r="L64" s="292"/>
      <c r="M64" s="292"/>
      <c r="N64" s="292"/>
      <c r="O64" s="292"/>
      <c r="P64" s="292"/>
      <c r="Q64" s="292"/>
      <c r="R64" s="292"/>
      <c r="S64" s="292"/>
      <c r="T64" s="292"/>
      <c r="U64" s="292"/>
      <c r="V64" s="292"/>
      <c r="W64" s="292"/>
      <c r="X64" s="292"/>
      <c r="Y64" s="292"/>
      <c r="Z64" s="292"/>
    </row>
    <row r="65" ht="12.75" customHeight="1">
      <c r="A65" s="292"/>
      <c r="B65" s="166"/>
      <c r="C65" s="293"/>
      <c r="D65" s="94"/>
      <c r="E65" s="292"/>
      <c r="F65" s="292"/>
      <c r="G65" s="292"/>
      <c r="H65" s="292"/>
      <c r="I65" s="292"/>
      <c r="J65" s="292"/>
      <c r="K65" s="292"/>
      <c r="L65" s="292"/>
      <c r="M65" s="292"/>
      <c r="N65" s="292"/>
      <c r="O65" s="292"/>
      <c r="P65" s="292"/>
      <c r="Q65" s="292"/>
      <c r="R65" s="292"/>
      <c r="S65" s="292"/>
      <c r="T65" s="292"/>
      <c r="U65" s="292"/>
      <c r="V65" s="292"/>
      <c r="W65" s="292"/>
      <c r="X65" s="292"/>
      <c r="Y65" s="292"/>
      <c r="Z65" s="292"/>
    </row>
    <row r="66" ht="12.75" customHeight="1">
      <c r="A66" s="292"/>
      <c r="B66" s="166"/>
      <c r="C66" s="293"/>
      <c r="D66" s="94"/>
      <c r="E66" s="292"/>
      <c r="F66" s="292"/>
      <c r="G66" s="292"/>
      <c r="H66" s="292"/>
      <c r="I66" s="292"/>
      <c r="J66" s="292"/>
      <c r="K66" s="292"/>
      <c r="L66" s="292"/>
      <c r="M66" s="292"/>
      <c r="N66" s="292"/>
      <c r="O66" s="292"/>
      <c r="P66" s="292"/>
      <c r="Q66" s="292"/>
      <c r="R66" s="292"/>
      <c r="S66" s="292"/>
      <c r="T66" s="292"/>
      <c r="U66" s="292"/>
      <c r="V66" s="292"/>
      <c r="W66" s="292"/>
      <c r="X66" s="292"/>
      <c r="Y66" s="292"/>
      <c r="Z66" s="292"/>
    </row>
    <row r="67" ht="12.75" customHeight="1">
      <c r="A67" s="292"/>
      <c r="B67" s="166"/>
      <c r="C67" s="293"/>
      <c r="D67" s="94"/>
      <c r="E67" s="292"/>
      <c r="F67" s="292"/>
      <c r="G67" s="292"/>
      <c r="H67" s="292"/>
      <c r="I67" s="292"/>
      <c r="J67" s="292"/>
      <c r="K67" s="292"/>
      <c r="L67" s="292"/>
      <c r="M67" s="292"/>
      <c r="N67" s="292"/>
      <c r="O67" s="292"/>
      <c r="P67" s="292"/>
      <c r="Q67" s="292"/>
      <c r="R67" s="292"/>
      <c r="S67" s="292"/>
      <c r="T67" s="292"/>
      <c r="U67" s="292"/>
      <c r="V67" s="292"/>
      <c r="W67" s="292"/>
      <c r="X67" s="292"/>
      <c r="Y67" s="292"/>
      <c r="Z67" s="292"/>
    </row>
    <row r="68" ht="12.75" customHeight="1">
      <c r="A68" s="292"/>
      <c r="B68" s="166"/>
      <c r="C68" s="293"/>
      <c r="D68" s="94"/>
      <c r="E68" s="292"/>
      <c r="F68" s="292"/>
      <c r="G68" s="292"/>
      <c r="H68" s="292"/>
      <c r="I68" s="292"/>
      <c r="J68" s="292"/>
      <c r="K68" s="292"/>
      <c r="L68" s="292"/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</row>
    <row r="69" ht="12.75" customHeight="1">
      <c r="A69" s="292"/>
      <c r="B69" s="166"/>
      <c r="C69" s="293"/>
      <c r="D69" s="94"/>
      <c r="E69" s="292"/>
      <c r="F69" s="292"/>
      <c r="G69" s="292"/>
      <c r="H69" s="292"/>
      <c r="I69" s="292"/>
      <c r="J69" s="292"/>
      <c r="K69" s="292"/>
      <c r="L69" s="292"/>
      <c r="M69" s="292"/>
      <c r="N69" s="292"/>
      <c r="O69" s="292"/>
      <c r="P69" s="292"/>
      <c r="Q69" s="292"/>
      <c r="R69" s="292"/>
      <c r="S69" s="292"/>
      <c r="T69" s="292"/>
      <c r="U69" s="292"/>
      <c r="V69" s="292"/>
      <c r="W69" s="292"/>
      <c r="X69" s="292"/>
      <c r="Y69" s="292"/>
      <c r="Z69" s="292"/>
    </row>
    <row r="70" ht="12.75" customHeight="1">
      <c r="A70" s="292"/>
      <c r="B70" s="166"/>
      <c r="C70" s="293"/>
      <c r="D70" s="94"/>
      <c r="E70" s="292"/>
      <c r="F70" s="292"/>
      <c r="G70" s="292"/>
      <c r="H70" s="292"/>
      <c r="I70" s="292"/>
      <c r="J70" s="292"/>
      <c r="K70" s="292"/>
      <c r="L70" s="292"/>
      <c r="M70" s="292"/>
      <c r="N70" s="292"/>
      <c r="O70" s="292"/>
      <c r="P70" s="292"/>
      <c r="Q70" s="292"/>
      <c r="R70" s="292"/>
      <c r="S70" s="292"/>
      <c r="T70" s="292"/>
      <c r="U70" s="292"/>
      <c r="V70" s="292"/>
      <c r="W70" s="292"/>
      <c r="X70" s="292"/>
      <c r="Y70" s="292"/>
      <c r="Z70" s="292"/>
    </row>
    <row r="71" ht="12.75" customHeight="1">
      <c r="A71" s="292"/>
      <c r="B71" s="166"/>
      <c r="C71" s="293"/>
      <c r="D71" s="94"/>
      <c r="E71" s="292"/>
      <c r="F71" s="292"/>
      <c r="G71" s="292"/>
      <c r="H71" s="292"/>
      <c r="I71" s="292"/>
      <c r="J71" s="292"/>
      <c r="K71" s="292"/>
      <c r="L71" s="292"/>
      <c r="M71" s="292"/>
      <c r="N71" s="292"/>
      <c r="O71" s="292"/>
      <c r="P71" s="292"/>
      <c r="Q71" s="292"/>
      <c r="R71" s="292"/>
      <c r="S71" s="292"/>
      <c r="T71" s="292"/>
      <c r="U71" s="292"/>
      <c r="V71" s="292"/>
      <c r="W71" s="292"/>
      <c r="X71" s="292"/>
      <c r="Y71" s="292"/>
      <c r="Z71" s="292"/>
    </row>
    <row r="72" ht="12.75" customHeight="1">
      <c r="A72" s="292"/>
      <c r="B72" s="166"/>
      <c r="C72" s="293"/>
      <c r="D72" s="94"/>
      <c r="E72" s="292"/>
      <c r="F72" s="292"/>
      <c r="G72" s="292"/>
      <c r="H72" s="292"/>
      <c r="I72" s="292"/>
      <c r="J72" s="292"/>
      <c r="K72" s="292"/>
      <c r="L72" s="292"/>
      <c r="M72" s="292"/>
      <c r="N72" s="292"/>
      <c r="O72" s="292"/>
      <c r="P72" s="292"/>
      <c r="Q72" s="292"/>
      <c r="R72" s="292"/>
      <c r="S72" s="292"/>
      <c r="T72" s="292"/>
      <c r="U72" s="292"/>
      <c r="V72" s="292"/>
      <c r="W72" s="292"/>
      <c r="X72" s="292"/>
      <c r="Y72" s="292"/>
      <c r="Z72" s="292"/>
    </row>
    <row r="73" ht="12.75" customHeight="1">
      <c r="A73" s="292"/>
      <c r="B73" s="166"/>
      <c r="C73" s="293"/>
      <c r="D73" s="94"/>
      <c r="E73" s="292"/>
      <c r="F73" s="292"/>
      <c r="G73" s="292"/>
      <c r="H73" s="292"/>
      <c r="I73" s="292"/>
      <c r="J73" s="292"/>
      <c r="K73" s="292"/>
      <c r="L73" s="292"/>
      <c r="M73" s="292"/>
      <c r="N73" s="292"/>
      <c r="O73" s="292"/>
      <c r="P73" s="292"/>
      <c r="Q73" s="292"/>
      <c r="R73" s="292"/>
      <c r="S73" s="292"/>
      <c r="T73" s="292"/>
      <c r="U73" s="292"/>
      <c r="V73" s="292"/>
      <c r="W73" s="292"/>
      <c r="X73" s="292"/>
      <c r="Y73" s="292"/>
      <c r="Z73" s="292"/>
    </row>
    <row r="74" ht="12.75" customHeight="1">
      <c r="A74" s="292"/>
      <c r="B74" s="166"/>
      <c r="C74" s="293"/>
      <c r="D74" s="94"/>
      <c r="E74" s="292"/>
      <c r="F74" s="292"/>
      <c r="G74" s="292"/>
      <c r="H74" s="292"/>
      <c r="I74" s="292"/>
      <c r="J74" s="292"/>
      <c r="K74" s="292"/>
      <c r="L74" s="292"/>
      <c r="M74" s="292"/>
      <c r="N74" s="292"/>
      <c r="O74" s="292"/>
      <c r="P74" s="292"/>
      <c r="Q74" s="292"/>
      <c r="R74" s="292"/>
      <c r="S74" s="292"/>
      <c r="T74" s="292"/>
      <c r="U74" s="292"/>
      <c r="V74" s="292"/>
      <c r="W74" s="292"/>
      <c r="X74" s="292"/>
      <c r="Y74" s="292"/>
      <c r="Z74" s="292"/>
    </row>
    <row r="75" ht="12.75" customHeight="1">
      <c r="A75" s="292"/>
      <c r="B75" s="166"/>
      <c r="C75" s="293"/>
      <c r="D75" s="94"/>
      <c r="E75" s="292"/>
      <c r="F75" s="292"/>
      <c r="G75" s="292"/>
      <c r="H75" s="292"/>
      <c r="I75" s="292"/>
      <c r="J75" s="292"/>
      <c r="K75" s="292"/>
      <c r="L75" s="292"/>
      <c r="M75" s="292"/>
      <c r="N75" s="292"/>
      <c r="O75" s="292"/>
      <c r="P75" s="292"/>
      <c r="Q75" s="292"/>
      <c r="R75" s="292"/>
      <c r="S75" s="292"/>
      <c r="T75" s="292"/>
      <c r="U75" s="292"/>
      <c r="V75" s="292"/>
      <c r="W75" s="292"/>
      <c r="X75" s="292"/>
      <c r="Y75" s="292"/>
      <c r="Z75" s="292"/>
    </row>
    <row r="76" ht="12.75" customHeight="1">
      <c r="A76" s="292"/>
      <c r="B76" s="166"/>
      <c r="C76" s="293"/>
      <c r="D76" s="94"/>
      <c r="E76" s="292"/>
      <c r="F76" s="292"/>
      <c r="G76" s="292"/>
      <c r="H76" s="292"/>
      <c r="I76" s="292"/>
      <c r="J76" s="292"/>
      <c r="K76" s="292"/>
      <c r="L76" s="292"/>
      <c r="M76" s="292"/>
      <c r="N76" s="292"/>
      <c r="O76" s="292"/>
      <c r="P76" s="292"/>
      <c r="Q76" s="292"/>
      <c r="R76" s="292"/>
      <c r="S76" s="292"/>
      <c r="T76" s="292"/>
      <c r="U76" s="292"/>
      <c r="V76" s="292"/>
      <c r="W76" s="292"/>
      <c r="X76" s="292"/>
      <c r="Y76" s="292"/>
      <c r="Z76" s="292"/>
    </row>
    <row r="77" ht="12.75" customHeight="1">
      <c r="A77" s="292"/>
      <c r="B77" s="166"/>
      <c r="C77" s="293"/>
      <c r="D77" s="94"/>
      <c r="E77" s="292"/>
      <c r="F77" s="292"/>
      <c r="G77" s="292"/>
      <c r="H77" s="292"/>
      <c r="I77" s="292"/>
      <c r="J77" s="292"/>
      <c r="K77" s="292"/>
      <c r="L77" s="292"/>
      <c r="M77" s="292"/>
      <c r="N77" s="292"/>
      <c r="O77" s="292"/>
      <c r="P77" s="292"/>
      <c r="Q77" s="292"/>
      <c r="R77" s="292"/>
      <c r="S77" s="292"/>
      <c r="T77" s="292"/>
      <c r="U77" s="292"/>
      <c r="V77" s="292"/>
      <c r="W77" s="292"/>
      <c r="X77" s="292"/>
      <c r="Y77" s="292"/>
      <c r="Z77" s="292"/>
    </row>
    <row r="78" ht="12.75" customHeight="1">
      <c r="A78" s="292"/>
      <c r="B78" s="166"/>
      <c r="C78" s="293"/>
      <c r="D78" s="94"/>
      <c r="E78" s="292"/>
      <c r="F78" s="292"/>
      <c r="G78" s="292"/>
      <c r="H78" s="292"/>
      <c r="I78" s="292"/>
      <c r="J78" s="292"/>
      <c r="K78" s="292"/>
      <c r="L78" s="292"/>
      <c r="M78" s="292"/>
      <c r="N78" s="292"/>
      <c r="O78" s="292"/>
      <c r="P78" s="292"/>
      <c r="Q78" s="292"/>
      <c r="R78" s="292"/>
      <c r="S78" s="292"/>
      <c r="T78" s="292"/>
      <c r="U78" s="292"/>
      <c r="V78" s="292"/>
      <c r="W78" s="292"/>
      <c r="X78" s="292"/>
      <c r="Y78" s="292"/>
      <c r="Z78" s="292"/>
    </row>
    <row r="79" ht="12.75" customHeight="1">
      <c r="A79" s="292"/>
      <c r="B79" s="166"/>
      <c r="C79" s="293"/>
      <c r="D79" s="94"/>
      <c r="E79" s="292"/>
      <c r="F79" s="292"/>
      <c r="G79" s="292"/>
      <c r="H79" s="292"/>
      <c r="I79" s="292"/>
      <c r="J79" s="292"/>
      <c r="K79" s="292"/>
      <c r="L79" s="292"/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</row>
    <row r="80" ht="12.75" customHeight="1">
      <c r="A80" s="292"/>
      <c r="B80" s="166"/>
      <c r="C80" s="293"/>
      <c r="D80" s="94"/>
      <c r="E80" s="292"/>
      <c r="F80" s="292"/>
      <c r="G80" s="292"/>
      <c r="H80" s="292"/>
      <c r="I80" s="292"/>
      <c r="J80" s="292"/>
      <c r="K80" s="292"/>
      <c r="L80" s="292"/>
      <c r="M80" s="292"/>
      <c r="N80" s="292"/>
      <c r="O80" s="292"/>
      <c r="P80" s="292"/>
      <c r="Q80" s="292"/>
      <c r="R80" s="292"/>
      <c r="S80" s="292"/>
      <c r="T80" s="292"/>
      <c r="U80" s="292"/>
      <c r="V80" s="292"/>
      <c r="W80" s="292"/>
      <c r="X80" s="292"/>
      <c r="Y80" s="292"/>
      <c r="Z80" s="292"/>
    </row>
    <row r="81" ht="12.75" customHeight="1">
      <c r="A81" s="292"/>
      <c r="B81" s="166"/>
      <c r="C81" s="293"/>
      <c r="D81" s="94"/>
      <c r="E81" s="292"/>
      <c r="F81" s="292"/>
      <c r="G81" s="292"/>
      <c r="H81" s="292"/>
      <c r="I81" s="292"/>
      <c r="J81" s="292"/>
      <c r="K81" s="292"/>
      <c r="L81" s="292"/>
      <c r="M81" s="292"/>
      <c r="N81" s="292"/>
      <c r="O81" s="292"/>
      <c r="P81" s="292"/>
      <c r="Q81" s="292"/>
      <c r="R81" s="292"/>
      <c r="S81" s="292"/>
      <c r="T81" s="292"/>
      <c r="U81" s="292"/>
      <c r="V81" s="292"/>
      <c r="W81" s="292"/>
      <c r="X81" s="292"/>
      <c r="Y81" s="292"/>
      <c r="Z81" s="292"/>
    </row>
    <row r="82" ht="12.75" customHeight="1">
      <c r="A82" s="292"/>
      <c r="B82" s="166"/>
      <c r="C82" s="293"/>
      <c r="D82" s="94"/>
      <c r="E82" s="292"/>
      <c r="F82" s="292"/>
      <c r="G82" s="292"/>
      <c r="H82" s="292"/>
      <c r="I82" s="292"/>
      <c r="J82" s="292"/>
      <c r="K82" s="292"/>
      <c r="L82" s="292"/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</row>
    <row r="83" ht="12.75" customHeight="1">
      <c r="A83" s="292"/>
      <c r="B83" s="166"/>
      <c r="C83" s="293"/>
      <c r="D83" s="94"/>
      <c r="E83" s="292"/>
      <c r="F83" s="292"/>
      <c r="G83" s="292"/>
      <c r="H83" s="292"/>
      <c r="I83" s="292"/>
      <c r="J83" s="292"/>
      <c r="K83" s="292"/>
      <c r="L83" s="292"/>
      <c r="M83" s="292"/>
      <c r="N83" s="292"/>
      <c r="O83" s="292"/>
      <c r="P83" s="292"/>
      <c r="Q83" s="292"/>
      <c r="R83" s="292"/>
      <c r="S83" s="292"/>
      <c r="T83" s="292"/>
      <c r="U83" s="292"/>
      <c r="V83" s="292"/>
      <c r="W83" s="292"/>
      <c r="X83" s="292"/>
      <c r="Y83" s="292"/>
      <c r="Z83" s="292"/>
    </row>
    <row r="84" ht="12.75" customHeight="1">
      <c r="A84" s="292"/>
      <c r="B84" s="166"/>
      <c r="C84" s="293"/>
      <c r="D84" s="94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X84" s="292"/>
      <c r="Y84" s="292"/>
      <c r="Z84" s="292"/>
    </row>
    <row r="85" ht="12.75" customHeight="1">
      <c r="A85" s="292"/>
      <c r="B85" s="166"/>
      <c r="C85" s="293"/>
      <c r="D85" s="94"/>
      <c r="E85" s="292"/>
      <c r="F85" s="292"/>
      <c r="G85" s="292"/>
      <c r="H85" s="292"/>
      <c r="I85" s="292"/>
      <c r="J85" s="292"/>
      <c r="K85" s="292"/>
      <c r="L85" s="292"/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</row>
    <row r="86" ht="12.75" customHeight="1">
      <c r="A86" s="292"/>
      <c r="B86" s="166"/>
      <c r="C86" s="293"/>
      <c r="D86" s="94"/>
      <c r="E86" s="292"/>
      <c r="F86" s="292"/>
      <c r="G86" s="292"/>
      <c r="H86" s="292"/>
      <c r="I86" s="292"/>
      <c r="J86" s="292"/>
      <c r="K86" s="292"/>
      <c r="L86" s="292"/>
      <c r="M86" s="292"/>
      <c r="N86" s="292"/>
      <c r="O86" s="292"/>
      <c r="P86" s="292"/>
      <c r="Q86" s="292"/>
      <c r="R86" s="292"/>
      <c r="S86" s="292"/>
      <c r="T86" s="292"/>
      <c r="U86" s="292"/>
      <c r="V86" s="292"/>
      <c r="W86" s="292"/>
      <c r="X86" s="292"/>
      <c r="Y86" s="292"/>
      <c r="Z86" s="292"/>
    </row>
    <row r="87" ht="12.75" customHeight="1">
      <c r="A87" s="292"/>
      <c r="B87" s="166"/>
      <c r="C87" s="293"/>
      <c r="D87" s="94"/>
      <c r="E87" s="292"/>
      <c r="F87" s="292"/>
      <c r="G87" s="292"/>
      <c r="H87" s="292"/>
      <c r="I87" s="292"/>
      <c r="J87" s="292"/>
      <c r="K87" s="292"/>
      <c r="L87" s="292"/>
      <c r="M87" s="292"/>
      <c r="N87" s="292"/>
      <c r="O87" s="292"/>
      <c r="P87" s="292"/>
      <c r="Q87" s="292"/>
      <c r="R87" s="292"/>
      <c r="S87" s="292"/>
      <c r="T87" s="292"/>
      <c r="U87" s="292"/>
      <c r="V87" s="292"/>
      <c r="W87" s="292"/>
      <c r="X87" s="292"/>
      <c r="Y87" s="292"/>
      <c r="Z87" s="292"/>
    </row>
    <row r="88" ht="12.75" customHeight="1">
      <c r="A88" s="292"/>
      <c r="B88" s="166"/>
      <c r="C88" s="293"/>
      <c r="D88" s="94"/>
      <c r="E88" s="292"/>
      <c r="F88" s="292"/>
      <c r="G88" s="292"/>
      <c r="H88" s="292"/>
      <c r="I88" s="292"/>
      <c r="J88" s="292"/>
      <c r="K88" s="292"/>
      <c r="L88" s="292"/>
      <c r="M88" s="292"/>
      <c r="N88" s="292"/>
      <c r="O88" s="292"/>
      <c r="P88" s="292"/>
      <c r="Q88" s="292"/>
      <c r="R88" s="292"/>
      <c r="S88" s="292"/>
      <c r="T88" s="292"/>
      <c r="U88" s="292"/>
      <c r="V88" s="292"/>
      <c r="W88" s="292"/>
      <c r="X88" s="292"/>
      <c r="Y88" s="292"/>
      <c r="Z88" s="292"/>
    </row>
    <row r="89" ht="12.75" customHeight="1">
      <c r="A89" s="292"/>
      <c r="B89" s="166"/>
      <c r="C89" s="293"/>
      <c r="D89" s="94"/>
      <c r="E89" s="292"/>
      <c r="F89" s="292"/>
      <c r="G89" s="292"/>
      <c r="H89" s="292"/>
      <c r="I89" s="292"/>
      <c r="J89" s="292"/>
      <c r="K89" s="292"/>
      <c r="L89" s="292"/>
      <c r="M89" s="292"/>
      <c r="N89" s="292"/>
      <c r="O89" s="292"/>
      <c r="P89" s="292"/>
      <c r="Q89" s="292"/>
      <c r="R89" s="292"/>
      <c r="S89" s="292"/>
      <c r="T89" s="292"/>
      <c r="U89" s="292"/>
      <c r="V89" s="292"/>
      <c r="W89" s="292"/>
      <c r="X89" s="292"/>
      <c r="Y89" s="292"/>
      <c r="Z89" s="292"/>
    </row>
    <row r="90" ht="12.75" customHeight="1">
      <c r="A90" s="292"/>
      <c r="B90" s="166"/>
      <c r="C90" s="293"/>
      <c r="D90" s="94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</row>
    <row r="91" ht="12.75" customHeight="1">
      <c r="A91" s="292"/>
      <c r="B91" s="166"/>
      <c r="C91" s="293"/>
      <c r="D91" s="94"/>
      <c r="E91" s="292"/>
      <c r="F91" s="292"/>
      <c r="G91" s="292"/>
      <c r="H91" s="292"/>
      <c r="I91" s="292"/>
      <c r="J91" s="292"/>
      <c r="K91" s="292"/>
      <c r="L91" s="292"/>
      <c r="M91" s="292"/>
      <c r="N91" s="292"/>
      <c r="O91" s="292"/>
      <c r="P91" s="292"/>
      <c r="Q91" s="292"/>
      <c r="R91" s="292"/>
      <c r="S91" s="292"/>
      <c r="T91" s="292"/>
      <c r="U91" s="292"/>
      <c r="V91" s="292"/>
      <c r="W91" s="292"/>
      <c r="X91" s="292"/>
      <c r="Y91" s="292"/>
      <c r="Z91" s="292"/>
    </row>
    <row r="92" ht="12.75" customHeight="1">
      <c r="A92" s="292"/>
      <c r="B92" s="166"/>
      <c r="C92" s="293"/>
      <c r="D92" s="94"/>
      <c r="E92" s="292"/>
      <c r="F92" s="292"/>
      <c r="G92" s="292"/>
      <c r="H92" s="292"/>
      <c r="I92" s="292"/>
      <c r="J92" s="292"/>
      <c r="K92" s="292"/>
      <c r="L92" s="292"/>
      <c r="M92" s="292"/>
      <c r="N92" s="292"/>
      <c r="O92" s="292"/>
      <c r="P92" s="292"/>
      <c r="Q92" s="292"/>
      <c r="R92" s="292"/>
      <c r="S92" s="292"/>
      <c r="T92" s="292"/>
      <c r="U92" s="292"/>
      <c r="V92" s="292"/>
      <c r="W92" s="292"/>
      <c r="X92" s="292"/>
      <c r="Y92" s="292"/>
      <c r="Z92" s="292"/>
    </row>
    <row r="93" ht="12.75" customHeight="1">
      <c r="A93" s="292"/>
      <c r="B93" s="166"/>
      <c r="C93" s="293"/>
      <c r="D93" s="94"/>
      <c r="E93" s="292"/>
      <c r="F93" s="292"/>
      <c r="G93" s="292"/>
      <c r="H93" s="292"/>
      <c r="I93" s="292"/>
      <c r="J93" s="292"/>
      <c r="K93" s="292"/>
      <c r="L93" s="292"/>
      <c r="M93" s="292"/>
      <c r="N93" s="292"/>
      <c r="O93" s="292"/>
      <c r="P93" s="292"/>
      <c r="Q93" s="292"/>
      <c r="R93" s="292"/>
      <c r="S93" s="292"/>
      <c r="T93" s="292"/>
      <c r="U93" s="292"/>
      <c r="V93" s="292"/>
      <c r="W93" s="292"/>
      <c r="X93" s="292"/>
      <c r="Y93" s="292"/>
      <c r="Z93" s="292"/>
    </row>
    <row r="94" ht="12.75" customHeight="1">
      <c r="A94" s="292"/>
      <c r="B94" s="166"/>
      <c r="C94" s="293"/>
      <c r="D94" s="94"/>
      <c r="E94" s="292"/>
      <c r="F94" s="292"/>
      <c r="G94" s="292"/>
      <c r="H94" s="292"/>
      <c r="I94" s="292"/>
      <c r="J94" s="292"/>
      <c r="K94" s="292"/>
      <c r="L94" s="292"/>
      <c r="M94" s="292"/>
      <c r="N94" s="292"/>
      <c r="O94" s="292"/>
      <c r="P94" s="292"/>
      <c r="Q94" s="292"/>
      <c r="R94" s="292"/>
      <c r="S94" s="292"/>
      <c r="T94" s="292"/>
      <c r="U94" s="292"/>
      <c r="V94" s="292"/>
      <c r="W94" s="292"/>
      <c r="X94" s="292"/>
      <c r="Y94" s="292"/>
      <c r="Z94" s="292"/>
    </row>
    <row r="95" ht="12.75" customHeight="1">
      <c r="A95" s="292"/>
      <c r="B95" s="166"/>
      <c r="C95" s="293"/>
      <c r="D95" s="94"/>
      <c r="E95" s="292"/>
      <c r="F95" s="292"/>
      <c r="G95" s="292"/>
      <c r="H95" s="292"/>
      <c r="I95" s="292"/>
      <c r="J95" s="292"/>
      <c r="K95" s="292"/>
      <c r="L95" s="292"/>
      <c r="M95" s="292"/>
      <c r="N95" s="292"/>
      <c r="O95" s="292"/>
      <c r="P95" s="292"/>
      <c r="Q95" s="292"/>
      <c r="R95" s="292"/>
      <c r="S95" s="292"/>
      <c r="T95" s="292"/>
      <c r="U95" s="292"/>
      <c r="V95" s="292"/>
      <c r="W95" s="292"/>
      <c r="X95" s="292"/>
      <c r="Y95" s="292"/>
      <c r="Z95" s="292"/>
    </row>
    <row r="96" ht="12.75" customHeight="1">
      <c r="A96" s="292"/>
      <c r="B96" s="166"/>
      <c r="C96" s="293"/>
      <c r="D96" s="94"/>
      <c r="E96" s="292"/>
      <c r="F96" s="292"/>
      <c r="G96" s="292"/>
      <c r="H96" s="292"/>
      <c r="I96" s="292"/>
      <c r="J96" s="292"/>
      <c r="K96" s="292"/>
      <c r="L96" s="292"/>
      <c r="M96" s="292"/>
      <c r="N96" s="292"/>
      <c r="O96" s="292"/>
      <c r="P96" s="292"/>
      <c r="Q96" s="292"/>
      <c r="R96" s="292"/>
      <c r="S96" s="292"/>
      <c r="T96" s="292"/>
      <c r="U96" s="292"/>
      <c r="V96" s="292"/>
      <c r="W96" s="292"/>
      <c r="X96" s="292"/>
      <c r="Y96" s="292"/>
      <c r="Z96" s="292"/>
    </row>
    <row r="97" ht="12.75" customHeight="1">
      <c r="A97" s="292"/>
      <c r="B97" s="166"/>
      <c r="C97" s="293"/>
      <c r="D97" s="94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292"/>
      <c r="P97" s="292"/>
      <c r="Q97" s="292"/>
      <c r="R97" s="292"/>
      <c r="S97" s="292"/>
      <c r="T97" s="292"/>
      <c r="U97" s="292"/>
      <c r="V97" s="292"/>
      <c r="W97" s="292"/>
      <c r="X97" s="292"/>
      <c r="Y97" s="292"/>
      <c r="Z97" s="292"/>
    </row>
    <row r="98" ht="12.75" customHeight="1">
      <c r="A98" s="292"/>
      <c r="B98" s="166"/>
      <c r="C98" s="293"/>
      <c r="D98" s="94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292"/>
      <c r="Q98" s="292"/>
      <c r="R98" s="292"/>
      <c r="S98" s="292"/>
      <c r="T98" s="292"/>
      <c r="U98" s="292"/>
      <c r="V98" s="292"/>
      <c r="W98" s="292"/>
      <c r="X98" s="292"/>
      <c r="Y98" s="292"/>
      <c r="Z98" s="292"/>
    </row>
    <row r="99" ht="12.75" customHeight="1">
      <c r="A99" s="292"/>
      <c r="B99" s="166"/>
      <c r="C99" s="293"/>
      <c r="D99" s="94"/>
      <c r="E99" s="292"/>
      <c r="F99" s="292"/>
      <c r="G99" s="292"/>
      <c r="H99" s="292"/>
      <c r="I99" s="292"/>
      <c r="J99" s="292"/>
      <c r="K99" s="292"/>
      <c r="L99" s="292"/>
      <c r="M99" s="292"/>
      <c r="N99" s="292"/>
      <c r="O99" s="292"/>
      <c r="P99" s="292"/>
      <c r="Q99" s="292"/>
      <c r="R99" s="292"/>
      <c r="S99" s="292"/>
      <c r="T99" s="292"/>
      <c r="U99" s="292"/>
      <c r="V99" s="292"/>
      <c r="W99" s="292"/>
      <c r="X99" s="292"/>
      <c r="Y99" s="292"/>
      <c r="Z99" s="292"/>
    </row>
    <row r="100" ht="12.75" customHeight="1">
      <c r="A100" s="292"/>
      <c r="B100" s="166"/>
      <c r="C100" s="293"/>
      <c r="D100" s="94"/>
      <c r="E100" s="292"/>
      <c r="F100" s="292"/>
      <c r="G100" s="292"/>
      <c r="H100" s="292"/>
      <c r="I100" s="292"/>
      <c r="J100" s="292"/>
      <c r="K100" s="292"/>
      <c r="L100" s="292"/>
      <c r="M100" s="292"/>
      <c r="N100" s="292"/>
      <c r="O100" s="292"/>
      <c r="P100" s="292"/>
      <c r="Q100" s="292"/>
      <c r="R100" s="292"/>
      <c r="S100" s="292"/>
      <c r="T100" s="292"/>
      <c r="U100" s="292"/>
      <c r="V100" s="292"/>
      <c r="W100" s="292"/>
      <c r="X100" s="292"/>
      <c r="Y100" s="292"/>
      <c r="Z100" s="292"/>
    </row>
    <row r="101" ht="12.75" customHeight="1">
      <c r="A101" s="292"/>
      <c r="B101" s="166"/>
      <c r="C101" s="293"/>
      <c r="D101" s="94"/>
      <c r="E101" s="292"/>
      <c r="F101" s="292"/>
      <c r="G101" s="292"/>
      <c r="H101" s="292"/>
      <c r="I101" s="292"/>
      <c r="J101" s="292"/>
      <c r="K101" s="292"/>
      <c r="L101" s="292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</row>
    <row r="102" ht="12.75" customHeight="1">
      <c r="A102" s="292"/>
      <c r="B102" s="166"/>
      <c r="C102" s="293"/>
      <c r="D102" s="94"/>
      <c r="E102" s="292"/>
      <c r="F102" s="292"/>
      <c r="G102" s="292"/>
      <c r="H102" s="292"/>
      <c r="I102" s="292"/>
      <c r="J102" s="292"/>
      <c r="K102" s="292"/>
      <c r="L102" s="292"/>
      <c r="M102" s="292"/>
      <c r="N102" s="292"/>
      <c r="O102" s="292"/>
      <c r="P102" s="292"/>
      <c r="Q102" s="292"/>
      <c r="R102" s="292"/>
      <c r="S102" s="292"/>
      <c r="T102" s="292"/>
      <c r="U102" s="292"/>
      <c r="V102" s="292"/>
      <c r="W102" s="292"/>
      <c r="X102" s="292"/>
      <c r="Y102" s="292"/>
      <c r="Z102" s="292"/>
    </row>
    <row r="103" ht="12.75" customHeight="1">
      <c r="A103" s="292"/>
      <c r="B103" s="166"/>
      <c r="C103" s="293"/>
      <c r="D103" s="94"/>
      <c r="E103" s="292"/>
      <c r="F103" s="292"/>
      <c r="G103" s="292"/>
      <c r="H103" s="292"/>
      <c r="I103" s="292"/>
      <c r="J103" s="292"/>
      <c r="K103" s="292"/>
      <c r="L103" s="292"/>
      <c r="M103" s="292"/>
      <c r="N103" s="292"/>
      <c r="O103" s="292"/>
      <c r="P103" s="292"/>
      <c r="Q103" s="292"/>
      <c r="R103" s="292"/>
      <c r="S103" s="292"/>
      <c r="T103" s="292"/>
      <c r="U103" s="292"/>
      <c r="V103" s="292"/>
      <c r="W103" s="292"/>
      <c r="X103" s="292"/>
      <c r="Y103" s="292"/>
      <c r="Z103" s="292"/>
    </row>
    <row r="104" ht="12.75" customHeight="1">
      <c r="A104" s="292"/>
      <c r="B104" s="166"/>
      <c r="C104" s="293"/>
      <c r="D104" s="94"/>
      <c r="E104" s="292"/>
      <c r="F104" s="292"/>
      <c r="G104" s="292"/>
      <c r="H104" s="292"/>
      <c r="I104" s="292"/>
      <c r="J104" s="292"/>
      <c r="K104" s="292"/>
      <c r="L104" s="292"/>
      <c r="M104" s="292"/>
      <c r="N104" s="292"/>
      <c r="O104" s="292"/>
      <c r="P104" s="292"/>
      <c r="Q104" s="292"/>
      <c r="R104" s="292"/>
      <c r="S104" s="292"/>
      <c r="T104" s="292"/>
      <c r="U104" s="292"/>
      <c r="V104" s="292"/>
      <c r="W104" s="292"/>
      <c r="X104" s="292"/>
      <c r="Y104" s="292"/>
      <c r="Z104" s="292"/>
    </row>
    <row r="105" ht="12.75" customHeight="1">
      <c r="A105" s="292"/>
      <c r="B105" s="166"/>
      <c r="C105" s="293"/>
      <c r="D105" s="94"/>
      <c r="E105" s="292"/>
      <c r="F105" s="292"/>
      <c r="G105" s="292"/>
      <c r="H105" s="292"/>
      <c r="I105" s="292"/>
      <c r="J105" s="292"/>
      <c r="K105" s="292"/>
      <c r="L105" s="292"/>
      <c r="M105" s="292"/>
      <c r="N105" s="292"/>
      <c r="O105" s="292"/>
      <c r="P105" s="292"/>
      <c r="Q105" s="292"/>
      <c r="R105" s="292"/>
      <c r="S105" s="292"/>
      <c r="T105" s="292"/>
      <c r="U105" s="292"/>
      <c r="V105" s="292"/>
      <c r="W105" s="292"/>
      <c r="X105" s="292"/>
      <c r="Y105" s="292"/>
      <c r="Z105" s="292"/>
    </row>
    <row r="106" ht="12.75" customHeight="1">
      <c r="A106" s="292"/>
      <c r="B106" s="166"/>
      <c r="C106" s="293"/>
      <c r="D106" s="94"/>
      <c r="E106" s="292"/>
      <c r="F106" s="292"/>
      <c r="G106" s="292"/>
      <c r="H106" s="292"/>
      <c r="I106" s="292"/>
      <c r="J106" s="292"/>
      <c r="K106" s="292"/>
      <c r="L106" s="292"/>
      <c r="M106" s="292"/>
      <c r="N106" s="292"/>
      <c r="O106" s="292"/>
      <c r="P106" s="292"/>
      <c r="Q106" s="292"/>
      <c r="R106" s="292"/>
      <c r="S106" s="292"/>
      <c r="T106" s="292"/>
      <c r="U106" s="292"/>
      <c r="V106" s="292"/>
      <c r="W106" s="292"/>
      <c r="X106" s="292"/>
      <c r="Y106" s="292"/>
      <c r="Z106" s="292"/>
    </row>
    <row r="107" ht="12.75" customHeight="1">
      <c r="A107" s="292"/>
      <c r="B107" s="166"/>
      <c r="C107" s="293"/>
      <c r="D107" s="94"/>
      <c r="E107" s="292"/>
      <c r="F107" s="292"/>
      <c r="G107" s="292"/>
      <c r="H107" s="292"/>
      <c r="I107" s="292"/>
      <c r="J107" s="292"/>
      <c r="K107" s="292"/>
      <c r="L107" s="292"/>
      <c r="M107" s="292"/>
      <c r="N107" s="292"/>
      <c r="O107" s="292"/>
      <c r="P107" s="292"/>
      <c r="Q107" s="292"/>
      <c r="R107" s="292"/>
      <c r="S107" s="292"/>
      <c r="T107" s="292"/>
      <c r="U107" s="292"/>
      <c r="V107" s="292"/>
      <c r="W107" s="292"/>
      <c r="X107" s="292"/>
      <c r="Y107" s="292"/>
      <c r="Z107" s="292"/>
    </row>
    <row r="108" ht="12.75" customHeight="1">
      <c r="A108" s="292"/>
      <c r="B108" s="166"/>
      <c r="C108" s="293"/>
      <c r="D108" s="94"/>
      <c r="E108" s="292"/>
      <c r="F108" s="292"/>
      <c r="G108" s="292"/>
      <c r="H108" s="292"/>
      <c r="I108" s="292"/>
      <c r="J108" s="292"/>
      <c r="K108" s="292"/>
      <c r="L108" s="292"/>
      <c r="M108" s="292"/>
      <c r="N108" s="292"/>
      <c r="O108" s="292"/>
      <c r="P108" s="292"/>
      <c r="Q108" s="292"/>
      <c r="R108" s="292"/>
      <c r="S108" s="292"/>
      <c r="T108" s="292"/>
      <c r="U108" s="292"/>
      <c r="V108" s="292"/>
      <c r="W108" s="292"/>
      <c r="X108" s="292"/>
      <c r="Y108" s="292"/>
      <c r="Z108" s="292"/>
    </row>
    <row r="109" ht="12.75" customHeight="1">
      <c r="A109" s="292"/>
      <c r="B109" s="166"/>
      <c r="C109" s="293"/>
      <c r="D109" s="94"/>
      <c r="E109" s="292"/>
      <c r="F109" s="292"/>
      <c r="G109" s="292"/>
      <c r="H109" s="292"/>
      <c r="I109" s="292"/>
      <c r="J109" s="292"/>
      <c r="K109" s="292"/>
      <c r="L109" s="292"/>
      <c r="M109" s="292"/>
      <c r="N109" s="292"/>
      <c r="O109" s="292"/>
      <c r="P109" s="292"/>
      <c r="Q109" s="292"/>
      <c r="R109" s="292"/>
      <c r="S109" s="292"/>
      <c r="T109" s="292"/>
      <c r="U109" s="292"/>
      <c r="V109" s="292"/>
      <c r="W109" s="292"/>
      <c r="X109" s="292"/>
      <c r="Y109" s="292"/>
      <c r="Z109" s="292"/>
    </row>
    <row r="110" ht="12.75" customHeight="1">
      <c r="A110" s="292"/>
      <c r="B110" s="166"/>
      <c r="C110" s="293"/>
      <c r="D110" s="94"/>
      <c r="E110" s="292"/>
      <c r="F110" s="292"/>
      <c r="G110" s="292"/>
      <c r="H110" s="292"/>
      <c r="I110" s="292"/>
      <c r="J110" s="292"/>
      <c r="K110" s="292"/>
      <c r="L110" s="292"/>
      <c r="M110" s="292"/>
      <c r="N110" s="292"/>
      <c r="O110" s="292"/>
      <c r="P110" s="292"/>
      <c r="Q110" s="292"/>
      <c r="R110" s="292"/>
      <c r="S110" s="292"/>
      <c r="T110" s="292"/>
      <c r="U110" s="292"/>
      <c r="V110" s="292"/>
      <c r="W110" s="292"/>
      <c r="X110" s="292"/>
      <c r="Y110" s="292"/>
      <c r="Z110" s="292"/>
    </row>
    <row r="111" ht="12.75" customHeight="1">
      <c r="A111" s="292"/>
      <c r="B111" s="166"/>
      <c r="C111" s="293"/>
      <c r="D111" s="94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</row>
    <row r="112" ht="12.75" customHeight="1">
      <c r="A112" s="292"/>
      <c r="B112" s="166"/>
      <c r="C112" s="293"/>
      <c r="D112" s="94"/>
      <c r="E112" s="292"/>
      <c r="F112" s="292"/>
      <c r="G112" s="292"/>
      <c r="H112" s="292"/>
      <c r="I112" s="292"/>
      <c r="J112" s="292"/>
      <c r="K112" s="292"/>
      <c r="L112" s="292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</row>
    <row r="113" ht="12.75" customHeight="1">
      <c r="A113" s="292"/>
      <c r="B113" s="166"/>
      <c r="C113" s="293"/>
      <c r="D113" s="94"/>
      <c r="E113" s="292"/>
      <c r="F113" s="292"/>
      <c r="G113" s="292"/>
      <c r="H113" s="292"/>
      <c r="I113" s="292"/>
      <c r="J113" s="292"/>
      <c r="K113" s="292"/>
      <c r="L113" s="292"/>
      <c r="M113" s="292"/>
      <c r="N113" s="292"/>
      <c r="O113" s="292"/>
      <c r="P113" s="292"/>
      <c r="Q113" s="292"/>
      <c r="R113" s="292"/>
      <c r="S113" s="292"/>
      <c r="T113" s="292"/>
      <c r="U113" s="292"/>
      <c r="V113" s="292"/>
      <c r="W113" s="292"/>
      <c r="X113" s="292"/>
      <c r="Y113" s="292"/>
      <c r="Z113" s="292"/>
    </row>
    <row r="114" ht="12.75" customHeight="1">
      <c r="A114" s="292"/>
      <c r="B114" s="166"/>
      <c r="C114" s="293"/>
      <c r="D114" s="94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</row>
    <row r="115" ht="12.75" customHeight="1">
      <c r="A115" s="292"/>
      <c r="B115" s="166"/>
      <c r="C115" s="293"/>
      <c r="D115" s="94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/>
      <c r="P115" s="292"/>
      <c r="Q115" s="292"/>
      <c r="R115" s="292"/>
      <c r="S115" s="292"/>
      <c r="T115" s="292"/>
      <c r="U115" s="292"/>
      <c r="V115" s="292"/>
      <c r="W115" s="292"/>
      <c r="X115" s="292"/>
      <c r="Y115" s="292"/>
      <c r="Z115" s="292"/>
    </row>
    <row r="116" ht="12.75" customHeight="1">
      <c r="A116" s="292"/>
      <c r="B116" s="166"/>
      <c r="C116" s="293"/>
      <c r="D116" s="94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/>
      <c r="P116" s="292"/>
      <c r="Q116" s="292"/>
      <c r="R116" s="292"/>
      <c r="S116" s="292"/>
      <c r="T116" s="292"/>
      <c r="U116" s="292"/>
      <c r="V116" s="292"/>
      <c r="W116" s="292"/>
      <c r="X116" s="292"/>
      <c r="Y116" s="292"/>
      <c r="Z116" s="292"/>
    </row>
    <row r="117" ht="12.75" customHeight="1">
      <c r="A117" s="292"/>
      <c r="B117" s="166"/>
      <c r="C117" s="293"/>
      <c r="D117" s="94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2"/>
      <c r="W117" s="292"/>
      <c r="X117" s="292"/>
      <c r="Y117" s="292"/>
      <c r="Z117" s="292"/>
    </row>
    <row r="118" ht="12.75" customHeight="1">
      <c r="A118" s="292"/>
      <c r="B118" s="166"/>
      <c r="C118" s="293"/>
      <c r="D118" s="94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2"/>
      <c r="W118" s="292"/>
      <c r="X118" s="292"/>
      <c r="Y118" s="292"/>
      <c r="Z118" s="292"/>
    </row>
    <row r="119" ht="12.75" customHeight="1">
      <c r="A119" s="292"/>
      <c r="B119" s="166"/>
      <c r="C119" s="293"/>
      <c r="D119" s="94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2"/>
      <c r="W119" s="292"/>
      <c r="X119" s="292"/>
      <c r="Y119" s="292"/>
      <c r="Z119" s="292"/>
    </row>
    <row r="120" ht="12.75" customHeight="1">
      <c r="A120" s="292"/>
      <c r="B120" s="166"/>
      <c r="C120" s="293"/>
      <c r="D120" s="94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</row>
    <row r="121" ht="12.75" customHeight="1">
      <c r="A121" s="292"/>
      <c r="B121" s="166"/>
      <c r="C121" s="293"/>
      <c r="D121" s="94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2"/>
      <c r="W121" s="292"/>
      <c r="X121" s="292"/>
      <c r="Y121" s="292"/>
      <c r="Z121" s="292"/>
    </row>
    <row r="122" ht="12.75" customHeight="1">
      <c r="A122" s="292"/>
      <c r="B122" s="166"/>
      <c r="C122" s="293"/>
      <c r="D122" s="94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2"/>
      <c r="W122" s="292"/>
      <c r="X122" s="292"/>
      <c r="Y122" s="292"/>
      <c r="Z122" s="292"/>
    </row>
    <row r="123" ht="12.75" customHeight="1">
      <c r="A123" s="292"/>
      <c r="B123" s="166"/>
      <c r="C123" s="293"/>
      <c r="D123" s="94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2"/>
      <c r="W123" s="292"/>
      <c r="X123" s="292"/>
      <c r="Y123" s="292"/>
      <c r="Z123" s="292"/>
    </row>
    <row r="124" ht="12.75" customHeight="1">
      <c r="A124" s="292"/>
      <c r="B124" s="166"/>
      <c r="C124" s="293"/>
      <c r="D124" s="94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2"/>
      <c r="W124" s="292"/>
      <c r="X124" s="292"/>
      <c r="Y124" s="292"/>
      <c r="Z124" s="292"/>
    </row>
    <row r="125" ht="12.75" customHeight="1">
      <c r="A125" s="292"/>
      <c r="B125" s="166"/>
      <c r="C125" s="293"/>
      <c r="D125" s="94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2"/>
      <c r="W125" s="292"/>
      <c r="X125" s="292"/>
      <c r="Y125" s="292"/>
      <c r="Z125" s="292"/>
    </row>
    <row r="126" ht="12.75" customHeight="1">
      <c r="A126" s="292"/>
      <c r="B126" s="166"/>
      <c r="C126" s="293"/>
      <c r="D126" s="94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2"/>
      <c r="W126" s="292"/>
      <c r="X126" s="292"/>
      <c r="Y126" s="292"/>
      <c r="Z126" s="292"/>
    </row>
    <row r="127" ht="12.75" customHeight="1">
      <c r="A127" s="292"/>
      <c r="B127" s="166"/>
      <c r="C127" s="293"/>
      <c r="D127" s="94"/>
      <c r="E127" s="292"/>
      <c r="F127" s="292"/>
      <c r="G127" s="292"/>
      <c r="H127" s="292"/>
      <c r="I127" s="292"/>
      <c r="J127" s="292"/>
      <c r="K127" s="292"/>
      <c r="L127" s="292"/>
      <c r="M127" s="292"/>
      <c r="N127" s="292"/>
      <c r="O127" s="292"/>
      <c r="P127" s="292"/>
      <c r="Q127" s="292"/>
      <c r="R127" s="292"/>
      <c r="S127" s="292"/>
      <c r="T127" s="292"/>
      <c r="U127" s="292"/>
      <c r="V127" s="292"/>
      <c r="W127" s="292"/>
      <c r="X127" s="292"/>
      <c r="Y127" s="292"/>
      <c r="Z127" s="292"/>
    </row>
    <row r="128" ht="12.75" customHeight="1">
      <c r="A128" s="292"/>
      <c r="B128" s="166"/>
      <c r="C128" s="293"/>
      <c r="D128" s="94"/>
      <c r="E128" s="292"/>
      <c r="F128" s="292"/>
      <c r="G128" s="292"/>
      <c r="H128" s="292"/>
      <c r="I128" s="292"/>
      <c r="J128" s="292"/>
      <c r="K128" s="292"/>
      <c r="L128" s="292"/>
      <c r="M128" s="292"/>
      <c r="N128" s="292"/>
      <c r="O128" s="292"/>
      <c r="P128" s="292"/>
      <c r="Q128" s="292"/>
      <c r="R128" s="292"/>
      <c r="S128" s="292"/>
      <c r="T128" s="292"/>
      <c r="U128" s="292"/>
      <c r="V128" s="292"/>
      <c r="W128" s="292"/>
      <c r="X128" s="292"/>
      <c r="Y128" s="292"/>
      <c r="Z128" s="292"/>
    </row>
    <row r="129" ht="12.75" customHeight="1">
      <c r="A129" s="292"/>
      <c r="B129" s="166"/>
      <c r="C129" s="293"/>
      <c r="D129" s="94"/>
      <c r="E129" s="292"/>
      <c r="F129" s="292"/>
      <c r="G129" s="292"/>
      <c r="H129" s="292"/>
      <c r="I129" s="292"/>
      <c r="J129" s="292"/>
      <c r="K129" s="292"/>
      <c r="L129" s="292"/>
      <c r="M129" s="292"/>
      <c r="N129" s="292"/>
      <c r="O129" s="292"/>
      <c r="P129" s="292"/>
      <c r="Q129" s="292"/>
      <c r="R129" s="292"/>
      <c r="S129" s="292"/>
      <c r="T129" s="292"/>
      <c r="U129" s="292"/>
      <c r="V129" s="292"/>
      <c r="W129" s="292"/>
      <c r="X129" s="292"/>
      <c r="Y129" s="292"/>
      <c r="Z129" s="292"/>
    </row>
    <row r="130" ht="12.75" customHeight="1">
      <c r="A130" s="292"/>
      <c r="B130" s="166"/>
      <c r="C130" s="293"/>
      <c r="D130" s="94"/>
      <c r="E130" s="292"/>
      <c r="F130" s="292"/>
      <c r="G130" s="292"/>
      <c r="H130" s="292"/>
      <c r="I130" s="292"/>
      <c r="J130" s="292"/>
      <c r="K130" s="292"/>
      <c r="L130" s="292"/>
      <c r="M130" s="292"/>
      <c r="N130" s="292"/>
      <c r="O130" s="292"/>
      <c r="P130" s="292"/>
      <c r="Q130" s="292"/>
      <c r="R130" s="292"/>
      <c r="S130" s="292"/>
      <c r="T130" s="292"/>
      <c r="U130" s="292"/>
      <c r="V130" s="292"/>
      <c r="W130" s="292"/>
      <c r="X130" s="292"/>
      <c r="Y130" s="292"/>
      <c r="Z130" s="292"/>
    </row>
    <row r="131" ht="12.75" customHeight="1">
      <c r="A131" s="292"/>
      <c r="B131" s="166"/>
      <c r="C131" s="293"/>
      <c r="D131" s="94"/>
      <c r="E131" s="292"/>
      <c r="F131" s="292"/>
      <c r="G131" s="292"/>
      <c r="H131" s="292"/>
      <c r="I131" s="292"/>
      <c r="J131" s="292"/>
      <c r="K131" s="292"/>
      <c r="L131" s="292"/>
      <c r="M131" s="292"/>
      <c r="N131" s="292"/>
      <c r="O131" s="292"/>
      <c r="P131" s="292"/>
      <c r="Q131" s="292"/>
      <c r="R131" s="292"/>
      <c r="S131" s="292"/>
      <c r="T131" s="292"/>
      <c r="U131" s="292"/>
      <c r="V131" s="292"/>
      <c r="W131" s="292"/>
      <c r="X131" s="292"/>
      <c r="Y131" s="292"/>
      <c r="Z131" s="292"/>
    </row>
    <row r="132" ht="12.75" customHeight="1">
      <c r="A132" s="292"/>
      <c r="B132" s="166"/>
      <c r="C132" s="293"/>
      <c r="D132" s="94"/>
      <c r="E132" s="292"/>
      <c r="F132" s="292"/>
      <c r="G132" s="292"/>
      <c r="H132" s="292"/>
      <c r="I132" s="292"/>
      <c r="J132" s="292"/>
      <c r="K132" s="292"/>
      <c r="L132" s="292"/>
      <c r="M132" s="292"/>
      <c r="N132" s="292"/>
      <c r="O132" s="292"/>
      <c r="P132" s="292"/>
      <c r="Q132" s="292"/>
      <c r="R132" s="292"/>
      <c r="S132" s="292"/>
      <c r="T132" s="292"/>
      <c r="U132" s="292"/>
      <c r="V132" s="292"/>
      <c r="W132" s="292"/>
      <c r="X132" s="292"/>
      <c r="Y132" s="292"/>
      <c r="Z132" s="292"/>
    </row>
    <row r="133" ht="12.75" customHeight="1">
      <c r="A133" s="292"/>
      <c r="B133" s="166"/>
      <c r="C133" s="293"/>
      <c r="D133" s="94"/>
      <c r="E133" s="292"/>
      <c r="F133" s="292"/>
      <c r="G133" s="292"/>
      <c r="H133" s="292"/>
      <c r="I133" s="292"/>
      <c r="J133" s="292"/>
      <c r="K133" s="292"/>
      <c r="L133" s="292"/>
      <c r="M133" s="292"/>
      <c r="N133" s="292"/>
      <c r="O133" s="292"/>
      <c r="P133" s="292"/>
      <c r="Q133" s="292"/>
      <c r="R133" s="292"/>
      <c r="S133" s="292"/>
      <c r="T133" s="292"/>
      <c r="U133" s="292"/>
      <c r="V133" s="292"/>
      <c r="W133" s="292"/>
      <c r="X133" s="292"/>
      <c r="Y133" s="292"/>
      <c r="Z133" s="292"/>
    </row>
    <row r="134" ht="12.75" customHeight="1">
      <c r="A134" s="292"/>
      <c r="B134" s="166"/>
      <c r="C134" s="293"/>
      <c r="D134" s="94"/>
      <c r="E134" s="292"/>
      <c r="F134" s="292"/>
      <c r="G134" s="292"/>
      <c r="H134" s="292"/>
      <c r="I134" s="292"/>
      <c r="J134" s="292"/>
      <c r="K134" s="292"/>
      <c r="L134" s="292"/>
      <c r="M134" s="292"/>
      <c r="N134" s="292"/>
      <c r="O134" s="292"/>
      <c r="P134" s="292"/>
      <c r="Q134" s="292"/>
      <c r="R134" s="292"/>
      <c r="S134" s="292"/>
      <c r="T134" s="292"/>
      <c r="U134" s="292"/>
      <c r="V134" s="292"/>
      <c r="W134" s="292"/>
      <c r="X134" s="292"/>
      <c r="Y134" s="292"/>
      <c r="Z134" s="292"/>
    </row>
    <row r="135" ht="12.75" customHeight="1">
      <c r="A135" s="292"/>
      <c r="B135" s="166"/>
      <c r="C135" s="293"/>
      <c r="D135" s="94"/>
      <c r="E135" s="292"/>
      <c r="F135" s="292"/>
      <c r="G135" s="292"/>
      <c r="H135" s="292"/>
      <c r="I135" s="292"/>
      <c r="J135" s="292"/>
      <c r="K135" s="292"/>
      <c r="L135" s="292"/>
      <c r="M135" s="292"/>
      <c r="N135" s="292"/>
      <c r="O135" s="292"/>
      <c r="P135" s="292"/>
      <c r="Q135" s="292"/>
      <c r="R135" s="292"/>
      <c r="S135" s="292"/>
      <c r="T135" s="292"/>
      <c r="U135" s="292"/>
      <c r="V135" s="292"/>
      <c r="W135" s="292"/>
      <c r="X135" s="292"/>
      <c r="Y135" s="292"/>
      <c r="Z135" s="292"/>
    </row>
    <row r="136" ht="12.75" customHeight="1">
      <c r="A136" s="292"/>
      <c r="B136" s="166"/>
      <c r="C136" s="293"/>
      <c r="D136" s="94"/>
      <c r="E136" s="292"/>
      <c r="F136" s="292"/>
      <c r="G136" s="292"/>
      <c r="H136" s="292"/>
      <c r="I136" s="292"/>
      <c r="J136" s="292"/>
      <c r="K136" s="292"/>
      <c r="L136" s="292"/>
      <c r="M136" s="292"/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/>
      <c r="Y136" s="292"/>
      <c r="Z136" s="292"/>
    </row>
    <row r="137" ht="12.75" customHeight="1">
      <c r="A137" s="292"/>
      <c r="B137" s="166"/>
      <c r="C137" s="293"/>
      <c r="D137" s="94"/>
      <c r="E137" s="292"/>
      <c r="F137" s="292"/>
      <c r="G137" s="292"/>
      <c r="H137" s="292"/>
      <c r="I137" s="292"/>
      <c r="J137" s="292"/>
      <c r="K137" s="292"/>
      <c r="L137" s="292"/>
      <c r="M137" s="292"/>
      <c r="N137" s="292"/>
      <c r="O137" s="292"/>
      <c r="P137" s="292"/>
      <c r="Q137" s="292"/>
      <c r="R137" s="292"/>
      <c r="S137" s="292"/>
      <c r="T137" s="292"/>
      <c r="U137" s="292"/>
      <c r="V137" s="292"/>
      <c r="W137" s="292"/>
      <c r="X137" s="292"/>
      <c r="Y137" s="292"/>
      <c r="Z137" s="292"/>
    </row>
    <row r="138" ht="12.75" customHeight="1">
      <c r="A138" s="292"/>
      <c r="B138" s="166"/>
      <c r="C138" s="293"/>
      <c r="D138" s="94"/>
      <c r="E138" s="292"/>
      <c r="F138" s="292"/>
      <c r="G138" s="292"/>
      <c r="H138" s="292"/>
      <c r="I138" s="292"/>
      <c r="J138" s="292"/>
      <c r="K138" s="292"/>
      <c r="L138" s="292"/>
      <c r="M138" s="292"/>
      <c r="N138" s="292"/>
      <c r="O138" s="292"/>
      <c r="P138" s="292"/>
      <c r="Q138" s="292"/>
      <c r="R138" s="292"/>
      <c r="S138" s="292"/>
      <c r="T138" s="292"/>
      <c r="U138" s="292"/>
      <c r="V138" s="292"/>
      <c r="W138" s="292"/>
      <c r="X138" s="292"/>
      <c r="Y138" s="292"/>
      <c r="Z138" s="292"/>
    </row>
    <row r="139" ht="12.75" customHeight="1">
      <c r="A139" s="292"/>
      <c r="B139" s="166"/>
      <c r="C139" s="293"/>
      <c r="D139" s="94"/>
      <c r="E139" s="292"/>
      <c r="F139" s="292"/>
      <c r="G139" s="292"/>
      <c r="H139" s="292"/>
      <c r="I139" s="292"/>
      <c r="J139" s="292"/>
      <c r="K139" s="292"/>
      <c r="L139" s="292"/>
      <c r="M139" s="292"/>
      <c r="N139" s="292"/>
      <c r="O139" s="292"/>
      <c r="P139" s="292"/>
      <c r="Q139" s="292"/>
      <c r="R139" s="292"/>
      <c r="S139" s="292"/>
      <c r="T139" s="292"/>
      <c r="U139" s="292"/>
      <c r="V139" s="292"/>
      <c r="W139" s="292"/>
      <c r="X139" s="292"/>
      <c r="Y139" s="292"/>
      <c r="Z139" s="292"/>
    </row>
    <row r="140" ht="12.75" customHeight="1">
      <c r="A140" s="292"/>
      <c r="B140" s="166"/>
      <c r="C140" s="293"/>
      <c r="D140" s="94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</row>
    <row r="141" ht="12.75" customHeight="1">
      <c r="A141" s="292"/>
      <c r="B141" s="166"/>
      <c r="C141" s="293"/>
      <c r="D141" s="94"/>
      <c r="E141" s="292"/>
      <c r="F141" s="292"/>
      <c r="G141" s="292"/>
      <c r="H141" s="292"/>
      <c r="I141" s="292"/>
      <c r="J141" s="292"/>
      <c r="K141" s="292"/>
      <c r="L141" s="292"/>
      <c r="M141" s="292"/>
      <c r="N141" s="292"/>
      <c r="O141" s="292"/>
      <c r="P141" s="292"/>
      <c r="Q141" s="292"/>
      <c r="R141" s="292"/>
      <c r="S141" s="292"/>
      <c r="T141" s="292"/>
      <c r="U141" s="292"/>
      <c r="V141" s="292"/>
      <c r="W141" s="292"/>
      <c r="X141" s="292"/>
      <c r="Y141" s="292"/>
      <c r="Z141" s="292"/>
    </row>
    <row r="142" ht="12.75" customHeight="1">
      <c r="A142" s="292"/>
      <c r="B142" s="166"/>
      <c r="C142" s="293"/>
      <c r="D142" s="94"/>
      <c r="E142" s="292"/>
      <c r="F142" s="292"/>
      <c r="G142" s="292"/>
      <c r="H142" s="292"/>
      <c r="I142" s="292"/>
      <c r="J142" s="292"/>
      <c r="K142" s="292"/>
      <c r="L142" s="292"/>
      <c r="M142" s="292"/>
      <c r="N142" s="292"/>
      <c r="O142" s="292"/>
      <c r="P142" s="292"/>
      <c r="Q142" s="292"/>
      <c r="R142" s="292"/>
      <c r="S142" s="292"/>
      <c r="T142" s="292"/>
      <c r="U142" s="292"/>
      <c r="V142" s="292"/>
      <c r="W142" s="292"/>
      <c r="X142" s="292"/>
      <c r="Y142" s="292"/>
      <c r="Z142" s="292"/>
    </row>
    <row r="143" ht="12.75" customHeight="1">
      <c r="A143" s="292"/>
      <c r="B143" s="166"/>
      <c r="C143" s="293"/>
      <c r="D143" s="94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</row>
    <row r="144" ht="12.75" customHeight="1">
      <c r="A144" s="292"/>
      <c r="B144" s="166"/>
      <c r="C144" s="293"/>
      <c r="D144" s="94"/>
      <c r="E144" s="292"/>
      <c r="F144" s="292"/>
      <c r="G144" s="292"/>
      <c r="H144" s="292"/>
      <c r="I144" s="292"/>
      <c r="J144" s="292"/>
      <c r="K144" s="292"/>
      <c r="L144" s="292"/>
      <c r="M144" s="292"/>
      <c r="N144" s="292"/>
      <c r="O144" s="292"/>
      <c r="P144" s="292"/>
      <c r="Q144" s="292"/>
      <c r="R144" s="292"/>
      <c r="S144" s="292"/>
      <c r="T144" s="292"/>
      <c r="U144" s="292"/>
      <c r="V144" s="292"/>
      <c r="W144" s="292"/>
      <c r="X144" s="292"/>
      <c r="Y144" s="292"/>
      <c r="Z144" s="292"/>
    </row>
    <row r="145" ht="12.75" customHeight="1">
      <c r="A145" s="292"/>
      <c r="B145" s="166"/>
      <c r="C145" s="293"/>
      <c r="D145" s="94"/>
      <c r="E145" s="292"/>
      <c r="F145" s="292"/>
      <c r="G145" s="292"/>
      <c r="H145" s="292"/>
      <c r="I145" s="292"/>
      <c r="J145" s="292"/>
      <c r="K145" s="292"/>
      <c r="L145" s="292"/>
      <c r="M145" s="292"/>
      <c r="N145" s="292"/>
      <c r="O145" s="292"/>
      <c r="P145" s="292"/>
      <c r="Q145" s="292"/>
      <c r="R145" s="292"/>
      <c r="S145" s="292"/>
      <c r="T145" s="292"/>
      <c r="U145" s="292"/>
      <c r="V145" s="292"/>
      <c r="W145" s="292"/>
      <c r="X145" s="292"/>
      <c r="Y145" s="292"/>
      <c r="Z145" s="292"/>
    </row>
    <row r="146" ht="12.75" customHeight="1">
      <c r="A146" s="292"/>
      <c r="B146" s="166"/>
      <c r="C146" s="293"/>
      <c r="D146" s="94"/>
      <c r="E146" s="292"/>
      <c r="F146" s="292"/>
      <c r="G146" s="292"/>
      <c r="H146" s="292"/>
      <c r="I146" s="292"/>
      <c r="J146" s="292"/>
      <c r="K146" s="292"/>
      <c r="L146" s="292"/>
      <c r="M146" s="292"/>
      <c r="N146" s="292"/>
      <c r="O146" s="292"/>
      <c r="P146" s="292"/>
      <c r="Q146" s="292"/>
      <c r="R146" s="292"/>
      <c r="S146" s="292"/>
      <c r="T146" s="292"/>
      <c r="U146" s="292"/>
      <c r="V146" s="292"/>
      <c r="W146" s="292"/>
      <c r="X146" s="292"/>
      <c r="Y146" s="292"/>
      <c r="Z146" s="292"/>
    </row>
    <row r="147" ht="12.75" customHeight="1">
      <c r="A147" s="292"/>
      <c r="B147" s="166"/>
      <c r="C147" s="293"/>
      <c r="D147" s="94"/>
      <c r="E147" s="292"/>
      <c r="F147" s="292"/>
      <c r="G147" s="292"/>
      <c r="H147" s="292"/>
      <c r="I147" s="292"/>
      <c r="J147" s="292"/>
      <c r="K147" s="292"/>
      <c r="L147" s="292"/>
      <c r="M147" s="292"/>
      <c r="N147" s="292"/>
      <c r="O147" s="292"/>
      <c r="P147" s="292"/>
      <c r="Q147" s="292"/>
      <c r="R147" s="292"/>
      <c r="S147" s="292"/>
      <c r="T147" s="292"/>
      <c r="U147" s="292"/>
      <c r="V147" s="292"/>
      <c r="W147" s="292"/>
      <c r="X147" s="292"/>
      <c r="Y147" s="292"/>
      <c r="Z147" s="292"/>
    </row>
    <row r="148" ht="12.75" customHeight="1">
      <c r="A148" s="292"/>
      <c r="B148" s="166"/>
      <c r="C148" s="293"/>
      <c r="D148" s="94"/>
      <c r="E148" s="292"/>
      <c r="F148" s="292"/>
      <c r="G148" s="292"/>
      <c r="H148" s="292"/>
      <c r="I148" s="292"/>
      <c r="J148" s="292"/>
      <c r="K148" s="292"/>
      <c r="L148" s="292"/>
      <c r="M148" s="292"/>
      <c r="N148" s="292"/>
      <c r="O148" s="292"/>
      <c r="P148" s="292"/>
      <c r="Q148" s="292"/>
      <c r="R148" s="292"/>
      <c r="S148" s="292"/>
      <c r="T148" s="292"/>
      <c r="U148" s="292"/>
      <c r="V148" s="292"/>
      <c r="W148" s="292"/>
      <c r="X148" s="292"/>
      <c r="Y148" s="292"/>
      <c r="Z148" s="292"/>
    </row>
    <row r="149" ht="12.75" customHeight="1">
      <c r="A149" s="292"/>
      <c r="B149" s="166"/>
      <c r="C149" s="293"/>
      <c r="D149" s="94"/>
      <c r="E149" s="292"/>
      <c r="F149" s="292"/>
      <c r="G149" s="292"/>
      <c r="H149" s="292"/>
      <c r="I149" s="292"/>
      <c r="J149" s="292"/>
      <c r="K149" s="292"/>
      <c r="L149" s="292"/>
      <c r="M149" s="292"/>
      <c r="N149" s="292"/>
      <c r="O149" s="292"/>
      <c r="P149" s="292"/>
      <c r="Q149" s="292"/>
      <c r="R149" s="292"/>
      <c r="S149" s="292"/>
      <c r="T149" s="292"/>
      <c r="U149" s="292"/>
      <c r="V149" s="292"/>
      <c r="W149" s="292"/>
      <c r="X149" s="292"/>
      <c r="Y149" s="292"/>
      <c r="Z149" s="292"/>
    </row>
    <row r="150" ht="12.75" customHeight="1">
      <c r="A150" s="292"/>
      <c r="B150" s="166"/>
      <c r="C150" s="293"/>
      <c r="D150" s="94"/>
      <c r="E150" s="292"/>
      <c r="F150" s="292"/>
      <c r="G150" s="292"/>
      <c r="H150" s="292"/>
      <c r="I150" s="292"/>
      <c r="J150" s="292"/>
      <c r="K150" s="292"/>
      <c r="L150" s="292"/>
      <c r="M150" s="292"/>
      <c r="N150" s="292"/>
      <c r="O150" s="292"/>
      <c r="P150" s="292"/>
      <c r="Q150" s="292"/>
      <c r="R150" s="292"/>
      <c r="S150" s="292"/>
      <c r="T150" s="292"/>
      <c r="U150" s="292"/>
      <c r="V150" s="292"/>
      <c r="W150" s="292"/>
      <c r="X150" s="292"/>
      <c r="Y150" s="292"/>
      <c r="Z150" s="292"/>
    </row>
    <row r="151" ht="12.75" customHeight="1">
      <c r="A151" s="292"/>
      <c r="B151" s="166"/>
      <c r="C151" s="293"/>
      <c r="D151" s="94"/>
      <c r="E151" s="292"/>
      <c r="F151" s="292"/>
      <c r="G151" s="292"/>
      <c r="H151" s="292"/>
      <c r="I151" s="292"/>
      <c r="J151" s="292"/>
      <c r="K151" s="292"/>
      <c r="L151" s="292"/>
      <c r="M151" s="292"/>
      <c r="N151" s="292"/>
      <c r="O151" s="292"/>
      <c r="P151" s="292"/>
      <c r="Q151" s="292"/>
      <c r="R151" s="292"/>
      <c r="S151" s="292"/>
      <c r="T151" s="292"/>
      <c r="U151" s="292"/>
      <c r="V151" s="292"/>
      <c r="W151" s="292"/>
      <c r="X151" s="292"/>
      <c r="Y151" s="292"/>
      <c r="Z151" s="292"/>
    </row>
    <row r="152" ht="12.75" customHeight="1">
      <c r="A152" s="292"/>
      <c r="B152" s="166"/>
      <c r="C152" s="293"/>
      <c r="D152" s="94"/>
      <c r="E152" s="292"/>
      <c r="F152" s="292"/>
      <c r="G152" s="292"/>
      <c r="H152" s="292"/>
      <c r="I152" s="292"/>
      <c r="J152" s="292"/>
      <c r="K152" s="292"/>
      <c r="L152" s="292"/>
      <c r="M152" s="292"/>
      <c r="N152" s="292"/>
      <c r="O152" s="292"/>
      <c r="P152" s="292"/>
      <c r="Q152" s="292"/>
      <c r="R152" s="292"/>
      <c r="S152" s="292"/>
      <c r="T152" s="292"/>
      <c r="U152" s="292"/>
      <c r="V152" s="292"/>
      <c r="W152" s="292"/>
      <c r="X152" s="292"/>
      <c r="Y152" s="292"/>
      <c r="Z152" s="292"/>
    </row>
    <row r="153" ht="12.75" customHeight="1">
      <c r="A153" s="292"/>
      <c r="B153" s="166"/>
      <c r="C153" s="293"/>
      <c r="D153" s="94"/>
      <c r="E153" s="292"/>
      <c r="F153" s="292"/>
      <c r="G153" s="292"/>
      <c r="H153" s="292"/>
      <c r="I153" s="292"/>
      <c r="J153" s="292"/>
      <c r="K153" s="292"/>
      <c r="L153" s="292"/>
      <c r="M153" s="292"/>
      <c r="N153" s="292"/>
      <c r="O153" s="292"/>
      <c r="P153" s="292"/>
      <c r="Q153" s="292"/>
      <c r="R153" s="292"/>
      <c r="S153" s="292"/>
      <c r="T153" s="292"/>
      <c r="U153" s="292"/>
      <c r="V153" s="292"/>
      <c r="W153" s="292"/>
      <c r="X153" s="292"/>
      <c r="Y153" s="292"/>
      <c r="Z153" s="292"/>
    </row>
    <row r="154" ht="12.75" customHeight="1">
      <c r="A154" s="292"/>
      <c r="B154" s="166"/>
      <c r="C154" s="293"/>
      <c r="D154" s="94"/>
      <c r="E154" s="292"/>
      <c r="F154" s="292"/>
      <c r="G154" s="292"/>
      <c r="H154" s="292"/>
      <c r="I154" s="292"/>
      <c r="J154" s="292"/>
      <c r="K154" s="292"/>
      <c r="L154" s="292"/>
      <c r="M154" s="292"/>
      <c r="N154" s="292"/>
      <c r="O154" s="292"/>
      <c r="P154" s="292"/>
      <c r="Q154" s="292"/>
      <c r="R154" s="292"/>
      <c r="S154" s="292"/>
      <c r="T154" s="292"/>
      <c r="U154" s="292"/>
      <c r="V154" s="292"/>
      <c r="W154" s="292"/>
      <c r="X154" s="292"/>
      <c r="Y154" s="292"/>
      <c r="Z154" s="292"/>
    </row>
    <row r="155" ht="12.75" customHeight="1">
      <c r="A155" s="292"/>
      <c r="B155" s="166"/>
      <c r="C155" s="293"/>
      <c r="D155" s="94"/>
      <c r="E155" s="292"/>
      <c r="F155" s="292"/>
      <c r="G155" s="292"/>
      <c r="H155" s="292"/>
      <c r="I155" s="292"/>
      <c r="J155" s="292"/>
      <c r="K155" s="292"/>
      <c r="L155" s="292"/>
      <c r="M155" s="292"/>
      <c r="N155" s="292"/>
      <c r="O155" s="292"/>
      <c r="P155" s="292"/>
      <c r="Q155" s="292"/>
      <c r="R155" s="292"/>
      <c r="S155" s="292"/>
      <c r="T155" s="292"/>
      <c r="U155" s="292"/>
      <c r="V155" s="292"/>
      <c r="W155" s="292"/>
      <c r="X155" s="292"/>
      <c r="Y155" s="292"/>
      <c r="Z155" s="292"/>
    </row>
    <row r="156" ht="12.75" customHeight="1">
      <c r="A156" s="292"/>
      <c r="B156" s="166"/>
      <c r="C156" s="293"/>
      <c r="D156" s="94"/>
      <c r="E156" s="292"/>
      <c r="F156" s="292"/>
      <c r="G156" s="292"/>
      <c r="H156" s="292"/>
      <c r="I156" s="292"/>
      <c r="J156" s="292"/>
      <c r="K156" s="292"/>
      <c r="L156" s="292"/>
      <c r="M156" s="292"/>
      <c r="N156" s="292"/>
      <c r="O156" s="292"/>
      <c r="P156" s="292"/>
      <c r="Q156" s="292"/>
      <c r="R156" s="292"/>
      <c r="S156" s="292"/>
      <c r="T156" s="292"/>
      <c r="U156" s="292"/>
      <c r="V156" s="292"/>
      <c r="W156" s="292"/>
      <c r="X156" s="292"/>
      <c r="Y156" s="292"/>
      <c r="Z156" s="292"/>
    </row>
    <row r="157" ht="12.75" customHeight="1">
      <c r="A157" s="292"/>
      <c r="B157" s="166"/>
      <c r="C157" s="293"/>
      <c r="D157" s="94"/>
      <c r="E157" s="292"/>
      <c r="F157" s="292"/>
      <c r="G157" s="292"/>
      <c r="H157" s="292"/>
      <c r="I157" s="292"/>
      <c r="J157" s="292"/>
      <c r="K157" s="292"/>
      <c r="L157" s="292"/>
      <c r="M157" s="292"/>
      <c r="N157" s="292"/>
      <c r="O157" s="292"/>
      <c r="P157" s="292"/>
      <c r="Q157" s="292"/>
      <c r="R157" s="292"/>
      <c r="S157" s="292"/>
      <c r="T157" s="292"/>
      <c r="U157" s="292"/>
      <c r="V157" s="292"/>
      <c r="W157" s="292"/>
      <c r="X157" s="292"/>
      <c r="Y157" s="292"/>
      <c r="Z157" s="292"/>
    </row>
    <row r="158" ht="12.75" customHeight="1">
      <c r="A158" s="292"/>
      <c r="B158" s="166"/>
      <c r="C158" s="293"/>
      <c r="D158" s="94"/>
      <c r="E158" s="292"/>
      <c r="F158" s="292"/>
      <c r="G158" s="292"/>
      <c r="H158" s="292"/>
      <c r="I158" s="292"/>
      <c r="J158" s="292"/>
      <c r="K158" s="292"/>
      <c r="L158" s="292"/>
      <c r="M158" s="292"/>
      <c r="N158" s="292"/>
      <c r="O158" s="292"/>
      <c r="P158" s="292"/>
      <c r="Q158" s="292"/>
      <c r="R158" s="292"/>
      <c r="S158" s="292"/>
      <c r="T158" s="292"/>
      <c r="U158" s="292"/>
      <c r="V158" s="292"/>
      <c r="W158" s="292"/>
      <c r="X158" s="292"/>
      <c r="Y158" s="292"/>
      <c r="Z158" s="292"/>
    </row>
    <row r="159" ht="12.75" customHeight="1">
      <c r="A159" s="292"/>
      <c r="B159" s="166"/>
      <c r="C159" s="293"/>
      <c r="D159" s="94"/>
      <c r="E159" s="292"/>
      <c r="F159" s="292"/>
      <c r="G159" s="292"/>
      <c r="H159" s="292"/>
      <c r="I159" s="292"/>
      <c r="J159" s="292"/>
      <c r="K159" s="292"/>
      <c r="L159" s="292"/>
      <c r="M159" s="292"/>
      <c r="N159" s="292"/>
      <c r="O159" s="292"/>
      <c r="P159" s="292"/>
      <c r="Q159" s="292"/>
      <c r="R159" s="292"/>
      <c r="S159" s="292"/>
      <c r="T159" s="292"/>
      <c r="U159" s="292"/>
      <c r="V159" s="292"/>
      <c r="W159" s="292"/>
      <c r="X159" s="292"/>
      <c r="Y159" s="292"/>
      <c r="Z159" s="292"/>
    </row>
    <row r="160" ht="12.75" customHeight="1">
      <c r="A160" s="292"/>
      <c r="B160" s="166"/>
      <c r="C160" s="293"/>
      <c r="D160" s="94"/>
      <c r="E160" s="292"/>
      <c r="F160" s="292"/>
      <c r="G160" s="292"/>
      <c r="H160" s="292"/>
      <c r="I160" s="292"/>
      <c r="J160" s="292"/>
      <c r="K160" s="292"/>
      <c r="L160" s="292"/>
      <c r="M160" s="292"/>
      <c r="N160" s="292"/>
      <c r="O160" s="292"/>
      <c r="P160" s="292"/>
      <c r="Q160" s="292"/>
      <c r="R160" s="292"/>
      <c r="S160" s="292"/>
      <c r="T160" s="292"/>
      <c r="U160" s="292"/>
      <c r="V160" s="292"/>
      <c r="W160" s="292"/>
      <c r="X160" s="292"/>
      <c r="Y160" s="292"/>
      <c r="Z160" s="292"/>
    </row>
    <row r="161" ht="12.75" customHeight="1">
      <c r="A161" s="292"/>
      <c r="B161" s="166"/>
      <c r="C161" s="293"/>
      <c r="D161" s="94"/>
      <c r="E161" s="292"/>
      <c r="F161" s="292"/>
      <c r="G161" s="292"/>
      <c r="H161" s="292"/>
      <c r="I161" s="292"/>
      <c r="J161" s="292"/>
      <c r="K161" s="292"/>
      <c r="L161" s="292"/>
      <c r="M161" s="292"/>
      <c r="N161" s="292"/>
      <c r="O161" s="292"/>
      <c r="P161" s="292"/>
      <c r="Q161" s="292"/>
      <c r="R161" s="292"/>
      <c r="S161" s="292"/>
      <c r="T161" s="292"/>
      <c r="U161" s="292"/>
      <c r="V161" s="292"/>
      <c r="W161" s="292"/>
      <c r="X161" s="292"/>
      <c r="Y161" s="292"/>
      <c r="Z161" s="292"/>
    </row>
    <row r="162" ht="12.75" customHeight="1">
      <c r="A162" s="292"/>
      <c r="B162" s="166"/>
      <c r="C162" s="293"/>
      <c r="D162" s="94"/>
      <c r="E162" s="292"/>
      <c r="F162" s="292"/>
      <c r="G162" s="292"/>
      <c r="H162" s="292"/>
      <c r="I162" s="292"/>
      <c r="J162" s="292"/>
      <c r="K162" s="292"/>
      <c r="L162" s="292"/>
      <c r="M162" s="292"/>
      <c r="N162" s="292"/>
      <c r="O162" s="292"/>
      <c r="P162" s="292"/>
      <c r="Q162" s="292"/>
      <c r="R162" s="292"/>
      <c r="S162" s="292"/>
      <c r="T162" s="292"/>
      <c r="U162" s="292"/>
      <c r="V162" s="292"/>
      <c r="W162" s="292"/>
      <c r="X162" s="292"/>
      <c r="Y162" s="292"/>
      <c r="Z162" s="292"/>
    </row>
    <row r="163" ht="12.75" customHeight="1">
      <c r="A163" s="292"/>
      <c r="B163" s="166"/>
      <c r="C163" s="293"/>
      <c r="D163" s="94"/>
      <c r="E163" s="292"/>
      <c r="F163" s="292"/>
      <c r="G163" s="292"/>
      <c r="H163" s="292"/>
      <c r="I163" s="292"/>
      <c r="J163" s="292"/>
      <c r="K163" s="292"/>
      <c r="L163" s="292"/>
      <c r="M163" s="292"/>
      <c r="N163" s="292"/>
      <c r="O163" s="292"/>
      <c r="P163" s="292"/>
      <c r="Q163" s="292"/>
      <c r="R163" s="292"/>
      <c r="S163" s="292"/>
      <c r="T163" s="292"/>
      <c r="U163" s="292"/>
      <c r="V163" s="292"/>
      <c r="W163" s="292"/>
      <c r="X163" s="292"/>
      <c r="Y163" s="292"/>
      <c r="Z163" s="292"/>
    </row>
    <row r="164" ht="12.75" customHeight="1">
      <c r="A164" s="292"/>
      <c r="B164" s="166"/>
      <c r="C164" s="293"/>
      <c r="D164" s="94"/>
      <c r="E164" s="292"/>
      <c r="F164" s="292"/>
      <c r="G164" s="292"/>
      <c r="H164" s="292"/>
      <c r="I164" s="292"/>
      <c r="J164" s="292"/>
      <c r="K164" s="292"/>
      <c r="L164" s="292"/>
      <c r="M164" s="292"/>
      <c r="N164" s="292"/>
      <c r="O164" s="292"/>
      <c r="P164" s="292"/>
      <c r="Q164" s="292"/>
      <c r="R164" s="292"/>
      <c r="S164" s="292"/>
      <c r="T164" s="292"/>
      <c r="U164" s="292"/>
      <c r="V164" s="292"/>
      <c r="W164" s="292"/>
      <c r="X164" s="292"/>
      <c r="Y164" s="292"/>
      <c r="Z164" s="292"/>
    </row>
    <row r="165" ht="12.75" customHeight="1">
      <c r="A165" s="292"/>
      <c r="B165" s="166"/>
      <c r="C165" s="293"/>
      <c r="D165" s="94"/>
      <c r="E165" s="292"/>
      <c r="F165" s="292"/>
      <c r="G165" s="292"/>
      <c r="H165" s="292"/>
      <c r="I165" s="292"/>
      <c r="J165" s="292"/>
      <c r="K165" s="292"/>
      <c r="L165" s="292"/>
      <c r="M165" s="292"/>
      <c r="N165" s="292"/>
      <c r="O165" s="292"/>
      <c r="P165" s="292"/>
      <c r="Q165" s="292"/>
      <c r="R165" s="292"/>
      <c r="S165" s="292"/>
      <c r="T165" s="292"/>
      <c r="U165" s="292"/>
      <c r="V165" s="292"/>
      <c r="W165" s="292"/>
      <c r="X165" s="292"/>
      <c r="Y165" s="292"/>
      <c r="Z165" s="292"/>
    </row>
    <row r="166" ht="12.75" customHeight="1">
      <c r="A166" s="292"/>
      <c r="B166" s="166"/>
      <c r="C166" s="293"/>
      <c r="D166" s="94"/>
      <c r="E166" s="292"/>
      <c r="F166" s="292"/>
      <c r="G166" s="292"/>
      <c r="H166" s="292"/>
      <c r="I166" s="292"/>
      <c r="J166" s="292"/>
      <c r="K166" s="292"/>
      <c r="L166" s="292"/>
      <c r="M166" s="292"/>
      <c r="N166" s="292"/>
      <c r="O166" s="292"/>
      <c r="P166" s="292"/>
      <c r="Q166" s="292"/>
      <c r="R166" s="292"/>
      <c r="S166" s="292"/>
      <c r="T166" s="292"/>
      <c r="U166" s="292"/>
      <c r="V166" s="292"/>
      <c r="W166" s="292"/>
      <c r="X166" s="292"/>
      <c r="Y166" s="292"/>
      <c r="Z166" s="292"/>
    </row>
    <row r="167" ht="12.75" customHeight="1">
      <c r="A167" s="292"/>
      <c r="B167" s="166"/>
      <c r="C167" s="293"/>
      <c r="D167" s="94"/>
      <c r="E167" s="292"/>
      <c r="F167" s="292"/>
      <c r="G167" s="292"/>
      <c r="H167" s="292"/>
      <c r="I167" s="292"/>
      <c r="J167" s="292"/>
      <c r="K167" s="292"/>
      <c r="L167" s="292"/>
      <c r="M167" s="292"/>
      <c r="N167" s="292"/>
      <c r="O167" s="292"/>
      <c r="P167" s="292"/>
      <c r="Q167" s="292"/>
      <c r="R167" s="292"/>
      <c r="S167" s="292"/>
      <c r="T167" s="292"/>
      <c r="U167" s="292"/>
      <c r="V167" s="292"/>
      <c r="W167" s="292"/>
      <c r="X167" s="292"/>
      <c r="Y167" s="292"/>
      <c r="Z167" s="292"/>
    </row>
    <row r="168" ht="12.75" customHeight="1">
      <c r="A168" s="292"/>
      <c r="B168" s="166"/>
      <c r="C168" s="293"/>
      <c r="D168" s="94"/>
      <c r="E168" s="292"/>
      <c r="F168" s="292"/>
      <c r="G168" s="292"/>
      <c r="H168" s="292"/>
      <c r="I168" s="292"/>
      <c r="J168" s="292"/>
      <c r="K168" s="292"/>
      <c r="L168" s="292"/>
      <c r="M168" s="292"/>
      <c r="N168" s="292"/>
      <c r="O168" s="292"/>
      <c r="P168" s="292"/>
      <c r="Q168" s="292"/>
      <c r="R168" s="292"/>
      <c r="S168" s="292"/>
      <c r="T168" s="292"/>
      <c r="U168" s="292"/>
      <c r="V168" s="292"/>
      <c r="W168" s="292"/>
      <c r="X168" s="292"/>
      <c r="Y168" s="292"/>
      <c r="Z168" s="292"/>
    </row>
    <row r="169" ht="12.75" customHeight="1">
      <c r="A169" s="292"/>
      <c r="B169" s="166"/>
      <c r="C169" s="293"/>
      <c r="D169" s="94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</row>
    <row r="170" ht="12.75" customHeight="1">
      <c r="A170" s="292"/>
      <c r="B170" s="166"/>
      <c r="C170" s="293"/>
      <c r="D170" s="94"/>
      <c r="E170" s="292"/>
      <c r="F170" s="292"/>
      <c r="G170" s="292"/>
      <c r="H170" s="292"/>
      <c r="I170" s="292"/>
      <c r="J170" s="292"/>
      <c r="K170" s="292"/>
      <c r="L170" s="292"/>
      <c r="M170" s="292"/>
      <c r="N170" s="292"/>
      <c r="O170" s="292"/>
      <c r="P170" s="292"/>
      <c r="Q170" s="292"/>
      <c r="R170" s="292"/>
      <c r="S170" s="292"/>
      <c r="T170" s="292"/>
      <c r="U170" s="292"/>
      <c r="V170" s="292"/>
      <c r="W170" s="292"/>
      <c r="X170" s="292"/>
      <c r="Y170" s="292"/>
      <c r="Z170" s="292"/>
    </row>
    <row r="171" ht="12.75" customHeight="1">
      <c r="A171" s="292"/>
      <c r="B171" s="166"/>
      <c r="C171" s="293"/>
      <c r="D171" s="94"/>
      <c r="E171" s="292"/>
      <c r="F171" s="292"/>
      <c r="G171" s="292"/>
      <c r="H171" s="292"/>
      <c r="I171" s="292"/>
      <c r="J171" s="292"/>
      <c r="K171" s="292"/>
      <c r="L171" s="292"/>
      <c r="M171" s="292"/>
      <c r="N171" s="292"/>
      <c r="O171" s="292"/>
      <c r="P171" s="292"/>
      <c r="Q171" s="292"/>
      <c r="R171" s="292"/>
      <c r="S171" s="292"/>
      <c r="T171" s="292"/>
      <c r="U171" s="292"/>
      <c r="V171" s="292"/>
      <c r="W171" s="292"/>
      <c r="X171" s="292"/>
      <c r="Y171" s="292"/>
      <c r="Z171" s="292"/>
    </row>
    <row r="172" ht="12.75" customHeight="1">
      <c r="A172" s="292"/>
      <c r="B172" s="166"/>
      <c r="C172" s="293"/>
      <c r="D172" s="94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</row>
    <row r="173" ht="12.75" customHeight="1">
      <c r="A173" s="292"/>
      <c r="B173" s="166"/>
      <c r="C173" s="293"/>
      <c r="D173" s="94"/>
      <c r="E173" s="292"/>
      <c r="F173" s="292"/>
      <c r="G173" s="292"/>
      <c r="H173" s="292"/>
      <c r="I173" s="292"/>
      <c r="J173" s="292"/>
      <c r="K173" s="292"/>
      <c r="L173" s="292"/>
      <c r="M173" s="292"/>
      <c r="N173" s="292"/>
      <c r="O173" s="292"/>
      <c r="P173" s="292"/>
      <c r="Q173" s="292"/>
      <c r="R173" s="292"/>
      <c r="S173" s="292"/>
      <c r="T173" s="292"/>
      <c r="U173" s="292"/>
      <c r="V173" s="292"/>
      <c r="W173" s="292"/>
      <c r="X173" s="292"/>
      <c r="Y173" s="292"/>
      <c r="Z173" s="292"/>
    </row>
    <row r="174" ht="12.75" customHeight="1">
      <c r="A174" s="292"/>
      <c r="B174" s="166"/>
      <c r="C174" s="293"/>
      <c r="D174" s="94"/>
      <c r="E174" s="292"/>
      <c r="F174" s="292"/>
      <c r="G174" s="292"/>
      <c r="H174" s="292"/>
      <c r="I174" s="292"/>
      <c r="J174" s="292"/>
      <c r="K174" s="292"/>
      <c r="L174" s="292"/>
      <c r="M174" s="292"/>
      <c r="N174" s="292"/>
      <c r="O174" s="292"/>
      <c r="P174" s="292"/>
      <c r="Q174" s="292"/>
      <c r="R174" s="292"/>
      <c r="S174" s="292"/>
      <c r="T174" s="292"/>
      <c r="U174" s="292"/>
      <c r="V174" s="292"/>
      <c r="W174" s="292"/>
      <c r="X174" s="292"/>
      <c r="Y174" s="292"/>
      <c r="Z174" s="292"/>
    </row>
    <row r="175" ht="12.75" customHeight="1">
      <c r="A175" s="292"/>
      <c r="B175" s="166"/>
      <c r="C175" s="293"/>
      <c r="D175" s="94"/>
      <c r="E175" s="292"/>
      <c r="F175" s="292"/>
      <c r="G175" s="292"/>
      <c r="H175" s="292"/>
      <c r="I175" s="292"/>
      <c r="J175" s="292"/>
      <c r="K175" s="292"/>
      <c r="L175" s="292"/>
      <c r="M175" s="292"/>
      <c r="N175" s="292"/>
      <c r="O175" s="292"/>
      <c r="P175" s="292"/>
      <c r="Q175" s="292"/>
      <c r="R175" s="292"/>
      <c r="S175" s="292"/>
      <c r="T175" s="292"/>
      <c r="U175" s="292"/>
      <c r="V175" s="292"/>
      <c r="W175" s="292"/>
      <c r="X175" s="292"/>
      <c r="Y175" s="292"/>
      <c r="Z175" s="292"/>
    </row>
    <row r="176" ht="12.75" customHeight="1">
      <c r="A176" s="292"/>
      <c r="B176" s="166"/>
      <c r="C176" s="293"/>
      <c r="D176" s="94"/>
      <c r="E176" s="292"/>
      <c r="F176" s="292"/>
      <c r="G176" s="292"/>
      <c r="H176" s="292"/>
      <c r="I176" s="292"/>
      <c r="J176" s="292"/>
      <c r="K176" s="292"/>
      <c r="L176" s="292"/>
      <c r="M176" s="292"/>
      <c r="N176" s="292"/>
      <c r="O176" s="292"/>
      <c r="P176" s="292"/>
      <c r="Q176" s="292"/>
      <c r="R176" s="292"/>
      <c r="S176" s="292"/>
      <c r="T176" s="292"/>
      <c r="U176" s="292"/>
      <c r="V176" s="292"/>
      <c r="W176" s="292"/>
      <c r="X176" s="292"/>
      <c r="Y176" s="292"/>
      <c r="Z176" s="292"/>
    </row>
    <row r="177" ht="12.75" customHeight="1">
      <c r="A177" s="292"/>
      <c r="B177" s="166"/>
      <c r="C177" s="293"/>
      <c r="D177" s="94"/>
      <c r="E177" s="292"/>
      <c r="F177" s="292"/>
      <c r="G177" s="292"/>
      <c r="H177" s="292"/>
      <c r="I177" s="292"/>
      <c r="J177" s="292"/>
      <c r="K177" s="292"/>
      <c r="L177" s="292"/>
      <c r="M177" s="292"/>
      <c r="N177" s="292"/>
      <c r="O177" s="292"/>
      <c r="P177" s="292"/>
      <c r="Q177" s="292"/>
      <c r="R177" s="292"/>
      <c r="S177" s="292"/>
      <c r="T177" s="292"/>
      <c r="U177" s="292"/>
      <c r="V177" s="292"/>
      <c r="W177" s="292"/>
      <c r="X177" s="292"/>
      <c r="Y177" s="292"/>
      <c r="Z177" s="292"/>
    </row>
    <row r="178" ht="12.75" customHeight="1">
      <c r="A178" s="292"/>
      <c r="B178" s="166"/>
      <c r="C178" s="293"/>
      <c r="D178" s="94"/>
      <c r="E178" s="292"/>
      <c r="F178" s="292"/>
      <c r="G178" s="292"/>
      <c r="H178" s="292"/>
      <c r="I178" s="292"/>
      <c r="J178" s="292"/>
      <c r="K178" s="292"/>
      <c r="L178" s="292"/>
      <c r="M178" s="292"/>
      <c r="N178" s="292"/>
      <c r="O178" s="292"/>
      <c r="P178" s="292"/>
      <c r="Q178" s="292"/>
      <c r="R178" s="292"/>
      <c r="S178" s="292"/>
      <c r="T178" s="292"/>
      <c r="U178" s="292"/>
      <c r="V178" s="292"/>
      <c r="W178" s="292"/>
      <c r="X178" s="292"/>
      <c r="Y178" s="292"/>
      <c r="Z178" s="292"/>
    </row>
    <row r="179" ht="12.75" customHeight="1">
      <c r="A179" s="292"/>
      <c r="B179" s="166"/>
      <c r="C179" s="293"/>
      <c r="D179" s="94"/>
      <c r="E179" s="292"/>
      <c r="F179" s="292"/>
      <c r="G179" s="292"/>
      <c r="H179" s="292"/>
      <c r="I179" s="292"/>
      <c r="J179" s="292"/>
      <c r="K179" s="292"/>
      <c r="L179" s="292"/>
      <c r="M179" s="292"/>
      <c r="N179" s="292"/>
      <c r="O179" s="292"/>
      <c r="P179" s="292"/>
      <c r="Q179" s="292"/>
      <c r="R179" s="292"/>
      <c r="S179" s="292"/>
      <c r="T179" s="292"/>
      <c r="U179" s="292"/>
      <c r="V179" s="292"/>
      <c r="W179" s="292"/>
      <c r="X179" s="292"/>
      <c r="Y179" s="292"/>
      <c r="Z179" s="292"/>
    </row>
    <row r="180" ht="12.75" customHeight="1">
      <c r="A180" s="292"/>
      <c r="B180" s="166"/>
      <c r="C180" s="293"/>
      <c r="D180" s="94"/>
      <c r="E180" s="292"/>
      <c r="F180" s="292"/>
      <c r="G180" s="292"/>
      <c r="H180" s="292"/>
      <c r="I180" s="292"/>
      <c r="J180" s="292"/>
      <c r="K180" s="292"/>
      <c r="L180" s="292"/>
      <c r="M180" s="292"/>
      <c r="N180" s="292"/>
      <c r="O180" s="292"/>
      <c r="P180" s="292"/>
      <c r="Q180" s="292"/>
      <c r="R180" s="292"/>
      <c r="S180" s="292"/>
      <c r="T180" s="292"/>
      <c r="U180" s="292"/>
      <c r="V180" s="292"/>
      <c r="W180" s="292"/>
      <c r="X180" s="292"/>
      <c r="Y180" s="292"/>
      <c r="Z180" s="292"/>
    </row>
    <row r="181" ht="12.75" customHeight="1">
      <c r="A181" s="292"/>
      <c r="B181" s="166"/>
      <c r="C181" s="293"/>
      <c r="D181" s="94"/>
      <c r="E181" s="292"/>
      <c r="F181" s="292"/>
      <c r="G181" s="292"/>
      <c r="H181" s="292"/>
      <c r="I181" s="292"/>
      <c r="J181" s="292"/>
      <c r="K181" s="292"/>
      <c r="L181" s="292"/>
      <c r="M181" s="292"/>
      <c r="N181" s="292"/>
      <c r="O181" s="292"/>
      <c r="P181" s="292"/>
      <c r="Q181" s="292"/>
      <c r="R181" s="292"/>
      <c r="S181" s="292"/>
      <c r="T181" s="292"/>
      <c r="U181" s="292"/>
      <c r="V181" s="292"/>
      <c r="W181" s="292"/>
      <c r="X181" s="292"/>
      <c r="Y181" s="292"/>
      <c r="Z181" s="292"/>
    </row>
    <row r="182" ht="12.75" customHeight="1">
      <c r="A182" s="292"/>
      <c r="B182" s="166"/>
      <c r="C182" s="293"/>
      <c r="D182" s="94"/>
      <c r="E182" s="292"/>
      <c r="F182" s="292"/>
      <c r="G182" s="292"/>
      <c r="H182" s="292"/>
      <c r="I182" s="292"/>
      <c r="J182" s="292"/>
      <c r="K182" s="292"/>
      <c r="L182" s="292"/>
      <c r="M182" s="292"/>
      <c r="N182" s="292"/>
      <c r="O182" s="292"/>
      <c r="P182" s="292"/>
      <c r="Q182" s="292"/>
      <c r="R182" s="292"/>
      <c r="S182" s="292"/>
      <c r="T182" s="292"/>
      <c r="U182" s="292"/>
      <c r="V182" s="292"/>
      <c r="W182" s="292"/>
      <c r="X182" s="292"/>
      <c r="Y182" s="292"/>
      <c r="Z182" s="292"/>
    </row>
    <row r="183" ht="12.75" customHeight="1">
      <c r="A183" s="292"/>
      <c r="B183" s="166"/>
      <c r="C183" s="293"/>
      <c r="D183" s="94"/>
      <c r="E183" s="292"/>
      <c r="F183" s="292"/>
      <c r="G183" s="292"/>
      <c r="H183" s="292"/>
      <c r="I183" s="292"/>
      <c r="J183" s="292"/>
      <c r="K183" s="292"/>
      <c r="L183" s="292"/>
      <c r="M183" s="292"/>
      <c r="N183" s="292"/>
      <c r="O183" s="292"/>
      <c r="P183" s="292"/>
      <c r="Q183" s="292"/>
      <c r="R183" s="292"/>
      <c r="S183" s="292"/>
      <c r="T183" s="292"/>
      <c r="U183" s="292"/>
      <c r="V183" s="292"/>
      <c r="W183" s="292"/>
      <c r="X183" s="292"/>
      <c r="Y183" s="292"/>
      <c r="Z183" s="292"/>
    </row>
    <row r="184" ht="12.75" customHeight="1">
      <c r="A184" s="292"/>
      <c r="B184" s="166"/>
      <c r="C184" s="293"/>
      <c r="D184" s="94"/>
      <c r="E184" s="292"/>
      <c r="F184" s="292"/>
      <c r="G184" s="292"/>
      <c r="H184" s="292"/>
      <c r="I184" s="292"/>
      <c r="J184" s="292"/>
      <c r="K184" s="292"/>
      <c r="L184" s="292"/>
      <c r="M184" s="292"/>
      <c r="N184" s="292"/>
      <c r="O184" s="292"/>
      <c r="P184" s="292"/>
      <c r="Q184" s="292"/>
      <c r="R184" s="292"/>
      <c r="S184" s="292"/>
      <c r="T184" s="292"/>
      <c r="U184" s="292"/>
      <c r="V184" s="292"/>
      <c r="W184" s="292"/>
      <c r="X184" s="292"/>
      <c r="Y184" s="292"/>
      <c r="Z184" s="292"/>
    </row>
    <row r="185" ht="12.75" customHeight="1">
      <c r="A185" s="292"/>
      <c r="B185" s="166"/>
      <c r="C185" s="293"/>
      <c r="D185" s="94"/>
      <c r="E185" s="292"/>
      <c r="F185" s="292"/>
      <c r="G185" s="292"/>
      <c r="H185" s="292"/>
      <c r="I185" s="292"/>
      <c r="J185" s="292"/>
      <c r="K185" s="292"/>
      <c r="L185" s="292"/>
      <c r="M185" s="292"/>
      <c r="N185" s="292"/>
      <c r="O185" s="292"/>
      <c r="P185" s="292"/>
      <c r="Q185" s="292"/>
      <c r="R185" s="292"/>
      <c r="S185" s="292"/>
      <c r="T185" s="292"/>
      <c r="U185" s="292"/>
      <c r="V185" s="292"/>
      <c r="W185" s="292"/>
      <c r="X185" s="292"/>
      <c r="Y185" s="292"/>
      <c r="Z185" s="292"/>
    </row>
    <row r="186" ht="12.75" customHeight="1">
      <c r="A186" s="292"/>
      <c r="B186" s="166"/>
      <c r="C186" s="293"/>
      <c r="D186" s="94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292"/>
      <c r="Q186" s="292"/>
      <c r="R186" s="292"/>
      <c r="S186" s="292"/>
      <c r="T186" s="292"/>
      <c r="U186" s="292"/>
      <c r="V186" s="292"/>
      <c r="W186" s="292"/>
      <c r="X186" s="292"/>
      <c r="Y186" s="292"/>
      <c r="Z186" s="292"/>
    </row>
    <row r="187" ht="12.75" customHeight="1">
      <c r="A187" s="292"/>
      <c r="B187" s="166"/>
      <c r="C187" s="293"/>
      <c r="D187" s="94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292"/>
      <c r="Q187" s="292"/>
      <c r="R187" s="292"/>
      <c r="S187" s="292"/>
      <c r="T187" s="292"/>
      <c r="U187" s="292"/>
      <c r="V187" s="292"/>
      <c r="W187" s="292"/>
      <c r="X187" s="292"/>
      <c r="Y187" s="292"/>
      <c r="Z187" s="292"/>
    </row>
    <row r="188" ht="12.75" customHeight="1">
      <c r="A188" s="292"/>
      <c r="B188" s="166"/>
      <c r="C188" s="293"/>
      <c r="D188" s="94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292"/>
      <c r="Q188" s="292"/>
      <c r="R188" s="292"/>
      <c r="S188" s="292"/>
      <c r="T188" s="292"/>
      <c r="U188" s="292"/>
      <c r="V188" s="292"/>
      <c r="W188" s="292"/>
      <c r="X188" s="292"/>
      <c r="Y188" s="292"/>
      <c r="Z188" s="292"/>
    </row>
    <row r="189" ht="12.75" customHeight="1">
      <c r="A189" s="292"/>
      <c r="B189" s="166"/>
      <c r="C189" s="293"/>
      <c r="D189" s="94"/>
      <c r="E189" s="292"/>
      <c r="F189" s="292"/>
      <c r="G189" s="292"/>
      <c r="H189" s="292"/>
      <c r="I189" s="292"/>
      <c r="J189" s="292"/>
      <c r="K189" s="292"/>
      <c r="L189" s="292"/>
      <c r="M189" s="292"/>
      <c r="N189" s="292"/>
      <c r="O189" s="292"/>
      <c r="P189" s="292"/>
      <c r="Q189" s="292"/>
      <c r="R189" s="292"/>
      <c r="S189" s="292"/>
      <c r="T189" s="292"/>
      <c r="U189" s="292"/>
      <c r="V189" s="292"/>
      <c r="W189" s="292"/>
      <c r="X189" s="292"/>
      <c r="Y189" s="292"/>
      <c r="Z189" s="292"/>
    </row>
    <row r="190" ht="12.75" customHeight="1">
      <c r="A190" s="292"/>
      <c r="B190" s="166"/>
      <c r="C190" s="293"/>
      <c r="D190" s="94"/>
      <c r="E190" s="292"/>
      <c r="F190" s="292"/>
      <c r="G190" s="292"/>
      <c r="H190" s="292"/>
      <c r="I190" s="292"/>
      <c r="J190" s="292"/>
      <c r="K190" s="292"/>
      <c r="L190" s="292"/>
      <c r="M190" s="292"/>
      <c r="N190" s="292"/>
      <c r="O190" s="292"/>
      <c r="P190" s="292"/>
      <c r="Q190" s="292"/>
      <c r="R190" s="292"/>
      <c r="S190" s="292"/>
      <c r="T190" s="292"/>
      <c r="U190" s="292"/>
      <c r="V190" s="292"/>
      <c r="W190" s="292"/>
      <c r="X190" s="292"/>
      <c r="Y190" s="292"/>
      <c r="Z190" s="292"/>
    </row>
    <row r="191" ht="12.75" customHeight="1">
      <c r="A191" s="292"/>
      <c r="B191" s="166"/>
      <c r="C191" s="293"/>
      <c r="D191" s="94"/>
      <c r="E191" s="292"/>
      <c r="F191" s="292"/>
      <c r="G191" s="292"/>
      <c r="H191" s="292"/>
      <c r="I191" s="292"/>
      <c r="J191" s="292"/>
      <c r="K191" s="292"/>
      <c r="L191" s="292"/>
      <c r="M191" s="292"/>
      <c r="N191" s="292"/>
      <c r="O191" s="292"/>
      <c r="P191" s="292"/>
      <c r="Q191" s="292"/>
      <c r="R191" s="292"/>
      <c r="S191" s="292"/>
      <c r="T191" s="292"/>
      <c r="U191" s="292"/>
      <c r="V191" s="292"/>
      <c r="W191" s="292"/>
      <c r="X191" s="292"/>
      <c r="Y191" s="292"/>
      <c r="Z191" s="292"/>
    </row>
    <row r="192" ht="12.75" customHeight="1">
      <c r="A192" s="292"/>
      <c r="B192" s="166"/>
      <c r="C192" s="293"/>
      <c r="D192" s="94"/>
      <c r="E192" s="292"/>
      <c r="F192" s="292"/>
      <c r="G192" s="292"/>
      <c r="H192" s="292"/>
      <c r="I192" s="292"/>
      <c r="J192" s="292"/>
      <c r="K192" s="292"/>
      <c r="L192" s="292"/>
      <c r="M192" s="292"/>
      <c r="N192" s="292"/>
      <c r="O192" s="292"/>
      <c r="P192" s="292"/>
      <c r="Q192" s="292"/>
      <c r="R192" s="292"/>
      <c r="S192" s="292"/>
      <c r="T192" s="292"/>
      <c r="U192" s="292"/>
      <c r="V192" s="292"/>
      <c r="W192" s="292"/>
      <c r="X192" s="292"/>
      <c r="Y192" s="292"/>
      <c r="Z192" s="292"/>
    </row>
    <row r="193" ht="12.75" customHeight="1">
      <c r="A193" s="292"/>
      <c r="B193" s="166"/>
      <c r="C193" s="293"/>
      <c r="D193" s="94"/>
      <c r="E193" s="292"/>
      <c r="F193" s="292"/>
      <c r="G193" s="292"/>
      <c r="H193" s="292"/>
      <c r="I193" s="292"/>
      <c r="J193" s="292"/>
      <c r="K193" s="292"/>
      <c r="L193" s="292"/>
      <c r="M193" s="292"/>
      <c r="N193" s="292"/>
      <c r="O193" s="292"/>
      <c r="P193" s="292"/>
      <c r="Q193" s="292"/>
      <c r="R193" s="292"/>
      <c r="S193" s="292"/>
      <c r="T193" s="292"/>
      <c r="U193" s="292"/>
      <c r="V193" s="292"/>
      <c r="W193" s="292"/>
      <c r="X193" s="292"/>
      <c r="Y193" s="292"/>
      <c r="Z193" s="292"/>
    </row>
    <row r="194" ht="12.75" customHeight="1">
      <c r="A194" s="292"/>
      <c r="B194" s="166"/>
      <c r="C194" s="293"/>
      <c r="D194" s="94"/>
      <c r="E194" s="292"/>
      <c r="F194" s="292"/>
      <c r="G194" s="292"/>
      <c r="H194" s="292"/>
      <c r="I194" s="292"/>
      <c r="J194" s="292"/>
      <c r="K194" s="292"/>
      <c r="L194" s="292"/>
      <c r="M194" s="292"/>
      <c r="N194" s="292"/>
      <c r="O194" s="292"/>
      <c r="P194" s="292"/>
      <c r="Q194" s="292"/>
      <c r="R194" s="292"/>
      <c r="S194" s="292"/>
      <c r="T194" s="292"/>
      <c r="U194" s="292"/>
      <c r="V194" s="292"/>
      <c r="W194" s="292"/>
      <c r="X194" s="292"/>
      <c r="Y194" s="292"/>
      <c r="Z194" s="292"/>
    </row>
    <row r="195" ht="12.75" customHeight="1">
      <c r="A195" s="292"/>
      <c r="B195" s="166"/>
      <c r="C195" s="293"/>
      <c r="D195" s="94"/>
      <c r="E195" s="292"/>
      <c r="F195" s="292"/>
      <c r="G195" s="292"/>
      <c r="H195" s="292"/>
      <c r="I195" s="292"/>
      <c r="J195" s="292"/>
      <c r="K195" s="292"/>
      <c r="L195" s="292"/>
      <c r="M195" s="292"/>
      <c r="N195" s="292"/>
      <c r="O195" s="292"/>
      <c r="P195" s="292"/>
      <c r="Q195" s="292"/>
      <c r="R195" s="292"/>
      <c r="S195" s="292"/>
      <c r="T195" s="292"/>
      <c r="U195" s="292"/>
      <c r="V195" s="292"/>
      <c r="W195" s="292"/>
      <c r="X195" s="292"/>
      <c r="Y195" s="292"/>
      <c r="Z195" s="292"/>
    </row>
    <row r="196" ht="12.75" customHeight="1">
      <c r="A196" s="292"/>
      <c r="B196" s="166"/>
      <c r="C196" s="293"/>
      <c r="D196" s="94"/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2"/>
      <c r="P196" s="292"/>
      <c r="Q196" s="292"/>
      <c r="R196" s="292"/>
      <c r="S196" s="292"/>
      <c r="T196" s="292"/>
      <c r="U196" s="292"/>
      <c r="V196" s="292"/>
      <c r="W196" s="292"/>
      <c r="X196" s="292"/>
      <c r="Y196" s="292"/>
      <c r="Z196" s="292"/>
    </row>
    <row r="197" ht="12.75" customHeight="1">
      <c r="A197" s="292"/>
      <c r="B197" s="166"/>
      <c r="C197" s="293"/>
      <c r="D197" s="94"/>
      <c r="E197" s="292"/>
      <c r="F197" s="292"/>
      <c r="G197" s="292"/>
      <c r="H197" s="292"/>
      <c r="I197" s="292"/>
      <c r="J197" s="292"/>
      <c r="K197" s="292"/>
      <c r="L197" s="292"/>
      <c r="M197" s="292"/>
      <c r="N197" s="292"/>
      <c r="O197" s="292"/>
      <c r="P197" s="292"/>
      <c r="Q197" s="292"/>
      <c r="R197" s="292"/>
      <c r="S197" s="292"/>
      <c r="T197" s="292"/>
      <c r="U197" s="292"/>
      <c r="V197" s="292"/>
      <c r="W197" s="292"/>
      <c r="X197" s="292"/>
      <c r="Y197" s="292"/>
      <c r="Z197" s="292"/>
    </row>
    <row r="198" ht="12.75" customHeight="1">
      <c r="A198" s="292"/>
      <c r="B198" s="166"/>
      <c r="C198" s="293"/>
      <c r="D198" s="94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</row>
    <row r="199" ht="12.75" customHeight="1">
      <c r="A199" s="292"/>
      <c r="B199" s="166"/>
      <c r="C199" s="293"/>
      <c r="D199" s="94"/>
      <c r="E199" s="292"/>
      <c r="F199" s="292"/>
      <c r="G199" s="292"/>
      <c r="H199" s="292"/>
      <c r="I199" s="292"/>
      <c r="J199" s="292"/>
      <c r="K199" s="292"/>
      <c r="L199" s="292"/>
      <c r="M199" s="292"/>
      <c r="N199" s="292"/>
      <c r="O199" s="292"/>
      <c r="P199" s="292"/>
      <c r="Q199" s="292"/>
      <c r="R199" s="292"/>
      <c r="S199" s="292"/>
      <c r="T199" s="292"/>
      <c r="U199" s="292"/>
      <c r="V199" s="292"/>
      <c r="W199" s="292"/>
      <c r="X199" s="292"/>
      <c r="Y199" s="292"/>
      <c r="Z199" s="292"/>
    </row>
    <row r="200" ht="12.75" customHeight="1">
      <c r="A200" s="292"/>
      <c r="B200" s="166"/>
      <c r="C200" s="293"/>
      <c r="D200" s="94"/>
      <c r="E200" s="292"/>
      <c r="F200" s="292"/>
      <c r="G200" s="292"/>
      <c r="H200" s="292"/>
      <c r="I200" s="292"/>
      <c r="J200" s="292"/>
      <c r="K200" s="292"/>
      <c r="L200" s="292"/>
      <c r="M200" s="292"/>
      <c r="N200" s="292"/>
      <c r="O200" s="292"/>
      <c r="P200" s="292"/>
      <c r="Q200" s="292"/>
      <c r="R200" s="292"/>
      <c r="S200" s="292"/>
      <c r="T200" s="292"/>
      <c r="U200" s="292"/>
      <c r="V200" s="292"/>
      <c r="W200" s="292"/>
      <c r="X200" s="292"/>
      <c r="Y200" s="292"/>
      <c r="Z200" s="292"/>
    </row>
    <row r="201" ht="12.75" customHeight="1">
      <c r="A201" s="292"/>
      <c r="B201" s="166"/>
      <c r="C201" s="293"/>
      <c r="D201" s="94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</row>
    <row r="202" ht="12.75" customHeight="1">
      <c r="A202" s="292"/>
      <c r="B202" s="166"/>
      <c r="C202" s="293"/>
      <c r="D202" s="94"/>
      <c r="E202" s="292"/>
      <c r="F202" s="292"/>
      <c r="G202" s="292"/>
      <c r="H202" s="292"/>
      <c r="I202" s="292"/>
      <c r="J202" s="292"/>
      <c r="K202" s="292"/>
      <c r="L202" s="292"/>
      <c r="M202" s="292"/>
      <c r="N202" s="292"/>
      <c r="O202" s="292"/>
      <c r="P202" s="292"/>
      <c r="Q202" s="292"/>
      <c r="R202" s="292"/>
      <c r="S202" s="292"/>
      <c r="T202" s="292"/>
      <c r="U202" s="292"/>
      <c r="V202" s="292"/>
      <c r="W202" s="292"/>
      <c r="X202" s="292"/>
      <c r="Y202" s="292"/>
      <c r="Z202" s="292"/>
    </row>
    <row r="203" ht="12.75" customHeight="1">
      <c r="A203" s="292"/>
      <c r="B203" s="166"/>
      <c r="C203" s="293"/>
      <c r="D203" s="94"/>
      <c r="E203" s="292"/>
      <c r="F203" s="292"/>
      <c r="G203" s="292"/>
      <c r="H203" s="292"/>
      <c r="I203" s="292"/>
      <c r="J203" s="292"/>
      <c r="K203" s="292"/>
      <c r="L203" s="292"/>
      <c r="M203" s="292"/>
      <c r="N203" s="292"/>
      <c r="O203" s="292"/>
      <c r="P203" s="292"/>
      <c r="Q203" s="292"/>
      <c r="R203" s="292"/>
      <c r="S203" s="292"/>
      <c r="T203" s="292"/>
      <c r="U203" s="292"/>
      <c r="V203" s="292"/>
      <c r="W203" s="292"/>
      <c r="X203" s="292"/>
      <c r="Y203" s="292"/>
      <c r="Z203" s="292"/>
    </row>
    <row r="204" ht="12.75" customHeight="1">
      <c r="A204" s="292"/>
      <c r="B204" s="166"/>
      <c r="C204" s="293"/>
      <c r="D204" s="94"/>
      <c r="E204" s="292"/>
      <c r="F204" s="292"/>
      <c r="G204" s="292"/>
      <c r="H204" s="292"/>
      <c r="I204" s="292"/>
      <c r="J204" s="292"/>
      <c r="K204" s="292"/>
      <c r="L204" s="292"/>
      <c r="M204" s="292"/>
      <c r="N204" s="292"/>
      <c r="O204" s="292"/>
      <c r="P204" s="292"/>
      <c r="Q204" s="292"/>
      <c r="R204" s="292"/>
      <c r="S204" s="292"/>
      <c r="T204" s="292"/>
      <c r="U204" s="292"/>
      <c r="V204" s="292"/>
      <c r="W204" s="292"/>
      <c r="X204" s="292"/>
      <c r="Y204" s="292"/>
      <c r="Z204" s="292"/>
    </row>
    <row r="205" ht="12.75" customHeight="1">
      <c r="A205" s="292"/>
      <c r="B205" s="166"/>
      <c r="C205" s="293"/>
      <c r="D205" s="94"/>
      <c r="E205" s="292"/>
      <c r="F205" s="292"/>
      <c r="G205" s="292"/>
      <c r="H205" s="292"/>
      <c r="I205" s="292"/>
      <c r="J205" s="292"/>
      <c r="K205" s="292"/>
      <c r="L205" s="292"/>
      <c r="M205" s="292"/>
      <c r="N205" s="292"/>
      <c r="O205" s="292"/>
      <c r="P205" s="292"/>
      <c r="Q205" s="292"/>
      <c r="R205" s="292"/>
      <c r="S205" s="292"/>
      <c r="T205" s="292"/>
      <c r="U205" s="292"/>
      <c r="V205" s="292"/>
      <c r="W205" s="292"/>
      <c r="X205" s="292"/>
      <c r="Y205" s="292"/>
      <c r="Z205" s="292"/>
    </row>
    <row r="206" ht="12.75" customHeight="1">
      <c r="A206" s="292"/>
      <c r="B206" s="166"/>
      <c r="C206" s="293"/>
      <c r="D206" s="94"/>
      <c r="E206" s="292"/>
      <c r="F206" s="292"/>
      <c r="G206" s="292"/>
      <c r="H206" s="292"/>
      <c r="I206" s="292"/>
      <c r="J206" s="292"/>
      <c r="K206" s="292"/>
      <c r="L206" s="292"/>
      <c r="M206" s="292"/>
      <c r="N206" s="292"/>
      <c r="O206" s="292"/>
      <c r="P206" s="292"/>
      <c r="Q206" s="292"/>
      <c r="R206" s="292"/>
      <c r="S206" s="292"/>
      <c r="T206" s="292"/>
      <c r="U206" s="292"/>
      <c r="V206" s="292"/>
      <c r="W206" s="292"/>
      <c r="X206" s="292"/>
      <c r="Y206" s="292"/>
      <c r="Z206" s="292"/>
    </row>
    <row r="207" ht="12.75" customHeight="1">
      <c r="A207" s="292"/>
      <c r="B207" s="166"/>
      <c r="C207" s="293"/>
      <c r="D207" s="94"/>
      <c r="E207" s="292"/>
      <c r="F207" s="292"/>
      <c r="G207" s="292"/>
      <c r="H207" s="292"/>
      <c r="I207" s="292"/>
      <c r="J207" s="292"/>
      <c r="K207" s="292"/>
      <c r="L207" s="292"/>
      <c r="M207" s="292"/>
      <c r="N207" s="292"/>
      <c r="O207" s="292"/>
      <c r="P207" s="292"/>
      <c r="Q207" s="292"/>
      <c r="R207" s="292"/>
      <c r="S207" s="292"/>
      <c r="T207" s="292"/>
      <c r="U207" s="292"/>
      <c r="V207" s="292"/>
      <c r="W207" s="292"/>
      <c r="X207" s="292"/>
      <c r="Y207" s="292"/>
      <c r="Z207" s="292"/>
    </row>
    <row r="208" ht="12.75" customHeight="1">
      <c r="A208" s="292"/>
      <c r="B208" s="166"/>
      <c r="C208" s="293"/>
      <c r="D208" s="94"/>
      <c r="E208" s="292"/>
      <c r="F208" s="292"/>
      <c r="G208" s="292"/>
      <c r="H208" s="292"/>
      <c r="I208" s="292"/>
      <c r="J208" s="292"/>
      <c r="K208" s="292"/>
      <c r="L208" s="292"/>
      <c r="M208" s="292"/>
      <c r="N208" s="292"/>
      <c r="O208" s="292"/>
      <c r="P208" s="292"/>
      <c r="Q208" s="292"/>
      <c r="R208" s="292"/>
      <c r="S208" s="292"/>
      <c r="T208" s="292"/>
      <c r="U208" s="292"/>
      <c r="V208" s="292"/>
      <c r="W208" s="292"/>
      <c r="X208" s="292"/>
      <c r="Y208" s="292"/>
      <c r="Z208" s="292"/>
    </row>
    <row r="209" ht="12.75" customHeight="1">
      <c r="A209" s="292"/>
      <c r="B209" s="166"/>
      <c r="C209" s="293"/>
      <c r="D209" s="94"/>
      <c r="E209" s="292"/>
      <c r="F209" s="292"/>
      <c r="G209" s="292"/>
      <c r="H209" s="292"/>
      <c r="I209" s="292"/>
      <c r="J209" s="292"/>
      <c r="K209" s="292"/>
      <c r="L209" s="292"/>
      <c r="M209" s="292"/>
      <c r="N209" s="292"/>
      <c r="O209" s="292"/>
      <c r="P209" s="292"/>
      <c r="Q209" s="292"/>
      <c r="R209" s="292"/>
      <c r="S209" s="292"/>
      <c r="T209" s="292"/>
      <c r="U209" s="292"/>
      <c r="V209" s="292"/>
      <c r="W209" s="292"/>
      <c r="X209" s="292"/>
      <c r="Y209" s="292"/>
      <c r="Z209" s="292"/>
    </row>
    <row r="210" ht="12.75" customHeight="1">
      <c r="A210" s="292"/>
      <c r="B210" s="166"/>
      <c r="C210" s="293"/>
      <c r="D210" s="94"/>
      <c r="E210" s="292"/>
      <c r="F210" s="292"/>
      <c r="G210" s="292"/>
      <c r="H210" s="292"/>
      <c r="I210" s="292"/>
      <c r="J210" s="292"/>
      <c r="K210" s="292"/>
      <c r="L210" s="292"/>
      <c r="M210" s="292"/>
      <c r="N210" s="292"/>
      <c r="O210" s="292"/>
      <c r="P210" s="292"/>
      <c r="Q210" s="292"/>
      <c r="R210" s="292"/>
      <c r="S210" s="292"/>
      <c r="T210" s="292"/>
      <c r="U210" s="292"/>
      <c r="V210" s="292"/>
      <c r="W210" s="292"/>
      <c r="X210" s="292"/>
      <c r="Y210" s="292"/>
      <c r="Z210" s="292"/>
    </row>
    <row r="211" ht="12.75" customHeight="1">
      <c r="A211" s="292"/>
      <c r="B211" s="166"/>
      <c r="C211" s="293"/>
      <c r="D211" s="94"/>
      <c r="E211" s="292"/>
      <c r="F211" s="292"/>
      <c r="G211" s="292"/>
      <c r="H211" s="292"/>
      <c r="I211" s="292"/>
      <c r="J211" s="292"/>
      <c r="K211" s="292"/>
      <c r="L211" s="292"/>
      <c r="M211" s="292"/>
      <c r="N211" s="292"/>
      <c r="O211" s="292"/>
      <c r="P211" s="292"/>
      <c r="Q211" s="292"/>
      <c r="R211" s="292"/>
      <c r="S211" s="292"/>
      <c r="T211" s="292"/>
      <c r="U211" s="292"/>
      <c r="V211" s="292"/>
      <c r="W211" s="292"/>
      <c r="X211" s="292"/>
      <c r="Y211" s="292"/>
      <c r="Z211" s="292"/>
    </row>
    <row r="212" ht="12.75" customHeight="1">
      <c r="A212" s="292"/>
      <c r="B212" s="166"/>
      <c r="C212" s="293"/>
      <c r="D212" s="94"/>
      <c r="E212" s="292"/>
      <c r="F212" s="292"/>
      <c r="G212" s="292"/>
      <c r="H212" s="292"/>
      <c r="I212" s="292"/>
      <c r="J212" s="292"/>
      <c r="K212" s="292"/>
      <c r="L212" s="292"/>
      <c r="M212" s="292"/>
      <c r="N212" s="292"/>
      <c r="O212" s="292"/>
      <c r="P212" s="292"/>
      <c r="Q212" s="292"/>
      <c r="R212" s="292"/>
      <c r="S212" s="292"/>
      <c r="T212" s="292"/>
      <c r="U212" s="292"/>
      <c r="V212" s="292"/>
      <c r="W212" s="292"/>
      <c r="X212" s="292"/>
      <c r="Y212" s="292"/>
      <c r="Z212" s="292"/>
    </row>
    <row r="213" ht="12.75" customHeight="1">
      <c r="A213" s="292"/>
      <c r="B213" s="166"/>
      <c r="C213" s="293"/>
      <c r="D213" s="94"/>
      <c r="E213" s="292"/>
      <c r="F213" s="292"/>
      <c r="G213" s="292"/>
      <c r="H213" s="292"/>
      <c r="I213" s="292"/>
      <c r="J213" s="292"/>
      <c r="K213" s="292"/>
      <c r="L213" s="292"/>
      <c r="M213" s="292"/>
      <c r="N213" s="292"/>
      <c r="O213" s="292"/>
      <c r="P213" s="292"/>
      <c r="Q213" s="292"/>
      <c r="R213" s="292"/>
      <c r="S213" s="292"/>
      <c r="T213" s="292"/>
      <c r="U213" s="292"/>
      <c r="V213" s="292"/>
      <c r="W213" s="292"/>
      <c r="X213" s="292"/>
      <c r="Y213" s="292"/>
      <c r="Z213" s="292"/>
    </row>
    <row r="214" ht="12.75" customHeight="1">
      <c r="A214" s="292"/>
      <c r="B214" s="166"/>
      <c r="C214" s="293"/>
      <c r="D214" s="94"/>
      <c r="E214" s="292"/>
      <c r="F214" s="292"/>
      <c r="G214" s="292"/>
      <c r="H214" s="292"/>
      <c r="I214" s="292"/>
      <c r="J214" s="292"/>
      <c r="K214" s="292"/>
      <c r="L214" s="292"/>
      <c r="M214" s="292"/>
      <c r="N214" s="292"/>
      <c r="O214" s="292"/>
      <c r="P214" s="292"/>
      <c r="Q214" s="292"/>
      <c r="R214" s="292"/>
      <c r="S214" s="292"/>
      <c r="T214" s="292"/>
      <c r="U214" s="292"/>
      <c r="V214" s="292"/>
      <c r="W214" s="292"/>
      <c r="X214" s="292"/>
      <c r="Y214" s="292"/>
      <c r="Z214" s="292"/>
    </row>
    <row r="215" ht="12.75" customHeight="1">
      <c r="A215" s="292"/>
      <c r="B215" s="166"/>
      <c r="C215" s="293"/>
      <c r="D215" s="94"/>
      <c r="E215" s="292"/>
      <c r="F215" s="292"/>
      <c r="G215" s="292"/>
      <c r="H215" s="292"/>
      <c r="I215" s="292"/>
      <c r="J215" s="292"/>
      <c r="K215" s="292"/>
      <c r="L215" s="292"/>
      <c r="M215" s="292"/>
      <c r="N215" s="292"/>
      <c r="O215" s="292"/>
      <c r="P215" s="292"/>
      <c r="Q215" s="292"/>
      <c r="R215" s="292"/>
      <c r="S215" s="292"/>
      <c r="T215" s="292"/>
      <c r="U215" s="292"/>
      <c r="V215" s="292"/>
      <c r="W215" s="292"/>
      <c r="X215" s="292"/>
      <c r="Y215" s="292"/>
      <c r="Z215" s="292"/>
    </row>
    <row r="216" ht="12.75" customHeight="1">
      <c r="A216" s="292"/>
      <c r="B216" s="166"/>
      <c r="C216" s="293"/>
      <c r="D216" s="94"/>
      <c r="E216" s="292"/>
      <c r="F216" s="292"/>
      <c r="G216" s="292"/>
      <c r="H216" s="292"/>
      <c r="I216" s="292"/>
      <c r="J216" s="292"/>
      <c r="K216" s="292"/>
      <c r="L216" s="292"/>
      <c r="M216" s="292"/>
      <c r="N216" s="292"/>
      <c r="O216" s="292"/>
      <c r="P216" s="292"/>
      <c r="Q216" s="292"/>
      <c r="R216" s="292"/>
      <c r="S216" s="292"/>
      <c r="T216" s="292"/>
      <c r="U216" s="292"/>
      <c r="V216" s="292"/>
      <c r="W216" s="292"/>
      <c r="X216" s="292"/>
      <c r="Y216" s="292"/>
      <c r="Z216" s="292"/>
    </row>
    <row r="217" ht="12.75" customHeight="1">
      <c r="A217" s="292"/>
      <c r="B217" s="166"/>
      <c r="C217" s="293"/>
      <c r="D217" s="94"/>
      <c r="E217" s="292"/>
      <c r="F217" s="292"/>
      <c r="G217" s="292"/>
      <c r="H217" s="292"/>
      <c r="I217" s="292"/>
      <c r="J217" s="292"/>
      <c r="K217" s="292"/>
      <c r="L217" s="292"/>
      <c r="M217" s="292"/>
      <c r="N217" s="292"/>
      <c r="O217" s="292"/>
      <c r="P217" s="292"/>
      <c r="Q217" s="292"/>
      <c r="R217" s="292"/>
      <c r="S217" s="292"/>
      <c r="T217" s="292"/>
      <c r="U217" s="292"/>
      <c r="V217" s="292"/>
      <c r="W217" s="292"/>
      <c r="X217" s="292"/>
      <c r="Y217" s="292"/>
      <c r="Z217" s="292"/>
    </row>
    <row r="218" ht="12.75" customHeight="1">
      <c r="A218" s="292"/>
      <c r="B218" s="166"/>
      <c r="C218" s="293"/>
      <c r="D218" s="94"/>
      <c r="E218" s="292"/>
      <c r="F218" s="292"/>
      <c r="G218" s="292"/>
      <c r="H218" s="292"/>
      <c r="I218" s="292"/>
      <c r="J218" s="292"/>
      <c r="K218" s="292"/>
      <c r="L218" s="292"/>
      <c r="M218" s="292"/>
      <c r="N218" s="292"/>
      <c r="O218" s="292"/>
      <c r="P218" s="292"/>
      <c r="Q218" s="292"/>
      <c r="R218" s="292"/>
      <c r="S218" s="292"/>
      <c r="T218" s="292"/>
      <c r="U218" s="292"/>
      <c r="V218" s="292"/>
      <c r="W218" s="292"/>
      <c r="X218" s="292"/>
      <c r="Y218" s="292"/>
      <c r="Z218" s="292"/>
    </row>
    <row r="219" ht="12.75" customHeight="1">
      <c r="A219" s="292"/>
      <c r="B219" s="166"/>
      <c r="C219" s="293"/>
      <c r="D219" s="94"/>
      <c r="E219" s="292"/>
      <c r="F219" s="292"/>
      <c r="G219" s="292"/>
      <c r="H219" s="292"/>
      <c r="I219" s="292"/>
      <c r="J219" s="292"/>
      <c r="K219" s="292"/>
      <c r="L219" s="292"/>
      <c r="M219" s="292"/>
      <c r="N219" s="292"/>
      <c r="O219" s="292"/>
      <c r="P219" s="292"/>
      <c r="Q219" s="292"/>
      <c r="R219" s="292"/>
      <c r="S219" s="292"/>
      <c r="T219" s="292"/>
      <c r="U219" s="292"/>
      <c r="V219" s="292"/>
      <c r="W219" s="292"/>
      <c r="X219" s="292"/>
      <c r="Y219" s="292"/>
      <c r="Z219" s="292"/>
    </row>
    <row r="220" ht="12.75" customHeight="1">
      <c r="A220" s="292"/>
      <c r="B220" s="166"/>
      <c r="C220" s="293"/>
      <c r="D220" s="94"/>
      <c r="E220" s="292"/>
      <c r="F220" s="292"/>
      <c r="G220" s="292"/>
      <c r="H220" s="292"/>
      <c r="I220" s="292"/>
      <c r="J220" s="292"/>
      <c r="K220" s="292"/>
      <c r="L220" s="292"/>
      <c r="M220" s="292"/>
      <c r="N220" s="292"/>
      <c r="O220" s="292"/>
      <c r="P220" s="292"/>
      <c r="Q220" s="292"/>
      <c r="R220" s="292"/>
      <c r="S220" s="292"/>
      <c r="T220" s="292"/>
      <c r="U220" s="292"/>
      <c r="V220" s="292"/>
      <c r="W220" s="292"/>
      <c r="X220" s="292"/>
      <c r="Y220" s="292"/>
      <c r="Z220" s="292"/>
    </row>
    <row r="221" ht="12.75" customHeight="1">
      <c r="A221" s="292"/>
      <c r="B221" s="166"/>
      <c r="C221" s="293"/>
      <c r="D221" s="94"/>
      <c r="E221" s="292"/>
      <c r="F221" s="292"/>
      <c r="G221" s="292"/>
      <c r="H221" s="292"/>
      <c r="I221" s="292"/>
      <c r="J221" s="292"/>
      <c r="K221" s="292"/>
      <c r="L221" s="292"/>
      <c r="M221" s="292"/>
      <c r="N221" s="292"/>
      <c r="O221" s="292"/>
      <c r="P221" s="292"/>
      <c r="Q221" s="292"/>
      <c r="R221" s="292"/>
      <c r="S221" s="292"/>
      <c r="T221" s="292"/>
      <c r="U221" s="292"/>
      <c r="V221" s="292"/>
      <c r="W221" s="292"/>
      <c r="X221" s="292"/>
      <c r="Y221" s="292"/>
      <c r="Z221" s="292"/>
    </row>
    <row r="222" ht="12.75" customHeight="1">
      <c r="A222" s="292"/>
      <c r="B222" s="166"/>
      <c r="C222" s="293"/>
      <c r="D222" s="94"/>
      <c r="E222" s="292"/>
      <c r="F222" s="292"/>
      <c r="G222" s="292"/>
      <c r="H222" s="292"/>
      <c r="I222" s="292"/>
      <c r="J222" s="292"/>
      <c r="K222" s="292"/>
      <c r="L222" s="292"/>
      <c r="M222" s="292"/>
      <c r="N222" s="292"/>
      <c r="O222" s="292"/>
      <c r="P222" s="292"/>
      <c r="Q222" s="292"/>
      <c r="R222" s="292"/>
      <c r="S222" s="292"/>
      <c r="T222" s="292"/>
      <c r="U222" s="292"/>
      <c r="V222" s="292"/>
      <c r="W222" s="292"/>
      <c r="X222" s="292"/>
      <c r="Y222" s="292"/>
      <c r="Z222" s="292"/>
    </row>
    <row r="223" ht="12.75" customHeight="1">
      <c r="A223" s="292"/>
      <c r="B223" s="166"/>
      <c r="C223" s="293"/>
      <c r="D223" s="94"/>
      <c r="E223" s="292"/>
      <c r="F223" s="292"/>
      <c r="G223" s="292"/>
      <c r="H223" s="292"/>
      <c r="I223" s="292"/>
      <c r="J223" s="292"/>
      <c r="K223" s="292"/>
      <c r="L223" s="292"/>
      <c r="M223" s="292"/>
      <c r="N223" s="292"/>
      <c r="O223" s="292"/>
      <c r="P223" s="292"/>
      <c r="Q223" s="292"/>
      <c r="R223" s="292"/>
      <c r="S223" s="292"/>
      <c r="T223" s="292"/>
      <c r="U223" s="292"/>
      <c r="V223" s="292"/>
      <c r="W223" s="292"/>
      <c r="X223" s="292"/>
      <c r="Y223" s="292"/>
      <c r="Z223" s="292"/>
    </row>
    <row r="224" ht="12.75" customHeight="1">
      <c r="A224" s="292"/>
      <c r="B224" s="166"/>
      <c r="C224" s="293"/>
      <c r="D224" s="94"/>
      <c r="E224" s="292"/>
      <c r="F224" s="292"/>
      <c r="G224" s="292"/>
      <c r="H224" s="292"/>
      <c r="I224" s="292"/>
      <c r="J224" s="292"/>
      <c r="K224" s="292"/>
      <c r="L224" s="292"/>
      <c r="M224" s="292"/>
      <c r="N224" s="292"/>
      <c r="O224" s="292"/>
      <c r="P224" s="292"/>
      <c r="Q224" s="292"/>
      <c r="R224" s="292"/>
      <c r="S224" s="292"/>
      <c r="T224" s="292"/>
      <c r="U224" s="292"/>
      <c r="V224" s="292"/>
      <c r="W224" s="292"/>
      <c r="X224" s="292"/>
      <c r="Y224" s="292"/>
      <c r="Z224" s="292"/>
    </row>
    <row r="225" ht="12.75" customHeight="1">
      <c r="A225" s="292"/>
      <c r="B225" s="166"/>
      <c r="C225" s="293"/>
      <c r="D225" s="94"/>
      <c r="E225" s="292"/>
      <c r="F225" s="292"/>
      <c r="G225" s="292"/>
      <c r="H225" s="292"/>
      <c r="I225" s="292"/>
      <c r="J225" s="292"/>
      <c r="K225" s="292"/>
      <c r="L225" s="292"/>
      <c r="M225" s="292"/>
      <c r="N225" s="292"/>
      <c r="O225" s="292"/>
      <c r="P225" s="292"/>
      <c r="Q225" s="292"/>
      <c r="R225" s="292"/>
      <c r="S225" s="292"/>
      <c r="T225" s="292"/>
      <c r="U225" s="292"/>
      <c r="V225" s="292"/>
      <c r="W225" s="292"/>
      <c r="X225" s="292"/>
      <c r="Y225" s="292"/>
      <c r="Z225" s="292"/>
    </row>
    <row r="226" ht="12.75" customHeight="1">
      <c r="A226" s="292"/>
      <c r="B226" s="166"/>
      <c r="C226" s="293"/>
      <c r="D226" s="94"/>
      <c r="E226" s="292"/>
      <c r="F226" s="292"/>
      <c r="G226" s="292"/>
      <c r="H226" s="292"/>
      <c r="I226" s="292"/>
      <c r="J226" s="292"/>
      <c r="K226" s="292"/>
      <c r="L226" s="292"/>
      <c r="M226" s="292"/>
      <c r="N226" s="292"/>
      <c r="O226" s="292"/>
      <c r="P226" s="292"/>
      <c r="Q226" s="292"/>
      <c r="R226" s="292"/>
      <c r="S226" s="292"/>
      <c r="T226" s="292"/>
      <c r="U226" s="292"/>
      <c r="V226" s="292"/>
      <c r="W226" s="292"/>
      <c r="X226" s="292"/>
      <c r="Y226" s="292"/>
      <c r="Z226" s="292"/>
    </row>
    <row r="227" ht="12.75" customHeight="1">
      <c r="A227" s="292"/>
      <c r="B227" s="166"/>
      <c r="C227" s="293"/>
      <c r="D227" s="94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</row>
    <row r="228" ht="12.75" customHeight="1">
      <c r="A228" s="292"/>
      <c r="B228" s="166"/>
      <c r="C228" s="293"/>
      <c r="D228" s="94"/>
      <c r="E228" s="292"/>
      <c r="F228" s="292"/>
      <c r="G228" s="292"/>
      <c r="H228" s="292"/>
      <c r="I228" s="292"/>
      <c r="J228" s="292"/>
      <c r="K228" s="292"/>
      <c r="L228" s="292"/>
      <c r="M228" s="292"/>
      <c r="N228" s="292"/>
      <c r="O228" s="292"/>
      <c r="P228" s="292"/>
      <c r="Q228" s="292"/>
      <c r="R228" s="292"/>
      <c r="S228" s="292"/>
      <c r="T228" s="292"/>
      <c r="U228" s="292"/>
      <c r="V228" s="292"/>
      <c r="W228" s="292"/>
      <c r="X228" s="292"/>
      <c r="Y228" s="292"/>
      <c r="Z228" s="292"/>
    </row>
    <row r="229" ht="12.75" customHeight="1">
      <c r="A229" s="292"/>
      <c r="B229" s="166"/>
      <c r="C229" s="293"/>
      <c r="D229" s="94"/>
      <c r="E229" s="292"/>
      <c r="F229" s="292"/>
      <c r="G229" s="292"/>
      <c r="H229" s="292"/>
      <c r="I229" s="292"/>
      <c r="J229" s="292"/>
      <c r="K229" s="292"/>
      <c r="L229" s="292"/>
      <c r="M229" s="292"/>
      <c r="N229" s="292"/>
      <c r="O229" s="292"/>
      <c r="P229" s="292"/>
      <c r="Q229" s="292"/>
      <c r="R229" s="292"/>
      <c r="S229" s="292"/>
      <c r="T229" s="292"/>
      <c r="U229" s="292"/>
      <c r="V229" s="292"/>
      <c r="W229" s="292"/>
      <c r="X229" s="292"/>
      <c r="Y229" s="292"/>
      <c r="Z229" s="292"/>
    </row>
    <row r="230" ht="12.75" customHeight="1">
      <c r="A230" s="292"/>
      <c r="B230" s="166"/>
      <c r="C230" s="293"/>
      <c r="D230" s="94"/>
      <c r="E230" s="292"/>
      <c r="F230" s="292"/>
      <c r="G230" s="292"/>
      <c r="H230" s="292"/>
      <c r="I230" s="292"/>
      <c r="J230" s="292"/>
      <c r="K230" s="292"/>
      <c r="L230" s="292"/>
      <c r="M230" s="292"/>
      <c r="N230" s="292"/>
      <c r="O230" s="292"/>
      <c r="P230" s="292"/>
      <c r="Q230" s="292"/>
      <c r="R230" s="292"/>
      <c r="S230" s="292"/>
      <c r="T230" s="292"/>
      <c r="U230" s="292"/>
      <c r="V230" s="292"/>
      <c r="W230" s="292"/>
      <c r="X230" s="292"/>
      <c r="Y230" s="292"/>
      <c r="Z230" s="292"/>
    </row>
    <row r="231" ht="12.75" customHeight="1">
      <c r="A231" s="292"/>
      <c r="B231" s="166"/>
      <c r="C231" s="293"/>
      <c r="D231" s="94"/>
      <c r="E231" s="292"/>
      <c r="F231" s="292"/>
      <c r="G231" s="292"/>
      <c r="H231" s="292"/>
      <c r="I231" s="292"/>
      <c r="J231" s="292"/>
      <c r="K231" s="292"/>
      <c r="L231" s="292"/>
      <c r="M231" s="292"/>
      <c r="N231" s="292"/>
      <c r="O231" s="292"/>
      <c r="P231" s="292"/>
      <c r="Q231" s="292"/>
      <c r="R231" s="292"/>
      <c r="S231" s="292"/>
      <c r="T231" s="292"/>
      <c r="U231" s="292"/>
      <c r="V231" s="292"/>
      <c r="W231" s="292"/>
      <c r="X231" s="292"/>
      <c r="Y231" s="292"/>
      <c r="Z231" s="292"/>
    </row>
    <row r="232" ht="12.75" customHeight="1">
      <c r="A232" s="292"/>
      <c r="B232" s="166"/>
      <c r="C232" s="293"/>
      <c r="D232" s="94"/>
      <c r="E232" s="292"/>
      <c r="F232" s="292"/>
      <c r="G232" s="292"/>
      <c r="H232" s="292"/>
      <c r="I232" s="292"/>
      <c r="J232" s="292"/>
      <c r="K232" s="292"/>
      <c r="L232" s="292"/>
      <c r="M232" s="292"/>
      <c r="N232" s="292"/>
      <c r="O232" s="292"/>
      <c r="P232" s="292"/>
      <c r="Q232" s="292"/>
      <c r="R232" s="292"/>
      <c r="S232" s="292"/>
      <c r="T232" s="292"/>
      <c r="U232" s="292"/>
      <c r="V232" s="292"/>
      <c r="W232" s="292"/>
      <c r="X232" s="292"/>
      <c r="Y232" s="292"/>
      <c r="Z232" s="292"/>
    </row>
    <row r="233" ht="12.75" customHeight="1">
      <c r="A233" s="292"/>
      <c r="B233" s="166"/>
      <c r="C233" s="293"/>
      <c r="D233" s="94"/>
      <c r="E233" s="292"/>
      <c r="F233" s="292"/>
      <c r="G233" s="292"/>
      <c r="H233" s="292"/>
      <c r="I233" s="292"/>
      <c r="J233" s="292"/>
      <c r="K233" s="292"/>
      <c r="L233" s="292"/>
      <c r="M233" s="292"/>
      <c r="N233" s="292"/>
      <c r="O233" s="292"/>
      <c r="P233" s="292"/>
      <c r="Q233" s="292"/>
      <c r="R233" s="292"/>
      <c r="S233" s="292"/>
      <c r="T233" s="292"/>
      <c r="U233" s="292"/>
      <c r="V233" s="292"/>
      <c r="W233" s="292"/>
      <c r="X233" s="292"/>
      <c r="Y233" s="292"/>
      <c r="Z233" s="292"/>
    </row>
    <row r="234" ht="12.75" customHeight="1">
      <c r="A234" s="292"/>
      <c r="B234" s="166"/>
      <c r="C234" s="293"/>
      <c r="D234" s="94"/>
      <c r="E234" s="292"/>
      <c r="F234" s="292"/>
      <c r="G234" s="292"/>
      <c r="H234" s="292"/>
      <c r="I234" s="292"/>
      <c r="J234" s="292"/>
      <c r="K234" s="292"/>
      <c r="L234" s="292"/>
      <c r="M234" s="292"/>
      <c r="N234" s="292"/>
      <c r="O234" s="292"/>
      <c r="P234" s="292"/>
      <c r="Q234" s="292"/>
      <c r="R234" s="292"/>
      <c r="S234" s="292"/>
      <c r="T234" s="292"/>
      <c r="U234" s="292"/>
      <c r="V234" s="292"/>
      <c r="W234" s="292"/>
      <c r="X234" s="292"/>
      <c r="Y234" s="292"/>
      <c r="Z234" s="292"/>
    </row>
    <row r="235" ht="12.75" customHeight="1">
      <c r="A235" s="292"/>
      <c r="B235" s="166"/>
      <c r="C235" s="293"/>
      <c r="D235" s="94"/>
      <c r="E235" s="292"/>
      <c r="F235" s="292"/>
      <c r="G235" s="292"/>
      <c r="H235" s="292"/>
      <c r="I235" s="292"/>
      <c r="J235" s="292"/>
      <c r="K235" s="292"/>
      <c r="L235" s="292"/>
      <c r="M235" s="292"/>
      <c r="N235" s="292"/>
      <c r="O235" s="292"/>
      <c r="P235" s="292"/>
      <c r="Q235" s="292"/>
      <c r="R235" s="292"/>
      <c r="S235" s="292"/>
      <c r="T235" s="292"/>
      <c r="U235" s="292"/>
      <c r="V235" s="292"/>
      <c r="W235" s="292"/>
      <c r="X235" s="292"/>
      <c r="Y235" s="292"/>
      <c r="Z235" s="292"/>
    </row>
    <row r="236" ht="12.75" customHeight="1">
      <c r="A236" s="292"/>
      <c r="B236" s="166"/>
      <c r="C236" s="293"/>
      <c r="D236" s="94"/>
      <c r="E236" s="292"/>
      <c r="F236" s="292"/>
      <c r="G236" s="292"/>
      <c r="H236" s="292"/>
      <c r="I236" s="292"/>
      <c r="J236" s="292"/>
      <c r="K236" s="292"/>
      <c r="L236" s="292"/>
      <c r="M236" s="292"/>
      <c r="N236" s="292"/>
      <c r="O236" s="292"/>
      <c r="P236" s="292"/>
      <c r="Q236" s="292"/>
      <c r="R236" s="292"/>
      <c r="S236" s="292"/>
      <c r="T236" s="292"/>
      <c r="U236" s="292"/>
      <c r="V236" s="292"/>
      <c r="W236" s="292"/>
      <c r="X236" s="292"/>
      <c r="Y236" s="292"/>
      <c r="Z236" s="292"/>
    </row>
    <row r="237" ht="12.75" customHeight="1">
      <c r="A237" s="292"/>
      <c r="B237" s="166"/>
      <c r="C237" s="293"/>
      <c r="D237" s="94"/>
      <c r="E237" s="292"/>
      <c r="F237" s="292"/>
      <c r="G237" s="292"/>
      <c r="H237" s="292"/>
      <c r="I237" s="292"/>
      <c r="J237" s="292"/>
      <c r="K237" s="292"/>
      <c r="L237" s="292"/>
      <c r="M237" s="292"/>
      <c r="N237" s="292"/>
      <c r="O237" s="292"/>
      <c r="P237" s="292"/>
      <c r="Q237" s="292"/>
      <c r="R237" s="292"/>
      <c r="S237" s="292"/>
      <c r="T237" s="292"/>
      <c r="U237" s="292"/>
      <c r="V237" s="292"/>
      <c r="W237" s="292"/>
      <c r="X237" s="292"/>
      <c r="Y237" s="292"/>
      <c r="Z237" s="292"/>
    </row>
    <row r="238" ht="12.75" customHeight="1">
      <c r="A238" s="292"/>
      <c r="B238" s="166"/>
      <c r="C238" s="293"/>
      <c r="D238" s="94"/>
      <c r="E238" s="292"/>
      <c r="F238" s="292"/>
      <c r="G238" s="292"/>
      <c r="H238" s="292"/>
      <c r="I238" s="292"/>
      <c r="J238" s="292"/>
      <c r="K238" s="292"/>
      <c r="L238" s="292"/>
      <c r="M238" s="292"/>
      <c r="N238" s="292"/>
      <c r="O238" s="292"/>
      <c r="P238" s="292"/>
      <c r="Q238" s="292"/>
      <c r="R238" s="292"/>
      <c r="S238" s="292"/>
      <c r="T238" s="292"/>
      <c r="U238" s="292"/>
      <c r="V238" s="292"/>
      <c r="W238" s="292"/>
      <c r="X238" s="292"/>
      <c r="Y238" s="292"/>
      <c r="Z238" s="292"/>
    </row>
    <row r="239" ht="12.75" customHeight="1">
      <c r="A239" s="292"/>
      <c r="B239" s="166"/>
      <c r="C239" s="293"/>
      <c r="D239" s="94"/>
      <c r="E239" s="292"/>
      <c r="F239" s="292"/>
      <c r="G239" s="292"/>
      <c r="H239" s="292"/>
      <c r="I239" s="292"/>
      <c r="J239" s="292"/>
      <c r="K239" s="292"/>
      <c r="L239" s="292"/>
      <c r="M239" s="292"/>
      <c r="N239" s="292"/>
      <c r="O239" s="292"/>
      <c r="P239" s="292"/>
      <c r="Q239" s="292"/>
      <c r="R239" s="292"/>
      <c r="S239" s="292"/>
      <c r="T239" s="292"/>
      <c r="U239" s="292"/>
      <c r="V239" s="292"/>
      <c r="W239" s="292"/>
      <c r="X239" s="292"/>
      <c r="Y239" s="292"/>
      <c r="Z239" s="292"/>
    </row>
    <row r="240" ht="12.75" customHeight="1">
      <c r="A240" s="292"/>
      <c r="B240" s="166"/>
      <c r="C240" s="293"/>
      <c r="D240" s="94"/>
      <c r="E240" s="292"/>
      <c r="F240" s="292"/>
      <c r="G240" s="292"/>
      <c r="H240" s="292"/>
      <c r="I240" s="292"/>
      <c r="J240" s="292"/>
      <c r="K240" s="292"/>
      <c r="L240" s="292"/>
      <c r="M240" s="292"/>
      <c r="N240" s="292"/>
      <c r="O240" s="292"/>
      <c r="P240" s="292"/>
      <c r="Q240" s="292"/>
      <c r="R240" s="292"/>
      <c r="S240" s="292"/>
      <c r="T240" s="292"/>
      <c r="U240" s="292"/>
      <c r="V240" s="292"/>
      <c r="W240" s="292"/>
      <c r="X240" s="292"/>
      <c r="Y240" s="292"/>
      <c r="Z240" s="292"/>
    </row>
    <row r="241" ht="12.75" customHeight="1">
      <c r="A241" s="292"/>
      <c r="B241" s="166"/>
      <c r="C241" s="293"/>
      <c r="D241" s="94"/>
      <c r="E241" s="292"/>
      <c r="F241" s="292"/>
      <c r="G241" s="292"/>
      <c r="H241" s="292"/>
      <c r="I241" s="292"/>
      <c r="J241" s="292"/>
      <c r="K241" s="292"/>
      <c r="L241" s="292"/>
      <c r="M241" s="292"/>
      <c r="N241" s="292"/>
      <c r="O241" s="292"/>
      <c r="P241" s="292"/>
      <c r="Q241" s="292"/>
      <c r="R241" s="292"/>
      <c r="S241" s="292"/>
      <c r="T241" s="292"/>
      <c r="U241" s="292"/>
      <c r="V241" s="292"/>
      <c r="W241" s="292"/>
      <c r="X241" s="292"/>
      <c r="Y241" s="292"/>
      <c r="Z241" s="292"/>
    </row>
    <row r="242" ht="12.75" customHeight="1">
      <c r="A242" s="292"/>
      <c r="B242" s="166"/>
      <c r="C242" s="293"/>
      <c r="D242" s="94"/>
      <c r="E242" s="292"/>
      <c r="F242" s="292"/>
      <c r="G242" s="292"/>
      <c r="H242" s="292"/>
      <c r="I242" s="292"/>
      <c r="J242" s="292"/>
      <c r="K242" s="292"/>
      <c r="L242" s="292"/>
      <c r="M242" s="292"/>
      <c r="N242" s="292"/>
      <c r="O242" s="292"/>
      <c r="P242" s="292"/>
      <c r="Q242" s="292"/>
      <c r="R242" s="292"/>
      <c r="S242" s="292"/>
      <c r="T242" s="292"/>
      <c r="U242" s="292"/>
      <c r="V242" s="292"/>
      <c r="W242" s="292"/>
      <c r="X242" s="292"/>
      <c r="Y242" s="292"/>
      <c r="Z242" s="292"/>
    </row>
    <row r="243" ht="12.75" customHeight="1">
      <c r="A243" s="292"/>
      <c r="B243" s="166"/>
      <c r="C243" s="293"/>
      <c r="D243" s="94"/>
      <c r="E243" s="292"/>
      <c r="F243" s="292"/>
      <c r="G243" s="292"/>
      <c r="H243" s="292"/>
      <c r="I243" s="292"/>
      <c r="J243" s="292"/>
      <c r="K243" s="292"/>
      <c r="L243" s="292"/>
      <c r="M243" s="292"/>
      <c r="N243" s="292"/>
      <c r="O243" s="292"/>
      <c r="P243" s="292"/>
      <c r="Q243" s="292"/>
      <c r="R243" s="292"/>
      <c r="S243" s="292"/>
      <c r="T243" s="292"/>
      <c r="U243" s="292"/>
      <c r="V243" s="292"/>
      <c r="W243" s="292"/>
      <c r="X243" s="292"/>
      <c r="Y243" s="292"/>
      <c r="Z243" s="292"/>
    </row>
    <row r="244" ht="12.75" customHeight="1">
      <c r="A244" s="292"/>
      <c r="B244" s="166"/>
      <c r="C244" s="293"/>
      <c r="D244" s="94"/>
      <c r="E244" s="292"/>
      <c r="F244" s="292"/>
      <c r="G244" s="292"/>
      <c r="H244" s="292"/>
      <c r="I244" s="292"/>
      <c r="J244" s="292"/>
      <c r="K244" s="292"/>
      <c r="L244" s="292"/>
      <c r="M244" s="292"/>
      <c r="N244" s="292"/>
      <c r="O244" s="292"/>
      <c r="P244" s="292"/>
      <c r="Q244" s="292"/>
      <c r="R244" s="292"/>
      <c r="S244" s="292"/>
      <c r="T244" s="292"/>
      <c r="U244" s="292"/>
      <c r="V244" s="292"/>
      <c r="W244" s="292"/>
      <c r="X244" s="292"/>
      <c r="Y244" s="292"/>
      <c r="Z244" s="292"/>
    </row>
    <row r="245" ht="12.75" customHeight="1">
      <c r="A245" s="292"/>
      <c r="B245" s="166"/>
      <c r="C245" s="293"/>
      <c r="D245" s="94"/>
      <c r="E245" s="292"/>
      <c r="F245" s="292"/>
      <c r="G245" s="292"/>
      <c r="H245" s="292"/>
      <c r="I245" s="292"/>
      <c r="J245" s="292"/>
      <c r="K245" s="292"/>
      <c r="L245" s="292"/>
      <c r="M245" s="292"/>
      <c r="N245" s="292"/>
      <c r="O245" s="292"/>
      <c r="P245" s="292"/>
      <c r="Q245" s="292"/>
      <c r="R245" s="292"/>
      <c r="S245" s="292"/>
      <c r="T245" s="292"/>
      <c r="U245" s="292"/>
      <c r="V245" s="292"/>
      <c r="W245" s="292"/>
      <c r="X245" s="292"/>
      <c r="Y245" s="292"/>
      <c r="Z245" s="292"/>
    </row>
    <row r="246" ht="12.75" customHeight="1">
      <c r="A246" s="292"/>
      <c r="B246" s="166"/>
      <c r="C246" s="293"/>
      <c r="D246" s="94"/>
      <c r="E246" s="292"/>
      <c r="F246" s="292"/>
      <c r="G246" s="292"/>
      <c r="H246" s="292"/>
      <c r="I246" s="292"/>
      <c r="J246" s="292"/>
      <c r="K246" s="292"/>
      <c r="L246" s="292"/>
      <c r="M246" s="292"/>
      <c r="N246" s="292"/>
      <c r="O246" s="292"/>
      <c r="P246" s="292"/>
      <c r="Q246" s="292"/>
      <c r="R246" s="292"/>
      <c r="S246" s="292"/>
      <c r="T246" s="292"/>
      <c r="U246" s="292"/>
      <c r="V246" s="292"/>
      <c r="W246" s="292"/>
      <c r="X246" s="292"/>
      <c r="Y246" s="292"/>
      <c r="Z246" s="292"/>
    </row>
    <row r="247" ht="12.75" customHeight="1">
      <c r="A247" s="292"/>
      <c r="B247" s="166"/>
      <c r="C247" s="293"/>
      <c r="D247" s="94"/>
      <c r="E247" s="292"/>
      <c r="F247" s="292"/>
      <c r="G247" s="292"/>
      <c r="H247" s="292"/>
      <c r="I247" s="292"/>
      <c r="J247" s="292"/>
      <c r="K247" s="292"/>
      <c r="L247" s="292"/>
      <c r="M247" s="292"/>
      <c r="N247" s="292"/>
      <c r="O247" s="292"/>
      <c r="P247" s="292"/>
      <c r="Q247" s="292"/>
      <c r="R247" s="292"/>
      <c r="S247" s="292"/>
      <c r="T247" s="292"/>
      <c r="U247" s="292"/>
      <c r="V247" s="292"/>
      <c r="W247" s="292"/>
      <c r="X247" s="292"/>
      <c r="Y247" s="292"/>
      <c r="Z247" s="292"/>
    </row>
    <row r="248" ht="12.75" customHeight="1">
      <c r="A248" s="292"/>
      <c r="B248" s="166"/>
      <c r="C248" s="293"/>
      <c r="D248" s="94"/>
      <c r="E248" s="292"/>
      <c r="F248" s="292"/>
      <c r="G248" s="292"/>
      <c r="H248" s="292"/>
      <c r="I248" s="292"/>
      <c r="J248" s="292"/>
      <c r="K248" s="292"/>
      <c r="L248" s="292"/>
      <c r="M248" s="292"/>
      <c r="N248" s="292"/>
      <c r="O248" s="292"/>
      <c r="P248" s="292"/>
      <c r="Q248" s="292"/>
      <c r="R248" s="292"/>
      <c r="S248" s="292"/>
      <c r="T248" s="292"/>
      <c r="U248" s="292"/>
      <c r="V248" s="292"/>
      <c r="W248" s="292"/>
      <c r="X248" s="292"/>
      <c r="Y248" s="292"/>
      <c r="Z248" s="292"/>
    </row>
    <row r="249" ht="12.75" customHeight="1">
      <c r="A249" s="292"/>
      <c r="B249" s="166"/>
      <c r="C249" s="293"/>
      <c r="D249" s="94"/>
      <c r="E249" s="292"/>
      <c r="F249" s="292"/>
      <c r="G249" s="292"/>
      <c r="H249" s="292"/>
      <c r="I249" s="292"/>
      <c r="J249" s="292"/>
      <c r="K249" s="292"/>
      <c r="L249" s="292"/>
      <c r="M249" s="292"/>
      <c r="N249" s="292"/>
      <c r="O249" s="292"/>
      <c r="P249" s="292"/>
      <c r="Q249" s="292"/>
      <c r="R249" s="292"/>
      <c r="S249" s="292"/>
      <c r="T249" s="292"/>
      <c r="U249" s="292"/>
      <c r="V249" s="292"/>
      <c r="W249" s="292"/>
      <c r="X249" s="292"/>
      <c r="Y249" s="292"/>
      <c r="Z249" s="292"/>
    </row>
    <row r="250" ht="12.75" customHeight="1">
      <c r="A250" s="292"/>
      <c r="B250" s="166"/>
      <c r="C250" s="293"/>
      <c r="D250" s="94"/>
      <c r="E250" s="292"/>
      <c r="F250" s="292"/>
      <c r="G250" s="292"/>
      <c r="H250" s="292"/>
      <c r="I250" s="292"/>
      <c r="J250" s="292"/>
      <c r="K250" s="292"/>
      <c r="L250" s="292"/>
      <c r="M250" s="292"/>
      <c r="N250" s="292"/>
      <c r="O250" s="292"/>
      <c r="P250" s="292"/>
      <c r="Q250" s="292"/>
      <c r="R250" s="292"/>
      <c r="S250" s="292"/>
      <c r="T250" s="292"/>
      <c r="U250" s="292"/>
      <c r="V250" s="292"/>
      <c r="W250" s="292"/>
      <c r="X250" s="292"/>
      <c r="Y250" s="292"/>
      <c r="Z250" s="292"/>
    </row>
    <row r="251" ht="12.75" customHeight="1">
      <c r="A251" s="292"/>
      <c r="B251" s="166"/>
      <c r="C251" s="293"/>
      <c r="D251" s="94"/>
      <c r="E251" s="292"/>
      <c r="F251" s="292"/>
      <c r="G251" s="292"/>
      <c r="H251" s="292"/>
      <c r="I251" s="292"/>
      <c r="J251" s="292"/>
      <c r="K251" s="292"/>
      <c r="L251" s="292"/>
      <c r="M251" s="292"/>
      <c r="N251" s="292"/>
      <c r="O251" s="292"/>
      <c r="P251" s="292"/>
      <c r="Q251" s="292"/>
      <c r="R251" s="292"/>
      <c r="S251" s="292"/>
      <c r="T251" s="292"/>
      <c r="U251" s="292"/>
      <c r="V251" s="292"/>
      <c r="W251" s="292"/>
      <c r="X251" s="292"/>
      <c r="Y251" s="292"/>
      <c r="Z251" s="292"/>
    </row>
    <row r="252" ht="12.75" customHeight="1">
      <c r="A252" s="292"/>
      <c r="B252" s="166"/>
      <c r="C252" s="293"/>
      <c r="D252" s="94"/>
      <c r="E252" s="292"/>
      <c r="F252" s="292"/>
      <c r="G252" s="292"/>
      <c r="H252" s="292"/>
      <c r="I252" s="292"/>
      <c r="J252" s="292"/>
      <c r="K252" s="292"/>
      <c r="L252" s="292"/>
      <c r="M252" s="292"/>
      <c r="N252" s="292"/>
      <c r="O252" s="292"/>
      <c r="P252" s="292"/>
      <c r="Q252" s="292"/>
      <c r="R252" s="292"/>
      <c r="S252" s="292"/>
      <c r="T252" s="292"/>
      <c r="U252" s="292"/>
      <c r="V252" s="292"/>
      <c r="W252" s="292"/>
      <c r="X252" s="292"/>
      <c r="Y252" s="292"/>
      <c r="Z252" s="292"/>
    </row>
    <row r="253" ht="12.75" customHeight="1">
      <c r="A253" s="292"/>
      <c r="B253" s="166"/>
      <c r="C253" s="293"/>
      <c r="D253" s="94"/>
      <c r="E253" s="292"/>
      <c r="F253" s="292"/>
      <c r="G253" s="292"/>
      <c r="H253" s="292"/>
      <c r="I253" s="292"/>
      <c r="J253" s="292"/>
      <c r="K253" s="292"/>
      <c r="L253" s="292"/>
      <c r="M253" s="292"/>
      <c r="N253" s="292"/>
      <c r="O253" s="292"/>
      <c r="P253" s="292"/>
      <c r="Q253" s="292"/>
      <c r="R253" s="292"/>
      <c r="S253" s="292"/>
      <c r="T253" s="292"/>
      <c r="U253" s="292"/>
      <c r="V253" s="292"/>
      <c r="W253" s="292"/>
      <c r="X253" s="292"/>
      <c r="Y253" s="292"/>
      <c r="Z253" s="292"/>
    </row>
    <row r="254" ht="12.75" customHeight="1">
      <c r="A254" s="292"/>
      <c r="B254" s="166"/>
      <c r="C254" s="293"/>
      <c r="D254" s="94"/>
      <c r="E254" s="292"/>
      <c r="F254" s="292"/>
      <c r="G254" s="292"/>
      <c r="H254" s="292"/>
      <c r="I254" s="292"/>
      <c r="J254" s="292"/>
      <c r="K254" s="292"/>
      <c r="L254" s="292"/>
      <c r="M254" s="292"/>
      <c r="N254" s="292"/>
      <c r="O254" s="292"/>
      <c r="P254" s="292"/>
      <c r="Q254" s="292"/>
      <c r="R254" s="292"/>
      <c r="S254" s="292"/>
      <c r="T254" s="292"/>
      <c r="U254" s="292"/>
      <c r="V254" s="292"/>
      <c r="W254" s="292"/>
      <c r="X254" s="292"/>
      <c r="Y254" s="292"/>
      <c r="Z254" s="292"/>
    </row>
    <row r="255" ht="12.75" customHeight="1">
      <c r="A255" s="292"/>
      <c r="B255" s="166"/>
      <c r="C255" s="293"/>
      <c r="D255" s="94"/>
      <c r="E255" s="292"/>
      <c r="F255" s="292"/>
      <c r="G255" s="292"/>
      <c r="H255" s="292"/>
      <c r="I255" s="292"/>
      <c r="J255" s="292"/>
      <c r="K255" s="292"/>
      <c r="L255" s="292"/>
      <c r="M255" s="292"/>
      <c r="N255" s="292"/>
      <c r="O255" s="292"/>
      <c r="P255" s="292"/>
      <c r="Q255" s="292"/>
      <c r="R255" s="292"/>
      <c r="S255" s="292"/>
      <c r="T255" s="292"/>
      <c r="U255" s="292"/>
      <c r="V255" s="292"/>
      <c r="W255" s="292"/>
      <c r="X255" s="292"/>
      <c r="Y255" s="292"/>
      <c r="Z255" s="292"/>
    </row>
    <row r="256" ht="12.75" customHeight="1">
      <c r="A256" s="292"/>
      <c r="B256" s="166"/>
      <c r="C256" s="293"/>
      <c r="D256" s="94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</row>
    <row r="257" ht="12.75" customHeight="1">
      <c r="A257" s="292"/>
      <c r="B257" s="166"/>
      <c r="C257" s="293"/>
      <c r="D257" s="94"/>
      <c r="E257" s="292"/>
      <c r="F257" s="292"/>
      <c r="G257" s="292"/>
      <c r="H257" s="292"/>
      <c r="I257" s="292"/>
      <c r="J257" s="292"/>
      <c r="K257" s="292"/>
      <c r="L257" s="292"/>
      <c r="M257" s="292"/>
      <c r="N257" s="292"/>
      <c r="O257" s="292"/>
      <c r="P257" s="292"/>
      <c r="Q257" s="292"/>
      <c r="R257" s="292"/>
      <c r="S257" s="292"/>
      <c r="T257" s="292"/>
      <c r="U257" s="292"/>
      <c r="V257" s="292"/>
      <c r="W257" s="292"/>
      <c r="X257" s="292"/>
      <c r="Y257" s="292"/>
      <c r="Z257" s="292"/>
    </row>
    <row r="258" ht="12.75" customHeight="1">
      <c r="A258" s="292"/>
      <c r="B258" s="166"/>
      <c r="C258" s="293"/>
      <c r="D258" s="94"/>
      <c r="E258" s="292"/>
      <c r="F258" s="292"/>
      <c r="G258" s="292"/>
      <c r="H258" s="292"/>
      <c r="I258" s="292"/>
      <c r="J258" s="292"/>
      <c r="K258" s="292"/>
      <c r="L258" s="292"/>
      <c r="M258" s="292"/>
      <c r="N258" s="292"/>
      <c r="O258" s="292"/>
      <c r="P258" s="292"/>
      <c r="Q258" s="292"/>
      <c r="R258" s="292"/>
      <c r="S258" s="292"/>
      <c r="T258" s="292"/>
      <c r="U258" s="292"/>
      <c r="V258" s="292"/>
      <c r="W258" s="292"/>
      <c r="X258" s="292"/>
      <c r="Y258" s="292"/>
      <c r="Z258" s="292"/>
    </row>
    <row r="259" ht="12.75" customHeight="1">
      <c r="A259" s="292"/>
      <c r="B259" s="166"/>
      <c r="C259" s="293"/>
      <c r="D259" s="94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</row>
    <row r="260" ht="12.75" customHeight="1">
      <c r="A260" s="292"/>
      <c r="B260" s="166"/>
      <c r="C260" s="293"/>
      <c r="D260" s="94"/>
      <c r="E260" s="292"/>
      <c r="F260" s="292"/>
      <c r="G260" s="292"/>
      <c r="H260" s="292"/>
      <c r="I260" s="292"/>
      <c r="J260" s="292"/>
      <c r="K260" s="292"/>
      <c r="L260" s="292"/>
      <c r="M260" s="292"/>
      <c r="N260" s="292"/>
      <c r="O260" s="292"/>
      <c r="P260" s="292"/>
      <c r="Q260" s="292"/>
      <c r="R260" s="292"/>
      <c r="S260" s="292"/>
      <c r="T260" s="292"/>
      <c r="U260" s="292"/>
      <c r="V260" s="292"/>
      <c r="W260" s="292"/>
      <c r="X260" s="292"/>
      <c r="Y260" s="292"/>
      <c r="Z260" s="292"/>
    </row>
    <row r="261" ht="12.75" customHeight="1">
      <c r="A261" s="292"/>
      <c r="B261" s="166"/>
      <c r="C261" s="293"/>
      <c r="D261" s="94"/>
      <c r="E261" s="292"/>
      <c r="F261" s="292"/>
      <c r="G261" s="292"/>
      <c r="H261" s="292"/>
      <c r="I261" s="292"/>
      <c r="J261" s="292"/>
      <c r="K261" s="292"/>
      <c r="L261" s="292"/>
      <c r="M261" s="292"/>
      <c r="N261" s="292"/>
      <c r="O261" s="292"/>
      <c r="P261" s="292"/>
      <c r="Q261" s="292"/>
      <c r="R261" s="292"/>
      <c r="S261" s="292"/>
      <c r="T261" s="292"/>
      <c r="U261" s="292"/>
      <c r="V261" s="292"/>
      <c r="W261" s="292"/>
      <c r="X261" s="292"/>
      <c r="Y261" s="292"/>
      <c r="Z261" s="292"/>
    </row>
    <row r="262" ht="12.75" customHeight="1">
      <c r="A262" s="292"/>
      <c r="B262" s="166"/>
      <c r="C262" s="293"/>
      <c r="D262" s="94"/>
      <c r="E262" s="292"/>
      <c r="F262" s="292"/>
      <c r="G262" s="292"/>
      <c r="H262" s="292"/>
      <c r="I262" s="292"/>
      <c r="J262" s="292"/>
      <c r="K262" s="292"/>
      <c r="L262" s="292"/>
      <c r="M262" s="292"/>
      <c r="N262" s="292"/>
      <c r="O262" s="292"/>
      <c r="P262" s="292"/>
      <c r="Q262" s="292"/>
      <c r="R262" s="292"/>
      <c r="S262" s="292"/>
      <c r="T262" s="292"/>
      <c r="U262" s="292"/>
      <c r="V262" s="292"/>
      <c r="W262" s="292"/>
      <c r="X262" s="292"/>
      <c r="Y262" s="292"/>
      <c r="Z262" s="292"/>
    </row>
    <row r="263" ht="12.75" customHeight="1">
      <c r="A263" s="292"/>
      <c r="B263" s="166"/>
      <c r="C263" s="293"/>
      <c r="D263" s="94"/>
      <c r="E263" s="292"/>
      <c r="F263" s="292"/>
      <c r="G263" s="292"/>
      <c r="H263" s="292"/>
      <c r="I263" s="292"/>
      <c r="J263" s="292"/>
      <c r="K263" s="292"/>
      <c r="L263" s="292"/>
      <c r="M263" s="292"/>
      <c r="N263" s="292"/>
      <c r="O263" s="292"/>
      <c r="P263" s="292"/>
      <c r="Q263" s="292"/>
      <c r="R263" s="292"/>
      <c r="S263" s="292"/>
      <c r="T263" s="292"/>
      <c r="U263" s="292"/>
      <c r="V263" s="292"/>
      <c r="W263" s="292"/>
      <c r="X263" s="292"/>
      <c r="Y263" s="292"/>
      <c r="Z263" s="292"/>
    </row>
    <row r="264" ht="12.75" customHeight="1">
      <c r="A264" s="292"/>
      <c r="B264" s="166"/>
      <c r="C264" s="293"/>
      <c r="D264" s="94"/>
      <c r="E264" s="292"/>
      <c r="F264" s="292"/>
      <c r="G264" s="292"/>
      <c r="H264" s="292"/>
      <c r="I264" s="292"/>
      <c r="J264" s="292"/>
      <c r="K264" s="292"/>
      <c r="L264" s="292"/>
      <c r="M264" s="292"/>
      <c r="N264" s="292"/>
      <c r="O264" s="292"/>
      <c r="P264" s="292"/>
      <c r="Q264" s="292"/>
      <c r="R264" s="292"/>
      <c r="S264" s="292"/>
      <c r="T264" s="292"/>
      <c r="U264" s="292"/>
      <c r="V264" s="292"/>
      <c r="W264" s="292"/>
      <c r="X264" s="292"/>
      <c r="Y264" s="292"/>
      <c r="Z264" s="292"/>
    </row>
    <row r="265" ht="12.75" customHeight="1">
      <c r="A265" s="292"/>
      <c r="B265" s="166"/>
      <c r="C265" s="293"/>
      <c r="D265" s="94"/>
      <c r="E265" s="292"/>
      <c r="F265" s="292"/>
      <c r="G265" s="292"/>
      <c r="H265" s="292"/>
      <c r="I265" s="292"/>
      <c r="J265" s="292"/>
      <c r="K265" s="292"/>
      <c r="L265" s="292"/>
      <c r="M265" s="292"/>
      <c r="N265" s="292"/>
      <c r="O265" s="292"/>
      <c r="P265" s="292"/>
      <c r="Q265" s="292"/>
      <c r="R265" s="292"/>
      <c r="S265" s="292"/>
      <c r="T265" s="292"/>
      <c r="U265" s="292"/>
      <c r="V265" s="292"/>
      <c r="W265" s="292"/>
      <c r="X265" s="292"/>
      <c r="Y265" s="292"/>
      <c r="Z265" s="292"/>
    </row>
    <row r="266" ht="12.75" customHeight="1">
      <c r="A266" s="292"/>
      <c r="B266" s="166"/>
      <c r="C266" s="293"/>
      <c r="D266" s="94"/>
      <c r="E266" s="292"/>
      <c r="F266" s="292"/>
      <c r="G266" s="292"/>
      <c r="H266" s="292"/>
      <c r="I266" s="292"/>
      <c r="J266" s="292"/>
      <c r="K266" s="292"/>
      <c r="L266" s="292"/>
      <c r="M266" s="292"/>
      <c r="N266" s="292"/>
      <c r="O266" s="292"/>
      <c r="P266" s="292"/>
      <c r="Q266" s="292"/>
      <c r="R266" s="292"/>
      <c r="S266" s="292"/>
      <c r="T266" s="292"/>
      <c r="U266" s="292"/>
      <c r="V266" s="292"/>
      <c r="W266" s="292"/>
      <c r="X266" s="292"/>
      <c r="Y266" s="292"/>
      <c r="Z266" s="292"/>
    </row>
    <row r="267" ht="12.75" customHeight="1">
      <c r="A267" s="292"/>
      <c r="B267" s="166"/>
      <c r="C267" s="293"/>
      <c r="D267" s="94"/>
      <c r="E267" s="292"/>
      <c r="F267" s="292"/>
      <c r="G267" s="292"/>
      <c r="H267" s="292"/>
      <c r="I267" s="292"/>
      <c r="J267" s="292"/>
      <c r="K267" s="292"/>
      <c r="L267" s="292"/>
      <c r="M267" s="292"/>
      <c r="N267" s="292"/>
      <c r="O267" s="292"/>
      <c r="P267" s="292"/>
      <c r="Q267" s="292"/>
      <c r="R267" s="292"/>
      <c r="S267" s="292"/>
      <c r="T267" s="292"/>
      <c r="U267" s="292"/>
      <c r="V267" s="292"/>
      <c r="W267" s="292"/>
      <c r="X267" s="292"/>
      <c r="Y267" s="292"/>
      <c r="Z267" s="292"/>
    </row>
    <row r="268" ht="12.75" customHeight="1">
      <c r="A268" s="292"/>
      <c r="B268" s="166"/>
      <c r="C268" s="293"/>
      <c r="D268" s="94"/>
      <c r="E268" s="292"/>
      <c r="F268" s="292"/>
      <c r="G268" s="292"/>
      <c r="H268" s="292"/>
      <c r="I268" s="292"/>
      <c r="J268" s="292"/>
      <c r="K268" s="292"/>
      <c r="L268" s="292"/>
      <c r="M268" s="292"/>
      <c r="N268" s="292"/>
      <c r="O268" s="292"/>
      <c r="P268" s="292"/>
      <c r="Q268" s="292"/>
      <c r="R268" s="292"/>
      <c r="S268" s="292"/>
      <c r="T268" s="292"/>
      <c r="U268" s="292"/>
      <c r="V268" s="292"/>
      <c r="W268" s="292"/>
      <c r="X268" s="292"/>
      <c r="Y268" s="292"/>
      <c r="Z268" s="292"/>
    </row>
    <row r="269" ht="12.75" customHeight="1">
      <c r="A269" s="292"/>
      <c r="B269" s="166"/>
      <c r="C269" s="293"/>
      <c r="D269" s="94"/>
      <c r="E269" s="292"/>
      <c r="F269" s="292"/>
      <c r="G269" s="292"/>
      <c r="H269" s="292"/>
      <c r="I269" s="292"/>
      <c r="J269" s="292"/>
      <c r="K269" s="292"/>
      <c r="L269" s="292"/>
      <c r="M269" s="292"/>
      <c r="N269" s="292"/>
      <c r="O269" s="292"/>
      <c r="P269" s="292"/>
      <c r="Q269" s="292"/>
      <c r="R269" s="292"/>
      <c r="S269" s="292"/>
      <c r="T269" s="292"/>
      <c r="U269" s="292"/>
      <c r="V269" s="292"/>
      <c r="W269" s="292"/>
      <c r="X269" s="292"/>
      <c r="Y269" s="292"/>
      <c r="Z269" s="292"/>
    </row>
    <row r="270" ht="12.75" customHeight="1">
      <c r="A270" s="292"/>
      <c r="B270" s="166"/>
      <c r="C270" s="293"/>
      <c r="D270" s="94"/>
      <c r="E270" s="292"/>
      <c r="F270" s="292"/>
      <c r="G270" s="292"/>
      <c r="H270" s="292"/>
      <c r="I270" s="292"/>
      <c r="J270" s="292"/>
      <c r="K270" s="292"/>
      <c r="L270" s="292"/>
      <c r="M270" s="292"/>
      <c r="N270" s="292"/>
      <c r="O270" s="292"/>
      <c r="P270" s="292"/>
      <c r="Q270" s="292"/>
      <c r="R270" s="292"/>
      <c r="S270" s="292"/>
      <c r="T270" s="292"/>
      <c r="U270" s="292"/>
      <c r="V270" s="292"/>
      <c r="W270" s="292"/>
      <c r="X270" s="292"/>
      <c r="Y270" s="292"/>
      <c r="Z270" s="292"/>
    </row>
    <row r="271" ht="12.75" customHeight="1">
      <c r="A271" s="292"/>
      <c r="B271" s="166"/>
      <c r="C271" s="293"/>
      <c r="D271" s="94"/>
      <c r="E271" s="292"/>
      <c r="F271" s="292"/>
      <c r="G271" s="292"/>
      <c r="H271" s="292"/>
      <c r="I271" s="292"/>
      <c r="J271" s="292"/>
      <c r="K271" s="292"/>
      <c r="L271" s="292"/>
      <c r="M271" s="292"/>
      <c r="N271" s="292"/>
      <c r="O271" s="292"/>
      <c r="P271" s="292"/>
      <c r="Q271" s="292"/>
      <c r="R271" s="292"/>
      <c r="S271" s="292"/>
      <c r="T271" s="292"/>
      <c r="U271" s="292"/>
      <c r="V271" s="292"/>
      <c r="W271" s="292"/>
      <c r="X271" s="292"/>
      <c r="Y271" s="292"/>
      <c r="Z271" s="292"/>
    </row>
    <row r="272" ht="12.75" customHeight="1">
      <c r="A272" s="292"/>
      <c r="B272" s="166"/>
      <c r="C272" s="293"/>
      <c r="D272" s="94"/>
      <c r="E272" s="292"/>
      <c r="F272" s="292"/>
      <c r="G272" s="292"/>
      <c r="H272" s="292"/>
      <c r="I272" s="292"/>
      <c r="J272" s="292"/>
      <c r="K272" s="292"/>
      <c r="L272" s="292"/>
      <c r="M272" s="292"/>
      <c r="N272" s="292"/>
      <c r="O272" s="292"/>
      <c r="P272" s="292"/>
      <c r="Q272" s="292"/>
      <c r="R272" s="292"/>
      <c r="S272" s="292"/>
      <c r="T272" s="292"/>
      <c r="U272" s="292"/>
      <c r="V272" s="292"/>
      <c r="W272" s="292"/>
      <c r="X272" s="292"/>
      <c r="Y272" s="292"/>
      <c r="Z272" s="292"/>
    </row>
    <row r="273" ht="12.75" customHeight="1">
      <c r="A273" s="292"/>
      <c r="B273" s="166"/>
      <c r="C273" s="293"/>
      <c r="D273" s="94"/>
      <c r="E273" s="292"/>
      <c r="F273" s="292"/>
      <c r="G273" s="292"/>
      <c r="H273" s="292"/>
      <c r="I273" s="292"/>
      <c r="J273" s="292"/>
      <c r="K273" s="292"/>
      <c r="L273" s="292"/>
      <c r="M273" s="292"/>
      <c r="N273" s="292"/>
      <c r="O273" s="292"/>
      <c r="P273" s="292"/>
      <c r="Q273" s="292"/>
      <c r="R273" s="292"/>
      <c r="S273" s="292"/>
      <c r="T273" s="292"/>
      <c r="U273" s="292"/>
      <c r="V273" s="292"/>
      <c r="W273" s="292"/>
      <c r="X273" s="292"/>
      <c r="Y273" s="292"/>
      <c r="Z273" s="292"/>
    </row>
    <row r="274" ht="12.75" customHeight="1">
      <c r="A274" s="292"/>
      <c r="B274" s="166"/>
      <c r="C274" s="293"/>
      <c r="D274" s="94"/>
      <c r="E274" s="292"/>
      <c r="F274" s="292"/>
      <c r="G274" s="292"/>
      <c r="H274" s="292"/>
      <c r="I274" s="292"/>
      <c r="J274" s="292"/>
      <c r="K274" s="292"/>
      <c r="L274" s="292"/>
      <c r="M274" s="292"/>
      <c r="N274" s="292"/>
      <c r="O274" s="292"/>
      <c r="P274" s="292"/>
      <c r="Q274" s="292"/>
      <c r="R274" s="292"/>
      <c r="S274" s="292"/>
      <c r="T274" s="292"/>
      <c r="U274" s="292"/>
      <c r="V274" s="292"/>
      <c r="W274" s="292"/>
      <c r="X274" s="292"/>
      <c r="Y274" s="292"/>
      <c r="Z274" s="292"/>
    </row>
    <row r="275" ht="12.75" customHeight="1">
      <c r="A275" s="292"/>
      <c r="B275" s="166"/>
      <c r="C275" s="293"/>
      <c r="D275" s="94"/>
      <c r="E275" s="292"/>
      <c r="F275" s="292"/>
      <c r="G275" s="292"/>
      <c r="H275" s="292"/>
      <c r="I275" s="292"/>
      <c r="J275" s="292"/>
      <c r="K275" s="292"/>
      <c r="L275" s="292"/>
      <c r="M275" s="292"/>
      <c r="N275" s="292"/>
      <c r="O275" s="292"/>
      <c r="P275" s="292"/>
      <c r="Q275" s="292"/>
      <c r="R275" s="292"/>
      <c r="S275" s="292"/>
      <c r="T275" s="292"/>
      <c r="U275" s="292"/>
      <c r="V275" s="292"/>
      <c r="W275" s="292"/>
      <c r="X275" s="292"/>
      <c r="Y275" s="292"/>
      <c r="Z275" s="292"/>
    </row>
    <row r="276" ht="12.75" customHeight="1">
      <c r="A276" s="292"/>
      <c r="B276" s="166"/>
      <c r="C276" s="293"/>
      <c r="D276" s="94"/>
      <c r="E276" s="292"/>
      <c r="F276" s="292"/>
      <c r="G276" s="292"/>
      <c r="H276" s="292"/>
      <c r="I276" s="292"/>
      <c r="J276" s="292"/>
      <c r="K276" s="292"/>
      <c r="L276" s="292"/>
      <c r="M276" s="292"/>
      <c r="N276" s="292"/>
      <c r="O276" s="292"/>
      <c r="P276" s="292"/>
      <c r="Q276" s="292"/>
      <c r="R276" s="292"/>
      <c r="S276" s="292"/>
      <c r="T276" s="292"/>
      <c r="U276" s="292"/>
      <c r="V276" s="292"/>
      <c r="W276" s="292"/>
      <c r="X276" s="292"/>
      <c r="Y276" s="292"/>
      <c r="Z276" s="292"/>
    </row>
    <row r="277" ht="12.75" customHeight="1">
      <c r="A277" s="292"/>
      <c r="B277" s="166"/>
      <c r="C277" s="293"/>
      <c r="D277" s="94"/>
      <c r="E277" s="292"/>
      <c r="F277" s="292"/>
      <c r="G277" s="292"/>
      <c r="H277" s="292"/>
      <c r="I277" s="292"/>
      <c r="J277" s="292"/>
      <c r="K277" s="292"/>
      <c r="L277" s="292"/>
      <c r="M277" s="292"/>
      <c r="N277" s="292"/>
      <c r="O277" s="292"/>
      <c r="P277" s="292"/>
      <c r="Q277" s="292"/>
      <c r="R277" s="292"/>
      <c r="S277" s="292"/>
      <c r="T277" s="292"/>
      <c r="U277" s="292"/>
      <c r="V277" s="292"/>
      <c r="W277" s="292"/>
      <c r="X277" s="292"/>
      <c r="Y277" s="292"/>
      <c r="Z277" s="292"/>
    </row>
    <row r="278" ht="12.75" customHeight="1">
      <c r="A278" s="292"/>
      <c r="B278" s="166"/>
      <c r="C278" s="293"/>
      <c r="D278" s="94"/>
      <c r="E278" s="292"/>
      <c r="F278" s="292"/>
      <c r="G278" s="292"/>
      <c r="H278" s="292"/>
      <c r="I278" s="292"/>
      <c r="J278" s="292"/>
      <c r="K278" s="292"/>
      <c r="L278" s="292"/>
      <c r="M278" s="292"/>
      <c r="N278" s="292"/>
      <c r="O278" s="292"/>
      <c r="P278" s="292"/>
      <c r="Q278" s="292"/>
      <c r="R278" s="292"/>
      <c r="S278" s="292"/>
      <c r="T278" s="292"/>
      <c r="U278" s="292"/>
      <c r="V278" s="292"/>
      <c r="W278" s="292"/>
      <c r="X278" s="292"/>
      <c r="Y278" s="292"/>
      <c r="Z278" s="292"/>
    </row>
    <row r="279" ht="12.75" customHeight="1">
      <c r="A279" s="292"/>
      <c r="B279" s="166"/>
      <c r="C279" s="293"/>
      <c r="D279" s="94"/>
      <c r="E279" s="292"/>
      <c r="F279" s="292"/>
      <c r="G279" s="292"/>
      <c r="H279" s="292"/>
      <c r="I279" s="292"/>
      <c r="J279" s="292"/>
      <c r="K279" s="292"/>
      <c r="L279" s="292"/>
      <c r="M279" s="292"/>
      <c r="N279" s="292"/>
      <c r="O279" s="292"/>
      <c r="P279" s="292"/>
      <c r="Q279" s="292"/>
      <c r="R279" s="292"/>
      <c r="S279" s="292"/>
      <c r="T279" s="292"/>
      <c r="U279" s="292"/>
      <c r="V279" s="292"/>
      <c r="W279" s="292"/>
      <c r="X279" s="292"/>
      <c r="Y279" s="292"/>
      <c r="Z279" s="292"/>
    </row>
    <row r="280" ht="12.75" customHeight="1">
      <c r="A280" s="292"/>
      <c r="B280" s="166"/>
      <c r="C280" s="293"/>
      <c r="D280" s="94"/>
      <c r="E280" s="292"/>
      <c r="F280" s="292"/>
      <c r="G280" s="292"/>
      <c r="H280" s="292"/>
      <c r="I280" s="292"/>
      <c r="J280" s="292"/>
      <c r="K280" s="292"/>
      <c r="L280" s="292"/>
      <c r="M280" s="292"/>
      <c r="N280" s="292"/>
      <c r="O280" s="292"/>
      <c r="P280" s="292"/>
      <c r="Q280" s="292"/>
      <c r="R280" s="292"/>
      <c r="S280" s="292"/>
      <c r="T280" s="292"/>
      <c r="U280" s="292"/>
      <c r="V280" s="292"/>
      <c r="W280" s="292"/>
      <c r="X280" s="292"/>
      <c r="Y280" s="292"/>
      <c r="Z280" s="292"/>
    </row>
    <row r="281" ht="12.75" customHeight="1">
      <c r="A281" s="292"/>
      <c r="B281" s="166"/>
      <c r="C281" s="293"/>
      <c r="D281" s="94"/>
      <c r="E281" s="292"/>
      <c r="F281" s="292"/>
      <c r="G281" s="292"/>
      <c r="H281" s="292"/>
      <c r="I281" s="292"/>
      <c r="J281" s="292"/>
      <c r="K281" s="292"/>
      <c r="L281" s="292"/>
      <c r="M281" s="292"/>
      <c r="N281" s="292"/>
      <c r="O281" s="292"/>
      <c r="P281" s="292"/>
      <c r="Q281" s="292"/>
      <c r="R281" s="292"/>
      <c r="S281" s="292"/>
      <c r="T281" s="292"/>
      <c r="U281" s="292"/>
      <c r="V281" s="292"/>
      <c r="W281" s="292"/>
      <c r="X281" s="292"/>
      <c r="Y281" s="292"/>
      <c r="Z281" s="292"/>
    </row>
    <row r="282" ht="12.75" customHeight="1">
      <c r="A282" s="292"/>
      <c r="B282" s="166"/>
      <c r="C282" s="293"/>
      <c r="D282" s="94"/>
      <c r="E282" s="292"/>
      <c r="F282" s="292"/>
      <c r="G282" s="292"/>
      <c r="H282" s="292"/>
      <c r="I282" s="292"/>
      <c r="J282" s="292"/>
      <c r="K282" s="292"/>
      <c r="L282" s="292"/>
      <c r="M282" s="292"/>
      <c r="N282" s="292"/>
      <c r="O282" s="292"/>
      <c r="P282" s="292"/>
      <c r="Q282" s="292"/>
      <c r="R282" s="292"/>
      <c r="S282" s="292"/>
      <c r="T282" s="292"/>
      <c r="U282" s="292"/>
      <c r="V282" s="292"/>
      <c r="W282" s="292"/>
      <c r="X282" s="292"/>
      <c r="Y282" s="292"/>
      <c r="Z282" s="292"/>
    </row>
    <row r="283" ht="12.75" customHeight="1">
      <c r="A283" s="292"/>
      <c r="B283" s="166"/>
      <c r="C283" s="293"/>
      <c r="D283" s="94"/>
      <c r="E283" s="292"/>
      <c r="F283" s="292"/>
      <c r="G283" s="292"/>
      <c r="H283" s="292"/>
      <c r="I283" s="292"/>
      <c r="J283" s="292"/>
      <c r="K283" s="292"/>
      <c r="L283" s="292"/>
      <c r="M283" s="292"/>
      <c r="N283" s="292"/>
      <c r="O283" s="292"/>
      <c r="P283" s="292"/>
      <c r="Q283" s="292"/>
      <c r="R283" s="292"/>
      <c r="S283" s="292"/>
      <c r="T283" s="292"/>
      <c r="U283" s="292"/>
      <c r="V283" s="292"/>
      <c r="W283" s="292"/>
      <c r="X283" s="292"/>
      <c r="Y283" s="292"/>
      <c r="Z283" s="292"/>
    </row>
    <row r="284" ht="12.75" customHeight="1">
      <c r="A284" s="292"/>
      <c r="B284" s="166"/>
      <c r="C284" s="293"/>
      <c r="D284" s="94"/>
      <c r="E284" s="292"/>
      <c r="F284" s="292"/>
      <c r="G284" s="292"/>
      <c r="H284" s="292"/>
      <c r="I284" s="292"/>
      <c r="J284" s="292"/>
      <c r="K284" s="292"/>
      <c r="L284" s="292"/>
      <c r="M284" s="292"/>
      <c r="N284" s="292"/>
      <c r="O284" s="292"/>
      <c r="P284" s="292"/>
      <c r="Q284" s="292"/>
      <c r="R284" s="292"/>
      <c r="S284" s="292"/>
      <c r="T284" s="292"/>
      <c r="U284" s="292"/>
      <c r="V284" s="292"/>
      <c r="W284" s="292"/>
      <c r="X284" s="292"/>
      <c r="Y284" s="292"/>
      <c r="Z284" s="292"/>
    </row>
    <row r="285" ht="12.75" customHeight="1">
      <c r="A285" s="292"/>
      <c r="B285" s="166"/>
      <c r="C285" s="293"/>
      <c r="D285" s="94"/>
      <c r="E285" s="292"/>
      <c r="F285" s="292"/>
      <c r="G285" s="292"/>
      <c r="H285" s="292"/>
      <c r="I285" s="292"/>
      <c r="J285" s="292"/>
      <c r="K285" s="292"/>
      <c r="L285" s="292"/>
      <c r="M285" s="292"/>
      <c r="N285" s="292"/>
      <c r="O285" s="292"/>
      <c r="P285" s="292"/>
      <c r="Q285" s="292"/>
      <c r="R285" s="292"/>
      <c r="S285" s="292"/>
      <c r="T285" s="292"/>
      <c r="U285" s="292"/>
      <c r="V285" s="292"/>
      <c r="W285" s="292"/>
      <c r="X285" s="292"/>
      <c r="Y285" s="292"/>
      <c r="Z285" s="292"/>
    </row>
    <row r="286" ht="12.75" customHeight="1">
      <c r="A286" s="292"/>
      <c r="B286" s="166"/>
      <c r="C286" s="293"/>
      <c r="D286" s="94"/>
      <c r="E286" s="292"/>
      <c r="F286" s="292"/>
      <c r="G286" s="292"/>
      <c r="H286" s="292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292"/>
      <c r="W286" s="292"/>
      <c r="X286" s="292"/>
      <c r="Y286" s="292"/>
      <c r="Z286" s="292"/>
    </row>
    <row r="287" ht="12.75" customHeight="1">
      <c r="A287" s="292"/>
      <c r="B287" s="166"/>
      <c r="C287" s="293"/>
      <c r="D287" s="94"/>
      <c r="E287" s="292"/>
      <c r="F287" s="292"/>
      <c r="G287" s="292"/>
      <c r="H287" s="292"/>
      <c r="I287" s="292"/>
      <c r="J287" s="292"/>
      <c r="K287" s="292"/>
      <c r="L287" s="292"/>
      <c r="M287" s="292"/>
      <c r="N287" s="292"/>
      <c r="O287" s="292"/>
      <c r="P287" s="292"/>
      <c r="Q287" s="292"/>
      <c r="R287" s="292"/>
      <c r="S287" s="292"/>
      <c r="T287" s="292"/>
      <c r="U287" s="292"/>
      <c r="V287" s="292"/>
      <c r="W287" s="292"/>
      <c r="X287" s="292"/>
      <c r="Y287" s="292"/>
      <c r="Z287" s="292"/>
    </row>
    <row r="288" ht="12.75" customHeight="1">
      <c r="A288" s="292"/>
      <c r="B288" s="166"/>
      <c r="C288" s="293"/>
      <c r="D288" s="94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</row>
    <row r="289" ht="12.75" customHeight="1">
      <c r="A289" s="292"/>
      <c r="B289" s="166"/>
      <c r="C289" s="293"/>
      <c r="D289" s="94"/>
      <c r="E289" s="292"/>
      <c r="F289" s="292"/>
      <c r="G289" s="292"/>
      <c r="H289" s="292"/>
      <c r="I289" s="292"/>
      <c r="J289" s="292"/>
      <c r="K289" s="292"/>
      <c r="L289" s="292"/>
      <c r="M289" s="292"/>
      <c r="N289" s="292"/>
      <c r="O289" s="292"/>
      <c r="P289" s="292"/>
      <c r="Q289" s="292"/>
      <c r="R289" s="292"/>
      <c r="S289" s="292"/>
      <c r="T289" s="292"/>
      <c r="U289" s="292"/>
      <c r="V289" s="292"/>
      <c r="W289" s="292"/>
      <c r="X289" s="292"/>
      <c r="Y289" s="292"/>
      <c r="Z289" s="292"/>
    </row>
    <row r="290" ht="12.75" customHeight="1">
      <c r="A290" s="292"/>
      <c r="B290" s="166"/>
      <c r="C290" s="293"/>
      <c r="D290" s="94"/>
      <c r="E290" s="292"/>
      <c r="F290" s="292"/>
      <c r="G290" s="292"/>
      <c r="H290" s="292"/>
      <c r="I290" s="292"/>
      <c r="J290" s="292"/>
      <c r="K290" s="292"/>
      <c r="L290" s="292"/>
      <c r="M290" s="292"/>
      <c r="N290" s="292"/>
      <c r="O290" s="292"/>
      <c r="P290" s="292"/>
      <c r="Q290" s="292"/>
      <c r="R290" s="292"/>
      <c r="S290" s="292"/>
      <c r="T290" s="292"/>
      <c r="U290" s="292"/>
      <c r="V290" s="292"/>
      <c r="W290" s="292"/>
      <c r="X290" s="292"/>
      <c r="Y290" s="292"/>
      <c r="Z290" s="292"/>
    </row>
    <row r="291" ht="12.75" customHeight="1">
      <c r="A291" s="292"/>
      <c r="B291" s="166"/>
      <c r="C291" s="293"/>
      <c r="D291" s="94"/>
      <c r="E291" s="292"/>
      <c r="F291" s="292"/>
      <c r="G291" s="292"/>
      <c r="H291" s="292"/>
      <c r="I291" s="292"/>
      <c r="J291" s="292"/>
      <c r="K291" s="292"/>
      <c r="L291" s="292"/>
      <c r="M291" s="292"/>
      <c r="N291" s="292"/>
      <c r="O291" s="292"/>
      <c r="P291" s="292"/>
      <c r="Q291" s="292"/>
      <c r="R291" s="292"/>
      <c r="S291" s="292"/>
      <c r="T291" s="292"/>
      <c r="U291" s="292"/>
      <c r="V291" s="292"/>
      <c r="W291" s="292"/>
      <c r="X291" s="292"/>
      <c r="Y291" s="292"/>
      <c r="Z291" s="292"/>
    </row>
    <row r="292" ht="12.75" customHeight="1">
      <c r="A292" s="292"/>
      <c r="B292" s="166"/>
      <c r="C292" s="293"/>
      <c r="D292" s="94"/>
      <c r="E292" s="292"/>
      <c r="F292" s="292"/>
      <c r="G292" s="292"/>
      <c r="H292" s="292"/>
      <c r="I292" s="292"/>
      <c r="J292" s="292"/>
      <c r="K292" s="292"/>
      <c r="L292" s="292"/>
      <c r="M292" s="292"/>
      <c r="N292" s="292"/>
      <c r="O292" s="292"/>
      <c r="P292" s="292"/>
      <c r="Q292" s="292"/>
      <c r="R292" s="292"/>
      <c r="S292" s="292"/>
      <c r="T292" s="292"/>
      <c r="U292" s="292"/>
      <c r="V292" s="292"/>
      <c r="W292" s="292"/>
      <c r="X292" s="292"/>
      <c r="Y292" s="292"/>
      <c r="Z292" s="292"/>
    </row>
    <row r="293" ht="12.75" customHeight="1">
      <c r="A293" s="292"/>
      <c r="B293" s="166"/>
      <c r="C293" s="293"/>
      <c r="D293" s="94"/>
      <c r="E293" s="292"/>
      <c r="F293" s="292"/>
      <c r="G293" s="292"/>
      <c r="H293" s="292"/>
      <c r="I293" s="292"/>
      <c r="J293" s="292"/>
      <c r="K293" s="292"/>
      <c r="L293" s="292"/>
      <c r="M293" s="292"/>
      <c r="N293" s="292"/>
      <c r="O293" s="292"/>
      <c r="P293" s="292"/>
      <c r="Q293" s="292"/>
      <c r="R293" s="292"/>
      <c r="S293" s="292"/>
      <c r="T293" s="292"/>
      <c r="U293" s="292"/>
      <c r="V293" s="292"/>
      <c r="W293" s="292"/>
      <c r="X293" s="292"/>
      <c r="Y293" s="292"/>
      <c r="Z293" s="292"/>
    </row>
    <row r="294" ht="12.75" customHeight="1">
      <c r="A294" s="292"/>
      <c r="B294" s="166"/>
      <c r="C294" s="293"/>
      <c r="D294" s="94"/>
      <c r="E294" s="292"/>
      <c r="F294" s="292"/>
      <c r="G294" s="292"/>
      <c r="H294" s="292"/>
      <c r="I294" s="292"/>
      <c r="J294" s="292"/>
      <c r="K294" s="292"/>
      <c r="L294" s="292"/>
      <c r="M294" s="292"/>
      <c r="N294" s="292"/>
      <c r="O294" s="292"/>
      <c r="P294" s="292"/>
      <c r="Q294" s="292"/>
      <c r="R294" s="292"/>
      <c r="S294" s="292"/>
      <c r="T294" s="292"/>
      <c r="U294" s="292"/>
      <c r="V294" s="292"/>
      <c r="W294" s="292"/>
      <c r="X294" s="292"/>
      <c r="Y294" s="292"/>
      <c r="Z294" s="292"/>
    </row>
    <row r="295" ht="12.75" customHeight="1">
      <c r="A295" s="292"/>
      <c r="B295" s="166"/>
      <c r="C295" s="293"/>
      <c r="D295" s="94"/>
      <c r="E295" s="292"/>
      <c r="F295" s="292"/>
      <c r="G295" s="292"/>
      <c r="H295" s="292"/>
      <c r="I295" s="292"/>
      <c r="J295" s="292"/>
      <c r="K295" s="292"/>
      <c r="L295" s="292"/>
      <c r="M295" s="292"/>
      <c r="N295" s="292"/>
      <c r="O295" s="292"/>
      <c r="P295" s="292"/>
      <c r="Q295" s="292"/>
      <c r="R295" s="292"/>
      <c r="S295" s="292"/>
      <c r="T295" s="292"/>
      <c r="U295" s="292"/>
      <c r="V295" s="292"/>
      <c r="W295" s="292"/>
      <c r="X295" s="292"/>
      <c r="Y295" s="292"/>
      <c r="Z295" s="292"/>
    </row>
    <row r="296" ht="12.75" customHeight="1">
      <c r="A296" s="292"/>
      <c r="B296" s="166"/>
      <c r="C296" s="293"/>
      <c r="D296" s="94"/>
      <c r="E296" s="292"/>
      <c r="F296" s="292"/>
      <c r="G296" s="292"/>
      <c r="H296" s="292"/>
      <c r="I296" s="292"/>
      <c r="J296" s="292"/>
      <c r="K296" s="292"/>
      <c r="L296" s="292"/>
      <c r="M296" s="292"/>
      <c r="N296" s="292"/>
      <c r="O296" s="292"/>
      <c r="P296" s="292"/>
      <c r="Q296" s="292"/>
      <c r="R296" s="292"/>
      <c r="S296" s="292"/>
      <c r="T296" s="292"/>
      <c r="U296" s="292"/>
      <c r="V296" s="292"/>
      <c r="W296" s="292"/>
      <c r="X296" s="292"/>
      <c r="Y296" s="292"/>
      <c r="Z296" s="292"/>
    </row>
    <row r="297" ht="12.75" customHeight="1">
      <c r="A297" s="292"/>
      <c r="B297" s="166"/>
      <c r="C297" s="293"/>
      <c r="D297" s="94"/>
      <c r="E297" s="292"/>
      <c r="F297" s="292"/>
      <c r="G297" s="292"/>
      <c r="H297" s="292"/>
      <c r="I297" s="292"/>
      <c r="J297" s="292"/>
      <c r="K297" s="292"/>
      <c r="L297" s="292"/>
      <c r="M297" s="292"/>
      <c r="N297" s="292"/>
      <c r="O297" s="292"/>
      <c r="P297" s="292"/>
      <c r="Q297" s="292"/>
      <c r="R297" s="292"/>
      <c r="S297" s="292"/>
      <c r="T297" s="292"/>
      <c r="U297" s="292"/>
      <c r="V297" s="292"/>
      <c r="W297" s="292"/>
      <c r="X297" s="292"/>
      <c r="Y297" s="292"/>
      <c r="Z297" s="292"/>
    </row>
    <row r="298" ht="12.75" customHeight="1">
      <c r="A298" s="292"/>
      <c r="B298" s="166"/>
      <c r="C298" s="293"/>
      <c r="D298" s="94"/>
      <c r="E298" s="292"/>
      <c r="F298" s="292"/>
      <c r="G298" s="292"/>
      <c r="H298" s="292"/>
      <c r="I298" s="292"/>
      <c r="J298" s="292"/>
      <c r="K298" s="292"/>
      <c r="L298" s="292"/>
      <c r="M298" s="292"/>
      <c r="N298" s="292"/>
      <c r="O298" s="292"/>
      <c r="P298" s="292"/>
      <c r="Q298" s="292"/>
      <c r="R298" s="292"/>
      <c r="S298" s="292"/>
      <c r="T298" s="292"/>
      <c r="U298" s="292"/>
      <c r="V298" s="292"/>
      <c r="W298" s="292"/>
      <c r="X298" s="292"/>
      <c r="Y298" s="292"/>
      <c r="Z298" s="292"/>
    </row>
    <row r="299" ht="12.75" customHeight="1">
      <c r="A299" s="292"/>
      <c r="B299" s="166"/>
      <c r="C299" s="293"/>
      <c r="D299" s="94"/>
      <c r="E299" s="292"/>
      <c r="F299" s="292"/>
      <c r="G299" s="292"/>
      <c r="H299" s="292"/>
      <c r="I299" s="292"/>
      <c r="J299" s="292"/>
      <c r="K299" s="292"/>
      <c r="L299" s="292"/>
      <c r="M299" s="292"/>
      <c r="N299" s="292"/>
      <c r="O299" s="292"/>
      <c r="P299" s="292"/>
      <c r="Q299" s="292"/>
      <c r="R299" s="292"/>
      <c r="S299" s="292"/>
      <c r="T299" s="292"/>
      <c r="U299" s="292"/>
      <c r="V299" s="292"/>
      <c r="W299" s="292"/>
      <c r="X299" s="292"/>
      <c r="Y299" s="292"/>
      <c r="Z299" s="292"/>
    </row>
    <row r="300" ht="12.75" customHeight="1">
      <c r="A300" s="292"/>
      <c r="B300" s="166"/>
      <c r="C300" s="293"/>
      <c r="D300" s="94"/>
      <c r="E300" s="292"/>
      <c r="F300" s="292"/>
      <c r="G300" s="292"/>
      <c r="H300" s="292"/>
      <c r="I300" s="292"/>
      <c r="J300" s="292"/>
      <c r="K300" s="292"/>
      <c r="L300" s="292"/>
      <c r="M300" s="292"/>
      <c r="N300" s="292"/>
      <c r="O300" s="292"/>
      <c r="P300" s="292"/>
      <c r="Q300" s="292"/>
      <c r="R300" s="292"/>
      <c r="S300" s="292"/>
      <c r="T300" s="292"/>
      <c r="U300" s="292"/>
      <c r="V300" s="292"/>
      <c r="W300" s="292"/>
      <c r="X300" s="292"/>
      <c r="Y300" s="292"/>
      <c r="Z300" s="292"/>
    </row>
    <row r="301" ht="12.75" customHeight="1">
      <c r="A301" s="292"/>
      <c r="B301" s="166"/>
      <c r="C301" s="293"/>
      <c r="D301" s="94"/>
      <c r="E301" s="292"/>
      <c r="F301" s="292"/>
      <c r="G301" s="292"/>
      <c r="H301" s="292"/>
      <c r="I301" s="292"/>
      <c r="J301" s="292"/>
      <c r="K301" s="292"/>
      <c r="L301" s="292"/>
      <c r="M301" s="292"/>
      <c r="N301" s="292"/>
      <c r="O301" s="292"/>
      <c r="P301" s="292"/>
      <c r="Q301" s="292"/>
      <c r="R301" s="292"/>
      <c r="S301" s="292"/>
      <c r="T301" s="292"/>
      <c r="U301" s="292"/>
      <c r="V301" s="292"/>
      <c r="W301" s="292"/>
      <c r="X301" s="292"/>
      <c r="Y301" s="292"/>
      <c r="Z301" s="292"/>
    </row>
    <row r="302" ht="12.75" customHeight="1">
      <c r="A302" s="292"/>
      <c r="B302" s="166"/>
      <c r="C302" s="293"/>
      <c r="D302" s="94"/>
      <c r="E302" s="292"/>
      <c r="F302" s="292"/>
      <c r="G302" s="292"/>
      <c r="H302" s="292"/>
      <c r="I302" s="292"/>
      <c r="J302" s="292"/>
      <c r="K302" s="292"/>
      <c r="L302" s="292"/>
      <c r="M302" s="292"/>
      <c r="N302" s="292"/>
      <c r="O302" s="292"/>
      <c r="P302" s="292"/>
      <c r="Q302" s="292"/>
      <c r="R302" s="292"/>
      <c r="S302" s="292"/>
      <c r="T302" s="292"/>
      <c r="U302" s="292"/>
      <c r="V302" s="292"/>
      <c r="W302" s="292"/>
      <c r="X302" s="292"/>
      <c r="Y302" s="292"/>
      <c r="Z302" s="292"/>
    </row>
    <row r="303" ht="12.75" customHeight="1">
      <c r="A303" s="292"/>
      <c r="B303" s="166"/>
      <c r="C303" s="293"/>
      <c r="D303" s="94"/>
      <c r="E303" s="292"/>
      <c r="F303" s="292"/>
      <c r="G303" s="292"/>
      <c r="H303" s="292"/>
      <c r="I303" s="292"/>
      <c r="J303" s="292"/>
      <c r="K303" s="292"/>
      <c r="L303" s="292"/>
      <c r="M303" s="292"/>
      <c r="N303" s="292"/>
      <c r="O303" s="292"/>
      <c r="P303" s="292"/>
      <c r="Q303" s="292"/>
      <c r="R303" s="292"/>
      <c r="S303" s="292"/>
      <c r="T303" s="292"/>
      <c r="U303" s="292"/>
      <c r="V303" s="292"/>
      <c r="W303" s="292"/>
      <c r="X303" s="292"/>
      <c r="Y303" s="292"/>
      <c r="Z303" s="292"/>
    </row>
    <row r="304" ht="12.75" customHeight="1">
      <c r="A304" s="292"/>
      <c r="B304" s="166"/>
      <c r="C304" s="293"/>
      <c r="D304" s="94"/>
      <c r="E304" s="292"/>
      <c r="F304" s="292"/>
      <c r="G304" s="292"/>
      <c r="H304" s="292"/>
      <c r="I304" s="292"/>
      <c r="J304" s="292"/>
      <c r="K304" s="292"/>
      <c r="L304" s="292"/>
      <c r="M304" s="292"/>
      <c r="N304" s="292"/>
      <c r="O304" s="292"/>
      <c r="P304" s="292"/>
      <c r="Q304" s="292"/>
      <c r="R304" s="292"/>
      <c r="S304" s="292"/>
      <c r="T304" s="292"/>
      <c r="U304" s="292"/>
      <c r="V304" s="292"/>
      <c r="W304" s="292"/>
      <c r="X304" s="292"/>
      <c r="Y304" s="292"/>
      <c r="Z304" s="292"/>
    </row>
    <row r="305" ht="12.75" customHeight="1">
      <c r="A305" s="292"/>
      <c r="B305" s="166"/>
      <c r="C305" s="293"/>
      <c r="D305" s="94"/>
      <c r="E305" s="292"/>
      <c r="F305" s="292"/>
      <c r="G305" s="292"/>
      <c r="H305" s="292"/>
      <c r="I305" s="292"/>
      <c r="J305" s="292"/>
      <c r="K305" s="292"/>
      <c r="L305" s="292"/>
      <c r="M305" s="292"/>
      <c r="N305" s="292"/>
      <c r="O305" s="292"/>
      <c r="P305" s="292"/>
      <c r="Q305" s="292"/>
      <c r="R305" s="292"/>
      <c r="S305" s="292"/>
      <c r="T305" s="292"/>
      <c r="U305" s="292"/>
      <c r="V305" s="292"/>
      <c r="W305" s="292"/>
      <c r="X305" s="292"/>
      <c r="Y305" s="292"/>
      <c r="Z305" s="292"/>
    </row>
    <row r="306" ht="12.75" customHeight="1">
      <c r="A306" s="292"/>
      <c r="B306" s="166"/>
      <c r="C306" s="293"/>
      <c r="D306" s="94"/>
      <c r="E306" s="292"/>
      <c r="F306" s="292"/>
      <c r="G306" s="292"/>
      <c r="H306" s="292"/>
      <c r="I306" s="292"/>
      <c r="J306" s="292"/>
      <c r="K306" s="292"/>
      <c r="L306" s="292"/>
      <c r="M306" s="292"/>
      <c r="N306" s="292"/>
      <c r="O306" s="292"/>
      <c r="P306" s="292"/>
      <c r="Q306" s="292"/>
      <c r="R306" s="292"/>
      <c r="S306" s="292"/>
      <c r="T306" s="292"/>
      <c r="U306" s="292"/>
      <c r="V306" s="292"/>
      <c r="W306" s="292"/>
      <c r="X306" s="292"/>
      <c r="Y306" s="292"/>
      <c r="Z306" s="292"/>
    </row>
    <row r="307" ht="12.75" customHeight="1">
      <c r="A307" s="292"/>
      <c r="B307" s="166"/>
      <c r="C307" s="293"/>
      <c r="D307" s="94"/>
      <c r="E307" s="292"/>
      <c r="F307" s="292"/>
      <c r="G307" s="292"/>
      <c r="H307" s="292"/>
      <c r="I307" s="292"/>
      <c r="J307" s="292"/>
      <c r="K307" s="292"/>
      <c r="L307" s="292"/>
      <c r="M307" s="292"/>
      <c r="N307" s="292"/>
      <c r="O307" s="292"/>
      <c r="P307" s="292"/>
      <c r="Q307" s="292"/>
      <c r="R307" s="292"/>
      <c r="S307" s="292"/>
      <c r="T307" s="292"/>
      <c r="U307" s="292"/>
      <c r="V307" s="292"/>
      <c r="W307" s="292"/>
      <c r="X307" s="292"/>
      <c r="Y307" s="292"/>
      <c r="Z307" s="292"/>
    </row>
    <row r="308" ht="12.75" customHeight="1">
      <c r="A308" s="292"/>
      <c r="B308" s="166"/>
      <c r="C308" s="293"/>
      <c r="D308" s="94"/>
      <c r="E308" s="292"/>
      <c r="F308" s="292"/>
      <c r="G308" s="292"/>
      <c r="H308" s="292"/>
      <c r="I308" s="292"/>
      <c r="J308" s="292"/>
      <c r="K308" s="292"/>
      <c r="L308" s="292"/>
      <c r="M308" s="292"/>
      <c r="N308" s="292"/>
      <c r="O308" s="292"/>
      <c r="P308" s="292"/>
      <c r="Q308" s="292"/>
      <c r="R308" s="292"/>
      <c r="S308" s="292"/>
      <c r="T308" s="292"/>
      <c r="U308" s="292"/>
      <c r="V308" s="292"/>
      <c r="W308" s="292"/>
      <c r="X308" s="292"/>
      <c r="Y308" s="292"/>
      <c r="Z308" s="292"/>
    </row>
    <row r="309" ht="12.75" customHeight="1">
      <c r="A309" s="292"/>
      <c r="B309" s="166"/>
      <c r="C309" s="293"/>
      <c r="D309" s="94"/>
      <c r="E309" s="292"/>
      <c r="F309" s="292"/>
      <c r="G309" s="292"/>
      <c r="H309" s="292"/>
      <c r="I309" s="292"/>
      <c r="J309" s="292"/>
      <c r="K309" s="292"/>
      <c r="L309" s="292"/>
      <c r="M309" s="292"/>
      <c r="N309" s="292"/>
      <c r="O309" s="292"/>
      <c r="P309" s="292"/>
      <c r="Q309" s="292"/>
      <c r="R309" s="292"/>
      <c r="S309" s="292"/>
      <c r="T309" s="292"/>
      <c r="U309" s="292"/>
      <c r="V309" s="292"/>
      <c r="W309" s="292"/>
      <c r="X309" s="292"/>
      <c r="Y309" s="292"/>
      <c r="Z309" s="292"/>
    </row>
    <row r="310" ht="12.75" customHeight="1">
      <c r="A310" s="292"/>
      <c r="B310" s="166"/>
      <c r="C310" s="293"/>
      <c r="D310" s="94"/>
      <c r="E310" s="292"/>
      <c r="F310" s="292"/>
      <c r="G310" s="292"/>
      <c r="H310" s="292"/>
      <c r="I310" s="292"/>
      <c r="J310" s="292"/>
      <c r="K310" s="292"/>
      <c r="L310" s="292"/>
      <c r="M310" s="292"/>
      <c r="N310" s="292"/>
      <c r="O310" s="292"/>
      <c r="P310" s="292"/>
      <c r="Q310" s="292"/>
      <c r="R310" s="292"/>
      <c r="S310" s="292"/>
      <c r="T310" s="292"/>
      <c r="U310" s="292"/>
      <c r="V310" s="292"/>
      <c r="W310" s="292"/>
      <c r="X310" s="292"/>
      <c r="Y310" s="292"/>
      <c r="Z310" s="292"/>
    </row>
    <row r="311" ht="12.75" customHeight="1">
      <c r="A311" s="292"/>
      <c r="B311" s="166"/>
      <c r="C311" s="293"/>
      <c r="D311" s="94"/>
      <c r="E311" s="292"/>
      <c r="F311" s="292"/>
      <c r="G311" s="292"/>
      <c r="H311" s="292"/>
      <c r="I311" s="292"/>
      <c r="J311" s="292"/>
      <c r="K311" s="292"/>
      <c r="L311" s="292"/>
      <c r="M311" s="292"/>
      <c r="N311" s="292"/>
      <c r="O311" s="292"/>
      <c r="P311" s="292"/>
      <c r="Q311" s="292"/>
      <c r="R311" s="292"/>
      <c r="S311" s="292"/>
      <c r="T311" s="292"/>
      <c r="U311" s="292"/>
      <c r="V311" s="292"/>
      <c r="W311" s="292"/>
      <c r="X311" s="292"/>
      <c r="Y311" s="292"/>
      <c r="Z311" s="292"/>
    </row>
    <row r="312" ht="12.75" customHeight="1">
      <c r="A312" s="292"/>
      <c r="B312" s="166"/>
      <c r="C312" s="293"/>
      <c r="D312" s="94"/>
      <c r="E312" s="292"/>
      <c r="F312" s="292"/>
      <c r="G312" s="292"/>
      <c r="H312" s="292"/>
      <c r="I312" s="292"/>
      <c r="J312" s="292"/>
      <c r="K312" s="292"/>
      <c r="L312" s="292"/>
      <c r="M312" s="292"/>
      <c r="N312" s="292"/>
      <c r="O312" s="292"/>
      <c r="P312" s="292"/>
      <c r="Q312" s="292"/>
      <c r="R312" s="292"/>
      <c r="S312" s="292"/>
      <c r="T312" s="292"/>
      <c r="U312" s="292"/>
      <c r="V312" s="292"/>
      <c r="W312" s="292"/>
      <c r="X312" s="292"/>
      <c r="Y312" s="292"/>
      <c r="Z312" s="292"/>
    </row>
    <row r="313" ht="12.75" customHeight="1">
      <c r="A313" s="292"/>
      <c r="B313" s="166"/>
      <c r="C313" s="293"/>
      <c r="D313" s="94"/>
      <c r="E313" s="292"/>
      <c r="F313" s="292"/>
      <c r="G313" s="292"/>
      <c r="H313" s="292"/>
      <c r="I313" s="292"/>
      <c r="J313" s="292"/>
      <c r="K313" s="292"/>
      <c r="L313" s="292"/>
      <c r="M313" s="292"/>
      <c r="N313" s="292"/>
      <c r="O313" s="292"/>
      <c r="P313" s="292"/>
      <c r="Q313" s="292"/>
      <c r="R313" s="292"/>
      <c r="S313" s="292"/>
      <c r="T313" s="292"/>
      <c r="U313" s="292"/>
      <c r="V313" s="292"/>
      <c r="W313" s="292"/>
      <c r="X313" s="292"/>
      <c r="Y313" s="292"/>
      <c r="Z313" s="292"/>
    </row>
    <row r="314" ht="12.75" customHeight="1">
      <c r="A314" s="292"/>
      <c r="B314" s="166"/>
      <c r="C314" s="293"/>
      <c r="D314" s="94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</row>
    <row r="315" ht="12.75" customHeight="1">
      <c r="A315" s="292"/>
      <c r="B315" s="166"/>
      <c r="C315" s="293"/>
      <c r="D315" s="94"/>
      <c r="E315" s="292"/>
      <c r="F315" s="292"/>
      <c r="G315" s="292"/>
      <c r="H315" s="292"/>
      <c r="I315" s="292"/>
      <c r="J315" s="292"/>
      <c r="K315" s="292"/>
      <c r="L315" s="292"/>
      <c r="M315" s="292"/>
      <c r="N315" s="292"/>
      <c r="O315" s="292"/>
      <c r="P315" s="292"/>
      <c r="Q315" s="292"/>
      <c r="R315" s="292"/>
      <c r="S315" s="292"/>
      <c r="T315" s="292"/>
      <c r="U315" s="292"/>
      <c r="V315" s="292"/>
      <c r="W315" s="292"/>
      <c r="X315" s="292"/>
      <c r="Y315" s="292"/>
      <c r="Z315" s="292"/>
    </row>
    <row r="316" ht="12.75" customHeight="1">
      <c r="A316" s="292"/>
      <c r="B316" s="166"/>
      <c r="C316" s="293"/>
      <c r="D316" s="94"/>
      <c r="E316" s="292"/>
      <c r="F316" s="292"/>
      <c r="G316" s="292"/>
      <c r="H316" s="292"/>
      <c r="I316" s="292"/>
      <c r="J316" s="292"/>
      <c r="K316" s="292"/>
      <c r="L316" s="292"/>
      <c r="M316" s="292"/>
      <c r="N316" s="292"/>
      <c r="O316" s="292"/>
      <c r="P316" s="292"/>
      <c r="Q316" s="292"/>
      <c r="R316" s="292"/>
      <c r="S316" s="292"/>
      <c r="T316" s="292"/>
      <c r="U316" s="292"/>
      <c r="V316" s="292"/>
      <c r="W316" s="292"/>
      <c r="X316" s="292"/>
      <c r="Y316" s="292"/>
      <c r="Z316" s="292"/>
    </row>
    <row r="317" ht="12.75" customHeight="1">
      <c r="A317" s="292"/>
      <c r="B317" s="166"/>
      <c r="C317" s="293"/>
      <c r="D317" s="94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</row>
    <row r="318" ht="12.75" customHeight="1">
      <c r="A318" s="292"/>
      <c r="B318" s="166"/>
      <c r="C318" s="293"/>
      <c r="D318" s="94"/>
      <c r="E318" s="292"/>
      <c r="F318" s="292"/>
      <c r="G318" s="292"/>
      <c r="H318" s="292"/>
      <c r="I318" s="292"/>
      <c r="J318" s="292"/>
      <c r="K318" s="292"/>
      <c r="L318" s="292"/>
      <c r="M318" s="292"/>
      <c r="N318" s="292"/>
      <c r="O318" s="292"/>
      <c r="P318" s="292"/>
      <c r="Q318" s="292"/>
      <c r="R318" s="292"/>
      <c r="S318" s="292"/>
      <c r="T318" s="292"/>
      <c r="U318" s="292"/>
      <c r="V318" s="292"/>
      <c r="W318" s="292"/>
      <c r="X318" s="292"/>
      <c r="Y318" s="292"/>
      <c r="Z318" s="292"/>
    </row>
    <row r="319" ht="12.75" customHeight="1">
      <c r="A319" s="292"/>
      <c r="B319" s="166"/>
      <c r="C319" s="293"/>
      <c r="D319" s="94"/>
      <c r="E319" s="292"/>
      <c r="F319" s="292"/>
      <c r="G319" s="292"/>
      <c r="H319" s="292"/>
      <c r="I319" s="292"/>
      <c r="J319" s="292"/>
      <c r="K319" s="292"/>
      <c r="L319" s="292"/>
      <c r="M319" s="292"/>
      <c r="N319" s="292"/>
      <c r="O319" s="292"/>
      <c r="P319" s="292"/>
      <c r="Q319" s="292"/>
      <c r="R319" s="292"/>
      <c r="S319" s="292"/>
      <c r="T319" s="292"/>
      <c r="U319" s="292"/>
      <c r="V319" s="292"/>
      <c r="W319" s="292"/>
      <c r="X319" s="292"/>
      <c r="Y319" s="292"/>
      <c r="Z319" s="292"/>
    </row>
    <row r="320" ht="12.75" customHeight="1">
      <c r="A320" s="292"/>
      <c r="B320" s="166"/>
      <c r="C320" s="293"/>
      <c r="D320" s="94"/>
      <c r="E320" s="292"/>
      <c r="F320" s="292"/>
      <c r="G320" s="292"/>
      <c r="H320" s="292"/>
      <c r="I320" s="292"/>
      <c r="J320" s="292"/>
      <c r="K320" s="292"/>
      <c r="L320" s="292"/>
      <c r="M320" s="292"/>
      <c r="N320" s="292"/>
      <c r="O320" s="292"/>
      <c r="P320" s="292"/>
      <c r="Q320" s="292"/>
      <c r="R320" s="292"/>
      <c r="S320" s="292"/>
      <c r="T320" s="292"/>
      <c r="U320" s="292"/>
      <c r="V320" s="292"/>
      <c r="W320" s="292"/>
      <c r="X320" s="292"/>
      <c r="Y320" s="292"/>
      <c r="Z320" s="292"/>
    </row>
    <row r="321" ht="12.75" customHeight="1">
      <c r="A321" s="292"/>
      <c r="B321" s="166"/>
      <c r="C321" s="293"/>
      <c r="D321" s="94"/>
      <c r="E321" s="292"/>
      <c r="F321" s="292"/>
      <c r="G321" s="292"/>
      <c r="H321" s="292"/>
      <c r="I321" s="292"/>
      <c r="J321" s="292"/>
      <c r="K321" s="292"/>
      <c r="L321" s="292"/>
      <c r="M321" s="292"/>
      <c r="N321" s="292"/>
      <c r="O321" s="292"/>
      <c r="P321" s="292"/>
      <c r="Q321" s="292"/>
      <c r="R321" s="292"/>
      <c r="S321" s="292"/>
      <c r="T321" s="292"/>
      <c r="U321" s="292"/>
      <c r="V321" s="292"/>
      <c r="W321" s="292"/>
      <c r="X321" s="292"/>
      <c r="Y321" s="292"/>
      <c r="Z321" s="292"/>
    </row>
    <row r="322" ht="12.75" customHeight="1">
      <c r="A322" s="292"/>
      <c r="B322" s="166"/>
      <c r="C322" s="293"/>
      <c r="D322" s="94"/>
      <c r="E322" s="292"/>
      <c r="F322" s="292"/>
      <c r="G322" s="292"/>
      <c r="H322" s="292"/>
      <c r="I322" s="292"/>
      <c r="J322" s="292"/>
      <c r="K322" s="292"/>
      <c r="L322" s="292"/>
      <c r="M322" s="292"/>
      <c r="N322" s="292"/>
      <c r="O322" s="292"/>
      <c r="P322" s="292"/>
      <c r="Q322" s="292"/>
      <c r="R322" s="292"/>
      <c r="S322" s="292"/>
      <c r="T322" s="292"/>
      <c r="U322" s="292"/>
      <c r="V322" s="292"/>
      <c r="W322" s="292"/>
      <c r="X322" s="292"/>
      <c r="Y322" s="292"/>
      <c r="Z322" s="292"/>
    </row>
    <row r="323" ht="12.75" customHeight="1">
      <c r="A323" s="292"/>
      <c r="B323" s="166"/>
      <c r="C323" s="293"/>
      <c r="D323" s="94"/>
      <c r="E323" s="292"/>
      <c r="F323" s="292"/>
      <c r="G323" s="292"/>
      <c r="H323" s="292"/>
      <c r="I323" s="292"/>
      <c r="J323" s="292"/>
      <c r="K323" s="292"/>
      <c r="L323" s="292"/>
      <c r="M323" s="292"/>
      <c r="N323" s="292"/>
      <c r="O323" s="292"/>
      <c r="P323" s="292"/>
      <c r="Q323" s="292"/>
      <c r="R323" s="292"/>
      <c r="S323" s="292"/>
      <c r="T323" s="292"/>
      <c r="U323" s="292"/>
      <c r="V323" s="292"/>
      <c r="W323" s="292"/>
      <c r="X323" s="292"/>
      <c r="Y323" s="292"/>
      <c r="Z323" s="292"/>
    </row>
    <row r="324" ht="12.75" customHeight="1">
      <c r="A324" s="292"/>
      <c r="B324" s="166"/>
      <c r="C324" s="293"/>
      <c r="D324" s="94"/>
      <c r="E324" s="292"/>
      <c r="F324" s="292"/>
      <c r="G324" s="292"/>
      <c r="H324" s="292"/>
      <c r="I324" s="292"/>
      <c r="J324" s="292"/>
      <c r="K324" s="292"/>
      <c r="L324" s="292"/>
      <c r="M324" s="292"/>
      <c r="N324" s="292"/>
      <c r="O324" s="292"/>
      <c r="P324" s="292"/>
      <c r="Q324" s="292"/>
      <c r="R324" s="292"/>
      <c r="S324" s="292"/>
      <c r="T324" s="292"/>
      <c r="U324" s="292"/>
      <c r="V324" s="292"/>
      <c r="W324" s="292"/>
      <c r="X324" s="292"/>
      <c r="Y324" s="292"/>
      <c r="Z324" s="292"/>
    </row>
    <row r="325" ht="12.75" customHeight="1">
      <c r="A325" s="292"/>
      <c r="B325" s="166"/>
      <c r="C325" s="293"/>
      <c r="D325" s="94"/>
      <c r="E325" s="292"/>
      <c r="F325" s="292"/>
      <c r="G325" s="292"/>
      <c r="H325" s="292"/>
      <c r="I325" s="292"/>
      <c r="J325" s="292"/>
      <c r="K325" s="292"/>
      <c r="L325" s="292"/>
      <c r="M325" s="292"/>
      <c r="N325" s="292"/>
      <c r="O325" s="292"/>
      <c r="P325" s="292"/>
      <c r="Q325" s="292"/>
      <c r="R325" s="292"/>
      <c r="S325" s="292"/>
      <c r="T325" s="292"/>
      <c r="U325" s="292"/>
      <c r="V325" s="292"/>
      <c r="W325" s="292"/>
      <c r="X325" s="292"/>
      <c r="Y325" s="292"/>
      <c r="Z325" s="292"/>
    </row>
    <row r="326" ht="12.75" customHeight="1">
      <c r="A326" s="292"/>
      <c r="B326" s="166"/>
      <c r="C326" s="293"/>
      <c r="D326" s="94"/>
      <c r="E326" s="292"/>
      <c r="F326" s="292"/>
      <c r="G326" s="292"/>
      <c r="H326" s="292"/>
      <c r="I326" s="292"/>
      <c r="J326" s="292"/>
      <c r="K326" s="292"/>
      <c r="L326" s="292"/>
      <c r="M326" s="292"/>
      <c r="N326" s="292"/>
      <c r="O326" s="292"/>
      <c r="P326" s="292"/>
      <c r="Q326" s="292"/>
      <c r="R326" s="292"/>
      <c r="S326" s="292"/>
      <c r="T326" s="292"/>
      <c r="U326" s="292"/>
      <c r="V326" s="292"/>
      <c r="W326" s="292"/>
      <c r="X326" s="292"/>
      <c r="Y326" s="292"/>
      <c r="Z326" s="292"/>
    </row>
    <row r="327" ht="12.75" customHeight="1">
      <c r="A327" s="292"/>
      <c r="B327" s="166"/>
      <c r="C327" s="293"/>
      <c r="D327" s="94"/>
      <c r="E327" s="292"/>
      <c r="F327" s="292"/>
      <c r="G327" s="292"/>
      <c r="H327" s="292"/>
      <c r="I327" s="292"/>
      <c r="J327" s="292"/>
      <c r="K327" s="292"/>
      <c r="L327" s="292"/>
      <c r="M327" s="292"/>
      <c r="N327" s="292"/>
      <c r="O327" s="292"/>
      <c r="P327" s="292"/>
      <c r="Q327" s="292"/>
      <c r="R327" s="292"/>
      <c r="S327" s="292"/>
      <c r="T327" s="292"/>
      <c r="U327" s="292"/>
      <c r="V327" s="292"/>
      <c r="W327" s="292"/>
      <c r="X327" s="292"/>
      <c r="Y327" s="292"/>
      <c r="Z327" s="292"/>
    </row>
    <row r="328" ht="12.75" customHeight="1">
      <c r="A328" s="292"/>
      <c r="B328" s="166"/>
      <c r="C328" s="293"/>
      <c r="D328" s="94"/>
      <c r="E328" s="292"/>
      <c r="F328" s="292"/>
      <c r="G328" s="292"/>
      <c r="H328" s="292"/>
      <c r="I328" s="292"/>
      <c r="J328" s="292"/>
      <c r="K328" s="292"/>
      <c r="L328" s="292"/>
      <c r="M328" s="292"/>
      <c r="N328" s="292"/>
      <c r="O328" s="292"/>
      <c r="P328" s="292"/>
      <c r="Q328" s="292"/>
      <c r="R328" s="292"/>
      <c r="S328" s="292"/>
      <c r="T328" s="292"/>
      <c r="U328" s="292"/>
      <c r="V328" s="292"/>
      <c r="W328" s="292"/>
      <c r="X328" s="292"/>
      <c r="Y328" s="292"/>
      <c r="Z328" s="292"/>
    </row>
    <row r="329" ht="12.75" customHeight="1">
      <c r="A329" s="292"/>
      <c r="B329" s="166"/>
      <c r="C329" s="293"/>
      <c r="D329" s="94"/>
      <c r="E329" s="292"/>
      <c r="F329" s="292"/>
      <c r="G329" s="292"/>
      <c r="H329" s="292"/>
      <c r="I329" s="292"/>
      <c r="J329" s="292"/>
      <c r="K329" s="292"/>
      <c r="L329" s="292"/>
      <c r="M329" s="292"/>
      <c r="N329" s="292"/>
      <c r="O329" s="292"/>
      <c r="P329" s="292"/>
      <c r="Q329" s="292"/>
      <c r="R329" s="292"/>
      <c r="S329" s="292"/>
      <c r="T329" s="292"/>
      <c r="U329" s="292"/>
      <c r="V329" s="292"/>
      <c r="W329" s="292"/>
      <c r="X329" s="292"/>
      <c r="Y329" s="292"/>
      <c r="Z329" s="292"/>
    </row>
    <row r="330" ht="12.75" customHeight="1">
      <c r="A330" s="292"/>
      <c r="B330" s="166"/>
      <c r="C330" s="293"/>
      <c r="D330" s="94"/>
      <c r="E330" s="292"/>
      <c r="F330" s="292"/>
      <c r="G330" s="292"/>
      <c r="H330" s="292"/>
      <c r="I330" s="292"/>
      <c r="J330" s="292"/>
      <c r="K330" s="292"/>
      <c r="L330" s="292"/>
      <c r="M330" s="292"/>
      <c r="N330" s="292"/>
      <c r="O330" s="292"/>
      <c r="P330" s="292"/>
      <c r="Q330" s="292"/>
      <c r="R330" s="292"/>
      <c r="S330" s="292"/>
      <c r="T330" s="292"/>
      <c r="U330" s="292"/>
      <c r="V330" s="292"/>
      <c r="W330" s="292"/>
      <c r="X330" s="292"/>
      <c r="Y330" s="292"/>
      <c r="Z330" s="292"/>
    </row>
    <row r="331" ht="12.75" customHeight="1">
      <c r="A331" s="292"/>
      <c r="B331" s="166"/>
      <c r="C331" s="293"/>
      <c r="D331" s="94"/>
      <c r="E331" s="292"/>
      <c r="F331" s="292"/>
      <c r="G331" s="292"/>
      <c r="H331" s="292"/>
      <c r="I331" s="292"/>
      <c r="J331" s="292"/>
      <c r="K331" s="292"/>
      <c r="L331" s="292"/>
      <c r="M331" s="292"/>
      <c r="N331" s="292"/>
      <c r="O331" s="292"/>
      <c r="P331" s="292"/>
      <c r="Q331" s="292"/>
      <c r="R331" s="292"/>
      <c r="S331" s="292"/>
      <c r="T331" s="292"/>
      <c r="U331" s="292"/>
      <c r="V331" s="292"/>
      <c r="W331" s="292"/>
      <c r="X331" s="292"/>
      <c r="Y331" s="292"/>
      <c r="Z331" s="292"/>
    </row>
    <row r="332" ht="12.75" customHeight="1">
      <c r="A332" s="292"/>
      <c r="B332" s="166"/>
      <c r="C332" s="293"/>
      <c r="D332" s="94"/>
      <c r="E332" s="292"/>
      <c r="F332" s="292"/>
      <c r="G332" s="292"/>
      <c r="H332" s="292"/>
      <c r="I332" s="292"/>
      <c r="J332" s="292"/>
      <c r="K332" s="292"/>
      <c r="L332" s="292"/>
      <c r="M332" s="292"/>
      <c r="N332" s="292"/>
      <c r="O332" s="292"/>
      <c r="P332" s="292"/>
      <c r="Q332" s="292"/>
      <c r="R332" s="292"/>
      <c r="S332" s="292"/>
      <c r="T332" s="292"/>
      <c r="U332" s="292"/>
      <c r="V332" s="292"/>
      <c r="W332" s="292"/>
      <c r="X332" s="292"/>
      <c r="Y332" s="292"/>
      <c r="Z332" s="292"/>
    </row>
    <row r="333" ht="12.75" customHeight="1">
      <c r="A333" s="292"/>
      <c r="B333" s="166"/>
      <c r="C333" s="293"/>
      <c r="D333" s="94"/>
      <c r="E333" s="292"/>
      <c r="F333" s="292"/>
      <c r="G333" s="292"/>
      <c r="H333" s="292"/>
      <c r="I333" s="292"/>
      <c r="J333" s="292"/>
      <c r="K333" s="292"/>
      <c r="L333" s="292"/>
      <c r="M333" s="292"/>
      <c r="N333" s="292"/>
      <c r="O333" s="292"/>
      <c r="P333" s="292"/>
      <c r="Q333" s="292"/>
      <c r="R333" s="292"/>
      <c r="S333" s="292"/>
      <c r="T333" s="292"/>
      <c r="U333" s="292"/>
      <c r="V333" s="292"/>
      <c r="W333" s="292"/>
      <c r="X333" s="292"/>
      <c r="Y333" s="292"/>
      <c r="Z333" s="292"/>
    </row>
    <row r="334" ht="12.75" customHeight="1">
      <c r="A334" s="292"/>
      <c r="B334" s="166"/>
      <c r="C334" s="293"/>
      <c r="D334" s="94"/>
      <c r="E334" s="292"/>
      <c r="F334" s="292"/>
      <c r="G334" s="292"/>
      <c r="H334" s="292"/>
      <c r="I334" s="292"/>
      <c r="J334" s="292"/>
      <c r="K334" s="292"/>
      <c r="L334" s="292"/>
      <c r="M334" s="292"/>
      <c r="N334" s="292"/>
      <c r="O334" s="292"/>
      <c r="P334" s="292"/>
      <c r="Q334" s="292"/>
      <c r="R334" s="292"/>
      <c r="S334" s="292"/>
      <c r="T334" s="292"/>
      <c r="U334" s="292"/>
      <c r="V334" s="292"/>
      <c r="W334" s="292"/>
      <c r="X334" s="292"/>
      <c r="Y334" s="292"/>
      <c r="Z334" s="292"/>
    </row>
    <row r="335" ht="12.75" customHeight="1">
      <c r="A335" s="292"/>
      <c r="B335" s="166"/>
      <c r="C335" s="293"/>
      <c r="D335" s="94"/>
      <c r="E335" s="292"/>
      <c r="F335" s="292"/>
      <c r="G335" s="292"/>
      <c r="H335" s="292"/>
      <c r="I335" s="292"/>
      <c r="J335" s="292"/>
      <c r="K335" s="292"/>
      <c r="L335" s="292"/>
      <c r="M335" s="292"/>
      <c r="N335" s="292"/>
      <c r="O335" s="292"/>
      <c r="P335" s="292"/>
      <c r="Q335" s="292"/>
      <c r="R335" s="292"/>
      <c r="S335" s="292"/>
      <c r="T335" s="292"/>
      <c r="U335" s="292"/>
      <c r="V335" s="292"/>
      <c r="W335" s="292"/>
      <c r="X335" s="292"/>
      <c r="Y335" s="292"/>
      <c r="Z335" s="292"/>
    </row>
    <row r="336" ht="12.75" customHeight="1">
      <c r="A336" s="292"/>
      <c r="B336" s="166"/>
      <c r="C336" s="293"/>
      <c r="D336" s="94"/>
      <c r="E336" s="292"/>
      <c r="F336" s="292"/>
      <c r="G336" s="292"/>
      <c r="H336" s="292"/>
      <c r="I336" s="292"/>
      <c r="J336" s="292"/>
      <c r="K336" s="292"/>
      <c r="L336" s="292"/>
      <c r="M336" s="292"/>
      <c r="N336" s="292"/>
      <c r="O336" s="292"/>
      <c r="P336" s="292"/>
      <c r="Q336" s="292"/>
      <c r="R336" s="292"/>
      <c r="S336" s="292"/>
      <c r="T336" s="292"/>
      <c r="U336" s="292"/>
      <c r="V336" s="292"/>
      <c r="W336" s="292"/>
      <c r="X336" s="292"/>
      <c r="Y336" s="292"/>
      <c r="Z336" s="292"/>
    </row>
    <row r="337" ht="12.75" customHeight="1">
      <c r="A337" s="292"/>
      <c r="B337" s="166"/>
      <c r="C337" s="293"/>
      <c r="D337" s="94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P337" s="292"/>
      <c r="Q337" s="292"/>
      <c r="R337" s="292"/>
      <c r="S337" s="292"/>
      <c r="T337" s="292"/>
      <c r="U337" s="292"/>
      <c r="V337" s="292"/>
      <c r="W337" s="292"/>
      <c r="X337" s="292"/>
      <c r="Y337" s="292"/>
      <c r="Z337" s="292"/>
    </row>
    <row r="338" ht="12.75" customHeight="1">
      <c r="A338" s="292"/>
      <c r="B338" s="166"/>
      <c r="C338" s="293"/>
      <c r="D338" s="94"/>
      <c r="E338" s="292"/>
      <c r="F338" s="292"/>
      <c r="G338" s="292"/>
      <c r="H338" s="292"/>
      <c r="I338" s="292"/>
      <c r="J338" s="292"/>
      <c r="K338" s="292"/>
      <c r="L338" s="292"/>
      <c r="M338" s="292"/>
      <c r="N338" s="292"/>
      <c r="O338" s="292"/>
      <c r="P338" s="292"/>
      <c r="Q338" s="292"/>
      <c r="R338" s="292"/>
      <c r="S338" s="292"/>
      <c r="T338" s="292"/>
      <c r="U338" s="292"/>
      <c r="V338" s="292"/>
      <c r="W338" s="292"/>
      <c r="X338" s="292"/>
      <c r="Y338" s="292"/>
      <c r="Z338" s="292"/>
    </row>
    <row r="339" ht="12.75" customHeight="1">
      <c r="A339" s="292"/>
      <c r="B339" s="166"/>
      <c r="C339" s="293"/>
      <c r="D339" s="94"/>
      <c r="E339" s="292"/>
      <c r="F339" s="292"/>
      <c r="G339" s="292"/>
      <c r="H339" s="292"/>
      <c r="I339" s="292"/>
      <c r="J339" s="292"/>
      <c r="K339" s="292"/>
      <c r="L339" s="292"/>
      <c r="M339" s="292"/>
      <c r="N339" s="292"/>
      <c r="O339" s="292"/>
      <c r="P339" s="292"/>
      <c r="Q339" s="292"/>
      <c r="R339" s="292"/>
      <c r="S339" s="292"/>
      <c r="T339" s="292"/>
      <c r="U339" s="292"/>
      <c r="V339" s="292"/>
      <c r="W339" s="292"/>
      <c r="X339" s="292"/>
      <c r="Y339" s="292"/>
      <c r="Z339" s="292"/>
    </row>
    <row r="340" ht="12.75" customHeight="1">
      <c r="A340" s="292"/>
      <c r="B340" s="166"/>
      <c r="C340" s="293"/>
      <c r="D340" s="94"/>
      <c r="E340" s="292"/>
      <c r="F340" s="292"/>
      <c r="G340" s="292"/>
      <c r="H340" s="292"/>
      <c r="I340" s="292"/>
      <c r="J340" s="292"/>
      <c r="K340" s="292"/>
      <c r="L340" s="292"/>
      <c r="M340" s="292"/>
      <c r="N340" s="292"/>
      <c r="O340" s="292"/>
      <c r="P340" s="292"/>
      <c r="Q340" s="292"/>
      <c r="R340" s="292"/>
      <c r="S340" s="292"/>
      <c r="T340" s="292"/>
      <c r="U340" s="292"/>
      <c r="V340" s="292"/>
      <c r="W340" s="292"/>
      <c r="X340" s="292"/>
      <c r="Y340" s="292"/>
      <c r="Z340" s="292"/>
    </row>
    <row r="341" ht="12.75" customHeight="1">
      <c r="A341" s="292"/>
      <c r="B341" s="166"/>
      <c r="C341" s="293"/>
      <c r="D341" s="94"/>
      <c r="E341" s="292"/>
      <c r="F341" s="292"/>
      <c r="G341" s="292"/>
      <c r="H341" s="292"/>
      <c r="I341" s="292"/>
      <c r="J341" s="292"/>
      <c r="K341" s="292"/>
      <c r="L341" s="292"/>
      <c r="M341" s="292"/>
      <c r="N341" s="292"/>
      <c r="O341" s="292"/>
      <c r="P341" s="292"/>
      <c r="Q341" s="292"/>
      <c r="R341" s="292"/>
      <c r="S341" s="292"/>
      <c r="T341" s="292"/>
      <c r="U341" s="292"/>
      <c r="V341" s="292"/>
      <c r="W341" s="292"/>
      <c r="X341" s="292"/>
      <c r="Y341" s="292"/>
      <c r="Z341" s="292"/>
    </row>
    <row r="342" ht="12.75" customHeight="1">
      <c r="A342" s="292"/>
      <c r="B342" s="166"/>
      <c r="C342" s="293"/>
      <c r="D342" s="94"/>
      <c r="E342" s="292"/>
      <c r="F342" s="292"/>
      <c r="G342" s="292"/>
      <c r="H342" s="292"/>
      <c r="I342" s="292"/>
      <c r="J342" s="292"/>
      <c r="K342" s="292"/>
      <c r="L342" s="292"/>
      <c r="M342" s="292"/>
      <c r="N342" s="292"/>
      <c r="O342" s="292"/>
      <c r="P342" s="292"/>
      <c r="Q342" s="292"/>
      <c r="R342" s="292"/>
      <c r="S342" s="292"/>
      <c r="T342" s="292"/>
      <c r="U342" s="292"/>
      <c r="V342" s="292"/>
      <c r="W342" s="292"/>
      <c r="X342" s="292"/>
      <c r="Y342" s="292"/>
      <c r="Z342" s="292"/>
    </row>
    <row r="343" ht="12.75" customHeight="1">
      <c r="A343" s="292"/>
      <c r="B343" s="166"/>
      <c r="C343" s="293"/>
      <c r="D343" s="94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</row>
    <row r="344" ht="12.75" customHeight="1">
      <c r="A344" s="292"/>
      <c r="B344" s="166"/>
      <c r="C344" s="293"/>
      <c r="D344" s="94"/>
      <c r="E344" s="292"/>
      <c r="F344" s="292"/>
      <c r="G344" s="292"/>
      <c r="H344" s="292"/>
      <c r="I344" s="292"/>
      <c r="J344" s="292"/>
      <c r="K344" s="292"/>
      <c r="L344" s="292"/>
      <c r="M344" s="292"/>
      <c r="N344" s="292"/>
      <c r="O344" s="292"/>
      <c r="P344" s="292"/>
      <c r="Q344" s="292"/>
      <c r="R344" s="292"/>
      <c r="S344" s="292"/>
      <c r="T344" s="292"/>
      <c r="U344" s="292"/>
      <c r="V344" s="292"/>
      <c r="W344" s="292"/>
      <c r="X344" s="292"/>
      <c r="Y344" s="292"/>
      <c r="Z344" s="292"/>
    </row>
    <row r="345" ht="12.75" customHeight="1">
      <c r="A345" s="292"/>
      <c r="B345" s="166"/>
      <c r="C345" s="293"/>
      <c r="D345" s="94"/>
      <c r="E345" s="292"/>
      <c r="F345" s="292"/>
      <c r="G345" s="292"/>
      <c r="H345" s="292"/>
      <c r="I345" s="292"/>
      <c r="J345" s="292"/>
      <c r="K345" s="292"/>
      <c r="L345" s="292"/>
      <c r="M345" s="292"/>
      <c r="N345" s="292"/>
      <c r="O345" s="292"/>
      <c r="P345" s="292"/>
      <c r="Q345" s="292"/>
      <c r="R345" s="292"/>
      <c r="S345" s="292"/>
      <c r="T345" s="292"/>
      <c r="U345" s="292"/>
      <c r="V345" s="292"/>
      <c r="W345" s="292"/>
      <c r="X345" s="292"/>
      <c r="Y345" s="292"/>
      <c r="Z345" s="292"/>
    </row>
    <row r="346" ht="12.75" customHeight="1">
      <c r="A346" s="292"/>
      <c r="B346" s="166"/>
      <c r="C346" s="293"/>
      <c r="D346" s="94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</row>
    <row r="347" ht="12.75" customHeight="1">
      <c r="A347" s="292"/>
      <c r="B347" s="166"/>
      <c r="C347" s="293"/>
      <c r="D347" s="94"/>
      <c r="E347" s="292"/>
      <c r="F347" s="292"/>
      <c r="G347" s="292"/>
      <c r="H347" s="292"/>
      <c r="I347" s="292"/>
      <c r="J347" s="292"/>
      <c r="K347" s="292"/>
      <c r="L347" s="292"/>
      <c r="M347" s="292"/>
      <c r="N347" s="292"/>
      <c r="O347" s="292"/>
      <c r="P347" s="292"/>
      <c r="Q347" s="292"/>
      <c r="R347" s="292"/>
      <c r="S347" s="292"/>
      <c r="T347" s="292"/>
      <c r="U347" s="292"/>
      <c r="V347" s="292"/>
      <c r="W347" s="292"/>
      <c r="X347" s="292"/>
      <c r="Y347" s="292"/>
      <c r="Z347" s="292"/>
    </row>
    <row r="348" ht="12.75" customHeight="1">
      <c r="A348" s="292"/>
      <c r="B348" s="166"/>
      <c r="C348" s="293"/>
      <c r="D348" s="94"/>
      <c r="E348" s="292"/>
      <c r="F348" s="292"/>
      <c r="G348" s="292"/>
      <c r="H348" s="292"/>
      <c r="I348" s="292"/>
      <c r="J348" s="292"/>
      <c r="K348" s="292"/>
      <c r="L348" s="292"/>
      <c r="M348" s="292"/>
      <c r="N348" s="292"/>
      <c r="O348" s="292"/>
      <c r="P348" s="292"/>
      <c r="Q348" s="292"/>
      <c r="R348" s="292"/>
      <c r="S348" s="292"/>
      <c r="T348" s="292"/>
      <c r="U348" s="292"/>
      <c r="V348" s="292"/>
      <c r="W348" s="292"/>
      <c r="X348" s="292"/>
      <c r="Y348" s="292"/>
      <c r="Z348" s="292"/>
    </row>
    <row r="349" ht="12.75" customHeight="1">
      <c r="A349" s="292"/>
      <c r="B349" s="166"/>
      <c r="C349" s="293"/>
      <c r="D349" s="94"/>
      <c r="E349" s="292"/>
      <c r="F349" s="292"/>
      <c r="G349" s="292"/>
      <c r="H349" s="292"/>
      <c r="I349" s="292"/>
      <c r="J349" s="292"/>
      <c r="K349" s="292"/>
      <c r="L349" s="292"/>
      <c r="M349" s="292"/>
      <c r="N349" s="292"/>
      <c r="O349" s="292"/>
      <c r="P349" s="292"/>
      <c r="Q349" s="292"/>
      <c r="R349" s="292"/>
      <c r="S349" s="292"/>
      <c r="T349" s="292"/>
      <c r="U349" s="292"/>
      <c r="V349" s="292"/>
      <c r="W349" s="292"/>
      <c r="X349" s="292"/>
      <c r="Y349" s="292"/>
      <c r="Z349" s="292"/>
    </row>
    <row r="350" ht="12.75" customHeight="1">
      <c r="A350" s="292"/>
      <c r="B350" s="166"/>
      <c r="C350" s="293"/>
      <c r="D350" s="94"/>
      <c r="E350" s="292"/>
      <c r="F350" s="292"/>
      <c r="G350" s="292"/>
      <c r="H350" s="292"/>
      <c r="I350" s="292"/>
      <c r="J350" s="292"/>
      <c r="K350" s="292"/>
      <c r="L350" s="292"/>
      <c r="M350" s="292"/>
      <c r="N350" s="292"/>
      <c r="O350" s="292"/>
      <c r="P350" s="292"/>
      <c r="Q350" s="292"/>
      <c r="R350" s="292"/>
      <c r="S350" s="292"/>
      <c r="T350" s="292"/>
      <c r="U350" s="292"/>
      <c r="V350" s="292"/>
      <c r="W350" s="292"/>
      <c r="X350" s="292"/>
      <c r="Y350" s="292"/>
      <c r="Z350" s="292"/>
    </row>
    <row r="351" ht="12.75" customHeight="1">
      <c r="A351" s="292"/>
      <c r="B351" s="166"/>
      <c r="C351" s="293"/>
      <c r="D351" s="94"/>
      <c r="E351" s="292"/>
      <c r="F351" s="292"/>
      <c r="G351" s="292"/>
      <c r="H351" s="292"/>
      <c r="I351" s="292"/>
      <c r="J351" s="292"/>
      <c r="K351" s="292"/>
      <c r="L351" s="292"/>
      <c r="M351" s="292"/>
      <c r="N351" s="292"/>
      <c r="O351" s="292"/>
      <c r="P351" s="292"/>
      <c r="Q351" s="292"/>
      <c r="R351" s="292"/>
      <c r="S351" s="292"/>
      <c r="T351" s="292"/>
      <c r="U351" s="292"/>
      <c r="V351" s="292"/>
      <c r="W351" s="292"/>
      <c r="X351" s="292"/>
      <c r="Y351" s="292"/>
      <c r="Z351" s="292"/>
    </row>
    <row r="352" ht="12.75" customHeight="1">
      <c r="A352" s="292"/>
      <c r="B352" s="166"/>
      <c r="C352" s="293"/>
      <c r="D352" s="94"/>
      <c r="E352" s="292"/>
      <c r="F352" s="292"/>
      <c r="G352" s="292"/>
      <c r="H352" s="292"/>
      <c r="I352" s="292"/>
      <c r="J352" s="292"/>
      <c r="K352" s="292"/>
      <c r="L352" s="292"/>
      <c r="M352" s="292"/>
      <c r="N352" s="292"/>
      <c r="O352" s="292"/>
      <c r="P352" s="292"/>
      <c r="Q352" s="292"/>
      <c r="R352" s="292"/>
      <c r="S352" s="292"/>
      <c r="T352" s="292"/>
      <c r="U352" s="292"/>
      <c r="V352" s="292"/>
      <c r="W352" s="292"/>
      <c r="X352" s="292"/>
      <c r="Y352" s="292"/>
      <c r="Z352" s="292"/>
    </row>
    <row r="353" ht="12.75" customHeight="1">
      <c r="A353" s="292"/>
      <c r="B353" s="166"/>
      <c r="C353" s="293"/>
      <c r="D353" s="94"/>
      <c r="E353" s="292"/>
      <c r="F353" s="292"/>
      <c r="G353" s="292"/>
      <c r="H353" s="292"/>
      <c r="I353" s="292"/>
      <c r="J353" s="292"/>
      <c r="K353" s="292"/>
      <c r="L353" s="292"/>
      <c r="M353" s="292"/>
      <c r="N353" s="292"/>
      <c r="O353" s="292"/>
      <c r="P353" s="292"/>
      <c r="Q353" s="292"/>
      <c r="R353" s="292"/>
      <c r="S353" s="292"/>
      <c r="T353" s="292"/>
      <c r="U353" s="292"/>
      <c r="V353" s="292"/>
      <c r="W353" s="292"/>
      <c r="X353" s="292"/>
      <c r="Y353" s="292"/>
      <c r="Z353" s="292"/>
    </row>
    <row r="354" ht="12.75" customHeight="1">
      <c r="A354" s="292"/>
      <c r="B354" s="166"/>
      <c r="C354" s="293"/>
      <c r="D354" s="94"/>
      <c r="E354" s="292"/>
      <c r="F354" s="292"/>
      <c r="G354" s="292"/>
      <c r="H354" s="292"/>
      <c r="I354" s="292"/>
      <c r="J354" s="292"/>
      <c r="K354" s="292"/>
      <c r="L354" s="292"/>
      <c r="M354" s="292"/>
      <c r="N354" s="292"/>
      <c r="O354" s="292"/>
      <c r="P354" s="292"/>
      <c r="Q354" s="292"/>
      <c r="R354" s="292"/>
      <c r="S354" s="292"/>
      <c r="T354" s="292"/>
      <c r="U354" s="292"/>
      <c r="V354" s="292"/>
      <c r="W354" s="292"/>
      <c r="X354" s="292"/>
      <c r="Y354" s="292"/>
      <c r="Z354" s="292"/>
    </row>
    <row r="355" ht="12.75" customHeight="1">
      <c r="A355" s="292"/>
      <c r="B355" s="166"/>
      <c r="C355" s="293"/>
      <c r="D355" s="94"/>
      <c r="E355" s="292"/>
      <c r="F355" s="292"/>
      <c r="G355" s="292"/>
      <c r="H355" s="292"/>
      <c r="I355" s="292"/>
      <c r="J355" s="292"/>
      <c r="K355" s="292"/>
      <c r="L355" s="292"/>
      <c r="M355" s="292"/>
      <c r="N355" s="292"/>
      <c r="O355" s="292"/>
      <c r="P355" s="292"/>
      <c r="Q355" s="292"/>
      <c r="R355" s="292"/>
      <c r="S355" s="292"/>
      <c r="T355" s="292"/>
      <c r="U355" s="292"/>
      <c r="V355" s="292"/>
      <c r="W355" s="292"/>
      <c r="X355" s="292"/>
      <c r="Y355" s="292"/>
      <c r="Z355" s="292"/>
    </row>
    <row r="356" ht="12.75" customHeight="1">
      <c r="A356" s="292"/>
      <c r="B356" s="166"/>
      <c r="C356" s="293"/>
      <c r="D356" s="94"/>
      <c r="E356" s="292"/>
      <c r="F356" s="292"/>
      <c r="G356" s="292"/>
      <c r="H356" s="292"/>
      <c r="I356" s="292"/>
      <c r="J356" s="292"/>
      <c r="K356" s="292"/>
      <c r="L356" s="292"/>
      <c r="M356" s="292"/>
      <c r="N356" s="292"/>
      <c r="O356" s="292"/>
      <c r="P356" s="292"/>
      <c r="Q356" s="292"/>
      <c r="R356" s="292"/>
      <c r="S356" s="292"/>
      <c r="T356" s="292"/>
      <c r="U356" s="292"/>
      <c r="V356" s="292"/>
      <c r="W356" s="292"/>
      <c r="X356" s="292"/>
      <c r="Y356" s="292"/>
      <c r="Z356" s="292"/>
    </row>
    <row r="357" ht="12.75" customHeight="1">
      <c r="A357" s="292"/>
      <c r="B357" s="166"/>
      <c r="C357" s="293"/>
      <c r="D357" s="94"/>
      <c r="E357" s="292"/>
      <c r="F357" s="292"/>
      <c r="G357" s="292"/>
      <c r="H357" s="292"/>
      <c r="I357" s="292"/>
      <c r="J357" s="292"/>
      <c r="K357" s="292"/>
      <c r="L357" s="292"/>
      <c r="M357" s="292"/>
      <c r="N357" s="292"/>
      <c r="O357" s="292"/>
      <c r="P357" s="292"/>
      <c r="Q357" s="292"/>
      <c r="R357" s="292"/>
      <c r="S357" s="292"/>
      <c r="T357" s="292"/>
      <c r="U357" s="292"/>
      <c r="V357" s="292"/>
      <c r="W357" s="292"/>
      <c r="X357" s="292"/>
      <c r="Y357" s="292"/>
      <c r="Z357" s="292"/>
    </row>
    <row r="358" ht="12.75" customHeight="1">
      <c r="A358" s="292"/>
      <c r="B358" s="166"/>
      <c r="C358" s="293"/>
      <c r="D358" s="94"/>
      <c r="E358" s="292"/>
      <c r="F358" s="292"/>
      <c r="G358" s="292"/>
      <c r="H358" s="292"/>
      <c r="I358" s="292"/>
      <c r="J358" s="292"/>
      <c r="K358" s="292"/>
      <c r="L358" s="292"/>
      <c r="M358" s="292"/>
      <c r="N358" s="292"/>
      <c r="O358" s="292"/>
      <c r="P358" s="292"/>
      <c r="Q358" s="292"/>
      <c r="R358" s="292"/>
      <c r="S358" s="292"/>
      <c r="T358" s="292"/>
      <c r="U358" s="292"/>
      <c r="V358" s="292"/>
      <c r="W358" s="292"/>
      <c r="X358" s="292"/>
      <c r="Y358" s="292"/>
      <c r="Z358" s="292"/>
    </row>
    <row r="359" ht="12.75" customHeight="1">
      <c r="A359" s="292"/>
      <c r="B359" s="166"/>
      <c r="C359" s="293"/>
      <c r="D359" s="94"/>
      <c r="E359" s="292"/>
      <c r="F359" s="292"/>
      <c r="G359" s="292"/>
      <c r="H359" s="292"/>
      <c r="I359" s="292"/>
      <c r="J359" s="292"/>
      <c r="K359" s="292"/>
      <c r="L359" s="292"/>
      <c r="M359" s="292"/>
      <c r="N359" s="292"/>
      <c r="O359" s="292"/>
      <c r="P359" s="292"/>
      <c r="Q359" s="292"/>
      <c r="R359" s="292"/>
      <c r="S359" s="292"/>
      <c r="T359" s="292"/>
      <c r="U359" s="292"/>
      <c r="V359" s="292"/>
      <c r="W359" s="292"/>
      <c r="X359" s="292"/>
      <c r="Y359" s="292"/>
      <c r="Z359" s="292"/>
    </row>
    <row r="360" ht="12.75" customHeight="1">
      <c r="A360" s="292"/>
      <c r="B360" s="166"/>
      <c r="C360" s="293"/>
      <c r="D360" s="94"/>
      <c r="E360" s="292"/>
      <c r="F360" s="292"/>
      <c r="G360" s="292"/>
      <c r="H360" s="292"/>
      <c r="I360" s="292"/>
      <c r="J360" s="292"/>
      <c r="K360" s="292"/>
      <c r="L360" s="292"/>
      <c r="M360" s="292"/>
      <c r="N360" s="292"/>
      <c r="O360" s="292"/>
      <c r="P360" s="292"/>
      <c r="Q360" s="292"/>
      <c r="R360" s="292"/>
      <c r="S360" s="292"/>
      <c r="T360" s="292"/>
      <c r="U360" s="292"/>
      <c r="V360" s="292"/>
      <c r="W360" s="292"/>
      <c r="X360" s="292"/>
      <c r="Y360" s="292"/>
      <c r="Z360" s="292"/>
    </row>
    <row r="361" ht="12.75" customHeight="1">
      <c r="A361" s="292"/>
      <c r="B361" s="166"/>
      <c r="C361" s="293"/>
      <c r="D361" s="94"/>
      <c r="E361" s="292"/>
      <c r="F361" s="292"/>
      <c r="G361" s="292"/>
      <c r="H361" s="292"/>
      <c r="I361" s="292"/>
      <c r="J361" s="292"/>
      <c r="K361" s="292"/>
      <c r="L361" s="292"/>
      <c r="M361" s="292"/>
      <c r="N361" s="292"/>
      <c r="O361" s="292"/>
      <c r="P361" s="292"/>
      <c r="Q361" s="292"/>
      <c r="R361" s="292"/>
      <c r="S361" s="292"/>
      <c r="T361" s="292"/>
      <c r="U361" s="292"/>
      <c r="V361" s="292"/>
      <c r="W361" s="292"/>
      <c r="X361" s="292"/>
      <c r="Y361" s="292"/>
      <c r="Z361" s="292"/>
    </row>
    <row r="362" ht="12.75" customHeight="1">
      <c r="A362" s="292"/>
      <c r="B362" s="166"/>
      <c r="C362" s="293"/>
      <c r="D362" s="94"/>
      <c r="E362" s="292"/>
      <c r="F362" s="292"/>
      <c r="G362" s="292"/>
      <c r="H362" s="292"/>
      <c r="I362" s="292"/>
      <c r="J362" s="292"/>
      <c r="K362" s="292"/>
      <c r="L362" s="292"/>
      <c r="M362" s="292"/>
      <c r="N362" s="292"/>
      <c r="O362" s="292"/>
      <c r="P362" s="292"/>
      <c r="Q362" s="292"/>
      <c r="R362" s="292"/>
      <c r="S362" s="292"/>
      <c r="T362" s="292"/>
      <c r="U362" s="292"/>
      <c r="V362" s="292"/>
      <c r="W362" s="292"/>
      <c r="X362" s="292"/>
      <c r="Y362" s="292"/>
      <c r="Z362" s="292"/>
    </row>
    <row r="363" ht="12.75" customHeight="1">
      <c r="A363" s="292"/>
      <c r="B363" s="166"/>
      <c r="C363" s="293"/>
      <c r="D363" s="94"/>
      <c r="E363" s="292"/>
      <c r="F363" s="292"/>
      <c r="G363" s="292"/>
      <c r="H363" s="292"/>
      <c r="I363" s="292"/>
      <c r="J363" s="292"/>
      <c r="K363" s="292"/>
      <c r="L363" s="292"/>
      <c r="M363" s="292"/>
      <c r="N363" s="292"/>
      <c r="O363" s="292"/>
      <c r="P363" s="292"/>
      <c r="Q363" s="292"/>
      <c r="R363" s="292"/>
      <c r="S363" s="292"/>
      <c r="T363" s="292"/>
      <c r="U363" s="292"/>
      <c r="V363" s="292"/>
      <c r="W363" s="292"/>
      <c r="X363" s="292"/>
      <c r="Y363" s="292"/>
      <c r="Z363" s="292"/>
    </row>
    <row r="364" ht="12.75" customHeight="1">
      <c r="A364" s="292"/>
      <c r="B364" s="166"/>
      <c r="C364" s="293"/>
      <c r="D364" s="94"/>
      <c r="E364" s="292"/>
      <c r="F364" s="292"/>
      <c r="G364" s="292"/>
      <c r="H364" s="292"/>
      <c r="I364" s="292"/>
      <c r="J364" s="292"/>
      <c r="K364" s="292"/>
      <c r="L364" s="292"/>
      <c r="M364" s="292"/>
      <c r="N364" s="292"/>
      <c r="O364" s="292"/>
      <c r="P364" s="292"/>
      <c r="Q364" s="292"/>
      <c r="R364" s="292"/>
      <c r="S364" s="292"/>
      <c r="T364" s="292"/>
      <c r="U364" s="292"/>
      <c r="V364" s="292"/>
      <c r="W364" s="292"/>
      <c r="X364" s="292"/>
      <c r="Y364" s="292"/>
      <c r="Z364" s="292"/>
    </row>
    <row r="365" ht="12.75" customHeight="1">
      <c r="A365" s="292"/>
      <c r="B365" s="166"/>
      <c r="C365" s="293"/>
      <c r="D365" s="94"/>
      <c r="E365" s="292"/>
      <c r="F365" s="292"/>
      <c r="G365" s="292"/>
      <c r="H365" s="292"/>
      <c r="I365" s="292"/>
      <c r="J365" s="292"/>
      <c r="K365" s="292"/>
      <c r="L365" s="292"/>
      <c r="M365" s="292"/>
      <c r="N365" s="292"/>
      <c r="O365" s="292"/>
      <c r="P365" s="292"/>
      <c r="Q365" s="292"/>
      <c r="R365" s="292"/>
      <c r="S365" s="292"/>
      <c r="T365" s="292"/>
      <c r="U365" s="292"/>
      <c r="V365" s="292"/>
      <c r="W365" s="292"/>
      <c r="X365" s="292"/>
      <c r="Y365" s="292"/>
      <c r="Z365" s="292"/>
    </row>
    <row r="366" ht="12.75" customHeight="1">
      <c r="A366" s="292"/>
      <c r="B366" s="166"/>
      <c r="C366" s="293"/>
      <c r="D366" s="94"/>
      <c r="E366" s="292"/>
      <c r="F366" s="292"/>
      <c r="G366" s="292"/>
      <c r="H366" s="292"/>
      <c r="I366" s="292"/>
      <c r="J366" s="292"/>
      <c r="K366" s="292"/>
      <c r="L366" s="292"/>
      <c r="M366" s="292"/>
      <c r="N366" s="292"/>
      <c r="O366" s="292"/>
      <c r="P366" s="292"/>
      <c r="Q366" s="292"/>
      <c r="R366" s="292"/>
      <c r="S366" s="292"/>
      <c r="T366" s="292"/>
      <c r="U366" s="292"/>
      <c r="V366" s="292"/>
      <c r="W366" s="292"/>
      <c r="X366" s="292"/>
      <c r="Y366" s="292"/>
      <c r="Z366" s="292"/>
    </row>
    <row r="367" ht="12.75" customHeight="1">
      <c r="A367" s="292"/>
      <c r="B367" s="166"/>
      <c r="C367" s="293"/>
      <c r="D367" s="94"/>
      <c r="E367" s="292"/>
      <c r="F367" s="292"/>
      <c r="G367" s="292"/>
      <c r="H367" s="292"/>
      <c r="I367" s="292"/>
      <c r="J367" s="292"/>
      <c r="K367" s="292"/>
      <c r="L367" s="292"/>
      <c r="M367" s="292"/>
      <c r="N367" s="292"/>
      <c r="O367" s="292"/>
      <c r="P367" s="292"/>
      <c r="Q367" s="292"/>
      <c r="R367" s="292"/>
      <c r="S367" s="292"/>
      <c r="T367" s="292"/>
      <c r="U367" s="292"/>
      <c r="V367" s="292"/>
      <c r="W367" s="292"/>
      <c r="X367" s="292"/>
      <c r="Y367" s="292"/>
      <c r="Z367" s="292"/>
    </row>
    <row r="368" ht="12.75" customHeight="1">
      <c r="A368" s="292"/>
      <c r="B368" s="166"/>
      <c r="C368" s="293"/>
      <c r="D368" s="94"/>
      <c r="E368" s="292"/>
      <c r="F368" s="292"/>
      <c r="G368" s="292"/>
      <c r="H368" s="292"/>
      <c r="I368" s="292"/>
      <c r="J368" s="292"/>
      <c r="K368" s="292"/>
      <c r="L368" s="292"/>
      <c r="M368" s="292"/>
      <c r="N368" s="292"/>
      <c r="O368" s="292"/>
      <c r="P368" s="292"/>
      <c r="Q368" s="292"/>
      <c r="R368" s="292"/>
      <c r="S368" s="292"/>
      <c r="T368" s="292"/>
      <c r="U368" s="292"/>
      <c r="V368" s="292"/>
      <c r="W368" s="292"/>
      <c r="X368" s="292"/>
      <c r="Y368" s="292"/>
      <c r="Z368" s="292"/>
    </row>
    <row r="369" ht="12.75" customHeight="1">
      <c r="A369" s="292"/>
      <c r="B369" s="166"/>
      <c r="C369" s="293"/>
      <c r="D369" s="94"/>
      <c r="E369" s="292"/>
      <c r="F369" s="292"/>
      <c r="G369" s="292"/>
      <c r="H369" s="292"/>
      <c r="I369" s="292"/>
      <c r="J369" s="292"/>
      <c r="K369" s="292"/>
      <c r="L369" s="292"/>
      <c r="M369" s="292"/>
      <c r="N369" s="292"/>
      <c r="O369" s="292"/>
      <c r="P369" s="292"/>
      <c r="Q369" s="292"/>
      <c r="R369" s="292"/>
      <c r="S369" s="292"/>
      <c r="T369" s="292"/>
      <c r="U369" s="292"/>
      <c r="V369" s="292"/>
      <c r="W369" s="292"/>
      <c r="X369" s="292"/>
      <c r="Y369" s="292"/>
      <c r="Z369" s="292"/>
    </row>
    <row r="370" ht="12.75" customHeight="1">
      <c r="A370" s="292"/>
      <c r="B370" s="166"/>
      <c r="C370" s="293"/>
      <c r="D370" s="94"/>
      <c r="E370" s="292"/>
      <c r="F370" s="292"/>
      <c r="G370" s="292"/>
      <c r="H370" s="292"/>
      <c r="I370" s="292"/>
      <c r="J370" s="292"/>
      <c r="K370" s="292"/>
      <c r="L370" s="292"/>
      <c r="M370" s="292"/>
      <c r="N370" s="292"/>
      <c r="O370" s="292"/>
      <c r="P370" s="292"/>
      <c r="Q370" s="292"/>
      <c r="R370" s="292"/>
      <c r="S370" s="292"/>
      <c r="T370" s="292"/>
      <c r="U370" s="292"/>
      <c r="V370" s="292"/>
      <c r="W370" s="292"/>
      <c r="X370" s="292"/>
      <c r="Y370" s="292"/>
      <c r="Z370" s="292"/>
    </row>
    <row r="371" ht="12.75" customHeight="1">
      <c r="A371" s="292"/>
      <c r="B371" s="166"/>
      <c r="C371" s="293"/>
      <c r="D371" s="94"/>
      <c r="E371" s="292"/>
      <c r="F371" s="292"/>
      <c r="G371" s="292"/>
      <c r="H371" s="292"/>
      <c r="I371" s="292"/>
      <c r="J371" s="292"/>
      <c r="K371" s="292"/>
      <c r="L371" s="292"/>
      <c r="M371" s="292"/>
      <c r="N371" s="292"/>
      <c r="O371" s="292"/>
      <c r="P371" s="292"/>
      <c r="Q371" s="292"/>
      <c r="R371" s="292"/>
      <c r="S371" s="292"/>
      <c r="T371" s="292"/>
      <c r="U371" s="292"/>
      <c r="V371" s="292"/>
      <c r="W371" s="292"/>
      <c r="X371" s="292"/>
      <c r="Y371" s="292"/>
      <c r="Z371" s="292"/>
    </row>
    <row r="372" ht="12.75" customHeight="1">
      <c r="A372" s="292"/>
      <c r="B372" s="166"/>
      <c r="C372" s="293"/>
      <c r="D372" s="94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</row>
    <row r="373" ht="12.75" customHeight="1">
      <c r="A373" s="292"/>
      <c r="B373" s="166"/>
      <c r="C373" s="293"/>
      <c r="D373" s="94"/>
      <c r="E373" s="292"/>
      <c r="F373" s="292"/>
      <c r="G373" s="292"/>
      <c r="H373" s="292"/>
      <c r="I373" s="292"/>
      <c r="J373" s="292"/>
      <c r="K373" s="292"/>
      <c r="L373" s="292"/>
      <c r="M373" s="292"/>
      <c r="N373" s="292"/>
      <c r="O373" s="292"/>
      <c r="P373" s="292"/>
      <c r="Q373" s="292"/>
      <c r="R373" s="292"/>
      <c r="S373" s="292"/>
      <c r="T373" s="292"/>
      <c r="U373" s="292"/>
      <c r="V373" s="292"/>
      <c r="W373" s="292"/>
      <c r="X373" s="292"/>
      <c r="Y373" s="292"/>
      <c r="Z373" s="292"/>
    </row>
    <row r="374" ht="12.75" customHeight="1">
      <c r="A374" s="292"/>
      <c r="B374" s="166"/>
      <c r="C374" s="293"/>
      <c r="D374" s="94"/>
      <c r="E374" s="292"/>
      <c r="F374" s="292"/>
      <c r="G374" s="292"/>
      <c r="H374" s="292"/>
      <c r="I374" s="292"/>
      <c r="J374" s="292"/>
      <c r="K374" s="292"/>
      <c r="L374" s="292"/>
      <c r="M374" s="292"/>
      <c r="N374" s="292"/>
      <c r="O374" s="292"/>
      <c r="P374" s="292"/>
      <c r="Q374" s="292"/>
      <c r="R374" s="292"/>
      <c r="S374" s="292"/>
      <c r="T374" s="292"/>
      <c r="U374" s="292"/>
      <c r="V374" s="292"/>
      <c r="W374" s="292"/>
      <c r="X374" s="292"/>
      <c r="Y374" s="292"/>
      <c r="Z374" s="292"/>
    </row>
    <row r="375" ht="12.75" customHeight="1">
      <c r="A375" s="292"/>
      <c r="B375" s="166"/>
      <c r="C375" s="293"/>
      <c r="D375" s="94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</row>
    <row r="376" ht="12.75" customHeight="1">
      <c r="A376" s="292"/>
      <c r="B376" s="166"/>
      <c r="C376" s="293"/>
      <c r="D376" s="94"/>
      <c r="E376" s="292"/>
      <c r="F376" s="292"/>
      <c r="G376" s="292"/>
      <c r="H376" s="292"/>
      <c r="I376" s="292"/>
      <c r="J376" s="292"/>
      <c r="K376" s="292"/>
      <c r="L376" s="292"/>
      <c r="M376" s="292"/>
      <c r="N376" s="292"/>
      <c r="O376" s="292"/>
      <c r="P376" s="292"/>
      <c r="Q376" s="292"/>
      <c r="R376" s="292"/>
      <c r="S376" s="292"/>
      <c r="T376" s="292"/>
      <c r="U376" s="292"/>
      <c r="V376" s="292"/>
      <c r="W376" s="292"/>
      <c r="X376" s="292"/>
      <c r="Y376" s="292"/>
      <c r="Z376" s="292"/>
    </row>
    <row r="377" ht="12.75" customHeight="1">
      <c r="A377" s="292"/>
      <c r="B377" s="166"/>
      <c r="C377" s="293"/>
      <c r="D377" s="94"/>
      <c r="E377" s="292"/>
      <c r="F377" s="292"/>
      <c r="G377" s="292"/>
      <c r="H377" s="292"/>
      <c r="I377" s="292"/>
      <c r="J377" s="292"/>
      <c r="K377" s="292"/>
      <c r="L377" s="292"/>
      <c r="M377" s="292"/>
      <c r="N377" s="292"/>
      <c r="O377" s="292"/>
      <c r="P377" s="292"/>
      <c r="Q377" s="292"/>
      <c r="R377" s="292"/>
      <c r="S377" s="292"/>
      <c r="T377" s="292"/>
      <c r="U377" s="292"/>
      <c r="V377" s="292"/>
      <c r="W377" s="292"/>
      <c r="X377" s="292"/>
      <c r="Y377" s="292"/>
      <c r="Z377" s="292"/>
    </row>
    <row r="378" ht="12.75" customHeight="1">
      <c r="A378" s="292"/>
      <c r="B378" s="166"/>
      <c r="C378" s="293"/>
      <c r="D378" s="94"/>
      <c r="E378" s="292"/>
      <c r="F378" s="292"/>
      <c r="G378" s="292"/>
      <c r="H378" s="292"/>
      <c r="I378" s="292"/>
      <c r="J378" s="292"/>
      <c r="K378" s="292"/>
      <c r="L378" s="292"/>
      <c r="M378" s="292"/>
      <c r="N378" s="292"/>
      <c r="O378" s="292"/>
      <c r="P378" s="292"/>
      <c r="Q378" s="292"/>
      <c r="R378" s="292"/>
      <c r="S378" s="292"/>
      <c r="T378" s="292"/>
      <c r="U378" s="292"/>
      <c r="V378" s="292"/>
      <c r="W378" s="292"/>
      <c r="X378" s="292"/>
      <c r="Y378" s="292"/>
      <c r="Z378" s="292"/>
    </row>
    <row r="379" ht="12.75" customHeight="1">
      <c r="A379" s="292"/>
      <c r="B379" s="166"/>
      <c r="C379" s="293"/>
      <c r="D379" s="94"/>
      <c r="E379" s="292"/>
      <c r="F379" s="292"/>
      <c r="G379" s="292"/>
      <c r="H379" s="292"/>
      <c r="I379" s="292"/>
      <c r="J379" s="292"/>
      <c r="K379" s="292"/>
      <c r="L379" s="292"/>
      <c r="M379" s="292"/>
      <c r="N379" s="292"/>
      <c r="O379" s="292"/>
      <c r="P379" s="292"/>
      <c r="Q379" s="292"/>
      <c r="R379" s="292"/>
      <c r="S379" s="292"/>
      <c r="T379" s="292"/>
      <c r="U379" s="292"/>
      <c r="V379" s="292"/>
      <c r="W379" s="292"/>
      <c r="X379" s="292"/>
      <c r="Y379" s="292"/>
      <c r="Z379" s="292"/>
    </row>
    <row r="380" ht="12.75" customHeight="1">
      <c r="A380" s="292"/>
      <c r="B380" s="166"/>
      <c r="C380" s="293"/>
      <c r="D380" s="94"/>
      <c r="E380" s="292"/>
      <c r="F380" s="292"/>
      <c r="G380" s="292"/>
      <c r="H380" s="292"/>
      <c r="I380" s="292"/>
      <c r="J380" s="292"/>
      <c r="K380" s="292"/>
      <c r="L380" s="292"/>
      <c r="M380" s="292"/>
      <c r="N380" s="292"/>
      <c r="O380" s="292"/>
      <c r="P380" s="292"/>
      <c r="Q380" s="292"/>
      <c r="R380" s="292"/>
      <c r="S380" s="292"/>
      <c r="T380" s="292"/>
      <c r="U380" s="292"/>
      <c r="V380" s="292"/>
      <c r="W380" s="292"/>
      <c r="X380" s="292"/>
      <c r="Y380" s="292"/>
      <c r="Z380" s="292"/>
    </row>
    <row r="381" ht="12.75" customHeight="1">
      <c r="A381" s="292"/>
      <c r="B381" s="166"/>
      <c r="C381" s="293"/>
      <c r="D381" s="94"/>
      <c r="E381" s="292"/>
      <c r="F381" s="292"/>
      <c r="G381" s="292"/>
      <c r="H381" s="292"/>
      <c r="I381" s="292"/>
      <c r="J381" s="292"/>
      <c r="K381" s="292"/>
      <c r="L381" s="292"/>
      <c r="M381" s="292"/>
      <c r="N381" s="292"/>
      <c r="O381" s="292"/>
      <c r="P381" s="292"/>
      <c r="Q381" s="292"/>
      <c r="R381" s="292"/>
      <c r="S381" s="292"/>
      <c r="T381" s="292"/>
      <c r="U381" s="292"/>
      <c r="V381" s="292"/>
      <c r="W381" s="292"/>
      <c r="X381" s="292"/>
      <c r="Y381" s="292"/>
      <c r="Z381" s="292"/>
    </row>
    <row r="382" ht="12.75" customHeight="1">
      <c r="A382" s="292"/>
      <c r="B382" s="166"/>
      <c r="C382" s="293"/>
      <c r="D382" s="94"/>
      <c r="E382" s="292"/>
      <c r="F382" s="292"/>
      <c r="G382" s="292"/>
      <c r="H382" s="292"/>
      <c r="I382" s="292"/>
      <c r="J382" s="292"/>
      <c r="K382" s="292"/>
      <c r="L382" s="292"/>
      <c r="M382" s="292"/>
      <c r="N382" s="292"/>
      <c r="O382" s="292"/>
      <c r="P382" s="292"/>
      <c r="Q382" s="292"/>
      <c r="R382" s="292"/>
      <c r="S382" s="292"/>
      <c r="T382" s="292"/>
      <c r="U382" s="292"/>
      <c r="V382" s="292"/>
      <c r="W382" s="292"/>
      <c r="X382" s="292"/>
      <c r="Y382" s="292"/>
      <c r="Z382" s="292"/>
    </row>
    <row r="383" ht="12.75" customHeight="1">
      <c r="A383" s="292"/>
      <c r="B383" s="166"/>
      <c r="C383" s="293"/>
      <c r="D383" s="94"/>
      <c r="E383" s="292"/>
      <c r="F383" s="292"/>
      <c r="G383" s="292"/>
      <c r="H383" s="292"/>
      <c r="I383" s="292"/>
      <c r="J383" s="292"/>
      <c r="K383" s="292"/>
      <c r="L383" s="292"/>
      <c r="M383" s="292"/>
      <c r="N383" s="292"/>
      <c r="O383" s="292"/>
      <c r="P383" s="292"/>
      <c r="Q383" s="292"/>
      <c r="R383" s="292"/>
      <c r="S383" s="292"/>
      <c r="T383" s="292"/>
      <c r="U383" s="292"/>
      <c r="V383" s="292"/>
      <c r="W383" s="292"/>
      <c r="X383" s="292"/>
      <c r="Y383" s="292"/>
      <c r="Z383" s="292"/>
    </row>
    <row r="384" ht="12.75" customHeight="1">
      <c r="A384" s="292"/>
      <c r="B384" s="166"/>
      <c r="C384" s="293"/>
      <c r="D384" s="94"/>
      <c r="E384" s="292"/>
      <c r="F384" s="292"/>
      <c r="G384" s="292"/>
      <c r="H384" s="292"/>
      <c r="I384" s="292"/>
      <c r="J384" s="292"/>
      <c r="K384" s="292"/>
      <c r="L384" s="292"/>
      <c r="M384" s="292"/>
      <c r="N384" s="292"/>
      <c r="O384" s="292"/>
      <c r="P384" s="292"/>
      <c r="Q384" s="292"/>
      <c r="R384" s="292"/>
      <c r="S384" s="292"/>
      <c r="T384" s="292"/>
      <c r="U384" s="292"/>
      <c r="V384" s="292"/>
      <c r="W384" s="292"/>
      <c r="X384" s="292"/>
      <c r="Y384" s="292"/>
      <c r="Z384" s="292"/>
    </row>
    <row r="385" ht="12.75" customHeight="1">
      <c r="A385" s="292"/>
      <c r="B385" s="166"/>
      <c r="C385" s="293"/>
      <c r="D385" s="94"/>
      <c r="E385" s="292"/>
      <c r="F385" s="292"/>
      <c r="G385" s="292"/>
      <c r="H385" s="292"/>
      <c r="I385" s="292"/>
      <c r="J385" s="292"/>
      <c r="K385" s="292"/>
      <c r="L385" s="292"/>
      <c r="M385" s="292"/>
      <c r="N385" s="292"/>
      <c r="O385" s="292"/>
      <c r="P385" s="292"/>
      <c r="Q385" s="292"/>
      <c r="R385" s="292"/>
      <c r="S385" s="292"/>
      <c r="T385" s="292"/>
      <c r="U385" s="292"/>
      <c r="V385" s="292"/>
      <c r="W385" s="292"/>
      <c r="X385" s="292"/>
      <c r="Y385" s="292"/>
      <c r="Z385" s="292"/>
    </row>
    <row r="386" ht="12.75" customHeight="1">
      <c r="A386" s="292"/>
      <c r="B386" s="166"/>
      <c r="C386" s="293"/>
      <c r="D386" s="94"/>
      <c r="E386" s="292"/>
      <c r="F386" s="292"/>
      <c r="G386" s="292"/>
      <c r="H386" s="292"/>
      <c r="I386" s="292"/>
      <c r="J386" s="292"/>
      <c r="K386" s="292"/>
      <c r="L386" s="292"/>
      <c r="M386" s="292"/>
      <c r="N386" s="292"/>
      <c r="O386" s="292"/>
      <c r="P386" s="292"/>
      <c r="Q386" s="292"/>
      <c r="R386" s="292"/>
      <c r="S386" s="292"/>
      <c r="T386" s="292"/>
      <c r="U386" s="292"/>
      <c r="V386" s="292"/>
      <c r="W386" s="292"/>
      <c r="X386" s="292"/>
      <c r="Y386" s="292"/>
      <c r="Z386" s="292"/>
    </row>
    <row r="387" ht="12.75" customHeight="1">
      <c r="A387" s="292"/>
      <c r="B387" s="166"/>
      <c r="C387" s="293"/>
      <c r="D387" s="94"/>
      <c r="E387" s="292"/>
      <c r="F387" s="292"/>
      <c r="G387" s="292"/>
      <c r="H387" s="292"/>
      <c r="I387" s="292"/>
      <c r="J387" s="292"/>
      <c r="K387" s="292"/>
      <c r="L387" s="292"/>
      <c r="M387" s="292"/>
      <c r="N387" s="292"/>
      <c r="O387" s="292"/>
      <c r="P387" s="292"/>
      <c r="Q387" s="292"/>
      <c r="R387" s="292"/>
      <c r="S387" s="292"/>
      <c r="T387" s="292"/>
      <c r="U387" s="292"/>
      <c r="V387" s="292"/>
      <c r="W387" s="292"/>
      <c r="X387" s="292"/>
      <c r="Y387" s="292"/>
      <c r="Z387" s="292"/>
    </row>
    <row r="388" ht="12.75" customHeight="1">
      <c r="A388" s="292"/>
      <c r="B388" s="166"/>
      <c r="C388" s="293"/>
      <c r="D388" s="94"/>
      <c r="E388" s="292"/>
      <c r="F388" s="292"/>
      <c r="G388" s="292"/>
      <c r="H388" s="292"/>
      <c r="I388" s="292"/>
      <c r="J388" s="292"/>
      <c r="K388" s="292"/>
      <c r="L388" s="292"/>
      <c r="M388" s="292"/>
      <c r="N388" s="292"/>
      <c r="O388" s="292"/>
      <c r="P388" s="292"/>
      <c r="Q388" s="292"/>
      <c r="R388" s="292"/>
      <c r="S388" s="292"/>
      <c r="T388" s="292"/>
      <c r="U388" s="292"/>
      <c r="V388" s="292"/>
      <c r="W388" s="292"/>
      <c r="X388" s="292"/>
      <c r="Y388" s="292"/>
      <c r="Z388" s="292"/>
    </row>
    <row r="389" ht="12.75" customHeight="1">
      <c r="A389" s="292"/>
      <c r="B389" s="166"/>
      <c r="C389" s="293"/>
      <c r="D389" s="94"/>
      <c r="E389" s="292"/>
      <c r="F389" s="292"/>
      <c r="G389" s="292"/>
      <c r="H389" s="292"/>
      <c r="I389" s="292"/>
      <c r="J389" s="292"/>
      <c r="K389" s="292"/>
      <c r="L389" s="292"/>
      <c r="M389" s="292"/>
      <c r="N389" s="292"/>
      <c r="O389" s="292"/>
      <c r="P389" s="292"/>
      <c r="Q389" s="292"/>
      <c r="R389" s="292"/>
      <c r="S389" s="292"/>
      <c r="T389" s="292"/>
      <c r="U389" s="292"/>
      <c r="V389" s="292"/>
      <c r="W389" s="292"/>
      <c r="X389" s="292"/>
      <c r="Y389" s="292"/>
      <c r="Z389" s="292"/>
    </row>
    <row r="390" ht="12.75" customHeight="1">
      <c r="A390" s="292"/>
      <c r="B390" s="166"/>
      <c r="C390" s="293"/>
      <c r="D390" s="94"/>
      <c r="E390" s="292"/>
      <c r="F390" s="292"/>
      <c r="G390" s="292"/>
      <c r="H390" s="292"/>
      <c r="I390" s="292"/>
      <c r="J390" s="292"/>
      <c r="K390" s="292"/>
      <c r="L390" s="292"/>
      <c r="M390" s="292"/>
      <c r="N390" s="292"/>
      <c r="O390" s="292"/>
      <c r="P390" s="292"/>
      <c r="Q390" s="292"/>
      <c r="R390" s="292"/>
      <c r="S390" s="292"/>
      <c r="T390" s="292"/>
      <c r="U390" s="292"/>
      <c r="V390" s="292"/>
      <c r="W390" s="292"/>
      <c r="X390" s="292"/>
      <c r="Y390" s="292"/>
      <c r="Z390" s="292"/>
    </row>
    <row r="391" ht="12.75" customHeight="1">
      <c r="A391" s="292"/>
      <c r="B391" s="166"/>
      <c r="C391" s="293"/>
      <c r="D391" s="94"/>
      <c r="E391" s="292"/>
      <c r="F391" s="292"/>
      <c r="G391" s="292"/>
      <c r="H391" s="292"/>
      <c r="I391" s="292"/>
      <c r="J391" s="292"/>
      <c r="K391" s="292"/>
      <c r="L391" s="292"/>
      <c r="M391" s="292"/>
      <c r="N391" s="292"/>
      <c r="O391" s="292"/>
      <c r="P391" s="292"/>
      <c r="Q391" s="292"/>
      <c r="R391" s="292"/>
      <c r="S391" s="292"/>
      <c r="T391" s="292"/>
      <c r="U391" s="292"/>
      <c r="V391" s="292"/>
      <c r="W391" s="292"/>
      <c r="X391" s="292"/>
      <c r="Y391" s="292"/>
      <c r="Z391" s="292"/>
    </row>
    <row r="392" ht="12.75" customHeight="1">
      <c r="A392" s="292"/>
      <c r="B392" s="166"/>
      <c r="C392" s="293"/>
      <c r="D392" s="94"/>
      <c r="E392" s="292"/>
      <c r="F392" s="292"/>
      <c r="G392" s="292"/>
      <c r="H392" s="292"/>
      <c r="I392" s="292"/>
      <c r="J392" s="292"/>
      <c r="K392" s="292"/>
      <c r="L392" s="292"/>
      <c r="M392" s="292"/>
      <c r="N392" s="292"/>
      <c r="O392" s="292"/>
      <c r="P392" s="292"/>
      <c r="Q392" s="292"/>
      <c r="R392" s="292"/>
      <c r="S392" s="292"/>
      <c r="T392" s="292"/>
      <c r="U392" s="292"/>
      <c r="V392" s="292"/>
      <c r="W392" s="292"/>
      <c r="X392" s="292"/>
      <c r="Y392" s="292"/>
      <c r="Z392" s="292"/>
    </row>
    <row r="393" ht="12.75" customHeight="1">
      <c r="A393" s="292"/>
      <c r="B393" s="166"/>
      <c r="C393" s="293"/>
      <c r="D393" s="94"/>
      <c r="E393" s="292"/>
      <c r="F393" s="292"/>
      <c r="G393" s="292"/>
      <c r="H393" s="292"/>
      <c r="I393" s="292"/>
      <c r="J393" s="292"/>
      <c r="K393" s="292"/>
      <c r="L393" s="292"/>
      <c r="M393" s="292"/>
      <c r="N393" s="292"/>
      <c r="O393" s="292"/>
      <c r="P393" s="292"/>
      <c r="Q393" s="292"/>
      <c r="R393" s="292"/>
      <c r="S393" s="292"/>
      <c r="T393" s="292"/>
      <c r="U393" s="292"/>
      <c r="V393" s="292"/>
      <c r="W393" s="292"/>
      <c r="X393" s="292"/>
      <c r="Y393" s="292"/>
      <c r="Z393" s="292"/>
    </row>
    <row r="394" ht="12.75" customHeight="1">
      <c r="A394" s="292"/>
      <c r="B394" s="166"/>
      <c r="C394" s="293"/>
      <c r="D394" s="94"/>
      <c r="E394" s="292"/>
      <c r="F394" s="292"/>
      <c r="G394" s="292"/>
      <c r="H394" s="292"/>
      <c r="I394" s="292"/>
      <c r="J394" s="292"/>
      <c r="K394" s="292"/>
      <c r="L394" s="292"/>
      <c r="M394" s="292"/>
      <c r="N394" s="292"/>
      <c r="O394" s="292"/>
      <c r="P394" s="292"/>
      <c r="Q394" s="292"/>
      <c r="R394" s="292"/>
      <c r="S394" s="292"/>
      <c r="T394" s="292"/>
      <c r="U394" s="292"/>
      <c r="V394" s="292"/>
      <c r="W394" s="292"/>
      <c r="X394" s="292"/>
      <c r="Y394" s="292"/>
      <c r="Z394" s="292"/>
    </row>
    <row r="395" ht="12.75" customHeight="1">
      <c r="A395" s="292"/>
      <c r="B395" s="166"/>
      <c r="C395" s="293"/>
      <c r="D395" s="94"/>
      <c r="E395" s="292"/>
      <c r="F395" s="292"/>
      <c r="G395" s="292"/>
      <c r="H395" s="292"/>
      <c r="I395" s="292"/>
      <c r="J395" s="292"/>
      <c r="K395" s="292"/>
      <c r="L395" s="292"/>
      <c r="M395" s="292"/>
      <c r="N395" s="292"/>
      <c r="O395" s="292"/>
      <c r="P395" s="292"/>
      <c r="Q395" s="292"/>
      <c r="R395" s="292"/>
      <c r="S395" s="292"/>
      <c r="T395" s="292"/>
      <c r="U395" s="292"/>
      <c r="V395" s="292"/>
      <c r="W395" s="292"/>
      <c r="X395" s="292"/>
      <c r="Y395" s="292"/>
      <c r="Z395" s="292"/>
    </row>
    <row r="396" ht="12.75" customHeight="1">
      <c r="A396" s="292"/>
      <c r="B396" s="166"/>
      <c r="C396" s="293"/>
      <c r="D396" s="94"/>
      <c r="E396" s="292"/>
      <c r="F396" s="292"/>
      <c r="G396" s="292"/>
      <c r="H396" s="292"/>
      <c r="I396" s="292"/>
      <c r="J396" s="292"/>
      <c r="K396" s="292"/>
      <c r="L396" s="292"/>
      <c r="M396" s="292"/>
      <c r="N396" s="292"/>
      <c r="O396" s="292"/>
      <c r="P396" s="292"/>
      <c r="Q396" s="292"/>
      <c r="R396" s="292"/>
      <c r="S396" s="292"/>
      <c r="T396" s="292"/>
      <c r="U396" s="292"/>
      <c r="V396" s="292"/>
      <c r="W396" s="292"/>
      <c r="X396" s="292"/>
      <c r="Y396" s="292"/>
      <c r="Z396" s="292"/>
    </row>
    <row r="397" ht="12.75" customHeight="1">
      <c r="A397" s="292"/>
      <c r="B397" s="166"/>
      <c r="C397" s="293"/>
      <c r="D397" s="94"/>
      <c r="E397" s="292"/>
      <c r="F397" s="292"/>
      <c r="G397" s="292"/>
      <c r="H397" s="292"/>
      <c r="I397" s="292"/>
      <c r="J397" s="292"/>
      <c r="K397" s="292"/>
      <c r="L397" s="292"/>
      <c r="M397" s="292"/>
      <c r="N397" s="292"/>
      <c r="O397" s="292"/>
      <c r="P397" s="292"/>
      <c r="Q397" s="292"/>
      <c r="R397" s="292"/>
      <c r="S397" s="292"/>
      <c r="T397" s="292"/>
      <c r="U397" s="292"/>
      <c r="V397" s="292"/>
      <c r="W397" s="292"/>
      <c r="X397" s="292"/>
      <c r="Y397" s="292"/>
      <c r="Z397" s="292"/>
    </row>
    <row r="398" ht="12.75" customHeight="1">
      <c r="A398" s="292"/>
      <c r="B398" s="166"/>
      <c r="C398" s="293"/>
      <c r="D398" s="94"/>
      <c r="E398" s="292"/>
      <c r="F398" s="292"/>
      <c r="G398" s="292"/>
      <c r="H398" s="292"/>
      <c r="I398" s="292"/>
      <c r="J398" s="292"/>
      <c r="K398" s="292"/>
      <c r="L398" s="292"/>
      <c r="M398" s="292"/>
      <c r="N398" s="292"/>
      <c r="O398" s="292"/>
      <c r="P398" s="292"/>
      <c r="Q398" s="292"/>
      <c r="R398" s="292"/>
      <c r="S398" s="292"/>
      <c r="T398" s="292"/>
      <c r="U398" s="292"/>
      <c r="V398" s="292"/>
      <c r="W398" s="292"/>
      <c r="X398" s="292"/>
      <c r="Y398" s="292"/>
      <c r="Z398" s="292"/>
    </row>
    <row r="399" ht="12.75" customHeight="1">
      <c r="A399" s="292"/>
      <c r="B399" s="166"/>
      <c r="C399" s="293"/>
      <c r="D399" s="94"/>
      <c r="E399" s="292"/>
      <c r="F399" s="292"/>
      <c r="G399" s="292"/>
      <c r="H399" s="292"/>
      <c r="I399" s="292"/>
      <c r="J399" s="292"/>
      <c r="K399" s="292"/>
      <c r="L399" s="292"/>
      <c r="M399" s="292"/>
      <c r="N399" s="292"/>
      <c r="O399" s="292"/>
      <c r="P399" s="292"/>
      <c r="Q399" s="292"/>
      <c r="R399" s="292"/>
      <c r="S399" s="292"/>
      <c r="T399" s="292"/>
      <c r="U399" s="292"/>
      <c r="V399" s="292"/>
      <c r="W399" s="292"/>
      <c r="X399" s="292"/>
      <c r="Y399" s="292"/>
      <c r="Z399" s="292"/>
    </row>
    <row r="400" ht="12.75" customHeight="1">
      <c r="A400" s="292"/>
      <c r="B400" s="166"/>
      <c r="C400" s="293"/>
      <c r="D400" s="94"/>
      <c r="E400" s="292"/>
      <c r="F400" s="292"/>
      <c r="G400" s="292"/>
      <c r="H400" s="292"/>
      <c r="I400" s="292"/>
      <c r="J400" s="292"/>
      <c r="K400" s="292"/>
      <c r="L400" s="292"/>
      <c r="M400" s="292"/>
      <c r="N400" s="292"/>
      <c r="O400" s="292"/>
      <c r="P400" s="292"/>
      <c r="Q400" s="292"/>
      <c r="R400" s="292"/>
      <c r="S400" s="292"/>
      <c r="T400" s="292"/>
      <c r="U400" s="292"/>
      <c r="V400" s="292"/>
      <c r="W400" s="292"/>
      <c r="X400" s="292"/>
      <c r="Y400" s="292"/>
      <c r="Z400" s="292"/>
    </row>
    <row r="401" ht="12.75" customHeight="1">
      <c r="A401" s="292"/>
      <c r="B401" s="166"/>
      <c r="C401" s="293"/>
      <c r="D401" s="94"/>
      <c r="E401" s="292"/>
      <c r="F401" s="292"/>
      <c r="G401" s="292"/>
      <c r="H401" s="292"/>
      <c r="I401" s="292"/>
      <c r="J401" s="292"/>
      <c r="K401" s="292"/>
      <c r="L401" s="292"/>
      <c r="M401" s="292"/>
      <c r="N401" s="292"/>
      <c r="O401" s="292"/>
      <c r="P401" s="292"/>
      <c r="Q401" s="292"/>
      <c r="R401" s="292"/>
      <c r="S401" s="292"/>
      <c r="T401" s="292"/>
      <c r="U401" s="292"/>
      <c r="V401" s="292"/>
      <c r="W401" s="292"/>
      <c r="X401" s="292"/>
      <c r="Y401" s="292"/>
      <c r="Z401" s="292"/>
    </row>
    <row r="402" ht="12.75" customHeight="1">
      <c r="A402" s="292"/>
      <c r="B402" s="166"/>
      <c r="C402" s="293"/>
      <c r="D402" s="94"/>
      <c r="E402" s="292"/>
      <c r="F402" s="292"/>
      <c r="G402" s="292"/>
      <c r="H402" s="292"/>
      <c r="I402" s="292"/>
      <c r="J402" s="292"/>
      <c r="K402" s="292"/>
      <c r="L402" s="292"/>
      <c r="M402" s="292"/>
      <c r="N402" s="292"/>
      <c r="O402" s="292"/>
      <c r="P402" s="292"/>
      <c r="Q402" s="292"/>
      <c r="R402" s="292"/>
      <c r="S402" s="292"/>
      <c r="T402" s="292"/>
      <c r="U402" s="292"/>
      <c r="V402" s="292"/>
      <c r="W402" s="292"/>
      <c r="X402" s="292"/>
      <c r="Y402" s="292"/>
      <c r="Z402" s="292"/>
    </row>
    <row r="403" ht="12.75" customHeight="1">
      <c r="A403" s="292"/>
      <c r="B403" s="166"/>
      <c r="C403" s="293"/>
      <c r="D403" s="94"/>
      <c r="E403" s="292"/>
      <c r="F403" s="292"/>
      <c r="G403" s="292"/>
      <c r="H403" s="292"/>
      <c r="I403" s="292"/>
      <c r="J403" s="292"/>
      <c r="K403" s="292"/>
      <c r="L403" s="292"/>
      <c r="M403" s="292"/>
      <c r="N403" s="292"/>
      <c r="O403" s="292"/>
      <c r="P403" s="292"/>
      <c r="Q403" s="292"/>
      <c r="R403" s="292"/>
      <c r="S403" s="292"/>
      <c r="T403" s="292"/>
      <c r="U403" s="292"/>
      <c r="V403" s="292"/>
      <c r="W403" s="292"/>
      <c r="X403" s="292"/>
      <c r="Y403" s="292"/>
      <c r="Z403" s="292"/>
    </row>
    <row r="404" ht="12.75" customHeight="1">
      <c r="A404" s="292"/>
      <c r="B404" s="166"/>
      <c r="C404" s="293"/>
      <c r="D404" s="94"/>
      <c r="E404" s="292"/>
      <c r="F404" s="292"/>
      <c r="G404" s="292"/>
      <c r="H404" s="292"/>
      <c r="I404" s="292"/>
      <c r="J404" s="292"/>
      <c r="K404" s="292"/>
      <c r="L404" s="292"/>
      <c r="M404" s="292"/>
      <c r="N404" s="292"/>
      <c r="O404" s="292"/>
      <c r="P404" s="292"/>
      <c r="Q404" s="292"/>
      <c r="R404" s="292"/>
      <c r="S404" s="292"/>
      <c r="T404" s="292"/>
      <c r="U404" s="292"/>
      <c r="V404" s="292"/>
      <c r="W404" s="292"/>
      <c r="X404" s="292"/>
      <c r="Y404" s="292"/>
      <c r="Z404" s="292"/>
    </row>
    <row r="405" ht="12.75" customHeight="1">
      <c r="A405" s="292"/>
      <c r="B405" s="166"/>
      <c r="C405" s="293"/>
      <c r="D405" s="94"/>
      <c r="E405" s="292"/>
      <c r="F405" s="292"/>
      <c r="G405" s="292"/>
      <c r="H405" s="292"/>
      <c r="I405" s="292"/>
      <c r="J405" s="292"/>
      <c r="K405" s="292"/>
      <c r="L405" s="292"/>
      <c r="M405" s="292"/>
      <c r="N405" s="292"/>
      <c r="O405" s="292"/>
      <c r="P405" s="292"/>
      <c r="Q405" s="292"/>
      <c r="R405" s="292"/>
      <c r="S405" s="292"/>
      <c r="T405" s="292"/>
      <c r="U405" s="292"/>
      <c r="V405" s="292"/>
      <c r="W405" s="292"/>
      <c r="X405" s="292"/>
      <c r="Y405" s="292"/>
      <c r="Z405" s="292"/>
    </row>
    <row r="406" ht="12.75" customHeight="1">
      <c r="A406" s="292"/>
      <c r="B406" s="166"/>
      <c r="C406" s="293"/>
      <c r="D406" s="94"/>
      <c r="E406" s="292"/>
      <c r="F406" s="292"/>
      <c r="G406" s="292"/>
      <c r="H406" s="292"/>
      <c r="I406" s="292"/>
      <c r="J406" s="292"/>
      <c r="K406" s="292"/>
      <c r="L406" s="292"/>
      <c r="M406" s="292"/>
      <c r="N406" s="292"/>
      <c r="O406" s="292"/>
      <c r="P406" s="292"/>
      <c r="Q406" s="292"/>
      <c r="R406" s="292"/>
      <c r="S406" s="292"/>
      <c r="T406" s="292"/>
      <c r="U406" s="292"/>
      <c r="V406" s="292"/>
      <c r="W406" s="292"/>
      <c r="X406" s="292"/>
      <c r="Y406" s="292"/>
      <c r="Z406" s="292"/>
    </row>
    <row r="407" ht="12.75" customHeight="1">
      <c r="A407" s="292"/>
      <c r="B407" s="166"/>
      <c r="C407" s="293"/>
      <c r="D407" s="94"/>
      <c r="E407" s="292"/>
      <c r="F407" s="292"/>
      <c r="G407" s="292"/>
      <c r="H407" s="292"/>
      <c r="I407" s="292"/>
      <c r="J407" s="292"/>
      <c r="K407" s="292"/>
      <c r="L407" s="292"/>
      <c r="M407" s="292"/>
      <c r="N407" s="292"/>
      <c r="O407" s="292"/>
      <c r="P407" s="292"/>
      <c r="Q407" s="292"/>
      <c r="R407" s="292"/>
      <c r="S407" s="292"/>
      <c r="T407" s="292"/>
      <c r="U407" s="292"/>
      <c r="V407" s="292"/>
      <c r="W407" s="292"/>
      <c r="X407" s="292"/>
      <c r="Y407" s="292"/>
      <c r="Z407" s="292"/>
    </row>
    <row r="408" ht="12.75" customHeight="1">
      <c r="A408" s="292"/>
      <c r="B408" s="166"/>
      <c r="C408" s="293"/>
      <c r="D408" s="94"/>
      <c r="E408" s="292"/>
      <c r="F408" s="292"/>
      <c r="G408" s="292"/>
      <c r="H408" s="292"/>
      <c r="I408" s="292"/>
      <c r="J408" s="292"/>
      <c r="K408" s="292"/>
      <c r="L408" s="292"/>
      <c r="M408" s="292"/>
      <c r="N408" s="292"/>
      <c r="O408" s="292"/>
      <c r="P408" s="292"/>
      <c r="Q408" s="292"/>
      <c r="R408" s="292"/>
      <c r="S408" s="292"/>
      <c r="T408" s="292"/>
      <c r="U408" s="292"/>
      <c r="V408" s="292"/>
      <c r="W408" s="292"/>
      <c r="X408" s="292"/>
      <c r="Y408" s="292"/>
      <c r="Z408" s="292"/>
    </row>
    <row r="409" ht="12.75" customHeight="1">
      <c r="A409" s="292"/>
      <c r="B409" s="166"/>
      <c r="C409" s="293"/>
      <c r="D409" s="94"/>
      <c r="E409" s="292"/>
      <c r="F409" s="292"/>
      <c r="G409" s="292"/>
      <c r="H409" s="292"/>
      <c r="I409" s="292"/>
      <c r="J409" s="292"/>
      <c r="K409" s="292"/>
      <c r="L409" s="292"/>
      <c r="M409" s="292"/>
      <c r="N409" s="292"/>
      <c r="O409" s="292"/>
      <c r="P409" s="292"/>
      <c r="Q409" s="292"/>
      <c r="R409" s="292"/>
      <c r="S409" s="292"/>
      <c r="T409" s="292"/>
      <c r="U409" s="292"/>
      <c r="V409" s="292"/>
      <c r="W409" s="292"/>
      <c r="X409" s="292"/>
      <c r="Y409" s="292"/>
      <c r="Z409" s="292"/>
    </row>
    <row r="410" ht="12.75" customHeight="1">
      <c r="A410" s="292"/>
      <c r="B410" s="166"/>
      <c r="C410" s="293"/>
      <c r="D410" s="94"/>
      <c r="E410" s="292"/>
      <c r="F410" s="292"/>
      <c r="G410" s="292"/>
      <c r="H410" s="292"/>
      <c r="I410" s="292"/>
      <c r="J410" s="292"/>
      <c r="K410" s="292"/>
      <c r="L410" s="292"/>
      <c r="M410" s="292"/>
      <c r="N410" s="292"/>
      <c r="O410" s="292"/>
      <c r="P410" s="292"/>
      <c r="Q410" s="292"/>
      <c r="R410" s="292"/>
      <c r="S410" s="292"/>
      <c r="T410" s="292"/>
      <c r="U410" s="292"/>
      <c r="V410" s="292"/>
      <c r="W410" s="292"/>
      <c r="X410" s="292"/>
      <c r="Y410" s="292"/>
      <c r="Z410" s="292"/>
    </row>
    <row r="411" ht="12.75" customHeight="1">
      <c r="A411" s="292"/>
      <c r="B411" s="166"/>
      <c r="C411" s="293"/>
      <c r="D411" s="94"/>
      <c r="E411" s="292"/>
      <c r="F411" s="292"/>
      <c r="G411" s="292"/>
      <c r="H411" s="292"/>
      <c r="I411" s="292"/>
      <c r="J411" s="292"/>
      <c r="K411" s="292"/>
      <c r="L411" s="292"/>
      <c r="M411" s="292"/>
      <c r="N411" s="292"/>
      <c r="O411" s="292"/>
      <c r="P411" s="292"/>
      <c r="Q411" s="292"/>
      <c r="R411" s="292"/>
      <c r="S411" s="292"/>
      <c r="T411" s="292"/>
      <c r="U411" s="292"/>
      <c r="V411" s="292"/>
      <c r="W411" s="292"/>
      <c r="X411" s="292"/>
      <c r="Y411" s="292"/>
      <c r="Z411" s="292"/>
    </row>
    <row r="412" ht="12.75" customHeight="1">
      <c r="A412" s="292"/>
      <c r="B412" s="166"/>
      <c r="C412" s="293"/>
      <c r="D412" s="94"/>
      <c r="E412" s="292"/>
      <c r="F412" s="292"/>
      <c r="G412" s="292"/>
      <c r="H412" s="292"/>
      <c r="I412" s="292"/>
      <c r="J412" s="292"/>
      <c r="K412" s="292"/>
      <c r="L412" s="292"/>
      <c r="M412" s="292"/>
      <c r="N412" s="292"/>
      <c r="O412" s="292"/>
      <c r="P412" s="292"/>
      <c r="Q412" s="292"/>
      <c r="R412" s="292"/>
      <c r="S412" s="292"/>
      <c r="T412" s="292"/>
      <c r="U412" s="292"/>
      <c r="V412" s="292"/>
      <c r="W412" s="292"/>
      <c r="X412" s="292"/>
      <c r="Y412" s="292"/>
      <c r="Z412" s="292"/>
    </row>
    <row r="413" ht="12.75" customHeight="1">
      <c r="A413" s="292"/>
      <c r="B413" s="166"/>
      <c r="C413" s="293"/>
      <c r="D413" s="94"/>
      <c r="E413" s="292"/>
      <c r="F413" s="292"/>
      <c r="G413" s="292"/>
      <c r="H413" s="292"/>
      <c r="I413" s="292"/>
      <c r="J413" s="292"/>
      <c r="K413" s="292"/>
      <c r="L413" s="292"/>
      <c r="M413" s="292"/>
      <c r="N413" s="292"/>
      <c r="O413" s="292"/>
      <c r="P413" s="292"/>
      <c r="Q413" s="292"/>
      <c r="R413" s="292"/>
      <c r="S413" s="292"/>
      <c r="T413" s="292"/>
      <c r="U413" s="292"/>
      <c r="V413" s="292"/>
      <c r="W413" s="292"/>
      <c r="X413" s="292"/>
      <c r="Y413" s="292"/>
      <c r="Z413" s="292"/>
    </row>
    <row r="414" ht="12.75" customHeight="1">
      <c r="A414" s="292"/>
      <c r="B414" s="166"/>
      <c r="C414" s="293"/>
      <c r="D414" s="94"/>
      <c r="E414" s="292"/>
      <c r="F414" s="292"/>
      <c r="G414" s="292"/>
      <c r="H414" s="292"/>
      <c r="I414" s="292"/>
      <c r="J414" s="292"/>
      <c r="K414" s="292"/>
      <c r="L414" s="292"/>
      <c r="M414" s="292"/>
      <c r="N414" s="292"/>
      <c r="O414" s="292"/>
      <c r="P414" s="292"/>
      <c r="Q414" s="292"/>
      <c r="R414" s="292"/>
      <c r="S414" s="292"/>
      <c r="T414" s="292"/>
      <c r="U414" s="292"/>
      <c r="V414" s="292"/>
      <c r="W414" s="292"/>
      <c r="X414" s="292"/>
      <c r="Y414" s="292"/>
      <c r="Z414" s="292"/>
    </row>
    <row r="415" ht="12.75" customHeight="1">
      <c r="A415" s="292"/>
      <c r="B415" s="166"/>
      <c r="C415" s="293"/>
      <c r="D415" s="94"/>
      <c r="E415" s="292"/>
      <c r="F415" s="292"/>
      <c r="G415" s="292"/>
      <c r="H415" s="292"/>
      <c r="I415" s="292"/>
      <c r="J415" s="292"/>
      <c r="K415" s="292"/>
      <c r="L415" s="292"/>
      <c r="M415" s="292"/>
      <c r="N415" s="292"/>
      <c r="O415" s="292"/>
      <c r="P415" s="292"/>
      <c r="Q415" s="292"/>
      <c r="R415" s="292"/>
      <c r="S415" s="292"/>
      <c r="T415" s="292"/>
      <c r="U415" s="292"/>
      <c r="V415" s="292"/>
      <c r="W415" s="292"/>
      <c r="X415" s="292"/>
      <c r="Y415" s="292"/>
      <c r="Z415" s="292"/>
    </row>
    <row r="416" ht="12.75" customHeight="1">
      <c r="A416" s="292"/>
      <c r="B416" s="166"/>
      <c r="C416" s="293"/>
      <c r="D416" s="94"/>
      <c r="E416" s="292"/>
      <c r="F416" s="292"/>
      <c r="G416" s="292"/>
      <c r="H416" s="292"/>
      <c r="I416" s="292"/>
      <c r="J416" s="292"/>
      <c r="K416" s="292"/>
      <c r="L416" s="292"/>
      <c r="M416" s="292"/>
      <c r="N416" s="292"/>
      <c r="O416" s="292"/>
      <c r="P416" s="292"/>
      <c r="Q416" s="292"/>
      <c r="R416" s="292"/>
      <c r="S416" s="292"/>
      <c r="T416" s="292"/>
      <c r="U416" s="292"/>
      <c r="V416" s="292"/>
      <c r="W416" s="292"/>
      <c r="X416" s="292"/>
      <c r="Y416" s="292"/>
      <c r="Z416" s="292"/>
    </row>
    <row r="417" ht="12.75" customHeight="1">
      <c r="A417" s="292"/>
      <c r="B417" s="166"/>
      <c r="C417" s="293"/>
      <c r="D417" s="94"/>
      <c r="E417" s="292"/>
      <c r="F417" s="292"/>
      <c r="G417" s="292"/>
      <c r="H417" s="292"/>
      <c r="I417" s="292"/>
      <c r="J417" s="292"/>
      <c r="K417" s="292"/>
      <c r="L417" s="292"/>
      <c r="M417" s="292"/>
      <c r="N417" s="292"/>
      <c r="O417" s="292"/>
      <c r="P417" s="292"/>
      <c r="Q417" s="292"/>
      <c r="R417" s="292"/>
      <c r="S417" s="292"/>
      <c r="T417" s="292"/>
      <c r="U417" s="292"/>
      <c r="V417" s="292"/>
      <c r="W417" s="292"/>
      <c r="X417" s="292"/>
      <c r="Y417" s="292"/>
      <c r="Z417" s="292"/>
    </row>
    <row r="418" ht="12.75" customHeight="1">
      <c r="A418" s="292"/>
      <c r="B418" s="166"/>
      <c r="C418" s="293"/>
      <c r="D418" s="94"/>
      <c r="E418" s="292"/>
      <c r="F418" s="292"/>
      <c r="G418" s="292"/>
      <c r="H418" s="292"/>
      <c r="I418" s="292"/>
      <c r="J418" s="292"/>
      <c r="K418" s="292"/>
      <c r="L418" s="292"/>
      <c r="M418" s="292"/>
      <c r="N418" s="292"/>
      <c r="O418" s="292"/>
      <c r="P418" s="292"/>
      <c r="Q418" s="292"/>
      <c r="R418" s="292"/>
      <c r="S418" s="292"/>
      <c r="T418" s="292"/>
      <c r="U418" s="292"/>
      <c r="V418" s="292"/>
      <c r="W418" s="292"/>
      <c r="X418" s="292"/>
      <c r="Y418" s="292"/>
      <c r="Z418" s="292"/>
    </row>
    <row r="419" ht="12.75" customHeight="1">
      <c r="A419" s="292"/>
      <c r="B419" s="166"/>
      <c r="C419" s="293"/>
      <c r="D419" s="94"/>
      <c r="E419" s="292"/>
      <c r="F419" s="292"/>
      <c r="G419" s="292"/>
      <c r="H419" s="292"/>
      <c r="I419" s="292"/>
      <c r="J419" s="292"/>
      <c r="K419" s="292"/>
      <c r="L419" s="292"/>
      <c r="M419" s="292"/>
      <c r="N419" s="292"/>
      <c r="O419" s="292"/>
      <c r="P419" s="292"/>
      <c r="Q419" s="292"/>
      <c r="R419" s="292"/>
      <c r="S419" s="292"/>
      <c r="T419" s="292"/>
      <c r="U419" s="292"/>
      <c r="V419" s="292"/>
      <c r="W419" s="292"/>
      <c r="X419" s="292"/>
      <c r="Y419" s="292"/>
      <c r="Z419" s="292"/>
    </row>
    <row r="420" ht="12.75" customHeight="1">
      <c r="A420" s="292"/>
      <c r="B420" s="166"/>
      <c r="C420" s="293"/>
      <c r="D420" s="94"/>
      <c r="E420" s="292"/>
      <c r="F420" s="292"/>
      <c r="G420" s="292"/>
      <c r="H420" s="292"/>
      <c r="I420" s="292"/>
      <c r="J420" s="292"/>
      <c r="K420" s="292"/>
      <c r="L420" s="292"/>
      <c r="M420" s="292"/>
      <c r="N420" s="292"/>
      <c r="O420" s="292"/>
      <c r="P420" s="292"/>
      <c r="Q420" s="292"/>
      <c r="R420" s="292"/>
      <c r="S420" s="292"/>
      <c r="T420" s="292"/>
      <c r="U420" s="292"/>
      <c r="V420" s="292"/>
      <c r="W420" s="292"/>
      <c r="X420" s="292"/>
      <c r="Y420" s="292"/>
      <c r="Z420" s="292"/>
    </row>
    <row r="421" ht="12.75" customHeight="1">
      <c r="A421" s="292"/>
      <c r="B421" s="166"/>
      <c r="C421" s="293"/>
      <c r="D421" s="94"/>
      <c r="E421" s="292"/>
      <c r="F421" s="292"/>
      <c r="G421" s="292"/>
      <c r="H421" s="292"/>
      <c r="I421" s="292"/>
      <c r="J421" s="292"/>
      <c r="K421" s="292"/>
      <c r="L421" s="292"/>
      <c r="M421" s="292"/>
      <c r="N421" s="292"/>
      <c r="O421" s="292"/>
      <c r="P421" s="292"/>
      <c r="Q421" s="292"/>
      <c r="R421" s="292"/>
      <c r="S421" s="292"/>
      <c r="T421" s="292"/>
      <c r="U421" s="292"/>
      <c r="V421" s="292"/>
      <c r="W421" s="292"/>
      <c r="X421" s="292"/>
      <c r="Y421" s="292"/>
      <c r="Z421" s="292"/>
    </row>
    <row r="422" ht="12.75" customHeight="1">
      <c r="A422" s="292"/>
      <c r="B422" s="166"/>
      <c r="C422" s="293"/>
      <c r="D422" s="94"/>
      <c r="E422" s="292"/>
      <c r="F422" s="292"/>
      <c r="G422" s="292"/>
      <c r="H422" s="292"/>
      <c r="I422" s="292"/>
      <c r="J422" s="292"/>
      <c r="K422" s="292"/>
      <c r="L422" s="292"/>
      <c r="M422" s="292"/>
      <c r="N422" s="292"/>
      <c r="O422" s="292"/>
      <c r="P422" s="292"/>
      <c r="Q422" s="292"/>
      <c r="R422" s="292"/>
      <c r="S422" s="292"/>
      <c r="T422" s="292"/>
      <c r="U422" s="292"/>
      <c r="V422" s="292"/>
      <c r="W422" s="292"/>
      <c r="X422" s="292"/>
      <c r="Y422" s="292"/>
      <c r="Z422" s="292"/>
    </row>
    <row r="423" ht="12.75" customHeight="1">
      <c r="A423" s="292"/>
      <c r="B423" s="166"/>
      <c r="C423" s="293"/>
      <c r="D423" s="94"/>
      <c r="E423" s="292"/>
      <c r="F423" s="292"/>
      <c r="G423" s="292"/>
      <c r="H423" s="292"/>
      <c r="I423" s="292"/>
      <c r="J423" s="292"/>
      <c r="K423" s="292"/>
      <c r="L423" s="292"/>
      <c r="M423" s="292"/>
      <c r="N423" s="292"/>
      <c r="O423" s="292"/>
      <c r="P423" s="292"/>
      <c r="Q423" s="292"/>
      <c r="R423" s="292"/>
      <c r="S423" s="292"/>
      <c r="T423" s="292"/>
      <c r="U423" s="292"/>
      <c r="V423" s="292"/>
      <c r="W423" s="292"/>
      <c r="X423" s="292"/>
      <c r="Y423" s="292"/>
      <c r="Z423" s="292"/>
    </row>
    <row r="424" ht="12.75" customHeight="1">
      <c r="A424" s="292"/>
      <c r="B424" s="166"/>
      <c r="C424" s="293"/>
      <c r="D424" s="94"/>
      <c r="E424" s="292"/>
      <c r="F424" s="292"/>
      <c r="G424" s="292"/>
      <c r="H424" s="292"/>
      <c r="I424" s="292"/>
      <c r="J424" s="292"/>
      <c r="K424" s="292"/>
      <c r="L424" s="292"/>
      <c r="M424" s="292"/>
      <c r="N424" s="292"/>
      <c r="O424" s="292"/>
      <c r="P424" s="292"/>
      <c r="Q424" s="292"/>
      <c r="R424" s="292"/>
      <c r="S424" s="292"/>
      <c r="T424" s="292"/>
      <c r="U424" s="292"/>
      <c r="V424" s="292"/>
      <c r="W424" s="292"/>
      <c r="X424" s="292"/>
      <c r="Y424" s="292"/>
      <c r="Z424" s="292"/>
    </row>
    <row r="425" ht="12.75" customHeight="1">
      <c r="A425" s="292"/>
      <c r="B425" s="166"/>
      <c r="C425" s="293"/>
      <c r="D425" s="94"/>
      <c r="E425" s="292"/>
      <c r="F425" s="292"/>
      <c r="G425" s="292"/>
      <c r="H425" s="292"/>
      <c r="I425" s="292"/>
      <c r="J425" s="292"/>
      <c r="K425" s="292"/>
      <c r="L425" s="292"/>
      <c r="M425" s="292"/>
      <c r="N425" s="292"/>
      <c r="O425" s="292"/>
      <c r="P425" s="292"/>
      <c r="Q425" s="292"/>
      <c r="R425" s="292"/>
      <c r="S425" s="292"/>
      <c r="T425" s="292"/>
      <c r="U425" s="292"/>
      <c r="V425" s="292"/>
      <c r="W425" s="292"/>
      <c r="X425" s="292"/>
      <c r="Y425" s="292"/>
      <c r="Z425" s="292"/>
    </row>
    <row r="426" ht="12.75" customHeight="1">
      <c r="A426" s="292"/>
      <c r="B426" s="166"/>
      <c r="C426" s="293"/>
      <c r="D426" s="94"/>
      <c r="E426" s="292"/>
      <c r="F426" s="292"/>
      <c r="G426" s="292"/>
      <c r="H426" s="292"/>
      <c r="I426" s="292"/>
      <c r="J426" s="292"/>
      <c r="K426" s="292"/>
      <c r="L426" s="292"/>
      <c r="M426" s="292"/>
      <c r="N426" s="292"/>
      <c r="O426" s="292"/>
      <c r="P426" s="292"/>
      <c r="Q426" s="292"/>
      <c r="R426" s="292"/>
      <c r="S426" s="292"/>
      <c r="T426" s="292"/>
      <c r="U426" s="292"/>
      <c r="V426" s="292"/>
      <c r="W426" s="292"/>
      <c r="X426" s="292"/>
      <c r="Y426" s="292"/>
      <c r="Z426" s="292"/>
    </row>
    <row r="427" ht="12.75" customHeight="1">
      <c r="A427" s="292"/>
      <c r="B427" s="166"/>
      <c r="C427" s="293"/>
      <c r="D427" s="94"/>
      <c r="E427" s="292"/>
      <c r="F427" s="292"/>
      <c r="G427" s="292"/>
      <c r="H427" s="292"/>
      <c r="I427" s="292"/>
      <c r="J427" s="292"/>
      <c r="K427" s="292"/>
      <c r="L427" s="292"/>
      <c r="M427" s="292"/>
      <c r="N427" s="292"/>
      <c r="O427" s="292"/>
      <c r="P427" s="292"/>
      <c r="Q427" s="292"/>
      <c r="R427" s="292"/>
      <c r="S427" s="292"/>
      <c r="T427" s="292"/>
      <c r="U427" s="292"/>
      <c r="V427" s="292"/>
      <c r="W427" s="292"/>
      <c r="X427" s="292"/>
      <c r="Y427" s="292"/>
      <c r="Z427" s="292"/>
    </row>
    <row r="428" ht="12.75" customHeight="1">
      <c r="A428" s="292"/>
      <c r="B428" s="166"/>
      <c r="C428" s="293"/>
      <c r="D428" s="94"/>
      <c r="E428" s="292"/>
      <c r="F428" s="292"/>
      <c r="G428" s="292"/>
      <c r="H428" s="292"/>
      <c r="I428" s="292"/>
      <c r="J428" s="292"/>
      <c r="K428" s="292"/>
      <c r="L428" s="292"/>
      <c r="M428" s="292"/>
      <c r="N428" s="292"/>
      <c r="O428" s="292"/>
      <c r="P428" s="292"/>
      <c r="Q428" s="292"/>
      <c r="R428" s="292"/>
      <c r="S428" s="292"/>
      <c r="T428" s="292"/>
      <c r="U428" s="292"/>
      <c r="V428" s="292"/>
      <c r="W428" s="292"/>
      <c r="X428" s="292"/>
      <c r="Y428" s="292"/>
      <c r="Z428" s="292"/>
    </row>
    <row r="429" ht="12.75" customHeight="1">
      <c r="A429" s="292"/>
      <c r="B429" s="166"/>
      <c r="C429" s="293"/>
      <c r="D429" s="94"/>
      <c r="E429" s="292"/>
      <c r="F429" s="292"/>
      <c r="G429" s="292"/>
      <c r="H429" s="292"/>
      <c r="I429" s="292"/>
      <c r="J429" s="292"/>
      <c r="K429" s="292"/>
      <c r="L429" s="292"/>
      <c r="M429" s="292"/>
      <c r="N429" s="292"/>
      <c r="O429" s="292"/>
      <c r="P429" s="292"/>
      <c r="Q429" s="292"/>
      <c r="R429" s="292"/>
      <c r="S429" s="292"/>
      <c r="T429" s="292"/>
      <c r="U429" s="292"/>
      <c r="V429" s="292"/>
      <c r="W429" s="292"/>
      <c r="X429" s="292"/>
      <c r="Y429" s="292"/>
      <c r="Z429" s="292"/>
    </row>
    <row r="430" ht="12.75" customHeight="1">
      <c r="A430" s="292"/>
      <c r="B430" s="166"/>
      <c r="C430" s="293"/>
      <c r="D430" s="94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</row>
    <row r="431" ht="12.75" customHeight="1">
      <c r="A431" s="292"/>
      <c r="B431" s="166"/>
      <c r="C431" s="293"/>
      <c r="D431" s="94"/>
      <c r="E431" s="292"/>
      <c r="F431" s="292"/>
      <c r="G431" s="292"/>
      <c r="H431" s="292"/>
      <c r="I431" s="292"/>
      <c r="J431" s="292"/>
      <c r="K431" s="292"/>
      <c r="L431" s="292"/>
      <c r="M431" s="292"/>
      <c r="N431" s="292"/>
      <c r="O431" s="292"/>
      <c r="P431" s="292"/>
      <c r="Q431" s="292"/>
      <c r="R431" s="292"/>
      <c r="S431" s="292"/>
      <c r="T431" s="292"/>
      <c r="U431" s="292"/>
      <c r="V431" s="292"/>
      <c r="W431" s="292"/>
      <c r="X431" s="292"/>
      <c r="Y431" s="292"/>
      <c r="Z431" s="292"/>
    </row>
    <row r="432" ht="12.75" customHeight="1">
      <c r="A432" s="292"/>
      <c r="B432" s="166"/>
      <c r="C432" s="293"/>
      <c r="D432" s="94"/>
      <c r="E432" s="292"/>
      <c r="F432" s="292"/>
      <c r="G432" s="292"/>
      <c r="H432" s="292"/>
      <c r="I432" s="292"/>
      <c r="J432" s="292"/>
      <c r="K432" s="292"/>
      <c r="L432" s="292"/>
      <c r="M432" s="292"/>
      <c r="N432" s="292"/>
      <c r="O432" s="292"/>
      <c r="P432" s="292"/>
      <c r="Q432" s="292"/>
      <c r="R432" s="292"/>
      <c r="S432" s="292"/>
      <c r="T432" s="292"/>
      <c r="U432" s="292"/>
      <c r="V432" s="292"/>
      <c r="W432" s="292"/>
      <c r="X432" s="292"/>
      <c r="Y432" s="292"/>
      <c r="Z432" s="292"/>
    </row>
    <row r="433" ht="12.75" customHeight="1">
      <c r="A433" s="292"/>
      <c r="B433" s="166"/>
      <c r="C433" s="293"/>
      <c r="D433" s="94"/>
      <c r="E433" s="292"/>
      <c r="F433" s="292"/>
      <c r="G433" s="292"/>
      <c r="H433" s="292"/>
      <c r="I433" s="292"/>
      <c r="J433" s="292"/>
      <c r="K433" s="292"/>
      <c r="L433" s="292"/>
      <c r="M433" s="292"/>
      <c r="N433" s="292"/>
      <c r="O433" s="292"/>
      <c r="P433" s="292"/>
      <c r="Q433" s="292"/>
      <c r="R433" s="292"/>
      <c r="S433" s="292"/>
      <c r="T433" s="292"/>
      <c r="U433" s="292"/>
      <c r="V433" s="292"/>
      <c r="W433" s="292"/>
      <c r="X433" s="292"/>
      <c r="Y433" s="292"/>
      <c r="Z433" s="292"/>
    </row>
    <row r="434" ht="12.75" customHeight="1">
      <c r="A434" s="292"/>
      <c r="B434" s="166"/>
      <c r="C434" s="293"/>
      <c r="D434" s="94"/>
      <c r="E434" s="292"/>
      <c r="F434" s="292"/>
      <c r="G434" s="292"/>
      <c r="H434" s="292"/>
      <c r="I434" s="292"/>
      <c r="J434" s="292"/>
      <c r="K434" s="292"/>
      <c r="L434" s="292"/>
      <c r="M434" s="292"/>
      <c r="N434" s="292"/>
      <c r="O434" s="292"/>
      <c r="P434" s="292"/>
      <c r="Q434" s="292"/>
      <c r="R434" s="292"/>
      <c r="S434" s="292"/>
      <c r="T434" s="292"/>
      <c r="U434" s="292"/>
      <c r="V434" s="292"/>
      <c r="W434" s="292"/>
      <c r="X434" s="292"/>
      <c r="Y434" s="292"/>
      <c r="Z434" s="292"/>
    </row>
    <row r="435" ht="12.75" customHeight="1">
      <c r="A435" s="292"/>
      <c r="B435" s="166"/>
      <c r="C435" s="293"/>
      <c r="D435" s="94"/>
      <c r="E435" s="292"/>
      <c r="F435" s="292"/>
      <c r="G435" s="292"/>
      <c r="H435" s="292"/>
      <c r="I435" s="292"/>
      <c r="J435" s="292"/>
      <c r="K435" s="292"/>
      <c r="L435" s="292"/>
      <c r="M435" s="292"/>
      <c r="N435" s="292"/>
      <c r="O435" s="292"/>
      <c r="P435" s="292"/>
      <c r="Q435" s="292"/>
      <c r="R435" s="292"/>
      <c r="S435" s="292"/>
      <c r="T435" s="292"/>
      <c r="U435" s="292"/>
      <c r="V435" s="292"/>
      <c r="W435" s="292"/>
      <c r="X435" s="292"/>
      <c r="Y435" s="292"/>
      <c r="Z435" s="292"/>
    </row>
    <row r="436" ht="12.75" customHeight="1">
      <c r="A436" s="292"/>
      <c r="B436" s="166"/>
      <c r="C436" s="293"/>
      <c r="D436" s="94"/>
      <c r="E436" s="292"/>
      <c r="F436" s="292"/>
      <c r="G436" s="292"/>
      <c r="H436" s="292"/>
      <c r="I436" s="292"/>
      <c r="J436" s="292"/>
      <c r="K436" s="292"/>
      <c r="L436" s="292"/>
      <c r="M436" s="292"/>
      <c r="N436" s="292"/>
      <c r="O436" s="292"/>
      <c r="P436" s="292"/>
      <c r="Q436" s="292"/>
      <c r="R436" s="292"/>
      <c r="S436" s="292"/>
      <c r="T436" s="292"/>
      <c r="U436" s="292"/>
      <c r="V436" s="292"/>
      <c r="W436" s="292"/>
      <c r="X436" s="292"/>
      <c r="Y436" s="292"/>
      <c r="Z436" s="292"/>
    </row>
    <row r="437" ht="12.75" customHeight="1">
      <c r="A437" s="292"/>
      <c r="B437" s="166"/>
      <c r="C437" s="293"/>
      <c r="D437" s="94"/>
      <c r="E437" s="292"/>
      <c r="F437" s="292"/>
      <c r="G437" s="292"/>
      <c r="H437" s="292"/>
      <c r="I437" s="292"/>
      <c r="J437" s="292"/>
      <c r="K437" s="292"/>
      <c r="L437" s="292"/>
      <c r="M437" s="292"/>
      <c r="N437" s="292"/>
      <c r="O437" s="292"/>
      <c r="P437" s="292"/>
      <c r="Q437" s="292"/>
      <c r="R437" s="292"/>
      <c r="S437" s="292"/>
      <c r="T437" s="292"/>
      <c r="U437" s="292"/>
      <c r="V437" s="292"/>
      <c r="W437" s="292"/>
      <c r="X437" s="292"/>
      <c r="Y437" s="292"/>
      <c r="Z437" s="292"/>
    </row>
    <row r="438" ht="12.75" customHeight="1">
      <c r="A438" s="292"/>
      <c r="B438" s="166"/>
      <c r="C438" s="293"/>
      <c r="D438" s="94"/>
      <c r="E438" s="292"/>
      <c r="F438" s="292"/>
      <c r="G438" s="292"/>
      <c r="H438" s="292"/>
      <c r="I438" s="292"/>
      <c r="J438" s="292"/>
      <c r="K438" s="292"/>
      <c r="L438" s="292"/>
      <c r="M438" s="292"/>
      <c r="N438" s="292"/>
      <c r="O438" s="292"/>
      <c r="P438" s="292"/>
      <c r="Q438" s="292"/>
      <c r="R438" s="292"/>
      <c r="S438" s="292"/>
      <c r="T438" s="292"/>
      <c r="U438" s="292"/>
      <c r="V438" s="292"/>
      <c r="W438" s="292"/>
      <c r="X438" s="292"/>
      <c r="Y438" s="292"/>
      <c r="Z438" s="292"/>
    </row>
    <row r="439" ht="12.75" customHeight="1">
      <c r="A439" s="292"/>
      <c r="B439" s="166"/>
      <c r="C439" s="293"/>
      <c r="D439" s="94"/>
      <c r="E439" s="292"/>
      <c r="F439" s="292"/>
      <c r="G439" s="292"/>
      <c r="H439" s="292"/>
      <c r="I439" s="292"/>
      <c r="J439" s="292"/>
      <c r="K439" s="292"/>
      <c r="L439" s="292"/>
      <c r="M439" s="292"/>
      <c r="N439" s="292"/>
      <c r="O439" s="292"/>
      <c r="P439" s="292"/>
      <c r="Q439" s="292"/>
      <c r="R439" s="292"/>
      <c r="S439" s="292"/>
      <c r="T439" s="292"/>
      <c r="U439" s="292"/>
      <c r="V439" s="292"/>
      <c r="W439" s="292"/>
      <c r="X439" s="292"/>
      <c r="Y439" s="292"/>
      <c r="Z439" s="292"/>
    </row>
    <row r="440" ht="12.75" customHeight="1">
      <c r="A440" s="292"/>
      <c r="B440" s="166"/>
      <c r="C440" s="293"/>
      <c r="D440" s="94"/>
      <c r="E440" s="292"/>
      <c r="F440" s="292"/>
      <c r="G440" s="292"/>
      <c r="H440" s="292"/>
      <c r="I440" s="292"/>
      <c r="J440" s="292"/>
      <c r="K440" s="292"/>
      <c r="L440" s="292"/>
      <c r="M440" s="292"/>
      <c r="N440" s="292"/>
      <c r="O440" s="292"/>
      <c r="P440" s="292"/>
      <c r="Q440" s="292"/>
      <c r="R440" s="292"/>
      <c r="S440" s="292"/>
      <c r="T440" s="292"/>
      <c r="U440" s="292"/>
      <c r="V440" s="292"/>
      <c r="W440" s="292"/>
      <c r="X440" s="292"/>
      <c r="Y440" s="292"/>
      <c r="Z440" s="292"/>
    </row>
    <row r="441" ht="12.75" customHeight="1">
      <c r="A441" s="292"/>
      <c r="B441" s="166"/>
      <c r="C441" s="293"/>
      <c r="D441" s="94"/>
      <c r="E441" s="292"/>
      <c r="F441" s="292"/>
      <c r="G441" s="292"/>
      <c r="H441" s="292"/>
      <c r="I441" s="292"/>
      <c r="J441" s="292"/>
      <c r="K441" s="292"/>
      <c r="L441" s="292"/>
      <c r="M441" s="292"/>
      <c r="N441" s="292"/>
      <c r="O441" s="292"/>
      <c r="P441" s="292"/>
      <c r="Q441" s="292"/>
      <c r="R441" s="292"/>
      <c r="S441" s="292"/>
      <c r="T441" s="292"/>
      <c r="U441" s="292"/>
      <c r="V441" s="292"/>
      <c r="W441" s="292"/>
      <c r="X441" s="292"/>
      <c r="Y441" s="292"/>
      <c r="Z441" s="292"/>
    </row>
    <row r="442" ht="12.75" customHeight="1">
      <c r="A442" s="292"/>
      <c r="B442" s="166"/>
      <c r="C442" s="293"/>
      <c r="D442" s="94"/>
      <c r="E442" s="292"/>
      <c r="F442" s="292"/>
      <c r="G442" s="292"/>
      <c r="H442" s="292"/>
      <c r="I442" s="292"/>
      <c r="J442" s="292"/>
      <c r="K442" s="292"/>
      <c r="L442" s="292"/>
      <c r="M442" s="292"/>
      <c r="N442" s="292"/>
      <c r="O442" s="292"/>
      <c r="P442" s="292"/>
      <c r="Q442" s="292"/>
      <c r="R442" s="292"/>
      <c r="S442" s="292"/>
      <c r="T442" s="292"/>
      <c r="U442" s="292"/>
      <c r="V442" s="292"/>
      <c r="W442" s="292"/>
      <c r="X442" s="292"/>
      <c r="Y442" s="292"/>
      <c r="Z442" s="292"/>
    </row>
    <row r="443" ht="12.75" customHeight="1">
      <c r="A443" s="292"/>
      <c r="B443" s="166"/>
      <c r="C443" s="293"/>
      <c r="D443" s="94"/>
      <c r="E443" s="292"/>
      <c r="F443" s="292"/>
      <c r="G443" s="292"/>
      <c r="H443" s="292"/>
      <c r="I443" s="292"/>
      <c r="J443" s="292"/>
      <c r="K443" s="292"/>
      <c r="L443" s="292"/>
      <c r="M443" s="292"/>
      <c r="N443" s="292"/>
      <c r="O443" s="292"/>
      <c r="P443" s="292"/>
      <c r="Q443" s="292"/>
      <c r="R443" s="292"/>
      <c r="S443" s="292"/>
      <c r="T443" s="292"/>
      <c r="U443" s="292"/>
      <c r="V443" s="292"/>
      <c r="W443" s="292"/>
      <c r="X443" s="292"/>
      <c r="Y443" s="292"/>
      <c r="Z443" s="292"/>
    </row>
    <row r="444" ht="12.75" customHeight="1">
      <c r="A444" s="292"/>
      <c r="B444" s="166"/>
      <c r="C444" s="293"/>
      <c r="D444" s="94"/>
      <c r="E444" s="292"/>
      <c r="F444" s="292"/>
      <c r="G444" s="292"/>
      <c r="H444" s="292"/>
      <c r="I444" s="292"/>
      <c r="J444" s="292"/>
      <c r="K444" s="292"/>
      <c r="L444" s="292"/>
      <c r="M444" s="292"/>
      <c r="N444" s="292"/>
      <c r="O444" s="292"/>
      <c r="P444" s="292"/>
      <c r="Q444" s="292"/>
      <c r="R444" s="292"/>
      <c r="S444" s="292"/>
      <c r="T444" s="292"/>
      <c r="U444" s="292"/>
      <c r="V444" s="292"/>
      <c r="W444" s="292"/>
      <c r="X444" s="292"/>
      <c r="Y444" s="292"/>
      <c r="Z444" s="292"/>
    </row>
    <row r="445" ht="12.75" customHeight="1">
      <c r="A445" s="292"/>
      <c r="B445" s="166"/>
      <c r="C445" s="293"/>
      <c r="D445" s="94"/>
      <c r="E445" s="292"/>
      <c r="F445" s="292"/>
      <c r="G445" s="292"/>
      <c r="H445" s="292"/>
      <c r="I445" s="292"/>
      <c r="J445" s="292"/>
      <c r="K445" s="292"/>
      <c r="L445" s="292"/>
      <c r="M445" s="292"/>
      <c r="N445" s="292"/>
      <c r="O445" s="292"/>
      <c r="P445" s="292"/>
      <c r="Q445" s="292"/>
      <c r="R445" s="292"/>
      <c r="S445" s="292"/>
      <c r="T445" s="292"/>
      <c r="U445" s="292"/>
      <c r="V445" s="292"/>
      <c r="W445" s="292"/>
      <c r="X445" s="292"/>
      <c r="Y445" s="292"/>
      <c r="Z445" s="292"/>
    </row>
    <row r="446" ht="12.75" customHeight="1">
      <c r="A446" s="292"/>
      <c r="B446" s="166"/>
      <c r="C446" s="293"/>
      <c r="D446" s="94"/>
      <c r="E446" s="292"/>
      <c r="F446" s="292"/>
      <c r="G446" s="292"/>
      <c r="H446" s="292"/>
      <c r="I446" s="292"/>
      <c r="J446" s="292"/>
      <c r="K446" s="292"/>
      <c r="L446" s="292"/>
      <c r="M446" s="292"/>
      <c r="N446" s="292"/>
      <c r="O446" s="292"/>
      <c r="P446" s="292"/>
      <c r="Q446" s="292"/>
      <c r="R446" s="292"/>
      <c r="S446" s="292"/>
      <c r="T446" s="292"/>
      <c r="U446" s="292"/>
      <c r="V446" s="292"/>
      <c r="W446" s="292"/>
      <c r="X446" s="292"/>
      <c r="Y446" s="292"/>
      <c r="Z446" s="292"/>
    </row>
    <row r="447" ht="12.75" customHeight="1">
      <c r="A447" s="292"/>
      <c r="B447" s="166"/>
      <c r="C447" s="293"/>
      <c r="D447" s="94"/>
      <c r="E447" s="292"/>
      <c r="F447" s="292"/>
      <c r="G447" s="292"/>
      <c r="H447" s="292"/>
      <c r="I447" s="292"/>
      <c r="J447" s="292"/>
      <c r="K447" s="292"/>
      <c r="L447" s="292"/>
      <c r="M447" s="292"/>
      <c r="N447" s="292"/>
      <c r="O447" s="292"/>
      <c r="P447" s="292"/>
      <c r="Q447" s="292"/>
      <c r="R447" s="292"/>
      <c r="S447" s="292"/>
      <c r="T447" s="292"/>
      <c r="U447" s="292"/>
      <c r="V447" s="292"/>
      <c r="W447" s="292"/>
      <c r="X447" s="292"/>
      <c r="Y447" s="292"/>
      <c r="Z447" s="292"/>
    </row>
    <row r="448" ht="12.75" customHeight="1">
      <c r="A448" s="292"/>
      <c r="B448" s="166"/>
      <c r="C448" s="293"/>
      <c r="D448" s="94"/>
      <c r="E448" s="292"/>
      <c r="F448" s="292"/>
      <c r="G448" s="292"/>
      <c r="H448" s="292"/>
      <c r="I448" s="292"/>
      <c r="J448" s="292"/>
      <c r="K448" s="292"/>
      <c r="L448" s="292"/>
      <c r="M448" s="292"/>
      <c r="N448" s="292"/>
      <c r="O448" s="292"/>
      <c r="P448" s="292"/>
      <c r="Q448" s="292"/>
      <c r="R448" s="292"/>
      <c r="S448" s="292"/>
      <c r="T448" s="292"/>
      <c r="U448" s="292"/>
      <c r="V448" s="292"/>
      <c r="W448" s="292"/>
      <c r="X448" s="292"/>
      <c r="Y448" s="292"/>
      <c r="Z448" s="292"/>
    </row>
    <row r="449" ht="12.75" customHeight="1">
      <c r="A449" s="292"/>
      <c r="B449" s="166"/>
      <c r="C449" s="293"/>
      <c r="D449" s="94"/>
      <c r="E449" s="292"/>
      <c r="F449" s="292"/>
      <c r="G449" s="292"/>
      <c r="H449" s="292"/>
      <c r="I449" s="292"/>
      <c r="J449" s="292"/>
      <c r="K449" s="292"/>
      <c r="L449" s="292"/>
      <c r="M449" s="292"/>
      <c r="N449" s="292"/>
      <c r="O449" s="292"/>
      <c r="P449" s="292"/>
      <c r="Q449" s="292"/>
      <c r="R449" s="292"/>
      <c r="S449" s="292"/>
      <c r="T449" s="292"/>
      <c r="U449" s="292"/>
      <c r="V449" s="292"/>
      <c r="W449" s="292"/>
      <c r="X449" s="292"/>
      <c r="Y449" s="292"/>
      <c r="Z449" s="292"/>
    </row>
    <row r="450" ht="12.75" customHeight="1">
      <c r="A450" s="292"/>
      <c r="B450" s="166"/>
      <c r="C450" s="293"/>
      <c r="D450" s="94"/>
      <c r="E450" s="292"/>
      <c r="F450" s="292"/>
      <c r="G450" s="292"/>
      <c r="H450" s="292"/>
      <c r="I450" s="292"/>
      <c r="J450" s="292"/>
      <c r="K450" s="292"/>
      <c r="L450" s="292"/>
      <c r="M450" s="292"/>
      <c r="N450" s="292"/>
      <c r="O450" s="292"/>
      <c r="P450" s="292"/>
      <c r="Q450" s="292"/>
      <c r="R450" s="292"/>
      <c r="S450" s="292"/>
      <c r="T450" s="292"/>
      <c r="U450" s="292"/>
      <c r="V450" s="292"/>
      <c r="W450" s="292"/>
      <c r="X450" s="292"/>
      <c r="Y450" s="292"/>
      <c r="Z450" s="292"/>
    </row>
    <row r="451" ht="12.75" customHeight="1">
      <c r="A451" s="292"/>
      <c r="B451" s="166"/>
      <c r="C451" s="293"/>
      <c r="D451" s="94"/>
      <c r="E451" s="292"/>
      <c r="F451" s="292"/>
      <c r="G451" s="292"/>
      <c r="H451" s="292"/>
      <c r="I451" s="292"/>
      <c r="J451" s="292"/>
      <c r="K451" s="292"/>
      <c r="L451" s="292"/>
      <c r="M451" s="292"/>
      <c r="N451" s="292"/>
      <c r="O451" s="292"/>
      <c r="P451" s="292"/>
      <c r="Q451" s="292"/>
      <c r="R451" s="292"/>
      <c r="S451" s="292"/>
      <c r="T451" s="292"/>
      <c r="U451" s="292"/>
      <c r="V451" s="292"/>
      <c r="W451" s="292"/>
      <c r="X451" s="292"/>
      <c r="Y451" s="292"/>
      <c r="Z451" s="292"/>
    </row>
    <row r="452" ht="12.75" customHeight="1">
      <c r="A452" s="292"/>
      <c r="B452" s="166"/>
      <c r="C452" s="293"/>
      <c r="D452" s="94"/>
      <c r="E452" s="292"/>
      <c r="F452" s="292"/>
      <c r="G452" s="292"/>
      <c r="H452" s="292"/>
      <c r="I452" s="292"/>
      <c r="J452" s="292"/>
      <c r="K452" s="292"/>
      <c r="L452" s="292"/>
      <c r="M452" s="292"/>
      <c r="N452" s="292"/>
      <c r="O452" s="292"/>
      <c r="P452" s="292"/>
      <c r="Q452" s="292"/>
      <c r="R452" s="292"/>
      <c r="S452" s="292"/>
      <c r="T452" s="292"/>
      <c r="U452" s="292"/>
      <c r="V452" s="292"/>
      <c r="W452" s="292"/>
      <c r="X452" s="292"/>
      <c r="Y452" s="292"/>
      <c r="Z452" s="292"/>
    </row>
    <row r="453" ht="12.75" customHeight="1">
      <c r="A453" s="292"/>
      <c r="B453" s="166"/>
      <c r="C453" s="293"/>
      <c r="D453" s="94"/>
      <c r="E453" s="292"/>
      <c r="F453" s="292"/>
      <c r="G453" s="292"/>
      <c r="H453" s="292"/>
      <c r="I453" s="292"/>
      <c r="J453" s="292"/>
      <c r="K453" s="292"/>
      <c r="L453" s="292"/>
      <c r="M453" s="292"/>
      <c r="N453" s="292"/>
      <c r="O453" s="292"/>
      <c r="P453" s="292"/>
      <c r="Q453" s="292"/>
      <c r="R453" s="292"/>
      <c r="S453" s="292"/>
      <c r="T453" s="292"/>
      <c r="U453" s="292"/>
      <c r="V453" s="292"/>
      <c r="W453" s="292"/>
      <c r="X453" s="292"/>
      <c r="Y453" s="292"/>
      <c r="Z453" s="292"/>
    </row>
    <row r="454" ht="12.75" customHeight="1">
      <c r="A454" s="292"/>
      <c r="B454" s="166"/>
      <c r="C454" s="293"/>
      <c r="D454" s="94"/>
      <c r="E454" s="292"/>
      <c r="F454" s="292"/>
      <c r="G454" s="292"/>
      <c r="H454" s="292"/>
      <c r="I454" s="292"/>
      <c r="J454" s="292"/>
      <c r="K454" s="292"/>
      <c r="L454" s="292"/>
      <c r="M454" s="292"/>
      <c r="N454" s="292"/>
      <c r="O454" s="292"/>
      <c r="P454" s="292"/>
      <c r="Q454" s="292"/>
      <c r="R454" s="292"/>
      <c r="S454" s="292"/>
      <c r="T454" s="292"/>
      <c r="U454" s="292"/>
      <c r="V454" s="292"/>
      <c r="W454" s="292"/>
      <c r="X454" s="292"/>
      <c r="Y454" s="292"/>
      <c r="Z454" s="292"/>
    </row>
    <row r="455" ht="12.75" customHeight="1">
      <c r="A455" s="292"/>
      <c r="B455" s="166"/>
      <c r="C455" s="293"/>
      <c r="D455" s="94"/>
      <c r="E455" s="292"/>
      <c r="F455" s="292"/>
      <c r="G455" s="292"/>
      <c r="H455" s="292"/>
      <c r="I455" s="292"/>
      <c r="J455" s="292"/>
      <c r="K455" s="292"/>
      <c r="L455" s="292"/>
      <c r="M455" s="292"/>
      <c r="N455" s="292"/>
      <c r="O455" s="292"/>
      <c r="P455" s="292"/>
      <c r="Q455" s="292"/>
      <c r="R455" s="292"/>
      <c r="S455" s="292"/>
      <c r="T455" s="292"/>
      <c r="U455" s="292"/>
      <c r="V455" s="292"/>
      <c r="W455" s="292"/>
      <c r="X455" s="292"/>
      <c r="Y455" s="292"/>
      <c r="Z455" s="292"/>
    </row>
    <row r="456" ht="12.75" customHeight="1">
      <c r="A456" s="292"/>
      <c r="B456" s="166"/>
      <c r="C456" s="293"/>
      <c r="D456" s="94"/>
      <c r="E456" s="292"/>
      <c r="F456" s="292"/>
      <c r="G456" s="292"/>
      <c r="H456" s="292"/>
      <c r="I456" s="292"/>
      <c r="J456" s="292"/>
      <c r="K456" s="292"/>
      <c r="L456" s="292"/>
      <c r="M456" s="292"/>
      <c r="N456" s="292"/>
      <c r="O456" s="292"/>
      <c r="P456" s="292"/>
      <c r="Q456" s="292"/>
      <c r="R456" s="292"/>
      <c r="S456" s="292"/>
      <c r="T456" s="292"/>
      <c r="U456" s="292"/>
      <c r="V456" s="292"/>
      <c r="W456" s="292"/>
      <c r="X456" s="292"/>
      <c r="Y456" s="292"/>
      <c r="Z456" s="292"/>
    </row>
    <row r="457" ht="12.75" customHeight="1">
      <c r="A457" s="292"/>
      <c r="B457" s="166"/>
      <c r="C457" s="293"/>
      <c r="D457" s="94"/>
      <c r="E457" s="292"/>
      <c r="F457" s="292"/>
      <c r="G457" s="292"/>
      <c r="H457" s="292"/>
      <c r="I457" s="292"/>
      <c r="J457" s="292"/>
      <c r="K457" s="292"/>
      <c r="L457" s="292"/>
      <c r="M457" s="292"/>
      <c r="N457" s="292"/>
      <c r="O457" s="292"/>
      <c r="P457" s="292"/>
      <c r="Q457" s="292"/>
      <c r="R457" s="292"/>
      <c r="S457" s="292"/>
      <c r="T457" s="292"/>
      <c r="U457" s="292"/>
      <c r="V457" s="292"/>
      <c r="W457" s="292"/>
      <c r="X457" s="292"/>
      <c r="Y457" s="292"/>
      <c r="Z457" s="292"/>
    </row>
    <row r="458" ht="12.75" customHeight="1">
      <c r="A458" s="292"/>
      <c r="B458" s="166"/>
      <c r="C458" s="293"/>
      <c r="D458" s="94"/>
      <c r="E458" s="292"/>
      <c r="F458" s="292"/>
      <c r="G458" s="292"/>
      <c r="H458" s="292"/>
      <c r="I458" s="292"/>
      <c r="J458" s="292"/>
      <c r="K458" s="292"/>
      <c r="L458" s="292"/>
      <c r="M458" s="292"/>
      <c r="N458" s="292"/>
      <c r="O458" s="292"/>
      <c r="P458" s="292"/>
      <c r="Q458" s="292"/>
      <c r="R458" s="292"/>
      <c r="S458" s="292"/>
      <c r="T458" s="292"/>
      <c r="U458" s="292"/>
      <c r="V458" s="292"/>
      <c r="W458" s="292"/>
      <c r="X458" s="292"/>
      <c r="Y458" s="292"/>
      <c r="Z458" s="292"/>
    </row>
    <row r="459" ht="12.75" customHeight="1">
      <c r="A459" s="292"/>
      <c r="B459" s="166"/>
      <c r="C459" s="293"/>
      <c r="D459" s="94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</row>
    <row r="460" ht="12.75" customHeight="1">
      <c r="A460" s="292"/>
      <c r="B460" s="166"/>
      <c r="C460" s="293"/>
      <c r="D460" s="94"/>
      <c r="E460" s="292"/>
      <c r="F460" s="292"/>
      <c r="G460" s="292"/>
      <c r="H460" s="292"/>
      <c r="I460" s="292"/>
      <c r="J460" s="292"/>
      <c r="K460" s="292"/>
      <c r="L460" s="292"/>
      <c r="M460" s="292"/>
      <c r="N460" s="292"/>
      <c r="O460" s="292"/>
      <c r="P460" s="292"/>
      <c r="Q460" s="292"/>
      <c r="R460" s="292"/>
      <c r="S460" s="292"/>
      <c r="T460" s="292"/>
      <c r="U460" s="292"/>
      <c r="V460" s="292"/>
      <c r="W460" s="292"/>
      <c r="X460" s="292"/>
      <c r="Y460" s="292"/>
      <c r="Z460" s="292"/>
    </row>
    <row r="461" ht="12.75" customHeight="1">
      <c r="A461" s="292"/>
      <c r="B461" s="166"/>
      <c r="C461" s="293"/>
      <c r="D461" s="94"/>
      <c r="E461" s="292"/>
      <c r="F461" s="292"/>
      <c r="G461" s="292"/>
      <c r="H461" s="292"/>
      <c r="I461" s="292"/>
      <c r="J461" s="292"/>
      <c r="K461" s="292"/>
      <c r="L461" s="292"/>
      <c r="M461" s="292"/>
      <c r="N461" s="292"/>
      <c r="O461" s="292"/>
      <c r="P461" s="292"/>
      <c r="Q461" s="292"/>
      <c r="R461" s="292"/>
      <c r="S461" s="292"/>
      <c r="T461" s="292"/>
      <c r="U461" s="292"/>
      <c r="V461" s="292"/>
      <c r="W461" s="292"/>
      <c r="X461" s="292"/>
      <c r="Y461" s="292"/>
      <c r="Z461" s="292"/>
    </row>
    <row r="462" ht="12.75" customHeight="1">
      <c r="A462" s="292"/>
      <c r="B462" s="166"/>
      <c r="C462" s="293"/>
      <c r="D462" s="94"/>
      <c r="E462" s="292"/>
      <c r="F462" s="292"/>
      <c r="G462" s="292"/>
      <c r="H462" s="292"/>
      <c r="I462" s="292"/>
      <c r="J462" s="292"/>
      <c r="K462" s="292"/>
      <c r="L462" s="292"/>
      <c r="M462" s="292"/>
      <c r="N462" s="292"/>
      <c r="O462" s="292"/>
      <c r="P462" s="292"/>
      <c r="Q462" s="292"/>
      <c r="R462" s="292"/>
      <c r="S462" s="292"/>
      <c r="T462" s="292"/>
      <c r="U462" s="292"/>
      <c r="V462" s="292"/>
      <c r="W462" s="292"/>
      <c r="X462" s="292"/>
      <c r="Y462" s="292"/>
      <c r="Z462" s="292"/>
    </row>
    <row r="463" ht="12.75" customHeight="1">
      <c r="A463" s="292"/>
      <c r="B463" s="166"/>
      <c r="C463" s="293"/>
      <c r="D463" s="94"/>
      <c r="E463" s="292"/>
      <c r="F463" s="292"/>
      <c r="G463" s="292"/>
      <c r="H463" s="292"/>
      <c r="I463" s="292"/>
      <c r="J463" s="292"/>
      <c r="K463" s="292"/>
      <c r="L463" s="292"/>
      <c r="M463" s="292"/>
      <c r="N463" s="292"/>
      <c r="O463" s="292"/>
      <c r="P463" s="292"/>
      <c r="Q463" s="292"/>
      <c r="R463" s="292"/>
      <c r="S463" s="292"/>
      <c r="T463" s="292"/>
      <c r="U463" s="292"/>
      <c r="V463" s="292"/>
      <c r="W463" s="292"/>
      <c r="X463" s="292"/>
      <c r="Y463" s="292"/>
      <c r="Z463" s="292"/>
    </row>
    <row r="464" ht="12.75" customHeight="1">
      <c r="A464" s="292"/>
      <c r="B464" s="166"/>
      <c r="C464" s="293"/>
      <c r="D464" s="94"/>
      <c r="E464" s="292"/>
      <c r="F464" s="292"/>
      <c r="G464" s="292"/>
      <c r="H464" s="292"/>
      <c r="I464" s="292"/>
      <c r="J464" s="292"/>
      <c r="K464" s="292"/>
      <c r="L464" s="292"/>
      <c r="M464" s="292"/>
      <c r="N464" s="292"/>
      <c r="O464" s="292"/>
      <c r="P464" s="292"/>
      <c r="Q464" s="292"/>
      <c r="R464" s="292"/>
      <c r="S464" s="292"/>
      <c r="T464" s="292"/>
      <c r="U464" s="292"/>
      <c r="V464" s="292"/>
      <c r="W464" s="292"/>
      <c r="X464" s="292"/>
      <c r="Y464" s="292"/>
      <c r="Z464" s="292"/>
    </row>
    <row r="465" ht="12.75" customHeight="1">
      <c r="A465" s="292"/>
      <c r="B465" s="166"/>
      <c r="C465" s="293"/>
      <c r="D465" s="94"/>
      <c r="E465" s="292"/>
      <c r="F465" s="292"/>
      <c r="G465" s="292"/>
      <c r="H465" s="292"/>
      <c r="I465" s="292"/>
      <c r="J465" s="292"/>
      <c r="K465" s="292"/>
      <c r="L465" s="292"/>
      <c r="M465" s="292"/>
      <c r="N465" s="292"/>
      <c r="O465" s="292"/>
      <c r="P465" s="292"/>
      <c r="Q465" s="292"/>
      <c r="R465" s="292"/>
      <c r="S465" s="292"/>
      <c r="T465" s="292"/>
      <c r="U465" s="292"/>
      <c r="V465" s="292"/>
      <c r="W465" s="292"/>
      <c r="X465" s="292"/>
      <c r="Y465" s="292"/>
      <c r="Z465" s="292"/>
    </row>
    <row r="466" ht="12.75" customHeight="1">
      <c r="A466" s="292"/>
      <c r="B466" s="166"/>
      <c r="C466" s="293"/>
      <c r="D466" s="94"/>
      <c r="E466" s="292"/>
      <c r="F466" s="292"/>
      <c r="G466" s="292"/>
      <c r="H466" s="292"/>
      <c r="I466" s="292"/>
      <c r="J466" s="292"/>
      <c r="K466" s="292"/>
      <c r="L466" s="292"/>
      <c r="M466" s="292"/>
      <c r="N466" s="292"/>
      <c r="O466" s="292"/>
      <c r="P466" s="292"/>
      <c r="Q466" s="292"/>
      <c r="R466" s="292"/>
      <c r="S466" s="292"/>
      <c r="T466" s="292"/>
      <c r="U466" s="292"/>
      <c r="V466" s="292"/>
      <c r="W466" s="292"/>
      <c r="X466" s="292"/>
      <c r="Y466" s="292"/>
      <c r="Z466" s="292"/>
    </row>
    <row r="467" ht="12.75" customHeight="1">
      <c r="A467" s="292"/>
      <c r="B467" s="166"/>
      <c r="C467" s="293"/>
      <c r="D467" s="94"/>
      <c r="E467" s="292"/>
      <c r="F467" s="292"/>
      <c r="G467" s="292"/>
      <c r="H467" s="292"/>
      <c r="I467" s="292"/>
      <c r="J467" s="292"/>
      <c r="K467" s="292"/>
      <c r="L467" s="292"/>
      <c r="M467" s="292"/>
      <c r="N467" s="292"/>
      <c r="O467" s="292"/>
      <c r="P467" s="292"/>
      <c r="Q467" s="292"/>
      <c r="R467" s="292"/>
      <c r="S467" s="292"/>
      <c r="T467" s="292"/>
      <c r="U467" s="292"/>
      <c r="V467" s="292"/>
      <c r="W467" s="292"/>
      <c r="X467" s="292"/>
      <c r="Y467" s="292"/>
      <c r="Z467" s="292"/>
    </row>
    <row r="468" ht="12.75" customHeight="1">
      <c r="A468" s="292"/>
      <c r="B468" s="166"/>
      <c r="C468" s="293"/>
      <c r="D468" s="94"/>
      <c r="E468" s="292"/>
      <c r="F468" s="292"/>
      <c r="G468" s="292"/>
      <c r="H468" s="292"/>
      <c r="I468" s="292"/>
      <c r="J468" s="292"/>
      <c r="K468" s="292"/>
      <c r="L468" s="292"/>
      <c r="M468" s="292"/>
      <c r="N468" s="292"/>
      <c r="O468" s="292"/>
      <c r="P468" s="292"/>
      <c r="Q468" s="292"/>
      <c r="R468" s="292"/>
      <c r="S468" s="292"/>
      <c r="T468" s="292"/>
      <c r="U468" s="292"/>
      <c r="V468" s="292"/>
      <c r="W468" s="292"/>
      <c r="X468" s="292"/>
      <c r="Y468" s="292"/>
      <c r="Z468" s="292"/>
    </row>
    <row r="469" ht="12.75" customHeight="1">
      <c r="A469" s="292"/>
      <c r="B469" s="166"/>
      <c r="C469" s="293"/>
      <c r="D469" s="94"/>
      <c r="E469" s="292"/>
      <c r="F469" s="292"/>
      <c r="G469" s="292"/>
      <c r="H469" s="292"/>
      <c r="I469" s="292"/>
      <c r="J469" s="292"/>
      <c r="K469" s="292"/>
      <c r="L469" s="292"/>
      <c r="M469" s="292"/>
      <c r="N469" s="292"/>
      <c r="O469" s="292"/>
      <c r="P469" s="292"/>
      <c r="Q469" s="292"/>
      <c r="R469" s="292"/>
      <c r="S469" s="292"/>
      <c r="T469" s="292"/>
      <c r="U469" s="292"/>
      <c r="V469" s="292"/>
      <c r="W469" s="292"/>
      <c r="X469" s="292"/>
      <c r="Y469" s="292"/>
      <c r="Z469" s="292"/>
    </row>
    <row r="470" ht="12.75" customHeight="1">
      <c r="A470" s="292"/>
      <c r="B470" s="166"/>
      <c r="C470" s="293"/>
      <c r="D470" s="94"/>
      <c r="E470" s="292"/>
      <c r="F470" s="292"/>
      <c r="G470" s="292"/>
      <c r="H470" s="292"/>
      <c r="I470" s="292"/>
      <c r="J470" s="292"/>
      <c r="K470" s="292"/>
      <c r="L470" s="292"/>
      <c r="M470" s="292"/>
      <c r="N470" s="292"/>
      <c r="O470" s="292"/>
      <c r="P470" s="292"/>
      <c r="Q470" s="292"/>
      <c r="R470" s="292"/>
      <c r="S470" s="292"/>
      <c r="T470" s="292"/>
      <c r="U470" s="292"/>
      <c r="V470" s="292"/>
      <c r="W470" s="292"/>
      <c r="X470" s="292"/>
      <c r="Y470" s="292"/>
      <c r="Z470" s="292"/>
    </row>
    <row r="471" ht="12.75" customHeight="1">
      <c r="A471" s="292"/>
      <c r="B471" s="166"/>
      <c r="C471" s="293"/>
      <c r="D471" s="94"/>
      <c r="E471" s="292"/>
      <c r="F471" s="292"/>
      <c r="G471" s="292"/>
      <c r="H471" s="292"/>
      <c r="I471" s="292"/>
      <c r="J471" s="292"/>
      <c r="K471" s="292"/>
      <c r="L471" s="292"/>
      <c r="M471" s="292"/>
      <c r="N471" s="292"/>
      <c r="O471" s="292"/>
      <c r="P471" s="292"/>
      <c r="Q471" s="292"/>
      <c r="R471" s="292"/>
      <c r="S471" s="292"/>
      <c r="T471" s="292"/>
      <c r="U471" s="292"/>
      <c r="V471" s="292"/>
      <c r="W471" s="292"/>
      <c r="X471" s="292"/>
      <c r="Y471" s="292"/>
      <c r="Z471" s="292"/>
    </row>
    <row r="472" ht="12.75" customHeight="1">
      <c r="A472" s="292"/>
      <c r="B472" s="166"/>
      <c r="C472" s="293"/>
      <c r="D472" s="94"/>
      <c r="E472" s="292"/>
      <c r="F472" s="292"/>
      <c r="G472" s="292"/>
      <c r="H472" s="292"/>
      <c r="I472" s="292"/>
      <c r="J472" s="292"/>
      <c r="K472" s="292"/>
      <c r="L472" s="292"/>
      <c r="M472" s="292"/>
      <c r="N472" s="292"/>
      <c r="O472" s="292"/>
      <c r="P472" s="292"/>
      <c r="Q472" s="292"/>
      <c r="R472" s="292"/>
      <c r="S472" s="292"/>
      <c r="T472" s="292"/>
      <c r="U472" s="292"/>
      <c r="V472" s="292"/>
      <c r="W472" s="292"/>
      <c r="X472" s="292"/>
      <c r="Y472" s="292"/>
      <c r="Z472" s="292"/>
    </row>
    <row r="473" ht="12.75" customHeight="1">
      <c r="A473" s="292"/>
      <c r="B473" s="166"/>
      <c r="C473" s="293"/>
      <c r="D473" s="94"/>
      <c r="E473" s="292"/>
      <c r="F473" s="292"/>
      <c r="G473" s="292"/>
      <c r="H473" s="292"/>
      <c r="I473" s="292"/>
      <c r="J473" s="292"/>
      <c r="K473" s="292"/>
      <c r="L473" s="292"/>
      <c r="M473" s="292"/>
      <c r="N473" s="292"/>
      <c r="O473" s="292"/>
      <c r="P473" s="292"/>
      <c r="Q473" s="292"/>
      <c r="R473" s="292"/>
      <c r="S473" s="292"/>
      <c r="T473" s="292"/>
      <c r="U473" s="292"/>
      <c r="V473" s="292"/>
      <c r="W473" s="292"/>
      <c r="X473" s="292"/>
      <c r="Y473" s="292"/>
      <c r="Z473" s="292"/>
    </row>
    <row r="474" ht="12.75" customHeight="1">
      <c r="A474" s="292"/>
      <c r="B474" s="166"/>
      <c r="C474" s="293"/>
      <c r="D474" s="94"/>
      <c r="E474" s="292"/>
      <c r="F474" s="292"/>
      <c r="G474" s="292"/>
      <c r="H474" s="292"/>
      <c r="I474" s="292"/>
      <c r="J474" s="292"/>
      <c r="K474" s="292"/>
      <c r="L474" s="292"/>
      <c r="M474" s="292"/>
      <c r="N474" s="292"/>
      <c r="O474" s="292"/>
      <c r="P474" s="292"/>
      <c r="Q474" s="292"/>
      <c r="R474" s="292"/>
      <c r="S474" s="292"/>
      <c r="T474" s="292"/>
      <c r="U474" s="292"/>
      <c r="V474" s="292"/>
      <c r="W474" s="292"/>
      <c r="X474" s="292"/>
      <c r="Y474" s="292"/>
      <c r="Z474" s="292"/>
    </row>
    <row r="475" ht="12.75" customHeight="1">
      <c r="A475" s="292"/>
      <c r="B475" s="166"/>
      <c r="C475" s="293"/>
      <c r="D475" s="94"/>
      <c r="E475" s="292"/>
      <c r="F475" s="292"/>
      <c r="G475" s="292"/>
      <c r="H475" s="292"/>
      <c r="I475" s="292"/>
      <c r="J475" s="292"/>
      <c r="K475" s="292"/>
      <c r="L475" s="292"/>
      <c r="M475" s="292"/>
      <c r="N475" s="292"/>
      <c r="O475" s="292"/>
      <c r="P475" s="292"/>
      <c r="Q475" s="292"/>
      <c r="R475" s="292"/>
      <c r="S475" s="292"/>
      <c r="T475" s="292"/>
      <c r="U475" s="292"/>
      <c r="V475" s="292"/>
      <c r="W475" s="292"/>
      <c r="X475" s="292"/>
      <c r="Y475" s="292"/>
      <c r="Z475" s="292"/>
    </row>
    <row r="476" ht="12.75" customHeight="1">
      <c r="A476" s="292"/>
      <c r="B476" s="166"/>
      <c r="C476" s="293"/>
      <c r="D476" s="94"/>
      <c r="E476" s="292"/>
      <c r="F476" s="292"/>
      <c r="G476" s="292"/>
      <c r="H476" s="292"/>
      <c r="I476" s="292"/>
      <c r="J476" s="292"/>
      <c r="K476" s="292"/>
      <c r="L476" s="292"/>
      <c r="M476" s="292"/>
      <c r="N476" s="292"/>
      <c r="O476" s="292"/>
      <c r="P476" s="292"/>
      <c r="Q476" s="292"/>
      <c r="R476" s="292"/>
      <c r="S476" s="292"/>
      <c r="T476" s="292"/>
      <c r="U476" s="292"/>
      <c r="V476" s="292"/>
      <c r="W476" s="292"/>
      <c r="X476" s="292"/>
      <c r="Y476" s="292"/>
      <c r="Z476" s="292"/>
    </row>
    <row r="477" ht="12.75" customHeight="1">
      <c r="A477" s="292"/>
      <c r="B477" s="166"/>
      <c r="C477" s="293"/>
      <c r="D477" s="94"/>
      <c r="E477" s="292"/>
      <c r="F477" s="292"/>
      <c r="G477" s="292"/>
      <c r="H477" s="292"/>
      <c r="I477" s="292"/>
      <c r="J477" s="292"/>
      <c r="K477" s="292"/>
      <c r="L477" s="292"/>
      <c r="M477" s="292"/>
      <c r="N477" s="292"/>
      <c r="O477" s="292"/>
      <c r="P477" s="292"/>
      <c r="Q477" s="292"/>
      <c r="R477" s="292"/>
      <c r="S477" s="292"/>
      <c r="T477" s="292"/>
      <c r="U477" s="292"/>
      <c r="V477" s="292"/>
      <c r="W477" s="292"/>
      <c r="X477" s="292"/>
      <c r="Y477" s="292"/>
      <c r="Z477" s="292"/>
    </row>
    <row r="478" ht="12.75" customHeight="1">
      <c r="A478" s="292"/>
      <c r="B478" s="166"/>
      <c r="C478" s="293"/>
      <c r="D478" s="94"/>
      <c r="E478" s="292"/>
      <c r="F478" s="292"/>
      <c r="G478" s="292"/>
      <c r="H478" s="292"/>
      <c r="I478" s="292"/>
      <c r="J478" s="292"/>
      <c r="K478" s="292"/>
      <c r="L478" s="292"/>
      <c r="M478" s="292"/>
      <c r="N478" s="292"/>
      <c r="O478" s="292"/>
      <c r="P478" s="292"/>
      <c r="Q478" s="292"/>
      <c r="R478" s="292"/>
      <c r="S478" s="292"/>
      <c r="T478" s="292"/>
      <c r="U478" s="292"/>
      <c r="V478" s="292"/>
      <c r="W478" s="292"/>
      <c r="X478" s="292"/>
      <c r="Y478" s="292"/>
      <c r="Z478" s="292"/>
    </row>
    <row r="479" ht="12.75" customHeight="1">
      <c r="A479" s="292"/>
      <c r="B479" s="166"/>
      <c r="C479" s="293"/>
      <c r="D479" s="94"/>
      <c r="E479" s="292"/>
      <c r="F479" s="292"/>
      <c r="G479" s="292"/>
      <c r="H479" s="292"/>
      <c r="I479" s="292"/>
      <c r="J479" s="292"/>
      <c r="K479" s="292"/>
      <c r="L479" s="292"/>
      <c r="M479" s="292"/>
      <c r="N479" s="292"/>
      <c r="O479" s="292"/>
      <c r="P479" s="292"/>
      <c r="Q479" s="292"/>
      <c r="R479" s="292"/>
      <c r="S479" s="292"/>
      <c r="T479" s="292"/>
      <c r="U479" s="292"/>
      <c r="V479" s="292"/>
      <c r="W479" s="292"/>
      <c r="X479" s="292"/>
      <c r="Y479" s="292"/>
      <c r="Z479" s="292"/>
    </row>
    <row r="480" ht="12.75" customHeight="1">
      <c r="A480" s="292"/>
      <c r="B480" s="166"/>
      <c r="C480" s="293"/>
      <c r="D480" s="94"/>
      <c r="E480" s="292"/>
      <c r="F480" s="292"/>
      <c r="G480" s="292"/>
      <c r="H480" s="292"/>
      <c r="I480" s="292"/>
      <c r="J480" s="292"/>
      <c r="K480" s="292"/>
      <c r="L480" s="292"/>
      <c r="M480" s="292"/>
      <c r="N480" s="292"/>
      <c r="O480" s="292"/>
      <c r="P480" s="292"/>
      <c r="Q480" s="292"/>
      <c r="R480" s="292"/>
      <c r="S480" s="292"/>
      <c r="T480" s="292"/>
      <c r="U480" s="292"/>
      <c r="V480" s="292"/>
      <c r="W480" s="292"/>
      <c r="X480" s="292"/>
      <c r="Y480" s="292"/>
      <c r="Z480" s="292"/>
    </row>
    <row r="481" ht="12.75" customHeight="1">
      <c r="A481" s="292"/>
      <c r="B481" s="166"/>
      <c r="C481" s="293"/>
      <c r="D481" s="94"/>
      <c r="E481" s="292"/>
      <c r="F481" s="292"/>
      <c r="G481" s="292"/>
      <c r="H481" s="292"/>
      <c r="I481" s="292"/>
      <c r="J481" s="292"/>
      <c r="K481" s="292"/>
      <c r="L481" s="292"/>
      <c r="M481" s="292"/>
      <c r="N481" s="292"/>
      <c r="O481" s="292"/>
      <c r="P481" s="292"/>
      <c r="Q481" s="292"/>
      <c r="R481" s="292"/>
      <c r="S481" s="292"/>
      <c r="T481" s="292"/>
      <c r="U481" s="292"/>
      <c r="V481" s="292"/>
      <c r="W481" s="292"/>
      <c r="X481" s="292"/>
      <c r="Y481" s="292"/>
      <c r="Z481" s="292"/>
    </row>
    <row r="482" ht="12.75" customHeight="1">
      <c r="A482" s="292"/>
      <c r="B482" s="166"/>
      <c r="C482" s="293"/>
      <c r="D482" s="94"/>
      <c r="E482" s="292"/>
      <c r="F482" s="292"/>
      <c r="G482" s="292"/>
      <c r="H482" s="292"/>
      <c r="I482" s="292"/>
      <c r="J482" s="292"/>
      <c r="K482" s="292"/>
      <c r="L482" s="292"/>
      <c r="M482" s="292"/>
      <c r="N482" s="292"/>
      <c r="O482" s="292"/>
      <c r="P482" s="292"/>
      <c r="Q482" s="292"/>
      <c r="R482" s="292"/>
      <c r="S482" s="292"/>
      <c r="T482" s="292"/>
      <c r="U482" s="292"/>
      <c r="V482" s="292"/>
      <c r="W482" s="292"/>
      <c r="X482" s="292"/>
      <c r="Y482" s="292"/>
      <c r="Z482" s="292"/>
    </row>
    <row r="483" ht="12.75" customHeight="1">
      <c r="A483" s="292"/>
      <c r="B483" s="166"/>
      <c r="C483" s="293"/>
      <c r="D483" s="94"/>
      <c r="E483" s="292"/>
      <c r="F483" s="292"/>
      <c r="G483" s="292"/>
      <c r="H483" s="292"/>
      <c r="I483" s="292"/>
      <c r="J483" s="292"/>
      <c r="K483" s="292"/>
      <c r="L483" s="292"/>
      <c r="M483" s="292"/>
      <c r="N483" s="292"/>
      <c r="O483" s="292"/>
      <c r="P483" s="292"/>
      <c r="Q483" s="292"/>
      <c r="R483" s="292"/>
      <c r="S483" s="292"/>
      <c r="T483" s="292"/>
      <c r="U483" s="292"/>
      <c r="V483" s="292"/>
      <c r="W483" s="292"/>
      <c r="X483" s="292"/>
      <c r="Y483" s="292"/>
      <c r="Z483" s="292"/>
    </row>
    <row r="484" ht="12.75" customHeight="1">
      <c r="A484" s="292"/>
      <c r="B484" s="166"/>
      <c r="C484" s="293"/>
      <c r="D484" s="94"/>
      <c r="E484" s="292"/>
      <c r="F484" s="292"/>
      <c r="G484" s="292"/>
      <c r="H484" s="292"/>
      <c r="I484" s="292"/>
      <c r="J484" s="292"/>
      <c r="K484" s="292"/>
      <c r="L484" s="292"/>
      <c r="M484" s="292"/>
      <c r="N484" s="292"/>
      <c r="O484" s="292"/>
      <c r="P484" s="292"/>
      <c r="Q484" s="292"/>
      <c r="R484" s="292"/>
      <c r="S484" s="292"/>
      <c r="T484" s="292"/>
      <c r="U484" s="292"/>
      <c r="V484" s="292"/>
      <c r="W484" s="292"/>
      <c r="X484" s="292"/>
      <c r="Y484" s="292"/>
      <c r="Z484" s="292"/>
    </row>
    <row r="485" ht="12.75" customHeight="1">
      <c r="A485" s="292"/>
      <c r="B485" s="166"/>
      <c r="C485" s="293"/>
      <c r="D485" s="94"/>
      <c r="E485" s="292"/>
      <c r="F485" s="292"/>
      <c r="G485" s="292"/>
      <c r="H485" s="292"/>
      <c r="I485" s="292"/>
      <c r="J485" s="292"/>
      <c r="K485" s="292"/>
      <c r="L485" s="292"/>
      <c r="M485" s="292"/>
      <c r="N485" s="292"/>
      <c r="O485" s="292"/>
      <c r="P485" s="292"/>
      <c r="Q485" s="292"/>
      <c r="R485" s="292"/>
      <c r="S485" s="292"/>
      <c r="T485" s="292"/>
      <c r="U485" s="292"/>
      <c r="V485" s="292"/>
      <c r="W485" s="292"/>
      <c r="X485" s="292"/>
      <c r="Y485" s="292"/>
      <c r="Z485" s="292"/>
    </row>
    <row r="486" ht="12.75" customHeight="1">
      <c r="A486" s="292"/>
      <c r="B486" s="166"/>
      <c r="C486" s="293"/>
      <c r="D486" s="94"/>
      <c r="E486" s="292"/>
      <c r="F486" s="292"/>
      <c r="G486" s="292"/>
      <c r="H486" s="292"/>
      <c r="I486" s="292"/>
      <c r="J486" s="292"/>
      <c r="K486" s="292"/>
      <c r="L486" s="292"/>
      <c r="M486" s="292"/>
      <c r="N486" s="292"/>
      <c r="O486" s="292"/>
      <c r="P486" s="292"/>
      <c r="Q486" s="292"/>
      <c r="R486" s="292"/>
      <c r="S486" s="292"/>
      <c r="T486" s="292"/>
      <c r="U486" s="292"/>
      <c r="V486" s="292"/>
      <c r="W486" s="292"/>
      <c r="X486" s="292"/>
      <c r="Y486" s="292"/>
      <c r="Z486" s="292"/>
    </row>
    <row r="487" ht="12.75" customHeight="1">
      <c r="A487" s="292"/>
      <c r="B487" s="166"/>
      <c r="C487" s="293"/>
      <c r="D487" s="94"/>
      <c r="E487" s="292"/>
      <c r="F487" s="292"/>
      <c r="G487" s="292"/>
      <c r="H487" s="292"/>
      <c r="I487" s="292"/>
      <c r="J487" s="292"/>
      <c r="K487" s="292"/>
      <c r="L487" s="292"/>
      <c r="M487" s="292"/>
      <c r="N487" s="292"/>
      <c r="O487" s="292"/>
      <c r="P487" s="292"/>
      <c r="Q487" s="292"/>
      <c r="R487" s="292"/>
      <c r="S487" s="292"/>
      <c r="T487" s="292"/>
      <c r="U487" s="292"/>
      <c r="V487" s="292"/>
      <c r="W487" s="292"/>
      <c r="X487" s="292"/>
      <c r="Y487" s="292"/>
      <c r="Z487" s="292"/>
    </row>
    <row r="488" ht="12.75" customHeight="1">
      <c r="A488" s="292"/>
      <c r="B488" s="166"/>
      <c r="C488" s="293"/>
      <c r="D488" s="94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</row>
    <row r="489" ht="12.75" customHeight="1">
      <c r="A489" s="292"/>
      <c r="B489" s="166"/>
      <c r="C489" s="293"/>
      <c r="D489" s="94"/>
      <c r="E489" s="292"/>
      <c r="F489" s="292"/>
      <c r="G489" s="292"/>
      <c r="H489" s="292"/>
      <c r="I489" s="292"/>
      <c r="J489" s="292"/>
      <c r="K489" s="292"/>
      <c r="L489" s="292"/>
      <c r="M489" s="292"/>
      <c r="N489" s="292"/>
      <c r="O489" s="292"/>
      <c r="P489" s="292"/>
      <c r="Q489" s="292"/>
      <c r="R489" s="292"/>
      <c r="S489" s="292"/>
      <c r="T489" s="292"/>
      <c r="U489" s="292"/>
      <c r="V489" s="292"/>
      <c r="W489" s="292"/>
      <c r="X489" s="292"/>
      <c r="Y489" s="292"/>
      <c r="Z489" s="292"/>
    </row>
    <row r="490" ht="12.75" customHeight="1">
      <c r="A490" s="292"/>
      <c r="B490" s="166"/>
      <c r="C490" s="293"/>
      <c r="D490" s="94"/>
      <c r="E490" s="292"/>
      <c r="F490" s="292"/>
      <c r="G490" s="292"/>
      <c r="H490" s="292"/>
      <c r="I490" s="292"/>
      <c r="J490" s="292"/>
      <c r="K490" s="292"/>
      <c r="L490" s="292"/>
      <c r="M490" s="292"/>
      <c r="N490" s="292"/>
      <c r="O490" s="292"/>
      <c r="P490" s="292"/>
      <c r="Q490" s="292"/>
      <c r="R490" s="292"/>
      <c r="S490" s="292"/>
      <c r="T490" s="292"/>
      <c r="U490" s="292"/>
      <c r="V490" s="292"/>
      <c r="W490" s="292"/>
      <c r="X490" s="292"/>
      <c r="Y490" s="292"/>
      <c r="Z490" s="292"/>
    </row>
    <row r="491" ht="12.75" customHeight="1">
      <c r="A491" s="292"/>
      <c r="B491" s="166"/>
      <c r="C491" s="293"/>
      <c r="D491" s="94"/>
      <c r="E491" s="292"/>
      <c r="F491" s="292"/>
      <c r="G491" s="292"/>
      <c r="H491" s="292"/>
      <c r="I491" s="292"/>
      <c r="J491" s="292"/>
      <c r="K491" s="292"/>
      <c r="L491" s="292"/>
      <c r="M491" s="292"/>
      <c r="N491" s="292"/>
      <c r="O491" s="292"/>
      <c r="P491" s="292"/>
      <c r="Q491" s="292"/>
      <c r="R491" s="292"/>
      <c r="S491" s="292"/>
      <c r="T491" s="292"/>
      <c r="U491" s="292"/>
      <c r="V491" s="292"/>
      <c r="W491" s="292"/>
      <c r="X491" s="292"/>
      <c r="Y491" s="292"/>
      <c r="Z491" s="292"/>
    </row>
    <row r="492" ht="12.75" customHeight="1">
      <c r="A492" s="292"/>
      <c r="B492" s="166"/>
      <c r="C492" s="293"/>
      <c r="D492" s="94"/>
      <c r="E492" s="292"/>
      <c r="F492" s="292"/>
      <c r="G492" s="292"/>
      <c r="H492" s="292"/>
      <c r="I492" s="292"/>
      <c r="J492" s="292"/>
      <c r="K492" s="292"/>
      <c r="L492" s="292"/>
      <c r="M492" s="292"/>
      <c r="N492" s="292"/>
      <c r="O492" s="292"/>
      <c r="P492" s="292"/>
      <c r="Q492" s="292"/>
      <c r="R492" s="292"/>
      <c r="S492" s="292"/>
      <c r="T492" s="292"/>
      <c r="U492" s="292"/>
      <c r="V492" s="292"/>
      <c r="W492" s="292"/>
      <c r="X492" s="292"/>
      <c r="Y492" s="292"/>
      <c r="Z492" s="292"/>
    </row>
    <row r="493" ht="12.75" customHeight="1">
      <c r="A493" s="292"/>
      <c r="B493" s="166"/>
      <c r="C493" s="293"/>
      <c r="D493" s="94"/>
      <c r="E493" s="292"/>
      <c r="F493" s="292"/>
      <c r="G493" s="292"/>
      <c r="H493" s="292"/>
      <c r="I493" s="292"/>
      <c r="J493" s="292"/>
      <c r="K493" s="292"/>
      <c r="L493" s="292"/>
      <c r="M493" s="292"/>
      <c r="N493" s="292"/>
      <c r="O493" s="292"/>
      <c r="P493" s="292"/>
      <c r="Q493" s="292"/>
      <c r="R493" s="292"/>
      <c r="S493" s="292"/>
      <c r="T493" s="292"/>
      <c r="U493" s="292"/>
      <c r="V493" s="292"/>
      <c r="W493" s="292"/>
      <c r="X493" s="292"/>
      <c r="Y493" s="292"/>
      <c r="Z493" s="292"/>
    </row>
    <row r="494" ht="12.75" customHeight="1">
      <c r="A494" s="292"/>
      <c r="B494" s="166"/>
      <c r="C494" s="293"/>
      <c r="D494" s="94"/>
      <c r="E494" s="292"/>
      <c r="F494" s="292"/>
      <c r="G494" s="292"/>
      <c r="H494" s="292"/>
      <c r="I494" s="292"/>
      <c r="J494" s="292"/>
      <c r="K494" s="292"/>
      <c r="L494" s="292"/>
      <c r="M494" s="292"/>
      <c r="N494" s="292"/>
      <c r="O494" s="292"/>
      <c r="P494" s="292"/>
      <c r="Q494" s="292"/>
      <c r="R494" s="292"/>
      <c r="S494" s="292"/>
      <c r="T494" s="292"/>
      <c r="U494" s="292"/>
      <c r="V494" s="292"/>
      <c r="W494" s="292"/>
      <c r="X494" s="292"/>
      <c r="Y494" s="292"/>
      <c r="Z494" s="292"/>
    </row>
    <row r="495" ht="12.75" customHeight="1">
      <c r="A495" s="292"/>
      <c r="B495" s="166"/>
      <c r="C495" s="293"/>
      <c r="D495" s="94"/>
      <c r="E495" s="292"/>
      <c r="F495" s="292"/>
      <c r="G495" s="292"/>
      <c r="H495" s="292"/>
      <c r="I495" s="292"/>
      <c r="J495" s="292"/>
      <c r="K495" s="292"/>
      <c r="L495" s="292"/>
      <c r="M495" s="292"/>
      <c r="N495" s="292"/>
      <c r="O495" s="292"/>
      <c r="P495" s="292"/>
      <c r="Q495" s="292"/>
      <c r="R495" s="292"/>
      <c r="S495" s="292"/>
      <c r="T495" s="292"/>
      <c r="U495" s="292"/>
      <c r="V495" s="292"/>
      <c r="W495" s="292"/>
      <c r="X495" s="292"/>
      <c r="Y495" s="292"/>
      <c r="Z495" s="292"/>
    </row>
    <row r="496" ht="12.75" customHeight="1">
      <c r="A496" s="292"/>
      <c r="B496" s="166"/>
      <c r="C496" s="293"/>
      <c r="D496" s="94"/>
      <c r="E496" s="292"/>
      <c r="F496" s="292"/>
      <c r="G496" s="292"/>
      <c r="H496" s="292"/>
      <c r="I496" s="292"/>
      <c r="J496" s="292"/>
      <c r="K496" s="292"/>
      <c r="L496" s="292"/>
      <c r="M496" s="292"/>
      <c r="N496" s="292"/>
      <c r="O496" s="292"/>
      <c r="P496" s="292"/>
      <c r="Q496" s="292"/>
      <c r="R496" s="292"/>
      <c r="S496" s="292"/>
      <c r="T496" s="292"/>
      <c r="U496" s="292"/>
      <c r="V496" s="292"/>
      <c r="W496" s="292"/>
      <c r="X496" s="292"/>
      <c r="Y496" s="292"/>
      <c r="Z496" s="292"/>
    </row>
    <row r="497" ht="12.75" customHeight="1">
      <c r="A497" s="292"/>
      <c r="B497" s="166"/>
      <c r="C497" s="293"/>
      <c r="D497" s="94"/>
      <c r="E497" s="292"/>
      <c r="F497" s="292"/>
      <c r="G497" s="292"/>
      <c r="H497" s="292"/>
      <c r="I497" s="292"/>
      <c r="J497" s="292"/>
      <c r="K497" s="292"/>
      <c r="L497" s="292"/>
      <c r="M497" s="292"/>
      <c r="N497" s="292"/>
      <c r="O497" s="292"/>
      <c r="P497" s="292"/>
      <c r="Q497" s="292"/>
      <c r="R497" s="292"/>
      <c r="S497" s="292"/>
      <c r="T497" s="292"/>
      <c r="U497" s="292"/>
      <c r="V497" s="292"/>
      <c r="W497" s="292"/>
      <c r="X497" s="292"/>
      <c r="Y497" s="292"/>
      <c r="Z497" s="292"/>
    </row>
    <row r="498" ht="12.75" customHeight="1">
      <c r="A498" s="292"/>
      <c r="B498" s="166"/>
      <c r="C498" s="293"/>
      <c r="D498" s="94"/>
      <c r="E498" s="292"/>
      <c r="F498" s="292"/>
      <c r="G498" s="292"/>
      <c r="H498" s="292"/>
      <c r="I498" s="292"/>
      <c r="J498" s="292"/>
      <c r="K498" s="292"/>
      <c r="L498" s="292"/>
      <c r="M498" s="292"/>
      <c r="N498" s="292"/>
      <c r="O498" s="292"/>
      <c r="P498" s="292"/>
      <c r="Q498" s="292"/>
      <c r="R498" s="292"/>
      <c r="S498" s="292"/>
      <c r="T498" s="292"/>
      <c r="U498" s="292"/>
      <c r="V498" s="292"/>
      <c r="W498" s="292"/>
      <c r="X498" s="292"/>
      <c r="Y498" s="292"/>
      <c r="Z498" s="292"/>
    </row>
    <row r="499" ht="12.75" customHeight="1">
      <c r="A499" s="292"/>
      <c r="B499" s="166"/>
      <c r="C499" s="293"/>
      <c r="D499" s="94"/>
      <c r="E499" s="292"/>
      <c r="F499" s="292"/>
      <c r="G499" s="292"/>
      <c r="H499" s="292"/>
      <c r="I499" s="292"/>
      <c r="J499" s="292"/>
      <c r="K499" s="292"/>
      <c r="L499" s="292"/>
      <c r="M499" s="292"/>
      <c r="N499" s="292"/>
      <c r="O499" s="292"/>
      <c r="P499" s="292"/>
      <c r="Q499" s="292"/>
      <c r="R499" s="292"/>
      <c r="S499" s="292"/>
      <c r="T499" s="292"/>
      <c r="U499" s="292"/>
      <c r="V499" s="292"/>
      <c r="W499" s="292"/>
      <c r="X499" s="292"/>
      <c r="Y499" s="292"/>
      <c r="Z499" s="292"/>
    </row>
    <row r="500" ht="12.75" customHeight="1">
      <c r="A500" s="292"/>
      <c r="B500" s="166"/>
      <c r="C500" s="293"/>
      <c r="D500" s="94"/>
      <c r="E500" s="292"/>
      <c r="F500" s="292"/>
      <c r="G500" s="292"/>
      <c r="H500" s="292"/>
      <c r="I500" s="292"/>
      <c r="J500" s="292"/>
      <c r="K500" s="292"/>
      <c r="L500" s="292"/>
      <c r="M500" s="292"/>
      <c r="N500" s="292"/>
      <c r="O500" s="292"/>
      <c r="P500" s="292"/>
      <c r="Q500" s="292"/>
      <c r="R500" s="292"/>
      <c r="S500" s="292"/>
      <c r="T500" s="292"/>
      <c r="U500" s="292"/>
      <c r="V500" s="292"/>
      <c r="W500" s="292"/>
      <c r="X500" s="292"/>
      <c r="Y500" s="292"/>
      <c r="Z500" s="292"/>
    </row>
    <row r="501" ht="12.75" customHeight="1">
      <c r="A501" s="292"/>
      <c r="B501" s="166"/>
      <c r="C501" s="293"/>
      <c r="D501" s="94"/>
      <c r="E501" s="292"/>
      <c r="F501" s="292"/>
      <c r="G501" s="292"/>
      <c r="H501" s="292"/>
      <c r="I501" s="292"/>
      <c r="J501" s="292"/>
      <c r="K501" s="292"/>
      <c r="L501" s="292"/>
      <c r="M501" s="292"/>
      <c r="N501" s="292"/>
      <c r="O501" s="292"/>
      <c r="P501" s="292"/>
      <c r="Q501" s="292"/>
      <c r="R501" s="292"/>
      <c r="S501" s="292"/>
      <c r="T501" s="292"/>
      <c r="U501" s="292"/>
      <c r="V501" s="292"/>
      <c r="W501" s="292"/>
      <c r="X501" s="292"/>
      <c r="Y501" s="292"/>
      <c r="Z501" s="292"/>
    </row>
    <row r="502" ht="12.75" customHeight="1">
      <c r="A502" s="292"/>
      <c r="B502" s="166"/>
      <c r="C502" s="293"/>
      <c r="D502" s="94"/>
      <c r="E502" s="292"/>
      <c r="F502" s="292"/>
      <c r="G502" s="292"/>
      <c r="H502" s="292"/>
      <c r="I502" s="292"/>
      <c r="J502" s="292"/>
      <c r="K502" s="292"/>
      <c r="L502" s="292"/>
      <c r="M502" s="292"/>
      <c r="N502" s="292"/>
      <c r="O502" s="292"/>
      <c r="P502" s="292"/>
      <c r="Q502" s="292"/>
      <c r="R502" s="292"/>
      <c r="S502" s="292"/>
      <c r="T502" s="292"/>
      <c r="U502" s="292"/>
      <c r="V502" s="292"/>
      <c r="W502" s="292"/>
      <c r="X502" s="292"/>
      <c r="Y502" s="292"/>
      <c r="Z502" s="292"/>
    </row>
    <row r="503" ht="12.75" customHeight="1">
      <c r="A503" s="292"/>
      <c r="B503" s="166"/>
      <c r="C503" s="293"/>
      <c r="D503" s="94"/>
      <c r="E503" s="292"/>
      <c r="F503" s="292"/>
      <c r="G503" s="292"/>
      <c r="H503" s="292"/>
      <c r="I503" s="292"/>
      <c r="J503" s="292"/>
      <c r="K503" s="292"/>
      <c r="L503" s="292"/>
      <c r="M503" s="292"/>
      <c r="N503" s="292"/>
      <c r="O503" s="292"/>
      <c r="P503" s="292"/>
      <c r="Q503" s="292"/>
      <c r="R503" s="292"/>
      <c r="S503" s="292"/>
      <c r="T503" s="292"/>
      <c r="U503" s="292"/>
      <c r="V503" s="292"/>
      <c r="W503" s="292"/>
      <c r="X503" s="292"/>
      <c r="Y503" s="292"/>
      <c r="Z503" s="292"/>
    </row>
    <row r="504" ht="12.75" customHeight="1">
      <c r="A504" s="292"/>
      <c r="B504" s="166"/>
      <c r="C504" s="293"/>
      <c r="D504" s="94"/>
      <c r="E504" s="292"/>
      <c r="F504" s="292"/>
      <c r="G504" s="292"/>
      <c r="H504" s="292"/>
      <c r="I504" s="292"/>
      <c r="J504" s="292"/>
      <c r="K504" s="292"/>
      <c r="L504" s="292"/>
      <c r="M504" s="292"/>
      <c r="N504" s="292"/>
      <c r="O504" s="292"/>
      <c r="P504" s="292"/>
      <c r="Q504" s="292"/>
      <c r="R504" s="292"/>
      <c r="S504" s="292"/>
      <c r="T504" s="292"/>
      <c r="U504" s="292"/>
      <c r="V504" s="292"/>
      <c r="W504" s="292"/>
      <c r="X504" s="292"/>
      <c r="Y504" s="292"/>
      <c r="Z504" s="292"/>
    </row>
    <row r="505" ht="12.75" customHeight="1">
      <c r="A505" s="292"/>
      <c r="B505" s="166"/>
      <c r="C505" s="293"/>
      <c r="D505" s="94"/>
      <c r="E505" s="292"/>
      <c r="F505" s="292"/>
      <c r="G505" s="292"/>
      <c r="H505" s="292"/>
      <c r="I505" s="292"/>
      <c r="J505" s="292"/>
      <c r="K505" s="292"/>
      <c r="L505" s="292"/>
      <c r="M505" s="292"/>
      <c r="N505" s="292"/>
      <c r="O505" s="292"/>
      <c r="P505" s="292"/>
      <c r="Q505" s="292"/>
      <c r="R505" s="292"/>
      <c r="S505" s="292"/>
      <c r="T505" s="292"/>
      <c r="U505" s="292"/>
      <c r="V505" s="292"/>
      <c r="W505" s="292"/>
      <c r="X505" s="292"/>
      <c r="Y505" s="292"/>
      <c r="Z505" s="292"/>
    </row>
    <row r="506" ht="12.75" customHeight="1">
      <c r="A506" s="292"/>
      <c r="B506" s="166"/>
      <c r="C506" s="293"/>
      <c r="D506" s="94"/>
      <c r="E506" s="292"/>
      <c r="F506" s="292"/>
      <c r="G506" s="292"/>
      <c r="H506" s="292"/>
      <c r="I506" s="292"/>
      <c r="J506" s="292"/>
      <c r="K506" s="292"/>
      <c r="L506" s="292"/>
      <c r="M506" s="292"/>
      <c r="N506" s="292"/>
      <c r="O506" s="292"/>
      <c r="P506" s="292"/>
      <c r="Q506" s="292"/>
      <c r="R506" s="292"/>
      <c r="S506" s="292"/>
      <c r="T506" s="292"/>
      <c r="U506" s="292"/>
      <c r="V506" s="292"/>
      <c r="W506" s="292"/>
      <c r="X506" s="292"/>
      <c r="Y506" s="292"/>
      <c r="Z506" s="292"/>
    </row>
    <row r="507" ht="12.75" customHeight="1">
      <c r="A507" s="292"/>
      <c r="B507" s="166"/>
      <c r="C507" s="293"/>
      <c r="D507" s="94"/>
      <c r="E507" s="292"/>
      <c r="F507" s="292"/>
      <c r="G507" s="292"/>
      <c r="H507" s="292"/>
      <c r="I507" s="292"/>
      <c r="J507" s="292"/>
      <c r="K507" s="292"/>
      <c r="L507" s="292"/>
      <c r="M507" s="292"/>
      <c r="N507" s="292"/>
      <c r="O507" s="292"/>
      <c r="P507" s="292"/>
      <c r="Q507" s="292"/>
      <c r="R507" s="292"/>
      <c r="S507" s="292"/>
      <c r="T507" s="292"/>
      <c r="U507" s="292"/>
      <c r="V507" s="292"/>
      <c r="W507" s="292"/>
      <c r="X507" s="292"/>
      <c r="Y507" s="292"/>
      <c r="Z507" s="292"/>
    </row>
    <row r="508" ht="12.75" customHeight="1">
      <c r="A508" s="292"/>
      <c r="B508" s="166"/>
      <c r="C508" s="293"/>
      <c r="D508" s="94"/>
      <c r="E508" s="292"/>
      <c r="F508" s="292"/>
      <c r="G508" s="292"/>
      <c r="H508" s="292"/>
      <c r="I508" s="292"/>
      <c r="J508" s="292"/>
      <c r="K508" s="292"/>
      <c r="L508" s="292"/>
      <c r="M508" s="292"/>
      <c r="N508" s="292"/>
      <c r="O508" s="292"/>
      <c r="P508" s="292"/>
      <c r="Q508" s="292"/>
      <c r="R508" s="292"/>
      <c r="S508" s="292"/>
      <c r="T508" s="292"/>
      <c r="U508" s="292"/>
      <c r="V508" s="292"/>
      <c r="W508" s="292"/>
      <c r="X508" s="292"/>
      <c r="Y508" s="292"/>
      <c r="Z508" s="292"/>
    </row>
    <row r="509" ht="12.75" customHeight="1">
      <c r="A509" s="292"/>
      <c r="B509" s="166"/>
      <c r="C509" s="293"/>
      <c r="D509" s="94"/>
      <c r="E509" s="292"/>
      <c r="F509" s="292"/>
      <c r="G509" s="292"/>
      <c r="H509" s="292"/>
      <c r="I509" s="292"/>
      <c r="J509" s="292"/>
      <c r="K509" s="292"/>
      <c r="L509" s="292"/>
      <c r="M509" s="292"/>
      <c r="N509" s="292"/>
      <c r="O509" s="292"/>
      <c r="P509" s="292"/>
      <c r="Q509" s="292"/>
      <c r="R509" s="292"/>
      <c r="S509" s="292"/>
      <c r="T509" s="292"/>
      <c r="U509" s="292"/>
      <c r="V509" s="292"/>
      <c r="W509" s="292"/>
      <c r="X509" s="292"/>
      <c r="Y509" s="292"/>
      <c r="Z509" s="292"/>
    </row>
    <row r="510" ht="12.75" customHeight="1">
      <c r="A510" s="292"/>
      <c r="B510" s="166"/>
      <c r="C510" s="293"/>
      <c r="D510" s="94"/>
      <c r="E510" s="292"/>
      <c r="F510" s="292"/>
      <c r="G510" s="292"/>
      <c r="H510" s="292"/>
      <c r="I510" s="292"/>
      <c r="J510" s="292"/>
      <c r="K510" s="292"/>
      <c r="L510" s="292"/>
      <c r="M510" s="292"/>
      <c r="N510" s="292"/>
      <c r="O510" s="292"/>
      <c r="P510" s="292"/>
      <c r="Q510" s="292"/>
      <c r="R510" s="292"/>
      <c r="S510" s="292"/>
      <c r="T510" s="292"/>
      <c r="U510" s="292"/>
      <c r="V510" s="292"/>
      <c r="W510" s="292"/>
      <c r="X510" s="292"/>
      <c r="Y510" s="292"/>
      <c r="Z510" s="292"/>
    </row>
    <row r="511" ht="12.75" customHeight="1">
      <c r="A511" s="292"/>
      <c r="B511" s="166"/>
      <c r="C511" s="293"/>
      <c r="D511" s="94"/>
      <c r="E511" s="292"/>
      <c r="F511" s="292"/>
      <c r="G511" s="292"/>
      <c r="H511" s="292"/>
      <c r="I511" s="292"/>
      <c r="J511" s="292"/>
      <c r="K511" s="292"/>
      <c r="L511" s="292"/>
      <c r="M511" s="292"/>
      <c r="N511" s="292"/>
      <c r="O511" s="292"/>
      <c r="P511" s="292"/>
      <c r="Q511" s="292"/>
      <c r="R511" s="292"/>
      <c r="S511" s="292"/>
      <c r="T511" s="292"/>
      <c r="U511" s="292"/>
      <c r="V511" s="292"/>
      <c r="W511" s="292"/>
      <c r="X511" s="292"/>
      <c r="Y511" s="292"/>
      <c r="Z511" s="292"/>
    </row>
    <row r="512" ht="12.75" customHeight="1">
      <c r="A512" s="292"/>
      <c r="B512" s="166"/>
      <c r="C512" s="293"/>
      <c r="D512" s="94"/>
      <c r="E512" s="292"/>
      <c r="F512" s="292"/>
      <c r="G512" s="292"/>
      <c r="H512" s="292"/>
      <c r="I512" s="292"/>
      <c r="J512" s="292"/>
      <c r="K512" s="292"/>
      <c r="L512" s="292"/>
      <c r="M512" s="292"/>
      <c r="N512" s="292"/>
      <c r="O512" s="292"/>
      <c r="P512" s="292"/>
      <c r="Q512" s="292"/>
      <c r="R512" s="292"/>
      <c r="S512" s="292"/>
      <c r="T512" s="292"/>
      <c r="U512" s="292"/>
      <c r="V512" s="292"/>
      <c r="W512" s="292"/>
      <c r="X512" s="292"/>
      <c r="Y512" s="292"/>
      <c r="Z512" s="292"/>
    </row>
    <row r="513" ht="12.75" customHeight="1">
      <c r="A513" s="292"/>
      <c r="B513" s="166"/>
      <c r="C513" s="293"/>
      <c r="D513" s="94"/>
      <c r="E513" s="292"/>
      <c r="F513" s="292"/>
      <c r="G513" s="292"/>
      <c r="H513" s="292"/>
      <c r="I513" s="292"/>
      <c r="J513" s="292"/>
      <c r="K513" s="292"/>
      <c r="L513" s="292"/>
      <c r="M513" s="292"/>
      <c r="N513" s="292"/>
      <c r="O513" s="292"/>
      <c r="P513" s="292"/>
      <c r="Q513" s="292"/>
      <c r="R513" s="292"/>
      <c r="S513" s="292"/>
      <c r="T513" s="292"/>
      <c r="U513" s="292"/>
      <c r="V513" s="292"/>
      <c r="W513" s="292"/>
      <c r="X513" s="292"/>
      <c r="Y513" s="292"/>
      <c r="Z513" s="292"/>
    </row>
    <row r="514" ht="12.75" customHeight="1">
      <c r="A514" s="292"/>
      <c r="B514" s="166"/>
      <c r="C514" s="293"/>
      <c r="D514" s="94"/>
      <c r="E514" s="292"/>
      <c r="F514" s="292"/>
      <c r="G514" s="292"/>
      <c r="H514" s="292"/>
      <c r="I514" s="292"/>
      <c r="J514" s="292"/>
      <c r="K514" s="292"/>
      <c r="L514" s="292"/>
      <c r="M514" s="292"/>
      <c r="N514" s="292"/>
      <c r="O514" s="292"/>
      <c r="P514" s="292"/>
      <c r="Q514" s="292"/>
      <c r="R514" s="292"/>
      <c r="S514" s="292"/>
      <c r="T514" s="292"/>
      <c r="U514" s="292"/>
      <c r="V514" s="292"/>
      <c r="W514" s="292"/>
      <c r="X514" s="292"/>
      <c r="Y514" s="292"/>
      <c r="Z514" s="292"/>
    </row>
    <row r="515" ht="12.75" customHeight="1">
      <c r="A515" s="292"/>
      <c r="B515" s="166"/>
      <c r="C515" s="293"/>
      <c r="D515" s="94"/>
      <c r="E515" s="292"/>
      <c r="F515" s="292"/>
      <c r="G515" s="292"/>
      <c r="H515" s="292"/>
      <c r="I515" s="292"/>
      <c r="J515" s="292"/>
      <c r="K515" s="292"/>
      <c r="L515" s="292"/>
      <c r="M515" s="292"/>
      <c r="N515" s="292"/>
      <c r="O515" s="292"/>
      <c r="P515" s="292"/>
      <c r="Q515" s="292"/>
      <c r="R515" s="292"/>
      <c r="S515" s="292"/>
      <c r="T515" s="292"/>
      <c r="U515" s="292"/>
      <c r="V515" s="292"/>
      <c r="W515" s="292"/>
      <c r="X515" s="292"/>
      <c r="Y515" s="292"/>
      <c r="Z515" s="292"/>
    </row>
    <row r="516" ht="12.75" customHeight="1">
      <c r="A516" s="292"/>
      <c r="B516" s="166"/>
      <c r="C516" s="293"/>
      <c r="D516" s="94"/>
      <c r="E516" s="292"/>
      <c r="F516" s="292"/>
      <c r="G516" s="292"/>
      <c r="H516" s="292"/>
      <c r="I516" s="292"/>
      <c r="J516" s="292"/>
      <c r="K516" s="292"/>
      <c r="L516" s="292"/>
      <c r="M516" s="292"/>
      <c r="N516" s="292"/>
      <c r="O516" s="292"/>
      <c r="P516" s="292"/>
      <c r="Q516" s="292"/>
      <c r="R516" s="292"/>
      <c r="S516" s="292"/>
      <c r="T516" s="292"/>
      <c r="U516" s="292"/>
      <c r="V516" s="292"/>
      <c r="W516" s="292"/>
      <c r="X516" s="292"/>
      <c r="Y516" s="292"/>
      <c r="Z516" s="292"/>
    </row>
    <row r="517" ht="12.75" customHeight="1">
      <c r="A517" s="292"/>
      <c r="B517" s="166"/>
      <c r="C517" s="293"/>
      <c r="D517" s="94"/>
      <c r="E517" s="292"/>
      <c r="F517" s="292"/>
      <c r="G517" s="292"/>
      <c r="H517" s="292"/>
      <c r="I517" s="292"/>
      <c r="J517" s="292"/>
      <c r="K517" s="292"/>
      <c r="L517" s="292"/>
      <c r="M517" s="292"/>
      <c r="N517" s="292"/>
      <c r="O517" s="292"/>
      <c r="P517" s="292"/>
      <c r="Q517" s="292"/>
      <c r="R517" s="292"/>
      <c r="S517" s="292"/>
      <c r="T517" s="292"/>
      <c r="U517" s="292"/>
      <c r="V517" s="292"/>
      <c r="W517" s="292"/>
      <c r="X517" s="292"/>
      <c r="Y517" s="292"/>
      <c r="Z517" s="292"/>
    </row>
    <row r="518" ht="12.75" customHeight="1">
      <c r="A518" s="292"/>
      <c r="B518" s="166"/>
      <c r="C518" s="293"/>
      <c r="D518" s="94"/>
      <c r="E518" s="292"/>
      <c r="F518" s="292"/>
      <c r="G518" s="292"/>
      <c r="H518" s="292"/>
      <c r="I518" s="292"/>
      <c r="J518" s="292"/>
      <c r="K518" s="292"/>
      <c r="L518" s="292"/>
      <c r="M518" s="292"/>
      <c r="N518" s="292"/>
      <c r="O518" s="292"/>
      <c r="P518" s="292"/>
      <c r="Q518" s="292"/>
      <c r="R518" s="292"/>
      <c r="S518" s="292"/>
      <c r="T518" s="292"/>
      <c r="U518" s="292"/>
      <c r="V518" s="292"/>
      <c r="W518" s="292"/>
      <c r="X518" s="292"/>
      <c r="Y518" s="292"/>
      <c r="Z518" s="292"/>
    </row>
    <row r="519" ht="12.75" customHeight="1">
      <c r="A519" s="292"/>
      <c r="B519" s="166"/>
      <c r="C519" s="293"/>
      <c r="D519" s="94"/>
      <c r="E519" s="292"/>
      <c r="F519" s="292"/>
      <c r="G519" s="292"/>
      <c r="H519" s="292"/>
      <c r="I519" s="292"/>
      <c r="J519" s="292"/>
      <c r="K519" s="292"/>
      <c r="L519" s="292"/>
      <c r="M519" s="292"/>
      <c r="N519" s="292"/>
      <c r="O519" s="292"/>
      <c r="P519" s="292"/>
      <c r="Q519" s="292"/>
      <c r="R519" s="292"/>
      <c r="S519" s="292"/>
      <c r="T519" s="292"/>
      <c r="U519" s="292"/>
      <c r="V519" s="292"/>
      <c r="W519" s="292"/>
      <c r="X519" s="292"/>
      <c r="Y519" s="292"/>
      <c r="Z519" s="292"/>
    </row>
    <row r="520" ht="12.75" customHeight="1">
      <c r="A520" s="292"/>
      <c r="B520" s="166"/>
      <c r="C520" s="293"/>
      <c r="D520" s="94"/>
      <c r="E520" s="292"/>
      <c r="F520" s="292"/>
      <c r="G520" s="292"/>
      <c r="H520" s="292"/>
      <c r="I520" s="292"/>
      <c r="J520" s="292"/>
      <c r="K520" s="292"/>
      <c r="L520" s="292"/>
      <c r="M520" s="292"/>
      <c r="N520" s="292"/>
      <c r="O520" s="292"/>
      <c r="P520" s="292"/>
      <c r="Q520" s="292"/>
      <c r="R520" s="292"/>
      <c r="S520" s="292"/>
      <c r="T520" s="292"/>
      <c r="U520" s="292"/>
      <c r="V520" s="292"/>
      <c r="W520" s="292"/>
      <c r="X520" s="292"/>
      <c r="Y520" s="292"/>
      <c r="Z520" s="292"/>
    </row>
    <row r="521" ht="12.75" customHeight="1">
      <c r="A521" s="292"/>
      <c r="B521" s="166"/>
      <c r="C521" s="293"/>
      <c r="D521" s="94"/>
      <c r="E521" s="292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2"/>
      <c r="X521" s="292"/>
      <c r="Y521" s="292"/>
      <c r="Z521" s="292"/>
    </row>
    <row r="522" ht="12.75" customHeight="1">
      <c r="A522" s="292"/>
      <c r="B522" s="166"/>
      <c r="C522" s="293"/>
      <c r="D522" s="94"/>
      <c r="E522" s="292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2"/>
      <c r="X522" s="292"/>
      <c r="Y522" s="292"/>
      <c r="Z522" s="292"/>
    </row>
    <row r="523" ht="12.75" customHeight="1">
      <c r="A523" s="292"/>
      <c r="B523" s="166"/>
      <c r="C523" s="293"/>
      <c r="D523" s="94"/>
      <c r="E523" s="292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2"/>
      <c r="X523" s="292"/>
      <c r="Y523" s="292"/>
      <c r="Z523" s="292"/>
    </row>
    <row r="524" ht="12.75" customHeight="1">
      <c r="A524" s="292"/>
      <c r="B524" s="166"/>
      <c r="C524" s="293"/>
      <c r="D524" s="94"/>
      <c r="E524" s="292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2"/>
      <c r="X524" s="292"/>
      <c r="Y524" s="292"/>
      <c r="Z524" s="292"/>
    </row>
    <row r="525" ht="12.75" customHeight="1">
      <c r="A525" s="292"/>
      <c r="B525" s="166"/>
      <c r="C525" s="293"/>
      <c r="D525" s="94"/>
      <c r="E525" s="292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2"/>
      <c r="X525" s="292"/>
      <c r="Y525" s="292"/>
      <c r="Z525" s="292"/>
    </row>
    <row r="526" ht="12.75" customHeight="1">
      <c r="A526" s="292"/>
      <c r="B526" s="166"/>
      <c r="C526" s="293"/>
      <c r="D526" s="94"/>
      <c r="E526" s="292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2"/>
      <c r="X526" s="292"/>
      <c r="Y526" s="292"/>
      <c r="Z526" s="292"/>
    </row>
    <row r="527" ht="12.75" customHeight="1">
      <c r="A527" s="292"/>
      <c r="B527" s="166"/>
      <c r="C527" s="293"/>
      <c r="D527" s="94"/>
      <c r="E527" s="292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2"/>
      <c r="X527" s="292"/>
      <c r="Y527" s="292"/>
      <c r="Z527" s="292"/>
    </row>
    <row r="528" ht="12.75" customHeight="1">
      <c r="A528" s="292"/>
      <c r="B528" s="166"/>
      <c r="C528" s="293"/>
      <c r="D528" s="94"/>
      <c r="E528" s="292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2"/>
      <c r="X528" s="292"/>
      <c r="Y528" s="292"/>
      <c r="Z528" s="292"/>
    </row>
    <row r="529" ht="12.75" customHeight="1">
      <c r="A529" s="292"/>
      <c r="B529" s="166"/>
      <c r="C529" s="293"/>
      <c r="D529" s="94"/>
      <c r="E529" s="292"/>
      <c r="F529" s="292"/>
      <c r="G529" s="292"/>
      <c r="H529" s="292"/>
      <c r="I529" s="292"/>
      <c r="J529" s="292"/>
      <c r="K529" s="292"/>
      <c r="L529" s="292"/>
      <c r="M529" s="292"/>
      <c r="N529" s="292"/>
      <c r="O529" s="292"/>
      <c r="P529" s="292"/>
      <c r="Q529" s="292"/>
      <c r="R529" s="292"/>
      <c r="S529" s="292"/>
      <c r="T529" s="292"/>
      <c r="U529" s="292"/>
      <c r="V529" s="292"/>
      <c r="W529" s="292"/>
      <c r="X529" s="292"/>
      <c r="Y529" s="292"/>
      <c r="Z529" s="292"/>
    </row>
    <row r="530" ht="12.75" customHeight="1">
      <c r="A530" s="292"/>
      <c r="B530" s="166"/>
      <c r="C530" s="293"/>
      <c r="D530" s="94"/>
      <c r="E530" s="292"/>
      <c r="F530" s="292"/>
      <c r="G530" s="292"/>
      <c r="H530" s="292"/>
      <c r="I530" s="292"/>
      <c r="J530" s="292"/>
      <c r="K530" s="292"/>
      <c r="L530" s="292"/>
      <c r="M530" s="292"/>
      <c r="N530" s="292"/>
      <c r="O530" s="292"/>
      <c r="P530" s="292"/>
      <c r="Q530" s="292"/>
      <c r="R530" s="292"/>
      <c r="S530" s="292"/>
      <c r="T530" s="292"/>
      <c r="U530" s="292"/>
      <c r="V530" s="292"/>
      <c r="W530" s="292"/>
      <c r="X530" s="292"/>
      <c r="Y530" s="292"/>
      <c r="Z530" s="292"/>
    </row>
    <row r="531" ht="12.75" customHeight="1">
      <c r="A531" s="292"/>
      <c r="B531" s="166"/>
      <c r="C531" s="293"/>
      <c r="D531" s="94"/>
      <c r="E531" s="292"/>
      <c r="F531" s="292"/>
      <c r="G531" s="292"/>
      <c r="H531" s="292"/>
      <c r="I531" s="292"/>
      <c r="J531" s="292"/>
      <c r="K531" s="292"/>
      <c r="L531" s="292"/>
      <c r="M531" s="292"/>
      <c r="N531" s="292"/>
      <c r="O531" s="292"/>
      <c r="P531" s="292"/>
      <c r="Q531" s="292"/>
      <c r="R531" s="292"/>
      <c r="S531" s="292"/>
      <c r="T531" s="292"/>
      <c r="U531" s="292"/>
      <c r="V531" s="292"/>
      <c r="W531" s="292"/>
      <c r="X531" s="292"/>
      <c r="Y531" s="292"/>
      <c r="Z531" s="292"/>
    </row>
    <row r="532" ht="12.75" customHeight="1">
      <c r="A532" s="292"/>
      <c r="B532" s="166"/>
      <c r="C532" s="293"/>
      <c r="D532" s="94"/>
      <c r="E532" s="292"/>
      <c r="F532" s="292"/>
      <c r="G532" s="292"/>
      <c r="H532" s="292"/>
      <c r="I532" s="292"/>
      <c r="J532" s="292"/>
      <c r="K532" s="292"/>
      <c r="L532" s="292"/>
      <c r="M532" s="292"/>
      <c r="N532" s="292"/>
      <c r="O532" s="292"/>
      <c r="P532" s="292"/>
      <c r="Q532" s="292"/>
      <c r="R532" s="292"/>
      <c r="S532" s="292"/>
      <c r="T532" s="292"/>
      <c r="U532" s="292"/>
      <c r="V532" s="292"/>
      <c r="W532" s="292"/>
      <c r="X532" s="292"/>
      <c r="Y532" s="292"/>
      <c r="Z532" s="292"/>
    </row>
    <row r="533" ht="12.75" customHeight="1">
      <c r="A533" s="292"/>
      <c r="B533" s="166"/>
      <c r="C533" s="293"/>
      <c r="D533" s="94"/>
      <c r="E533" s="292"/>
      <c r="F533" s="292"/>
      <c r="G533" s="292"/>
      <c r="H533" s="292"/>
      <c r="I533" s="292"/>
      <c r="J533" s="292"/>
      <c r="K533" s="292"/>
      <c r="L533" s="292"/>
      <c r="M533" s="292"/>
      <c r="N533" s="292"/>
      <c r="O533" s="292"/>
      <c r="P533" s="292"/>
      <c r="Q533" s="292"/>
      <c r="R533" s="292"/>
      <c r="S533" s="292"/>
      <c r="T533" s="292"/>
      <c r="U533" s="292"/>
      <c r="V533" s="292"/>
      <c r="W533" s="292"/>
      <c r="X533" s="292"/>
      <c r="Y533" s="292"/>
      <c r="Z533" s="292"/>
    </row>
    <row r="534" ht="12.75" customHeight="1">
      <c r="A534" s="292"/>
      <c r="B534" s="166"/>
      <c r="C534" s="293"/>
      <c r="D534" s="94"/>
      <c r="E534" s="292"/>
      <c r="F534" s="292"/>
      <c r="G534" s="292"/>
      <c r="H534" s="292"/>
      <c r="I534" s="292"/>
      <c r="J534" s="292"/>
      <c r="K534" s="292"/>
      <c r="L534" s="292"/>
      <c r="M534" s="292"/>
      <c r="N534" s="292"/>
      <c r="O534" s="292"/>
      <c r="P534" s="292"/>
      <c r="Q534" s="292"/>
      <c r="R534" s="292"/>
      <c r="S534" s="292"/>
      <c r="T534" s="292"/>
      <c r="U534" s="292"/>
      <c r="V534" s="292"/>
      <c r="W534" s="292"/>
      <c r="X534" s="292"/>
      <c r="Y534" s="292"/>
      <c r="Z534" s="292"/>
    </row>
    <row r="535" ht="12.75" customHeight="1">
      <c r="A535" s="292"/>
      <c r="B535" s="166"/>
      <c r="C535" s="293"/>
      <c r="D535" s="94"/>
      <c r="E535" s="292"/>
      <c r="F535" s="292"/>
      <c r="G535" s="292"/>
      <c r="H535" s="292"/>
      <c r="I535" s="292"/>
      <c r="J535" s="292"/>
      <c r="K535" s="292"/>
      <c r="L535" s="292"/>
      <c r="M535" s="292"/>
      <c r="N535" s="292"/>
      <c r="O535" s="292"/>
      <c r="P535" s="292"/>
      <c r="Q535" s="292"/>
      <c r="R535" s="292"/>
      <c r="S535" s="292"/>
      <c r="T535" s="292"/>
      <c r="U535" s="292"/>
      <c r="V535" s="292"/>
      <c r="W535" s="292"/>
      <c r="X535" s="292"/>
      <c r="Y535" s="292"/>
      <c r="Z535" s="292"/>
    </row>
    <row r="536" ht="12.75" customHeight="1">
      <c r="A536" s="292"/>
      <c r="B536" s="166"/>
      <c r="C536" s="293"/>
      <c r="D536" s="94"/>
      <c r="E536" s="292"/>
      <c r="F536" s="292"/>
      <c r="G536" s="292"/>
      <c r="H536" s="292"/>
      <c r="I536" s="292"/>
      <c r="J536" s="292"/>
      <c r="K536" s="292"/>
      <c r="L536" s="292"/>
      <c r="M536" s="292"/>
      <c r="N536" s="292"/>
      <c r="O536" s="292"/>
      <c r="P536" s="292"/>
      <c r="Q536" s="292"/>
      <c r="R536" s="292"/>
      <c r="S536" s="292"/>
      <c r="T536" s="292"/>
      <c r="U536" s="292"/>
      <c r="V536" s="292"/>
      <c r="W536" s="292"/>
      <c r="X536" s="292"/>
      <c r="Y536" s="292"/>
      <c r="Z536" s="292"/>
    </row>
    <row r="537" ht="12.75" customHeight="1">
      <c r="A537" s="292"/>
      <c r="B537" s="166"/>
      <c r="C537" s="293"/>
      <c r="D537" s="94"/>
      <c r="E537" s="292"/>
      <c r="F537" s="292"/>
      <c r="G537" s="292"/>
      <c r="H537" s="292"/>
      <c r="I537" s="292"/>
      <c r="J537" s="292"/>
      <c r="K537" s="292"/>
      <c r="L537" s="292"/>
      <c r="M537" s="292"/>
      <c r="N537" s="292"/>
      <c r="O537" s="292"/>
      <c r="P537" s="292"/>
      <c r="Q537" s="292"/>
      <c r="R537" s="292"/>
      <c r="S537" s="292"/>
      <c r="T537" s="292"/>
      <c r="U537" s="292"/>
      <c r="V537" s="292"/>
      <c r="W537" s="292"/>
      <c r="X537" s="292"/>
      <c r="Y537" s="292"/>
      <c r="Z537" s="292"/>
    </row>
    <row r="538" ht="12.75" customHeight="1">
      <c r="A538" s="292"/>
      <c r="B538" s="166"/>
      <c r="C538" s="293"/>
      <c r="D538" s="94"/>
      <c r="E538" s="292"/>
      <c r="F538" s="292"/>
      <c r="G538" s="292"/>
      <c r="H538" s="292"/>
      <c r="I538" s="292"/>
      <c r="J538" s="292"/>
      <c r="K538" s="292"/>
      <c r="L538" s="292"/>
      <c r="M538" s="292"/>
      <c r="N538" s="292"/>
      <c r="O538" s="292"/>
      <c r="P538" s="292"/>
      <c r="Q538" s="292"/>
      <c r="R538" s="292"/>
      <c r="S538" s="292"/>
      <c r="T538" s="292"/>
      <c r="U538" s="292"/>
      <c r="V538" s="292"/>
      <c r="W538" s="292"/>
      <c r="X538" s="292"/>
      <c r="Y538" s="292"/>
      <c r="Z538" s="292"/>
    </row>
    <row r="539" ht="12.75" customHeight="1">
      <c r="A539" s="292"/>
      <c r="B539" s="166"/>
      <c r="C539" s="293"/>
      <c r="D539" s="94"/>
      <c r="E539" s="292"/>
      <c r="F539" s="292"/>
      <c r="G539" s="292"/>
      <c r="H539" s="292"/>
      <c r="I539" s="292"/>
      <c r="J539" s="292"/>
      <c r="K539" s="292"/>
      <c r="L539" s="292"/>
      <c r="M539" s="292"/>
      <c r="N539" s="292"/>
      <c r="O539" s="292"/>
      <c r="P539" s="292"/>
      <c r="Q539" s="292"/>
      <c r="R539" s="292"/>
      <c r="S539" s="292"/>
      <c r="T539" s="292"/>
      <c r="U539" s="292"/>
      <c r="V539" s="292"/>
      <c r="W539" s="292"/>
      <c r="X539" s="292"/>
      <c r="Y539" s="292"/>
      <c r="Z539" s="292"/>
    </row>
    <row r="540" ht="12.75" customHeight="1">
      <c r="A540" s="292"/>
      <c r="B540" s="166"/>
      <c r="C540" s="293"/>
      <c r="D540" s="94"/>
      <c r="E540" s="292"/>
      <c r="F540" s="292"/>
      <c r="G540" s="292"/>
      <c r="H540" s="292"/>
      <c r="I540" s="292"/>
      <c r="J540" s="292"/>
      <c r="K540" s="292"/>
      <c r="L540" s="292"/>
      <c r="M540" s="292"/>
      <c r="N540" s="292"/>
      <c r="O540" s="292"/>
      <c r="P540" s="292"/>
      <c r="Q540" s="292"/>
      <c r="R540" s="292"/>
      <c r="S540" s="292"/>
      <c r="T540" s="292"/>
      <c r="U540" s="292"/>
      <c r="V540" s="292"/>
      <c r="W540" s="292"/>
      <c r="X540" s="292"/>
      <c r="Y540" s="292"/>
      <c r="Z540" s="292"/>
    </row>
    <row r="541" ht="12.75" customHeight="1">
      <c r="A541" s="292"/>
      <c r="B541" s="166"/>
      <c r="C541" s="293"/>
      <c r="D541" s="94"/>
      <c r="E541" s="292"/>
      <c r="F541" s="292"/>
      <c r="G541" s="292"/>
      <c r="H541" s="292"/>
      <c r="I541" s="292"/>
      <c r="J541" s="292"/>
      <c r="K541" s="292"/>
      <c r="L541" s="292"/>
      <c r="M541" s="292"/>
      <c r="N541" s="292"/>
      <c r="O541" s="292"/>
      <c r="P541" s="292"/>
      <c r="Q541" s="292"/>
      <c r="R541" s="292"/>
      <c r="S541" s="292"/>
      <c r="T541" s="292"/>
      <c r="U541" s="292"/>
      <c r="V541" s="292"/>
      <c r="W541" s="292"/>
      <c r="X541" s="292"/>
      <c r="Y541" s="292"/>
      <c r="Z541" s="292"/>
    </row>
    <row r="542" ht="12.75" customHeight="1">
      <c r="A542" s="292"/>
      <c r="B542" s="166"/>
      <c r="C542" s="293"/>
      <c r="D542" s="94"/>
      <c r="E542" s="292"/>
      <c r="F542" s="292"/>
      <c r="G542" s="292"/>
      <c r="H542" s="292"/>
      <c r="I542" s="292"/>
      <c r="J542" s="292"/>
      <c r="K542" s="292"/>
      <c r="L542" s="292"/>
      <c r="M542" s="292"/>
      <c r="N542" s="292"/>
      <c r="O542" s="292"/>
      <c r="P542" s="292"/>
      <c r="Q542" s="292"/>
      <c r="R542" s="292"/>
      <c r="S542" s="292"/>
      <c r="T542" s="292"/>
      <c r="U542" s="292"/>
      <c r="V542" s="292"/>
      <c r="W542" s="292"/>
      <c r="X542" s="292"/>
      <c r="Y542" s="292"/>
      <c r="Z542" s="292"/>
    </row>
    <row r="543" ht="12.75" customHeight="1">
      <c r="A543" s="292"/>
      <c r="B543" s="166"/>
      <c r="C543" s="293"/>
      <c r="D543" s="94"/>
      <c r="E543" s="292"/>
      <c r="F543" s="292"/>
      <c r="G543" s="292"/>
      <c r="H543" s="292"/>
      <c r="I543" s="292"/>
      <c r="J543" s="292"/>
      <c r="K543" s="292"/>
      <c r="L543" s="292"/>
      <c r="M543" s="292"/>
      <c r="N543" s="292"/>
      <c r="O543" s="292"/>
      <c r="P543" s="292"/>
      <c r="Q543" s="292"/>
      <c r="R543" s="292"/>
      <c r="S543" s="292"/>
      <c r="T543" s="292"/>
      <c r="U543" s="292"/>
      <c r="V543" s="292"/>
      <c r="W543" s="292"/>
      <c r="X543" s="292"/>
      <c r="Y543" s="292"/>
      <c r="Z543" s="292"/>
    </row>
    <row r="544" ht="12.75" customHeight="1">
      <c r="A544" s="292"/>
      <c r="B544" s="166"/>
      <c r="C544" s="293"/>
      <c r="D544" s="94"/>
      <c r="E544" s="292"/>
      <c r="F544" s="292"/>
      <c r="G544" s="292"/>
      <c r="H544" s="292"/>
      <c r="I544" s="292"/>
      <c r="J544" s="292"/>
      <c r="K544" s="292"/>
      <c r="L544" s="292"/>
      <c r="M544" s="292"/>
      <c r="N544" s="292"/>
      <c r="O544" s="292"/>
      <c r="P544" s="292"/>
      <c r="Q544" s="292"/>
      <c r="R544" s="292"/>
      <c r="S544" s="292"/>
      <c r="T544" s="292"/>
      <c r="U544" s="292"/>
      <c r="V544" s="292"/>
      <c r="W544" s="292"/>
      <c r="X544" s="292"/>
      <c r="Y544" s="292"/>
      <c r="Z544" s="292"/>
    </row>
    <row r="545" ht="12.75" customHeight="1">
      <c r="A545" s="292"/>
      <c r="B545" s="166"/>
      <c r="C545" s="293"/>
      <c r="D545" s="94"/>
      <c r="E545" s="292"/>
      <c r="F545" s="292"/>
      <c r="G545" s="292"/>
      <c r="H545" s="292"/>
      <c r="I545" s="292"/>
      <c r="J545" s="292"/>
      <c r="K545" s="292"/>
      <c r="L545" s="292"/>
      <c r="M545" s="292"/>
      <c r="N545" s="292"/>
      <c r="O545" s="292"/>
      <c r="P545" s="292"/>
      <c r="Q545" s="292"/>
      <c r="R545" s="292"/>
      <c r="S545" s="292"/>
      <c r="T545" s="292"/>
      <c r="U545" s="292"/>
      <c r="V545" s="292"/>
      <c r="W545" s="292"/>
      <c r="X545" s="292"/>
      <c r="Y545" s="292"/>
      <c r="Z545" s="292"/>
    </row>
    <row r="546" ht="12.75" customHeight="1">
      <c r="A546" s="292"/>
      <c r="B546" s="166"/>
      <c r="C546" s="293"/>
      <c r="D546" s="94"/>
      <c r="E546" s="292"/>
      <c r="F546" s="292"/>
      <c r="G546" s="292"/>
      <c r="H546" s="292"/>
      <c r="I546" s="292"/>
      <c r="J546" s="292"/>
      <c r="K546" s="292"/>
      <c r="L546" s="292"/>
      <c r="M546" s="292"/>
      <c r="N546" s="292"/>
      <c r="O546" s="292"/>
      <c r="P546" s="292"/>
      <c r="Q546" s="292"/>
      <c r="R546" s="292"/>
      <c r="S546" s="292"/>
      <c r="T546" s="292"/>
      <c r="U546" s="292"/>
      <c r="V546" s="292"/>
      <c r="W546" s="292"/>
      <c r="X546" s="292"/>
      <c r="Y546" s="292"/>
      <c r="Z546" s="292"/>
    </row>
    <row r="547" ht="12.75" customHeight="1">
      <c r="A547" s="292"/>
      <c r="B547" s="166"/>
      <c r="C547" s="293"/>
      <c r="D547" s="94"/>
      <c r="E547" s="292"/>
      <c r="F547" s="292"/>
      <c r="G547" s="292"/>
      <c r="H547" s="292"/>
      <c r="I547" s="292"/>
      <c r="J547" s="292"/>
      <c r="K547" s="292"/>
      <c r="L547" s="292"/>
      <c r="M547" s="292"/>
      <c r="N547" s="292"/>
      <c r="O547" s="292"/>
      <c r="P547" s="292"/>
      <c r="Q547" s="292"/>
      <c r="R547" s="292"/>
      <c r="S547" s="292"/>
      <c r="T547" s="292"/>
      <c r="U547" s="292"/>
      <c r="V547" s="292"/>
      <c r="W547" s="292"/>
      <c r="X547" s="292"/>
      <c r="Y547" s="292"/>
      <c r="Z547" s="292"/>
    </row>
    <row r="548" ht="12.75" customHeight="1">
      <c r="A548" s="292"/>
      <c r="B548" s="166"/>
      <c r="C548" s="293"/>
      <c r="D548" s="94"/>
      <c r="E548" s="292"/>
      <c r="F548" s="292"/>
      <c r="G548" s="292"/>
      <c r="H548" s="292"/>
      <c r="I548" s="292"/>
      <c r="J548" s="292"/>
      <c r="K548" s="292"/>
      <c r="L548" s="292"/>
      <c r="M548" s="292"/>
      <c r="N548" s="292"/>
      <c r="O548" s="292"/>
      <c r="P548" s="292"/>
      <c r="Q548" s="292"/>
      <c r="R548" s="292"/>
      <c r="S548" s="292"/>
      <c r="T548" s="292"/>
      <c r="U548" s="292"/>
      <c r="V548" s="292"/>
      <c r="W548" s="292"/>
      <c r="X548" s="292"/>
      <c r="Y548" s="292"/>
      <c r="Z548" s="292"/>
    </row>
    <row r="549" ht="12.75" customHeight="1">
      <c r="A549" s="292"/>
      <c r="B549" s="166"/>
      <c r="C549" s="293"/>
      <c r="D549" s="94"/>
      <c r="E549" s="292"/>
      <c r="F549" s="292"/>
      <c r="G549" s="292"/>
      <c r="H549" s="292"/>
      <c r="I549" s="292"/>
      <c r="J549" s="292"/>
      <c r="K549" s="292"/>
      <c r="L549" s="292"/>
      <c r="M549" s="292"/>
      <c r="N549" s="292"/>
      <c r="O549" s="292"/>
      <c r="P549" s="292"/>
      <c r="Q549" s="292"/>
      <c r="R549" s="292"/>
      <c r="S549" s="292"/>
      <c r="T549" s="292"/>
      <c r="U549" s="292"/>
      <c r="V549" s="292"/>
      <c r="W549" s="292"/>
      <c r="X549" s="292"/>
      <c r="Y549" s="292"/>
      <c r="Z549" s="292"/>
    </row>
    <row r="550" ht="12.75" customHeight="1">
      <c r="A550" s="292"/>
      <c r="B550" s="166"/>
      <c r="C550" s="293"/>
      <c r="D550" s="94"/>
      <c r="E550" s="292"/>
      <c r="F550" s="292"/>
      <c r="G550" s="292"/>
      <c r="H550" s="292"/>
      <c r="I550" s="292"/>
      <c r="J550" s="292"/>
      <c r="K550" s="292"/>
      <c r="L550" s="292"/>
      <c r="M550" s="292"/>
      <c r="N550" s="292"/>
      <c r="O550" s="292"/>
      <c r="P550" s="292"/>
      <c r="Q550" s="292"/>
      <c r="R550" s="292"/>
      <c r="S550" s="292"/>
      <c r="T550" s="292"/>
      <c r="U550" s="292"/>
      <c r="V550" s="292"/>
      <c r="W550" s="292"/>
      <c r="X550" s="292"/>
      <c r="Y550" s="292"/>
      <c r="Z550" s="292"/>
    </row>
    <row r="551" ht="12.75" customHeight="1">
      <c r="A551" s="292"/>
      <c r="B551" s="166"/>
      <c r="C551" s="293"/>
      <c r="D551" s="94"/>
      <c r="E551" s="292"/>
      <c r="F551" s="292"/>
      <c r="G551" s="292"/>
      <c r="H551" s="292"/>
      <c r="I551" s="292"/>
      <c r="J551" s="292"/>
      <c r="K551" s="292"/>
      <c r="L551" s="292"/>
      <c r="M551" s="292"/>
      <c r="N551" s="292"/>
      <c r="O551" s="292"/>
      <c r="P551" s="292"/>
      <c r="Q551" s="292"/>
      <c r="R551" s="292"/>
      <c r="S551" s="292"/>
      <c r="T551" s="292"/>
      <c r="U551" s="292"/>
      <c r="V551" s="292"/>
      <c r="W551" s="292"/>
      <c r="X551" s="292"/>
      <c r="Y551" s="292"/>
      <c r="Z551" s="292"/>
    </row>
    <row r="552" ht="12.75" customHeight="1">
      <c r="A552" s="292"/>
      <c r="B552" s="166"/>
      <c r="C552" s="293"/>
      <c r="D552" s="94"/>
      <c r="E552" s="292"/>
      <c r="F552" s="292"/>
      <c r="G552" s="292"/>
      <c r="H552" s="292"/>
      <c r="I552" s="292"/>
      <c r="J552" s="292"/>
      <c r="K552" s="292"/>
      <c r="L552" s="292"/>
      <c r="M552" s="292"/>
      <c r="N552" s="292"/>
      <c r="O552" s="292"/>
      <c r="P552" s="292"/>
      <c r="Q552" s="292"/>
      <c r="R552" s="292"/>
      <c r="S552" s="292"/>
      <c r="T552" s="292"/>
      <c r="U552" s="292"/>
      <c r="V552" s="292"/>
      <c r="W552" s="292"/>
      <c r="X552" s="292"/>
      <c r="Y552" s="292"/>
      <c r="Z552" s="292"/>
    </row>
    <row r="553" ht="12.75" customHeight="1">
      <c r="A553" s="292"/>
      <c r="B553" s="166"/>
      <c r="C553" s="293"/>
      <c r="D553" s="94"/>
      <c r="E553" s="292"/>
      <c r="F553" s="292"/>
      <c r="G553" s="292"/>
      <c r="H553" s="292"/>
      <c r="I553" s="292"/>
      <c r="J553" s="292"/>
      <c r="K553" s="292"/>
      <c r="L553" s="292"/>
      <c r="M553" s="292"/>
      <c r="N553" s="292"/>
      <c r="O553" s="292"/>
      <c r="P553" s="292"/>
      <c r="Q553" s="292"/>
      <c r="R553" s="292"/>
      <c r="S553" s="292"/>
      <c r="T553" s="292"/>
      <c r="U553" s="292"/>
      <c r="V553" s="292"/>
      <c r="W553" s="292"/>
      <c r="X553" s="292"/>
      <c r="Y553" s="292"/>
      <c r="Z553" s="292"/>
    </row>
    <row r="554" ht="12.75" customHeight="1">
      <c r="A554" s="292"/>
      <c r="B554" s="166"/>
      <c r="C554" s="293"/>
      <c r="D554" s="94"/>
      <c r="E554" s="292"/>
      <c r="F554" s="292"/>
      <c r="G554" s="292"/>
      <c r="H554" s="292"/>
      <c r="I554" s="292"/>
      <c r="J554" s="292"/>
      <c r="K554" s="292"/>
      <c r="L554" s="292"/>
      <c r="M554" s="292"/>
      <c r="N554" s="292"/>
      <c r="O554" s="292"/>
      <c r="P554" s="292"/>
      <c r="Q554" s="292"/>
      <c r="R554" s="292"/>
      <c r="S554" s="292"/>
      <c r="T554" s="292"/>
      <c r="U554" s="292"/>
      <c r="V554" s="292"/>
      <c r="W554" s="292"/>
      <c r="X554" s="292"/>
      <c r="Y554" s="292"/>
      <c r="Z554" s="292"/>
    </row>
    <row r="555" ht="12.75" customHeight="1">
      <c r="A555" s="292"/>
      <c r="B555" s="166"/>
      <c r="C555" s="293"/>
      <c r="D555" s="94"/>
      <c r="E555" s="292"/>
      <c r="F555" s="292"/>
      <c r="G555" s="292"/>
      <c r="H555" s="292"/>
      <c r="I555" s="292"/>
      <c r="J555" s="292"/>
      <c r="K555" s="292"/>
      <c r="L555" s="292"/>
      <c r="M555" s="292"/>
      <c r="N555" s="292"/>
      <c r="O555" s="292"/>
      <c r="P555" s="292"/>
      <c r="Q555" s="292"/>
      <c r="R555" s="292"/>
      <c r="S555" s="292"/>
      <c r="T555" s="292"/>
      <c r="U555" s="292"/>
      <c r="V555" s="292"/>
      <c r="W555" s="292"/>
      <c r="X555" s="292"/>
      <c r="Y555" s="292"/>
      <c r="Z555" s="292"/>
    </row>
    <row r="556" ht="12.75" customHeight="1">
      <c r="A556" s="292"/>
      <c r="B556" s="166"/>
      <c r="C556" s="293"/>
      <c r="D556" s="94"/>
      <c r="E556" s="292"/>
      <c r="F556" s="292"/>
      <c r="G556" s="292"/>
      <c r="H556" s="292"/>
      <c r="I556" s="292"/>
      <c r="J556" s="292"/>
      <c r="K556" s="292"/>
      <c r="L556" s="292"/>
      <c r="M556" s="292"/>
      <c r="N556" s="292"/>
      <c r="O556" s="292"/>
      <c r="P556" s="292"/>
      <c r="Q556" s="292"/>
      <c r="R556" s="292"/>
      <c r="S556" s="292"/>
      <c r="T556" s="292"/>
      <c r="U556" s="292"/>
      <c r="V556" s="292"/>
      <c r="W556" s="292"/>
      <c r="X556" s="292"/>
      <c r="Y556" s="292"/>
      <c r="Z556" s="292"/>
    </row>
    <row r="557" ht="12.75" customHeight="1">
      <c r="A557" s="292"/>
      <c r="B557" s="166"/>
      <c r="C557" s="293"/>
      <c r="D557" s="94"/>
      <c r="E557" s="292"/>
      <c r="F557" s="292"/>
      <c r="G557" s="292"/>
      <c r="H557" s="292"/>
      <c r="I557" s="292"/>
      <c r="J557" s="292"/>
      <c r="K557" s="292"/>
      <c r="L557" s="292"/>
      <c r="M557" s="292"/>
      <c r="N557" s="292"/>
      <c r="O557" s="292"/>
      <c r="P557" s="292"/>
      <c r="Q557" s="292"/>
      <c r="R557" s="292"/>
      <c r="S557" s="292"/>
      <c r="T557" s="292"/>
      <c r="U557" s="292"/>
      <c r="V557" s="292"/>
      <c r="W557" s="292"/>
      <c r="X557" s="292"/>
      <c r="Y557" s="292"/>
      <c r="Z557" s="292"/>
    </row>
    <row r="558" ht="12.75" customHeight="1">
      <c r="A558" s="292"/>
      <c r="B558" s="166"/>
      <c r="C558" s="293"/>
      <c r="D558" s="94"/>
      <c r="E558" s="292"/>
      <c r="F558" s="292"/>
      <c r="G558" s="292"/>
      <c r="H558" s="292"/>
      <c r="I558" s="292"/>
      <c r="J558" s="292"/>
      <c r="K558" s="292"/>
      <c r="L558" s="292"/>
      <c r="M558" s="292"/>
      <c r="N558" s="292"/>
      <c r="O558" s="292"/>
      <c r="P558" s="292"/>
      <c r="Q558" s="292"/>
      <c r="R558" s="292"/>
      <c r="S558" s="292"/>
      <c r="T558" s="292"/>
      <c r="U558" s="292"/>
      <c r="V558" s="292"/>
      <c r="W558" s="292"/>
      <c r="X558" s="292"/>
      <c r="Y558" s="292"/>
      <c r="Z558" s="292"/>
    </row>
    <row r="559" ht="12.75" customHeight="1">
      <c r="A559" s="292"/>
      <c r="B559" s="166"/>
      <c r="C559" s="293"/>
      <c r="D559" s="94"/>
      <c r="E559" s="292"/>
      <c r="F559" s="292"/>
      <c r="G559" s="292"/>
      <c r="H559" s="292"/>
      <c r="I559" s="292"/>
      <c r="J559" s="292"/>
      <c r="K559" s="292"/>
      <c r="L559" s="292"/>
      <c r="M559" s="292"/>
      <c r="N559" s="292"/>
      <c r="O559" s="292"/>
      <c r="P559" s="292"/>
      <c r="Q559" s="292"/>
      <c r="R559" s="292"/>
      <c r="S559" s="292"/>
      <c r="T559" s="292"/>
      <c r="U559" s="292"/>
      <c r="V559" s="292"/>
      <c r="W559" s="292"/>
      <c r="X559" s="292"/>
      <c r="Y559" s="292"/>
      <c r="Z559" s="292"/>
    </row>
    <row r="560" ht="12.75" customHeight="1">
      <c r="A560" s="292"/>
      <c r="B560" s="166"/>
      <c r="C560" s="293"/>
      <c r="D560" s="94"/>
      <c r="E560" s="292"/>
      <c r="F560" s="292"/>
      <c r="G560" s="292"/>
      <c r="H560" s="292"/>
      <c r="I560" s="292"/>
      <c r="J560" s="292"/>
      <c r="K560" s="292"/>
      <c r="L560" s="292"/>
      <c r="M560" s="292"/>
      <c r="N560" s="292"/>
      <c r="O560" s="292"/>
      <c r="P560" s="292"/>
      <c r="Q560" s="292"/>
      <c r="R560" s="292"/>
      <c r="S560" s="292"/>
      <c r="T560" s="292"/>
      <c r="U560" s="292"/>
      <c r="V560" s="292"/>
      <c r="W560" s="292"/>
      <c r="X560" s="292"/>
      <c r="Y560" s="292"/>
      <c r="Z560" s="292"/>
    </row>
    <row r="561" ht="12.75" customHeight="1">
      <c r="A561" s="292"/>
      <c r="B561" s="166"/>
      <c r="C561" s="293"/>
      <c r="D561" s="94"/>
      <c r="E561" s="292"/>
      <c r="F561" s="292"/>
      <c r="G561" s="292"/>
      <c r="H561" s="292"/>
      <c r="I561" s="292"/>
      <c r="J561" s="292"/>
      <c r="K561" s="292"/>
      <c r="L561" s="292"/>
      <c r="M561" s="292"/>
      <c r="N561" s="292"/>
      <c r="O561" s="292"/>
      <c r="P561" s="292"/>
      <c r="Q561" s="292"/>
      <c r="R561" s="292"/>
      <c r="S561" s="292"/>
      <c r="T561" s="292"/>
      <c r="U561" s="292"/>
      <c r="V561" s="292"/>
      <c r="W561" s="292"/>
      <c r="X561" s="292"/>
      <c r="Y561" s="292"/>
      <c r="Z561" s="292"/>
    </row>
    <row r="562" ht="12.75" customHeight="1">
      <c r="A562" s="292"/>
      <c r="B562" s="166"/>
      <c r="C562" s="293"/>
      <c r="D562" s="94"/>
      <c r="E562" s="292"/>
      <c r="F562" s="292"/>
      <c r="G562" s="292"/>
      <c r="H562" s="292"/>
      <c r="I562" s="292"/>
      <c r="J562" s="292"/>
      <c r="K562" s="292"/>
      <c r="L562" s="292"/>
      <c r="M562" s="292"/>
      <c r="N562" s="292"/>
      <c r="O562" s="292"/>
      <c r="P562" s="292"/>
      <c r="Q562" s="292"/>
      <c r="R562" s="292"/>
      <c r="S562" s="292"/>
      <c r="T562" s="292"/>
      <c r="U562" s="292"/>
      <c r="V562" s="292"/>
      <c r="W562" s="292"/>
      <c r="X562" s="292"/>
      <c r="Y562" s="292"/>
      <c r="Z562" s="292"/>
    </row>
    <row r="563" ht="12.75" customHeight="1">
      <c r="A563" s="292"/>
      <c r="B563" s="166"/>
      <c r="C563" s="293"/>
      <c r="D563" s="94"/>
      <c r="E563" s="292"/>
      <c r="F563" s="292"/>
      <c r="G563" s="292"/>
      <c r="H563" s="292"/>
      <c r="I563" s="292"/>
      <c r="J563" s="292"/>
      <c r="K563" s="292"/>
      <c r="L563" s="292"/>
      <c r="M563" s="292"/>
      <c r="N563" s="292"/>
      <c r="O563" s="292"/>
      <c r="P563" s="292"/>
      <c r="Q563" s="292"/>
      <c r="R563" s="292"/>
      <c r="S563" s="292"/>
      <c r="T563" s="292"/>
      <c r="U563" s="292"/>
      <c r="V563" s="292"/>
      <c r="W563" s="292"/>
      <c r="X563" s="292"/>
      <c r="Y563" s="292"/>
      <c r="Z563" s="292"/>
    </row>
    <row r="564" ht="12.75" customHeight="1">
      <c r="A564" s="292"/>
      <c r="B564" s="166"/>
      <c r="C564" s="293"/>
      <c r="D564" s="94"/>
      <c r="E564" s="292"/>
      <c r="F564" s="292"/>
      <c r="G564" s="292"/>
      <c r="H564" s="292"/>
      <c r="I564" s="292"/>
      <c r="J564" s="292"/>
      <c r="K564" s="292"/>
      <c r="L564" s="292"/>
      <c r="M564" s="292"/>
      <c r="N564" s="292"/>
      <c r="O564" s="292"/>
      <c r="P564" s="292"/>
      <c r="Q564" s="292"/>
      <c r="R564" s="292"/>
      <c r="S564" s="292"/>
      <c r="T564" s="292"/>
      <c r="U564" s="292"/>
      <c r="V564" s="292"/>
      <c r="W564" s="292"/>
      <c r="X564" s="292"/>
      <c r="Y564" s="292"/>
      <c r="Z564" s="292"/>
    </row>
    <row r="565" ht="12.75" customHeight="1">
      <c r="A565" s="292"/>
      <c r="B565" s="166"/>
      <c r="C565" s="293"/>
      <c r="D565" s="94"/>
      <c r="E565" s="292"/>
      <c r="F565" s="292"/>
      <c r="G565" s="292"/>
      <c r="H565" s="292"/>
      <c r="I565" s="292"/>
      <c r="J565" s="292"/>
      <c r="K565" s="292"/>
      <c r="L565" s="292"/>
      <c r="M565" s="292"/>
      <c r="N565" s="292"/>
      <c r="O565" s="292"/>
      <c r="P565" s="292"/>
      <c r="Q565" s="292"/>
      <c r="R565" s="292"/>
      <c r="S565" s="292"/>
      <c r="T565" s="292"/>
      <c r="U565" s="292"/>
      <c r="V565" s="292"/>
      <c r="W565" s="292"/>
      <c r="X565" s="292"/>
      <c r="Y565" s="292"/>
      <c r="Z565" s="292"/>
    </row>
    <row r="566" ht="12.75" customHeight="1">
      <c r="A566" s="292"/>
      <c r="B566" s="166"/>
      <c r="C566" s="293"/>
      <c r="D566" s="94"/>
      <c r="E566" s="292"/>
      <c r="F566" s="292"/>
      <c r="G566" s="292"/>
      <c r="H566" s="292"/>
      <c r="I566" s="292"/>
      <c r="J566" s="292"/>
      <c r="K566" s="292"/>
      <c r="L566" s="292"/>
      <c r="M566" s="292"/>
      <c r="N566" s="292"/>
      <c r="O566" s="292"/>
      <c r="P566" s="292"/>
      <c r="Q566" s="292"/>
      <c r="R566" s="292"/>
      <c r="S566" s="292"/>
      <c r="T566" s="292"/>
      <c r="U566" s="292"/>
      <c r="V566" s="292"/>
      <c r="W566" s="292"/>
      <c r="X566" s="292"/>
      <c r="Y566" s="292"/>
      <c r="Z566" s="292"/>
    </row>
    <row r="567" ht="12.75" customHeight="1">
      <c r="A567" s="292"/>
      <c r="B567" s="166"/>
      <c r="C567" s="293"/>
      <c r="D567" s="94"/>
      <c r="E567" s="292"/>
      <c r="F567" s="292"/>
      <c r="G567" s="292"/>
      <c r="H567" s="292"/>
      <c r="I567" s="292"/>
      <c r="J567" s="292"/>
      <c r="K567" s="292"/>
      <c r="L567" s="292"/>
      <c r="M567" s="292"/>
      <c r="N567" s="292"/>
      <c r="O567" s="292"/>
      <c r="P567" s="292"/>
      <c r="Q567" s="292"/>
      <c r="R567" s="292"/>
      <c r="S567" s="292"/>
      <c r="T567" s="292"/>
      <c r="U567" s="292"/>
      <c r="V567" s="292"/>
      <c r="W567" s="292"/>
      <c r="X567" s="292"/>
      <c r="Y567" s="292"/>
      <c r="Z567" s="292"/>
    </row>
    <row r="568" ht="12.75" customHeight="1">
      <c r="A568" s="292"/>
      <c r="B568" s="166"/>
      <c r="C568" s="293"/>
      <c r="D568" s="94"/>
      <c r="E568" s="292"/>
      <c r="F568" s="292"/>
      <c r="G568" s="292"/>
      <c r="H568" s="292"/>
      <c r="I568" s="292"/>
      <c r="J568" s="292"/>
      <c r="K568" s="292"/>
      <c r="L568" s="292"/>
      <c r="M568" s="292"/>
      <c r="N568" s="292"/>
      <c r="O568" s="292"/>
      <c r="P568" s="292"/>
      <c r="Q568" s="292"/>
      <c r="R568" s="292"/>
      <c r="S568" s="292"/>
      <c r="T568" s="292"/>
      <c r="U568" s="292"/>
      <c r="V568" s="292"/>
      <c r="W568" s="292"/>
      <c r="X568" s="292"/>
      <c r="Y568" s="292"/>
      <c r="Z568" s="292"/>
    </row>
    <row r="569" ht="12.75" customHeight="1">
      <c r="A569" s="292"/>
      <c r="B569" s="166"/>
      <c r="C569" s="293"/>
      <c r="D569" s="94"/>
      <c r="E569" s="292"/>
      <c r="F569" s="292"/>
      <c r="G569" s="292"/>
      <c r="H569" s="292"/>
      <c r="I569" s="292"/>
      <c r="J569" s="292"/>
      <c r="K569" s="292"/>
      <c r="L569" s="292"/>
      <c r="M569" s="292"/>
      <c r="N569" s="292"/>
      <c r="O569" s="292"/>
      <c r="P569" s="292"/>
      <c r="Q569" s="292"/>
      <c r="R569" s="292"/>
      <c r="S569" s="292"/>
      <c r="T569" s="292"/>
      <c r="U569" s="292"/>
      <c r="V569" s="292"/>
      <c r="W569" s="292"/>
      <c r="X569" s="292"/>
      <c r="Y569" s="292"/>
      <c r="Z569" s="292"/>
    </row>
    <row r="570" ht="12.75" customHeight="1">
      <c r="A570" s="292"/>
      <c r="B570" s="166"/>
      <c r="C570" s="293"/>
      <c r="D570" s="94"/>
      <c r="E570" s="292"/>
      <c r="F570" s="292"/>
      <c r="G570" s="292"/>
      <c r="H570" s="292"/>
      <c r="I570" s="292"/>
      <c r="J570" s="292"/>
      <c r="K570" s="292"/>
      <c r="L570" s="292"/>
      <c r="M570" s="292"/>
      <c r="N570" s="292"/>
      <c r="O570" s="292"/>
      <c r="P570" s="292"/>
      <c r="Q570" s="292"/>
      <c r="R570" s="292"/>
      <c r="S570" s="292"/>
      <c r="T570" s="292"/>
      <c r="U570" s="292"/>
      <c r="V570" s="292"/>
      <c r="W570" s="292"/>
      <c r="X570" s="292"/>
      <c r="Y570" s="292"/>
      <c r="Z570" s="292"/>
    </row>
    <row r="571" ht="12.75" customHeight="1">
      <c r="A571" s="292"/>
      <c r="B571" s="166"/>
      <c r="C571" s="293"/>
      <c r="D571" s="94"/>
      <c r="E571" s="292"/>
      <c r="F571" s="292"/>
      <c r="G571" s="292"/>
      <c r="H571" s="292"/>
      <c r="I571" s="292"/>
      <c r="J571" s="292"/>
      <c r="K571" s="292"/>
      <c r="L571" s="292"/>
      <c r="M571" s="292"/>
      <c r="N571" s="292"/>
      <c r="O571" s="292"/>
      <c r="P571" s="292"/>
      <c r="Q571" s="292"/>
      <c r="R571" s="292"/>
      <c r="S571" s="292"/>
      <c r="T571" s="292"/>
      <c r="U571" s="292"/>
      <c r="V571" s="292"/>
      <c r="W571" s="292"/>
      <c r="X571" s="292"/>
      <c r="Y571" s="292"/>
      <c r="Z571" s="292"/>
    </row>
    <row r="572" ht="12.75" customHeight="1">
      <c r="A572" s="292"/>
      <c r="B572" s="166"/>
      <c r="C572" s="293"/>
      <c r="D572" s="94"/>
      <c r="E572" s="292"/>
      <c r="F572" s="292"/>
      <c r="G572" s="292"/>
      <c r="H572" s="292"/>
      <c r="I572" s="292"/>
      <c r="J572" s="292"/>
      <c r="K572" s="292"/>
      <c r="L572" s="292"/>
      <c r="M572" s="292"/>
      <c r="N572" s="292"/>
      <c r="O572" s="292"/>
      <c r="P572" s="292"/>
      <c r="Q572" s="292"/>
      <c r="R572" s="292"/>
      <c r="S572" s="292"/>
      <c r="T572" s="292"/>
      <c r="U572" s="292"/>
      <c r="V572" s="292"/>
      <c r="W572" s="292"/>
      <c r="X572" s="292"/>
      <c r="Y572" s="292"/>
      <c r="Z572" s="292"/>
    </row>
    <row r="573" ht="12.75" customHeight="1">
      <c r="A573" s="292"/>
      <c r="B573" s="166"/>
      <c r="C573" s="293"/>
      <c r="D573" s="94"/>
      <c r="E573" s="292"/>
      <c r="F573" s="292"/>
      <c r="G573" s="292"/>
      <c r="H573" s="292"/>
      <c r="I573" s="292"/>
      <c r="J573" s="292"/>
      <c r="K573" s="292"/>
      <c r="L573" s="292"/>
      <c r="M573" s="292"/>
      <c r="N573" s="292"/>
      <c r="O573" s="292"/>
      <c r="P573" s="292"/>
      <c r="Q573" s="292"/>
      <c r="R573" s="292"/>
      <c r="S573" s="292"/>
      <c r="T573" s="292"/>
      <c r="U573" s="292"/>
      <c r="V573" s="292"/>
      <c r="W573" s="292"/>
      <c r="X573" s="292"/>
      <c r="Y573" s="292"/>
      <c r="Z573" s="292"/>
    </row>
    <row r="574" ht="12.75" customHeight="1">
      <c r="A574" s="292"/>
      <c r="B574" s="166"/>
      <c r="C574" s="293"/>
      <c r="D574" s="94"/>
      <c r="E574" s="292"/>
      <c r="F574" s="292"/>
      <c r="G574" s="292"/>
      <c r="H574" s="292"/>
      <c r="I574" s="292"/>
      <c r="J574" s="292"/>
      <c r="K574" s="292"/>
      <c r="L574" s="292"/>
      <c r="M574" s="292"/>
      <c r="N574" s="292"/>
      <c r="O574" s="292"/>
      <c r="P574" s="292"/>
      <c r="Q574" s="292"/>
      <c r="R574" s="292"/>
      <c r="S574" s="292"/>
      <c r="T574" s="292"/>
      <c r="U574" s="292"/>
      <c r="V574" s="292"/>
      <c r="W574" s="292"/>
      <c r="X574" s="292"/>
      <c r="Y574" s="292"/>
      <c r="Z574" s="292"/>
    </row>
    <row r="575" ht="12.75" customHeight="1">
      <c r="A575" s="292"/>
      <c r="B575" s="166"/>
      <c r="C575" s="293"/>
      <c r="D575" s="94"/>
      <c r="E575" s="292"/>
      <c r="F575" s="292"/>
      <c r="G575" s="292"/>
      <c r="H575" s="292"/>
      <c r="I575" s="292"/>
      <c r="J575" s="292"/>
      <c r="K575" s="292"/>
      <c r="L575" s="292"/>
      <c r="M575" s="292"/>
      <c r="N575" s="292"/>
      <c r="O575" s="292"/>
      <c r="P575" s="292"/>
      <c r="Q575" s="292"/>
      <c r="R575" s="292"/>
      <c r="S575" s="292"/>
      <c r="T575" s="292"/>
      <c r="U575" s="292"/>
      <c r="V575" s="292"/>
      <c r="W575" s="292"/>
      <c r="X575" s="292"/>
      <c r="Y575" s="292"/>
      <c r="Z575" s="292"/>
    </row>
    <row r="576" ht="12.75" customHeight="1">
      <c r="A576" s="292"/>
      <c r="B576" s="166"/>
      <c r="C576" s="293"/>
      <c r="D576" s="94"/>
      <c r="E576" s="292"/>
      <c r="F576" s="292"/>
      <c r="G576" s="292"/>
      <c r="H576" s="292"/>
      <c r="I576" s="292"/>
      <c r="J576" s="292"/>
      <c r="K576" s="292"/>
      <c r="L576" s="292"/>
      <c r="M576" s="292"/>
      <c r="N576" s="292"/>
      <c r="O576" s="292"/>
      <c r="P576" s="292"/>
      <c r="Q576" s="292"/>
      <c r="R576" s="292"/>
      <c r="S576" s="292"/>
      <c r="T576" s="292"/>
      <c r="U576" s="292"/>
      <c r="V576" s="292"/>
      <c r="W576" s="292"/>
      <c r="X576" s="292"/>
      <c r="Y576" s="292"/>
      <c r="Z576" s="292"/>
    </row>
    <row r="577" ht="12.75" customHeight="1">
      <c r="A577" s="292"/>
      <c r="B577" s="166"/>
      <c r="C577" s="293"/>
      <c r="D577" s="94"/>
      <c r="E577" s="292"/>
      <c r="F577" s="292"/>
      <c r="G577" s="292"/>
      <c r="H577" s="292"/>
      <c r="I577" s="292"/>
      <c r="J577" s="292"/>
      <c r="K577" s="292"/>
      <c r="L577" s="292"/>
      <c r="M577" s="292"/>
      <c r="N577" s="292"/>
      <c r="O577" s="292"/>
      <c r="P577" s="292"/>
      <c r="Q577" s="292"/>
      <c r="R577" s="292"/>
      <c r="S577" s="292"/>
      <c r="T577" s="292"/>
      <c r="U577" s="292"/>
      <c r="V577" s="292"/>
      <c r="W577" s="292"/>
      <c r="X577" s="292"/>
      <c r="Y577" s="292"/>
      <c r="Z577" s="292"/>
    </row>
    <row r="578" ht="12.75" customHeight="1">
      <c r="A578" s="292"/>
      <c r="B578" s="166"/>
      <c r="C578" s="293"/>
      <c r="D578" s="94"/>
      <c r="E578" s="292"/>
      <c r="F578" s="292"/>
      <c r="G578" s="292"/>
      <c r="H578" s="292"/>
      <c r="I578" s="292"/>
      <c r="J578" s="292"/>
      <c r="K578" s="292"/>
      <c r="L578" s="292"/>
      <c r="M578" s="292"/>
      <c r="N578" s="292"/>
      <c r="O578" s="292"/>
      <c r="P578" s="292"/>
      <c r="Q578" s="292"/>
      <c r="R578" s="292"/>
      <c r="S578" s="292"/>
      <c r="T578" s="292"/>
      <c r="U578" s="292"/>
      <c r="V578" s="292"/>
      <c r="W578" s="292"/>
      <c r="X578" s="292"/>
      <c r="Y578" s="292"/>
      <c r="Z578" s="292"/>
    </row>
    <row r="579" ht="12.75" customHeight="1">
      <c r="A579" s="292"/>
      <c r="B579" s="166"/>
      <c r="C579" s="293"/>
      <c r="D579" s="94"/>
      <c r="E579" s="292"/>
      <c r="F579" s="292"/>
      <c r="G579" s="292"/>
      <c r="H579" s="292"/>
      <c r="I579" s="292"/>
      <c r="J579" s="292"/>
      <c r="K579" s="292"/>
      <c r="L579" s="292"/>
      <c r="M579" s="292"/>
      <c r="N579" s="292"/>
      <c r="O579" s="292"/>
      <c r="P579" s="292"/>
      <c r="Q579" s="292"/>
      <c r="R579" s="292"/>
      <c r="S579" s="292"/>
      <c r="T579" s="292"/>
      <c r="U579" s="292"/>
      <c r="V579" s="292"/>
      <c r="W579" s="292"/>
      <c r="X579" s="292"/>
      <c r="Y579" s="292"/>
      <c r="Z579" s="292"/>
    </row>
    <row r="580" ht="12.75" customHeight="1">
      <c r="A580" s="292"/>
      <c r="B580" s="166"/>
      <c r="C580" s="293"/>
      <c r="D580" s="94"/>
      <c r="E580" s="292"/>
      <c r="F580" s="292"/>
      <c r="G580" s="292"/>
      <c r="H580" s="292"/>
      <c r="I580" s="292"/>
      <c r="J580" s="292"/>
      <c r="K580" s="292"/>
      <c r="L580" s="292"/>
      <c r="M580" s="292"/>
      <c r="N580" s="292"/>
      <c r="O580" s="292"/>
      <c r="P580" s="292"/>
      <c r="Q580" s="292"/>
      <c r="R580" s="292"/>
      <c r="S580" s="292"/>
      <c r="T580" s="292"/>
      <c r="U580" s="292"/>
      <c r="V580" s="292"/>
      <c r="W580" s="292"/>
      <c r="X580" s="292"/>
      <c r="Y580" s="292"/>
      <c r="Z580" s="292"/>
    </row>
    <row r="581" ht="12.75" customHeight="1">
      <c r="A581" s="292"/>
      <c r="B581" s="166"/>
      <c r="C581" s="293"/>
      <c r="D581" s="94"/>
      <c r="E581" s="292"/>
      <c r="F581" s="292"/>
      <c r="G581" s="292"/>
      <c r="H581" s="292"/>
      <c r="I581" s="292"/>
      <c r="J581" s="292"/>
      <c r="K581" s="292"/>
      <c r="L581" s="292"/>
      <c r="M581" s="292"/>
      <c r="N581" s="292"/>
      <c r="O581" s="292"/>
      <c r="P581" s="292"/>
      <c r="Q581" s="292"/>
      <c r="R581" s="292"/>
      <c r="S581" s="292"/>
      <c r="T581" s="292"/>
      <c r="U581" s="292"/>
      <c r="V581" s="292"/>
      <c r="W581" s="292"/>
      <c r="X581" s="292"/>
      <c r="Y581" s="292"/>
      <c r="Z581" s="292"/>
    </row>
    <row r="582" ht="12.75" customHeight="1">
      <c r="A582" s="292"/>
      <c r="B582" s="166"/>
      <c r="C582" s="293"/>
      <c r="D582" s="94"/>
      <c r="E582" s="292"/>
      <c r="F582" s="292"/>
      <c r="G582" s="292"/>
      <c r="H582" s="292"/>
      <c r="I582" s="292"/>
      <c r="J582" s="292"/>
      <c r="K582" s="292"/>
      <c r="L582" s="292"/>
      <c r="M582" s="292"/>
      <c r="N582" s="292"/>
      <c r="O582" s="292"/>
      <c r="P582" s="292"/>
      <c r="Q582" s="292"/>
      <c r="R582" s="292"/>
      <c r="S582" s="292"/>
      <c r="T582" s="292"/>
      <c r="U582" s="292"/>
      <c r="V582" s="292"/>
      <c r="W582" s="292"/>
      <c r="X582" s="292"/>
      <c r="Y582" s="292"/>
      <c r="Z582" s="292"/>
    </row>
    <row r="583" ht="12.75" customHeight="1">
      <c r="A583" s="292"/>
      <c r="B583" s="166"/>
      <c r="C583" s="293"/>
      <c r="D583" s="94"/>
      <c r="E583" s="292"/>
      <c r="F583" s="292"/>
      <c r="G583" s="292"/>
      <c r="H583" s="292"/>
      <c r="I583" s="292"/>
      <c r="J583" s="292"/>
      <c r="K583" s="292"/>
      <c r="L583" s="292"/>
      <c r="M583" s="292"/>
      <c r="N583" s="292"/>
      <c r="O583" s="292"/>
      <c r="P583" s="292"/>
      <c r="Q583" s="292"/>
      <c r="R583" s="292"/>
      <c r="S583" s="292"/>
      <c r="T583" s="292"/>
      <c r="U583" s="292"/>
      <c r="V583" s="292"/>
      <c r="W583" s="292"/>
      <c r="X583" s="292"/>
      <c r="Y583" s="292"/>
      <c r="Z583" s="292"/>
    </row>
    <row r="584" ht="12.75" customHeight="1">
      <c r="A584" s="292"/>
      <c r="B584" s="166"/>
      <c r="C584" s="293"/>
      <c r="D584" s="94"/>
      <c r="E584" s="292"/>
      <c r="F584" s="292"/>
      <c r="G584" s="292"/>
      <c r="H584" s="292"/>
      <c r="I584" s="292"/>
      <c r="J584" s="292"/>
      <c r="K584" s="292"/>
      <c r="L584" s="292"/>
      <c r="M584" s="292"/>
      <c r="N584" s="292"/>
      <c r="O584" s="292"/>
      <c r="P584" s="292"/>
      <c r="Q584" s="292"/>
      <c r="R584" s="292"/>
      <c r="S584" s="292"/>
      <c r="T584" s="292"/>
      <c r="U584" s="292"/>
      <c r="V584" s="292"/>
      <c r="W584" s="292"/>
      <c r="X584" s="292"/>
      <c r="Y584" s="292"/>
      <c r="Z584" s="292"/>
    </row>
    <row r="585" ht="12.75" customHeight="1">
      <c r="A585" s="292"/>
      <c r="B585" s="166"/>
      <c r="C585" s="293"/>
      <c r="D585" s="94"/>
      <c r="E585" s="292"/>
      <c r="F585" s="292"/>
      <c r="G585" s="292"/>
      <c r="H585" s="292"/>
      <c r="I585" s="292"/>
      <c r="J585" s="292"/>
      <c r="K585" s="292"/>
      <c r="L585" s="292"/>
      <c r="M585" s="292"/>
      <c r="N585" s="292"/>
      <c r="O585" s="292"/>
      <c r="P585" s="292"/>
      <c r="Q585" s="292"/>
      <c r="R585" s="292"/>
      <c r="S585" s="292"/>
      <c r="T585" s="292"/>
      <c r="U585" s="292"/>
      <c r="V585" s="292"/>
      <c r="W585" s="292"/>
      <c r="X585" s="292"/>
      <c r="Y585" s="292"/>
      <c r="Z585" s="292"/>
    </row>
    <row r="586" ht="12.75" customHeight="1">
      <c r="A586" s="292"/>
      <c r="B586" s="166"/>
      <c r="C586" s="293"/>
      <c r="D586" s="94"/>
      <c r="E586" s="292"/>
      <c r="F586" s="292"/>
      <c r="G586" s="292"/>
      <c r="H586" s="292"/>
      <c r="I586" s="292"/>
      <c r="J586" s="292"/>
      <c r="K586" s="292"/>
      <c r="L586" s="292"/>
      <c r="M586" s="292"/>
      <c r="N586" s="292"/>
      <c r="O586" s="292"/>
      <c r="P586" s="292"/>
      <c r="Q586" s="292"/>
      <c r="R586" s="292"/>
      <c r="S586" s="292"/>
      <c r="T586" s="292"/>
      <c r="U586" s="292"/>
      <c r="V586" s="292"/>
      <c r="W586" s="292"/>
      <c r="X586" s="292"/>
      <c r="Y586" s="292"/>
      <c r="Z586" s="292"/>
    </row>
    <row r="587" ht="12.75" customHeight="1">
      <c r="A587" s="292"/>
      <c r="B587" s="166"/>
      <c r="C587" s="293"/>
      <c r="D587" s="94"/>
      <c r="E587" s="292"/>
      <c r="F587" s="292"/>
      <c r="G587" s="292"/>
      <c r="H587" s="292"/>
      <c r="I587" s="292"/>
      <c r="J587" s="292"/>
      <c r="K587" s="292"/>
      <c r="L587" s="292"/>
      <c r="M587" s="292"/>
      <c r="N587" s="292"/>
      <c r="O587" s="292"/>
      <c r="P587" s="292"/>
      <c r="Q587" s="292"/>
      <c r="R587" s="292"/>
      <c r="S587" s="292"/>
      <c r="T587" s="292"/>
      <c r="U587" s="292"/>
      <c r="V587" s="292"/>
      <c r="W587" s="292"/>
      <c r="X587" s="292"/>
      <c r="Y587" s="292"/>
      <c r="Z587" s="292"/>
    </row>
    <row r="588" ht="12.75" customHeight="1">
      <c r="A588" s="292"/>
      <c r="B588" s="166"/>
      <c r="C588" s="293"/>
      <c r="D588" s="94"/>
      <c r="E588" s="292"/>
      <c r="F588" s="292"/>
      <c r="G588" s="292"/>
      <c r="H588" s="292"/>
      <c r="I588" s="292"/>
      <c r="J588" s="292"/>
      <c r="K588" s="292"/>
      <c r="L588" s="292"/>
      <c r="M588" s="292"/>
      <c r="N588" s="292"/>
      <c r="O588" s="292"/>
      <c r="P588" s="292"/>
      <c r="Q588" s="292"/>
      <c r="R588" s="292"/>
      <c r="S588" s="292"/>
      <c r="T588" s="292"/>
      <c r="U588" s="292"/>
      <c r="V588" s="292"/>
      <c r="W588" s="292"/>
      <c r="X588" s="292"/>
      <c r="Y588" s="292"/>
      <c r="Z588" s="292"/>
    </row>
    <row r="589" ht="12.75" customHeight="1">
      <c r="A589" s="292"/>
      <c r="B589" s="166"/>
      <c r="C589" s="293"/>
      <c r="D589" s="94"/>
      <c r="E589" s="292"/>
      <c r="F589" s="292"/>
      <c r="G589" s="292"/>
      <c r="H589" s="292"/>
      <c r="I589" s="292"/>
      <c r="J589" s="292"/>
      <c r="K589" s="292"/>
      <c r="L589" s="292"/>
      <c r="M589" s="292"/>
      <c r="N589" s="292"/>
      <c r="O589" s="292"/>
      <c r="P589" s="292"/>
      <c r="Q589" s="292"/>
      <c r="R589" s="292"/>
      <c r="S589" s="292"/>
      <c r="T589" s="292"/>
      <c r="U589" s="292"/>
      <c r="V589" s="292"/>
      <c r="W589" s="292"/>
      <c r="X589" s="292"/>
      <c r="Y589" s="292"/>
      <c r="Z589" s="292"/>
    </row>
    <row r="590" ht="12.75" customHeight="1">
      <c r="A590" s="292"/>
      <c r="B590" s="166"/>
      <c r="C590" s="293"/>
      <c r="D590" s="94"/>
      <c r="E590" s="292"/>
      <c r="F590" s="292"/>
      <c r="G590" s="292"/>
      <c r="H590" s="292"/>
      <c r="I590" s="292"/>
      <c r="J590" s="292"/>
      <c r="K590" s="292"/>
      <c r="L590" s="292"/>
      <c r="M590" s="292"/>
      <c r="N590" s="292"/>
      <c r="O590" s="292"/>
      <c r="P590" s="292"/>
      <c r="Q590" s="292"/>
      <c r="R590" s="292"/>
      <c r="S590" s="292"/>
      <c r="T590" s="292"/>
      <c r="U590" s="292"/>
      <c r="V590" s="292"/>
      <c r="W590" s="292"/>
      <c r="X590" s="292"/>
      <c r="Y590" s="292"/>
      <c r="Z590" s="292"/>
    </row>
    <row r="591" ht="12.75" customHeight="1">
      <c r="A591" s="292"/>
      <c r="B591" s="166"/>
      <c r="C591" s="293"/>
      <c r="D591" s="94"/>
      <c r="E591" s="292"/>
      <c r="F591" s="292"/>
      <c r="G591" s="292"/>
      <c r="H591" s="292"/>
      <c r="I591" s="292"/>
      <c r="J591" s="292"/>
      <c r="K591" s="292"/>
      <c r="L591" s="292"/>
      <c r="M591" s="292"/>
      <c r="N591" s="292"/>
      <c r="O591" s="292"/>
      <c r="P591" s="292"/>
      <c r="Q591" s="292"/>
      <c r="R591" s="292"/>
      <c r="S591" s="292"/>
      <c r="T591" s="292"/>
      <c r="U591" s="292"/>
      <c r="V591" s="292"/>
      <c r="W591" s="292"/>
      <c r="X591" s="292"/>
      <c r="Y591" s="292"/>
      <c r="Z591" s="292"/>
    </row>
    <row r="592" ht="12.75" customHeight="1">
      <c r="A592" s="292"/>
      <c r="B592" s="166"/>
      <c r="C592" s="293"/>
      <c r="D592" s="94"/>
      <c r="E592" s="292"/>
      <c r="F592" s="292"/>
      <c r="G592" s="292"/>
      <c r="H592" s="292"/>
      <c r="I592" s="292"/>
      <c r="J592" s="292"/>
      <c r="K592" s="292"/>
      <c r="L592" s="292"/>
      <c r="M592" s="292"/>
      <c r="N592" s="292"/>
      <c r="O592" s="292"/>
      <c r="P592" s="292"/>
      <c r="Q592" s="292"/>
      <c r="R592" s="292"/>
      <c r="S592" s="292"/>
      <c r="T592" s="292"/>
      <c r="U592" s="292"/>
      <c r="V592" s="292"/>
      <c r="W592" s="292"/>
      <c r="X592" s="292"/>
      <c r="Y592" s="292"/>
      <c r="Z592" s="292"/>
    </row>
    <row r="593" ht="12.75" customHeight="1">
      <c r="A593" s="292"/>
      <c r="B593" s="166"/>
      <c r="C593" s="293"/>
      <c r="D593" s="94"/>
      <c r="E593" s="292"/>
      <c r="F593" s="292"/>
      <c r="G593" s="292"/>
      <c r="H593" s="292"/>
      <c r="I593" s="292"/>
      <c r="J593" s="292"/>
      <c r="K593" s="292"/>
      <c r="L593" s="292"/>
      <c r="M593" s="292"/>
      <c r="N593" s="292"/>
      <c r="O593" s="292"/>
      <c r="P593" s="292"/>
      <c r="Q593" s="292"/>
      <c r="R593" s="292"/>
      <c r="S593" s="292"/>
      <c r="T593" s="292"/>
      <c r="U593" s="292"/>
      <c r="V593" s="292"/>
      <c r="W593" s="292"/>
      <c r="X593" s="292"/>
      <c r="Y593" s="292"/>
      <c r="Z593" s="292"/>
    </row>
    <row r="594" ht="12.75" customHeight="1">
      <c r="A594" s="292"/>
      <c r="B594" s="166"/>
      <c r="C594" s="293"/>
      <c r="D594" s="94"/>
      <c r="E594" s="292"/>
      <c r="F594" s="292"/>
      <c r="G594" s="292"/>
      <c r="H594" s="292"/>
      <c r="I594" s="292"/>
      <c r="J594" s="292"/>
      <c r="K594" s="292"/>
      <c r="L594" s="292"/>
      <c r="M594" s="292"/>
      <c r="N594" s="292"/>
      <c r="O594" s="292"/>
      <c r="P594" s="292"/>
      <c r="Q594" s="292"/>
      <c r="R594" s="292"/>
      <c r="S594" s="292"/>
      <c r="T594" s="292"/>
      <c r="U594" s="292"/>
      <c r="V594" s="292"/>
      <c r="W594" s="292"/>
      <c r="X594" s="292"/>
      <c r="Y594" s="292"/>
      <c r="Z594" s="292"/>
    </row>
    <row r="595" ht="12.75" customHeight="1">
      <c r="A595" s="292"/>
      <c r="B595" s="166"/>
      <c r="C595" s="293"/>
      <c r="D595" s="94"/>
      <c r="E595" s="292"/>
      <c r="F595" s="292"/>
      <c r="G595" s="292"/>
      <c r="H595" s="292"/>
      <c r="I595" s="292"/>
      <c r="J595" s="292"/>
      <c r="K595" s="292"/>
      <c r="L595" s="292"/>
      <c r="M595" s="292"/>
      <c r="N595" s="292"/>
      <c r="O595" s="292"/>
      <c r="P595" s="292"/>
      <c r="Q595" s="292"/>
      <c r="R595" s="292"/>
      <c r="S595" s="292"/>
      <c r="T595" s="292"/>
      <c r="U595" s="292"/>
      <c r="V595" s="292"/>
      <c r="W595" s="292"/>
      <c r="X595" s="292"/>
      <c r="Y595" s="292"/>
      <c r="Z595" s="292"/>
    </row>
    <row r="596" ht="12.75" customHeight="1">
      <c r="A596" s="292"/>
      <c r="B596" s="166"/>
      <c r="C596" s="293"/>
      <c r="D596" s="94"/>
      <c r="E596" s="292"/>
      <c r="F596" s="292"/>
      <c r="G596" s="292"/>
      <c r="H596" s="292"/>
      <c r="I596" s="292"/>
      <c r="J596" s="292"/>
      <c r="K596" s="292"/>
      <c r="L596" s="292"/>
      <c r="M596" s="292"/>
      <c r="N596" s="292"/>
      <c r="O596" s="292"/>
      <c r="P596" s="292"/>
      <c r="Q596" s="292"/>
      <c r="R596" s="292"/>
      <c r="S596" s="292"/>
      <c r="T596" s="292"/>
      <c r="U596" s="292"/>
      <c r="V596" s="292"/>
      <c r="W596" s="292"/>
      <c r="X596" s="292"/>
      <c r="Y596" s="292"/>
      <c r="Z596" s="292"/>
    </row>
    <row r="597" ht="12.75" customHeight="1">
      <c r="A597" s="292"/>
      <c r="B597" s="166"/>
      <c r="C597" s="293"/>
      <c r="D597" s="94"/>
      <c r="E597" s="292"/>
      <c r="F597" s="292"/>
      <c r="G597" s="292"/>
      <c r="H597" s="292"/>
      <c r="I597" s="292"/>
      <c r="J597" s="292"/>
      <c r="K597" s="292"/>
      <c r="L597" s="292"/>
      <c r="M597" s="292"/>
      <c r="N597" s="292"/>
      <c r="O597" s="292"/>
      <c r="P597" s="292"/>
      <c r="Q597" s="292"/>
      <c r="R597" s="292"/>
      <c r="S597" s="292"/>
      <c r="T597" s="292"/>
      <c r="U597" s="292"/>
      <c r="V597" s="292"/>
      <c r="W597" s="292"/>
      <c r="X597" s="292"/>
      <c r="Y597" s="292"/>
      <c r="Z597" s="292"/>
    </row>
    <row r="598" ht="12.75" customHeight="1">
      <c r="A598" s="292"/>
      <c r="B598" s="166"/>
      <c r="C598" s="293"/>
      <c r="D598" s="94"/>
      <c r="E598" s="292"/>
      <c r="F598" s="292"/>
      <c r="G598" s="292"/>
      <c r="H598" s="292"/>
      <c r="I598" s="292"/>
      <c r="J598" s="292"/>
      <c r="K598" s="292"/>
      <c r="L598" s="292"/>
      <c r="M598" s="292"/>
      <c r="N598" s="292"/>
      <c r="O598" s="292"/>
      <c r="P598" s="292"/>
      <c r="Q598" s="292"/>
      <c r="R598" s="292"/>
      <c r="S598" s="292"/>
      <c r="T598" s="292"/>
      <c r="U598" s="292"/>
      <c r="V598" s="292"/>
      <c r="W598" s="292"/>
      <c r="X598" s="292"/>
      <c r="Y598" s="292"/>
      <c r="Z598" s="292"/>
    </row>
    <row r="599" ht="12.75" customHeight="1">
      <c r="A599" s="292"/>
      <c r="B599" s="166"/>
      <c r="C599" s="293"/>
      <c r="D599" s="94"/>
      <c r="E599" s="292"/>
      <c r="F599" s="292"/>
      <c r="G599" s="292"/>
      <c r="H599" s="292"/>
      <c r="I599" s="292"/>
      <c r="J599" s="292"/>
      <c r="K599" s="292"/>
      <c r="L599" s="292"/>
      <c r="M599" s="292"/>
      <c r="N599" s="292"/>
      <c r="O599" s="292"/>
      <c r="P599" s="292"/>
      <c r="Q599" s="292"/>
      <c r="R599" s="292"/>
      <c r="S599" s="292"/>
      <c r="T599" s="292"/>
      <c r="U599" s="292"/>
      <c r="V599" s="292"/>
      <c r="W599" s="292"/>
      <c r="X599" s="292"/>
      <c r="Y599" s="292"/>
      <c r="Z599" s="292"/>
    </row>
    <row r="600" ht="12.75" customHeight="1">
      <c r="A600" s="292"/>
      <c r="B600" s="166"/>
      <c r="C600" s="293"/>
      <c r="D600" s="94"/>
      <c r="E600" s="292"/>
      <c r="F600" s="292"/>
      <c r="G600" s="292"/>
      <c r="H600" s="292"/>
      <c r="I600" s="292"/>
      <c r="J600" s="292"/>
      <c r="K600" s="292"/>
      <c r="L600" s="292"/>
      <c r="M600" s="292"/>
      <c r="N600" s="292"/>
      <c r="O600" s="292"/>
      <c r="P600" s="292"/>
      <c r="Q600" s="292"/>
      <c r="R600" s="292"/>
      <c r="S600" s="292"/>
      <c r="T600" s="292"/>
      <c r="U600" s="292"/>
      <c r="V600" s="292"/>
      <c r="W600" s="292"/>
      <c r="X600" s="292"/>
      <c r="Y600" s="292"/>
      <c r="Z600" s="292"/>
    </row>
    <row r="601" ht="12.75" customHeight="1">
      <c r="A601" s="292"/>
      <c r="B601" s="166"/>
      <c r="C601" s="293"/>
      <c r="D601" s="94"/>
      <c r="E601" s="292"/>
      <c r="F601" s="292"/>
      <c r="G601" s="292"/>
      <c r="H601" s="292"/>
      <c r="I601" s="292"/>
      <c r="J601" s="292"/>
      <c r="K601" s="292"/>
      <c r="L601" s="292"/>
      <c r="M601" s="292"/>
      <c r="N601" s="292"/>
      <c r="O601" s="292"/>
      <c r="P601" s="292"/>
      <c r="Q601" s="292"/>
      <c r="R601" s="292"/>
      <c r="S601" s="292"/>
      <c r="T601" s="292"/>
      <c r="U601" s="292"/>
      <c r="V601" s="292"/>
      <c r="W601" s="292"/>
      <c r="X601" s="292"/>
      <c r="Y601" s="292"/>
      <c r="Z601" s="292"/>
    </row>
    <row r="602" ht="12.75" customHeight="1">
      <c r="A602" s="292"/>
      <c r="B602" s="166"/>
      <c r="C602" s="293"/>
      <c r="D602" s="94"/>
      <c r="E602" s="292"/>
      <c r="F602" s="292"/>
      <c r="G602" s="292"/>
      <c r="H602" s="292"/>
      <c r="I602" s="292"/>
      <c r="J602" s="292"/>
      <c r="K602" s="292"/>
      <c r="L602" s="292"/>
      <c r="M602" s="292"/>
      <c r="N602" s="292"/>
      <c r="O602" s="292"/>
      <c r="P602" s="292"/>
      <c r="Q602" s="292"/>
      <c r="R602" s="292"/>
      <c r="S602" s="292"/>
      <c r="T602" s="292"/>
      <c r="U602" s="292"/>
      <c r="V602" s="292"/>
      <c r="W602" s="292"/>
      <c r="X602" s="292"/>
      <c r="Y602" s="292"/>
      <c r="Z602" s="292"/>
    </row>
    <row r="603" ht="12.75" customHeight="1">
      <c r="A603" s="292"/>
      <c r="B603" s="166"/>
      <c r="C603" s="293"/>
      <c r="D603" s="94"/>
      <c r="E603" s="292"/>
      <c r="F603" s="292"/>
      <c r="G603" s="292"/>
      <c r="H603" s="292"/>
      <c r="I603" s="292"/>
      <c r="J603" s="292"/>
      <c r="K603" s="292"/>
      <c r="L603" s="292"/>
      <c r="M603" s="292"/>
      <c r="N603" s="292"/>
      <c r="O603" s="292"/>
      <c r="P603" s="292"/>
      <c r="Q603" s="292"/>
      <c r="R603" s="292"/>
      <c r="S603" s="292"/>
      <c r="T603" s="292"/>
      <c r="U603" s="292"/>
      <c r="V603" s="292"/>
      <c r="W603" s="292"/>
      <c r="X603" s="292"/>
      <c r="Y603" s="292"/>
      <c r="Z603" s="292"/>
    </row>
    <row r="604" ht="12.75" customHeight="1">
      <c r="A604" s="292"/>
      <c r="B604" s="166"/>
      <c r="C604" s="293"/>
      <c r="D604" s="94"/>
      <c r="E604" s="292"/>
      <c r="F604" s="292"/>
      <c r="G604" s="292"/>
      <c r="H604" s="292"/>
      <c r="I604" s="292"/>
      <c r="J604" s="292"/>
      <c r="K604" s="292"/>
      <c r="L604" s="292"/>
      <c r="M604" s="292"/>
      <c r="N604" s="292"/>
      <c r="O604" s="292"/>
      <c r="P604" s="292"/>
      <c r="Q604" s="292"/>
      <c r="R604" s="292"/>
      <c r="S604" s="292"/>
      <c r="T604" s="292"/>
      <c r="U604" s="292"/>
      <c r="V604" s="292"/>
      <c r="W604" s="292"/>
      <c r="X604" s="292"/>
      <c r="Y604" s="292"/>
      <c r="Z604" s="292"/>
    </row>
    <row r="605" ht="12.75" customHeight="1">
      <c r="A605" s="292"/>
      <c r="B605" s="166"/>
      <c r="C605" s="293"/>
      <c r="D605" s="94"/>
      <c r="E605" s="292"/>
      <c r="F605" s="292"/>
      <c r="G605" s="292"/>
      <c r="H605" s="292"/>
      <c r="I605" s="292"/>
      <c r="J605" s="292"/>
      <c r="K605" s="292"/>
      <c r="L605" s="292"/>
      <c r="M605" s="292"/>
      <c r="N605" s="292"/>
      <c r="O605" s="292"/>
      <c r="P605" s="292"/>
      <c r="Q605" s="292"/>
      <c r="R605" s="292"/>
      <c r="S605" s="292"/>
      <c r="T605" s="292"/>
      <c r="U605" s="292"/>
      <c r="V605" s="292"/>
      <c r="W605" s="292"/>
      <c r="X605" s="292"/>
      <c r="Y605" s="292"/>
      <c r="Z605" s="292"/>
    </row>
    <row r="606" ht="12.75" customHeight="1">
      <c r="A606" s="292"/>
      <c r="B606" s="166"/>
      <c r="C606" s="293"/>
      <c r="D606" s="94"/>
      <c r="E606" s="292"/>
      <c r="F606" s="292"/>
      <c r="G606" s="292"/>
      <c r="H606" s="292"/>
      <c r="I606" s="292"/>
      <c r="J606" s="292"/>
      <c r="K606" s="292"/>
      <c r="L606" s="292"/>
      <c r="M606" s="292"/>
      <c r="N606" s="292"/>
      <c r="O606" s="292"/>
      <c r="P606" s="292"/>
      <c r="Q606" s="292"/>
      <c r="R606" s="292"/>
      <c r="S606" s="292"/>
      <c r="T606" s="292"/>
      <c r="U606" s="292"/>
      <c r="V606" s="292"/>
      <c r="W606" s="292"/>
      <c r="X606" s="292"/>
      <c r="Y606" s="292"/>
      <c r="Z606" s="292"/>
    </row>
    <row r="607" ht="12.75" customHeight="1">
      <c r="A607" s="292"/>
      <c r="B607" s="166"/>
      <c r="C607" s="293"/>
      <c r="D607" s="94"/>
      <c r="E607" s="292"/>
      <c r="F607" s="292"/>
      <c r="G607" s="292"/>
      <c r="H607" s="292"/>
      <c r="I607" s="292"/>
      <c r="J607" s="292"/>
      <c r="K607" s="292"/>
      <c r="L607" s="292"/>
      <c r="M607" s="292"/>
      <c r="N607" s="292"/>
      <c r="O607" s="292"/>
      <c r="P607" s="292"/>
      <c r="Q607" s="292"/>
      <c r="R607" s="292"/>
      <c r="S607" s="292"/>
      <c r="T607" s="292"/>
      <c r="U607" s="292"/>
      <c r="V607" s="292"/>
      <c r="W607" s="292"/>
      <c r="X607" s="292"/>
      <c r="Y607" s="292"/>
      <c r="Z607" s="292"/>
    </row>
    <row r="608" ht="12.75" customHeight="1">
      <c r="A608" s="292"/>
      <c r="B608" s="166"/>
      <c r="C608" s="293"/>
      <c r="D608" s="94"/>
      <c r="E608" s="292"/>
      <c r="F608" s="292"/>
      <c r="G608" s="292"/>
      <c r="H608" s="292"/>
      <c r="I608" s="292"/>
      <c r="J608" s="292"/>
      <c r="K608" s="292"/>
      <c r="L608" s="292"/>
      <c r="M608" s="292"/>
      <c r="N608" s="292"/>
      <c r="O608" s="292"/>
      <c r="P608" s="292"/>
      <c r="Q608" s="292"/>
      <c r="R608" s="292"/>
      <c r="S608" s="292"/>
      <c r="T608" s="292"/>
      <c r="U608" s="292"/>
      <c r="V608" s="292"/>
      <c r="W608" s="292"/>
      <c r="X608" s="292"/>
      <c r="Y608" s="292"/>
      <c r="Z608" s="292"/>
    </row>
    <row r="609" ht="12.75" customHeight="1">
      <c r="A609" s="292"/>
      <c r="B609" s="166"/>
      <c r="C609" s="293"/>
      <c r="D609" s="94"/>
      <c r="E609" s="292"/>
      <c r="F609" s="292"/>
      <c r="G609" s="292"/>
      <c r="H609" s="292"/>
      <c r="I609" s="292"/>
      <c r="J609" s="292"/>
      <c r="K609" s="292"/>
      <c r="L609" s="292"/>
      <c r="M609" s="292"/>
      <c r="N609" s="292"/>
      <c r="O609" s="292"/>
      <c r="P609" s="292"/>
      <c r="Q609" s="292"/>
      <c r="R609" s="292"/>
      <c r="S609" s="292"/>
      <c r="T609" s="292"/>
      <c r="U609" s="292"/>
      <c r="V609" s="292"/>
      <c r="W609" s="292"/>
      <c r="X609" s="292"/>
      <c r="Y609" s="292"/>
      <c r="Z609" s="292"/>
    </row>
    <row r="610" ht="12.75" customHeight="1">
      <c r="A610" s="292"/>
      <c r="B610" s="166"/>
      <c r="C610" s="293"/>
      <c r="D610" s="94"/>
      <c r="E610" s="292"/>
      <c r="F610" s="292"/>
      <c r="G610" s="292"/>
      <c r="H610" s="292"/>
      <c r="I610" s="292"/>
      <c r="J610" s="292"/>
      <c r="K610" s="292"/>
      <c r="L610" s="292"/>
      <c r="M610" s="292"/>
      <c r="N610" s="292"/>
      <c r="O610" s="292"/>
      <c r="P610" s="292"/>
      <c r="Q610" s="292"/>
      <c r="R610" s="292"/>
      <c r="S610" s="292"/>
      <c r="T610" s="292"/>
      <c r="U610" s="292"/>
      <c r="V610" s="292"/>
      <c r="W610" s="292"/>
      <c r="X610" s="292"/>
      <c r="Y610" s="292"/>
      <c r="Z610" s="292"/>
    </row>
    <row r="611" ht="12.75" customHeight="1">
      <c r="A611" s="292"/>
      <c r="B611" s="166"/>
      <c r="C611" s="293"/>
      <c r="D611" s="94"/>
      <c r="E611" s="292"/>
      <c r="F611" s="292"/>
      <c r="G611" s="292"/>
      <c r="H611" s="292"/>
      <c r="I611" s="292"/>
      <c r="J611" s="292"/>
      <c r="K611" s="292"/>
      <c r="L611" s="292"/>
      <c r="M611" s="292"/>
      <c r="N611" s="292"/>
      <c r="O611" s="292"/>
      <c r="P611" s="292"/>
      <c r="Q611" s="292"/>
      <c r="R611" s="292"/>
      <c r="S611" s="292"/>
      <c r="T611" s="292"/>
      <c r="U611" s="292"/>
      <c r="V611" s="292"/>
      <c r="W611" s="292"/>
      <c r="X611" s="292"/>
      <c r="Y611" s="292"/>
      <c r="Z611" s="292"/>
    </row>
    <row r="612" ht="12.75" customHeight="1">
      <c r="A612" s="292"/>
      <c r="B612" s="166"/>
      <c r="C612" s="293"/>
      <c r="D612" s="94"/>
      <c r="E612" s="292"/>
      <c r="F612" s="292"/>
      <c r="G612" s="292"/>
      <c r="H612" s="292"/>
      <c r="I612" s="292"/>
      <c r="J612" s="292"/>
      <c r="K612" s="292"/>
      <c r="L612" s="292"/>
      <c r="M612" s="292"/>
      <c r="N612" s="292"/>
      <c r="O612" s="292"/>
      <c r="P612" s="292"/>
      <c r="Q612" s="292"/>
      <c r="R612" s="292"/>
      <c r="S612" s="292"/>
      <c r="T612" s="292"/>
      <c r="U612" s="292"/>
      <c r="V612" s="292"/>
      <c r="W612" s="292"/>
      <c r="X612" s="292"/>
      <c r="Y612" s="292"/>
      <c r="Z612" s="292"/>
    </row>
    <row r="613" ht="12.75" customHeight="1">
      <c r="A613" s="292"/>
      <c r="B613" s="166"/>
      <c r="C613" s="293"/>
      <c r="D613" s="94"/>
      <c r="E613" s="292"/>
      <c r="F613" s="292"/>
      <c r="G613" s="292"/>
      <c r="H613" s="292"/>
      <c r="I613" s="292"/>
      <c r="J613" s="292"/>
      <c r="K613" s="292"/>
      <c r="L613" s="292"/>
      <c r="M613" s="292"/>
      <c r="N613" s="292"/>
      <c r="O613" s="292"/>
      <c r="P613" s="292"/>
      <c r="Q613" s="292"/>
      <c r="R613" s="292"/>
      <c r="S613" s="292"/>
      <c r="T613" s="292"/>
      <c r="U613" s="292"/>
      <c r="V613" s="292"/>
      <c r="W613" s="292"/>
      <c r="X613" s="292"/>
      <c r="Y613" s="292"/>
      <c r="Z613" s="292"/>
    </row>
    <row r="614" ht="12.75" customHeight="1">
      <c r="A614" s="292"/>
      <c r="B614" s="166"/>
      <c r="C614" s="293"/>
      <c r="D614" s="94"/>
      <c r="E614" s="292"/>
      <c r="F614" s="292"/>
      <c r="G614" s="292"/>
      <c r="H614" s="292"/>
      <c r="I614" s="292"/>
      <c r="J614" s="292"/>
      <c r="K614" s="292"/>
      <c r="L614" s="292"/>
      <c r="M614" s="292"/>
      <c r="N614" s="292"/>
      <c r="O614" s="292"/>
      <c r="P614" s="292"/>
      <c r="Q614" s="292"/>
      <c r="R614" s="292"/>
      <c r="S614" s="292"/>
      <c r="T614" s="292"/>
      <c r="U614" s="292"/>
      <c r="V614" s="292"/>
      <c r="W614" s="292"/>
      <c r="X614" s="292"/>
      <c r="Y614" s="292"/>
      <c r="Z614" s="292"/>
    </row>
    <row r="615" ht="12.75" customHeight="1">
      <c r="A615" s="292"/>
      <c r="B615" s="166"/>
      <c r="C615" s="293"/>
      <c r="D615" s="94"/>
      <c r="E615" s="292"/>
      <c r="F615" s="292"/>
      <c r="G615" s="292"/>
      <c r="H615" s="292"/>
      <c r="I615" s="292"/>
      <c r="J615" s="292"/>
      <c r="K615" s="292"/>
      <c r="L615" s="292"/>
      <c r="M615" s="292"/>
      <c r="N615" s="292"/>
      <c r="O615" s="292"/>
      <c r="P615" s="292"/>
      <c r="Q615" s="292"/>
      <c r="R615" s="292"/>
      <c r="S615" s="292"/>
      <c r="T615" s="292"/>
      <c r="U615" s="292"/>
      <c r="V615" s="292"/>
      <c r="W615" s="292"/>
      <c r="X615" s="292"/>
      <c r="Y615" s="292"/>
      <c r="Z615" s="292"/>
    </row>
    <row r="616" ht="12.75" customHeight="1">
      <c r="A616" s="292"/>
      <c r="B616" s="166"/>
      <c r="C616" s="293"/>
      <c r="D616" s="94"/>
      <c r="E616" s="292"/>
      <c r="F616" s="292"/>
      <c r="G616" s="292"/>
      <c r="H616" s="292"/>
      <c r="I616" s="292"/>
      <c r="J616" s="292"/>
      <c r="K616" s="292"/>
      <c r="L616" s="292"/>
      <c r="M616" s="292"/>
      <c r="N616" s="292"/>
      <c r="O616" s="292"/>
      <c r="P616" s="292"/>
      <c r="Q616" s="292"/>
      <c r="R616" s="292"/>
      <c r="S616" s="292"/>
      <c r="T616" s="292"/>
      <c r="U616" s="292"/>
      <c r="V616" s="292"/>
      <c r="W616" s="292"/>
      <c r="X616" s="292"/>
      <c r="Y616" s="292"/>
      <c r="Z616" s="292"/>
    </row>
    <row r="617" ht="12.75" customHeight="1">
      <c r="A617" s="292"/>
      <c r="B617" s="166"/>
      <c r="C617" s="293"/>
      <c r="D617" s="94"/>
      <c r="E617" s="292"/>
      <c r="F617" s="292"/>
      <c r="G617" s="292"/>
      <c r="H617" s="292"/>
      <c r="I617" s="292"/>
      <c r="J617" s="292"/>
      <c r="K617" s="292"/>
      <c r="L617" s="292"/>
      <c r="M617" s="292"/>
      <c r="N617" s="292"/>
      <c r="O617" s="292"/>
      <c r="P617" s="292"/>
      <c r="Q617" s="292"/>
      <c r="R617" s="292"/>
      <c r="S617" s="292"/>
      <c r="T617" s="292"/>
      <c r="U617" s="292"/>
      <c r="V617" s="292"/>
      <c r="W617" s="292"/>
      <c r="X617" s="292"/>
      <c r="Y617" s="292"/>
      <c r="Z617" s="292"/>
    </row>
    <row r="618" ht="12.75" customHeight="1">
      <c r="A618" s="292"/>
      <c r="B618" s="166"/>
      <c r="C618" s="293"/>
      <c r="D618" s="94"/>
      <c r="E618" s="292"/>
      <c r="F618" s="292"/>
      <c r="G618" s="292"/>
      <c r="H618" s="292"/>
      <c r="I618" s="292"/>
      <c r="J618" s="292"/>
      <c r="K618" s="292"/>
      <c r="L618" s="292"/>
      <c r="M618" s="292"/>
      <c r="N618" s="292"/>
      <c r="O618" s="292"/>
      <c r="P618" s="292"/>
      <c r="Q618" s="292"/>
      <c r="R618" s="292"/>
      <c r="S618" s="292"/>
      <c r="T618" s="292"/>
      <c r="U618" s="292"/>
      <c r="V618" s="292"/>
      <c r="W618" s="292"/>
      <c r="X618" s="292"/>
      <c r="Y618" s="292"/>
      <c r="Z618" s="292"/>
    </row>
    <row r="619" ht="12.75" customHeight="1">
      <c r="A619" s="292"/>
      <c r="B619" s="166"/>
      <c r="C619" s="293"/>
      <c r="D619" s="94"/>
      <c r="E619" s="292"/>
      <c r="F619" s="292"/>
      <c r="G619" s="292"/>
      <c r="H619" s="292"/>
      <c r="I619" s="292"/>
      <c r="J619" s="292"/>
      <c r="K619" s="292"/>
      <c r="L619" s="292"/>
      <c r="M619" s="292"/>
      <c r="N619" s="292"/>
      <c r="O619" s="292"/>
      <c r="P619" s="292"/>
      <c r="Q619" s="292"/>
      <c r="R619" s="292"/>
      <c r="S619" s="292"/>
      <c r="T619" s="292"/>
      <c r="U619" s="292"/>
      <c r="V619" s="292"/>
      <c r="W619" s="292"/>
      <c r="X619" s="292"/>
      <c r="Y619" s="292"/>
      <c r="Z619" s="292"/>
    </row>
    <row r="620" ht="12.75" customHeight="1">
      <c r="A620" s="292"/>
      <c r="B620" s="166"/>
      <c r="C620" s="293"/>
      <c r="D620" s="94"/>
      <c r="E620" s="292"/>
      <c r="F620" s="292"/>
      <c r="G620" s="292"/>
      <c r="H620" s="292"/>
      <c r="I620" s="292"/>
      <c r="J620" s="292"/>
      <c r="K620" s="292"/>
      <c r="L620" s="292"/>
      <c r="M620" s="292"/>
      <c r="N620" s="292"/>
      <c r="O620" s="292"/>
      <c r="P620" s="292"/>
      <c r="Q620" s="292"/>
      <c r="R620" s="292"/>
      <c r="S620" s="292"/>
      <c r="T620" s="292"/>
      <c r="U620" s="292"/>
      <c r="V620" s="292"/>
      <c r="W620" s="292"/>
      <c r="X620" s="292"/>
      <c r="Y620" s="292"/>
      <c r="Z620" s="292"/>
    </row>
    <row r="621" ht="12.75" customHeight="1">
      <c r="A621" s="292"/>
      <c r="B621" s="166"/>
      <c r="C621" s="293"/>
      <c r="D621" s="94"/>
      <c r="E621" s="292"/>
      <c r="F621" s="292"/>
      <c r="G621" s="292"/>
      <c r="H621" s="292"/>
      <c r="I621" s="292"/>
      <c r="J621" s="292"/>
      <c r="K621" s="292"/>
      <c r="L621" s="292"/>
      <c r="M621" s="292"/>
      <c r="N621" s="292"/>
      <c r="O621" s="292"/>
      <c r="P621" s="292"/>
      <c r="Q621" s="292"/>
      <c r="R621" s="292"/>
      <c r="S621" s="292"/>
      <c r="T621" s="292"/>
      <c r="U621" s="292"/>
      <c r="V621" s="292"/>
      <c r="W621" s="292"/>
      <c r="X621" s="292"/>
      <c r="Y621" s="292"/>
      <c r="Z621" s="292"/>
    </row>
    <row r="622" ht="12.75" customHeight="1">
      <c r="A622" s="292"/>
      <c r="B622" s="166"/>
      <c r="C622" s="293"/>
      <c r="D622" s="94"/>
      <c r="E622" s="292"/>
      <c r="F622" s="292"/>
      <c r="G622" s="292"/>
      <c r="H622" s="292"/>
      <c r="I622" s="292"/>
      <c r="J622" s="292"/>
      <c r="K622" s="292"/>
      <c r="L622" s="292"/>
      <c r="M622" s="292"/>
      <c r="N622" s="292"/>
      <c r="O622" s="292"/>
      <c r="P622" s="292"/>
      <c r="Q622" s="292"/>
      <c r="R622" s="292"/>
      <c r="S622" s="292"/>
      <c r="T622" s="292"/>
      <c r="U622" s="292"/>
      <c r="V622" s="292"/>
      <c r="W622" s="292"/>
      <c r="X622" s="292"/>
      <c r="Y622" s="292"/>
      <c r="Z622" s="292"/>
    </row>
    <row r="623" ht="12.75" customHeight="1">
      <c r="A623" s="292"/>
      <c r="B623" s="166"/>
      <c r="C623" s="293"/>
      <c r="D623" s="94"/>
      <c r="E623" s="292"/>
      <c r="F623" s="292"/>
      <c r="G623" s="292"/>
      <c r="H623" s="292"/>
      <c r="I623" s="292"/>
      <c r="J623" s="292"/>
      <c r="K623" s="292"/>
      <c r="L623" s="292"/>
      <c r="M623" s="292"/>
      <c r="N623" s="292"/>
      <c r="O623" s="292"/>
      <c r="P623" s="292"/>
      <c r="Q623" s="292"/>
      <c r="R623" s="292"/>
      <c r="S623" s="292"/>
      <c r="T623" s="292"/>
      <c r="U623" s="292"/>
      <c r="V623" s="292"/>
      <c r="W623" s="292"/>
      <c r="X623" s="292"/>
      <c r="Y623" s="292"/>
      <c r="Z623" s="292"/>
    </row>
    <row r="624" ht="12.75" customHeight="1">
      <c r="A624" s="292"/>
      <c r="B624" s="166"/>
      <c r="C624" s="293"/>
      <c r="D624" s="94"/>
      <c r="E624" s="292"/>
      <c r="F624" s="292"/>
      <c r="G624" s="292"/>
      <c r="H624" s="292"/>
      <c r="I624" s="292"/>
      <c r="J624" s="292"/>
      <c r="K624" s="292"/>
      <c r="L624" s="292"/>
      <c r="M624" s="292"/>
      <c r="N624" s="292"/>
      <c r="O624" s="292"/>
      <c r="P624" s="292"/>
      <c r="Q624" s="292"/>
      <c r="R624" s="292"/>
      <c r="S624" s="292"/>
      <c r="T624" s="292"/>
      <c r="U624" s="292"/>
      <c r="V624" s="292"/>
      <c r="W624" s="292"/>
      <c r="X624" s="292"/>
      <c r="Y624" s="292"/>
      <c r="Z624" s="292"/>
    </row>
    <row r="625" ht="12.75" customHeight="1">
      <c r="A625" s="292"/>
      <c r="B625" s="166"/>
      <c r="C625" s="293"/>
      <c r="D625" s="94"/>
      <c r="E625" s="292"/>
      <c r="F625" s="292"/>
      <c r="G625" s="292"/>
      <c r="H625" s="292"/>
      <c r="I625" s="292"/>
      <c r="J625" s="292"/>
      <c r="K625" s="292"/>
      <c r="L625" s="292"/>
      <c r="M625" s="292"/>
      <c r="N625" s="292"/>
      <c r="O625" s="292"/>
      <c r="P625" s="292"/>
      <c r="Q625" s="292"/>
      <c r="R625" s="292"/>
      <c r="S625" s="292"/>
      <c r="T625" s="292"/>
      <c r="U625" s="292"/>
      <c r="V625" s="292"/>
      <c r="W625" s="292"/>
      <c r="X625" s="292"/>
      <c r="Y625" s="292"/>
      <c r="Z625" s="292"/>
    </row>
    <row r="626" ht="12.75" customHeight="1">
      <c r="A626" s="292"/>
      <c r="B626" s="166"/>
      <c r="C626" s="293"/>
      <c r="D626" s="94"/>
      <c r="E626" s="292"/>
      <c r="F626" s="292"/>
      <c r="G626" s="292"/>
      <c r="H626" s="292"/>
      <c r="I626" s="292"/>
      <c r="J626" s="292"/>
      <c r="K626" s="292"/>
      <c r="L626" s="292"/>
      <c r="M626" s="292"/>
      <c r="N626" s="292"/>
      <c r="O626" s="292"/>
      <c r="P626" s="292"/>
      <c r="Q626" s="292"/>
      <c r="R626" s="292"/>
      <c r="S626" s="292"/>
      <c r="T626" s="292"/>
      <c r="U626" s="292"/>
      <c r="V626" s="292"/>
      <c r="W626" s="292"/>
      <c r="X626" s="292"/>
      <c r="Y626" s="292"/>
      <c r="Z626" s="292"/>
    </row>
    <row r="627" ht="12.75" customHeight="1">
      <c r="A627" s="292"/>
      <c r="B627" s="166"/>
      <c r="C627" s="293"/>
      <c r="D627" s="94"/>
      <c r="E627" s="292"/>
      <c r="F627" s="292"/>
      <c r="G627" s="292"/>
      <c r="H627" s="292"/>
      <c r="I627" s="292"/>
      <c r="J627" s="292"/>
      <c r="K627" s="292"/>
      <c r="L627" s="292"/>
      <c r="M627" s="292"/>
      <c r="N627" s="292"/>
      <c r="O627" s="292"/>
      <c r="P627" s="292"/>
      <c r="Q627" s="292"/>
      <c r="R627" s="292"/>
      <c r="S627" s="292"/>
      <c r="T627" s="292"/>
      <c r="U627" s="292"/>
      <c r="V627" s="292"/>
      <c r="W627" s="292"/>
      <c r="X627" s="292"/>
      <c r="Y627" s="292"/>
      <c r="Z627" s="292"/>
    </row>
    <row r="628" ht="12.75" customHeight="1">
      <c r="A628" s="292"/>
      <c r="B628" s="166"/>
      <c r="C628" s="293"/>
      <c r="D628" s="94"/>
      <c r="E628" s="292"/>
      <c r="F628" s="292"/>
      <c r="G628" s="292"/>
      <c r="H628" s="292"/>
      <c r="I628" s="292"/>
      <c r="J628" s="292"/>
      <c r="K628" s="292"/>
      <c r="L628" s="292"/>
      <c r="M628" s="292"/>
      <c r="N628" s="292"/>
      <c r="O628" s="292"/>
      <c r="P628" s="292"/>
      <c r="Q628" s="292"/>
      <c r="R628" s="292"/>
      <c r="S628" s="292"/>
      <c r="T628" s="292"/>
      <c r="U628" s="292"/>
      <c r="V628" s="292"/>
      <c r="W628" s="292"/>
      <c r="X628" s="292"/>
      <c r="Y628" s="292"/>
      <c r="Z628" s="292"/>
    </row>
    <row r="629" ht="12.75" customHeight="1">
      <c r="A629" s="292"/>
      <c r="B629" s="166"/>
      <c r="C629" s="293"/>
      <c r="D629" s="94"/>
      <c r="E629" s="292"/>
      <c r="F629" s="292"/>
      <c r="G629" s="292"/>
      <c r="H629" s="292"/>
      <c r="I629" s="292"/>
      <c r="J629" s="292"/>
      <c r="K629" s="292"/>
      <c r="L629" s="292"/>
      <c r="M629" s="292"/>
      <c r="N629" s="292"/>
      <c r="O629" s="292"/>
      <c r="P629" s="292"/>
      <c r="Q629" s="292"/>
      <c r="R629" s="292"/>
      <c r="S629" s="292"/>
      <c r="T629" s="292"/>
      <c r="U629" s="292"/>
      <c r="V629" s="292"/>
      <c r="W629" s="292"/>
      <c r="X629" s="292"/>
      <c r="Y629" s="292"/>
      <c r="Z629" s="292"/>
    </row>
    <row r="630" ht="12.75" customHeight="1">
      <c r="A630" s="292"/>
      <c r="B630" s="166"/>
      <c r="C630" s="293"/>
      <c r="D630" s="94"/>
      <c r="E630" s="292"/>
      <c r="F630" s="292"/>
      <c r="G630" s="292"/>
      <c r="H630" s="292"/>
      <c r="I630" s="292"/>
      <c r="J630" s="292"/>
      <c r="K630" s="292"/>
      <c r="L630" s="292"/>
      <c r="M630" s="292"/>
      <c r="N630" s="292"/>
      <c r="O630" s="292"/>
      <c r="P630" s="292"/>
      <c r="Q630" s="292"/>
      <c r="R630" s="292"/>
      <c r="S630" s="292"/>
      <c r="T630" s="292"/>
      <c r="U630" s="292"/>
      <c r="V630" s="292"/>
      <c r="W630" s="292"/>
      <c r="X630" s="292"/>
      <c r="Y630" s="292"/>
      <c r="Z630" s="292"/>
    </row>
    <row r="631" ht="12.75" customHeight="1">
      <c r="A631" s="292"/>
      <c r="B631" s="166"/>
      <c r="C631" s="293"/>
      <c r="D631" s="94"/>
      <c r="E631" s="292"/>
      <c r="F631" s="292"/>
      <c r="G631" s="292"/>
      <c r="H631" s="292"/>
      <c r="I631" s="292"/>
      <c r="J631" s="292"/>
      <c r="K631" s="292"/>
      <c r="L631" s="292"/>
      <c r="M631" s="292"/>
      <c r="N631" s="292"/>
      <c r="O631" s="292"/>
      <c r="P631" s="292"/>
      <c r="Q631" s="292"/>
      <c r="R631" s="292"/>
      <c r="S631" s="292"/>
      <c r="T631" s="292"/>
      <c r="U631" s="292"/>
      <c r="V631" s="292"/>
      <c r="W631" s="292"/>
      <c r="X631" s="292"/>
      <c r="Y631" s="292"/>
      <c r="Z631" s="292"/>
    </row>
    <row r="632" ht="12.75" customHeight="1">
      <c r="A632" s="292"/>
      <c r="B632" s="166"/>
      <c r="C632" s="293"/>
      <c r="D632" s="94"/>
      <c r="E632" s="292"/>
      <c r="F632" s="292"/>
      <c r="G632" s="292"/>
      <c r="H632" s="292"/>
      <c r="I632" s="292"/>
      <c r="J632" s="292"/>
      <c r="K632" s="292"/>
      <c r="L632" s="292"/>
      <c r="M632" s="292"/>
      <c r="N632" s="292"/>
      <c r="O632" s="292"/>
      <c r="P632" s="292"/>
      <c r="Q632" s="292"/>
      <c r="R632" s="292"/>
      <c r="S632" s="292"/>
      <c r="T632" s="292"/>
      <c r="U632" s="292"/>
      <c r="V632" s="292"/>
      <c r="W632" s="292"/>
      <c r="X632" s="292"/>
      <c r="Y632" s="292"/>
      <c r="Z632" s="292"/>
    </row>
    <row r="633" ht="12.75" customHeight="1">
      <c r="A633" s="292"/>
      <c r="B633" s="166"/>
      <c r="C633" s="293"/>
      <c r="D633" s="94"/>
      <c r="E633" s="292"/>
      <c r="F633" s="292"/>
      <c r="G633" s="292"/>
      <c r="H633" s="292"/>
      <c r="I633" s="292"/>
      <c r="J633" s="292"/>
      <c r="K633" s="292"/>
      <c r="L633" s="292"/>
      <c r="M633" s="292"/>
      <c r="N633" s="292"/>
      <c r="O633" s="292"/>
      <c r="P633" s="292"/>
      <c r="Q633" s="292"/>
      <c r="R633" s="292"/>
      <c r="S633" s="292"/>
      <c r="T633" s="292"/>
      <c r="U633" s="292"/>
      <c r="V633" s="292"/>
      <c r="W633" s="292"/>
      <c r="X633" s="292"/>
      <c r="Y633" s="292"/>
      <c r="Z633" s="292"/>
    </row>
    <row r="634" ht="12.75" customHeight="1">
      <c r="A634" s="292"/>
      <c r="B634" s="166"/>
      <c r="C634" s="293"/>
      <c r="D634" s="94"/>
      <c r="E634" s="292"/>
      <c r="F634" s="292"/>
      <c r="G634" s="292"/>
      <c r="H634" s="292"/>
      <c r="I634" s="292"/>
      <c r="J634" s="292"/>
      <c r="K634" s="292"/>
      <c r="L634" s="292"/>
      <c r="M634" s="292"/>
      <c r="N634" s="292"/>
      <c r="O634" s="292"/>
      <c r="P634" s="292"/>
      <c r="Q634" s="292"/>
      <c r="R634" s="292"/>
      <c r="S634" s="292"/>
      <c r="T634" s="292"/>
      <c r="U634" s="292"/>
      <c r="V634" s="292"/>
      <c r="W634" s="292"/>
      <c r="X634" s="292"/>
      <c r="Y634" s="292"/>
      <c r="Z634" s="292"/>
    </row>
    <row r="635" ht="12.75" customHeight="1">
      <c r="A635" s="292"/>
      <c r="B635" s="166"/>
      <c r="C635" s="293"/>
      <c r="D635" s="94"/>
      <c r="E635" s="292"/>
      <c r="F635" s="292"/>
      <c r="G635" s="292"/>
      <c r="H635" s="292"/>
      <c r="I635" s="292"/>
      <c r="J635" s="292"/>
      <c r="K635" s="292"/>
      <c r="L635" s="292"/>
      <c r="M635" s="292"/>
      <c r="N635" s="292"/>
      <c r="O635" s="292"/>
      <c r="P635" s="292"/>
      <c r="Q635" s="292"/>
      <c r="R635" s="292"/>
      <c r="S635" s="292"/>
      <c r="T635" s="292"/>
      <c r="U635" s="292"/>
      <c r="V635" s="292"/>
      <c r="W635" s="292"/>
      <c r="X635" s="292"/>
      <c r="Y635" s="292"/>
      <c r="Z635" s="292"/>
    </row>
    <row r="636" ht="12.75" customHeight="1">
      <c r="A636" s="292"/>
      <c r="B636" s="166"/>
      <c r="C636" s="293"/>
      <c r="D636" s="94"/>
      <c r="E636" s="292"/>
      <c r="F636" s="292"/>
      <c r="G636" s="292"/>
      <c r="H636" s="292"/>
      <c r="I636" s="292"/>
      <c r="J636" s="292"/>
      <c r="K636" s="292"/>
      <c r="L636" s="292"/>
      <c r="M636" s="292"/>
      <c r="N636" s="292"/>
      <c r="O636" s="292"/>
      <c r="P636" s="292"/>
      <c r="Q636" s="292"/>
      <c r="R636" s="292"/>
      <c r="S636" s="292"/>
      <c r="T636" s="292"/>
      <c r="U636" s="292"/>
      <c r="V636" s="292"/>
      <c r="W636" s="292"/>
      <c r="X636" s="292"/>
      <c r="Y636" s="292"/>
      <c r="Z636" s="292"/>
    </row>
    <row r="637" ht="12.75" customHeight="1">
      <c r="A637" s="292"/>
      <c r="B637" s="166"/>
      <c r="C637" s="293"/>
      <c r="D637" s="94"/>
      <c r="E637" s="292"/>
      <c r="F637" s="292"/>
      <c r="G637" s="292"/>
      <c r="H637" s="292"/>
      <c r="I637" s="292"/>
      <c r="J637" s="292"/>
      <c r="K637" s="292"/>
      <c r="L637" s="292"/>
      <c r="M637" s="292"/>
      <c r="N637" s="292"/>
      <c r="O637" s="292"/>
      <c r="P637" s="292"/>
      <c r="Q637" s="292"/>
      <c r="R637" s="292"/>
      <c r="S637" s="292"/>
      <c r="T637" s="292"/>
      <c r="U637" s="292"/>
      <c r="V637" s="292"/>
      <c r="W637" s="292"/>
      <c r="X637" s="292"/>
      <c r="Y637" s="292"/>
      <c r="Z637" s="292"/>
    </row>
    <row r="638" ht="12.75" customHeight="1">
      <c r="A638" s="292"/>
      <c r="B638" s="166"/>
      <c r="C638" s="293"/>
      <c r="D638" s="94"/>
      <c r="E638" s="292"/>
      <c r="F638" s="292"/>
      <c r="G638" s="292"/>
      <c r="H638" s="292"/>
      <c r="I638" s="292"/>
      <c r="J638" s="292"/>
      <c r="K638" s="292"/>
      <c r="L638" s="292"/>
      <c r="M638" s="292"/>
      <c r="N638" s="292"/>
      <c r="O638" s="292"/>
      <c r="P638" s="292"/>
      <c r="Q638" s="292"/>
      <c r="R638" s="292"/>
      <c r="S638" s="292"/>
      <c r="T638" s="292"/>
      <c r="U638" s="292"/>
      <c r="V638" s="292"/>
      <c r="W638" s="292"/>
      <c r="X638" s="292"/>
      <c r="Y638" s="292"/>
      <c r="Z638" s="292"/>
    </row>
    <row r="639" ht="12.75" customHeight="1">
      <c r="A639" s="292"/>
      <c r="B639" s="166"/>
      <c r="C639" s="293"/>
      <c r="D639" s="94"/>
      <c r="E639" s="292"/>
      <c r="F639" s="292"/>
      <c r="G639" s="292"/>
      <c r="H639" s="292"/>
      <c r="I639" s="292"/>
      <c r="J639" s="292"/>
      <c r="K639" s="292"/>
      <c r="L639" s="292"/>
      <c r="M639" s="292"/>
      <c r="N639" s="292"/>
      <c r="O639" s="292"/>
      <c r="P639" s="292"/>
      <c r="Q639" s="292"/>
      <c r="R639" s="292"/>
      <c r="S639" s="292"/>
      <c r="T639" s="292"/>
      <c r="U639" s="292"/>
      <c r="V639" s="292"/>
      <c r="W639" s="292"/>
      <c r="X639" s="292"/>
      <c r="Y639" s="292"/>
      <c r="Z639" s="292"/>
    </row>
    <row r="640" ht="12.75" customHeight="1">
      <c r="A640" s="292"/>
      <c r="B640" s="166"/>
      <c r="C640" s="293"/>
      <c r="D640" s="94"/>
      <c r="E640" s="292"/>
      <c r="F640" s="292"/>
      <c r="G640" s="292"/>
      <c r="H640" s="292"/>
      <c r="I640" s="292"/>
      <c r="J640" s="292"/>
      <c r="K640" s="292"/>
      <c r="L640" s="292"/>
      <c r="M640" s="292"/>
      <c r="N640" s="292"/>
      <c r="O640" s="292"/>
      <c r="P640" s="292"/>
      <c r="Q640" s="292"/>
      <c r="R640" s="292"/>
      <c r="S640" s="292"/>
      <c r="T640" s="292"/>
      <c r="U640" s="292"/>
      <c r="V640" s="292"/>
      <c r="W640" s="292"/>
      <c r="X640" s="292"/>
      <c r="Y640" s="292"/>
      <c r="Z640" s="292"/>
    </row>
    <row r="641" ht="12.75" customHeight="1">
      <c r="A641" s="292"/>
      <c r="B641" s="166"/>
      <c r="C641" s="293"/>
      <c r="D641" s="94"/>
      <c r="E641" s="292"/>
      <c r="F641" s="292"/>
      <c r="G641" s="292"/>
      <c r="H641" s="292"/>
      <c r="I641" s="292"/>
      <c r="J641" s="292"/>
      <c r="K641" s="292"/>
      <c r="L641" s="292"/>
      <c r="M641" s="292"/>
      <c r="N641" s="292"/>
      <c r="O641" s="292"/>
      <c r="P641" s="292"/>
      <c r="Q641" s="292"/>
      <c r="R641" s="292"/>
      <c r="S641" s="292"/>
      <c r="T641" s="292"/>
      <c r="U641" s="292"/>
      <c r="V641" s="292"/>
      <c r="W641" s="292"/>
      <c r="X641" s="292"/>
      <c r="Y641" s="292"/>
      <c r="Z641" s="292"/>
    </row>
    <row r="642" ht="12.75" customHeight="1">
      <c r="A642" s="292"/>
      <c r="B642" s="166"/>
      <c r="C642" s="293"/>
      <c r="D642" s="94"/>
      <c r="E642" s="292"/>
      <c r="F642" s="292"/>
      <c r="G642" s="292"/>
      <c r="H642" s="292"/>
      <c r="I642" s="292"/>
      <c r="J642" s="292"/>
      <c r="K642" s="292"/>
      <c r="L642" s="292"/>
      <c r="M642" s="292"/>
      <c r="N642" s="292"/>
      <c r="O642" s="292"/>
      <c r="P642" s="292"/>
      <c r="Q642" s="292"/>
      <c r="R642" s="292"/>
      <c r="S642" s="292"/>
      <c r="T642" s="292"/>
      <c r="U642" s="292"/>
      <c r="V642" s="292"/>
      <c r="W642" s="292"/>
      <c r="X642" s="292"/>
      <c r="Y642" s="292"/>
      <c r="Z642" s="292"/>
    </row>
    <row r="643" ht="12.75" customHeight="1">
      <c r="A643" s="292"/>
      <c r="B643" s="166"/>
      <c r="C643" s="293"/>
      <c r="D643" s="94"/>
      <c r="E643" s="292"/>
      <c r="F643" s="292"/>
      <c r="G643" s="292"/>
      <c r="H643" s="292"/>
      <c r="I643" s="292"/>
      <c r="J643" s="292"/>
      <c r="K643" s="292"/>
      <c r="L643" s="292"/>
      <c r="M643" s="292"/>
      <c r="N643" s="292"/>
      <c r="O643" s="292"/>
      <c r="P643" s="292"/>
      <c r="Q643" s="292"/>
      <c r="R643" s="292"/>
      <c r="S643" s="292"/>
      <c r="T643" s="292"/>
      <c r="U643" s="292"/>
      <c r="V643" s="292"/>
      <c r="W643" s="292"/>
      <c r="X643" s="292"/>
      <c r="Y643" s="292"/>
      <c r="Z643" s="292"/>
    </row>
    <row r="644" ht="12.75" customHeight="1">
      <c r="A644" s="292"/>
      <c r="B644" s="166"/>
      <c r="C644" s="293"/>
      <c r="D644" s="94"/>
      <c r="E644" s="292"/>
      <c r="F644" s="292"/>
      <c r="G644" s="292"/>
      <c r="H644" s="292"/>
      <c r="I644" s="292"/>
      <c r="J644" s="292"/>
      <c r="K644" s="292"/>
      <c r="L644" s="292"/>
      <c r="M644" s="292"/>
      <c r="N644" s="292"/>
      <c r="O644" s="292"/>
      <c r="P644" s="292"/>
      <c r="Q644" s="292"/>
      <c r="R644" s="292"/>
      <c r="S644" s="292"/>
      <c r="T644" s="292"/>
      <c r="U644" s="292"/>
      <c r="V644" s="292"/>
      <c r="W644" s="292"/>
      <c r="X644" s="292"/>
      <c r="Y644" s="292"/>
      <c r="Z644" s="292"/>
    </row>
    <row r="645" ht="12.75" customHeight="1">
      <c r="A645" s="292"/>
      <c r="B645" s="166"/>
      <c r="C645" s="293"/>
      <c r="D645" s="94"/>
      <c r="E645" s="292"/>
      <c r="F645" s="292"/>
      <c r="G645" s="292"/>
      <c r="H645" s="292"/>
      <c r="I645" s="292"/>
      <c r="J645" s="292"/>
      <c r="K645" s="292"/>
      <c r="L645" s="292"/>
      <c r="M645" s="292"/>
      <c r="N645" s="292"/>
      <c r="O645" s="292"/>
      <c r="P645" s="292"/>
      <c r="Q645" s="292"/>
      <c r="R645" s="292"/>
      <c r="S645" s="292"/>
      <c r="T645" s="292"/>
      <c r="U645" s="292"/>
      <c r="V645" s="292"/>
      <c r="W645" s="292"/>
      <c r="X645" s="292"/>
      <c r="Y645" s="292"/>
      <c r="Z645" s="292"/>
    </row>
    <row r="646" ht="12.75" customHeight="1">
      <c r="A646" s="292"/>
      <c r="B646" s="166"/>
      <c r="C646" s="293"/>
      <c r="D646" s="94"/>
      <c r="E646" s="292"/>
      <c r="F646" s="292"/>
      <c r="G646" s="292"/>
      <c r="H646" s="292"/>
      <c r="I646" s="292"/>
      <c r="J646" s="292"/>
      <c r="K646" s="292"/>
      <c r="L646" s="292"/>
      <c r="M646" s="292"/>
      <c r="N646" s="292"/>
      <c r="O646" s="292"/>
      <c r="P646" s="292"/>
      <c r="Q646" s="292"/>
      <c r="R646" s="292"/>
      <c r="S646" s="292"/>
      <c r="T646" s="292"/>
      <c r="U646" s="292"/>
      <c r="V646" s="292"/>
      <c r="W646" s="292"/>
      <c r="X646" s="292"/>
      <c r="Y646" s="292"/>
      <c r="Z646" s="292"/>
    </row>
    <row r="647" ht="12.75" customHeight="1">
      <c r="A647" s="292"/>
      <c r="B647" s="166"/>
      <c r="C647" s="293"/>
      <c r="D647" s="94"/>
      <c r="E647" s="292"/>
      <c r="F647" s="292"/>
      <c r="G647" s="292"/>
      <c r="H647" s="292"/>
      <c r="I647" s="292"/>
      <c r="J647" s="292"/>
      <c r="K647" s="292"/>
      <c r="L647" s="292"/>
      <c r="M647" s="292"/>
      <c r="N647" s="292"/>
      <c r="O647" s="292"/>
      <c r="P647" s="292"/>
      <c r="Q647" s="292"/>
      <c r="R647" s="292"/>
      <c r="S647" s="292"/>
      <c r="T647" s="292"/>
      <c r="U647" s="292"/>
      <c r="V647" s="292"/>
      <c r="W647" s="292"/>
      <c r="X647" s="292"/>
      <c r="Y647" s="292"/>
      <c r="Z647" s="292"/>
    </row>
    <row r="648" ht="12.75" customHeight="1">
      <c r="A648" s="292"/>
      <c r="B648" s="166"/>
      <c r="C648" s="293"/>
      <c r="D648" s="94"/>
      <c r="E648" s="292"/>
      <c r="F648" s="292"/>
      <c r="G648" s="292"/>
      <c r="H648" s="292"/>
      <c r="I648" s="292"/>
      <c r="J648" s="292"/>
      <c r="K648" s="292"/>
      <c r="L648" s="292"/>
      <c r="M648" s="292"/>
      <c r="N648" s="292"/>
      <c r="O648" s="292"/>
      <c r="P648" s="292"/>
      <c r="Q648" s="292"/>
      <c r="R648" s="292"/>
      <c r="S648" s="292"/>
      <c r="T648" s="292"/>
      <c r="U648" s="292"/>
      <c r="V648" s="292"/>
      <c r="W648" s="292"/>
      <c r="X648" s="292"/>
      <c r="Y648" s="292"/>
      <c r="Z648" s="292"/>
    </row>
    <row r="649" ht="12.75" customHeight="1">
      <c r="A649" s="292"/>
      <c r="B649" s="166"/>
      <c r="C649" s="293"/>
      <c r="D649" s="94"/>
      <c r="E649" s="292"/>
      <c r="F649" s="292"/>
      <c r="G649" s="292"/>
      <c r="H649" s="292"/>
      <c r="I649" s="292"/>
      <c r="J649" s="292"/>
      <c r="K649" s="292"/>
      <c r="L649" s="292"/>
      <c r="M649" s="292"/>
      <c r="N649" s="292"/>
      <c r="O649" s="292"/>
      <c r="P649" s="292"/>
      <c r="Q649" s="292"/>
      <c r="R649" s="292"/>
      <c r="S649" s="292"/>
      <c r="T649" s="292"/>
      <c r="U649" s="292"/>
      <c r="V649" s="292"/>
      <c r="W649" s="292"/>
      <c r="X649" s="292"/>
      <c r="Y649" s="292"/>
      <c r="Z649" s="292"/>
    </row>
    <row r="650" ht="12.75" customHeight="1">
      <c r="A650" s="292"/>
      <c r="B650" s="166"/>
      <c r="C650" s="293"/>
      <c r="D650" s="94"/>
      <c r="E650" s="292"/>
      <c r="F650" s="292"/>
      <c r="G650" s="292"/>
      <c r="H650" s="292"/>
      <c r="I650" s="292"/>
      <c r="J650" s="292"/>
      <c r="K650" s="292"/>
      <c r="L650" s="292"/>
      <c r="M650" s="292"/>
      <c r="N650" s="292"/>
      <c r="O650" s="292"/>
      <c r="P650" s="292"/>
      <c r="Q650" s="292"/>
      <c r="R650" s="292"/>
      <c r="S650" s="292"/>
      <c r="T650" s="292"/>
      <c r="U650" s="292"/>
      <c r="V650" s="292"/>
      <c r="W650" s="292"/>
      <c r="X650" s="292"/>
      <c r="Y650" s="292"/>
      <c r="Z650" s="292"/>
    </row>
    <row r="651" ht="12.75" customHeight="1">
      <c r="A651" s="292"/>
      <c r="B651" s="166"/>
      <c r="C651" s="293"/>
      <c r="D651" s="94"/>
      <c r="E651" s="292"/>
      <c r="F651" s="292"/>
      <c r="G651" s="292"/>
      <c r="H651" s="292"/>
      <c r="I651" s="292"/>
      <c r="J651" s="292"/>
      <c r="K651" s="292"/>
      <c r="L651" s="292"/>
      <c r="M651" s="292"/>
      <c r="N651" s="292"/>
      <c r="O651" s="292"/>
      <c r="P651" s="292"/>
      <c r="Q651" s="292"/>
      <c r="R651" s="292"/>
      <c r="S651" s="292"/>
      <c r="T651" s="292"/>
      <c r="U651" s="292"/>
      <c r="V651" s="292"/>
      <c r="W651" s="292"/>
      <c r="X651" s="292"/>
      <c r="Y651" s="292"/>
      <c r="Z651" s="292"/>
    </row>
    <row r="652" ht="12.75" customHeight="1">
      <c r="A652" s="292"/>
      <c r="B652" s="166"/>
      <c r="C652" s="293"/>
      <c r="D652" s="94"/>
      <c r="E652" s="292"/>
      <c r="F652" s="292"/>
      <c r="G652" s="292"/>
      <c r="H652" s="292"/>
      <c r="I652" s="292"/>
      <c r="J652" s="292"/>
      <c r="K652" s="292"/>
      <c r="L652" s="292"/>
      <c r="M652" s="292"/>
      <c r="N652" s="292"/>
      <c r="O652" s="292"/>
      <c r="P652" s="292"/>
      <c r="Q652" s="292"/>
      <c r="R652" s="292"/>
      <c r="S652" s="292"/>
      <c r="T652" s="292"/>
      <c r="U652" s="292"/>
      <c r="V652" s="292"/>
      <c r="W652" s="292"/>
      <c r="X652" s="292"/>
      <c r="Y652" s="292"/>
      <c r="Z652" s="292"/>
    </row>
    <row r="653" ht="12.75" customHeight="1">
      <c r="A653" s="292"/>
      <c r="B653" s="166"/>
      <c r="C653" s="293"/>
      <c r="D653" s="94"/>
      <c r="E653" s="292"/>
      <c r="F653" s="292"/>
      <c r="G653" s="292"/>
      <c r="H653" s="292"/>
      <c r="I653" s="292"/>
      <c r="J653" s="292"/>
      <c r="K653" s="292"/>
      <c r="L653" s="292"/>
      <c r="M653" s="292"/>
      <c r="N653" s="292"/>
      <c r="O653" s="292"/>
      <c r="P653" s="292"/>
      <c r="Q653" s="292"/>
      <c r="R653" s="292"/>
      <c r="S653" s="292"/>
      <c r="T653" s="292"/>
      <c r="U653" s="292"/>
      <c r="V653" s="292"/>
      <c r="W653" s="292"/>
      <c r="X653" s="292"/>
      <c r="Y653" s="292"/>
      <c r="Z653" s="292"/>
    </row>
    <row r="654" ht="12.75" customHeight="1">
      <c r="A654" s="292"/>
      <c r="B654" s="166"/>
      <c r="C654" s="293"/>
      <c r="D654" s="94"/>
      <c r="E654" s="292"/>
      <c r="F654" s="292"/>
      <c r="G654" s="292"/>
      <c r="H654" s="292"/>
      <c r="I654" s="292"/>
      <c r="J654" s="292"/>
      <c r="K654" s="292"/>
      <c r="L654" s="292"/>
      <c r="M654" s="292"/>
      <c r="N654" s="292"/>
      <c r="O654" s="292"/>
      <c r="P654" s="292"/>
      <c r="Q654" s="292"/>
      <c r="R654" s="292"/>
      <c r="S654" s="292"/>
      <c r="T654" s="292"/>
      <c r="U654" s="292"/>
      <c r="V654" s="292"/>
      <c r="W654" s="292"/>
      <c r="X654" s="292"/>
      <c r="Y654" s="292"/>
      <c r="Z654" s="292"/>
    </row>
    <row r="655" ht="12.75" customHeight="1">
      <c r="A655" s="292"/>
      <c r="B655" s="166"/>
      <c r="C655" s="293"/>
      <c r="D655" s="94"/>
      <c r="E655" s="292"/>
      <c r="F655" s="292"/>
      <c r="G655" s="292"/>
      <c r="H655" s="292"/>
      <c r="I655" s="292"/>
      <c r="J655" s="292"/>
      <c r="K655" s="292"/>
      <c r="L655" s="292"/>
      <c r="M655" s="292"/>
      <c r="N655" s="292"/>
      <c r="O655" s="292"/>
      <c r="P655" s="292"/>
      <c r="Q655" s="292"/>
      <c r="R655" s="292"/>
      <c r="S655" s="292"/>
      <c r="T655" s="292"/>
      <c r="U655" s="292"/>
      <c r="V655" s="292"/>
      <c r="W655" s="292"/>
      <c r="X655" s="292"/>
      <c r="Y655" s="292"/>
      <c r="Z655" s="292"/>
    </row>
    <row r="656" ht="12.75" customHeight="1">
      <c r="A656" s="292"/>
      <c r="B656" s="166"/>
      <c r="C656" s="293"/>
      <c r="D656" s="94"/>
      <c r="E656" s="292"/>
      <c r="F656" s="292"/>
      <c r="G656" s="292"/>
      <c r="H656" s="292"/>
      <c r="I656" s="292"/>
      <c r="J656" s="292"/>
      <c r="K656" s="292"/>
      <c r="L656" s="292"/>
      <c r="M656" s="292"/>
      <c r="N656" s="292"/>
      <c r="O656" s="292"/>
      <c r="P656" s="292"/>
      <c r="Q656" s="292"/>
      <c r="R656" s="292"/>
      <c r="S656" s="292"/>
      <c r="T656" s="292"/>
      <c r="U656" s="292"/>
      <c r="V656" s="292"/>
      <c r="W656" s="292"/>
      <c r="X656" s="292"/>
      <c r="Y656" s="292"/>
      <c r="Z656" s="292"/>
    </row>
    <row r="657" ht="12.75" customHeight="1">
      <c r="A657" s="292"/>
      <c r="B657" s="166"/>
      <c r="C657" s="293"/>
      <c r="D657" s="94"/>
      <c r="E657" s="292"/>
      <c r="F657" s="292"/>
      <c r="G657" s="292"/>
      <c r="H657" s="292"/>
      <c r="I657" s="292"/>
      <c r="J657" s="292"/>
      <c r="K657" s="292"/>
      <c r="L657" s="292"/>
      <c r="M657" s="292"/>
      <c r="N657" s="292"/>
      <c r="O657" s="292"/>
      <c r="P657" s="292"/>
      <c r="Q657" s="292"/>
      <c r="R657" s="292"/>
      <c r="S657" s="292"/>
      <c r="T657" s="292"/>
      <c r="U657" s="292"/>
      <c r="V657" s="292"/>
      <c r="W657" s="292"/>
      <c r="X657" s="292"/>
      <c r="Y657" s="292"/>
      <c r="Z657" s="292"/>
    </row>
    <row r="658" ht="12.75" customHeight="1">
      <c r="A658" s="292"/>
      <c r="B658" s="166"/>
      <c r="C658" s="293"/>
      <c r="D658" s="94"/>
      <c r="E658" s="292"/>
      <c r="F658" s="292"/>
      <c r="G658" s="292"/>
      <c r="H658" s="292"/>
      <c r="I658" s="292"/>
      <c r="J658" s="292"/>
      <c r="K658" s="292"/>
      <c r="L658" s="292"/>
      <c r="M658" s="292"/>
      <c r="N658" s="292"/>
      <c r="O658" s="292"/>
      <c r="P658" s="292"/>
      <c r="Q658" s="292"/>
      <c r="R658" s="292"/>
      <c r="S658" s="292"/>
      <c r="T658" s="292"/>
      <c r="U658" s="292"/>
      <c r="V658" s="292"/>
      <c r="W658" s="292"/>
      <c r="X658" s="292"/>
      <c r="Y658" s="292"/>
      <c r="Z658" s="292"/>
    </row>
    <row r="659" ht="12.75" customHeight="1">
      <c r="A659" s="292"/>
      <c r="B659" s="166"/>
      <c r="C659" s="293"/>
      <c r="D659" s="94"/>
      <c r="E659" s="292"/>
      <c r="F659" s="292"/>
      <c r="G659" s="292"/>
      <c r="H659" s="292"/>
      <c r="I659" s="292"/>
      <c r="J659" s="292"/>
      <c r="K659" s="292"/>
      <c r="L659" s="292"/>
      <c r="M659" s="292"/>
      <c r="N659" s="292"/>
      <c r="O659" s="292"/>
      <c r="P659" s="292"/>
      <c r="Q659" s="292"/>
      <c r="R659" s="292"/>
      <c r="S659" s="292"/>
      <c r="T659" s="292"/>
      <c r="U659" s="292"/>
      <c r="V659" s="292"/>
      <c r="W659" s="292"/>
      <c r="X659" s="292"/>
      <c r="Y659" s="292"/>
      <c r="Z659" s="292"/>
    </row>
    <row r="660" ht="12.75" customHeight="1">
      <c r="A660" s="292"/>
      <c r="B660" s="166"/>
      <c r="C660" s="293"/>
      <c r="D660" s="94"/>
      <c r="E660" s="292"/>
      <c r="F660" s="292"/>
      <c r="G660" s="292"/>
      <c r="H660" s="292"/>
      <c r="I660" s="292"/>
      <c r="J660" s="292"/>
      <c r="K660" s="292"/>
      <c r="L660" s="292"/>
      <c r="M660" s="292"/>
      <c r="N660" s="292"/>
      <c r="O660" s="292"/>
      <c r="P660" s="292"/>
      <c r="Q660" s="292"/>
      <c r="R660" s="292"/>
      <c r="S660" s="292"/>
      <c r="T660" s="292"/>
      <c r="U660" s="292"/>
      <c r="V660" s="292"/>
      <c r="W660" s="292"/>
      <c r="X660" s="292"/>
      <c r="Y660" s="292"/>
      <c r="Z660" s="292"/>
    </row>
    <row r="661" ht="12.75" customHeight="1">
      <c r="A661" s="292"/>
      <c r="B661" s="166"/>
      <c r="C661" s="293"/>
      <c r="D661" s="94"/>
      <c r="E661" s="292"/>
      <c r="F661" s="292"/>
      <c r="G661" s="292"/>
      <c r="H661" s="292"/>
      <c r="I661" s="292"/>
      <c r="J661" s="292"/>
      <c r="K661" s="292"/>
      <c r="L661" s="292"/>
      <c r="M661" s="292"/>
      <c r="N661" s="292"/>
      <c r="O661" s="292"/>
      <c r="P661" s="292"/>
      <c r="Q661" s="292"/>
      <c r="R661" s="292"/>
      <c r="S661" s="292"/>
      <c r="T661" s="292"/>
      <c r="U661" s="292"/>
      <c r="V661" s="292"/>
      <c r="W661" s="292"/>
      <c r="X661" s="292"/>
      <c r="Y661" s="292"/>
      <c r="Z661" s="292"/>
    </row>
    <row r="662" ht="12.75" customHeight="1">
      <c r="A662" s="292"/>
      <c r="B662" s="166"/>
      <c r="C662" s="293"/>
      <c r="D662" s="94"/>
      <c r="E662" s="292"/>
      <c r="F662" s="292"/>
      <c r="G662" s="292"/>
      <c r="H662" s="292"/>
      <c r="I662" s="292"/>
      <c r="J662" s="292"/>
      <c r="K662" s="292"/>
      <c r="L662" s="292"/>
      <c r="M662" s="292"/>
      <c r="N662" s="292"/>
      <c r="O662" s="292"/>
      <c r="P662" s="292"/>
      <c r="Q662" s="292"/>
      <c r="R662" s="292"/>
      <c r="S662" s="292"/>
      <c r="T662" s="292"/>
      <c r="U662" s="292"/>
      <c r="V662" s="292"/>
      <c r="W662" s="292"/>
      <c r="X662" s="292"/>
      <c r="Y662" s="292"/>
      <c r="Z662" s="292"/>
    </row>
    <row r="663" ht="12.75" customHeight="1">
      <c r="A663" s="292"/>
      <c r="B663" s="166"/>
      <c r="C663" s="293"/>
      <c r="D663" s="94"/>
      <c r="E663" s="292"/>
      <c r="F663" s="292"/>
      <c r="G663" s="292"/>
      <c r="H663" s="292"/>
      <c r="I663" s="292"/>
      <c r="J663" s="292"/>
      <c r="K663" s="292"/>
      <c r="L663" s="292"/>
      <c r="M663" s="292"/>
      <c r="N663" s="292"/>
      <c r="O663" s="292"/>
      <c r="P663" s="292"/>
      <c r="Q663" s="292"/>
      <c r="R663" s="292"/>
      <c r="S663" s="292"/>
      <c r="T663" s="292"/>
      <c r="U663" s="292"/>
      <c r="V663" s="292"/>
      <c r="W663" s="292"/>
      <c r="X663" s="292"/>
      <c r="Y663" s="292"/>
      <c r="Z663" s="292"/>
    </row>
    <row r="664" ht="12.75" customHeight="1">
      <c r="A664" s="292"/>
      <c r="B664" s="166"/>
      <c r="C664" s="293"/>
      <c r="D664" s="94"/>
      <c r="E664" s="292"/>
      <c r="F664" s="292"/>
      <c r="G664" s="292"/>
      <c r="H664" s="292"/>
      <c r="I664" s="292"/>
      <c r="J664" s="292"/>
      <c r="K664" s="292"/>
      <c r="L664" s="292"/>
      <c r="M664" s="292"/>
      <c r="N664" s="292"/>
      <c r="O664" s="292"/>
      <c r="P664" s="292"/>
      <c r="Q664" s="292"/>
      <c r="R664" s="292"/>
      <c r="S664" s="292"/>
      <c r="T664" s="292"/>
      <c r="U664" s="292"/>
      <c r="V664" s="292"/>
      <c r="W664" s="292"/>
      <c r="X664" s="292"/>
      <c r="Y664" s="292"/>
      <c r="Z664" s="292"/>
    </row>
    <row r="665" ht="12.75" customHeight="1">
      <c r="A665" s="292"/>
      <c r="B665" s="166"/>
      <c r="C665" s="293"/>
      <c r="D665" s="94"/>
      <c r="E665" s="292"/>
      <c r="F665" s="292"/>
      <c r="G665" s="292"/>
      <c r="H665" s="292"/>
      <c r="I665" s="292"/>
      <c r="J665" s="292"/>
      <c r="K665" s="292"/>
      <c r="L665" s="292"/>
      <c r="M665" s="292"/>
      <c r="N665" s="292"/>
      <c r="O665" s="292"/>
      <c r="P665" s="292"/>
      <c r="Q665" s="292"/>
      <c r="R665" s="292"/>
      <c r="S665" s="292"/>
      <c r="T665" s="292"/>
      <c r="U665" s="292"/>
      <c r="V665" s="292"/>
      <c r="W665" s="292"/>
      <c r="X665" s="292"/>
      <c r="Y665" s="292"/>
      <c r="Z665" s="292"/>
    </row>
    <row r="666" ht="12.75" customHeight="1">
      <c r="A666" s="292"/>
      <c r="B666" s="166"/>
      <c r="C666" s="293"/>
      <c r="D666" s="94"/>
      <c r="E666" s="292"/>
      <c r="F666" s="292"/>
      <c r="G666" s="292"/>
      <c r="H666" s="292"/>
      <c r="I666" s="292"/>
      <c r="J666" s="292"/>
      <c r="K666" s="292"/>
      <c r="L666" s="292"/>
      <c r="M666" s="292"/>
      <c r="N666" s="292"/>
      <c r="O666" s="292"/>
      <c r="P666" s="292"/>
      <c r="Q666" s="292"/>
      <c r="R666" s="292"/>
      <c r="S666" s="292"/>
      <c r="T666" s="292"/>
      <c r="U666" s="292"/>
      <c r="V666" s="292"/>
      <c r="W666" s="292"/>
      <c r="X666" s="292"/>
      <c r="Y666" s="292"/>
      <c r="Z666" s="292"/>
    </row>
    <row r="667" ht="12.75" customHeight="1">
      <c r="A667" s="292"/>
      <c r="B667" s="166"/>
      <c r="C667" s="293"/>
      <c r="D667" s="94"/>
      <c r="E667" s="292"/>
      <c r="F667" s="292"/>
      <c r="G667" s="292"/>
      <c r="H667" s="292"/>
      <c r="I667" s="292"/>
      <c r="J667" s="292"/>
      <c r="K667" s="292"/>
      <c r="L667" s="292"/>
      <c r="M667" s="292"/>
      <c r="N667" s="292"/>
      <c r="O667" s="292"/>
      <c r="P667" s="292"/>
      <c r="Q667" s="292"/>
      <c r="R667" s="292"/>
      <c r="S667" s="292"/>
      <c r="T667" s="292"/>
      <c r="U667" s="292"/>
      <c r="V667" s="292"/>
      <c r="W667" s="292"/>
      <c r="X667" s="292"/>
      <c r="Y667" s="292"/>
      <c r="Z667" s="292"/>
    </row>
    <row r="668" ht="12.75" customHeight="1">
      <c r="A668" s="292"/>
      <c r="B668" s="166"/>
      <c r="C668" s="293"/>
      <c r="D668" s="94"/>
      <c r="E668" s="292"/>
      <c r="F668" s="292"/>
      <c r="G668" s="292"/>
      <c r="H668" s="292"/>
      <c r="I668" s="292"/>
      <c r="J668" s="292"/>
      <c r="K668" s="292"/>
      <c r="L668" s="292"/>
      <c r="M668" s="292"/>
      <c r="N668" s="292"/>
      <c r="O668" s="292"/>
      <c r="P668" s="292"/>
      <c r="Q668" s="292"/>
      <c r="R668" s="292"/>
      <c r="S668" s="292"/>
      <c r="T668" s="292"/>
      <c r="U668" s="292"/>
      <c r="V668" s="292"/>
      <c r="W668" s="292"/>
      <c r="X668" s="292"/>
      <c r="Y668" s="292"/>
      <c r="Z668" s="292"/>
    </row>
    <row r="669" ht="12.75" customHeight="1">
      <c r="A669" s="292"/>
      <c r="B669" s="166"/>
      <c r="C669" s="293"/>
      <c r="D669" s="94"/>
      <c r="E669" s="292"/>
      <c r="F669" s="292"/>
      <c r="G669" s="292"/>
      <c r="H669" s="292"/>
      <c r="I669" s="292"/>
      <c r="J669" s="292"/>
      <c r="K669" s="292"/>
      <c r="L669" s="292"/>
      <c r="M669" s="292"/>
      <c r="N669" s="292"/>
      <c r="O669" s="292"/>
      <c r="P669" s="292"/>
      <c r="Q669" s="292"/>
      <c r="R669" s="292"/>
      <c r="S669" s="292"/>
      <c r="T669" s="292"/>
      <c r="U669" s="292"/>
      <c r="V669" s="292"/>
      <c r="W669" s="292"/>
      <c r="X669" s="292"/>
      <c r="Y669" s="292"/>
      <c r="Z669" s="292"/>
    </row>
    <row r="670" ht="12.75" customHeight="1">
      <c r="A670" s="292"/>
      <c r="B670" s="166"/>
      <c r="C670" s="293"/>
      <c r="D670" s="94"/>
      <c r="E670" s="292"/>
      <c r="F670" s="292"/>
      <c r="G670" s="292"/>
      <c r="H670" s="292"/>
      <c r="I670" s="292"/>
      <c r="J670" s="292"/>
      <c r="K670" s="292"/>
      <c r="L670" s="292"/>
      <c r="M670" s="292"/>
      <c r="N670" s="292"/>
      <c r="O670" s="292"/>
      <c r="P670" s="292"/>
      <c r="Q670" s="292"/>
      <c r="R670" s="292"/>
      <c r="S670" s="292"/>
      <c r="T670" s="292"/>
      <c r="U670" s="292"/>
      <c r="V670" s="292"/>
      <c r="W670" s="292"/>
      <c r="X670" s="292"/>
      <c r="Y670" s="292"/>
      <c r="Z670" s="292"/>
    </row>
    <row r="671" ht="12.75" customHeight="1">
      <c r="A671" s="292"/>
      <c r="B671" s="166"/>
      <c r="C671" s="293"/>
      <c r="D671" s="94"/>
      <c r="E671" s="292"/>
      <c r="F671" s="292"/>
      <c r="G671" s="292"/>
      <c r="H671" s="292"/>
      <c r="I671" s="292"/>
      <c r="J671" s="292"/>
      <c r="K671" s="292"/>
      <c r="L671" s="292"/>
      <c r="M671" s="292"/>
      <c r="N671" s="292"/>
      <c r="O671" s="292"/>
      <c r="P671" s="292"/>
      <c r="Q671" s="292"/>
      <c r="R671" s="292"/>
      <c r="S671" s="292"/>
      <c r="T671" s="292"/>
      <c r="U671" s="292"/>
      <c r="V671" s="292"/>
      <c r="W671" s="292"/>
      <c r="X671" s="292"/>
      <c r="Y671" s="292"/>
      <c r="Z671" s="292"/>
    </row>
    <row r="672" ht="12.75" customHeight="1">
      <c r="A672" s="292"/>
      <c r="B672" s="166"/>
      <c r="C672" s="293"/>
      <c r="D672" s="94"/>
      <c r="E672" s="292"/>
      <c r="F672" s="292"/>
      <c r="G672" s="292"/>
      <c r="H672" s="292"/>
      <c r="I672" s="292"/>
      <c r="J672" s="292"/>
      <c r="K672" s="292"/>
      <c r="L672" s="292"/>
      <c r="M672" s="292"/>
      <c r="N672" s="292"/>
      <c r="O672" s="292"/>
      <c r="P672" s="292"/>
      <c r="Q672" s="292"/>
      <c r="R672" s="292"/>
      <c r="S672" s="292"/>
      <c r="T672" s="292"/>
      <c r="U672" s="292"/>
      <c r="V672" s="292"/>
      <c r="W672" s="292"/>
      <c r="X672" s="292"/>
      <c r="Y672" s="292"/>
      <c r="Z672" s="292"/>
    </row>
    <row r="673" ht="12.75" customHeight="1">
      <c r="A673" s="292"/>
      <c r="B673" s="166"/>
      <c r="C673" s="293"/>
      <c r="D673" s="94"/>
      <c r="E673" s="292"/>
      <c r="F673" s="292"/>
      <c r="G673" s="292"/>
      <c r="H673" s="292"/>
      <c r="I673" s="292"/>
      <c r="J673" s="292"/>
      <c r="K673" s="292"/>
      <c r="L673" s="292"/>
      <c r="M673" s="292"/>
      <c r="N673" s="292"/>
      <c r="O673" s="292"/>
      <c r="P673" s="292"/>
      <c r="Q673" s="292"/>
      <c r="R673" s="292"/>
      <c r="S673" s="292"/>
      <c r="T673" s="292"/>
      <c r="U673" s="292"/>
      <c r="V673" s="292"/>
      <c r="W673" s="292"/>
      <c r="X673" s="292"/>
      <c r="Y673" s="292"/>
      <c r="Z673" s="292"/>
    </row>
    <row r="674" ht="12.75" customHeight="1">
      <c r="A674" s="292"/>
      <c r="B674" s="166"/>
      <c r="C674" s="293"/>
      <c r="D674" s="94"/>
      <c r="E674" s="292"/>
      <c r="F674" s="292"/>
      <c r="G674" s="292"/>
      <c r="H674" s="292"/>
      <c r="I674" s="292"/>
      <c r="J674" s="292"/>
      <c r="K674" s="292"/>
      <c r="L674" s="292"/>
      <c r="M674" s="292"/>
      <c r="N674" s="292"/>
      <c r="O674" s="292"/>
      <c r="P674" s="292"/>
      <c r="Q674" s="292"/>
      <c r="R674" s="292"/>
      <c r="S674" s="292"/>
      <c r="T674" s="292"/>
      <c r="U674" s="292"/>
      <c r="V674" s="292"/>
      <c r="W674" s="292"/>
      <c r="X674" s="292"/>
      <c r="Y674" s="292"/>
      <c r="Z674" s="292"/>
    </row>
    <row r="675" ht="12.75" customHeight="1">
      <c r="A675" s="292"/>
      <c r="B675" s="166"/>
      <c r="C675" s="293"/>
      <c r="D675" s="94"/>
      <c r="E675" s="292"/>
      <c r="F675" s="292"/>
      <c r="G675" s="292"/>
      <c r="H675" s="292"/>
      <c r="I675" s="292"/>
      <c r="J675" s="292"/>
      <c r="K675" s="292"/>
      <c r="L675" s="292"/>
      <c r="M675" s="292"/>
      <c r="N675" s="292"/>
      <c r="O675" s="292"/>
      <c r="P675" s="292"/>
      <c r="Q675" s="292"/>
      <c r="R675" s="292"/>
      <c r="S675" s="292"/>
      <c r="T675" s="292"/>
      <c r="U675" s="292"/>
      <c r="V675" s="292"/>
      <c r="W675" s="292"/>
      <c r="X675" s="292"/>
      <c r="Y675" s="292"/>
      <c r="Z675" s="292"/>
    </row>
    <row r="676" ht="12.75" customHeight="1">
      <c r="A676" s="292"/>
      <c r="B676" s="166"/>
      <c r="C676" s="293"/>
      <c r="D676" s="94"/>
      <c r="E676" s="292"/>
      <c r="F676" s="292"/>
      <c r="G676" s="292"/>
      <c r="H676" s="292"/>
      <c r="I676" s="292"/>
      <c r="J676" s="292"/>
      <c r="K676" s="292"/>
      <c r="L676" s="292"/>
      <c r="M676" s="292"/>
      <c r="N676" s="292"/>
      <c r="O676" s="292"/>
      <c r="P676" s="292"/>
      <c r="Q676" s="292"/>
      <c r="R676" s="292"/>
      <c r="S676" s="292"/>
      <c r="T676" s="292"/>
      <c r="U676" s="292"/>
      <c r="V676" s="292"/>
      <c r="W676" s="292"/>
      <c r="X676" s="292"/>
      <c r="Y676" s="292"/>
      <c r="Z676" s="292"/>
    </row>
    <row r="677" ht="12.75" customHeight="1">
      <c r="A677" s="292"/>
      <c r="B677" s="166"/>
      <c r="C677" s="293"/>
      <c r="D677" s="94"/>
      <c r="E677" s="292"/>
      <c r="F677" s="292"/>
      <c r="G677" s="292"/>
      <c r="H677" s="292"/>
      <c r="I677" s="292"/>
      <c r="J677" s="292"/>
      <c r="K677" s="292"/>
      <c r="L677" s="292"/>
      <c r="M677" s="292"/>
      <c r="N677" s="292"/>
      <c r="O677" s="292"/>
      <c r="P677" s="292"/>
      <c r="Q677" s="292"/>
      <c r="R677" s="292"/>
      <c r="S677" s="292"/>
      <c r="T677" s="292"/>
      <c r="U677" s="292"/>
      <c r="V677" s="292"/>
      <c r="W677" s="292"/>
      <c r="X677" s="292"/>
      <c r="Y677" s="292"/>
      <c r="Z677" s="292"/>
    </row>
    <row r="678" ht="12.75" customHeight="1">
      <c r="A678" s="292"/>
      <c r="B678" s="166"/>
      <c r="C678" s="293"/>
      <c r="D678" s="94"/>
      <c r="E678" s="292"/>
      <c r="F678" s="292"/>
      <c r="G678" s="292"/>
      <c r="H678" s="292"/>
      <c r="I678" s="292"/>
      <c r="J678" s="292"/>
      <c r="K678" s="292"/>
      <c r="L678" s="292"/>
      <c r="M678" s="292"/>
      <c r="N678" s="292"/>
      <c r="O678" s="292"/>
      <c r="P678" s="292"/>
      <c r="Q678" s="292"/>
      <c r="R678" s="292"/>
      <c r="S678" s="292"/>
      <c r="T678" s="292"/>
      <c r="U678" s="292"/>
      <c r="V678" s="292"/>
      <c r="W678" s="292"/>
      <c r="X678" s="292"/>
      <c r="Y678" s="292"/>
      <c r="Z678" s="292"/>
    </row>
    <row r="679" ht="12.75" customHeight="1">
      <c r="A679" s="292"/>
      <c r="B679" s="166"/>
      <c r="C679" s="293"/>
      <c r="D679" s="94"/>
      <c r="E679" s="292"/>
      <c r="F679" s="292"/>
      <c r="G679" s="292"/>
      <c r="H679" s="292"/>
      <c r="I679" s="292"/>
      <c r="J679" s="292"/>
      <c r="K679" s="292"/>
      <c r="L679" s="292"/>
      <c r="M679" s="292"/>
      <c r="N679" s="292"/>
      <c r="O679" s="292"/>
      <c r="P679" s="292"/>
      <c r="Q679" s="292"/>
      <c r="R679" s="292"/>
      <c r="S679" s="292"/>
      <c r="T679" s="292"/>
      <c r="U679" s="292"/>
      <c r="V679" s="292"/>
      <c r="W679" s="292"/>
      <c r="X679" s="292"/>
      <c r="Y679" s="292"/>
      <c r="Z679" s="292"/>
    </row>
    <row r="680" ht="12.75" customHeight="1">
      <c r="A680" s="292"/>
      <c r="B680" s="166"/>
      <c r="C680" s="293"/>
      <c r="D680" s="94"/>
      <c r="E680" s="292"/>
      <c r="F680" s="292"/>
      <c r="G680" s="292"/>
      <c r="H680" s="292"/>
      <c r="I680" s="292"/>
      <c r="J680" s="292"/>
      <c r="K680" s="292"/>
      <c r="L680" s="292"/>
      <c r="M680" s="292"/>
      <c r="N680" s="292"/>
      <c r="O680" s="292"/>
      <c r="P680" s="292"/>
      <c r="Q680" s="292"/>
      <c r="R680" s="292"/>
      <c r="S680" s="292"/>
      <c r="T680" s="292"/>
      <c r="U680" s="292"/>
      <c r="V680" s="292"/>
      <c r="W680" s="292"/>
      <c r="X680" s="292"/>
      <c r="Y680" s="292"/>
      <c r="Z680" s="292"/>
    </row>
    <row r="681" ht="12.75" customHeight="1">
      <c r="A681" s="292"/>
      <c r="B681" s="166"/>
      <c r="C681" s="293"/>
      <c r="D681" s="94"/>
      <c r="E681" s="292"/>
      <c r="F681" s="292"/>
      <c r="G681" s="292"/>
      <c r="H681" s="292"/>
      <c r="I681" s="292"/>
      <c r="J681" s="292"/>
      <c r="K681" s="292"/>
      <c r="L681" s="292"/>
      <c r="M681" s="292"/>
      <c r="N681" s="292"/>
      <c r="O681" s="292"/>
      <c r="P681" s="292"/>
      <c r="Q681" s="292"/>
      <c r="R681" s="292"/>
      <c r="S681" s="292"/>
      <c r="T681" s="292"/>
      <c r="U681" s="292"/>
      <c r="V681" s="292"/>
      <c r="W681" s="292"/>
      <c r="X681" s="292"/>
      <c r="Y681" s="292"/>
      <c r="Z681" s="292"/>
    </row>
    <row r="682" ht="12.75" customHeight="1">
      <c r="A682" s="292"/>
      <c r="B682" s="166"/>
      <c r="C682" s="293"/>
      <c r="D682" s="94"/>
      <c r="E682" s="292"/>
      <c r="F682" s="292"/>
      <c r="G682" s="292"/>
      <c r="H682" s="292"/>
      <c r="I682" s="292"/>
      <c r="J682" s="292"/>
      <c r="K682" s="292"/>
      <c r="L682" s="292"/>
      <c r="M682" s="292"/>
      <c r="N682" s="292"/>
      <c r="O682" s="292"/>
      <c r="P682" s="292"/>
      <c r="Q682" s="292"/>
      <c r="R682" s="292"/>
      <c r="S682" s="292"/>
      <c r="T682" s="292"/>
      <c r="U682" s="292"/>
      <c r="V682" s="292"/>
      <c r="W682" s="292"/>
      <c r="X682" s="292"/>
      <c r="Y682" s="292"/>
      <c r="Z682" s="292"/>
    </row>
    <row r="683" ht="12.75" customHeight="1">
      <c r="A683" s="292"/>
      <c r="B683" s="166"/>
      <c r="C683" s="293"/>
      <c r="D683" s="94"/>
      <c r="E683" s="292"/>
      <c r="F683" s="292"/>
      <c r="G683" s="292"/>
      <c r="H683" s="292"/>
      <c r="I683" s="292"/>
      <c r="J683" s="292"/>
      <c r="K683" s="292"/>
      <c r="L683" s="292"/>
      <c r="M683" s="292"/>
      <c r="N683" s="292"/>
      <c r="O683" s="292"/>
      <c r="P683" s="292"/>
      <c r="Q683" s="292"/>
      <c r="R683" s="292"/>
      <c r="S683" s="292"/>
      <c r="T683" s="292"/>
      <c r="U683" s="292"/>
      <c r="V683" s="292"/>
      <c r="W683" s="292"/>
      <c r="X683" s="292"/>
      <c r="Y683" s="292"/>
      <c r="Z683" s="292"/>
    </row>
    <row r="684" ht="12.75" customHeight="1">
      <c r="A684" s="292"/>
      <c r="B684" s="166"/>
      <c r="C684" s="293"/>
      <c r="D684" s="94"/>
      <c r="E684" s="292"/>
      <c r="F684" s="292"/>
      <c r="G684" s="292"/>
      <c r="H684" s="292"/>
      <c r="I684" s="292"/>
      <c r="J684" s="292"/>
      <c r="K684" s="292"/>
      <c r="L684" s="292"/>
      <c r="M684" s="292"/>
      <c r="N684" s="292"/>
      <c r="O684" s="292"/>
      <c r="P684" s="292"/>
      <c r="Q684" s="292"/>
      <c r="R684" s="292"/>
      <c r="S684" s="292"/>
      <c r="T684" s="292"/>
      <c r="U684" s="292"/>
      <c r="V684" s="292"/>
      <c r="W684" s="292"/>
      <c r="X684" s="292"/>
      <c r="Y684" s="292"/>
      <c r="Z684" s="292"/>
    </row>
    <row r="685" ht="12.75" customHeight="1">
      <c r="A685" s="292"/>
      <c r="B685" s="166"/>
      <c r="C685" s="293"/>
      <c r="D685" s="94"/>
      <c r="E685" s="292"/>
      <c r="F685" s="292"/>
      <c r="G685" s="292"/>
      <c r="H685" s="292"/>
      <c r="I685" s="292"/>
      <c r="J685" s="292"/>
      <c r="K685" s="292"/>
      <c r="L685" s="292"/>
      <c r="M685" s="292"/>
      <c r="N685" s="292"/>
      <c r="O685" s="292"/>
      <c r="P685" s="292"/>
      <c r="Q685" s="292"/>
      <c r="R685" s="292"/>
      <c r="S685" s="292"/>
      <c r="T685" s="292"/>
      <c r="U685" s="292"/>
      <c r="V685" s="292"/>
      <c r="W685" s="292"/>
      <c r="X685" s="292"/>
      <c r="Y685" s="292"/>
      <c r="Z685" s="292"/>
    </row>
    <row r="686" ht="12.75" customHeight="1">
      <c r="A686" s="292"/>
      <c r="B686" s="166"/>
      <c r="C686" s="293"/>
      <c r="D686" s="94"/>
      <c r="E686" s="292"/>
      <c r="F686" s="292"/>
      <c r="G686" s="292"/>
      <c r="H686" s="292"/>
      <c r="I686" s="292"/>
      <c r="J686" s="292"/>
      <c r="K686" s="292"/>
      <c r="L686" s="292"/>
      <c r="M686" s="292"/>
      <c r="N686" s="292"/>
      <c r="O686" s="292"/>
      <c r="P686" s="292"/>
      <c r="Q686" s="292"/>
      <c r="R686" s="292"/>
      <c r="S686" s="292"/>
      <c r="T686" s="292"/>
      <c r="U686" s="292"/>
      <c r="V686" s="292"/>
      <c r="W686" s="292"/>
      <c r="X686" s="292"/>
      <c r="Y686" s="292"/>
      <c r="Z686" s="292"/>
    </row>
    <row r="687" ht="12.75" customHeight="1">
      <c r="A687" s="292"/>
      <c r="B687" s="166"/>
      <c r="C687" s="293"/>
      <c r="D687" s="94"/>
      <c r="E687" s="292"/>
      <c r="F687" s="292"/>
      <c r="G687" s="292"/>
      <c r="H687" s="292"/>
      <c r="I687" s="292"/>
      <c r="J687" s="292"/>
      <c r="K687" s="292"/>
      <c r="L687" s="292"/>
      <c r="M687" s="292"/>
      <c r="N687" s="292"/>
      <c r="O687" s="292"/>
      <c r="P687" s="292"/>
      <c r="Q687" s="292"/>
      <c r="R687" s="292"/>
      <c r="S687" s="292"/>
      <c r="T687" s="292"/>
      <c r="U687" s="292"/>
      <c r="V687" s="292"/>
      <c r="W687" s="292"/>
      <c r="X687" s="292"/>
      <c r="Y687" s="292"/>
      <c r="Z687" s="292"/>
    </row>
    <row r="688" ht="12.75" customHeight="1">
      <c r="A688" s="292"/>
      <c r="B688" s="166"/>
      <c r="C688" s="293"/>
      <c r="D688" s="94"/>
      <c r="E688" s="292"/>
      <c r="F688" s="292"/>
      <c r="G688" s="292"/>
      <c r="H688" s="292"/>
      <c r="I688" s="292"/>
      <c r="J688" s="292"/>
      <c r="K688" s="292"/>
      <c r="L688" s="292"/>
      <c r="M688" s="292"/>
      <c r="N688" s="292"/>
      <c r="O688" s="292"/>
      <c r="P688" s="292"/>
      <c r="Q688" s="292"/>
      <c r="R688" s="292"/>
      <c r="S688" s="292"/>
      <c r="T688" s="292"/>
      <c r="U688" s="292"/>
      <c r="V688" s="292"/>
      <c r="W688" s="292"/>
      <c r="X688" s="292"/>
      <c r="Y688" s="292"/>
      <c r="Z688" s="292"/>
    </row>
    <row r="689" ht="12.75" customHeight="1">
      <c r="A689" s="292"/>
      <c r="B689" s="166"/>
      <c r="C689" s="293"/>
      <c r="D689" s="94"/>
      <c r="E689" s="292"/>
      <c r="F689" s="292"/>
      <c r="G689" s="292"/>
      <c r="H689" s="292"/>
      <c r="I689" s="292"/>
      <c r="J689" s="292"/>
      <c r="K689" s="292"/>
      <c r="L689" s="292"/>
      <c r="M689" s="292"/>
      <c r="N689" s="292"/>
      <c r="O689" s="292"/>
      <c r="P689" s="292"/>
      <c r="Q689" s="292"/>
      <c r="R689" s="292"/>
      <c r="S689" s="292"/>
      <c r="T689" s="292"/>
      <c r="U689" s="292"/>
      <c r="V689" s="292"/>
      <c r="W689" s="292"/>
      <c r="X689" s="292"/>
      <c r="Y689" s="292"/>
      <c r="Z689" s="292"/>
    </row>
    <row r="690" ht="12.75" customHeight="1">
      <c r="A690" s="292"/>
      <c r="B690" s="166"/>
      <c r="C690" s="293"/>
      <c r="D690" s="94"/>
      <c r="E690" s="292"/>
      <c r="F690" s="292"/>
      <c r="G690" s="292"/>
      <c r="H690" s="292"/>
      <c r="I690" s="292"/>
      <c r="J690" s="292"/>
      <c r="K690" s="292"/>
      <c r="L690" s="292"/>
      <c r="M690" s="292"/>
      <c r="N690" s="292"/>
      <c r="O690" s="292"/>
      <c r="P690" s="292"/>
      <c r="Q690" s="292"/>
      <c r="R690" s="292"/>
      <c r="S690" s="292"/>
      <c r="T690" s="292"/>
      <c r="U690" s="292"/>
      <c r="V690" s="292"/>
      <c r="W690" s="292"/>
      <c r="X690" s="292"/>
      <c r="Y690" s="292"/>
      <c r="Z690" s="292"/>
    </row>
    <row r="691" ht="12.75" customHeight="1">
      <c r="A691" s="292"/>
      <c r="B691" s="166"/>
      <c r="C691" s="293"/>
      <c r="D691" s="94"/>
      <c r="E691" s="292"/>
      <c r="F691" s="292"/>
      <c r="G691" s="292"/>
      <c r="H691" s="292"/>
      <c r="I691" s="292"/>
      <c r="J691" s="292"/>
      <c r="K691" s="292"/>
      <c r="L691" s="292"/>
      <c r="M691" s="292"/>
      <c r="N691" s="292"/>
      <c r="O691" s="292"/>
      <c r="P691" s="292"/>
      <c r="Q691" s="292"/>
      <c r="R691" s="292"/>
      <c r="S691" s="292"/>
      <c r="T691" s="292"/>
      <c r="U691" s="292"/>
      <c r="V691" s="292"/>
      <c r="W691" s="292"/>
      <c r="X691" s="292"/>
      <c r="Y691" s="292"/>
      <c r="Z691" s="292"/>
    </row>
    <row r="692" ht="12.75" customHeight="1">
      <c r="A692" s="292"/>
      <c r="B692" s="166"/>
      <c r="C692" s="293"/>
      <c r="D692" s="94"/>
      <c r="E692" s="292"/>
      <c r="F692" s="292"/>
      <c r="G692" s="292"/>
      <c r="H692" s="292"/>
      <c r="I692" s="292"/>
      <c r="J692" s="292"/>
      <c r="K692" s="292"/>
      <c r="L692" s="292"/>
      <c r="M692" s="292"/>
      <c r="N692" s="292"/>
      <c r="O692" s="292"/>
      <c r="P692" s="292"/>
      <c r="Q692" s="292"/>
      <c r="R692" s="292"/>
      <c r="S692" s="292"/>
      <c r="T692" s="292"/>
      <c r="U692" s="292"/>
      <c r="V692" s="292"/>
      <c r="W692" s="292"/>
      <c r="X692" s="292"/>
      <c r="Y692" s="292"/>
      <c r="Z692" s="292"/>
    </row>
    <row r="693" ht="12.75" customHeight="1">
      <c r="A693" s="292"/>
      <c r="B693" s="166"/>
      <c r="C693" s="293"/>
      <c r="D693" s="94"/>
      <c r="E693" s="292"/>
      <c r="F693" s="292"/>
      <c r="G693" s="292"/>
      <c r="H693" s="292"/>
      <c r="I693" s="292"/>
      <c r="J693" s="292"/>
      <c r="K693" s="292"/>
      <c r="L693" s="292"/>
      <c r="M693" s="292"/>
      <c r="N693" s="292"/>
      <c r="O693" s="292"/>
      <c r="P693" s="292"/>
      <c r="Q693" s="292"/>
      <c r="R693" s="292"/>
      <c r="S693" s="292"/>
      <c r="T693" s="292"/>
      <c r="U693" s="292"/>
      <c r="V693" s="292"/>
      <c r="W693" s="292"/>
      <c r="X693" s="292"/>
      <c r="Y693" s="292"/>
      <c r="Z693" s="292"/>
    </row>
    <row r="694" ht="12.75" customHeight="1">
      <c r="A694" s="292"/>
      <c r="B694" s="166"/>
      <c r="C694" s="293"/>
      <c r="D694" s="94"/>
      <c r="E694" s="292"/>
      <c r="F694" s="292"/>
      <c r="G694" s="292"/>
      <c r="H694" s="292"/>
      <c r="I694" s="292"/>
      <c r="J694" s="292"/>
      <c r="K694" s="292"/>
      <c r="L694" s="292"/>
      <c r="M694" s="292"/>
      <c r="N694" s="292"/>
      <c r="O694" s="292"/>
      <c r="P694" s="292"/>
      <c r="Q694" s="292"/>
      <c r="R694" s="292"/>
      <c r="S694" s="292"/>
      <c r="T694" s="292"/>
      <c r="U694" s="292"/>
      <c r="V694" s="292"/>
      <c r="W694" s="292"/>
      <c r="X694" s="292"/>
      <c r="Y694" s="292"/>
      <c r="Z694" s="292"/>
    </row>
    <row r="695" ht="12.75" customHeight="1">
      <c r="A695" s="292"/>
      <c r="B695" s="166"/>
      <c r="C695" s="293"/>
      <c r="D695" s="94"/>
      <c r="E695" s="292"/>
      <c r="F695" s="292"/>
      <c r="G695" s="292"/>
      <c r="H695" s="292"/>
      <c r="I695" s="292"/>
      <c r="J695" s="292"/>
      <c r="K695" s="292"/>
      <c r="L695" s="292"/>
      <c r="M695" s="292"/>
      <c r="N695" s="292"/>
      <c r="O695" s="292"/>
      <c r="P695" s="292"/>
      <c r="Q695" s="292"/>
      <c r="R695" s="292"/>
      <c r="S695" s="292"/>
      <c r="T695" s="292"/>
      <c r="U695" s="292"/>
      <c r="V695" s="292"/>
      <c r="W695" s="292"/>
      <c r="X695" s="292"/>
      <c r="Y695" s="292"/>
      <c r="Z695" s="292"/>
    </row>
    <row r="696" ht="12.75" customHeight="1">
      <c r="A696" s="292"/>
      <c r="B696" s="166"/>
      <c r="C696" s="293"/>
      <c r="D696" s="94"/>
      <c r="E696" s="292"/>
      <c r="F696" s="292"/>
      <c r="G696" s="292"/>
      <c r="H696" s="292"/>
      <c r="I696" s="292"/>
      <c r="J696" s="292"/>
      <c r="K696" s="292"/>
      <c r="L696" s="292"/>
      <c r="M696" s="292"/>
      <c r="N696" s="292"/>
      <c r="O696" s="292"/>
      <c r="P696" s="292"/>
      <c r="Q696" s="292"/>
      <c r="R696" s="292"/>
      <c r="S696" s="292"/>
      <c r="T696" s="292"/>
      <c r="U696" s="292"/>
      <c r="V696" s="292"/>
      <c r="W696" s="292"/>
      <c r="X696" s="292"/>
      <c r="Y696" s="292"/>
      <c r="Z696" s="292"/>
    </row>
    <row r="697" ht="12.75" customHeight="1">
      <c r="A697" s="292"/>
      <c r="B697" s="166"/>
      <c r="C697" s="293"/>
      <c r="D697" s="94"/>
      <c r="E697" s="292"/>
      <c r="F697" s="292"/>
      <c r="G697" s="292"/>
      <c r="H697" s="292"/>
      <c r="I697" s="292"/>
      <c r="J697" s="292"/>
      <c r="K697" s="292"/>
      <c r="L697" s="292"/>
      <c r="M697" s="292"/>
      <c r="N697" s="292"/>
      <c r="O697" s="292"/>
      <c r="P697" s="292"/>
      <c r="Q697" s="292"/>
      <c r="R697" s="292"/>
      <c r="S697" s="292"/>
      <c r="T697" s="292"/>
      <c r="U697" s="292"/>
      <c r="V697" s="292"/>
      <c r="W697" s="292"/>
      <c r="X697" s="292"/>
      <c r="Y697" s="292"/>
      <c r="Z697" s="292"/>
    </row>
    <row r="698" ht="12.75" customHeight="1">
      <c r="A698" s="292"/>
      <c r="B698" s="166"/>
      <c r="C698" s="293"/>
      <c r="D698" s="94"/>
      <c r="E698" s="292"/>
      <c r="F698" s="292"/>
      <c r="G698" s="292"/>
      <c r="H698" s="292"/>
      <c r="I698" s="292"/>
      <c r="J698" s="292"/>
      <c r="K698" s="292"/>
      <c r="L698" s="292"/>
      <c r="M698" s="292"/>
      <c r="N698" s="292"/>
      <c r="O698" s="292"/>
      <c r="P698" s="292"/>
      <c r="Q698" s="292"/>
      <c r="R698" s="292"/>
      <c r="S698" s="292"/>
      <c r="T698" s="292"/>
      <c r="U698" s="292"/>
      <c r="V698" s="292"/>
      <c r="W698" s="292"/>
      <c r="X698" s="292"/>
      <c r="Y698" s="292"/>
      <c r="Z698" s="292"/>
    </row>
    <row r="699" ht="12.75" customHeight="1">
      <c r="A699" s="292"/>
      <c r="B699" s="166"/>
      <c r="C699" s="293"/>
      <c r="D699" s="94"/>
      <c r="E699" s="292"/>
      <c r="F699" s="292"/>
      <c r="G699" s="292"/>
      <c r="H699" s="292"/>
      <c r="I699" s="292"/>
      <c r="J699" s="292"/>
      <c r="K699" s="292"/>
      <c r="L699" s="292"/>
      <c r="M699" s="292"/>
      <c r="N699" s="292"/>
      <c r="O699" s="292"/>
      <c r="P699" s="292"/>
      <c r="Q699" s="292"/>
      <c r="R699" s="292"/>
      <c r="S699" s="292"/>
      <c r="T699" s="292"/>
      <c r="U699" s="292"/>
      <c r="V699" s="292"/>
      <c r="W699" s="292"/>
      <c r="X699" s="292"/>
      <c r="Y699" s="292"/>
      <c r="Z699" s="292"/>
    </row>
    <row r="700" ht="12.75" customHeight="1">
      <c r="A700" s="292"/>
      <c r="B700" s="166"/>
      <c r="C700" s="293"/>
      <c r="D700" s="94"/>
      <c r="E700" s="292"/>
      <c r="F700" s="292"/>
      <c r="G700" s="292"/>
      <c r="H700" s="292"/>
      <c r="I700" s="292"/>
      <c r="J700" s="292"/>
      <c r="K700" s="292"/>
      <c r="L700" s="292"/>
      <c r="M700" s="292"/>
      <c r="N700" s="292"/>
      <c r="O700" s="292"/>
      <c r="P700" s="292"/>
      <c r="Q700" s="292"/>
      <c r="R700" s="292"/>
      <c r="S700" s="292"/>
      <c r="T700" s="292"/>
      <c r="U700" s="292"/>
      <c r="V700" s="292"/>
      <c r="W700" s="292"/>
      <c r="X700" s="292"/>
      <c r="Y700" s="292"/>
      <c r="Z700" s="292"/>
    </row>
    <row r="701" ht="12.75" customHeight="1">
      <c r="A701" s="292"/>
      <c r="B701" s="166"/>
      <c r="C701" s="293"/>
      <c r="D701" s="94"/>
      <c r="E701" s="292"/>
      <c r="F701" s="292"/>
      <c r="G701" s="292"/>
      <c r="H701" s="292"/>
      <c r="I701" s="292"/>
      <c r="J701" s="292"/>
      <c r="K701" s="292"/>
      <c r="L701" s="292"/>
      <c r="M701" s="292"/>
      <c r="N701" s="292"/>
      <c r="O701" s="292"/>
      <c r="P701" s="292"/>
      <c r="Q701" s="292"/>
      <c r="R701" s="292"/>
      <c r="S701" s="292"/>
      <c r="T701" s="292"/>
      <c r="U701" s="292"/>
      <c r="V701" s="292"/>
      <c r="W701" s="292"/>
      <c r="X701" s="292"/>
      <c r="Y701" s="292"/>
      <c r="Z701" s="292"/>
    </row>
    <row r="702" ht="12.75" customHeight="1">
      <c r="A702" s="292"/>
      <c r="B702" s="166"/>
      <c r="C702" s="293"/>
      <c r="D702" s="94"/>
      <c r="E702" s="292"/>
      <c r="F702" s="292"/>
      <c r="G702" s="292"/>
      <c r="H702" s="292"/>
      <c r="I702" s="292"/>
      <c r="J702" s="292"/>
      <c r="K702" s="292"/>
      <c r="L702" s="292"/>
      <c r="M702" s="292"/>
      <c r="N702" s="292"/>
      <c r="O702" s="292"/>
      <c r="P702" s="292"/>
      <c r="Q702" s="292"/>
      <c r="R702" s="292"/>
      <c r="S702" s="292"/>
      <c r="T702" s="292"/>
      <c r="U702" s="292"/>
      <c r="V702" s="292"/>
      <c r="W702" s="292"/>
      <c r="X702" s="292"/>
      <c r="Y702" s="292"/>
      <c r="Z702" s="292"/>
    </row>
    <row r="703" ht="12.75" customHeight="1">
      <c r="A703" s="292"/>
      <c r="B703" s="166"/>
      <c r="C703" s="293"/>
      <c r="D703" s="94"/>
      <c r="E703" s="292"/>
      <c r="F703" s="292"/>
      <c r="G703" s="292"/>
      <c r="H703" s="292"/>
      <c r="I703" s="292"/>
      <c r="J703" s="292"/>
      <c r="K703" s="292"/>
      <c r="L703" s="292"/>
      <c r="M703" s="292"/>
      <c r="N703" s="292"/>
      <c r="O703" s="292"/>
      <c r="P703" s="292"/>
      <c r="Q703" s="292"/>
      <c r="R703" s="292"/>
      <c r="S703" s="292"/>
      <c r="T703" s="292"/>
      <c r="U703" s="292"/>
      <c r="V703" s="292"/>
      <c r="W703" s="292"/>
      <c r="X703" s="292"/>
      <c r="Y703" s="292"/>
      <c r="Z703" s="292"/>
    </row>
    <row r="704" ht="12.75" customHeight="1">
      <c r="A704" s="292"/>
      <c r="B704" s="166"/>
      <c r="C704" s="293"/>
      <c r="D704" s="94"/>
      <c r="E704" s="292"/>
      <c r="F704" s="292"/>
      <c r="G704" s="292"/>
      <c r="H704" s="292"/>
      <c r="I704" s="292"/>
      <c r="J704" s="292"/>
      <c r="K704" s="292"/>
      <c r="L704" s="292"/>
      <c r="M704" s="292"/>
      <c r="N704" s="292"/>
      <c r="O704" s="292"/>
      <c r="P704" s="292"/>
      <c r="Q704" s="292"/>
      <c r="R704" s="292"/>
      <c r="S704" s="292"/>
      <c r="T704" s="292"/>
      <c r="U704" s="292"/>
      <c r="V704" s="292"/>
      <c r="W704" s="292"/>
      <c r="X704" s="292"/>
      <c r="Y704" s="292"/>
      <c r="Z704" s="292"/>
    </row>
    <row r="705" ht="12.75" customHeight="1">
      <c r="A705" s="292"/>
      <c r="B705" s="166"/>
      <c r="C705" s="293"/>
      <c r="D705" s="94"/>
      <c r="E705" s="292"/>
      <c r="F705" s="292"/>
      <c r="G705" s="292"/>
      <c r="H705" s="292"/>
      <c r="I705" s="292"/>
      <c r="J705" s="292"/>
      <c r="K705" s="292"/>
      <c r="L705" s="292"/>
      <c r="M705" s="292"/>
      <c r="N705" s="292"/>
      <c r="O705" s="292"/>
      <c r="P705" s="292"/>
      <c r="Q705" s="292"/>
      <c r="R705" s="292"/>
      <c r="S705" s="292"/>
      <c r="T705" s="292"/>
      <c r="U705" s="292"/>
      <c r="V705" s="292"/>
      <c r="W705" s="292"/>
      <c r="X705" s="292"/>
      <c r="Y705" s="292"/>
      <c r="Z705" s="292"/>
    </row>
    <row r="706" ht="12.75" customHeight="1">
      <c r="A706" s="292"/>
      <c r="B706" s="166"/>
      <c r="C706" s="293"/>
      <c r="D706" s="94"/>
      <c r="E706" s="292"/>
      <c r="F706" s="292"/>
      <c r="G706" s="292"/>
      <c r="H706" s="292"/>
      <c r="I706" s="292"/>
      <c r="J706" s="292"/>
      <c r="K706" s="292"/>
      <c r="L706" s="292"/>
      <c r="M706" s="292"/>
      <c r="N706" s="292"/>
      <c r="O706" s="292"/>
      <c r="P706" s="292"/>
      <c r="Q706" s="292"/>
      <c r="R706" s="292"/>
      <c r="S706" s="292"/>
      <c r="T706" s="292"/>
      <c r="U706" s="292"/>
      <c r="V706" s="292"/>
      <c r="W706" s="292"/>
      <c r="X706" s="292"/>
      <c r="Y706" s="292"/>
      <c r="Z706" s="292"/>
    </row>
    <row r="707" ht="12.75" customHeight="1">
      <c r="A707" s="292"/>
      <c r="B707" s="166"/>
      <c r="C707" s="293"/>
      <c r="D707" s="94"/>
      <c r="E707" s="292"/>
      <c r="F707" s="292"/>
      <c r="G707" s="292"/>
      <c r="H707" s="292"/>
      <c r="I707" s="292"/>
      <c r="J707" s="292"/>
      <c r="K707" s="292"/>
      <c r="L707" s="292"/>
      <c r="M707" s="292"/>
      <c r="N707" s="292"/>
      <c r="O707" s="292"/>
      <c r="P707" s="292"/>
      <c r="Q707" s="292"/>
      <c r="R707" s="292"/>
      <c r="S707" s="292"/>
      <c r="T707" s="292"/>
      <c r="U707" s="292"/>
      <c r="V707" s="292"/>
      <c r="W707" s="292"/>
      <c r="X707" s="292"/>
      <c r="Y707" s="292"/>
      <c r="Z707" s="292"/>
    </row>
    <row r="708" ht="12.75" customHeight="1">
      <c r="A708" s="292"/>
      <c r="B708" s="166"/>
      <c r="C708" s="293"/>
      <c r="D708" s="94"/>
      <c r="E708" s="292"/>
      <c r="F708" s="292"/>
      <c r="G708" s="292"/>
      <c r="H708" s="292"/>
      <c r="I708" s="292"/>
      <c r="J708" s="292"/>
      <c r="K708" s="292"/>
      <c r="L708" s="292"/>
      <c r="M708" s="292"/>
      <c r="N708" s="292"/>
      <c r="O708" s="292"/>
      <c r="P708" s="292"/>
      <c r="Q708" s="292"/>
      <c r="R708" s="292"/>
      <c r="S708" s="292"/>
      <c r="T708" s="292"/>
      <c r="U708" s="292"/>
      <c r="V708" s="292"/>
      <c r="W708" s="292"/>
      <c r="X708" s="292"/>
      <c r="Y708" s="292"/>
      <c r="Z708" s="292"/>
    </row>
    <row r="709" ht="12.75" customHeight="1">
      <c r="A709" s="292"/>
      <c r="B709" s="166"/>
      <c r="C709" s="293"/>
      <c r="D709" s="94"/>
      <c r="E709" s="292"/>
      <c r="F709" s="292"/>
      <c r="G709" s="292"/>
      <c r="H709" s="292"/>
      <c r="I709" s="292"/>
      <c r="J709" s="292"/>
      <c r="K709" s="292"/>
      <c r="L709" s="292"/>
      <c r="M709" s="292"/>
      <c r="N709" s="292"/>
      <c r="O709" s="292"/>
      <c r="P709" s="292"/>
      <c r="Q709" s="292"/>
      <c r="R709" s="292"/>
      <c r="S709" s="292"/>
      <c r="T709" s="292"/>
      <c r="U709" s="292"/>
      <c r="V709" s="292"/>
      <c r="W709" s="292"/>
      <c r="X709" s="292"/>
      <c r="Y709" s="292"/>
      <c r="Z709" s="292"/>
    </row>
    <row r="710" ht="12.75" customHeight="1">
      <c r="A710" s="292"/>
      <c r="B710" s="166"/>
      <c r="C710" s="293"/>
      <c r="D710" s="94"/>
      <c r="E710" s="292"/>
      <c r="F710" s="292"/>
      <c r="G710" s="292"/>
      <c r="H710" s="292"/>
      <c r="I710" s="292"/>
      <c r="J710" s="292"/>
      <c r="K710" s="292"/>
      <c r="L710" s="292"/>
      <c r="M710" s="292"/>
      <c r="N710" s="292"/>
      <c r="O710" s="292"/>
      <c r="P710" s="292"/>
      <c r="Q710" s="292"/>
      <c r="R710" s="292"/>
      <c r="S710" s="292"/>
      <c r="T710" s="292"/>
      <c r="U710" s="292"/>
      <c r="V710" s="292"/>
      <c r="W710" s="292"/>
      <c r="X710" s="292"/>
      <c r="Y710" s="292"/>
      <c r="Z710" s="292"/>
    </row>
    <row r="711" ht="12.75" customHeight="1">
      <c r="A711" s="292"/>
      <c r="B711" s="166"/>
      <c r="C711" s="293"/>
      <c r="D711" s="94"/>
      <c r="E711" s="292"/>
      <c r="F711" s="292"/>
      <c r="G711" s="292"/>
      <c r="H711" s="292"/>
      <c r="I711" s="292"/>
      <c r="J711" s="292"/>
      <c r="K711" s="292"/>
      <c r="L711" s="292"/>
      <c r="M711" s="292"/>
      <c r="N711" s="292"/>
      <c r="O711" s="292"/>
      <c r="P711" s="292"/>
      <c r="Q711" s="292"/>
      <c r="R711" s="292"/>
      <c r="S711" s="292"/>
      <c r="T711" s="292"/>
      <c r="U711" s="292"/>
      <c r="V711" s="292"/>
      <c r="W711" s="292"/>
      <c r="X711" s="292"/>
      <c r="Y711" s="292"/>
      <c r="Z711" s="292"/>
    </row>
    <row r="712" ht="12.75" customHeight="1">
      <c r="A712" s="292"/>
      <c r="B712" s="166"/>
      <c r="C712" s="293"/>
      <c r="D712" s="94"/>
      <c r="E712" s="292"/>
      <c r="F712" s="292"/>
      <c r="G712" s="292"/>
      <c r="H712" s="292"/>
      <c r="I712" s="292"/>
      <c r="J712" s="292"/>
      <c r="K712" s="292"/>
      <c r="L712" s="292"/>
      <c r="M712" s="292"/>
      <c r="N712" s="292"/>
      <c r="O712" s="292"/>
      <c r="P712" s="292"/>
      <c r="Q712" s="292"/>
      <c r="R712" s="292"/>
      <c r="S712" s="292"/>
      <c r="T712" s="292"/>
      <c r="U712" s="292"/>
      <c r="V712" s="292"/>
      <c r="W712" s="292"/>
      <c r="X712" s="292"/>
      <c r="Y712" s="292"/>
      <c r="Z712" s="292"/>
    </row>
    <row r="713" ht="12.75" customHeight="1">
      <c r="A713" s="292"/>
      <c r="B713" s="166"/>
      <c r="C713" s="293"/>
      <c r="D713" s="94"/>
      <c r="E713" s="292"/>
      <c r="F713" s="292"/>
      <c r="G713" s="292"/>
      <c r="H713" s="292"/>
      <c r="I713" s="292"/>
      <c r="J713" s="292"/>
      <c r="K713" s="292"/>
      <c r="L713" s="292"/>
      <c r="M713" s="292"/>
      <c r="N713" s="292"/>
      <c r="O713" s="292"/>
      <c r="P713" s="292"/>
      <c r="Q713" s="292"/>
      <c r="R713" s="292"/>
      <c r="S713" s="292"/>
      <c r="T713" s="292"/>
      <c r="U713" s="292"/>
      <c r="V713" s="292"/>
      <c r="W713" s="292"/>
      <c r="X713" s="292"/>
      <c r="Y713" s="292"/>
      <c r="Z713" s="292"/>
    </row>
    <row r="714" ht="12.75" customHeight="1">
      <c r="A714" s="292"/>
      <c r="B714" s="166"/>
      <c r="C714" s="293"/>
      <c r="D714" s="94"/>
      <c r="E714" s="292"/>
      <c r="F714" s="292"/>
      <c r="G714" s="292"/>
      <c r="H714" s="292"/>
      <c r="I714" s="292"/>
      <c r="J714" s="292"/>
      <c r="K714" s="292"/>
      <c r="L714" s="292"/>
      <c r="M714" s="292"/>
      <c r="N714" s="292"/>
      <c r="O714" s="292"/>
      <c r="P714" s="292"/>
      <c r="Q714" s="292"/>
      <c r="R714" s="292"/>
      <c r="S714" s="292"/>
      <c r="T714" s="292"/>
      <c r="U714" s="292"/>
      <c r="V714" s="292"/>
      <c r="W714" s="292"/>
      <c r="X714" s="292"/>
      <c r="Y714" s="292"/>
      <c r="Z714" s="292"/>
    </row>
    <row r="715" ht="12.75" customHeight="1">
      <c r="A715" s="292"/>
      <c r="B715" s="166"/>
      <c r="C715" s="293"/>
      <c r="D715" s="94"/>
      <c r="E715" s="292"/>
      <c r="F715" s="292"/>
      <c r="G715" s="292"/>
      <c r="H715" s="292"/>
      <c r="I715" s="292"/>
      <c r="J715" s="292"/>
      <c r="K715" s="292"/>
      <c r="L715" s="292"/>
      <c r="M715" s="292"/>
      <c r="N715" s="292"/>
      <c r="O715" s="292"/>
      <c r="P715" s="292"/>
      <c r="Q715" s="292"/>
      <c r="R715" s="292"/>
      <c r="S715" s="292"/>
      <c r="T715" s="292"/>
      <c r="U715" s="292"/>
      <c r="V715" s="292"/>
      <c r="W715" s="292"/>
      <c r="X715" s="292"/>
      <c r="Y715" s="292"/>
      <c r="Z715" s="292"/>
    </row>
    <row r="716" ht="12.75" customHeight="1">
      <c r="A716" s="292"/>
      <c r="B716" s="166"/>
      <c r="C716" s="293"/>
      <c r="D716" s="94"/>
      <c r="E716" s="292"/>
      <c r="F716" s="292"/>
      <c r="G716" s="292"/>
      <c r="H716" s="292"/>
      <c r="I716" s="292"/>
      <c r="J716" s="292"/>
      <c r="K716" s="292"/>
      <c r="L716" s="292"/>
      <c r="M716" s="292"/>
      <c r="N716" s="292"/>
      <c r="O716" s="292"/>
      <c r="P716" s="292"/>
      <c r="Q716" s="292"/>
      <c r="R716" s="292"/>
      <c r="S716" s="292"/>
      <c r="T716" s="292"/>
      <c r="U716" s="292"/>
      <c r="V716" s="292"/>
      <c r="W716" s="292"/>
      <c r="X716" s="292"/>
      <c r="Y716" s="292"/>
      <c r="Z716" s="292"/>
    </row>
    <row r="717" ht="12.75" customHeight="1">
      <c r="A717" s="292"/>
      <c r="B717" s="166"/>
      <c r="C717" s="293"/>
      <c r="D717" s="94"/>
      <c r="E717" s="292"/>
      <c r="F717" s="292"/>
      <c r="G717" s="292"/>
      <c r="H717" s="292"/>
      <c r="I717" s="292"/>
      <c r="J717" s="292"/>
      <c r="K717" s="292"/>
      <c r="L717" s="292"/>
      <c r="M717" s="292"/>
      <c r="N717" s="292"/>
      <c r="O717" s="292"/>
      <c r="P717" s="292"/>
      <c r="Q717" s="292"/>
      <c r="R717" s="292"/>
      <c r="S717" s="292"/>
      <c r="T717" s="292"/>
      <c r="U717" s="292"/>
      <c r="V717" s="292"/>
      <c r="W717" s="292"/>
      <c r="X717" s="292"/>
      <c r="Y717" s="292"/>
      <c r="Z717" s="292"/>
    </row>
    <row r="718" ht="12.75" customHeight="1">
      <c r="A718" s="292"/>
      <c r="B718" s="166"/>
      <c r="C718" s="293"/>
      <c r="D718" s="94"/>
      <c r="E718" s="292"/>
      <c r="F718" s="292"/>
      <c r="G718" s="292"/>
      <c r="H718" s="292"/>
      <c r="I718" s="292"/>
      <c r="J718" s="292"/>
      <c r="K718" s="292"/>
      <c r="L718" s="292"/>
      <c r="M718" s="292"/>
      <c r="N718" s="292"/>
      <c r="O718" s="292"/>
      <c r="P718" s="292"/>
      <c r="Q718" s="292"/>
      <c r="R718" s="292"/>
      <c r="S718" s="292"/>
      <c r="T718" s="292"/>
      <c r="U718" s="292"/>
      <c r="V718" s="292"/>
      <c r="W718" s="292"/>
      <c r="X718" s="292"/>
      <c r="Y718" s="292"/>
      <c r="Z718" s="292"/>
    </row>
    <row r="719" ht="12.75" customHeight="1">
      <c r="A719" s="292"/>
      <c r="B719" s="166"/>
      <c r="C719" s="293"/>
      <c r="D719" s="94"/>
      <c r="E719" s="292"/>
      <c r="F719" s="292"/>
      <c r="G719" s="292"/>
      <c r="H719" s="292"/>
      <c r="I719" s="292"/>
      <c r="J719" s="292"/>
      <c r="K719" s="292"/>
      <c r="L719" s="292"/>
      <c r="M719" s="292"/>
      <c r="N719" s="292"/>
      <c r="O719" s="292"/>
      <c r="P719" s="292"/>
      <c r="Q719" s="292"/>
      <c r="R719" s="292"/>
      <c r="S719" s="292"/>
      <c r="T719" s="292"/>
      <c r="U719" s="292"/>
      <c r="V719" s="292"/>
      <c r="W719" s="292"/>
      <c r="X719" s="292"/>
      <c r="Y719" s="292"/>
      <c r="Z719" s="292"/>
    </row>
    <row r="720" ht="12.75" customHeight="1">
      <c r="A720" s="292"/>
      <c r="B720" s="166"/>
      <c r="C720" s="293"/>
      <c r="D720" s="94"/>
      <c r="E720" s="292"/>
      <c r="F720" s="292"/>
      <c r="G720" s="292"/>
      <c r="H720" s="292"/>
      <c r="I720" s="292"/>
      <c r="J720" s="292"/>
      <c r="K720" s="292"/>
      <c r="L720" s="292"/>
      <c r="M720" s="292"/>
      <c r="N720" s="292"/>
      <c r="O720" s="292"/>
      <c r="P720" s="292"/>
      <c r="Q720" s="292"/>
      <c r="R720" s="292"/>
      <c r="S720" s="292"/>
      <c r="T720" s="292"/>
      <c r="U720" s="292"/>
      <c r="V720" s="292"/>
      <c r="W720" s="292"/>
      <c r="X720" s="292"/>
      <c r="Y720" s="292"/>
      <c r="Z720" s="292"/>
    </row>
    <row r="721" ht="12.75" customHeight="1">
      <c r="A721" s="292"/>
      <c r="B721" s="166"/>
      <c r="C721" s="293"/>
      <c r="D721" s="94"/>
      <c r="E721" s="292"/>
      <c r="F721" s="292"/>
      <c r="G721" s="292"/>
      <c r="H721" s="292"/>
      <c r="I721" s="292"/>
      <c r="J721" s="292"/>
      <c r="K721" s="292"/>
      <c r="L721" s="292"/>
      <c r="M721" s="292"/>
      <c r="N721" s="292"/>
      <c r="O721" s="292"/>
      <c r="P721" s="292"/>
      <c r="Q721" s="292"/>
      <c r="R721" s="292"/>
      <c r="S721" s="292"/>
      <c r="T721" s="292"/>
      <c r="U721" s="292"/>
      <c r="V721" s="292"/>
      <c r="W721" s="292"/>
      <c r="X721" s="292"/>
      <c r="Y721" s="292"/>
      <c r="Z721" s="292"/>
    </row>
    <row r="722" ht="12.75" customHeight="1">
      <c r="A722" s="292"/>
      <c r="B722" s="166"/>
      <c r="C722" s="293"/>
      <c r="D722" s="94"/>
      <c r="E722" s="292"/>
      <c r="F722" s="292"/>
      <c r="G722" s="292"/>
      <c r="H722" s="292"/>
      <c r="I722" s="292"/>
      <c r="J722" s="292"/>
      <c r="K722" s="292"/>
      <c r="L722" s="292"/>
      <c r="M722" s="292"/>
      <c r="N722" s="292"/>
      <c r="O722" s="292"/>
      <c r="P722" s="292"/>
      <c r="Q722" s="292"/>
      <c r="R722" s="292"/>
      <c r="S722" s="292"/>
      <c r="T722" s="292"/>
      <c r="U722" s="292"/>
      <c r="V722" s="292"/>
      <c r="W722" s="292"/>
      <c r="X722" s="292"/>
      <c r="Y722" s="292"/>
      <c r="Z722" s="292"/>
    </row>
    <row r="723" ht="12.75" customHeight="1">
      <c r="A723" s="292"/>
      <c r="B723" s="166"/>
      <c r="C723" s="293"/>
      <c r="D723" s="94"/>
      <c r="E723" s="292"/>
      <c r="F723" s="292"/>
      <c r="G723" s="292"/>
      <c r="H723" s="292"/>
      <c r="I723" s="292"/>
      <c r="J723" s="292"/>
      <c r="K723" s="292"/>
      <c r="L723" s="292"/>
      <c r="M723" s="292"/>
      <c r="N723" s="292"/>
      <c r="O723" s="292"/>
      <c r="P723" s="292"/>
      <c r="Q723" s="292"/>
      <c r="R723" s="292"/>
      <c r="S723" s="292"/>
      <c r="T723" s="292"/>
      <c r="U723" s="292"/>
      <c r="V723" s="292"/>
      <c r="W723" s="292"/>
      <c r="X723" s="292"/>
      <c r="Y723" s="292"/>
      <c r="Z723" s="292"/>
    </row>
    <row r="724" ht="12.75" customHeight="1">
      <c r="A724" s="292"/>
      <c r="B724" s="166"/>
      <c r="C724" s="293"/>
      <c r="D724" s="94"/>
      <c r="E724" s="292"/>
      <c r="F724" s="292"/>
      <c r="G724" s="292"/>
      <c r="H724" s="292"/>
      <c r="I724" s="292"/>
      <c r="J724" s="292"/>
      <c r="K724" s="292"/>
      <c r="L724" s="292"/>
      <c r="M724" s="292"/>
      <c r="N724" s="292"/>
      <c r="O724" s="292"/>
      <c r="P724" s="292"/>
      <c r="Q724" s="292"/>
      <c r="R724" s="292"/>
      <c r="S724" s="292"/>
      <c r="T724" s="292"/>
      <c r="U724" s="292"/>
      <c r="V724" s="292"/>
      <c r="W724" s="292"/>
      <c r="X724" s="292"/>
      <c r="Y724" s="292"/>
      <c r="Z724" s="292"/>
    </row>
    <row r="725" ht="12.75" customHeight="1">
      <c r="A725" s="292"/>
      <c r="B725" s="166"/>
      <c r="C725" s="293"/>
      <c r="D725" s="94"/>
      <c r="E725" s="292"/>
      <c r="F725" s="292"/>
      <c r="G725" s="292"/>
      <c r="H725" s="292"/>
      <c r="I725" s="292"/>
      <c r="J725" s="292"/>
      <c r="K725" s="292"/>
      <c r="L725" s="292"/>
      <c r="M725" s="292"/>
      <c r="N725" s="292"/>
      <c r="O725" s="292"/>
      <c r="P725" s="292"/>
      <c r="Q725" s="292"/>
      <c r="R725" s="292"/>
      <c r="S725" s="292"/>
      <c r="T725" s="292"/>
      <c r="U725" s="292"/>
      <c r="V725" s="292"/>
      <c r="W725" s="292"/>
      <c r="X725" s="292"/>
      <c r="Y725" s="292"/>
      <c r="Z725" s="292"/>
    </row>
    <row r="726" ht="12.75" customHeight="1">
      <c r="A726" s="292"/>
      <c r="B726" s="166"/>
      <c r="C726" s="293"/>
      <c r="D726" s="94"/>
      <c r="E726" s="292"/>
      <c r="F726" s="292"/>
      <c r="G726" s="292"/>
      <c r="H726" s="292"/>
      <c r="I726" s="292"/>
      <c r="J726" s="292"/>
      <c r="K726" s="292"/>
      <c r="L726" s="292"/>
      <c r="M726" s="292"/>
      <c r="N726" s="292"/>
      <c r="O726" s="292"/>
      <c r="P726" s="292"/>
      <c r="Q726" s="292"/>
      <c r="R726" s="292"/>
      <c r="S726" s="292"/>
      <c r="T726" s="292"/>
      <c r="U726" s="292"/>
      <c r="V726" s="292"/>
      <c r="W726" s="292"/>
      <c r="X726" s="292"/>
      <c r="Y726" s="292"/>
      <c r="Z726" s="292"/>
    </row>
    <row r="727" ht="12.75" customHeight="1">
      <c r="A727" s="292"/>
      <c r="B727" s="166"/>
      <c r="C727" s="293"/>
      <c r="D727" s="94"/>
      <c r="E727" s="292"/>
      <c r="F727" s="292"/>
      <c r="G727" s="292"/>
      <c r="H727" s="292"/>
      <c r="I727" s="292"/>
      <c r="J727" s="292"/>
      <c r="K727" s="292"/>
      <c r="L727" s="292"/>
      <c r="M727" s="292"/>
      <c r="N727" s="292"/>
      <c r="O727" s="292"/>
      <c r="P727" s="292"/>
      <c r="Q727" s="292"/>
      <c r="R727" s="292"/>
      <c r="S727" s="292"/>
      <c r="T727" s="292"/>
      <c r="U727" s="292"/>
      <c r="V727" s="292"/>
      <c r="W727" s="292"/>
      <c r="X727" s="292"/>
      <c r="Y727" s="292"/>
      <c r="Z727" s="292"/>
    </row>
    <row r="728" ht="12.75" customHeight="1">
      <c r="A728" s="292"/>
      <c r="B728" s="166"/>
      <c r="C728" s="293"/>
      <c r="D728" s="94"/>
      <c r="E728" s="292"/>
      <c r="F728" s="292"/>
      <c r="G728" s="292"/>
      <c r="H728" s="292"/>
      <c r="I728" s="292"/>
      <c r="J728" s="292"/>
      <c r="K728" s="292"/>
      <c r="L728" s="292"/>
      <c r="M728" s="292"/>
      <c r="N728" s="292"/>
      <c r="O728" s="292"/>
      <c r="P728" s="292"/>
      <c r="Q728" s="292"/>
      <c r="R728" s="292"/>
      <c r="S728" s="292"/>
      <c r="T728" s="292"/>
      <c r="U728" s="292"/>
      <c r="V728" s="292"/>
      <c r="W728" s="292"/>
      <c r="X728" s="292"/>
      <c r="Y728" s="292"/>
      <c r="Z728" s="292"/>
    </row>
    <row r="729" ht="12.75" customHeight="1">
      <c r="A729" s="292"/>
      <c r="B729" s="166"/>
      <c r="C729" s="293"/>
      <c r="D729" s="94"/>
      <c r="E729" s="292"/>
      <c r="F729" s="292"/>
      <c r="G729" s="292"/>
      <c r="H729" s="292"/>
      <c r="I729" s="292"/>
      <c r="J729" s="292"/>
      <c r="K729" s="292"/>
      <c r="L729" s="292"/>
      <c r="M729" s="292"/>
      <c r="N729" s="292"/>
      <c r="O729" s="292"/>
      <c r="P729" s="292"/>
      <c r="Q729" s="292"/>
      <c r="R729" s="292"/>
      <c r="S729" s="292"/>
      <c r="T729" s="292"/>
      <c r="U729" s="292"/>
      <c r="V729" s="292"/>
      <c r="W729" s="292"/>
      <c r="X729" s="292"/>
      <c r="Y729" s="292"/>
      <c r="Z729" s="292"/>
    </row>
    <row r="730" ht="12.75" customHeight="1">
      <c r="A730" s="292"/>
      <c r="B730" s="166"/>
      <c r="C730" s="293"/>
      <c r="D730" s="94"/>
      <c r="E730" s="292"/>
      <c r="F730" s="292"/>
      <c r="G730" s="292"/>
      <c r="H730" s="292"/>
      <c r="I730" s="292"/>
      <c r="J730" s="292"/>
      <c r="K730" s="292"/>
      <c r="L730" s="292"/>
      <c r="M730" s="292"/>
      <c r="N730" s="292"/>
      <c r="O730" s="292"/>
      <c r="P730" s="292"/>
      <c r="Q730" s="292"/>
      <c r="R730" s="292"/>
      <c r="S730" s="292"/>
      <c r="T730" s="292"/>
      <c r="U730" s="292"/>
      <c r="V730" s="292"/>
      <c r="W730" s="292"/>
      <c r="X730" s="292"/>
      <c r="Y730" s="292"/>
      <c r="Z730" s="292"/>
    </row>
    <row r="731" ht="12.75" customHeight="1">
      <c r="A731" s="292"/>
      <c r="B731" s="166"/>
      <c r="C731" s="293"/>
      <c r="D731" s="94"/>
      <c r="E731" s="292"/>
      <c r="F731" s="292"/>
      <c r="G731" s="292"/>
      <c r="H731" s="292"/>
      <c r="I731" s="292"/>
      <c r="J731" s="292"/>
      <c r="K731" s="292"/>
      <c r="L731" s="292"/>
      <c r="M731" s="292"/>
      <c r="N731" s="292"/>
      <c r="O731" s="292"/>
      <c r="P731" s="292"/>
      <c r="Q731" s="292"/>
      <c r="R731" s="292"/>
      <c r="S731" s="292"/>
      <c r="T731" s="292"/>
      <c r="U731" s="292"/>
      <c r="V731" s="292"/>
      <c r="W731" s="292"/>
      <c r="X731" s="292"/>
      <c r="Y731" s="292"/>
      <c r="Z731" s="292"/>
    </row>
    <row r="732" ht="12.75" customHeight="1">
      <c r="A732" s="292"/>
      <c r="B732" s="166"/>
      <c r="C732" s="293"/>
      <c r="D732" s="94"/>
      <c r="E732" s="292"/>
      <c r="F732" s="292"/>
      <c r="G732" s="292"/>
      <c r="H732" s="292"/>
      <c r="I732" s="292"/>
      <c r="J732" s="292"/>
      <c r="K732" s="292"/>
      <c r="L732" s="292"/>
      <c r="M732" s="292"/>
      <c r="N732" s="292"/>
      <c r="O732" s="292"/>
      <c r="P732" s="292"/>
      <c r="Q732" s="292"/>
      <c r="R732" s="292"/>
      <c r="S732" s="292"/>
      <c r="T732" s="292"/>
      <c r="U732" s="292"/>
      <c r="V732" s="292"/>
      <c r="W732" s="292"/>
      <c r="X732" s="292"/>
      <c r="Y732" s="292"/>
      <c r="Z732" s="292"/>
    </row>
    <row r="733" ht="12.75" customHeight="1">
      <c r="A733" s="292"/>
      <c r="B733" s="166"/>
      <c r="C733" s="293"/>
      <c r="D733" s="94"/>
      <c r="E733" s="292"/>
      <c r="F733" s="292"/>
      <c r="G733" s="292"/>
      <c r="H733" s="292"/>
      <c r="I733" s="292"/>
      <c r="J733" s="292"/>
      <c r="K733" s="292"/>
      <c r="L733" s="292"/>
      <c r="M733" s="292"/>
      <c r="N733" s="292"/>
      <c r="O733" s="292"/>
      <c r="P733" s="292"/>
      <c r="Q733" s="292"/>
      <c r="R733" s="292"/>
      <c r="S733" s="292"/>
      <c r="T733" s="292"/>
      <c r="U733" s="292"/>
      <c r="V733" s="292"/>
      <c r="W733" s="292"/>
      <c r="X733" s="292"/>
      <c r="Y733" s="292"/>
      <c r="Z733" s="292"/>
    </row>
    <row r="734" ht="12.75" customHeight="1">
      <c r="A734" s="292"/>
      <c r="B734" s="166"/>
      <c r="C734" s="293"/>
      <c r="D734" s="94"/>
      <c r="E734" s="292"/>
      <c r="F734" s="292"/>
      <c r="G734" s="292"/>
      <c r="H734" s="292"/>
      <c r="I734" s="292"/>
      <c r="J734" s="292"/>
      <c r="K734" s="292"/>
      <c r="L734" s="292"/>
      <c r="M734" s="292"/>
      <c r="N734" s="292"/>
      <c r="O734" s="292"/>
      <c r="P734" s="292"/>
      <c r="Q734" s="292"/>
      <c r="R734" s="292"/>
      <c r="S734" s="292"/>
      <c r="T734" s="292"/>
      <c r="U734" s="292"/>
      <c r="V734" s="292"/>
      <c r="W734" s="292"/>
      <c r="X734" s="292"/>
      <c r="Y734" s="292"/>
      <c r="Z734" s="292"/>
    </row>
    <row r="735" ht="12.75" customHeight="1">
      <c r="A735" s="292"/>
      <c r="B735" s="166"/>
      <c r="C735" s="293"/>
      <c r="D735" s="94"/>
      <c r="E735" s="292"/>
      <c r="F735" s="292"/>
      <c r="G735" s="292"/>
      <c r="H735" s="292"/>
      <c r="I735" s="292"/>
      <c r="J735" s="292"/>
      <c r="K735" s="292"/>
      <c r="L735" s="292"/>
      <c r="M735" s="292"/>
      <c r="N735" s="292"/>
      <c r="O735" s="292"/>
      <c r="P735" s="292"/>
      <c r="Q735" s="292"/>
      <c r="R735" s="292"/>
      <c r="S735" s="292"/>
      <c r="T735" s="292"/>
      <c r="U735" s="292"/>
      <c r="V735" s="292"/>
      <c r="W735" s="292"/>
      <c r="X735" s="292"/>
      <c r="Y735" s="292"/>
      <c r="Z735" s="292"/>
    </row>
    <row r="736" ht="12.75" customHeight="1">
      <c r="A736" s="292"/>
      <c r="B736" s="166"/>
      <c r="C736" s="293"/>
      <c r="D736" s="94"/>
      <c r="E736" s="292"/>
      <c r="F736" s="292"/>
      <c r="G736" s="292"/>
      <c r="H736" s="292"/>
      <c r="I736" s="292"/>
      <c r="J736" s="292"/>
      <c r="K736" s="292"/>
      <c r="L736" s="292"/>
      <c r="M736" s="292"/>
      <c r="N736" s="292"/>
      <c r="O736" s="292"/>
      <c r="P736" s="292"/>
      <c r="Q736" s="292"/>
      <c r="R736" s="292"/>
      <c r="S736" s="292"/>
      <c r="T736" s="292"/>
      <c r="U736" s="292"/>
      <c r="V736" s="292"/>
      <c r="W736" s="292"/>
      <c r="X736" s="292"/>
      <c r="Y736" s="292"/>
      <c r="Z736" s="292"/>
    </row>
    <row r="737" ht="12.75" customHeight="1">
      <c r="A737" s="292"/>
      <c r="B737" s="166"/>
      <c r="C737" s="293"/>
      <c r="D737" s="94"/>
      <c r="E737" s="292"/>
      <c r="F737" s="292"/>
      <c r="G737" s="292"/>
      <c r="H737" s="292"/>
      <c r="I737" s="292"/>
      <c r="J737" s="292"/>
      <c r="K737" s="292"/>
      <c r="L737" s="292"/>
      <c r="M737" s="292"/>
      <c r="N737" s="292"/>
      <c r="O737" s="292"/>
      <c r="P737" s="292"/>
      <c r="Q737" s="292"/>
      <c r="R737" s="292"/>
      <c r="S737" s="292"/>
      <c r="T737" s="292"/>
      <c r="U737" s="292"/>
      <c r="V737" s="292"/>
      <c r="W737" s="292"/>
      <c r="X737" s="292"/>
      <c r="Y737" s="292"/>
      <c r="Z737" s="292"/>
    </row>
    <row r="738" ht="12.75" customHeight="1">
      <c r="A738" s="292"/>
      <c r="B738" s="166"/>
      <c r="C738" s="293"/>
      <c r="D738" s="94"/>
      <c r="E738" s="292"/>
      <c r="F738" s="292"/>
      <c r="G738" s="292"/>
      <c r="H738" s="292"/>
      <c r="I738" s="292"/>
      <c r="J738" s="292"/>
      <c r="K738" s="292"/>
      <c r="L738" s="292"/>
      <c r="M738" s="292"/>
      <c r="N738" s="292"/>
      <c r="O738" s="292"/>
      <c r="P738" s="292"/>
      <c r="Q738" s="292"/>
      <c r="R738" s="292"/>
      <c r="S738" s="292"/>
      <c r="T738" s="292"/>
      <c r="U738" s="292"/>
      <c r="V738" s="292"/>
      <c r="W738" s="292"/>
      <c r="X738" s="292"/>
      <c r="Y738" s="292"/>
      <c r="Z738" s="292"/>
    </row>
    <row r="739" ht="12.75" customHeight="1">
      <c r="A739" s="292"/>
      <c r="B739" s="166"/>
      <c r="C739" s="293"/>
      <c r="D739" s="94"/>
      <c r="E739" s="292"/>
      <c r="F739" s="292"/>
      <c r="G739" s="292"/>
      <c r="H739" s="292"/>
      <c r="I739" s="292"/>
      <c r="J739" s="292"/>
      <c r="K739" s="292"/>
      <c r="L739" s="292"/>
      <c r="M739" s="292"/>
      <c r="N739" s="292"/>
      <c r="O739" s="292"/>
      <c r="P739" s="292"/>
      <c r="Q739" s="292"/>
      <c r="R739" s="292"/>
      <c r="S739" s="292"/>
      <c r="T739" s="292"/>
      <c r="U739" s="292"/>
      <c r="V739" s="292"/>
      <c r="W739" s="292"/>
      <c r="X739" s="292"/>
      <c r="Y739" s="292"/>
      <c r="Z739" s="292"/>
    </row>
    <row r="740" ht="12.75" customHeight="1">
      <c r="A740" s="292"/>
      <c r="B740" s="166"/>
      <c r="C740" s="293"/>
      <c r="D740" s="94"/>
      <c r="E740" s="292"/>
      <c r="F740" s="292"/>
      <c r="G740" s="292"/>
      <c r="H740" s="292"/>
      <c r="I740" s="292"/>
      <c r="J740" s="292"/>
      <c r="K740" s="292"/>
      <c r="L740" s="292"/>
      <c r="M740" s="292"/>
      <c r="N740" s="292"/>
      <c r="O740" s="292"/>
      <c r="P740" s="292"/>
      <c r="Q740" s="292"/>
      <c r="R740" s="292"/>
      <c r="S740" s="292"/>
      <c r="T740" s="292"/>
      <c r="U740" s="292"/>
      <c r="V740" s="292"/>
      <c r="W740" s="292"/>
      <c r="X740" s="292"/>
      <c r="Y740" s="292"/>
      <c r="Z740" s="292"/>
    </row>
    <row r="741" ht="12.75" customHeight="1">
      <c r="A741" s="292"/>
      <c r="B741" s="166"/>
      <c r="C741" s="293"/>
      <c r="D741" s="94"/>
      <c r="E741" s="292"/>
      <c r="F741" s="292"/>
      <c r="G741" s="292"/>
      <c r="H741" s="292"/>
      <c r="I741" s="292"/>
      <c r="J741" s="292"/>
      <c r="K741" s="292"/>
      <c r="L741" s="292"/>
      <c r="M741" s="292"/>
      <c r="N741" s="292"/>
      <c r="O741" s="292"/>
      <c r="P741" s="292"/>
      <c r="Q741" s="292"/>
      <c r="R741" s="292"/>
      <c r="S741" s="292"/>
      <c r="T741" s="292"/>
      <c r="U741" s="292"/>
      <c r="V741" s="292"/>
      <c r="W741" s="292"/>
      <c r="X741" s="292"/>
      <c r="Y741" s="292"/>
      <c r="Z741" s="292"/>
    </row>
    <row r="742" ht="12.75" customHeight="1">
      <c r="A742" s="292"/>
      <c r="B742" s="166"/>
      <c r="C742" s="293"/>
      <c r="D742" s="94"/>
      <c r="E742" s="292"/>
      <c r="F742" s="292"/>
      <c r="G742" s="292"/>
      <c r="H742" s="292"/>
      <c r="I742" s="292"/>
      <c r="J742" s="292"/>
      <c r="K742" s="292"/>
      <c r="L742" s="292"/>
      <c r="M742" s="292"/>
      <c r="N742" s="292"/>
      <c r="O742" s="292"/>
      <c r="P742" s="292"/>
      <c r="Q742" s="292"/>
      <c r="R742" s="292"/>
      <c r="S742" s="292"/>
      <c r="T742" s="292"/>
      <c r="U742" s="292"/>
      <c r="V742" s="292"/>
      <c r="W742" s="292"/>
      <c r="X742" s="292"/>
      <c r="Y742" s="292"/>
      <c r="Z742" s="292"/>
    </row>
    <row r="743" ht="12.75" customHeight="1">
      <c r="A743" s="292"/>
      <c r="B743" s="166"/>
      <c r="C743" s="293"/>
      <c r="D743" s="94"/>
      <c r="E743" s="292"/>
      <c r="F743" s="292"/>
      <c r="G743" s="292"/>
      <c r="H743" s="292"/>
      <c r="I743" s="292"/>
      <c r="J743" s="292"/>
      <c r="K743" s="292"/>
      <c r="L743" s="292"/>
      <c r="M743" s="292"/>
      <c r="N743" s="292"/>
      <c r="O743" s="292"/>
      <c r="P743" s="292"/>
      <c r="Q743" s="292"/>
      <c r="R743" s="292"/>
      <c r="S743" s="292"/>
      <c r="T743" s="292"/>
      <c r="U743" s="292"/>
      <c r="V743" s="292"/>
      <c r="W743" s="292"/>
      <c r="X743" s="292"/>
      <c r="Y743" s="292"/>
      <c r="Z743" s="292"/>
    </row>
    <row r="744" ht="12.75" customHeight="1">
      <c r="A744" s="292"/>
      <c r="B744" s="166"/>
      <c r="C744" s="293"/>
      <c r="D744" s="94"/>
      <c r="E744" s="292"/>
      <c r="F744" s="292"/>
      <c r="G744" s="292"/>
      <c r="H744" s="292"/>
      <c r="I744" s="292"/>
      <c r="J744" s="292"/>
      <c r="K744" s="292"/>
      <c r="L744" s="292"/>
      <c r="M744" s="292"/>
      <c r="N744" s="292"/>
      <c r="O744" s="292"/>
      <c r="P744" s="292"/>
      <c r="Q744" s="292"/>
      <c r="R744" s="292"/>
      <c r="S744" s="292"/>
      <c r="T744" s="292"/>
      <c r="U744" s="292"/>
      <c r="V744" s="292"/>
      <c r="W744" s="292"/>
      <c r="X744" s="292"/>
      <c r="Y744" s="292"/>
      <c r="Z744" s="292"/>
    </row>
    <row r="745" ht="12.75" customHeight="1">
      <c r="A745" s="292"/>
      <c r="B745" s="166"/>
      <c r="C745" s="293"/>
      <c r="D745" s="94"/>
      <c r="E745" s="292"/>
      <c r="F745" s="292"/>
      <c r="G745" s="292"/>
      <c r="H745" s="292"/>
      <c r="I745" s="292"/>
      <c r="J745" s="292"/>
      <c r="K745" s="292"/>
      <c r="L745" s="292"/>
      <c r="M745" s="292"/>
      <c r="N745" s="292"/>
      <c r="O745" s="292"/>
      <c r="P745" s="292"/>
      <c r="Q745" s="292"/>
      <c r="R745" s="292"/>
      <c r="S745" s="292"/>
      <c r="T745" s="292"/>
      <c r="U745" s="292"/>
      <c r="V745" s="292"/>
      <c r="W745" s="292"/>
      <c r="X745" s="292"/>
      <c r="Y745" s="292"/>
      <c r="Z745" s="292"/>
    </row>
    <row r="746" ht="12.75" customHeight="1">
      <c r="A746" s="292"/>
      <c r="B746" s="166"/>
      <c r="C746" s="293"/>
      <c r="D746" s="94"/>
      <c r="E746" s="292"/>
      <c r="F746" s="292"/>
      <c r="G746" s="292"/>
      <c r="H746" s="292"/>
      <c r="I746" s="292"/>
      <c r="J746" s="292"/>
      <c r="K746" s="292"/>
      <c r="L746" s="292"/>
      <c r="M746" s="292"/>
      <c r="N746" s="292"/>
      <c r="O746" s="292"/>
      <c r="P746" s="292"/>
      <c r="Q746" s="292"/>
      <c r="R746" s="292"/>
      <c r="S746" s="292"/>
      <c r="T746" s="292"/>
      <c r="U746" s="292"/>
      <c r="V746" s="292"/>
      <c r="W746" s="292"/>
      <c r="X746" s="292"/>
      <c r="Y746" s="292"/>
      <c r="Z746" s="292"/>
    </row>
    <row r="747" ht="12.75" customHeight="1">
      <c r="A747" s="292"/>
      <c r="B747" s="166"/>
      <c r="C747" s="293"/>
      <c r="D747" s="94"/>
      <c r="E747" s="292"/>
      <c r="F747" s="292"/>
      <c r="G747" s="292"/>
      <c r="H747" s="292"/>
      <c r="I747" s="292"/>
      <c r="J747" s="292"/>
      <c r="K747" s="292"/>
      <c r="L747" s="292"/>
      <c r="M747" s="292"/>
      <c r="N747" s="292"/>
      <c r="O747" s="292"/>
      <c r="P747" s="292"/>
      <c r="Q747" s="292"/>
      <c r="R747" s="292"/>
      <c r="S747" s="292"/>
      <c r="T747" s="292"/>
      <c r="U747" s="292"/>
      <c r="V747" s="292"/>
      <c r="W747" s="292"/>
      <c r="X747" s="292"/>
      <c r="Y747" s="292"/>
      <c r="Z747" s="292"/>
    </row>
    <row r="748" ht="12.75" customHeight="1">
      <c r="A748" s="292"/>
      <c r="B748" s="166"/>
      <c r="C748" s="293"/>
      <c r="D748" s="94"/>
      <c r="E748" s="292"/>
      <c r="F748" s="292"/>
      <c r="G748" s="292"/>
      <c r="H748" s="292"/>
      <c r="I748" s="292"/>
      <c r="J748" s="292"/>
      <c r="K748" s="292"/>
      <c r="L748" s="292"/>
      <c r="M748" s="292"/>
      <c r="N748" s="292"/>
      <c r="O748" s="292"/>
      <c r="P748" s="292"/>
      <c r="Q748" s="292"/>
      <c r="R748" s="292"/>
      <c r="S748" s="292"/>
      <c r="T748" s="292"/>
      <c r="U748" s="292"/>
      <c r="V748" s="292"/>
      <c r="W748" s="292"/>
      <c r="X748" s="292"/>
      <c r="Y748" s="292"/>
      <c r="Z748" s="292"/>
    </row>
    <row r="749" ht="12.75" customHeight="1">
      <c r="A749" s="292"/>
      <c r="B749" s="166"/>
      <c r="C749" s="293"/>
      <c r="D749" s="94"/>
      <c r="E749" s="292"/>
      <c r="F749" s="292"/>
      <c r="G749" s="292"/>
      <c r="H749" s="292"/>
      <c r="I749" s="292"/>
      <c r="J749" s="292"/>
      <c r="K749" s="292"/>
      <c r="L749" s="292"/>
      <c r="M749" s="292"/>
      <c r="N749" s="292"/>
      <c r="O749" s="292"/>
      <c r="P749" s="292"/>
      <c r="Q749" s="292"/>
      <c r="R749" s="292"/>
      <c r="S749" s="292"/>
      <c r="T749" s="292"/>
      <c r="U749" s="292"/>
      <c r="V749" s="292"/>
      <c r="W749" s="292"/>
      <c r="X749" s="292"/>
      <c r="Y749" s="292"/>
      <c r="Z749" s="292"/>
    </row>
    <row r="750" ht="12.75" customHeight="1">
      <c r="A750" s="292"/>
      <c r="B750" s="166"/>
      <c r="C750" s="293"/>
      <c r="D750" s="94"/>
      <c r="E750" s="292"/>
      <c r="F750" s="292"/>
      <c r="G750" s="292"/>
      <c r="H750" s="292"/>
      <c r="I750" s="292"/>
      <c r="J750" s="292"/>
      <c r="K750" s="292"/>
      <c r="L750" s="292"/>
      <c r="M750" s="292"/>
      <c r="N750" s="292"/>
      <c r="O750" s="292"/>
      <c r="P750" s="292"/>
      <c r="Q750" s="292"/>
      <c r="R750" s="292"/>
      <c r="S750" s="292"/>
      <c r="T750" s="292"/>
      <c r="U750" s="292"/>
      <c r="V750" s="292"/>
      <c r="W750" s="292"/>
      <c r="X750" s="292"/>
      <c r="Y750" s="292"/>
      <c r="Z750" s="292"/>
    </row>
    <row r="751" ht="12.75" customHeight="1">
      <c r="A751" s="292"/>
      <c r="B751" s="166"/>
      <c r="C751" s="293"/>
      <c r="D751" s="94"/>
      <c r="E751" s="292"/>
      <c r="F751" s="292"/>
      <c r="G751" s="292"/>
      <c r="H751" s="292"/>
      <c r="I751" s="292"/>
      <c r="J751" s="292"/>
      <c r="K751" s="292"/>
      <c r="L751" s="292"/>
      <c r="M751" s="292"/>
      <c r="N751" s="292"/>
      <c r="O751" s="292"/>
      <c r="P751" s="292"/>
      <c r="Q751" s="292"/>
      <c r="R751" s="292"/>
      <c r="S751" s="292"/>
      <c r="T751" s="292"/>
      <c r="U751" s="292"/>
      <c r="V751" s="292"/>
      <c r="W751" s="292"/>
      <c r="X751" s="292"/>
      <c r="Y751" s="292"/>
      <c r="Z751" s="292"/>
    </row>
    <row r="752" ht="12.75" customHeight="1">
      <c r="A752" s="292"/>
      <c r="B752" s="166"/>
      <c r="C752" s="293"/>
      <c r="D752" s="94"/>
      <c r="E752" s="292"/>
      <c r="F752" s="292"/>
      <c r="G752" s="292"/>
      <c r="H752" s="292"/>
      <c r="I752" s="292"/>
      <c r="J752" s="292"/>
      <c r="K752" s="292"/>
      <c r="L752" s="292"/>
      <c r="M752" s="292"/>
      <c r="N752" s="292"/>
      <c r="O752" s="292"/>
      <c r="P752" s="292"/>
      <c r="Q752" s="292"/>
      <c r="R752" s="292"/>
      <c r="S752" s="292"/>
      <c r="T752" s="292"/>
      <c r="U752" s="292"/>
      <c r="V752" s="292"/>
      <c r="W752" s="292"/>
      <c r="X752" s="292"/>
      <c r="Y752" s="292"/>
      <c r="Z752" s="292"/>
    </row>
    <row r="753" ht="12.75" customHeight="1">
      <c r="A753" s="292"/>
      <c r="B753" s="166"/>
      <c r="C753" s="293"/>
      <c r="D753" s="94"/>
      <c r="E753" s="292"/>
      <c r="F753" s="292"/>
      <c r="G753" s="292"/>
      <c r="H753" s="292"/>
      <c r="I753" s="292"/>
      <c r="J753" s="292"/>
      <c r="K753" s="292"/>
      <c r="L753" s="292"/>
      <c r="M753" s="292"/>
      <c r="N753" s="292"/>
      <c r="O753" s="292"/>
      <c r="P753" s="292"/>
      <c r="Q753" s="292"/>
      <c r="R753" s="292"/>
      <c r="S753" s="292"/>
      <c r="T753" s="292"/>
      <c r="U753" s="292"/>
      <c r="V753" s="292"/>
      <c r="W753" s="292"/>
      <c r="X753" s="292"/>
      <c r="Y753" s="292"/>
      <c r="Z753" s="292"/>
    </row>
    <row r="754" ht="12.75" customHeight="1">
      <c r="A754" s="292"/>
      <c r="B754" s="166"/>
      <c r="C754" s="293"/>
      <c r="D754" s="94"/>
      <c r="E754" s="292"/>
      <c r="F754" s="292"/>
      <c r="G754" s="292"/>
      <c r="H754" s="292"/>
      <c r="I754" s="292"/>
      <c r="J754" s="292"/>
      <c r="K754" s="292"/>
      <c r="L754" s="292"/>
      <c r="M754" s="292"/>
      <c r="N754" s="292"/>
      <c r="O754" s="292"/>
      <c r="P754" s="292"/>
      <c r="Q754" s="292"/>
      <c r="R754" s="292"/>
      <c r="S754" s="292"/>
      <c r="T754" s="292"/>
      <c r="U754" s="292"/>
      <c r="V754" s="292"/>
      <c r="W754" s="292"/>
      <c r="X754" s="292"/>
      <c r="Y754" s="292"/>
      <c r="Z754" s="292"/>
    </row>
    <row r="755" ht="12.75" customHeight="1">
      <c r="A755" s="292"/>
      <c r="B755" s="166"/>
      <c r="C755" s="293"/>
      <c r="D755" s="94"/>
      <c r="E755" s="292"/>
      <c r="F755" s="292"/>
      <c r="G755" s="292"/>
      <c r="H755" s="292"/>
      <c r="I755" s="292"/>
      <c r="J755" s="292"/>
      <c r="K755" s="292"/>
      <c r="L755" s="292"/>
      <c r="M755" s="292"/>
      <c r="N755" s="292"/>
      <c r="O755" s="292"/>
      <c r="P755" s="292"/>
      <c r="Q755" s="292"/>
      <c r="R755" s="292"/>
      <c r="S755" s="292"/>
      <c r="T755" s="292"/>
      <c r="U755" s="292"/>
      <c r="V755" s="292"/>
      <c r="W755" s="292"/>
      <c r="X755" s="292"/>
      <c r="Y755" s="292"/>
      <c r="Z755" s="292"/>
    </row>
    <row r="756" ht="12.75" customHeight="1">
      <c r="A756" s="292"/>
      <c r="B756" s="166"/>
      <c r="C756" s="293"/>
      <c r="D756" s="94"/>
      <c r="E756" s="292"/>
      <c r="F756" s="292"/>
      <c r="G756" s="292"/>
      <c r="H756" s="292"/>
      <c r="I756" s="292"/>
      <c r="J756" s="292"/>
      <c r="K756" s="292"/>
      <c r="L756" s="292"/>
      <c r="M756" s="292"/>
      <c r="N756" s="292"/>
      <c r="O756" s="292"/>
      <c r="P756" s="292"/>
      <c r="Q756" s="292"/>
      <c r="R756" s="292"/>
      <c r="S756" s="292"/>
      <c r="T756" s="292"/>
      <c r="U756" s="292"/>
      <c r="V756" s="292"/>
      <c r="W756" s="292"/>
      <c r="X756" s="292"/>
      <c r="Y756" s="292"/>
      <c r="Z756" s="292"/>
    </row>
    <row r="757" ht="12.75" customHeight="1">
      <c r="A757" s="292"/>
      <c r="B757" s="166"/>
      <c r="C757" s="293"/>
      <c r="D757" s="94"/>
      <c r="E757" s="292"/>
      <c r="F757" s="292"/>
      <c r="G757" s="292"/>
      <c r="H757" s="292"/>
      <c r="I757" s="292"/>
      <c r="J757" s="292"/>
      <c r="K757" s="292"/>
      <c r="L757" s="292"/>
      <c r="M757" s="292"/>
      <c r="N757" s="292"/>
      <c r="O757" s="292"/>
      <c r="P757" s="292"/>
      <c r="Q757" s="292"/>
      <c r="R757" s="292"/>
      <c r="S757" s="292"/>
      <c r="T757" s="292"/>
      <c r="U757" s="292"/>
      <c r="V757" s="292"/>
      <c r="W757" s="292"/>
      <c r="X757" s="292"/>
      <c r="Y757" s="292"/>
      <c r="Z757" s="292"/>
    </row>
    <row r="758" ht="12.75" customHeight="1">
      <c r="A758" s="292"/>
      <c r="B758" s="166"/>
      <c r="C758" s="293"/>
      <c r="D758" s="94"/>
      <c r="E758" s="292"/>
      <c r="F758" s="292"/>
      <c r="G758" s="292"/>
      <c r="H758" s="292"/>
      <c r="I758" s="292"/>
      <c r="J758" s="292"/>
      <c r="K758" s="292"/>
      <c r="L758" s="292"/>
      <c r="M758" s="292"/>
      <c r="N758" s="292"/>
      <c r="O758" s="292"/>
      <c r="P758" s="292"/>
      <c r="Q758" s="292"/>
      <c r="R758" s="292"/>
      <c r="S758" s="292"/>
      <c r="T758" s="292"/>
      <c r="U758" s="292"/>
      <c r="V758" s="292"/>
      <c r="W758" s="292"/>
      <c r="X758" s="292"/>
      <c r="Y758" s="292"/>
      <c r="Z758" s="292"/>
    </row>
    <row r="759" ht="12.75" customHeight="1">
      <c r="A759" s="292"/>
      <c r="B759" s="166"/>
      <c r="C759" s="293"/>
      <c r="D759" s="94"/>
      <c r="E759" s="292"/>
      <c r="F759" s="292"/>
      <c r="G759" s="292"/>
      <c r="H759" s="292"/>
      <c r="I759" s="292"/>
      <c r="J759" s="292"/>
      <c r="K759" s="292"/>
      <c r="L759" s="292"/>
      <c r="M759" s="292"/>
      <c r="N759" s="292"/>
      <c r="O759" s="292"/>
      <c r="P759" s="292"/>
      <c r="Q759" s="292"/>
      <c r="R759" s="292"/>
      <c r="S759" s="292"/>
      <c r="T759" s="292"/>
      <c r="U759" s="292"/>
      <c r="V759" s="292"/>
      <c r="W759" s="292"/>
      <c r="X759" s="292"/>
      <c r="Y759" s="292"/>
      <c r="Z759" s="292"/>
    </row>
    <row r="760" ht="12.75" customHeight="1">
      <c r="A760" s="292"/>
      <c r="B760" s="166"/>
      <c r="C760" s="293"/>
      <c r="D760" s="94"/>
      <c r="E760" s="292"/>
      <c r="F760" s="292"/>
      <c r="G760" s="292"/>
      <c r="H760" s="292"/>
      <c r="I760" s="292"/>
      <c r="J760" s="292"/>
      <c r="K760" s="292"/>
      <c r="L760" s="292"/>
      <c r="M760" s="292"/>
      <c r="N760" s="292"/>
      <c r="O760" s="292"/>
      <c r="P760" s="292"/>
      <c r="Q760" s="292"/>
      <c r="R760" s="292"/>
      <c r="S760" s="292"/>
      <c r="T760" s="292"/>
      <c r="U760" s="292"/>
      <c r="V760" s="292"/>
      <c r="W760" s="292"/>
      <c r="X760" s="292"/>
      <c r="Y760" s="292"/>
      <c r="Z760" s="292"/>
    </row>
    <row r="761" ht="12.75" customHeight="1">
      <c r="A761" s="292"/>
      <c r="B761" s="166"/>
      <c r="C761" s="293"/>
      <c r="D761" s="94"/>
      <c r="E761" s="292"/>
      <c r="F761" s="292"/>
      <c r="G761" s="292"/>
      <c r="H761" s="292"/>
      <c r="I761" s="292"/>
      <c r="J761" s="292"/>
      <c r="K761" s="292"/>
      <c r="L761" s="292"/>
      <c r="M761" s="292"/>
      <c r="N761" s="292"/>
      <c r="O761" s="292"/>
      <c r="P761" s="292"/>
      <c r="Q761" s="292"/>
      <c r="R761" s="292"/>
      <c r="S761" s="292"/>
      <c r="T761" s="292"/>
      <c r="U761" s="292"/>
      <c r="V761" s="292"/>
      <c r="W761" s="292"/>
      <c r="X761" s="292"/>
      <c r="Y761" s="292"/>
      <c r="Z761" s="292"/>
    </row>
    <row r="762" ht="12.75" customHeight="1">
      <c r="A762" s="292"/>
      <c r="B762" s="166"/>
      <c r="C762" s="293"/>
      <c r="D762" s="94"/>
      <c r="E762" s="292"/>
      <c r="F762" s="292"/>
      <c r="G762" s="292"/>
      <c r="H762" s="292"/>
      <c r="I762" s="292"/>
      <c r="J762" s="292"/>
      <c r="K762" s="292"/>
      <c r="L762" s="292"/>
      <c r="M762" s="292"/>
      <c r="N762" s="292"/>
      <c r="O762" s="292"/>
      <c r="P762" s="292"/>
      <c r="Q762" s="292"/>
      <c r="R762" s="292"/>
      <c r="S762" s="292"/>
      <c r="T762" s="292"/>
      <c r="U762" s="292"/>
      <c r="V762" s="292"/>
      <c r="W762" s="292"/>
      <c r="X762" s="292"/>
      <c r="Y762" s="292"/>
      <c r="Z762" s="292"/>
    </row>
    <row r="763" ht="12.75" customHeight="1">
      <c r="A763" s="292"/>
      <c r="B763" s="166"/>
      <c r="C763" s="293"/>
      <c r="D763" s="94"/>
      <c r="E763" s="292"/>
      <c r="F763" s="292"/>
      <c r="G763" s="292"/>
      <c r="H763" s="292"/>
      <c r="I763" s="292"/>
      <c r="J763" s="292"/>
      <c r="K763" s="292"/>
      <c r="L763" s="292"/>
      <c r="M763" s="292"/>
      <c r="N763" s="292"/>
      <c r="O763" s="292"/>
      <c r="P763" s="292"/>
      <c r="Q763" s="292"/>
      <c r="R763" s="292"/>
      <c r="S763" s="292"/>
      <c r="T763" s="292"/>
      <c r="U763" s="292"/>
      <c r="V763" s="292"/>
      <c r="W763" s="292"/>
      <c r="X763" s="292"/>
      <c r="Y763" s="292"/>
      <c r="Z763" s="292"/>
    </row>
    <row r="764" ht="12.75" customHeight="1">
      <c r="A764" s="292"/>
      <c r="B764" s="166"/>
      <c r="C764" s="293"/>
      <c r="D764" s="94"/>
      <c r="E764" s="292"/>
      <c r="F764" s="292"/>
      <c r="G764" s="292"/>
      <c r="H764" s="292"/>
      <c r="I764" s="292"/>
      <c r="J764" s="292"/>
      <c r="K764" s="292"/>
      <c r="L764" s="292"/>
      <c r="M764" s="292"/>
      <c r="N764" s="292"/>
      <c r="O764" s="292"/>
      <c r="P764" s="292"/>
      <c r="Q764" s="292"/>
      <c r="R764" s="292"/>
      <c r="S764" s="292"/>
      <c r="T764" s="292"/>
      <c r="U764" s="292"/>
      <c r="V764" s="292"/>
      <c r="W764" s="292"/>
      <c r="X764" s="292"/>
      <c r="Y764" s="292"/>
      <c r="Z764" s="292"/>
    </row>
    <row r="765" ht="12.75" customHeight="1">
      <c r="A765" s="292"/>
      <c r="B765" s="166"/>
      <c r="C765" s="293"/>
      <c r="D765" s="94"/>
      <c r="E765" s="292"/>
      <c r="F765" s="292"/>
      <c r="G765" s="292"/>
      <c r="H765" s="292"/>
      <c r="I765" s="292"/>
      <c r="J765" s="292"/>
      <c r="K765" s="292"/>
      <c r="L765" s="292"/>
      <c r="M765" s="292"/>
      <c r="N765" s="292"/>
      <c r="O765" s="292"/>
      <c r="P765" s="292"/>
      <c r="Q765" s="292"/>
      <c r="R765" s="292"/>
      <c r="S765" s="292"/>
      <c r="T765" s="292"/>
      <c r="U765" s="292"/>
      <c r="V765" s="292"/>
      <c r="W765" s="292"/>
      <c r="X765" s="292"/>
      <c r="Y765" s="292"/>
      <c r="Z765" s="292"/>
    </row>
    <row r="766" ht="12.75" customHeight="1">
      <c r="A766" s="292"/>
      <c r="B766" s="166"/>
      <c r="C766" s="293"/>
      <c r="D766" s="94"/>
      <c r="E766" s="292"/>
      <c r="F766" s="292"/>
      <c r="G766" s="292"/>
      <c r="H766" s="292"/>
      <c r="I766" s="292"/>
      <c r="J766" s="292"/>
      <c r="K766" s="292"/>
      <c r="L766" s="292"/>
      <c r="M766" s="292"/>
      <c r="N766" s="292"/>
      <c r="O766" s="292"/>
      <c r="P766" s="292"/>
      <c r="Q766" s="292"/>
      <c r="R766" s="292"/>
      <c r="S766" s="292"/>
      <c r="T766" s="292"/>
      <c r="U766" s="292"/>
      <c r="V766" s="292"/>
      <c r="W766" s="292"/>
      <c r="X766" s="292"/>
      <c r="Y766" s="292"/>
      <c r="Z766" s="292"/>
    </row>
    <row r="767" ht="12.75" customHeight="1">
      <c r="A767" s="292"/>
      <c r="B767" s="166"/>
      <c r="C767" s="293"/>
      <c r="D767" s="94"/>
      <c r="E767" s="292"/>
      <c r="F767" s="292"/>
      <c r="G767" s="292"/>
      <c r="H767" s="292"/>
      <c r="I767" s="292"/>
      <c r="J767" s="292"/>
      <c r="K767" s="292"/>
      <c r="L767" s="292"/>
      <c r="M767" s="292"/>
      <c r="N767" s="292"/>
      <c r="O767" s="292"/>
      <c r="P767" s="292"/>
      <c r="Q767" s="292"/>
      <c r="R767" s="292"/>
      <c r="S767" s="292"/>
      <c r="T767" s="292"/>
      <c r="U767" s="292"/>
      <c r="V767" s="292"/>
      <c r="W767" s="292"/>
      <c r="X767" s="292"/>
      <c r="Y767" s="292"/>
      <c r="Z767" s="292"/>
    </row>
    <row r="768" ht="12.75" customHeight="1">
      <c r="A768" s="292"/>
      <c r="B768" s="166"/>
      <c r="C768" s="293"/>
      <c r="D768" s="94"/>
      <c r="E768" s="292"/>
      <c r="F768" s="292"/>
      <c r="G768" s="292"/>
      <c r="H768" s="292"/>
      <c r="I768" s="292"/>
      <c r="J768" s="292"/>
      <c r="K768" s="292"/>
      <c r="L768" s="292"/>
      <c r="M768" s="292"/>
      <c r="N768" s="292"/>
      <c r="O768" s="292"/>
      <c r="P768" s="292"/>
      <c r="Q768" s="292"/>
      <c r="R768" s="292"/>
      <c r="S768" s="292"/>
      <c r="T768" s="292"/>
      <c r="U768" s="292"/>
      <c r="V768" s="292"/>
      <c r="W768" s="292"/>
      <c r="X768" s="292"/>
      <c r="Y768" s="292"/>
      <c r="Z768" s="292"/>
    </row>
    <row r="769" ht="12.75" customHeight="1">
      <c r="A769" s="292"/>
      <c r="B769" s="166"/>
      <c r="C769" s="293"/>
      <c r="D769" s="94"/>
      <c r="E769" s="292"/>
      <c r="F769" s="292"/>
      <c r="G769" s="292"/>
      <c r="H769" s="292"/>
      <c r="I769" s="292"/>
      <c r="J769" s="292"/>
      <c r="K769" s="292"/>
      <c r="L769" s="292"/>
      <c r="M769" s="292"/>
      <c r="N769" s="292"/>
      <c r="O769" s="292"/>
      <c r="P769" s="292"/>
      <c r="Q769" s="292"/>
      <c r="R769" s="292"/>
      <c r="S769" s="292"/>
      <c r="T769" s="292"/>
      <c r="U769" s="292"/>
      <c r="V769" s="292"/>
      <c r="W769" s="292"/>
      <c r="X769" s="292"/>
      <c r="Y769" s="292"/>
      <c r="Z769" s="292"/>
    </row>
    <row r="770" ht="12.75" customHeight="1">
      <c r="A770" s="292"/>
      <c r="B770" s="166"/>
      <c r="C770" s="293"/>
      <c r="D770" s="94"/>
      <c r="E770" s="292"/>
      <c r="F770" s="292"/>
      <c r="G770" s="292"/>
      <c r="H770" s="292"/>
      <c r="I770" s="292"/>
      <c r="J770" s="292"/>
      <c r="K770" s="292"/>
      <c r="L770" s="292"/>
      <c r="M770" s="292"/>
      <c r="N770" s="292"/>
      <c r="O770" s="292"/>
      <c r="P770" s="292"/>
      <c r="Q770" s="292"/>
      <c r="R770" s="292"/>
      <c r="S770" s="292"/>
      <c r="T770" s="292"/>
      <c r="U770" s="292"/>
      <c r="V770" s="292"/>
      <c r="W770" s="292"/>
      <c r="X770" s="292"/>
      <c r="Y770" s="292"/>
      <c r="Z770" s="292"/>
    </row>
    <row r="771" ht="12.75" customHeight="1">
      <c r="A771" s="292"/>
      <c r="B771" s="166"/>
      <c r="C771" s="293"/>
      <c r="D771" s="94"/>
      <c r="E771" s="292"/>
      <c r="F771" s="292"/>
      <c r="G771" s="292"/>
      <c r="H771" s="292"/>
      <c r="I771" s="292"/>
      <c r="J771" s="292"/>
      <c r="K771" s="292"/>
      <c r="L771" s="292"/>
      <c r="M771" s="292"/>
      <c r="N771" s="292"/>
      <c r="O771" s="292"/>
      <c r="P771" s="292"/>
      <c r="Q771" s="292"/>
      <c r="R771" s="292"/>
      <c r="S771" s="292"/>
      <c r="T771" s="292"/>
      <c r="U771" s="292"/>
      <c r="V771" s="292"/>
      <c r="W771" s="292"/>
      <c r="X771" s="292"/>
      <c r="Y771" s="292"/>
      <c r="Z771" s="292"/>
    </row>
    <row r="772" ht="12.75" customHeight="1">
      <c r="A772" s="292"/>
      <c r="B772" s="166"/>
      <c r="C772" s="293"/>
      <c r="D772" s="94"/>
      <c r="E772" s="292"/>
      <c r="F772" s="292"/>
      <c r="G772" s="292"/>
      <c r="H772" s="292"/>
      <c r="I772" s="292"/>
      <c r="J772" s="292"/>
      <c r="K772" s="292"/>
      <c r="L772" s="292"/>
      <c r="M772" s="292"/>
      <c r="N772" s="292"/>
      <c r="O772" s="292"/>
      <c r="P772" s="292"/>
      <c r="Q772" s="292"/>
      <c r="R772" s="292"/>
      <c r="S772" s="292"/>
      <c r="T772" s="292"/>
      <c r="U772" s="292"/>
      <c r="V772" s="292"/>
      <c r="W772" s="292"/>
      <c r="X772" s="292"/>
      <c r="Y772" s="292"/>
      <c r="Z772" s="292"/>
    </row>
    <row r="773" ht="12.75" customHeight="1">
      <c r="A773" s="292"/>
      <c r="B773" s="166"/>
      <c r="C773" s="293"/>
      <c r="D773" s="94"/>
      <c r="E773" s="292"/>
      <c r="F773" s="292"/>
      <c r="G773" s="292"/>
      <c r="H773" s="292"/>
      <c r="I773" s="292"/>
      <c r="J773" s="292"/>
      <c r="K773" s="292"/>
      <c r="L773" s="292"/>
      <c r="M773" s="292"/>
      <c r="N773" s="292"/>
      <c r="O773" s="292"/>
      <c r="P773" s="292"/>
      <c r="Q773" s="292"/>
      <c r="R773" s="292"/>
      <c r="S773" s="292"/>
      <c r="T773" s="292"/>
      <c r="U773" s="292"/>
      <c r="V773" s="292"/>
      <c r="W773" s="292"/>
      <c r="X773" s="292"/>
      <c r="Y773" s="292"/>
      <c r="Z773" s="292"/>
    </row>
    <row r="774" ht="12.75" customHeight="1">
      <c r="A774" s="292"/>
      <c r="B774" s="166"/>
      <c r="C774" s="293"/>
      <c r="D774" s="94"/>
      <c r="E774" s="292"/>
      <c r="F774" s="292"/>
      <c r="G774" s="292"/>
      <c r="H774" s="292"/>
      <c r="I774" s="292"/>
      <c r="J774" s="292"/>
      <c r="K774" s="292"/>
      <c r="L774" s="292"/>
      <c r="M774" s="292"/>
      <c r="N774" s="292"/>
      <c r="O774" s="292"/>
      <c r="P774" s="292"/>
      <c r="Q774" s="292"/>
      <c r="R774" s="292"/>
      <c r="S774" s="292"/>
      <c r="T774" s="292"/>
      <c r="U774" s="292"/>
      <c r="V774" s="292"/>
      <c r="W774" s="292"/>
      <c r="X774" s="292"/>
      <c r="Y774" s="292"/>
      <c r="Z774" s="292"/>
    </row>
    <row r="775" ht="12.75" customHeight="1">
      <c r="A775" s="292"/>
      <c r="B775" s="166"/>
      <c r="C775" s="293"/>
      <c r="D775" s="94"/>
      <c r="E775" s="292"/>
      <c r="F775" s="292"/>
      <c r="G775" s="292"/>
      <c r="H775" s="292"/>
      <c r="I775" s="292"/>
      <c r="J775" s="292"/>
      <c r="K775" s="292"/>
      <c r="L775" s="292"/>
      <c r="M775" s="292"/>
      <c r="N775" s="292"/>
      <c r="O775" s="292"/>
      <c r="P775" s="292"/>
      <c r="Q775" s="292"/>
      <c r="R775" s="292"/>
      <c r="S775" s="292"/>
      <c r="T775" s="292"/>
      <c r="U775" s="292"/>
      <c r="V775" s="292"/>
      <c r="W775" s="292"/>
      <c r="X775" s="292"/>
      <c r="Y775" s="292"/>
      <c r="Z775" s="292"/>
    </row>
    <row r="776" ht="12.75" customHeight="1">
      <c r="A776" s="292"/>
      <c r="B776" s="166"/>
      <c r="C776" s="293"/>
      <c r="D776" s="94"/>
      <c r="E776" s="292"/>
      <c r="F776" s="292"/>
      <c r="G776" s="292"/>
      <c r="H776" s="292"/>
      <c r="I776" s="292"/>
      <c r="J776" s="292"/>
      <c r="K776" s="292"/>
      <c r="L776" s="292"/>
      <c r="M776" s="292"/>
      <c r="N776" s="292"/>
      <c r="O776" s="292"/>
      <c r="P776" s="292"/>
      <c r="Q776" s="292"/>
      <c r="R776" s="292"/>
      <c r="S776" s="292"/>
      <c r="T776" s="292"/>
      <c r="U776" s="292"/>
      <c r="V776" s="292"/>
      <c r="W776" s="292"/>
      <c r="X776" s="292"/>
      <c r="Y776" s="292"/>
      <c r="Z776" s="292"/>
    </row>
    <row r="777" ht="12.75" customHeight="1">
      <c r="A777" s="292"/>
      <c r="B777" s="166"/>
      <c r="C777" s="293"/>
      <c r="D777" s="94"/>
      <c r="E777" s="292"/>
      <c r="F777" s="292"/>
      <c r="G777" s="292"/>
      <c r="H777" s="292"/>
      <c r="I777" s="292"/>
      <c r="J777" s="292"/>
      <c r="K777" s="292"/>
      <c r="L777" s="292"/>
      <c r="M777" s="292"/>
      <c r="N777" s="292"/>
      <c r="O777" s="292"/>
      <c r="P777" s="292"/>
      <c r="Q777" s="292"/>
      <c r="R777" s="292"/>
      <c r="S777" s="292"/>
      <c r="T777" s="292"/>
      <c r="U777" s="292"/>
      <c r="V777" s="292"/>
      <c r="W777" s="292"/>
      <c r="X777" s="292"/>
      <c r="Y777" s="292"/>
      <c r="Z777" s="292"/>
    </row>
    <row r="778" ht="12.75" customHeight="1">
      <c r="A778" s="292"/>
      <c r="B778" s="166"/>
      <c r="C778" s="293"/>
      <c r="D778" s="94"/>
      <c r="E778" s="292"/>
      <c r="F778" s="292"/>
      <c r="G778" s="292"/>
      <c r="H778" s="292"/>
      <c r="I778" s="292"/>
      <c r="J778" s="292"/>
      <c r="K778" s="292"/>
      <c r="L778" s="292"/>
      <c r="M778" s="292"/>
      <c r="N778" s="292"/>
      <c r="O778" s="292"/>
      <c r="P778" s="292"/>
      <c r="Q778" s="292"/>
      <c r="R778" s="292"/>
      <c r="S778" s="292"/>
      <c r="T778" s="292"/>
      <c r="U778" s="292"/>
      <c r="V778" s="292"/>
      <c r="W778" s="292"/>
      <c r="X778" s="292"/>
      <c r="Y778" s="292"/>
      <c r="Z778" s="292"/>
    </row>
    <row r="779" ht="12.75" customHeight="1">
      <c r="A779" s="292"/>
      <c r="B779" s="166"/>
      <c r="C779" s="293"/>
      <c r="D779" s="94"/>
      <c r="E779" s="292"/>
      <c r="F779" s="292"/>
      <c r="G779" s="292"/>
      <c r="H779" s="292"/>
      <c r="I779" s="292"/>
      <c r="J779" s="292"/>
      <c r="K779" s="292"/>
      <c r="L779" s="292"/>
      <c r="M779" s="292"/>
      <c r="N779" s="292"/>
      <c r="O779" s="292"/>
      <c r="P779" s="292"/>
      <c r="Q779" s="292"/>
      <c r="R779" s="292"/>
      <c r="S779" s="292"/>
      <c r="T779" s="292"/>
      <c r="U779" s="292"/>
      <c r="V779" s="292"/>
      <c r="W779" s="292"/>
      <c r="X779" s="292"/>
      <c r="Y779" s="292"/>
      <c r="Z779" s="292"/>
    </row>
    <row r="780" ht="12.75" customHeight="1">
      <c r="A780" s="292"/>
      <c r="B780" s="166"/>
      <c r="C780" s="293"/>
      <c r="D780" s="94"/>
      <c r="E780" s="292"/>
      <c r="F780" s="292"/>
      <c r="G780" s="292"/>
      <c r="H780" s="292"/>
      <c r="I780" s="292"/>
      <c r="J780" s="292"/>
      <c r="K780" s="292"/>
      <c r="L780" s="292"/>
      <c r="M780" s="292"/>
      <c r="N780" s="292"/>
      <c r="O780" s="292"/>
      <c r="P780" s="292"/>
      <c r="Q780" s="292"/>
      <c r="R780" s="292"/>
      <c r="S780" s="292"/>
      <c r="T780" s="292"/>
      <c r="U780" s="292"/>
      <c r="V780" s="292"/>
      <c r="W780" s="292"/>
      <c r="X780" s="292"/>
      <c r="Y780" s="292"/>
      <c r="Z780" s="292"/>
    </row>
    <row r="781" ht="12.75" customHeight="1">
      <c r="A781" s="292"/>
      <c r="B781" s="166"/>
      <c r="C781" s="293"/>
      <c r="D781" s="94"/>
      <c r="E781" s="292"/>
      <c r="F781" s="292"/>
      <c r="G781" s="292"/>
      <c r="H781" s="292"/>
      <c r="I781" s="292"/>
      <c r="J781" s="292"/>
      <c r="K781" s="292"/>
      <c r="L781" s="292"/>
      <c r="M781" s="292"/>
      <c r="N781" s="292"/>
      <c r="O781" s="292"/>
      <c r="P781" s="292"/>
      <c r="Q781" s="292"/>
      <c r="R781" s="292"/>
      <c r="S781" s="292"/>
      <c r="T781" s="292"/>
      <c r="U781" s="292"/>
      <c r="V781" s="292"/>
      <c r="W781" s="292"/>
      <c r="X781" s="292"/>
      <c r="Y781" s="292"/>
      <c r="Z781" s="292"/>
    </row>
    <row r="782" ht="12.75" customHeight="1">
      <c r="A782" s="292"/>
      <c r="B782" s="166"/>
      <c r="C782" s="293"/>
      <c r="D782" s="94"/>
      <c r="E782" s="292"/>
      <c r="F782" s="292"/>
      <c r="G782" s="292"/>
      <c r="H782" s="292"/>
      <c r="I782" s="292"/>
      <c r="J782" s="292"/>
      <c r="K782" s="292"/>
      <c r="L782" s="292"/>
      <c r="M782" s="292"/>
      <c r="N782" s="292"/>
      <c r="O782" s="292"/>
      <c r="P782" s="292"/>
      <c r="Q782" s="292"/>
      <c r="R782" s="292"/>
      <c r="S782" s="292"/>
      <c r="T782" s="292"/>
      <c r="U782" s="292"/>
      <c r="V782" s="292"/>
      <c r="W782" s="292"/>
      <c r="X782" s="292"/>
      <c r="Y782" s="292"/>
      <c r="Z782" s="292"/>
    </row>
    <row r="783" ht="12.75" customHeight="1">
      <c r="A783" s="292"/>
      <c r="B783" s="166"/>
      <c r="C783" s="293"/>
      <c r="D783" s="94"/>
      <c r="E783" s="292"/>
      <c r="F783" s="292"/>
      <c r="G783" s="292"/>
      <c r="H783" s="292"/>
      <c r="I783" s="292"/>
      <c r="J783" s="292"/>
      <c r="K783" s="292"/>
      <c r="L783" s="292"/>
      <c r="M783" s="292"/>
      <c r="N783" s="292"/>
      <c r="O783" s="292"/>
      <c r="P783" s="292"/>
      <c r="Q783" s="292"/>
      <c r="R783" s="292"/>
      <c r="S783" s="292"/>
      <c r="T783" s="292"/>
      <c r="U783" s="292"/>
      <c r="V783" s="292"/>
      <c r="W783" s="292"/>
      <c r="X783" s="292"/>
      <c r="Y783" s="292"/>
      <c r="Z783" s="292"/>
    </row>
    <row r="784" ht="12.75" customHeight="1">
      <c r="A784" s="292"/>
      <c r="B784" s="166"/>
      <c r="C784" s="293"/>
      <c r="D784" s="94"/>
      <c r="E784" s="292"/>
      <c r="F784" s="292"/>
      <c r="G784" s="292"/>
      <c r="H784" s="292"/>
      <c r="I784" s="292"/>
      <c r="J784" s="292"/>
      <c r="K784" s="292"/>
      <c r="L784" s="292"/>
      <c r="M784" s="292"/>
      <c r="N784" s="292"/>
      <c r="O784" s="292"/>
      <c r="P784" s="292"/>
      <c r="Q784" s="292"/>
      <c r="R784" s="292"/>
      <c r="S784" s="292"/>
      <c r="T784" s="292"/>
      <c r="U784" s="292"/>
      <c r="V784" s="292"/>
      <c r="W784" s="292"/>
      <c r="X784" s="292"/>
      <c r="Y784" s="292"/>
      <c r="Z784" s="292"/>
    </row>
    <row r="785" ht="12.75" customHeight="1">
      <c r="A785" s="292"/>
      <c r="B785" s="166"/>
      <c r="C785" s="293"/>
      <c r="D785" s="94"/>
      <c r="E785" s="292"/>
      <c r="F785" s="292"/>
      <c r="G785" s="292"/>
      <c r="H785" s="292"/>
      <c r="I785" s="292"/>
      <c r="J785" s="292"/>
      <c r="K785" s="292"/>
      <c r="L785" s="292"/>
      <c r="M785" s="292"/>
      <c r="N785" s="292"/>
      <c r="O785" s="292"/>
      <c r="P785" s="292"/>
      <c r="Q785" s="292"/>
      <c r="R785" s="292"/>
      <c r="S785" s="292"/>
      <c r="T785" s="292"/>
      <c r="U785" s="292"/>
      <c r="V785" s="292"/>
      <c r="W785" s="292"/>
      <c r="X785" s="292"/>
      <c r="Y785" s="292"/>
      <c r="Z785" s="292"/>
    </row>
    <row r="786" ht="12.75" customHeight="1">
      <c r="A786" s="292"/>
      <c r="B786" s="166"/>
      <c r="C786" s="293"/>
      <c r="D786" s="94"/>
      <c r="E786" s="292"/>
      <c r="F786" s="292"/>
      <c r="G786" s="292"/>
      <c r="H786" s="292"/>
      <c r="I786" s="292"/>
      <c r="J786" s="292"/>
      <c r="K786" s="292"/>
      <c r="L786" s="292"/>
      <c r="M786" s="292"/>
      <c r="N786" s="292"/>
      <c r="O786" s="292"/>
      <c r="P786" s="292"/>
      <c r="Q786" s="292"/>
      <c r="R786" s="292"/>
      <c r="S786" s="292"/>
      <c r="T786" s="292"/>
      <c r="U786" s="292"/>
      <c r="V786" s="292"/>
      <c r="W786" s="292"/>
      <c r="X786" s="292"/>
      <c r="Y786" s="292"/>
      <c r="Z786" s="292"/>
    </row>
    <row r="787" ht="12.75" customHeight="1">
      <c r="A787" s="292"/>
      <c r="B787" s="166"/>
      <c r="C787" s="293"/>
      <c r="D787" s="94"/>
      <c r="E787" s="292"/>
      <c r="F787" s="292"/>
      <c r="G787" s="292"/>
      <c r="H787" s="292"/>
      <c r="I787" s="292"/>
      <c r="J787" s="292"/>
      <c r="K787" s="292"/>
      <c r="L787" s="292"/>
      <c r="M787" s="292"/>
      <c r="N787" s="292"/>
      <c r="O787" s="292"/>
      <c r="P787" s="292"/>
      <c r="Q787" s="292"/>
      <c r="R787" s="292"/>
      <c r="S787" s="292"/>
      <c r="T787" s="292"/>
      <c r="U787" s="292"/>
      <c r="V787" s="292"/>
      <c r="W787" s="292"/>
      <c r="X787" s="292"/>
      <c r="Y787" s="292"/>
      <c r="Z787" s="292"/>
    </row>
    <row r="788" ht="12.75" customHeight="1">
      <c r="A788" s="292"/>
      <c r="B788" s="166"/>
      <c r="C788" s="293"/>
      <c r="D788" s="94"/>
      <c r="E788" s="292"/>
      <c r="F788" s="292"/>
      <c r="G788" s="292"/>
      <c r="H788" s="292"/>
      <c r="I788" s="292"/>
      <c r="J788" s="292"/>
      <c r="K788" s="292"/>
      <c r="L788" s="292"/>
      <c r="M788" s="292"/>
      <c r="N788" s="292"/>
      <c r="O788" s="292"/>
      <c r="P788" s="292"/>
      <c r="Q788" s="292"/>
      <c r="R788" s="292"/>
      <c r="S788" s="292"/>
      <c r="T788" s="292"/>
      <c r="U788" s="292"/>
      <c r="V788" s="292"/>
      <c r="W788" s="292"/>
      <c r="X788" s="292"/>
      <c r="Y788" s="292"/>
      <c r="Z788" s="292"/>
    </row>
    <row r="789" ht="12.75" customHeight="1">
      <c r="A789" s="292"/>
      <c r="B789" s="166"/>
      <c r="C789" s="293"/>
      <c r="D789" s="94"/>
      <c r="E789" s="292"/>
      <c r="F789" s="292"/>
      <c r="G789" s="292"/>
      <c r="H789" s="292"/>
      <c r="I789" s="292"/>
      <c r="J789" s="292"/>
      <c r="K789" s="292"/>
      <c r="L789" s="292"/>
      <c r="M789" s="292"/>
      <c r="N789" s="292"/>
      <c r="O789" s="292"/>
      <c r="P789" s="292"/>
      <c r="Q789" s="292"/>
      <c r="R789" s="292"/>
      <c r="S789" s="292"/>
      <c r="T789" s="292"/>
      <c r="U789" s="292"/>
      <c r="V789" s="292"/>
      <c r="W789" s="292"/>
      <c r="X789" s="292"/>
      <c r="Y789" s="292"/>
      <c r="Z789" s="292"/>
    </row>
    <row r="790" ht="12.75" customHeight="1">
      <c r="A790" s="292"/>
      <c r="B790" s="166"/>
      <c r="C790" s="293"/>
      <c r="D790" s="94"/>
      <c r="E790" s="292"/>
      <c r="F790" s="292"/>
      <c r="G790" s="292"/>
      <c r="H790" s="292"/>
      <c r="I790" s="292"/>
      <c r="J790" s="292"/>
      <c r="K790" s="292"/>
      <c r="L790" s="292"/>
      <c r="M790" s="292"/>
      <c r="N790" s="292"/>
      <c r="O790" s="292"/>
      <c r="P790" s="292"/>
      <c r="Q790" s="292"/>
      <c r="R790" s="292"/>
      <c r="S790" s="292"/>
      <c r="T790" s="292"/>
      <c r="U790" s="292"/>
      <c r="V790" s="292"/>
      <c r="W790" s="292"/>
      <c r="X790" s="292"/>
      <c r="Y790" s="292"/>
      <c r="Z790" s="292"/>
    </row>
    <row r="791" ht="12.75" customHeight="1">
      <c r="A791" s="292"/>
      <c r="B791" s="166"/>
      <c r="C791" s="293"/>
      <c r="D791" s="94"/>
      <c r="E791" s="292"/>
      <c r="F791" s="292"/>
      <c r="G791" s="292"/>
      <c r="H791" s="292"/>
      <c r="I791" s="292"/>
      <c r="J791" s="292"/>
      <c r="K791" s="292"/>
      <c r="L791" s="292"/>
      <c r="M791" s="292"/>
      <c r="N791" s="292"/>
      <c r="O791" s="292"/>
      <c r="P791" s="292"/>
      <c r="Q791" s="292"/>
      <c r="R791" s="292"/>
      <c r="S791" s="292"/>
      <c r="T791" s="292"/>
      <c r="U791" s="292"/>
      <c r="V791" s="292"/>
      <c r="W791" s="292"/>
      <c r="X791" s="292"/>
      <c r="Y791" s="292"/>
      <c r="Z791" s="292"/>
    </row>
    <row r="792" ht="12.75" customHeight="1">
      <c r="A792" s="292"/>
      <c r="B792" s="166"/>
      <c r="C792" s="293"/>
      <c r="D792" s="94"/>
      <c r="E792" s="292"/>
      <c r="F792" s="292"/>
      <c r="G792" s="292"/>
      <c r="H792" s="292"/>
      <c r="I792" s="292"/>
      <c r="J792" s="292"/>
      <c r="K792" s="292"/>
      <c r="L792" s="292"/>
      <c r="M792" s="292"/>
      <c r="N792" s="292"/>
      <c r="O792" s="292"/>
      <c r="P792" s="292"/>
      <c r="Q792" s="292"/>
      <c r="R792" s="292"/>
      <c r="S792" s="292"/>
      <c r="T792" s="292"/>
      <c r="U792" s="292"/>
      <c r="V792" s="292"/>
      <c r="W792" s="292"/>
      <c r="X792" s="292"/>
      <c r="Y792" s="292"/>
      <c r="Z792" s="292"/>
    </row>
    <row r="793" ht="12.75" customHeight="1">
      <c r="A793" s="292"/>
      <c r="B793" s="166"/>
      <c r="C793" s="293"/>
      <c r="D793" s="94"/>
      <c r="E793" s="292"/>
      <c r="F793" s="292"/>
      <c r="G793" s="292"/>
      <c r="H793" s="292"/>
      <c r="I793" s="292"/>
      <c r="J793" s="292"/>
      <c r="K793" s="292"/>
      <c r="L793" s="292"/>
      <c r="M793" s="292"/>
      <c r="N793" s="292"/>
      <c r="O793" s="292"/>
      <c r="P793" s="292"/>
      <c r="Q793" s="292"/>
      <c r="R793" s="292"/>
      <c r="S793" s="292"/>
      <c r="T793" s="292"/>
      <c r="U793" s="292"/>
      <c r="V793" s="292"/>
      <c r="W793" s="292"/>
      <c r="X793" s="292"/>
      <c r="Y793" s="292"/>
      <c r="Z793" s="292"/>
    </row>
    <row r="794" ht="12.75" customHeight="1">
      <c r="A794" s="292"/>
      <c r="B794" s="166"/>
      <c r="C794" s="293"/>
      <c r="D794" s="94"/>
      <c r="E794" s="292"/>
      <c r="F794" s="292"/>
      <c r="G794" s="292"/>
      <c r="H794" s="292"/>
      <c r="I794" s="292"/>
      <c r="J794" s="292"/>
      <c r="K794" s="292"/>
      <c r="L794" s="292"/>
      <c r="M794" s="292"/>
      <c r="N794" s="292"/>
      <c r="O794" s="292"/>
      <c r="P794" s="292"/>
      <c r="Q794" s="292"/>
      <c r="R794" s="292"/>
      <c r="S794" s="292"/>
      <c r="T794" s="292"/>
      <c r="U794" s="292"/>
      <c r="V794" s="292"/>
      <c r="W794" s="292"/>
      <c r="X794" s="292"/>
      <c r="Y794" s="292"/>
      <c r="Z794" s="292"/>
    </row>
    <row r="795" ht="12.75" customHeight="1">
      <c r="A795" s="292"/>
      <c r="B795" s="166"/>
      <c r="C795" s="293"/>
      <c r="D795" s="94"/>
      <c r="E795" s="292"/>
      <c r="F795" s="292"/>
      <c r="G795" s="292"/>
      <c r="H795" s="292"/>
      <c r="I795" s="292"/>
      <c r="J795" s="292"/>
      <c r="K795" s="292"/>
      <c r="L795" s="292"/>
      <c r="M795" s="292"/>
      <c r="N795" s="292"/>
      <c r="O795" s="292"/>
      <c r="P795" s="292"/>
      <c r="Q795" s="292"/>
      <c r="R795" s="292"/>
      <c r="S795" s="292"/>
      <c r="T795" s="292"/>
      <c r="U795" s="292"/>
      <c r="V795" s="292"/>
      <c r="W795" s="292"/>
      <c r="X795" s="292"/>
      <c r="Y795" s="292"/>
      <c r="Z795" s="292"/>
    </row>
    <row r="796" ht="12.75" customHeight="1">
      <c r="A796" s="292"/>
      <c r="B796" s="166"/>
      <c r="C796" s="293"/>
      <c r="D796" s="94"/>
      <c r="E796" s="292"/>
      <c r="F796" s="292"/>
      <c r="G796" s="292"/>
      <c r="H796" s="292"/>
      <c r="I796" s="292"/>
      <c r="J796" s="292"/>
      <c r="K796" s="292"/>
      <c r="L796" s="292"/>
      <c r="M796" s="292"/>
      <c r="N796" s="292"/>
      <c r="O796" s="292"/>
      <c r="P796" s="292"/>
      <c r="Q796" s="292"/>
      <c r="R796" s="292"/>
      <c r="S796" s="292"/>
      <c r="T796" s="292"/>
      <c r="U796" s="292"/>
      <c r="V796" s="292"/>
      <c r="W796" s="292"/>
      <c r="X796" s="292"/>
      <c r="Y796" s="292"/>
      <c r="Z796" s="292"/>
    </row>
    <row r="797" ht="12.75" customHeight="1">
      <c r="A797" s="292"/>
      <c r="B797" s="166"/>
      <c r="C797" s="293"/>
      <c r="D797" s="94"/>
      <c r="E797" s="292"/>
      <c r="F797" s="292"/>
      <c r="G797" s="292"/>
      <c r="H797" s="292"/>
      <c r="I797" s="292"/>
      <c r="J797" s="292"/>
      <c r="K797" s="292"/>
      <c r="L797" s="292"/>
      <c r="M797" s="292"/>
      <c r="N797" s="292"/>
      <c r="O797" s="292"/>
      <c r="P797" s="292"/>
      <c r="Q797" s="292"/>
      <c r="R797" s="292"/>
      <c r="S797" s="292"/>
      <c r="T797" s="292"/>
      <c r="U797" s="292"/>
      <c r="V797" s="292"/>
      <c r="W797" s="292"/>
      <c r="X797" s="292"/>
      <c r="Y797" s="292"/>
      <c r="Z797" s="292"/>
    </row>
    <row r="798" ht="12.75" customHeight="1">
      <c r="A798" s="292"/>
      <c r="B798" s="166"/>
      <c r="C798" s="293"/>
      <c r="D798" s="94"/>
      <c r="E798" s="292"/>
      <c r="F798" s="292"/>
      <c r="G798" s="292"/>
      <c r="H798" s="292"/>
      <c r="I798" s="292"/>
      <c r="J798" s="292"/>
      <c r="K798" s="292"/>
      <c r="L798" s="292"/>
      <c r="M798" s="292"/>
      <c r="N798" s="292"/>
      <c r="O798" s="292"/>
      <c r="P798" s="292"/>
      <c r="Q798" s="292"/>
      <c r="R798" s="292"/>
      <c r="S798" s="292"/>
      <c r="T798" s="292"/>
      <c r="U798" s="292"/>
      <c r="V798" s="292"/>
      <c r="W798" s="292"/>
      <c r="X798" s="292"/>
      <c r="Y798" s="292"/>
      <c r="Z798" s="292"/>
    </row>
    <row r="799" ht="12.75" customHeight="1">
      <c r="A799" s="292"/>
      <c r="B799" s="166"/>
      <c r="C799" s="293"/>
      <c r="D799" s="94"/>
      <c r="E799" s="292"/>
      <c r="F799" s="292"/>
      <c r="G799" s="292"/>
      <c r="H799" s="292"/>
      <c r="I799" s="292"/>
      <c r="J799" s="292"/>
      <c r="K799" s="292"/>
      <c r="L799" s="292"/>
      <c r="M799" s="292"/>
      <c r="N799" s="292"/>
      <c r="O799" s="292"/>
      <c r="P799" s="292"/>
      <c r="Q799" s="292"/>
      <c r="R799" s="292"/>
      <c r="S799" s="292"/>
      <c r="T799" s="292"/>
      <c r="U799" s="292"/>
      <c r="V799" s="292"/>
      <c r="W799" s="292"/>
      <c r="X799" s="292"/>
      <c r="Y799" s="292"/>
      <c r="Z799" s="292"/>
    </row>
    <row r="800" ht="12.75" customHeight="1">
      <c r="A800" s="292"/>
      <c r="B800" s="166"/>
      <c r="C800" s="293"/>
      <c r="D800" s="94"/>
      <c r="E800" s="292"/>
      <c r="F800" s="292"/>
      <c r="G800" s="292"/>
      <c r="H800" s="292"/>
      <c r="I800" s="292"/>
      <c r="J800" s="292"/>
      <c r="K800" s="292"/>
      <c r="L800" s="292"/>
      <c r="M800" s="292"/>
      <c r="N800" s="292"/>
      <c r="O800" s="292"/>
      <c r="P800" s="292"/>
      <c r="Q800" s="292"/>
      <c r="R800" s="292"/>
      <c r="S800" s="292"/>
      <c r="T800" s="292"/>
      <c r="U800" s="292"/>
      <c r="V800" s="292"/>
      <c r="W800" s="292"/>
      <c r="X800" s="292"/>
      <c r="Y800" s="292"/>
      <c r="Z800" s="292"/>
    </row>
    <row r="801" ht="12.75" customHeight="1">
      <c r="A801" s="292"/>
      <c r="B801" s="166"/>
      <c r="C801" s="293"/>
      <c r="D801" s="94"/>
      <c r="E801" s="292"/>
      <c r="F801" s="292"/>
      <c r="G801" s="292"/>
      <c r="H801" s="292"/>
      <c r="I801" s="292"/>
      <c r="J801" s="292"/>
      <c r="K801" s="292"/>
      <c r="L801" s="292"/>
      <c r="M801" s="292"/>
      <c r="N801" s="292"/>
      <c r="O801" s="292"/>
      <c r="P801" s="292"/>
      <c r="Q801" s="292"/>
      <c r="R801" s="292"/>
      <c r="S801" s="292"/>
      <c r="T801" s="292"/>
      <c r="U801" s="292"/>
      <c r="V801" s="292"/>
      <c r="W801" s="292"/>
      <c r="X801" s="292"/>
      <c r="Y801" s="292"/>
      <c r="Z801" s="292"/>
    </row>
    <row r="802" ht="12.75" customHeight="1">
      <c r="A802" s="292"/>
      <c r="B802" s="166"/>
      <c r="C802" s="293"/>
      <c r="D802" s="94"/>
      <c r="E802" s="292"/>
      <c r="F802" s="292"/>
      <c r="G802" s="292"/>
      <c r="H802" s="292"/>
      <c r="I802" s="292"/>
      <c r="J802" s="292"/>
      <c r="K802" s="292"/>
      <c r="L802" s="292"/>
      <c r="M802" s="292"/>
      <c r="N802" s="292"/>
      <c r="O802" s="292"/>
      <c r="P802" s="292"/>
      <c r="Q802" s="292"/>
      <c r="R802" s="292"/>
      <c r="S802" s="292"/>
      <c r="T802" s="292"/>
      <c r="U802" s="292"/>
      <c r="V802" s="292"/>
      <c r="W802" s="292"/>
      <c r="X802" s="292"/>
      <c r="Y802" s="292"/>
      <c r="Z802" s="292"/>
    </row>
    <row r="803" ht="12.75" customHeight="1">
      <c r="A803" s="292"/>
      <c r="B803" s="166"/>
      <c r="C803" s="293"/>
      <c r="D803" s="94"/>
      <c r="E803" s="292"/>
      <c r="F803" s="292"/>
      <c r="G803" s="292"/>
      <c r="H803" s="292"/>
      <c r="I803" s="292"/>
      <c r="J803" s="292"/>
      <c r="K803" s="292"/>
      <c r="L803" s="292"/>
      <c r="M803" s="292"/>
      <c r="N803" s="292"/>
      <c r="O803" s="292"/>
      <c r="P803" s="292"/>
      <c r="Q803" s="292"/>
      <c r="R803" s="292"/>
      <c r="S803" s="292"/>
      <c r="T803" s="292"/>
      <c r="U803" s="292"/>
      <c r="V803" s="292"/>
      <c r="W803" s="292"/>
      <c r="X803" s="292"/>
      <c r="Y803" s="292"/>
      <c r="Z803" s="292"/>
    </row>
    <row r="804" ht="12.75" customHeight="1">
      <c r="A804" s="292"/>
      <c r="B804" s="166"/>
      <c r="C804" s="293"/>
      <c r="D804" s="94"/>
      <c r="E804" s="292"/>
      <c r="F804" s="292"/>
      <c r="G804" s="292"/>
      <c r="H804" s="292"/>
      <c r="I804" s="292"/>
      <c r="J804" s="292"/>
      <c r="K804" s="292"/>
      <c r="L804" s="292"/>
      <c r="M804" s="292"/>
      <c r="N804" s="292"/>
      <c r="O804" s="292"/>
      <c r="P804" s="292"/>
      <c r="Q804" s="292"/>
      <c r="R804" s="292"/>
      <c r="S804" s="292"/>
      <c r="T804" s="292"/>
      <c r="U804" s="292"/>
      <c r="V804" s="292"/>
      <c r="W804" s="292"/>
      <c r="X804" s="292"/>
      <c r="Y804" s="292"/>
      <c r="Z804" s="292"/>
    </row>
    <row r="805" ht="12.75" customHeight="1">
      <c r="A805" s="292"/>
      <c r="B805" s="166"/>
      <c r="C805" s="293"/>
      <c r="D805" s="94"/>
      <c r="E805" s="292"/>
      <c r="F805" s="292"/>
      <c r="G805" s="292"/>
      <c r="H805" s="292"/>
      <c r="I805" s="292"/>
      <c r="J805" s="292"/>
      <c r="K805" s="292"/>
      <c r="L805" s="292"/>
      <c r="M805" s="292"/>
      <c r="N805" s="292"/>
      <c r="O805" s="292"/>
      <c r="P805" s="292"/>
      <c r="Q805" s="292"/>
      <c r="R805" s="292"/>
      <c r="S805" s="292"/>
      <c r="T805" s="292"/>
      <c r="U805" s="292"/>
      <c r="V805" s="292"/>
      <c r="W805" s="292"/>
      <c r="X805" s="292"/>
      <c r="Y805" s="292"/>
      <c r="Z805" s="292"/>
    </row>
    <row r="806" ht="12.75" customHeight="1">
      <c r="A806" s="292"/>
      <c r="B806" s="166"/>
      <c r="C806" s="293"/>
      <c r="D806" s="94"/>
      <c r="E806" s="292"/>
      <c r="F806" s="292"/>
      <c r="G806" s="292"/>
      <c r="H806" s="292"/>
      <c r="I806" s="292"/>
      <c r="J806" s="292"/>
      <c r="K806" s="292"/>
      <c r="L806" s="292"/>
      <c r="M806" s="292"/>
      <c r="N806" s="292"/>
      <c r="O806" s="292"/>
      <c r="P806" s="292"/>
      <c r="Q806" s="292"/>
      <c r="R806" s="292"/>
      <c r="S806" s="292"/>
      <c r="T806" s="292"/>
      <c r="U806" s="292"/>
      <c r="V806" s="292"/>
      <c r="W806" s="292"/>
      <c r="X806" s="292"/>
      <c r="Y806" s="292"/>
      <c r="Z806" s="292"/>
    </row>
    <row r="807" ht="12.75" customHeight="1">
      <c r="A807" s="292"/>
      <c r="B807" s="166"/>
      <c r="C807" s="293"/>
      <c r="D807" s="94"/>
      <c r="E807" s="292"/>
      <c r="F807" s="292"/>
      <c r="G807" s="292"/>
      <c r="H807" s="292"/>
      <c r="I807" s="292"/>
      <c r="J807" s="292"/>
      <c r="K807" s="292"/>
      <c r="L807" s="292"/>
      <c r="M807" s="292"/>
      <c r="N807" s="292"/>
      <c r="O807" s="292"/>
      <c r="P807" s="292"/>
      <c r="Q807" s="292"/>
      <c r="R807" s="292"/>
      <c r="S807" s="292"/>
      <c r="T807" s="292"/>
      <c r="U807" s="292"/>
      <c r="V807" s="292"/>
      <c r="W807" s="292"/>
      <c r="X807" s="292"/>
      <c r="Y807" s="292"/>
      <c r="Z807" s="292"/>
    </row>
    <row r="808" ht="12.75" customHeight="1">
      <c r="A808" s="292"/>
      <c r="B808" s="166"/>
      <c r="C808" s="293"/>
      <c r="D808" s="94"/>
      <c r="E808" s="292"/>
      <c r="F808" s="292"/>
      <c r="G808" s="292"/>
      <c r="H808" s="292"/>
      <c r="I808" s="292"/>
      <c r="J808" s="292"/>
      <c r="K808" s="292"/>
      <c r="L808" s="292"/>
      <c r="M808" s="292"/>
      <c r="N808" s="292"/>
      <c r="O808" s="292"/>
      <c r="P808" s="292"/>
      <c r="Q808" s="292"/>
      <c r="R808" s="292"/>
      <c r="S808" s="292"/>
      <c r="T808" s="292"/>
      <c r="U808" s="292"/>
      <c r="V808" s="292"/>
      <c r="W808" s="292"/>
      <c r="X808" s="292"/>
      <c r="Y808" s="292"/>
      <c r="Z808" s="292"/>
    </row>
    <row r="809" ht="12.75" customHeight="1">
      <c r="A809" s="292"/>
      <c r="B809" s="166"/>
      <c r="C809" s="293"/>
      <c r="D809" s="94"/>
      <c r="E809" s="292"/>
      <c r="F809" s="292"/>
      <c r="G809" s="292"/>
      <c r="H809" s="292"/>
      <c r="I809" s="292"/>
      <c r="J809" s="292"/>
      <c r="K809" s="292"/>
      <c r="L809" s="292"/>
      <c r="M809" s="292"/>
      <c r="N809" s="292"/>
      <c r="O809" s="292"/>
      <c r="P809" s="292"/>
      <c r="Q809" s="292"/>
      <c r="R809" s="292"/>
      <c r="S809" s="292"/>
      <c r="T809" s="292"/>
      <c r="U809" s="292"/>
      <c r="V809" s="292"/>
      <c r="W809" s="292"/>
      <c r="X809" s="292"/>
      <c r="Y809" s="292"/>
      <c r="Z809" s="292"/>
    </row>
    <row r="810" ht="12.75" customHeight="1">
      <c r="A810" s="292"/>
      <c r="B810" s="166"/>
      <c r="C810" s="293"/>
      <c r="D810" s="94"/>
      <c r="E810" s="292"/>
      <c r="F810" s="292"/>
      <c r="G810" s="292"/>
      <c r="H810" s="292"/>
      <c r="I810" s="292"/>
      <c r="J810" s="292"/>
      <c r="K810" s="292"/>
      <c r="L810" s="292"/>
      <c r="M810" s="292"/>
      <c r="N810" s="292"/>
      <c r="O810" s="292"/>
      <c r="P810" s="292"/>
      <c r="Q810" s="292"/>
      <c r="R810" s="292"/>
      <c r="S810" s="292"/>
      <c r="T810" s="292"/>
      <c r="U810" s="292"/>
      <c r="V810" s="292"/>
      <c r="W810" s="292"/>
      <c r="X810" s="292"/>
      <c r="Y810" s="292"/>
      <c r="Z810" s="292"/>
    </row>
    <row r="811" ht="12.75" customHeight="1">
      <c r="A811" s="292"/>
      <c r="B811" s="166"/>
      <c r="C811" s="293"/>
      <c r="D811" s="94"/>
      <c r="E811" s="292"/>
      <c r="F811" s="292"/>
      <c r="G811" s="292"/>
      <c r="H811" s="292"/>
      <c r="I811" s="292"/>
      <c r="J811" s="292"/>
      <c r="K811" s="292"/>
      <c r="L811" s="292"/>
      <c r="M811" s="292"/>
      <c r="N811" s="292"/>
      <c r="O811" s="292"/>
      <c r="P811" s="292"/>
      <c r="Q811" s="292"/>
      <c r="R811" s="292"/>
      <c r="S811" s="292"/>
      <c r="T811" s="292"/>
      <c r="U811" s="292"/>
      <c r="V811" s="292"/>
      <c r="W811" s="292"/>
      <c r="X811" s="292"/>
      <c r="Y811" s="292"/>
      <c r="Z811" s="292"/>
    </row>
    <row r="812" ht="12.75" customHeight="1">
      <c r="A812" s="292"/>
      <c r="B812" s="166"/>
      <c r="C812" s="293"/>
      <c r="D812" s="94"/>
      <c r="E812" s="292"/>
      <c r="F812" s="292"/>
      <c r="G812" s="292"/>
      <c r="H812" s="292"/>
      <c r="I812" s="292"/>
      <c r="J812" s="292"/>
      <c r="K812" s="292"/>
      <c r="L812" s="292"/>
      <c r="M812" s="292"/>
      <c r="N812" s="292"/>
      <c r="O812" s="292"/>
      <c r="P812" s="292"/>
      <c r="Q812" s="292"/>
      <c r="R812" s="292"/>
      <c r="S812" s="292"/>
      <c r="T812" s="292"/>
      <c r="U812" s="292"/>
      <c r="V812" s="292"/>
      <c r="W812" s="292"/>
      <c r="X812" s="292"/>
      <c r="Y812" s="292"/>
      <c r="Z812" s="292"/>
    </row>
    <row r="813" ht="12.75" customHeight="1">
      <c r="A813" s="292"/>
      <c r="B813" s="166"/>
      <c r="C813" s="293"/>
      <c r="D813" s="94"/>
      <c r="E813" s="292"/>
      <c r="F813" s="292"/>
      <c r="G813" s="292"/>
      <c r="H813" s="292"/>
      <c r="I813" s="292"/>
      <c r="J813" s="292"/>
      <c r="K813" s="292"/>
      <c r="L813" s="292"/>
      <c r="M813" s="292"/>
      <c r="N813" s="292"/>
      <c r="O813" s="292"/>
      <c r="P813" s="292"/>
      <c r="Q813" s="292"/>
      <c r="R813" s="292"/>
      <c r="S813" s="292"/>
      <c r="T813" s="292"/>
      <c r="U813" s="292"/>
      <c r="V813" s="292"/>
      <c r="W813" s="292"/>
      <c r="X813" s="292"/>
      <c r="Y813" s="292"/>
      <c r="Z813" s="292"/>
    </row>
    <row r="814" ht="12.75" customHeight="1">
      <c r="A814" s="292"/>
      <c r="B814" s="166"/>
      <c r="C814" s="293"/>
      <c r="D814" s="94"/>
      <c r="E814" s="292"/>
      <c r="F814" s="292"/>
      <c r="G814" s="292"/>
      <c r="H814" s="292"/>
      <c r="I814" s="292"/>
      <c r="J814" s="292"/>
      <c r="K814" s="292"/>
      <c r="L814" s="292"/>
      <c r="M814" s="292"/>
      <c r="N814" s="292"/>
      <c r="O814" s="292"/>
      <c r="P814" s="292"/>
      <c r="Q814" s="292"/>
      <c r="R814" s="292"/>
      <c r="S814" s="292"/>
      <c r="T814" s="292"/>
      <c r="U814" s="292"/>
      <c r="V814" s="292"/>
      <c r="W814" s="292"/>
      <c r="X814" s="292"/>
      <c r="Y814" s="292"/>
      <c r="Z814" s="292"/>
    </row>
    <row r="815" ht="12.75" customHeight="1">
      <c r="A815" s="292"/>
      <c r="B815" s="166"/>
      <c r="C815" s="293"/>
      <c r="D815" s="94"/>
      <c r="E815" s="292"/>
      <c r="F815" s="292"/>
      <c r="G815" s="292"/>
      <c r="H815" s="292"/>
      <c r="I815" s="292"/>
      <c r="J815" s="292"/>
      <c r="K815" s="292"/>
      <c r="L815" s="292"/>
      <c r="M815" s="292"/>
      <c r="N815" s="292"/>
      <c r="O815" s="292"/>
      <c r="P815" s="292"/>
      <c r="Q815" s="292"/>
      <c r="R815" s="292"/>
      <c r="S815" s="292"/>
      <c r="T815" s="292"/>
      <c r="U815" s="292"/>
      <c r="V815" s="292"/>
      <c r="W815" s="292"/>
      <c r="X815" s="292"/>
      <c r="Y815" s="292"/>
      <c r="Z815" s="292"/>
    </row>
    <row r="816" ht="12.75" customHeight="1">
      <c r="A816" s="292"/>
      <c r="B816" s="166"/>
      <c r="C816" s="293"/>
      <c r="D816" s="94"/>
      <c r="E816" s="292"/>
      <c r="F816" s="292"/>
      <c r="G816" s="292"/>
      <c r="H816" s="292"/>
      <c r="I816" s="292"/>
      <c r="J816" s="292"/>
      <c r="K816" s="292"/>
      <c r="L816" s="292"/>
      <c r="M816" s="292"/>
      <c r="N816" s="292"/>
      <c r="O816" s="292"/>
      <c r="P816" s="292"/>
      <c r="Q816" s="292"/>
      <c r="R816" s="292"/>
      <c r="S816" s="292"/>
      <c r="T816" s="292"/>
      <c r="U816" s="292"/>
      <c r="V816" s="292"/>
      <c r="W816" s="292"/>
      <c r="X816" s="292"/>
      <c r="Y816" s="292"/>
      <c r="Z816" s="292"/>
    </row>
    <row r="817" ht="12.75" customHeight="1">
      <c r="A817" s="292"/>
      <c r="B817" s="166"/>
      <c r="C817" s="293"/>
      <c r="D817" s="94"/>
      <c r="E817" s="292"/>
      <c r="F817" s="292"/>
      <c r="G817" s="292"/>
      <c r="H817" s="292"/>
      <c r="I817" s="292"/>
      <c r="J817" s="292"/>
      <c r="K817" s="292"/>
      <c r="L817" s="292"/>
      <c r="M817" s="292"/>
      <c r="N817" s="292"/>
      <c r="O817" s="292"/>
      <c r="P817" s="292"/>
      <c r="Q817" s="292"/>
      <c r="R817" s="292"/>
      <c r="S817" s="292"/>
      <c r="T817" s="292"/>
      <c r="U817" s="292"/>
      <c r="V817" s="292"/>
      <c r="W817" s="292"/>
      <c r="X817" s="292"/>
      <c r="Y817" s="292"/>
      <c r="Z817" s="292"/>
    </row>
    <row r="818" ht="12.75" customHeight="1">
      <c r="A818" s="292"/>
      <c r="B818" s="166"/>
      <c r="C818" s="293"/>
      <c r="D818" s="94"/>
      <c r="E818" s="292"/>
      <c r="F818" s="292"/>
      <c r="G818" s="292"/>
      <c r="H818" s="292"/>
      <c r="I818" s="292"/>
      <c r="J818" s="292"/>
      <c r="K818" s="292"/>
      <c r="L818" s="292"/>
      <c r="M818" s="292"/>
      <c r="N818" s="292"/>
      <c r="O818" s="292"/>
      <c r="P818" s="292"/>
      <c r="Q818" s="292"/>
      <c r="R818" s="292"/>
      <c r="S818" s="292"/>
      <c r="T818" s="292"/>
      <c r="U818" s="292"/>
      <c r="V818" s="292"/>
      <c r="W818" s="292"/>
      <c r="X818" s="292"/>
      <c r="Y818" s="292"/>
      <c r="Z818" s="292"/>
    </row>
    <row r="819" ht="12.75" customHeight="1">
      <c r="A819" s="292"/>
      <c r="B819" s="166"/>
      <c r="C819" s="293"/>
      <c r="D819" s="94"/>
      <c r="E819" s="292"/>
      <c r="F819" s="292"/>
      <c r="G819" s="292"/>
      <c r="H819" s="292"/>
      <c r="I819" s="292"/>
      <c r="J819" s="292"/>
      <c r="K819" s="292"/>
      <c r="L819" s="292"/>
      <c r="M819" s="292"/>
      <c r="N819" s="292"/>
      <c r="O819" s="292"/>
      <c r="P819" s="292"/>
      <c r="Q819" s="292"/>
      <c r="R819" s="292"/>
      <c r="S819" s="292"/>
      <c r="T819" s="292"/>
      <c r="U819" s="292"/>
      <c r="V819" s="292"/>
      <c r="W819" s="292"/>
      <c r="X819" s="292"/>
      <c r="Y819" s="292"/>
      <c r="Z819" s="292"/>
    </row>
    <row r="820" ht="12.75" customHeight="1">
      <c r="A820" s="292"/>
      <c r="B820" s="166"/>
      <c r="C820" s="293"/>
      <c r="D820" s="94"/>
      <c r="E820" s="292"/>
      <c r="F820" s="292"/>
      <c r="G820" s="292"/>
      <c r="H820" s="292"/>
      <c r="I820" s="292"/>
      <c r="J820" s="292"/>
      <c r="K820" s="292"/>
      <c r="L820" s="292"/>
      <c r="M820" s="292"/>
      <c r="N820" s="292"/>
      <c r="O820" s="292"/>
      <c r="P820" s="292"/>
      <c r="Q820" s="292"/>
      <c r="R820" s="292"/>
      <c r="S820" s="292"/>
      <c r="T820" s="292"/>
      <c r="U820" s="292"/>
      <c r="V820" s="292"/>
      <c r="W820" s="292"/>
      <c r="X820" s="292"/>
      <c r="Y820" s="292"/>
      <c r="Z820" s="292"/>
    </row>
    <row r="821" ht="12.75" customHeight="1">
      <c r="A821" s="292"/>
      <c r="B821" s="166"/>
      <c r="C821" s="293"/>
      <c r="D821" s="94"/>
      <c r="E821" s="292"/>
      <c r="F821" s="292"/>
      <c r="G821" s="292"/>
      <c r="H821" s="292"/>
      <c r="I821" s="292"/>
      <c r="J821" s="292"/>
      <c r="K821" s="292"/>
      <c r="L821" s="292"/>
      <c r="M821" s="292"/>
      <c r="N821" s="292"/>
      <c r="O821" s="292"/>
      <c r="P821" s="292"/>
      <c r="Q821" s="292"/>
      <c r="R821" s="292"/>
      <c r="S821" s="292"/>
      <c r="T821" s="292"/>
      <c r="U821" s="292"/>
      <c r="V821" s="292"/>
      <c r="W821" s="292"/>
      <c r="X821" s="292"/>
      <c r="Y821" s="292"/>
      <c r="Z821" s="292"/>
    </row>
    <row r="822" ht="12.75" customHeight="1">
      <c r="A822" s="292"/>
      <c r="B822" s="166"/>
      <c r="C822" s="293"/>
      <c r="D822" s="94"/>
      <c r="E822" s="292"/>
      <c r="F822" s="292"/>
      <c r="G822" s="292"/>
      <c r="H822" s="292"/>
      <c r="I822" s="292"/>
      <c r="J822" s="292"/>
      <c r="K822" s="292"/>
      <c r="L822" s="292"/>
      <c r="M822" s="292"/>
      <c r="N822" s="292"/>
      <c r="O822" s="292"/>
      <c r="P822" s="292"/>
      <c r="Q822" s="292"/>
      <c r="R822" s="292"/>
      <c r="S822" s="292"/>
      <c r="T822" s="292"/>
      <c r="U822" s="292"/>
      <c r="V822" s="292"/>
      <c r="W822" s="292"/>
      <c r="X822" s="292"/>
      <c r="Y822" s="292"/>
      <c r="Z822" s="292"/>
    </row>
    <row r="823" ht="12.75" customHeight="1">
      <c r="A823" s="292"/>
      <c r="B823" s="166"/>
      <c r="C823" s="293"/>
      <c r="D823" s="94"/>
      <c r="E823" s="292"/>
      <c r="F823" s="292"/>
      <c r="G823" s="292"/>
      <c r="H823" s="292"/>
      <c r="I823" s="292"/>
      <c r="J823" s="292"/>
      <c r="K823" s="292"/>
      <c r="L823" s="292"/>
      <c r="M823" s="292"/>
      <c r="N823" s="292"/>
      <c r="O823" s="292"/>
      <c r="P823" s="292"/>
      <c r="Q823" s="292"/>
      <c r="R823" s="292"/>
      <c r="S823" s="292"/>
      <c r="T823" s="292"/>
      <c r="U823" s="292"/>
      <c r="V823" s="292"/>
      <c r="W823" s="292"/>
      <c r="X823" s="292"/>
      <c r="Y823" s="292"/>
      <c r="Z823" s="292"/>
    </row>
    <row r="824" ht="12.75" customHeight="1">
      <c r="A824" s="292"/>
      <c r="B824" s="166"/>
      <c r="C824" s="293"/>
      <c r="D824" s="94"/>
      <c r="E824" s="292"/>
      <c r="F824" s="292"/>
      <c r="G824" s="292"/>
      <c r="H824" s="292"/>
      <c r="I824" s="292"/>
      <c r="J824" s="292"/>
      <c r="K824" s="292"/>
      <c r="L824" s="292"/>
      <c r="M824" s="292"/>
      <c r="N824" s="292"/>
      <c r="O824" s="292"/>
      <c r="P824" s="292"/>
      <c r="Q824" s="292"/>
      <c r="R824" s="292"/>
      <c r="S824" s="292"/>
      <c r="T824" s="292"/>
      <c r="U824" s="292"/>
      <c r="V824" s="292"/>
      <c r="W824" s="292"/>
      <c r="X824" s="292"/>
      <c r="Y824" s="292"/>
      <c r="Z824" s="292"/>
    </row>
    <row r="825" ht="12.75" customHeight="1">
      <c r="A825" s="292"/>
      <c r="B825" s="166"/>
      <c r="C825" s="293"/>
      <c r="D825" s="94"/>
      <c r="E825" s="292"/>
      <c r="F825" s="292"/>
      <c r="G825" s="292"/>
      <c r="H825" s="292"/>
      <c r="I825" s="292"/>
      <c r="J825" s="292"/>
      <c r="K825" s="292"/>
      <c r="L825" s="292"/>
      <c r="M825" s="292"/>
      <c r="N825" s="292"/>
      <c r="O825" s="292"/>
      <c r="P825" s="292"/>
      <c r="Q825" s="292"/>
      <c r="R825" s="292"/>
      <c r="S825" s="292"/>
      <c r="T825" s="292"/>
      <c r="U825" s="292"/>
      <c r="V825" s="292"/>
      <c r="W825" s="292"/>
      <c r="X825" s="292"/>
      <c r="Y825" s="292"/>
      <c r="Z825" s="292"/>
    </row>
    <row r="826" ht="12.75" customHeight="1">
      <c r="A826" s="292"/>
      <c r="B826" s="166"/>
      <c r="C826" s="293"/>
      <c r="D826" s="94"/>
      <c r="E826" s="292"/>
      <c r="F826" s="292"/>
      <c r="G826" s="292"/>
      <c r="H826" s="292"/>
      <c r="I826" s="292"/>
      <c r="J826" s="292"/>
      <c r="K826" s="292"/>
      <c r="L826" s="292"/>
      <c r="M826" s="292"/>
      <c r="N826" s="292"/>
      <c r="O826" s="292"/>
      <c r="P826" s="292"/>
      <c r="Q826" s="292"/>
      <c r="R826" s="292"/>
      <c r="S826" s="292"/>
      <c r="T826" s="292"/>
      <c r="U826" s="292"/>
      <c r="V826" s="292"/>
      <c r="W826" s="292"/>
      <c r="X826" s="292"/>
      <c r="Y826" s="292"/>
      <c r="Z826" s="292"/>
    </row>
    <row r="827" ht="12.75" customHeight="1">
      <c r="A827" s="292"/>
      <c r="B827" s="166"/>
      <c r="C827" s="293"/>
      <c r="D827" s="94"/>
      <c r="E827" s="292"/>
      <c r="F827" s="292"/>
      <c r="G827" s="292"/>
      <c r="H827" s="292"/>
      <c r="I827" s="292"/>
      <c r="J827" s="292"/>
      <c r="K827" s="292"/>
      <c r="L827" s="292"/>
      <c r="M827" s="292"/>
      <c r="N827" s="292"/>
      <c r="O827" s="292"/>
      <c r="P827" s="292"/>
      <c r="Q827" s="292"/>
      <c r="R827" s="292"/>
      <c r="S827" s="292"/>
      <c r="T827" s="292"/>
      <c r="U827" s="292"/>
      <c r="V827" s="292"/>
      <c r="W827" s="292"/>
      <c r="X827" s="292"/>
      <c r="Y827" s="292"/>
      <c r="Z827" s="292"/>
    </row>
    <row r="828" ht="12.75" customHeight="1">
      <c r="A828" s="292"/>
      <c r="B828" s="166"/>
      <c r="C828" s="293"/>
      <c r="D828" s="94"/>
      <c r="E828" s="292"/>
      <c r="F828" s="292"/>
      <c r="G828" s="292"/>
      <c r="H828" s="292"/>
      <c r="I828" s="292"/>
      <c r="J828" s="292"/>
      <c r="K828" s="292"/>
      <c r="L828" s="292"/>
      <c r="M828" s="292"/>
      <c r="N828" s="292"/>
      <c r="O828" s="292"/>
      <c r="P828" s="292"/>
      <c r="Q828" s="292"/>
      <c r="R828" s="292"/>
      <c r="S828" s="292"/>
      <c r="T828" s="292"/>
      <c r="U828" s="292"/>
      <c r="V828" s="292"/>
      <c r="W828" s="292"/>
      <c r="X828" s="292"/>
      <c r="Y828" s="292"/>
      <c r="Z828" s="292"/>
    </row>
    <row r="829" ht="12.75" customHeight="1">
      <c r="A829" s="292"/>
      <c r="B829" s="166"/>
      <c r="C829" s="293"/>
      <c r="D829" s="94"/>
      <c r="E829" s="292"/>
      <c r="F829" s="292"/>
      <c r="G829" s="292"/>
      <c r="H829" s="292"/>
      <c r="I829" s="292"/>
      <c r="J829" s="292"/>
      <c r="K829" s="292"/>
      <c r="L829" s="292"/>
      <c r="M829" s="292"/>
      <c r="N829" s="292"/>
      <c r="O829" s="292"/>
      <c r="P829" s="292"/>
      <c r="Q829" s="292"/>
      <c r="R829" s="292"/>
      <c r="S829" s="292"/>
      <c r="T829" s="292"/>
      <c r="U829" s="292"/>
      <c r="V829" s="292"/>
      <c r="W829" s="292"/>
      <c r="X829" s="292"/>
      <c r="Y829" s="292"/>
      <c r="Z829" s="292"/>
    </row>
    <row r="830" ht="12.75" customHeight="1">
      <c r="A830" s="292"/>
      <c r="B830" s="166"/>
      <c r="C830" s="293"/>
      <c r="D830" s="94"/>
      <c r="E830" s="292"/>
      <c r="F830" s="292"/>
      <c r="G830" s="292"/>
      <c r="H830" s="292"/>
      <c r="I830" s="292"/>
      <c r="J830" s="292"/>
      <c r="K830" s="292"/>
      <c r="L830" s="292"/>
      <c r="M830" s="292"/>
      <c r="N830" s="292"/>
      <c r="O830" s="292"/>
      <c r="P830" s="292"/>
      <c r="Q830" s="292"/>
      <c r="R830" s="292"/>
      <c r="S830" s="292"/>
      <c r="T830" s="292"/>
      <c r="U830" s="292"/>
      <c r="V830" s="292"/>
      <c r="W830" s="292"/>
      <c r="X830" s="292"/>
      <c r="Y830" s="292"/>
      <c r="Z830" s="292"/>
    </row>
    <row r="831" ht="12.75" customHeight="1">
      <c r="A831" s="292"/>
      <c r="B831" s="166"/>
      <c r="C831" s="293"/>
      <c r="D831" s="94"/>
      <c r="E831" s="292"/>
      <c r="F831" s="292"/>
      <c r="G831" s="292"/>
      <c r="H831" s="292"/>
      <c r="I831" s="292"/>
      <c r="J831" s="292"/>
      <c r="K831" s="292"/>
      <c r="L831" s="292"/>
      <c r="M831" s="292"/>
      <c r="N831" s="292"/>
      <c r="O831" s="292"/>
      <c r="P831" s="292"/>
      <c r="Q831" s="292"/>
      <c r="R831" s="292"/>
      <c r="S831" s="292"/>
      <c r="T831" s="292"/>
      <c r="U831" s="292"/>
      <c r="V831" s="292"/>
      <c r="W831" s="292"/>
      <c r="X831" s="292"/>
      <c r="Y831" s="292"/>
      <c r="Z831" s="292"/>
    </row>
    <row r="832" ht="12.75" customHeight="1">
      <c r="A832" s="292"/>
      <c r="B832" s="166"/>
      <c r="C832" s="293"/>
      <c r="D832" s="94"/>
      <c r="E832" s="292"/>
      <c r="F832" s="292"/>
      <c r="G832" s="292"/>
      <c r="H832" s="292"/>
      <c r="I832" s="292"/>
      <c r="J832" s="292"/>
      <c r="K832" s="292"/>
      <c r="L832" s="292"/>
      <c r="M832" s="292"/>
      <c r="N832" s="292"/>
      <c r="O832" s="292"/>
      <c r="P832" s="292"/>
      <c r="Q832" s="292"/>
      <c r="R832" s="292"/>
      <c r="S832" s="292"/>
      <c r="T832" s="292"/>
      <c r="U832" s="292"/>
      <c r="V832" s="292"/>
      <c r="W832" s="292"/>
      <c r="X832" s="292"/>
      <c r="Y832" s="292"/>
      <c r="Z832" s="292"/>
    </row>
    <row r="833" ht="12.75" customHeight="1">
      <c r="A833" s="292"/>
      <c r="B833" s="166"/>
      <c r="C833" s="293"/>
      <c r="D833" s="94"/>
      <c r="E833" s="292"/>
      <c r="F833" s="292"/>
      <c r="G833" s="292"/>
      <c r="H833" s="292"/>
      <c r="I833" s="292"/>
      <c r="J833" s="292"/>
      <c r="K833" s="292"/>
      <c r="L833" s="292"/>
      <c r="M833" s="292"/>
      <c r="N833" s="292"/>
      <c r="O833" s="292"/>
      <c r="P833" s="292"/>
      <c r="Q833" s="292"/>
      <c r="R833" s="292"/>
      <c r="S833" s="292"/>
      <c r="T833" s="292"/>
      <c r="U833" s="292"/>
      <c r="V833" s="292"/>
      <c r="W833" s="292"/>
      <c r="X833" s="292"/>
      <c r="Y833" s="292"/>
      <c r="Z833" s="292"/>
    </row>
    <row r="834" ht="12.75" customHeight="1">
      <c r="A834" s="292"/>
      <c r="B834" s="166"/>
      <c r="C834" s="293"/>
      <c r="D834" s="94"/>
      <c r="E834" s="292"/>
      <c r="F834" s="292"/>
      <c r="G834" s="292"/>
      <c r="H834" s="292"/>
      <c r="I834" s="292"/>
      <c r="J834" s="292"/>
      <c r="K834" s="292"/>
      <c r="L834" s="292"/>
      <c r="M834" s="292"/>
      <c r="N834" s="292"/>
      <c r="O834" s="292"/>
      <c r="P834" s="292"/>
      <c r="Q834" s="292"/>
      <c r="R834" s="292"/>
      <c r="S834" s="292"/>
      <c r="T834" s="292"/>
      <c r="U834" s="292"/>
      <c r="V834" s="292"/>
      <c r="W834" s="292"/>
      <c r="X834" s="292"/>
      <c r="Y834" s="292"/>
      <c r="Z834" s="292"/>
    </row>
    <row r="835" ht="12.75" customHeight="1">
      <c r="A835" s="292"/>
      <c r="B835" s="166"/>
      <c r="C835" s="293"/>
      <c r="D835" s="94"/>
      <c r="E835" s="292"/>
      <c r="F835" s="292"/>
      <c r="G835" s="292"/>
      <c r="H835" s="292"/>
      <c r="I835" s="292"/>
      <c r="J835" s="292"/>
      <c r="K835" s="292"/>
      <c r="L835" s="292"/>
      <c r="M835" s="292"/>
      <c r="N835" s="292"/>
      <c r="O835" s="292"/>
      <c r="P835" s="292"/>
      <c r="Q835" s="292"/>
      <c r="R835" s="292"/>
      <c r="S835" s="292"/>
      <c r="T835" s="292"/>
      <c r="U835" s="292"/>
      <c r="V835" s="292"/>
      <c r="W835" s="292"/>
      <c r="X835" s="292"/>
      <c r="Y835" s="292"/>
      <c r="Z835" s="292"/>
    </row>
    <row r="836" ht="12.75" customHeight="1">
      <c r="A836" s="292"/>
      <c r="B836" s="166"/>
      <c r="C836" s="293"/>
      <c r="D836" s="94"/>
      <c r="E836" s="292"/>
      <c r="F836" s="292"/>
      <c r="G836" s="292"/>
      <c r="H836" s="292"/>
      <c r="I836" s="292"/>
      <c r="J836" s="292"/>
      <c r="K836" s="292"/>
      <c r="L836" s="292"/>
      <c r="M836" s="292"/>
      <c r="N836" s="292"/>
      <c r="O836" s="292"/>
      <c r="P836" s="292"/>
      <c r="Q836" s="292"/>
      <c r="R836" s="292"/>
      <c r="S836" s="292"/>
      <c r="T836" s="292"/>
      <c r="U836" s="292"/>
      <c r="V836" s="292"/>
      <c r="W836" s="292"/>
      <c r="X836" s="292"/>
      <c r="Y836" s="292"/>
      <c r="Z836" s="292"/>
    </row>
    <row r="837" ht="12.75" customHeight="1">
      <c r="A837" s="292"/>
      <c r="B837" s="166"/>
      <c r="C837" s="293"/>
      <c r="D837" s="94"/>
      <c r="E837" s="292"/>
      <c r="F837" s="292"/>
      <c r="G837" s="292"/>
      <c r="H837" s="292"/>
      <c r="I837" s="292"/>
      <c r="J837" s="292"/>
      <c r="K837" s="292"/>
      <c r="L837" s="292"/>
      <c r="M837" s="292"/>
      <c r="N837" s="292"/>
      <c r="O837" s="292"/>
      <c r="P837" s="292"/>
      <c r="Q837" s="292"/>
      <c r="R837" s="292"/>
      <c r="S837" s="292"/>
      <c r="T837" s="292"/>
      <c r="U837" s="292"/>
      <c r="V837" s="292"/>
      <c r="W837" s="292"/>
      <c r="X837" s="292"/>
      <c r="Y837" s="292"/>
      <c r="Z837" s="292"/>
    </row>
    <row r="838" ht="12.75" customHeight="1">
      <c r="A838" s="292"/>
      <c r="B838" s="166"/>
      <c r="C838" s="293"/>
      <c r="D838" s="94"/>
      <c r="E838" s="292"/>
      <c r="F838" s="292"/>
      <c r="G838" s="292"/>
      <c r="H838" s="292"/>
      <c r="I838" s="292"/>
      <c r="J838" s="292"/>
      <c r="K838" s="292"/>
      <c r="L838" s="292"/>
      <c r="M838" s="292"/>
      <c r="N838" s="292"/>
      <c r="O838" s="292"/>
      <c r="P838" s="292"/>
      <c r="Q838" s="292"/>
      <c r="R838" s="292"/>
      <c r="S838" s="292"/>
      <c r="T838" s="292"/>
      <c r="U838" s="292"/>
      <c r="V838" s="292"/>
      <c r="W838" s="292"/>
      <c r="X838" s="292"/>
      <c r="Y838" s="292"/>
      <c r="Z838" s="292"/>
    </row>
    <row r="839" ht="12.75" customHeight="1">
      <c r="A839" s="292"/>
      <c r="B839" s="166"/>
      <c r="C839" s="293"/>
      <c r="D839" s="94"/>
      <c r="E839" s="292"/>
      <c r="F839" s="292"/>
      <c r="G839" s="292"/>
      <c r="H839" s="292"/>
      <c r="I839" s="292"/>
      <c r="J839" s="292"/>
      <c r="K839" s="292"/>
      <c r="L839" s="292"/>
      <c r="M839" s="292"/>
      <c r="N839" s="292"/>
      <c r="O839" s="292"/>
      <c r="P839" s="292"/>
      <c r="Q839" s="292"/>
      <c r="R839" s="292"/>
      <c r="S839" s="292"/>
      <c r="T839" s="292"/>
      <c r="U839" s="292"/>
      <c r="V839" s="292"/>
      <c r="W839" s="292"/>
      <c r="X839" s="292"/>
      <c r="Y839" s="292"/>
      <c r="Z839" s="292"/>
    </row>
    <row r="840" ht="12.75" customHeight="1">
      <c r="A840" s="292"/>
      <c r="B840" s="166"/>
      <c r="C840" s="293"/>
      <c r="D840" s="94"/>
      <c r="E840" s="292"/>
      <c r="F840" s="292"/>
      <c r="G840" s="292"/>
      <c r="H840" s="292"/>
      <c r="I840" s="292"/>
      <c r="J840" s="292"/>
      <c r="K840" s="292"/>
      <c r="L840" s="292"/>
      <c r="M840" s="292"/>
      <c r="N840" s="292"/>
      <c r="O840" s="292"/>
      <c r="P840" s="292"/>
      <c r="Q840" s="292"/>
      <c r="R840" s="292"/>
      <c r="S840" s="292"/>
      <c r="T840" s="292"/>
      <c r="U840" s="292"/>
      <c r="V840" s="292"/>
      <c r="W840" s="292"/>
      <c r="X840" s="292"/>
      <c r="Y840" s="292"/>
      <c r="Z840" s="292"/>
    </row>
    <row r="841" ht="12.75" customHeight="1">
      <c r="A841" s="292"/>
      <c r="B841" s="166"/>
      <c r="C841" s="293"/>
      <c r="D841" s="94"/>
      <c r="E841" s="292"/>
      <c r="F841" s="292"/>
      <c r="G841" s="292"/>
      <c r="H841" s="292"/>
      <c r="I841" s="292"/>
      <c r="J841" s="292"/>
      <c r="K841" s="292"/>
      <c r="L841" s="292"/>
      <c r="M841" s="292"/>
      <c r="N841" s="292"/>
      <c r="O841" s="292"/>
      <c r="P841" s="292"/>
      <c r="Q841" s="292"/>
      <c r="R841" s="292"/>
      <c r="S841" s="292"/>
      <c r="T841" s="292"/>
      <c r="U841" s="292"/>
      <c r="V841" s="292"/>
      <c r="W841" s="292"/>
      <c r="X841" s="292"/>
      <c r="Y841" s="292"/>
      <c r="Z841" s="292"/>
    </row>
    <row r="842" ht="12.75" customHeight="1">
      <c r="A842" s="292"/>
      <c r="B842" s="166"/>
      <c r="C842" s="293"/>
      <c r="D842" s="94"/>
      <c r="E842" s="292"/>
      <c r="F842" s="292"/>
      <c r="G842" s="292"/>
      <c r="H842" s="292"/>
      <c r="I842" s="292"/>
      <c r="J842" s="292"/>
      <c r="K842" s="292"/>
      <c r="L842" s="292"/>
      <c r="M842" s="292"/>
      <c r="N842" s="292"/>
      <c r="O842" s="292"/>
      <c r="P842" s="292"/>
      <c r="Q842" s="292"/>
      <c r="R842" s="292"/>
      <c r="S842" s="292"/>
      <c r="T842" s="292"/>
      <c r="U842" s="292"/>
      <c r="V842" s="292"/>
      <c r="W842" s="292"/>
      <c r="X842" s="292"/>
      <c r="Y842" s="292"/>
      <c r="Z842" s="292"/>
    </row>
    <row r="843" ht="12.75" customHeight="1">
      <c r="A843" s="292"/>
      <c r="B843" s="166"/>
      <c r="C843" s="293"/>
      <c r="D843" s="94"/>
      <c r="E843" s="292"/>
      <c r="F843" s="292"/>
      <c r="G843" s="292"/>
      <c r="H843" s="292"/>
      <c r="I843" s="292"/>
      <c r="J843" s="292"/>
      <c r="K843" s="292"/>
      <c r="L843" s="292"/>
      <c r="M843" s="292"/>
      <c r="N843" s="292"/>
      <c r="O843" s="292"/>
      <c r="P843" s="292"/>
      <c r="Q843" s="292"/>
      <c r="R843" s="292"/>
      <c r="S843" s="292"/>
      <c r="T843" s="292"/>
      <c r="U843" s="292"/>
      <c r="V843" s="292"/>
      <c r="W843" s="292"/>
      <c r="X843" s="292"/>
      <c r="Y843" s="292"/>
      <c r="Z843" s="292"/>
    </row>
    <row r="844" ht="12.75" customHeight="1">
      <c r="A844" s="292"/>
      <c r="B844" s="166"/>
      <c r="C844" s="293"/>
      <c r="D844" s="94"/>
      <c r="E844" s="292"/>
      <c r="F844" s="292"/>
      <c r="G844" s="292"/>
      <c r="H844" s="292"/>
      <c r="I844" s="292"/>
      <c r="J844" s="292"/>
      <c r="K844" s="292"/>
      <c r="L844" s="292"/>
      <c r="M844" s="292"/>
      <c r="N844" s="292"/>
      <c r="O844" s="292"/>
      <c r="P844" s="292"/>
      <c r="Q844" s="292"/>
      <c r="R844" s="292"/>
      <c r="S844" s="292"/>
      <c r="T844" s="292"/>
      <c r="U844" s="292"/>
      <c r="V844" s="292"/>
      <c r="W844" s="292"/>
      <c r="X844" s="292"/>
      <c r="Y844" s="292"/>
      <c r="Z844" s="292"/>
    </row>
    <row r="845" ht="12.75" customHeight="1">
      <c r="A845" s="292"/>
      <c r="B845" s="166"/>
      <c r="C845" s="293"/>
      <c r="D845" s="94"/>
      <c r="E845" s="292"/>
      <c r="F845" s="292"/>
      <c r="G845" s="292"/>
      <c r="H845" s="292"/>
      <c r="I845" s="292"/>
      <c r="J845" s="292"/>
      <c r="K845" s="292"/>
      <c r="L845" s="292"/>
      <c r="M845" s="292"/>
      <c r="N845" s="292"/>
      <c r="O845" s="292"/>
      <c r="P845" s="292"/>
      <c r="Q845" s="292"/>
      <c r="R845" s="292"/>
      <c r="S845" s="292"/>
      <c r="T845" s="292"/>
      <c r="U845" s="292"/>
      <c r="V845" s="292"/>
      <c r="W845" s="292"/>
      <c r="X845" s="292"/>
      <c r="Y845" s="292"/>
      <c r="Z845" s="292"/>
    </row>
    <row r="846" ht="12.75" customHeight="1">
      <c r="A846" s="292"/>
      <c r="B846" s="166"/>
      <c r="C846" s="293"/>
      <c r="D846" s="94"/>
      <c r="E846" s="292"/>
      <c r="F846" s="292"/>
      <c r="G846" s="292"/>
      <c r="H846" s="292"/>
      <c r="I846" s="292"/>
      <c r="J846" s="292"/>
      <c r="K846" s="292"/>
      <c r="L846" s="292"/>
      <c r="M846" s="292"/>
      <c r="N846" s="292"/>
      <c r="O846" s="292"/>
      <c r="P846" s="292"/>
      <c r="Q846" s="292"/>
      <c r="R846" s="292"/>
      <c r="S846" s="292"/>
      <c r="T846" s="292"/>
      <c r="U846" s="292"/>
      <c r="V846" s="292"/>
      <c r="W846" s="292"/>
      <c r="X846" s="292"/>
      <c r="Y846" s="292"/>
      <c r="Z846" s="292"/>
    </row>
    <row r="847" ht="12.75" customHeight="1">
      <c r="A847" s="292"/>
      <c r="B847" s="166"/>
      <c r="C847" s="293"/>
      <c r="D847" s="94"/>
      <c r="E847" s="292"/>
      <c r="F847" s="292"/>
      <c r="G847" s="292"/>
      <c r="H847" s="292"/>
      <c r="I847" s="292"/>
      <c r="J847" s="292"/>
      <c r="K847" s="292"/>
      <c r="L847" s="292"/>
      <c r="M847" s="292"/>
      <c r="N847" s="292"/>
      <c r="O847" s="292"/>
      <c r="P847" s="292"/>
      <c r="Q847" s="292"/>
      <c r="R847" s="292"/>
      <c r="S847" s="292"/>
      <c r="T847" s="292"/>
      <c r="U847" s="292"/>
      <c r="V847" s="292"/>
      <c r="W847" s="292"/>
      <c r="X847" s="292"/>
      <c r="Y847" s="292"/>
      <c r="Z847" s="292"/>
    </row>
    <row r="848" ht="12.75" customHeight="1">
      <c r="A848" s="292"/>
      <c r="B848" s="166"/>
      <c r="C848" s="293"/>
      <c r="D848" s="94"/>
      <c r="E848" s="292"/>
      <c r="F848" s="292"/>
      <c r="G848" s="292"/>
      <c r="H848" s="292"/>
      <c r="I848" s="292"/>
      <c r="J848" s="292"/>
      <c r="K848" s="292"/>
      <c r="L848" s="292"/>
      <c r="M848" s="292"/>
      <c r="N848" s="292"/>
      <c r="O848" s="292"/>
      <c r="P848" s="292"/>
      <c r="Q848" s="292"/>
      <c r="R848" s="292"/>
      <c r="S848" s="292"/>
      <c r="T848" s="292"/>
      <c r="U848" s="292"/>
      <c r="V848" s="292"/>
      <c r="W848" s="292"/>
      <c r="X848" s="292"/>
      <c r="Y848" s="292"/>
      <c r="Z848" s="292"/>
    </row>
    <row r="849" ht="12.75" customHeight="1">
      <c r="A849" s="292"/>
      <c r="B849" s="166"/>
      <c r="C849" s="293"/>
      <c r="D849" s="94"/>
      <c r="E849" s="292"/>
      <c r="F849" s="292"/>
      <c r="G849" s="292"/>
      <c r="H849" s="292"/>
      <c r="I849" s="292"/>
      <c r="J849" s="292"/>
      <c r="K849" s="292"/>
      <c r="L849" s="292"/>
      <c r="M849" s="292"/>
      <c r="N849" s="292"/>
      <c r="O849" s="292"/>
      <c r="P849" s="292"/>
      <c r="Q849" s="292"/>
      <c r="R849" s="292"/>
      <c r="S849" s="292"/>
      <c r="T849" s="292"/>
      <c r="U849" s="292"/>
      <c r="V849" s="292"/>
      <c r="W849" s="292"/>
      <c r="X849" s="292"/>
      <c r="Y849" s="292"/>
      <c r="Z849" s="292"/>
    </row>
    <row r="850" ht="12.75" customHeight="1">
      <c r="A850" s="292"/>
      <c r="B850" s="166"/>
      <c r="C850" s="293"/>
      <c r="D850" s="94"/>
      <c r="E850" s="292"/>
      <c r="F850" s="292"/>
      <c r="G850" s="292"/>
      <c r="H850" s="292"/>
      <c r="I850" s="292"/>
      <c r="J850" s="292"/>
      <c r="K850" s="292"/>
      <c r="L850" s="292"/>
      <c r="M850" s="292"/>
      <c r="N850" s="292"/>
      <c r="O850" s="292"/>
      <c r="P850" s="292"/>
      <c r="Q850" s="292"/>
      <c r="R850" s="292"/>
      <c r="S850" s="292"/>
      <c r="T850" s="292"/>
      <c r="U850" s="292"/>
      <c r="V850" s="292"/>
      <c r="W850" s="292"/>
      <c r="X850" s="292"/>
      <c r="Y850" s="292"/>
      <c r="Z850" s="292"/>
    </row>
    <row r="851" ht="12.75" customHeight="1">
      <c r="A851" s="292"/>
      <c r="B851" s="166"/>
      <c r="C851" s="293"/>
      <c r="D851" s="94"/>
      <c r="E851" s="292"/>
      <c r="F851" s="292"/>
      <c r="G851" s="292"/>
      <c r="H851" s="292"/>
      <c r="I851" s="292"/>
      <c r="J851" s="292"/>
      <c r="K851" s="292"/>
      <c r="L851" s="292"/>
      <c r="M851" s="292"/>
      <c r="N851" s="292"/>
      <c r="O851" s="292"/>
      <c r="P851" s="292"/>
      <c r="Q851" s="292"/>
      <c r="R851" s="292"/>
      <c r="S851" s="292"/>
      <c r="T851" s="292"/>
      <c r="U851" s="292"/>
      <c r="V851" s="292"/>
      <c r="W851" s="292"/>
      <c r="X851" s="292"/>
      <c r="Y851" s="292"/>
      <c r="Z851" s="292"/>
    </row>
    <row r="852" ht="12.75" customHeight="1">
      <c r="A852" s="292"/>
      <c r="B852" s="166"/>
      <c r="C852" s="293"/>
      <c r="D852" s="94"/>
      <c r="E852" s="292"/>
      <c r="F852" s="292"/>
      <c r="G852" s="292"/>
      <c r="H852" s="292"/>
      <c r="I852" s="292"/>
      <c r="J852" s="292"/>
      <c r="K852" s="292"/>
      <c r="L852" s="292"/>
      <c r="M852" s="292"/>
      <c r="N852" s="292"/>
      <c r="O852" s="292"/>
      <c r="P852" s="292"/>
      <c r="Q852" s="292"/>
      <c r="R852" s="292"/>
      <c r="S852" s="292"/>
      <c r="T852" s="292"/>
      <c r="U852" s="292"/>
      <c r="V852" s="292"/>
      <c r="W852" s="292"/>
      <c r="X852" s="292"/>
      <c r="Y852" s="292"/>
      <c r="Z852" s="292"/>
    </row>
    <row r="853" ht="12.75" customHeight="1">
      <c r="A853" s="292"/>
      <c r="B853" s="166"/>
      <c r="C853" s="293"/>
      <c r="D853" s="94"/>
      <c r="E853" s="292"/>
      <c r="F853" s="292"/>
      <c r="G853" s="292"/>
      <c r="H853" s="292"/>
      <c r="I853" s="292"/>
      <c r="J853" s="292"/>
      <c r="K853" s="292"/>
      <c r="L853" s="292"/>
      <c r="M853" s="292"/>
      <c r="N853" s="292"/>
      <c r="O853" s="292"/>
      <c r="P853" s="292"/>
      <c r="Q853" s="292"/>
      <c r="R853" s="292"/>
      <c r="S853" s="292"/>
      <c r="T853" s="292"/>
      <c r="U853" s="292"/>
      <c r="V853" s="292"/>
      <c r="W853" s="292"/>
      <c r="X853" s="292"/>
      <c r="Y853" s="292"/>
      <c r="Z853" s="292"/>
    </row>
    <row r="854" ht="12.75" customHeight="1">
      <c r="A854" s="292"/>
      <c r="B854" s="166"/>
      <c r="C854" s="293"/>
      <c r="D854" s="94"/>
      <c r="E854" s="292"/>
      <c r="F854" s="292"/>
      <c r="G854" s="292"/>
      <c r="H854" s="292"/>
      <c r="I854" s="292"/>
      <c r="J854" s="292"/>
      <c r="K854" s="292"/>
      <c r="L854" s="292"/>
      <c r="M854" s="292"/>
      <c r="N854" s="292"/>
      <c r="O854" s="292"/>
      <c r="P854" s="292"/>
      <c r="Q854" s="292"/>
      <c r="R854" s="292"/>
      <c r="S854" s="292"/>
      <c r="T854" s="292"/>
      <c r="U854" s="292"/>
      <c r="V854" s="292"/>
      <c r="W854" s="292"/>
      <c r="X854" s="292"/>
      <c r="Y854" s="292"/>
      <c r="Z854" s="292"/>
    </row>
    <row r="855" ht="12.75" customHeight="1">
      <c r="A855" s="292"/>
      <c r="B855" s="166"/>
      <c r="C855" s="293"/>
      <c r="D855" s="94"/>
      <c r="E855" s="292"/>
      <c r="F855" s="292"/>
      <c r="G855" s="292"/>
      <c r="H855" s="292"/>
      <c r="I855" s="292"/>
      <c r="J855" s="292"/>
      <c r="K855" s="292"/>
      <c r="L855" s="292"/>
      <c r="M855" s="292"/>
      <c r="N855" s="292"/>
      <c r="O855" s="292"/>
      <c r="P855" s="292"/>
      <c r="Q855" s="292"/>
      <c r="R855" s="292"/>
      <c r="S855" s="292"/>
      <c r="T855" s="292"/>
      <c r="U855" s="292"/>
      <c r="V855" s="292"/>
      <c r="W855" s="292"/>
      <c r="X855" s="292"/>
      <c r="Y855" s="292"/>
      <c r="Z855" s="292"/>
    </row>
    <row r="856" ht="12.75" customHeight="1">
      <c r="A856" s="292"/>
      <c r="B856" s="166"/>
      <c r="C856" s="293"/>
      <c r="D856" s="94"/>
      <c r="E856" s="292"/>
      <c r="F856" s="292"/>
      <c r="G856" s="292"/>
      <c r="H856" s="292"/>
      <c r="I856" s="292"/>
      <c r="J856" s="292"/>
      <c r="K856" s="292"/>
      <c r="L856" s="292"/>
      <c r="M856" s="292"/>
      <c r="N856" s="292"/>
      <c r="O856" s="292"/>
      <c r="P856" s="292"/>
      <c r="Q856" s="292"/>
      <c r="R856" s="292"/>
      <c r="S856" s="292"/>
      <c r="T856" s="292"/>
      <c r="U856" s="292"/>
      <c r="V856" s="292"/>
      <c r="W856" s="292"/>
      <c r="X856" s="292"/>
      <c r="Y856" s="292"/>
      <c r="Z856" s="292"/>
    </row>
    <row r="857" ht="12.75" customHeight="1">
      <c r="A857" s="292"/>
      <c r="B857" s="166"/>
      <c r="C857" s="293"/>
      <c r="D857" s="94"/>
      <c r="E857" s="292"/>
      <c r="F857" s="292"/>
      <c r="G857" s="292"/>
      <c r="H857" s="292"/>
      <c r="I857" s="292"/>
      <c r="J857" s="292"/>
      <c r="K857" s="292"/>
      <c r="L857" s="292"/>
      <c r="M857" s="292"/>
      <c r="N857" s="292"/>
      <c r="O857" s="292"/>
      <c r="P857" s="292"/>
      <c r="Q857" s="292"/>
      <c r="R857" s="292"/>
      <c r="S857" s="292"/>
      <c r="T857" s="292"/>
      <c r="U857" s="292"/>
      <c r="V857" s="292"/>
      <c r="W857" s="292"/>
      <c r="X857" s="292"/>
      <c r="Y857" s="292"/>
      <c r="Z857" s="292"/>
    </row>
    <row r="858" ht="12.75" customHeight="1">
      <c r="A858" s="292"/>
      <c r="B858" s="166"/>
      <c r="C858" s="293"/>
      <c r="D858" s="94"/>
      <c r="E858" s="292"/>
      <c r="F858" s="292"/>
      <c r="G858" s="292"/>
      <c r="H858" s="292"/>
      <c r="I858" s="292"/>
      <c r="J858" s="292"/>
      <c r="K858" s="292"/>
      <c r="L858" s="292"/>
      <c r="M858" s="292"/>
      <c r="N858" s="292"/>
      <c r="O858" s="292"/>
      <c r="P858" s="292"/>
      <c r="Q858" s="292"/>
      <c r="R858" s="292"/>
      <c r="S858" s="292"/>
      <c r="T858" s="292"/>
      <c r="U858" s="292"/>
      <c r="V858" s="292"/>
      <c r="W858" s="292"/>
      <c r="X858" s="292"/>
      <c r="Y858" s="292"/>
      <c r="Z858" s="292"/>
    </row>
    <row r="859" ht="12.75" customHeight="1">
      <c r="A859" s="292"/>
      <c r="B859" s="166"/>
      <c r="C859" s="293"/>
      <c r="D859" s="94"/>
      <c r="E859" s="292"/>
      <c r="F859" s="292"/>
      <c r="G859" s="292"/>
      <c r="H859" s="292"/>
      <c r="I859" s="292"/>
      <c r="J859" s="292"/>
      <c r="K859" s="292"/>
      <c r="L859" s="292"/>
      <c r="M859" s="292"/>
      <c r="N859" s="292"/>
      <c r="O859" s="292"/>
      <c r="P859" s="292"/>
      <c r="Q859" s="292"/>
      <c r="R859" s="292"/>
      <c r="S859" s="292"/>
      <c r="T859" s="292"/>
      <c r="U859" s="292"/>
      <c r="V859" s="292"/>
      <c r="W859" s="292"/>
      <c r="X859" s="292"/>
      <c r="Y859" s="292"/>
      <c r="Z859" s="292"/>
    </row>
    <row r="860" ht="12.75" customHeight="1">
      <c r="A860" s="292"/>
      <c r="B860" s="166"/>
      <c r="C860" s="293"/>
      <c r="D860" s="94"/>
      <c r="E860" s="292"/>
      <c r="F860" s="292"/>
      <c r="G860" s="292"/>
      <c r="H860" s="292"/>
      <c r="I860" s="292"/>
      <c r="J860" s="292"/>
      <c r="K860" s="292"/>
      <c r="L860" s="292"/>
      <c r="M860" s="292"/>
      <c r="N860" s="292"/>
      <c r="O860" s="292"/>
      <c r="P860" s="292"/>
      <c r="Q860" s="292"/>
      <c r="R860" s="292"/>
      <c r="S860" s="292"/>
      <c r="T860" s="292"/>
      <c r="U860" s="292"/>
      <c r="V860" s="292"/>
      <c r="W860" s="292"/>
      <c r="X860" s="292"/>
      <c r="Y860" s="292"/>
      <c r="Z860" s="292"/>
    </row>
    <row r="861" ht="12.75" customHeight="1">
      <c r="A861" s="292"/>
      <c r="B861" s="166"/>
      <c r="C861" s="293"/>
      <c r="D861" s="94"/>
      <c r="E861" s="292"/>
      <c r="F861" s="292"/>
      <c r="G861" s="292"/>
      <c r="H861" s="292"/>
      <c r="I861" s="292"/>
      <c r="J861" s="292"/>
      <c r="K861" s="292"/>
      <c r="L861" s="292"/>
      <c r="M861" s="292"/>
      <c r="N861" s="292"/>
      <c r="O861" s="292"/>
      <c r="P861" s="292"/>
      <c r="Q861" s="292"/>
      <c r="R861" s="292"/>
      <c r="S861" s="292"/>
      <c r="T861" s="292"/>
      <c r="U861" s="292"/>
      <c r="V861" s="292"/>
      <c r="W861" s="292"/>
      <c r="X861" s="292"/>
      <c r="Y861" s="292"/>
      <c r="Z861" s="292"/>
    </row>
    <row r="862" ht="12.75" customHeight="1">
      <c r="A862" s="292"/>
      <c r="B862" s="166"/>
      <c r="C862" s="293"/>
      <c r="D862" s="94"/>
      <c r="E862" s="292"/>
      <c r="F862" s="292"/>
      <c r="G862" s="292"/>
      <c r="H862" s="292"/>
      <c r="I862" s="292"/>
      <c r="J862" s="292"/>
      <c r="K862" s="292"/>
      <c r="L862" s="292"/>
      <c r="M862" s="292"/>
      <c r="N862" s="292"/>
      <c r="O862" s="292"/>
      <c r="P862" s="292"/>
      <c r="Q862" s="292"/>
      <c r="R862" s="292"/>
      <c r="S862" s="292"/>
      <c r="T862" s="292"/>
      <c r="U862" s="292"/>
      <c r="V862" s="292"/>
      <c r="W862" s="292"/>
      <c r="X862" s="292"/>
      <c r="Y862" s="292"/>
      <c r="Z862" s="292"/>
    </row>
    <row r="863" ht="12.75" customHeight="1">
      <c r="A863" s="292"/>
      <c r="B863" s="166"/>
      <c r="C863" s="293"/>
      <c r="D863" s="94"/>
      <c r="E863" s="292"/>
      <c r="F863" s="292"/>
      <c r="G863" s="292"/>
      <c r="H863" s="292"/>
      <c r="I863" s="292"/>
      <c r="J863" s="292"/>
      <c r="K863" s="292"/>
      <c r="L863" s="292"/>
      <c r="M863" s="292"/>
      <c r="N863" s="292"/>
      <c r="O863" s="292"/>
      <c r="P863" s="292"/>
      <c r="Q863" s="292"/>
      <c r="R863" s="292"/>
      <c r="S863" s="292"/>
      <c r="T863" s="292"/>
      <c r="U863" s="292"/>
      <c r="V863" s="292"/>
      <c r="W863" s="292"/>
      <c r="X863" s="292"/>
      <c r="Y863" s="292"/>
      <c r="Z863" s="292"/>
    </row>
    <row r="864" ht="12.75" customHeight="1">
      <c r="A864" s="292"/>
      <c r="B864" s="166"/>
      <c r="C864" s="293"/>
      <c r="D864" s="94"/>
      <c r="E864" s="292"/>
      <c r="F864" s="292"/>
      <c r="G864" s="292"/>
      <c r="H864" s="292"/>
      <c r="I864" s="292"/>
      <c r="J864" s="292"/>
      <c r="K864" s="292"/>
      <c r="L864" s="292"/>
      <c r="M864" s="292"/>
      <c r="N864" s="292"/>
      <c r="O864" s="292"/>
      <c r="P864" s="292"/>
      <c r="Q864" s="292"/>
      <c r="R864" s="292"/>
      <c r="S864" s="292"/>
      <c r="T864" s="292"/>
      <c r="U864" s="292"/>
      <c r="V864" s="292"/>
      <c r="W864" s="292"/>
      <c r="X864" s="292"/>
      <c r="Y864" s="292"/>
      <c r="Z864" s="292"/>
    </row>
    <row r="865" ht="12.75" customHeight="1">
      <c r="A865" s="292"/>
      <c r="B865" s="166"/>
      <c r="C865" s="293"/>
      <c r="D865" s="94"/>
      <c r="E865" s="292"/>
      <c r="F865" s="292"/>
      <c r="G865" s="292"/>
      <c r="H865" s="292"/>
      <c r="I865" s="292"/>
      <c r="J865" s="292"/>
      <c r="K865" s="292"/>
      <c r="L865" s="292"/>
      <c r="M865" s="292"/>
      <c r="N865" s="292"/>
      <c r="O865" s="292"/>
      <c r="P865" s="292"/>
      <c r="Q865" s="292"/>
      <c r="R865" s="292"/>
      <c r="S865" s="292"/>
      <c r="T865" s="292"/>
      <c r="U865" s="292"/>
      <c r="V865" s="292"/>
      <c r="W865" s="292"/>
      <c r="X865" s="292"/>
      <c r="Y865" s="292"/>
      <c r="Z865" s="292"/>
    </row>
    <row r="866" ht="12.75" customHeight="1">
      <c r="A866" s="292"/>
      <c r="B866" s="166"/>
      <c r="C866" s="293"/>
      <c r="D866" s="94"/>
      <c r="E866" s="292"/>
      <c r="F866" s="292"/>
      <c r="G866" s="292"/>
      <c r="H866" s="292"/>
      <c r="I866" s="292"/>
      <c r="J866" s="292"/>
      <c r="K866" s="292"/>
      <c r="L866" s="292"/>
      <c r="M866" s="292"/>
      <c r="N866" s="292"/>
      <c r="O866" s="292"/>
      <c r="P866" s="292"/>
      <c r="Q866" s="292"/>
      <c r="R866" s="292"/>
      <c r="S866" s="292"/>
      <c r="T866" s="292"/>
      <c r="U866" s="292"/>
      <c r="V866" s="292"/>
      <c r="W866" s="292"/>
      <c r="X866" s="292"/>
      <c r="Y866" s="292"/>
      <c r="Z866" s="292"/>
    </row>
    <row r="867" ht="12.75" customHeight="1">
      <c r="A867" s="292"/>
      <c r="B867" s="166"/>
      <c r="C867" s="293"/>
      <c r="D867" s="94"/>
      <c r="E867" s="292"/>
      <c r="F867" s="292"/>
      <c r="G867" s="292"/>
      <c r="H867" s="292"/>
      <c r="I867" s="292"/>
      <c r="J867" s="292"/>
      <c r="K867" s="292"/>
      <c r="L867" s="292"/>
      <c r="M867" s="292"/>
      <c r="N867" s="292"/>
      <c r="O867" s="292"/>
      <c r="P867" s="292"/>
      <c r="Q867" s="292"/>
      <c r="R867" s="292"/>
      <c r="S867" s="292"/>
      <c r="T867" s="292"/>
      <c r="U867" s="292"/>
      <c r="V867" s="292"/>
      <c r="W867" s="292"/>
      <c r="X867" s="292"/>
      <c r="Y867" s="292"/>
      <c r="Z867" s="292"/>
    </row>
    <row r="868" ht="12.75" customHeight="1">
      <c r="A868" s="292"/>
      <c r="B868" s="166"/>
      <c r="C868" s="293"/>
      <c r="D868" s="94"/>
      <c r="E868" s="292"/>
      <c r="F868" s="292"/>
      <c r="G868" s="292"/>
      <c r="H868" s="292"/>
      <c r="I868" s="292"/>
      <c r="J868" s="292"/>
      <c r="K868" s="292"/>
      <c r="L868" s="292"/>
      <c r="M868" s="292"/>
      <c r="N868" s="292"/>
      <c r="O868" s="292"/>
      <c r="P868" s="292"/>
      <c r="Q868" s="292"/>
      <c r="R868" s="292"/>
      <c r="S868" s="292"/>
      <c r="T868" s="292"/>
      <c r="U868" s="292"/>
      <c r="V868" s="292"/>
      <c r="W868" s="292"/>
      <c r="X868" s="292"/>
      <c r="Y868" s="292"/>
      <c r="Z868" s="292"/>
    </row>
    <row r="869" ht="12.75" customHeight="1">
      <c r="A869" s="292"/>
      <c r="B869" s="166"/>
      <c r="C869" s="293"/>
      <c r="D869" s="94"/>
      <c r="E869" s="292"/>
      <c r="F869" s="292"/>
      <c r="G869" s="292"/>
      <c r="H869" s="292"/>
      <c r="I869" s="292"/>
      <c r="J869" s="292"/>
      <c r="K869" s="292"/>
      <c r="L869" s="292"/>
      <c r="M869" s="292"/>
      <c r="N869" s="292"/>
      <c r="O869" s="292"/>
      <c r="P869" s="292"/>
      <c r="Q869" s="292"/>
      <c r="R869" s="292"/>
      <c r="S869" s="292"/>
      <c r="T869" s="292"/>
      <c r="U869" s="292"/>
      <c r="V869" s="292"/>
      <c r="W869" s="292"/>
      <c r="X869" s="292"/>
      <c r="Y869" s="292"/>
      <c r="Z869" s="292"/>
    </row>
    <row r="870" ht="12.75" customHeight="1">
      <c r="A870" s="292"/>
      <c r="B870" s="166"/>
      <c r="C870" s="293"/>
      <c r="D870" s="94"/>
      <c r="E870" s="292"/>
      <c r="F870" s="292"/>
      <c r="G870" s="292"/>
      <c r="H870" s="292"/>
      <c r="I870" s="292"/>
      <c r="J870" s="292"/>
      <c r="K870" s="292"/>
      <c r="L870" s="292"/>
      <c r="M870" s="292"/>
      <c r="N870" s="292"/>
      <c r="O870" s="292"/>
      <c r="P870" s="292"/>
      <c r="Q870" s="292"/>
      <c r="R870" s="292"/>
      <c r="S870" s="292"/>
      <c r="T870" s="292"/>
      <c r="U870" s="292"/>
      <c r="V870" s="292"/>
      <c r="W870" s="292"/>
      <c r="X870" s="292"/>
      <c r="Y870" s="292"/>
      <c r="Z870" s="292"/>
    </row>
    <row r="871" ht="12.75" customHeight="1">
      <c r="A871" s="292"/>
      <c r="B871" s="166"/>
      <c r="C871" s="293"/>
      <c r="D871" s="94"/>
      <c r="E871" s="292"/>
      <c r="F871" s="292"/>
      <c r="G871" s="292"/>
      <c r="H871" s="292"/>
      <c r="I871" s="292"/>
      <c r="J871" s="292"/>
      <c r="K871" s="292"/>
      <c r="L871" s="292"/>
      <c r="M871" s="292"/>
      <c r="N871" s="292"/>
      <c r="O871" s="292"/>
      <c r="P871" s="292"/>
      <c r="Q871" s="292"/>
      <c r="R871" s="292"/>
      <c r="S871" s="292"/>
      <c r="T871" s="292"/>
      <c r="U871" s="292"/>
      <c r="V871" s="292"/>
      <c r="W871" s="292"/>
      <c r="X871" s="292"/>
      <c r="Y871" s="292"/>
      <c r="Z871" s="292"/>
    </row>
    <row r="872" ht="12.75" customHeight="1">
      <c r="A872" s="292"/>
      <c r="B872" s="166"/>
      <c r="C872" s="293"/>
      <c r="D872" s="94"/>
      <c r="E872" s="292"/>
      <c r="F872" s="292"/>
      <c r="G872" s="292"/>
      <c r="H872" s="292"/>
      <c r="I872" s="292"/>
      <c r="J872" s="292"/>
      <c r="K872" s="292"/>
      <c r="L872" s="292"/>
      <c r="M872" s="292"/>
      <c r="N872" s="292"/>
      <c r="O872" s="292"/>
      <c r="P872" s="292"/>
      <c r="Q872" s="292"/>
      <c r="R872" s="292"/>
      <c r="S872" s="292"/>
      <c r="T872" s="292"/>
      <c r="U872" s="292"/>
      <c r="V872" s="292"/>
      <c r="W872" s="292"/>
      <c r="X872" s="292"/>
      <c r="Y872" s="292"/>
      <c r="Z872" s="292"/>
    </row>
    <row r="873" ht="12.75" customHeight="1">
      <c r="A873" s="292"/>
      <c r="B873" s="166"/>
      <c r="C873" s="293"/>
      <c r="D873" s="94"/>
      <c r="E873" s="292"/>
      <c r="F873" s="292"/>
      <c r="G873" s="292"/>
      <c r="H873" s="292"/>
      <c r="I873" s="292"/>
      <c r="J873" s="292"/>
      <c r="K873" s="292"/>
      <c r="L873" s="292"/>
      <c r="M873" s="292"/>
      <c r="N873" s="292"/>
      <c r="O873" s="292"/>
      <c r="P873" s="292"/>
      <c r="Q873" s="292"/>
      <c r="R873" s="292"/>
      <c r="S873" s="292"/>
      <c r="T873" s="292"/>
      <c r="U873" s="292"/>
      <c r="V873" s="292"/>
      <c r="W873" s="292"/>
      <c r="X873" s="292"/>
      <c r="Y873" s="292"/>
      <c r="Z873" s="292"/>
    </row>
    <row r="874" ht="12.75" customHeight="1">
      <c r="A874" s="292"/>
      <c r="B874" s="166"/>
      <c r="C874" s="293"/>
      <c r="D874" s="94"/>
      <c r="E874" s="292"/>
      <c r="F874" s="292"/>
      <c r="G874" s="292"/>
      <c r="H874" s="292"/>
      <c r="I874" s="292"/>
      <c r="J874" s="292"/>
      <c r="K874" s="292"/>
      <c r="L874" s="292"/>
      <c r="M874" s="292"/>
      <c r="N874" s="292"/>
      <c r="O874" s="292"/>
      <c r="P874" s="292"/>
      <c r="Q874" s="292"/>
      <c r="R874" s="292"/>
      <c r="S874" s="292"/>
      <c r="T874" s="292"/>
      <c r="U874" s="292"/>
      <c r="V874" s="292"/>
      <c r="W874" s="292"/>
      <c r="X874" s="292"/>
      <c r="Y874" s="292"/>
      <c r="Z874" s="292"/>
    </row>
    <row r="875" ht="12.75" customHeight="1">
      <c r="A875" s="292"/>
      <c r="B875" s="166"/>
      <c r="C875" s="293"/>
      <c r="D875" s="94"/>
      <c r="E875" s="292"/>
      <c r="F875" s="292"/>
      <c r="G875" s="292"/>
      <c r="H875" s="292"/>
      <c r="I875" s="292"/>
      <c r="J875" s="292"/>
      <c r="K875" s="292"/>
      <c r="L875" s="292"/>
      <c r="M875" s="292"/>
      <c r="N875" s="292"/>
      <c r="O875" s="292"/>
      <c r="P875" s="292"/>
      <c r="Q875" s="292"/>
      <c r="R875" s="292"/>
      <c r="S875" s="292"/>
      <c r="T875" s="292"/>
      <c r="U875" s="292"/>
      <c r="V875" s="292"/>
      <c r="W875" s="292"/>
      <c r="X875" s="292"/>
      <c r="Y875" s="292"/>
      <c r="Z875" s="292"/>
    </row>
    <row r="876" ht="12.75" customHeight="1">
      <c r="A876" s="292"/>
      <c r="B876" s="166"/>
      <c r="C876" s="293"/>
      <c r="D876" s="94"/>
      <c r="E876" s="292"/>
      <c r="F876" s="292"/>
      <c r="G876" s="292"/>
      <c r="H876" s="292"/>
      <c r="I876" s="292"/>
      <c r="J876" s="292"/>
      <c r="K876" s="292"/>
      <c r="L876" s="292"/>
      <c r="M876" s="292"/>
      <c r="N876" s="292"/>
      <c r="O876" s="292"/>
      <c r="P876" s="292"/>
      <c r="Q876" s="292"/>
      <c r="R876" s="292"/>
      <c r="S876" s="292"/>
      <c r="T876" s="292"/>
      <c r="U876" s="292"/>
      <c r="V876" s="292"/>
      <c r="W876" s="292"/>
      <c r="X876" s="292"/>
      <c r="Y876" s="292"/>
      <c r="Z876" s="292"/>
    </row>
    <row r="877" ht="12.75" customHeight="1">
      <c r="A877" s="292"/>
      <c r="B877" s="166"/>
      <c r="C877" s="293"/>
      <c r="D877" s="94"/>
      <c r="E877" s="292"/>
      <c r="F877" s="292"/>
      <c r="G877" s="292"/>
      <c r="H877" s="292"/>
      <c r="I877" s="292"/>
      <c r="J877" s="292"/>
      <c r="K877" s="292"/>
      <c r="L877" s="292"/>
      <c r="M877" s="292"/>
      <c r="N877" s="292"/>
      <c r="O877" s="292"/>
      <c r="P877" s="292"/>
      <c r="Q877" s="292"/>
      <c r="R877" s="292"/>
      <c r="S877" s="292"/>
      <c r="T877" s="292"/>
      <c r="U877" s="292"/>
      <c r="V877" s="292"/>
      <c r="W877" s="292"/>
      <c r="X877" s="292"/>
      <c r="Y877" s="292"/>
      <c r="Z877" s="292"/>
    </row>
    <row r="878" ht="12.75" customHeight="1">
      <c r="A878" s="292"/>
      <c r="B878" s="166"/>
      <c r="C878" s="293"/>
      <c r="D878" s="94"/>
      <c r="E878" s="292"/>
      <c r="F878" s="292"/>
      <c r="G878" s="292"/>
      <c r="H878" s="292"/>
      <c r="I878" s="292"/>
      <c r="J878" s="292"/>
      <c r="K878" s="292"/>
      <c r="L878" s="292"/>
      <c r="M878" s="292"/>
      <c r="N878" s="292"/>
      <c r="O878" s="292"/>
      <c r="P878" s="292"/>
      <c r="Q878" s="292"/>
      <c r="R878" s="292"/>
      <c r="S878" s="292"/>
      <c r="T878" s="292"/>
      <c r="U878" s="292"/>
      <c r="V878" s="292"/>
      <c r="W878" s="292"/>
      <c r="X878" s="292"/>
      <c r="Y878" s="292"/>
      <c r="Z878" s="292"/>
    </row>
    <row r="879" ht="12.75" customHeight="1">
      <c r="A879" s="292"/>
      <c r="B879" s="166"/>
      <c r="C879" s="293"/>
      <c r="D879" s="94"/>
      <c r="E879" s="292"/>
      <c r="F879" s="292"/>
      <c r="G879" s="292"/>
      <c r="H879" s="292"/>
      <c r="I879" s="292"/>
      <c r="J879" s="292"/>
      <c r="K879" s="292"/>
      <c r="L879" s="292"/>
      <c r="M879" s="292"/>
      <c r="N879" s="292"/>
      <c r="O879" s="292"/>
      <c r="P879" s="292"/>
      <c r="Q879" s="292"/>
      <c r="R879" s="292"/>
      <c r="S879" s="292"/>
      <c r="T879" s="292"/>
      <c r="U879" s="292"/>
      <c r="V879" s="292"/>
      <c r="W879" s="292"/>
      <c r="X879" s="292"/>
      <c r="Y879" s="292"/>
      <c r="Z879" s="292"/>
    </row>
    <row r="880" ht="12.75" customHeight="1">
      <c r="A880" s="292"/>
      <c r="B880" s="166"/>
      <c r="C880" s="293"/>
      <c r="D880" s="94"/>
      <c r="E880" s="292"/>
      <c r="F880" s="292"/>
      <c r="G880" s="292"/>
      <c r="H880" s="292"/>
      <c r="I880" s="292"/>
      <c r="J880" s="292"/>
      <c r="K880" s="292"/>
      <c r="L880" s="292"/>
      <c r="M880" s="292"/>
      <c r="N880" s="292"/>
      <c r="O880" s="292"/>
      <c r="P880" s="292"/>
      <c r="Q880" s="292"/>
      <c r="R880" s="292"/>
      <c r="S880" s="292"/>
      <c r="T880" s="292"/>
      <c r="U880" s="292"/>
      <c r="V880" s="292"/>
      <c r="W880" s="292"/>
      <c r="X880" s="292"/>
      <c r="Y880" s="292"/>
      <c r="Z880" s="292"/>
    </row>
    <row r="881" ht="12.75" customHeight="1">
      <c r="A881" s="292"/>
      <c r="B881" s="166"/>
      <c r="C881" s="293"/>
      <c r="D881" s="94"/>
      <c r="E881" s="292"/>
      <c r="F881" s="292"/>
      <c r="G881" s="292"/>
      <c r="H881" s="292"/>
      <c r="I881" s="292"/>
      <c r="J881" s="292"/>
      <c r="K881" s="292"/>
      <c r="L881" s="292"/>
      <c r="M881" s="292"/>
      <c r="N881" s="292"/>
      <c r="O881" s="292"/>
      <c r="P881" s="292"/>
      <c r="Q881" s="292"/>
      <c r="R881" s="292"/>
      <c r="S881" s="292"/>
      <c r="T881" s="292"/>
      <c r="U881" s="292"/>
      <c r="V881" s="292"/>
      <c r="W881" s="292"/>
      <c r="X881" s="292"/>
      <c r="Y881" s="292"/>
      <c r="Z881" s="292"/>
    </row>
    <row r="882" ht="12.75" customHeight="1">
      <c r="A882" s="292"/>
      <c r="B882" s="166"/>
      <c r="C882" s="293"/>
      <c r="D882" s="94"/>
      <c r="E882" s="292"/>
      <c r="F882" s="292"/>
      <c r="G882" s="292"/>
      <c r="H882" s="292"/>
      <c r="I882" s="292"/>
      <c r="J882" s="292"/>
      <c r="K882" s="292"/>
      <c r="L882" s="292"/>
      <c r="M882" s="292"/>
      <c r="N882" s="292"/>
      <c r="O882" s="292"/>
      <c r="P882" s="292"/>
      <c r="Q882" s="292"/>
      <c r="R882" s="292"/>
      <c r="S882" s="292"/>
      <c r="T882" s="292"/>
      <c r="U882" s="292"/>
      <c r="V882" s="292"/>
      <c r="W882" s="292"/>
      <c r="X882" s="292"/>
      <c r="Y882" s="292"/>
      <c r="Z882" s="292"/>
    </row>
    <row r="883" ht="12.75" customHeight="1">
      <c r="A883" s="292"/>
      <c r="B883" s="166"/>
      <c r="C883" s="293"/>
      <c r="D883" s="94"/>
      <c r="E883" s="292"/>
      <c r="F883" s="292"/>
      <c r="G883" s="292"/>
      <c r="H883" s="292"/>
      <c r="I883" s="292"/>
      <c r="J883" s="292"/>
      <c r="K883" s="292"/>
      <c r="L883" s="292"/>
      <c r="M883" s="292"/>
      <c r="N883" s="292"/>
      <c r="O883" s="292"/>
      <c r="P883" s="292"/>
      <c r="Q883" s="292"/>
      <c r="R883" s="292"/>
      <c r="S883" s="292"/>
      <c r="T883" s="292"/>
      <c r="U883" s="292"/>
      <c r="V883" s="292"/>
      <c r="W883" s="292"/>
      <c r="X883" s="292"/>
      <c r="Y883" s="292"/>
      <c r="Z883" s="292"/>
    </row>
    <row r="884" ht="12.75" customHeight="1">
      <c r="A884" s="292"/>
      <c r="B884" s="166"/>
      <c r="C884" s="293"/>
      <c r="D884" s="94"/>
      <c r="E884" s="292"/>
      <c r="F884" s="292"/>
      <c r="G884" s="292"/>
      <c r="H884" s="292"/>
      <c r="I884" s="292"/>
      <c r="J884" s="292"/>
      <c r="K884" s="292"/>
      <c r="L884" s="292"/>
      <c r="M884" s="292"/>
      <c r="N884" s="292"/>
      <c r="O884" s="292"/>
      <c r="P884" s="292"/>
      <c r="Q884" s="292"/>
      <c r="R884" s="292"/>
      <c r="S884" s="292"/>
      <c r="T884" s="292"/>
      <c r="U884" s="292"/>
      <c r="V884" s="292"/>
      <c r="W884" s="292"/>
      <c r="X884" s="292"/>
      <c r="Y884" s="292"/>
      <c r="Z884" s="292"/>
    </row>
    <row r="885" ht="12.75" customHeight="1">
      <c r="A885" s="292"/>
      <c r="B885" s="166"/>
      <c r="C885" s="293"/>
      <c r="D885" s="94"/>
      <c r="E885" s="292"/>
      <c r="F885" s="292"/>
      <c r="G885" s="292"/>
      <c r="H885" s="292"/>
      <c r="I885" s="292"/>
      <c r="J885" s="292"/>
      <c r="K885" s="292"/>
      <c r="L885" s="292"/>
      <c r="M885" s="292"/>
      <c r="N885" s="292"/>
      <c r="O885" s="292"/>
      <c r="P885" s="292"/>
      <c r="Q885" s="292"/>
      <c r="R885" s="292"/>
      <c r="S885" s="292"/>
      <c r="T885" s="292"/>
      <c r="U885" s="292"/>
      <c r="V885" s="292"/>
      <c r="W885" s="292"/>
      <c r="X885" s="292"/>
      <c r="Y885" s="292"/>
      <c r="Z885" s="292"/>
    </row>
    <row r="886" ht="12.75" customHeight="1">
      <c r="A886" s="292"/>
      <c r="B886" s="166"/>
      <c r="C886" s="293"/>
      <c r="D886" s="94"/>
      <c r="E886" s="292"/>
      <c r="F886" s="292"/>
      <c r="G886" s="292"/>
      <c r="H886" s="292"/>
      <c r="I886" s="292"/>
      <c r="J886" s="292"/>
      <c r="K886" s="292"/>
      <c r="L886" s="292"/>
      <c r="M886" s="292"/>
      <c r="N886" s="292"/>
      <c r="O886" s="292"/>
      <c r="P886" s="292"/>
      <c r="Q886" s="292"/>
      <c r="R886" s="292"/>
      <c r="S886" s="292"/>
      <c r="T886" s="292"/>
      <c r="U886" s="292"/>
      <c r="V886" s="292"/>
      <c r="W886" s="292"/>
      <c r="X886" s="292"/>
      <c r="Y886" s="292"/>
      <c r="Z886" s="292"/>
    </row>
    <row r="887" ht="12.75" customHeight="1">
      <c r="A887" s="292"/>
      <c r="B887" s="166"/>
      <c r="C887" s="293"/>
      <c r="D887" s="94"/>
      <c r="E887" s="292"/>
      <c r="F887" s="292"/>
      <c r="G887" s="292"/>
      <c r="H887" s="292"/>
      <c r="I887" s="292"/>
      <c r="J887" s="292"/>
      <c r="K887" s="292"/>
      <c r="L887" s="292"/>
      <c r="M887" s="292"/>
      <c r="N887" s="292"/>
      <c r="O887" s="292"/>
      <c r="P887" s="292"/>
      <c r="Q887" s="292"/>
      <c r="R887" s="292"/>
      <c r="S887" s="292"/>
      <c r="T887" s="292"/>
      <c r="U887" s="292"/>
      <c r="V887" s="292"/>
      <c r="W887" s="292"/>
      <c r="X887" s="292"/>
      <c r="Y887" s="292"/>
      <c r="Z887" s="292"/>
    </row>
    <row r="888" ht="12.75" customHeight="1">
      <c r="A888" s="292"/>
      <c r="B888" s="166"/>
      <c r="C888" s="293"/>
      <c r="D888" s="94"/>
      <c r="E888" s="292"/>
      <c r="F888" s="292"/>
      <c r="G888" s="292"/>
      <c r="H888" s="292"/>
      <c r="I888" s="292"/>
      <c r="J888" s="292"/>
      <c r="K888" s="292"/>
      <c r="L888" s="292"/>
      <c r="M888" s="292"/>
      <c r="N888" s="292"/>
      <c r="O888" s="292"/>
      <c r="P888" s="292"/>
      <c r="Q888" s="292"/>
      <c r="R888" s="292"/>
      <c r="S888" s="292"/>
      <c r="T888" s="292"/>
      <c r="U888" s="292"/>
      <c r="V888" s="292"/>
      <c r="W888" s="292"/>
      <c r="X888" s="292"/>
      <c r="Y888" s="292"/>
      <c r="Z888" s="292"/>
    </row>
    <row r="889" ht="12.75" customHeight="1">
      <c r="A889" s="292"/>
      <c r="B889" s="166"/>
      <c r="C889" s="293"/>
      <c r="D889" s="94"/>
      <c r="E889" s="292"/>
      <c r="F889" s="292"/>
      <c r="G889" s="292"/>
      <c r="H889" s="292"/>
      <c r="I889" s="292"/>
      <c r="J889" s="292"/>
      <c r="K889" s="292"/>
      <c r="L889" s="292"/>
      <c r="M889" s="292"/>
      <c r="N889" s="292"/>
      <c r="O889" s="292"/>
      <c r="P889" s="292"/>
      <c r="Q889" s="292"/>
      <c r="R889" s="292"/>
      <c r="S889" s="292"/>
      <c r="T889" s="292"/>
      <c r="U889" s="292"/>
      <c r="V889" s="292"/>
      <c r="W889" s="292"/>
      <c r="X889" s="292"/>
      <c r="Y889" s="292"/>
      <c r="Z889" s="292"/>
    </row>
    <row r="890" ht="12.75" customHeight="1">
      <c r="A890" s="292"/>
      <c r="B890" s="166"/>
      <c r="C890" s="293"/>
      <c r="D890" s="94"/>
      <c r="E890" s="292"/>
      <c r="F890" s="292"/>
      <c r="G890" s="292"/>
      <c r="H890" s="292"/>
      <c r="I890" s="292"/>
      <c r="J890" s="292"/>
      <c r="K890" s="292"/>
      <c r="L890" s="292"/>
      <c r="M890" s="292"/>
      <c r="N890" s="292"/>
      <c r="O890" s="292"/>
      <c r="P890" s="292"/>
      <c r="Q890" s="292"/>
      <c r="R890" s="292"/>
      <c r="S890" s="292"/>
      <c r="T890" s="292"/>
      <c r="U890" s="292"/>
      <c r="V890" s="292"/>
      <c r="W890" s="292"/>
      <c r="X890" s="292"/>
      <c r="Y890" s="292"/>
      <c r="Z890" s="292"/>
    </row>
    <row r="891" ht="12.75" customHeight="1">
      <c r="A891" s="292"/>
      <c r="B891" s="166"/>
      <c r="C891" s="293"/>
      <c r="D891" s="94"/>
      <c r="E891" s="292"/>
      <c r="F891" s="292"/>
      <c r="G891" s="292"/>
      <c r="H891" s="292"/>
      <c r="I891" s="292"/>
      <c r="J891" s="292"/>
      <c r="K891" s="292"/>
      <c r="L891" s="292"/>
      <c r="M891" s="292"/>
      <c r="N891" s="292"/>
      <c r="O891" s="292"/>
      <c r="P891" s="292"/>
      <c r="Q891" s="292"/>
      <c r="R891" s="292"/>
      <c r="S891" s="292"/>
      <c r="T891" s="292"/>
      <c r="U891" s="292"/>
      <c r="V891" s="292"/>
      <c r="W891" s="292"/>
      <c r="X891" s="292"/>
      <c r="Y891" s="292"/>
      <c r="Z891" s="292"/>
    </row>
    <row r="892" ht="12.75" customHeight="1">
      <c r="A892" s="292"/>
      <c r="B892" s="166"/>
      <c r="C892" s="293"/>
      <c r="D892" s="94"/>
      <c r="E892" s="292"/>
      <c r="F892" s="292"/>
      <c r="G892" s="292"/>
      <c r="H892" s="292"/>
      <c r="I892" s="292"/>
      <c r="J892" s="292"/>
      <c r="K892" s="292"/>
      <c r="L892" s="292"/>
      <c r="M892" s="292"/>
      <c r="N892" s="292"/>
      <c r="O892" s="292"/>
      <c r="P892" s="292"/>
      <c r="Q892" s="292"/>
      <c r="R892" s="292"/>
      <c r="S892" s="292"/>
      <c r="T892" s="292"/>
      <c r="U892" s="292"/>
      <c r="V892" s="292"/>
      <c r="W892" s="292"/>
      <c r="X892" s="292"/>
      <c r="Y892" s="292"/>
      <c r="Z892" s="292"/>
    </row>
    <row r="893" ht="12.75" customHeight="1">
      <c r="A893" s="292"/>
      <c r="B893" s="166"/>
      <c r="C893" s="293"/>
      <c r="D893" s="94"/>
      <c r="E893" s="292"/>
      <c r="F893" s="292"/>
      <c r="G893" s="292"/>
      <c r="H893" s="292"/>
      <c r="I893" s="292"/>
      <c r="J893" s="292"/>
      <c r="K893" s="292"/>
      <c r="L893" s="292"/>
      <c r="M893" s="292"/>
      <c r="N893" s="292"/>
      <c r="O893" s="292"/>
      <c r="P893" s="292"/>
      <c r="Q893" s="292"/>
      <c r="R893" s="292"/>
      <c r="S893" s="292"/>
      <c r="T893" s="292"/>
      <c r="U893" s="292"/>
      <c r="V893" s="292"/>
      <c r="W893" s="292"/>
      <c r="X893" s="292"/>
      <c r="Y893" s="292"/>
      <c r="Z893" s="292"/>
    </row>
    <row r="894" ht="12.75" customHeight="1">
      <c r="A894" s="292"/>
      <c r="B894" s="166"/>
      <c r="C894" s="293"/>
      <c r="D894" s="94"/>
      <c r="E894" s="292"/>
      <c r="F894" s="292"/>
      <c r="G894" s="292"/>
      <c r="H894" s="292"/>
      <c r="I894" s="292"/>
      <c r="J894" s="292"/>
      <c r="K894" s="292"/>
      <c r="L894" s="292"/>
      <c r="M894" s="292"/>
      <c r="N894" s="292"/>
      <c r="O894" s="292"/>
      <c r="P894" s="292"/>
      <c r="Q894" s="292"/>
      <c r="R894" s="292"/>
      <c r="S894" s="292"/>
      <c r="T894" s="292"/>
      <c r="U894" s="292"/>
      <c r="V894" s="292"/>
      <c r="W894" s="292"/>
      <c r="X894" s="292"/>
      <c r="Y894" s="292"/>
      <c r="Z894" s="292"/>
    </row>
    <row r="895" ht="12.75" customHeight="1">
      <c r="A895" s="292"/>
      <c r="B895" s="166"/>
      <c r="C895" s="293"/>
      <c r="D895" s="94"/>
      <c r="E895" s="292"/>
      <c r="F895" s="292"/>
      <c r="G895" s="292"/>
      <c r="H895" s="292"/>
      <c r="I895" s="292"/>
      <c r="J895" s="292"/>
      <c r="K895" s="292"/>
      <c r="L895" s="292"/>
      <c r="M895" s="292"/>
      <c r="N895" s="292"/>
      <c r="O895" s="292"/>
      <c r="P895" s="292"/>
      <c r="Q895" s="292"/>
      <c r="R895" s="292"/>
      <c r="S895" s="292"/>
      <c r="T895" s="292"/>
      <c r="U895" s="292"/>
      <c r="V895" s="292"/>
      <c r="W895" s="292"/>
      <c r="X895" s="292"/>
      <c r="Y895" s="292"/>
      <c r="Z895" s="292"/>
    </row>
    <row r="896" ht="12.75" customHeight="1">
      <c r="A896" s="292"/>
      <c r="B896" s="166"/>
      <c r="C896" s="293"/>
      <c r="D896" s="94"/>
      <c r="E896" s="292"/>
      <c r="F896" s="292"/>
      <c r="G896" s="292"/>
      <c r="H896" s="292"/>
      <c r="I896" s="292"/>
      <c r="J896" s="292"/>
      <c r="K896" s="292"/>
      <c r="L896" s="292"/>
      <c r="M896" s="292"/>
      <c r="N896" s="292"/>
      <c r="O896" s="292"/>
      <c r="P896" s="292"/>
      <c r="Q896" s="292"/>
      <c r="R896" s="292"/>
      <c r="S896" s="292"/>
      <c r="T896" s="292"/>
      <c r="U896" s="292"/>
      <c r="V896" s="292"/>
      <c r="W896" s="292"/>
      <c r="X896" s="292"/>
      <c r="Y896" s="292"/>
      <c r="Z896" s="292"/>
    </row>
    <row r="897" ht="12.75" customHeight="1">
      <c r="A897" s="292"/>
      <c r="B897" s="166"/>
      <c r="C897" s="293"/>
      <c r="D897" s="94"/>
      <c r="E897" s="292"/>
      <c r="F897" s="292"/>
      <c r="G897" s="292"/>
      <c r="H897" s="292"/>
      <c r="I897" s="292"/>
      <c r="J897" s="292"/>
      <c r="K897" s="292"/>
      <c r="L897" s="292"/>
      <c r="M897" s="292"/>
      <c r="N897" s="292"/>
      <c r="O897" s="292"/>
      <c r="P897" s="292"/>
      <c r="Q897" s="292"/>
      <c r="R897" s="292"/>
      <c r="S897" s="292"/>
      <c r="T897" s="292"/>
      <c r="U897" s="292"/>
      <c r="V897" s="292"/>
      <c r="W897" s="292"/>
      <c r="X897" s="292"/>
      <c r="Y897" s="292"/>
      <c r="Z897" s="292"/>
    </row>
    <row r="898" ht="12.75" customHeight="1">
      <c r="A898" s="292"/>
      <c r="B898" s="166"/>
      <c r="C898" s="293"/>
      <c r="D898" s="94"/>
      <c r="E898" s="292"/>
      <c r="F898" s="292"/>
      <c r="G898" s="292"/>
      <c r="H898" s="292"/>
      <c r="I898" s="292"/>
      <c r="J898" s="292"/>
      <c r="K898" s="292"/>
      <c r="L898" s="292"/>
      <c r="M898" s="292"/>
      <c r="N898" s="292"/>
      <c r="O898" s="292"/>
      <c r="P898" s="292"/>
      <c r="Q898" s="292"/>
      <c r="R898" s="292"/>
      <c r="S898" s="292"/>
      <c r="T898" s="292"/>
      <c r="U898" s="292"/>
      <c r="V898" s="292"/>
      <c r="W898" s="292"/>
      <c r="X898" s="292"/>
      <c r="Y898" s="292"/>
      <c r="Z898" s="292"/>
    </row>
    <row r="899" ht="12.75" customHeight="1">
      <c r="A899" s="292"/>
      <c r="B899" s="166"/>
      <c r="C899" s="293"/>
      <c r="D899" s="94"/>
      <c r="E899" s="292"/>
      <c r="F899" s="292"/>
      <c r="G899" s="292"/>
      <c r="H899" s="292"/>
      <c r="I899" s="292"/>
      <c r="J899" s="292"/>
      <c r="K899" s="292"/>
      <c r="L899" s="292"/>
      <c r="M899" s="292"/>
      <c r="N899" s="292"/>
      <c r="O899" s="292"/>
      <c r="P899" s="292"/>
      <c r="Q899" s="292"/>
      <c r="R899" s="292"/>
      <c r="S899" s="292"/>
      <c r="T899" s="292"/>
      <c r="U899" s="292"/>
      <c r="V899" s="292"/>
      <c r="W899" s="292"/>
      <c r="X899" s="292"/>
      <c r="Y899" s="292"/>
      <c r="Z899" s="292"/>
    </row>
    <row r="900" ht="12.75" customHeight="1">
      <c r="A900" s="292"/>
      <c r="B900" s="166"/>
      <c r="C900" s="293"/>
      <c r="D900" s="94"/>
      <c r="E900" s="292"/>
      <c r="F900" s="292"/>
      <c r="G900" s="292"/>
      <c r="H900" s="292"/>
      <c r="I900" s="292"/>
      <c r="J900" s="292"/>
      <c r="K900" s="292"/>
      <c r="L900" s="292"/>
      <c r="M900" s="292"/>
      <c r="N900" s="292"/>
      <c r="O900" s="292"/>
      <c r="P900" s="292"/>
      <c r="Q900" s="292"/>
      <c r="R900" s="292"/>
      <c r="S900" s="292"/>
      <c r="T900" s="292"/>
      <c r="U900" s="292"/>
      <c r="V900" s="292"/>
      <c r="W900" s="292"/>
      <c r="X900" s="292"/>
      <c r="Y900" s="292"/>
      <c r="Z900" s="292"/>
    </row>
    <row r="901" ht="12.75" customHeight="1">
      <c r="A901" s="292"/>
      <c r="B901" s="166"/>
      <c r="C901" s="293"/>
      <c r="D901" s="94"/>
      <c r="E901" s="292"/>
      <c r="F901" s="292"/>
      <c r="G901" s="292"/>
      <c r="H901" s="292"/>
      <c r="I901" s="292"/>
      <c r="J901" s="292"/>
      <c r="K901" s="292"/>
      <c r="L901" s="292"/>
      <c r="M901" s="292"/>
      <c r="N901" s="292"/>
      <c r="O901" s="292"/>
      <c r="P901" s="292"/>
      <c r="Q901" s="292"/>
      <c r="R901" s="292"/>
      <c r="S901" s="292"/>
      <c r="T901" s="292"/>
      <c r="U901" s="292"/>
      <c r="V901" s="292"/>
      <c r="W901" s="292"/>
      <c r="X901" s="292"/>
      <c r="Y901" s="292"/>
      <c r="Z901" s="292"/>
    </row>
    <row r="902" ht="12.75" customHeight="1">
      <c r="A902" s="292"/>
      <c r="B902" s="166"/>
      <c r="C902" s="293"/>
      <c r="D902" s="94"/>
      <c r="E902" s="292"/>
      <c r="F902" s="292"/>
      <c r="G902" s="292"/>
      <c r="H902" s="292"/>
      <c r="I902" s="292"/>
      <c r="J902" s="292"/>
      <c r="K902" s="292"/>
      <c r="L902" s="292"/>
      <c r="M902" s="292"/>
      <c r="N902" s="292"/>
      <c r="O902" s="292"/>
      <c r="P902" s="292"/>
      <c r="Q902" s="292"/>
      <c r="R902" s="292"/>
      <c r="S902" s="292"/>
      <c r="T902" s="292"/>
      <c r="U902" s="292"/>
      <c r="V902" s="292"/>
      <c r="W902" s="292"/>
      <c r="X902" s="292"/>
      <c r="Y902" s="292"/>
      <c r="Z902" s="292"/>
    </row>
    <row r="903" ht="12.75" customHeight="1">
      <c r="A903" s="292"/>
      <c r="B903" s="166"/>
      <c r="C903" s="293"/>
      <c r="D903" s="94"/>
      <c r="E903" s="292"/>
      <c r="F903" s="292"/>
      <c r="G903" s="292"/>
      <c r="H903" s="292"/>
      <c r="I903" s="292"/>
      <c r="J903" s="292"/>
      <c r="K903" s="292"/>
      <c r="L903" s="292"/>
      <c r="M903" s="292"/>
      <c r="N903" s="292"/>
      <c r="O903" s="292"/>
      <c r="P903" s="292"/>
      <c r="Q903" s="292"/>
      <c r="R903" s="292"/>
      <c r="S903" s="292"/>
      <c r="T903" s="292"/>
      <c r="U903" s="292"/>
      <c r="V903" s="292"/>
      <c r="W903" s="292"/>
      <c r="X903" s="292"/>
      <c r="Y903" s="292"/>
      <c r="Z903" s="292"/>
    </row>
    <row r="904" ht="12.75" customHeight="1">
      <c r="A904" s="292"/>
      <c r="B904" s="166"/>
      <c r="C904" s="293"/>
      <c r="D904" s="94"/>
      <c r="E904" s="292"/>
      <c r="F904" s="292"/>
      <c r="G904" s="292"/>
      <c r="H904" s="292"/>
      <c r="I904" s="292"/>
      <c r="J904" s="292"/>
      <c r="K904" s="292"/>
      <c r="L904" s="292"/>
      <c r="M904" s="292"/>
      <c r="N904" s="292"/>
      <c r="O904" s="292"/>
      <c r="P904" s="292"/>
      <c r="Q904" s="292"/>
      <c r="R904" s="292"/>
      <c r="S904" s="292"/>
      <c r="T904" s="292"/>
      <c r="U904" s="292"/>
      <c r="V904" s="292"/>
      <c r="W904" s="292"/>
      <c r="X904" s="292"/>
      <c r="Y904" s="292"/>
      <c r="Z904" s="292"/>
    </row>
    <row r="905" ht="12.75" customHeight="1">
      <c r="A905" s="292"/>
      <c r="B905" s="166"/>
      <c r="C905" s="293"/>
      <c r="D905" s="94"/>
      <c r="E905" s="292"/>
      <c r="F905" s="292"/>
      <c r="G905" s="292"/>
      <c r="H905" s="292"/>
      <c r="I905" s="292"/>
      <c r="J905" s="292"/>
      <c r="K905" s="292"/>
      <c r="L905" s="292"/>
      <c r="M905" s="292"/>
      <c r="N905" s="292"/>
      <c r="O905" s="292"/>
      <c r="P905" s="292"/>
      <c r="Q905" s="292"/>
      <c r="R905" s="292"/>
      <c r="S905" s="292"/>
      <c r="T905" s="292"/>
      <c r="U905" s="292"/>
      <c r="V905" s="292"/>
      <c r="W905" s="292"/>
      <c r="X905" s="292"/>
      <c r="Y905" s="292"/>
      <c r="Z905" s="292"/>
    </row>
    <row r="906" ht="12.75" customHeight="1">
      <c r="A906" s="292"/>
      <c r="B906" s="166"/>
      <c r="C906" s="293"/>
      <c r="D906" s="94"/>
      <c r="E906" s="292"/>
      <c r="F906" s="292"/>
      <c r="G906" s="292"/>
      <c r="H906" s="292"/>
      <c r="I906" s="292"/>
      <c r="J906" s="292"/>
      <c r="K906" s="292"/>
      <c r="L906" s="292"/>
      <c r="M906" s="292"/>
      <c r="N906" s="292"/>
      <c r="O906" s="292"/>
      <c r="P906" s="292"/>
      <c r="Q906" s="292"/>
      <c r="R906" s="292"/>
      <c r="S906" s="292"/>
      <c r="T906" s="292"/>
      <c r="U906" s="292"/>
      <c r="V906" s="292"/>
      <c r="W906" s="292"/>
      <c r="X906" s="292"/>
      <c r="Y906" s="292"/>
      <c r="Z906" s="292"/>
    </row>
    <row r="907" ht="12.75" customHeight="1">
      <c r="A907" s="292"/>
      <c r="B907" s="166"/>
      <c r="C907" s="293"/>
      <c r="D907" s="94"/>
      <c r="E907" s="292"/>
      <c r="F907" s="292"/>
      <c r="G907" s="292"/>
      <c r="H907" s="292"/>
      <c r="I907" s="292"/>
      <c r="J907" s="292"/>
      <c r="K907" s="292"/>
      <c r="L907" s="292"/>
      <c r="M907" s="292"/>
      <c r="N907" s="292"/>
      <c r="O907" s="292"/>
      <c r="P907" s="292"/>
      <c r="Q907" s="292"/>
      <c r="R907" s="292"/>
      <c r="S907" s="292"/>
      <c r="T907" s="292"/>
      <c r="U907" s="292"/>
      <c r="V907" s="292"/>
      <c r="W907" s="292"/>
      <c r="X907" s="292"/>
      <c r="Y907" s="292"/>
      <c r="Z907" s="292"/>
    </row>
    <row r="908" ht="12.75" customHeight="1">
      <c r="A908" s="292"/>
      <c r="B908" s="166"/>
      <c r="C908" s="293"/>
      <c r="D908" s="94"/>
      <c r="E908" s="292"/>
      <c r="F908" s="292"/>
      <c r="G908" s="292"/>
      <c r="H908" s="292"/>
      <c r="I908" s="292"/>
      <c r="J908" s="292"/>
      <c r="K908" s="292"/>
      <c r="L908" s="292"/>
      <c r="M908" s="292"/>
      <c r="N908" s="292"/>
      <c r="O908" s="292"/>
      <c r="P908" s="292"/>
      <c r="Q908" s="292"/>
      <c r="R908" s="292"/>
      <c r="S908" s="292"/>
      <c r="T908" s="292"/>
      <c r="U908" s="292"/>
      <c r="V908" s="292"/>
      <c r="W908" s="292"/>
      <c r="X908" s="292"/>
      <c r="Y908" s="292"/>
      <c r="Z908" s="292"/>
    </row>
    <row r="909" ht="12.75" customHeight="1">
      <c r="A909" s="292"/>
      <c r="B909" s="166"/>
      <c r="C909" s="293"/>
      <c r="D909" s="94"/>
      <c r="E909" s="292"/>
      <c r="F909" s="292"/>
      <c r="G909" s="292"/>
      <c r="H909" s="292"/>
      <c r="I909" s="292"/>
      <c r="J909" s="292"/>
      <c r="K909" s="292"/>
      <c r="L909" s="292"/>
      <c r="M909" s="292"/>
      <c r="N909" s="292"/>
      <c r="O909" s="292"/>
      <c r="P909" s="292"/>
      <c r="Q909" s="292"/>
      <c r="R909" s="292"/>
      <c r="S909" s="292"/>
      <c r="T909" s="292"/>
      <c r="U909" s="292"/>
      <c r="V909" s="292"/>
      <c r="W909" s="292"/>
      <c r="X909" s="292"/>
      <c r="Y909" s="292"/>
      <c r="Z909" s="292"/>
    </row>
    <row r="910" ht="12.75" customHeight="1">
      <c r="A910" s="292"/>
      <c r="B910" s="166"/>
      <c r="C910" s="293"/>
      <c r="D910" s="94"/>
      <c r="E910" s="292"/>
      <c r="F910" s="292"/>
      <c r="G910" s="292"/>
      <c r="H910" s="292"/>
      <c r="I910" s="292"/>
      <c r="J910" s="292"/>
      <c r="K910" s="292"/>
      <c r="L910" s="292"/>
      <c r="M910" s="292"/>
      <c r="N910" s="292"/>
      <c r="O910" s="292"/>
      <c r="P910" s="292"/>
      <c r="Q910" s="292"/>
      <c r="R910" s="292"/>
      <c r="S910" s="292"/>
      <c r="T910" s="292"/>
      <c r="U910" s="292"/>
      <c r="V910" s="292"/>
      <c r="W910" s="292"/>
      <c r="X910" s="292"/>
      <c r="Y910" s="292"/>
      <c r="Z910" s="292"/>
    </row>
    <row r="911" ht="12.75" customHeight="1">
      <c r="A911" s="292"/>
      <c r="B911" s="166"/>
      <c r="C911" s="293"/>
      <c r="D911" s="94"/>
      <c r="E911" s="292"/>
      <c r="F911" s="292"/>
      <c r="G911" s="292"/>
      <c r="H911" s="292"/>
      <c r="I911" s="292"/>
      <c r="J911" s="292"/>
      <c r="K911" s="292"/>
      <c r="L911" s="292"/>
      <c r="M911" s="292"/>
      <c r="N911" s="292"/>
      <c r="O911" s="292"/>
      <c r="P911" s="292"/>
      <c r="Q911" s="292"/>
      <c r="R911" s="292"/>
      <c r="S911" s="292"/>
      <c r="T911" s="292"/>
      <c r="U911" s="292"/>
      <c r="V911" s="292"/>
      <c r="W911" s="292"/>
      <c r="X911" s="292"/>
      <c r="Y911" s="292"/>
      <c r="Z911" s="292"/>
    </row>
    <row r="912" ht="12.75" customHeight="1">
      <c r="A912" s="292"/>
      <c r="B912" s="166"/>
      <c r="C912" s="293"/>
      <c r="D912" s="94"/>
      <c r="E912" s="292"/>
      <c r="F912" s="292"/>
      <c r="G912" s="292"/>
      <c r="H912" s="292"/>
      <c r="I912" s="292"/>
      <c r="J912" s="292"/>
      <c r="K912" s="292"/>
      <c r="L912" s="292"/>
      <c r="M912" s="292"/>
      <c r="N912" s="292"/>
      <c r="O912" s="292"/>
      <c r="P912" s="292"/>
      <c r="Q912" s="292"/>
      <c r="R912" s="292"/>
      <c r="S912" s="292"/>
      <c r="T912" s="292"/>
      <c r="U912" s="292"/>
      <c r="V912" s="292"/>
      <c r="W912" s="292"/>
      <c r="X912" s="292"/>
      <c r="Y912" s="292"/>
      <c r="Z912" s="292"/>
    </row>
    <row r="913" ht="12.75" customHeight="1">
      <c r="A913" s="292"/>
      <c r="B913" s="166"/>
      <c r="C913" s="293"/>
      <c r="D913" s="94"/>
      <c r="E913" s="292"/>
      <c r="F913" s="292"/>
      <c r="G913" s="292"/>
      <c r="H913" s="292"/>
      <c r="I913" s="292"/>
      <c r="J913" s="292"/>
      <c r="K913" s="292"/>
      <c r="L913" s="292"/>
      <c r="M913" s="292"/>
      <c r="N913" s="292"/>
      <c r="O913" s="292"/>
      <c r="P913" s="292"/>
      <c r="Q913" s="292"/>
      <c r="R913" s="292"/>
      <c r="S913" s="292"/>
      <c r="T913" s="292"/>
      <c r="U913" s="292"/>
      <c r="V913" s="292"/>
      <c r="W913" s="292"/>
      <c r="X913" s="292"/>
      <c r="Y913" s="292"/>
      <c r="Z913" s="292"/>
    </row>
    <row r="914" ht="12.75" customHeight="1">
      <c r="A914" s="292"/>
      <c r="B914" s="166"/>
      <c r="C914" s="293"/>
      <c r="D914" s="94"/>
      <c r="E914" s="292"/>
      <c r="F914" s="292"/>
      <c r="G914" s="292"/>
      <c r="H914" s="292"/>
      <c r="I914" s="292"/>
      <c r="J914" s="292"/>
      <c r="K914" s="292"/>
      <c r="L914" s="292"/>
      <c r="M914" s="292"/>
      <c r="N914" s="292"/>
      <c r="O914" s="292"/>
      <c r="P914" s="292"/>
      <c r="Q914" s="292"/>
      <c r="R914" s="292"/>
      <c r="S914" s="292"/>
      <c r="T914" s="292"/>
      <c r="U914" s="292"/>
      <c r="V914" s="292"/>
      <c r="W914" s="292"/>
      <c r="X914" s="292"/>
      <c r="Y914" s="292"/>
      <c r="Z914" s="292"/>
    </row>
    <row r="915" ht="12.75" customHeight="1">
      <c r="A915" s="292"/>
      <c r="B915" s="166"/>
      <c r="C915" s="293"/>
      <c r="D915" s="94"/>
      <c r="E915" s="292"/>
      <c r="F915" s="292"/>
      <c r="G915" s="292"/>
      <c r="H915" s="292"/>
      <c r="I915" s="292"/>
      <c r="J915" s="292"/>
      <c r="K915" s="292"/>
      <c r="L915" s="292"/>
      <c r="M915" s="292"/>
      <c r="N915" s="292"/>
      <c r="O915" s="292"/>
      <c r="P915" s="292"/>
      <c r="Q915" s="292"/>
      <c r="R915" s="292"/>
      <c r="S915" s="292"/>
      <c r="T915" s="292"/>
      <c r="U915" s="292"/>
      <c r="V915" s="292"/>
      <c r="W915" s="292"/>
      <c r="X915" s="292"/>
      <c r="Y915" s="292"/>
      <c r="Z915" s="292"/>
    </row>
    <row r="916" ht="12.75" customHeight="1">
      <c r="A916" s="292"/>
      <c r="B916" s="166"/>
      <c r="C916" s="293"/>
      <c r="D916" s="94"/>
      <c r="E916" s="292"/>
      <c r="F916" s="292"/>
      <c r="G916" s="292"/>
      <c r="H916" s="292"/>
      <c r="I916" s="292"/>
      <c r="J916" s="292"/>
      <c r="K916" s="292"/>
      <c r="L916" s="292"/>
      <c r="M916" s="292"/>
      <c r="N916" s="292"/>
      <c r="O916" s="292"/>
      <c r="P916" s="292"/>
      <c r="Q916" s="292"/>
      <c r="R916" s="292"/>
      <c r="S916" s="292"/>
      <c r="T916" s="292"/>
      <c r="U916" s="292"/>
      <c r="V916" s="292"/>
      <c r="W916" s="292"/>
      <c r="X916" s="292"/>
      <c r="Y916" s="292"/>
      <c r="Z916" s="292"/>
    </row>
    <row r="917" ht="12.75" customHeight="1">
      <c r="A917" s="292"/>
      <c r="B917" s="166"/>
      <c r="C917" s="293"/>
      <c r="D917" s="94"/>
      <c r="E917" s="292"/>
      <c r="F917" s="292"/>
      <c r="G917" s="292"/>
      <c r="H917" s="292"/>
      <c r="I917" s="292"/>
      <c r="J917" s="292"/>
      <c r="K917" s="292"/>
      <c r="L917" s="292"/>
      <c r="M917" s="292"/>
      <c r="N917" s="292"/>
      <c r="O917" s="292"/>
      <c r="P917" s="292"/>
      <c r="Q917" s="292"/>
      <c r="R917" s="292"/>
      <c r="S917" s="292"/>
      <c r="T917" s="292"/>
      <c r="U917" s="292"/>
      <c r="V917" s="292"/>
      <c r="W917" s="292"/>
      <c r="X917" s="292"/>
      <c r="Y917" s="292"/>
      <c r="Z917" s="292"/>
    </row>
    <row r="918" ht="12.75" customHeight="1">
      <c r="A918" s="292"/>
      <c r="B918" s="166"/>
      <c r="C918" s="293"/>
      <c r="D918" s="94"/>
      <c r="E918" s="292"/>
      <c r="F918" s="292"/>
      <c r="G918" s="292"/>
      <c r="H918" s="292"/>
      <c r="I918" s="292"/>
      <c r="J918" s="292"/>
      <c r="K918" s="292"/>
      <c r="L918" s="292"/>
      <c r="M918" s="292"/>
      <c r="N918" s="292"/>
      <c r="O918" s="292"/>
      <c r="P918" s="292"/>
      <c r="Q918" s="292"/>
      <c r="R918" s="292"/>
      <c r="S918" s="292"/>
      <c r="T918" s="292"/>
      <c r="U918" s="292"/>
      <c r="V918" s="292"/>
      <c r="W918" s="292"/>
      <c r="X918" s="292"/>
      <c r="Y918" s="292"/>
      <c r="Z918" s="292"/>
    </row>
    <row r="919" ht="12.75" customHeight="1">
      <c r="A919" s="292"/>
      <c r="B919" s="166"/>
      <c r="C919" s="293"/>
      <c r="D919" s="94"/>
      <c r="E919" s="292"/>
      <c r="F919" s="292"/>
      <c r="G919" s="292"/>
      <c r="H919" s="292"/>
      <c r="I919" s="292"/>
      <c r="J919" s="292"/>
      <c r="K919" s="292"/>
      <c r="L919" s="292"/>
      <c r="M919" s="292"/>
      <c r="N919" s="292"/>
      <c r="O919" s="292"/>
      <c r="P919" s="292"/>
      <c r="Q919" s="292"/>
      <c r="R919" s="292"/>
      <c r="S919" s="292"/>
      <c r="T919" s="292"/>
      <c r="U919" s="292"/>
      <c r="V919" s="292"/>
      <c r="W919" s="292"/>
      <c r="X919" s="292"/>
      <c r="Y919" s="292"/>
      <c r="Z919" s="292"/>
    </row>
    <row r="920" ht="12.75" customHeight="1">
      <c r="A920" s="292"/>
      <c r="B920" s="166"/>
      <c r="C920" s="293"/>
      <c r="D920" s="94"/>
      <c r="E920" s="292"/>
      <c r="F920" s="292"/>
      <c r="G920" s="292"/>
      <c r="H920" s="292"/>
      <c r="I920" s="292"/>
      <c r="J920" s="292"/>
      <c r="K920" s="292"/>
      <c r="L920" s="292"/>
      <c r="M920" s="292"/>
      <c r="N920" s="292"/>
      <c r="O920" s="292"/>
      <c r="P920" s="292"/>
      <c r="Q920" s="292"/>
      <c r="R920" s="292"/>
      <c r="S920" s="292"/>
      <c r="T920" s="292"/>
      <c r="U920" s="292"/>
      <c r="V920" s="292"/>
      <c r="W920" s="292"/>
      <c r="X920" s="292"/>
      <c r="Y920" s="292"/>
      <c r="Z920" s="292"/>
    </row>
    <row r="921" ht="12.75" customHeight="1">
      <c r="A921" s="292"/>
      <c r="B921" s="166"/>
      <c r="C921" s="293"/>
      <c r="D921" s="94"/>
      <c r="E921" s="292"/>
      <c r="F921" s="292"/>
      <c r="G921" s="292"/>
      <c r="H921" s="292"/>
      <c r="I921" s="292"/>
      <c r="J921" s="292"/>
      <c r="K921" s="292"/>
      <c r="L921" s="292"/>
      <c r="M921" s="292"/>
      <c r="N921" s="292"/>
      <c r="O921" s="292"/>
      <c r="P921" s="292"/>
      <c r="Q921" s="292"/>
      <c r="R921" s="292"/>
      <c r="S921" s="292"/>
      <c r="T921" s="292"/>
      <c r="U921" s="292"/>
      <c r="V921" s="292"/>
      <c r="W921" s="292"/>
      <c r="X921" s="292"/>
      <c r="Y921" s="292"/>
      <c r="Z921" s="292"/>
    </row>
    <row r="922" ht="12.75" customHeight="1">
      <c r="A922" s="292"/>
      <c r="B922" s="166"/>
      <c r="C922" s="293"/>
      <c r="D922" s="94"/>
      <c r="E922" s="292"/>
      <c r="F922" s="292"/>
      <c r="G922" s="292"/>
      <c r="H922" s="292"/>
      <c r="I922" s="292"/>
      <c r="J922" s="292"/>
      <c r="K922" s="292"/>
      <c r="L922" s="292"/>
      <c r="M922" s="292"/>
      <c r="N922" s="292"/>
      <c r="O922" s="292"/>
      <c r="P922" s="292"/>
      <c r="Q922" s="292"/>
      <c r="R922" s="292"/>
      <c r="S922" s="292"/>
      <c r="T922" s="292"/>
      <c r="U922" s="292"/>
      <c r="V922" s="292"/>
      <c r="W922" s="292"/>
      <c r="X922" s="292"/>
      <c r="Y922" s="292"/>
      <c r="Z922" s="292"/>
    </row>
    <row r="923" ht="12.75" customHeight="1">
      <c r="A923" s="292"/>
      <c r="B923" s="166"/>
      <c r="C923" s="293"/>
      <c r="D923" s="94"/>
      <c r="E923" s="292"/>
      <c r="F923" s="292"/>
      <c r="G923" s="292"/>
      <c r="H923" s="292"/>
      <c r="I923" s="292"/>
      <c r="J923" s="292"/>
      <c r="K923" s="292"/>
      <c r="L923" s="292"/>
      <c r="M923" s="292"/>
      <c r="N923" s="292"/>
      <c r="O923" s="292"/>
      <c r="P923" s="292"/>
      <c r="Q923" s="292"/>
      <c r="R923" s="292"/>
      <c r="S923" s="292"/>
      <c r="T923" s="292"/>
      <c r="U923" s="292"/>
      <c r="V923" s="292"/>
      <c r="W923" s="292"/>
      <c r="X923" s="292"/>
      <c r="Y923" s="292"/>
      <c r="Z923" s="292"/>
    </row>
    <row r="924" ht="12.75" customHeight="1">
      <c r="A924" s="292"/>
      <c r="B924" s="166"/>
      <c r="C924" s="293"/>
      <c r="D924" s="94"/>
      <c r="E924" s="292"/>
      <c r="F924" s="292"/>
      <c r="G924" s="292"/>
      <c r="H924" s="292"/>
      <c r="I924" s="292"/>
      <c r="J924" s="292"/>
      <c r="K924" s="292"/>
      <c r="L924" s="292"/>
      <c r="M924" s="292"/>
      <c r="N924" s="292"/>
      <c r="O924" s="292"/>
      <c r="P924" s="292"/>
      <c r="Q924" s="292"/>
      <c r="R924" s="292"/>
      <c r="S924" s="292"/>
      <c r="T924" s="292"/>
      <c r="U924" s="292"/>
      <c r="V924" s="292"/>
      <c r="W924" s="292"/>
      <c r="X924" s="292"/>
      <c r="Y924" s="292"/>
      <c r="Z924" s="292"/>
    </row>
    <row r="925" ht="12.75" customHeight="1">
      <c r="A925" s="292"/>
      <c r="B925" s="166"/>
      <c r="C925" s="293"/>
      <c r="D925" s="94"/>
      <c r="E925" s="292"/>
      <c r="F925" s="292"/>
      <c r="G925" s="292"/>
      <c r="H925" s="292"/>
      <c r="I925" s="292"/>
      <c r="J925" s="292"/>
      <c r="K925" s="292"/>
      <c r="L925" s="292"/>
      <c r="M925" s="292"/>
      <c r="N925" s="292"/>
      <c r="O925" s="292"/>
      <c r="P925" s="292"/>
      <c r="Q925" s="292"/>
      <c r="R925" s="292"/>
      <c r="S925" s="292"/>
      <c r="T925" s="292"/>
      <c r="U925" s="292"/>
      <c r="V925" s="292"/>
      <c r="W925" s="292"/>
      <c r="X925" s="292"/>
      <c r="Y925" s="292"/>
      <c r="Z925" s="292"/>
    </row>
    <row r="926" ht="12.75" customHeight="1">
      <c r="A926" s="292"/>
      <c r="B926" s="166"/>
      <c r="C926" s="293"/>
      <c r="D926" s="94"/>
      <c r="E926" s="292"/>
      <c r="F926" s="292"/>
      <c r="G926" s="292"/>
      <c r="H926" s="292"/>
      <c r="I926" s="292"/>
      <c r="J926" s="292"/>
      <c r="K926" s="292"/>
      <c r="L926" s="292"/>
      <c r="M926" s="292"/>
      <c r="N926" s="292"/>
      <c r="O926" s="292"/>
      <c r="P926" s="292"/>
      <c r="Q926" s="292"/>
      <c r="R926" s="292"/>
      <c r="S926" s="292"/>
      <c r="T926" s="292"/>
      <c r="U926" s="292"/>
      <c r="V926" s="292"/>
      <c r="W926" s="292"/>
      <c r="X926" s="292"/>
      <c r="Y926" s="292"/>
      <c r="Z926" s="292"/>
    </row>
    <row r="927" ht="12.75" customHeight="1">
      <c r="A927" s="292"/>
      <c r="B927" s="166"/>
      <c r="C927" s="293"/>
      <c r="D927" s="94"/>
      <c r="E927" s="292"/>
      <c r="F927" s="292"/>
      <c r="G927" s="292"/>
      <c r="H927" s="292"/>
      <c r="I927" s="292"/>
      <c r="J927" s="292"/>
      <c r="K927" s="292"/>
      <c r="L927" s="292"/>
      <c r="M927" s="292"/>
      <c r="N927" s="292"/>
      <c r="O927" s="292"/>
      <c r="P927" s="292"/>
      <c r="Q927" s="292"/>
      <c r="R927" s="292"/>
      <c r="S927" s="292"/>
      <c r="T927" s="292"/>
      <c r="U927" s="292"/>
      <c r="V927" s="292"/>
      <c r="W927" s="292"/>
      <c r="X927" s="292"/>
      <c r="Y927" s="292"/>
      <c r="Z927" s="292"/>
    </row>
    <row r="928" ht="12.75" customHeight="1">
      <c r="A928" s="292"/>
      <c r="B928" s="166"/>
      <c r="C928" s="293"/>
      <c r="D928" s="94"/>
      <c r="E928" s="292"/>
      <c r="F928" s="292"/>
      <c r="G928" s="292"/>
      <c r="H928" s="292"/>
      <c r="I928" s="292"/>
      <c r="J928" s="292"/>
      <c r="K928" s="292"/>
      <c r="L928" s="292"/>
      <c r="M928" s="292"/>
      <c r="N928" s="292"/>
      <c r="O928" s="292"/>
      <c r="P928" s="292"/>
      <c r="Q928" s="292"/>
      <c r="R928" s="292"/>
      <c r="S928" s="292"/>
      <c r="T928" s="292"/>
      <c r="U928" s="292"/>
      <c r="V928" s="292"/>
      <c r="W928" s="292"/>
      <c r="X928" s="292"/>
      <c r="Y928" s="292"/>
      <c r="Z928" s="292"/>
    </row>
    <row r="929" ht="12.75" customHeight="1">
      <c r="A929" s="292"/>
      <c r="B929" s="166"/>
      <c r="C929" s="293"/>
      <c r="D929" s="94"/>
      <c r="E929" s="292"/>
      <c r="F929" s="292"/>
      <c r="G929" s="292"/>
      <c r="H929" s="292"/>
      <c r="I929" s="292"/>
      <c r="J929" s="292"/>
      <c r="K929" s="292"/>
      <c r="L929" s="292"/>
      <c r="M929" s="292"/>
      <c r="N929" s="292"/>
      <c r="O929" s="292"/>
      <c r="P929" s="292"/>
      <c r="Q929" s="292"/>
      <c r="R929" s="292"/>
      <c r="S929" s="292"/>
      <c r="T929" s="292"/>
      <c r="U929" s="292"/>
      <c r="V929" s="292"/>
      <c r="W929" s="292"/>
      <c r="X929" s="292"/>
      <c r="Y929" s="292"/>
      <c r="Z929" s="292"/>
    </row>
    <row r="930" ht="12.75" customHeight="1">
      <c r="A930" s="292"/>
      <c r="B930" s="166"/>
      <c r="C930" s="293"/>
      <c r="D930" s="94"/>
      <c r="E930" s="292"/>
      <c r="F930" s="292"/>
      <c r="G930" s="292"/>
      <c r="H930" s="292"/>
      <c r="I930" s="292"/>
      <c r="J930" s="292"/>
      <c r="K930" s="292"/>
      <c r="L930" s="292"/>
      <c r="M930" s="292"/>
      <c r="N930" s="292"/>
      <c r="O930" s="292"/>
      <c r="P930" s="292"/>
      <c r="Q930" s="292"/>
      <c r="R930" s="292"/>
      <c r="S930" s="292"/>
      <c r="T930" s="292"/>
      <c r="U930" s="292"/>
      <c r="V930" s="292"/>
      <c r="W930" s="292"/>
      <c r="X930" s="292"/>
      <c r="Y930" s="292"/>
      <c r="Z930" s="292"/>
    </row>
    <row r="931" ht="12.75" customHeight="1">
      <c r="A931" s="292"/>
      <c r="B931" s="166"/>
      <c r="C931" s="293"/>
      <c r="D931" s="94"/>
      <c r="E931" s="292"/>
      <c r="F931" s="292"/>
      <c r="G931" s="292"/>
      <c r="H931" s="292"/>
      <c r="I931" s="292"/>
      <c r="J931" s="292"/>
      <c r="K931" s="292"/>
      <c r="L931" s="292"/>
      <c r="M931" s="292"/>
      <c r="N931" s="292"/>
      <c r="O931" s="292"/>
      <c r="P931" s="292"/>
      <c r="Q931" s="292"/>
      <c r="R931" s="292"/>
      <c r="S931" s="292"/>
      <c r="T931" s="292"/>
      <c r="U931" s="292"/>
      <c r="V931" s="292"/>
      <c r="W931" s="292"/>
      <c r="X931" s="292"/>
      <c r="Y931" s="292"/>
      <c r="Z931" s="292"/>
    </row>
    <row r="932" ht="12.75" customHeight="1">
      <c r="A932" s="292"/>
      <c r="B932" s="166"/>
      <c r="C932" s="293"/>
      <c r="D932" s="94"/>
      <c r="E932" s="292"/>
      <c r="F932" s="292"/>
      <c r="G932" s="292"/>
      <c r="H932" s="292"/>
      <c r="I932" s="292"/>
      <c r="J932" s="292"/>
      <c r="K932" s="292"/>
      <c r="L932" s="292"/>
      <c r="M932" s="292"/>
      <c r="N932" s="292"/>
      <c r="O932" s="292"/>
      <c r="P932" s="292"/>
      <c r="Q932" s="292"/>
      <c r="R932" s="292"/>
      <c r="S932" s="292"/>
      <c r="T932" s="292"/>
      <c r="U932" s="292"/>
      <c r="V932" s="292"/>
      <c r="W932" s="292"/>
      <c r="X932" s="292"/>
      <c r="Y932" s="292"/>
      <c r="Z932" s="292"/>
    </row>
    <row r="933" ht="12.75" customHeight="1">
      <c r="A933" s="292"/>
      <c r="B933" s="166"/>
      <c r="C933" s="293"/>
      <c r="D933" s="94"/>
      <c r="E933" s="292"/>
      <c r="F933" s="292"/>
      <c r="G933" s="292"/>
      <c r="H933" s="292"/>
      <c r="I933" s="292"/>
      <c r="J933" s="292"/>
      <c r="K933" s="292"/>
      <c r="L933" s="292"/>
      <c r="M933" s="292"/>
      <c r="N933" s="292"/>
      <c r="O933" s="292"/>
      <c r="P933" s="292"/>
      <c r="Q933" s="292"/>
      <c r="R933" s="292"/>
      <c r="S933" s="292"/>
      <c r="T933" s="292"/>
      <c r="U933" s="292"/>
      <c r="V933" s="292"/>
      <c r="W933" s="292"/>
      <c r="X933" s="292"/>
      <c r="Y933" s="292"/>
      <c r="Z933" s="292"/>
    </row>
    <row r="934" ht="12.75" customHeight="1">
      <c r="A934" s="292"/>
      <c r="B934" s="166"/>
      <c r="C934" s="293"/>
      <c r="D934" s="94"/>
      <c r="E934" s="292"/>
      <c r="F934" s="292"/>
      <c r="G934" s="292"/>
      <c r="H934" s="292"/>
      <c r="I934" s="292"/>
      <c r="J934" s="292"/>
      <c r="K934" s="292"/>
      <c r="L934" s="292"/>
      <c r="M934" s="292"/>
      <c r="N934" s="292"/>
      <c r="O934" s="292"/>
      <c r="P934" s="292"/>
      <c r="Q934" s="292"/>
      <c r="R934" s="292"/>
      <c r="S934" s="292"/>
      <c r="T934" s="292"/>
      <c r="U934" s="292"/>
      <c r="V934" s="292"/>
      <c r="W934" s="292"/>
      <c r="X934" s="292"/>
      <c r="Y934" s="292"/>
      <c r="Z934" s="292"/>
    </row>
    <row r="935" ht="12.75" customHeight="1">
      <c r="A935" s="292"/>
      <c r="B935" s="166"/>
      <c r="C935" s="293"/>
      <c r="D935" s="94"/>
      <c r="E935" s="292"/>
      <c r="F935" s="292"/>
      <c r="G935" s="292"/>
      <c r="H935" s="292"/>
      <c r="I935" s="292"/>
      <c r="J935" s="292"/>
      <c r="K935" s="292"/>
      <c r="L935" s="292"/>
      <c r="M935" s="292"/>
      <c r="N935" s="292"/>
      <c r="O935" s="292"/>
      <c r="P935" s="292"/>
      <c r="Q935" s="292"/>
      <c r="R935" s="292"/>
      <c r="S935" s="292"/>
      <c r="T935" s="292"/>
      <c r="U935" s="292"/>
      <c r="V935" s="292"/>
      <c r="W935" s="292"/>
      <c r="X935" s="292"/>
      <c r="Y935" s="292"/>
      <c r="Z935" s="292"/>
    </row>
    <row r="936" ht="12.75" customHeight="1">
      <c r="A936" s="292"/>
      <c r="B936" s="166"/>
      <c r="C936" s="293"/>
      <c r="D936" s="94"/>
      <c r="E936" s="292"/>
      <c r="F936" s="292"/>
      <c r="G936" s="292"/>
      <c r="H936" s="292"/>
      <c r="I936" s="292"/>
      <c r="J936" s="292"/>
      <c r="K936" s="292"/>
      <c r="L936" s="292"/>
      <c r="M936" s="292"/>
      <c r="N936" s="292"/>
      <c r="O936" s="292"/>
      <c r="P936" s="292"/>
      <c r="Q936" s="292"/>
      <c r="R936" s="292"/>
      <c r="S936" s="292"/>
      <c r="T936" s="292"/>
      <c r="U936" s="292"/>
      <c r="V936" s="292"/>
      <c r="W936" s="292"/>
      <c r="X936" s="292"/>
      <c r="Y936" s="292"/>
      <c r="Z936" s="292"/>
    </row>
    <row r="937" ht="12.75" customHeight="1">
      <c r="A937" s="292"/>
      <c r="B937" s="166"/>
      <c r="C937" s="293"/>
      <c r="D937" s="94"/>
      <c r="E937" s="292"/>
      <c r="F937" s="292"/>
      <c r="G937" s="292"/>
      <c r="H937" s="292"/>
      <c r="I937" s="292"/>
      <c r="J937" s="292"/>
      <c r="K937" s="292"/>
      <c r="L937" s="292"/>
      <c r="M937" s="292"/>
      <c r="N937" s="292"/>
      <c r="O937" s="292"/>
      <c r="P937" s="292"/>
      <c r="Q937" s="292"/>
      <c r="R937" s="292"/>
      <c r="S937" s="292"/>
      <c r="T937" s="292"/>
      <c r="U937" s="292"/>
      <c r="V937" s="292"/>
      <c r="W937" s="292"/>
      <c r="X937" s="292"/>
      <c r="Y937" s="292"/>
      <c r="Z937" s="292"/>
    </row>
    <row r="938" ht="12.75" customHeight="1">
      <c r="A938" s="292"/>
      <c r="B938" s="166"/>
      <c r="C938" s="293"/>
      <c r="D938" s="94"/>
      <c r="E938" s="292"/>
      <c r="F938" s="292"/>
      <c r="G938" s="292"/>
      <c r="H938" s="292"/>
      <c r="I938" s="292"/>
      <c r="J938" s="292"/>
      <c r="K938" s="292"/>
      <c r="L938" s="292"/>
      <c r="M938" s="292"/>
      <c r="N938" s="292"/>
      <c r="O938" s="292"/>
      <c r="P938" s="292"/>
      <c r="Q938" s="292"/>
      <c r="R938" s="292"/>
      <c r="S938" s="292"/>
      <c r="T938" s="292"/>
      <c r="U938" s="292"/>
      <c r="V938" s="292"/>
      <c r="W938" s="292"/>
      <c r="X938" s="292"/>
      <c r="Y938" s="292"/>
      <c r="Z938" s="292"/>
    </row>
    <row r="939" ht="12.75" customHeight="1">
      <c r="A939" s="292"/>
      <c r="B939" s="166"/>
      <c r="C939" s="293"/>
      <c r="D939" s="94"/>
      <c r="E939" s="292"/>
      <c r="F939" s="292"/>
      <c r="G939" s="292"/>
      <c r="H939" s="292"/>
      <c r="I939" s="292"/>
      <c r="J939" s="292"/>
      <c r="K939" s="292"/>
      <c r="L939" s="292"/>
      <c r="M939" s="292"/>
      <c r="N939" s="292"/>
      <c r="O939" s="292"/>
      <c r="P939" s="292"/>
      <c r="Q939" s="292"/>
      <c r="R939" s="292"/>
      <c r="S939" s="292"/>
      <c r="T939" s="292"/>
      <c r="U939" s="292"/>
      <c r="V939" s="292"/>
      <c r="W939" s="292"/>
      <c r="X939" s="292"/>
      <c r="Y939" s="292"/>
      <c r="Z939" s="292"/>
    </row>
    <row r="940" ht="12.75" customHeight="1">
      <c r="A940" s="292"/>
      <c r="B940" s="166"/>
      <c r="C940" s="293"/>
      <c r="D940" s="94"/>
      <c r="E940" s="292"/>
      <c r="F940" s="292"/>
      <c r="G940" s="292"/>
      <c r="H940" s="292"/>
      <c r="I940" s="292"/>
      <c r="J940" s="292"/>
      <c r="K940" s="292"/>
      <c r="L940" s="292"/>
      <c r="M940" s="292"/>
      <c r="N940" s="292"/>
      <c r="O940" s="292"/>
      <c r="P940" s="292"/>
      <c r="Q940" s="292"/>
      <c r="R940" s="292"/>
      <c r="S940" s="292"/>
      <c r="T940" s="292"/>
      <c r="U940" s="292"/>
      <c r="V940" s="292"/>
      <c r="W940" s="292"/>
      <c r="X940" s="292"/>
      <c r="Y940" s="292"/>
      <c r="Z940" s="292"/>
    </row>
    <row r="941" ht="12.75" customHeight="1">
      <c r="A941" s="292"/>
      <c r="B941" s="166"/>
      <c r="C941" s="293"/>
      <c r="D941" s="94"/>
      <c r="E941" s="292"/>
      <c r="F941" s="292"/>
      <c r="G941" s="292"/>
      <c r="H941" s="292"/>
      <c r="I941" s="292"/>
      <c r="J941" s="292"/>
      <c r="K941" s="292"/>
      <c r="L941" s="292"/>
      <c r="M941" s="292"/>
      <c r="N941" s="292"/>
      <c r="O941" s="292"/>
      <c r="P941" s="292"/>
      <c r="Q941" s="292"/>
      <c r="R941" s="292"/>
      <c r="S941" s="292"/>
      <c r="T941" s="292"/>
      <c r="U941" s="292"/>
      <c r="V941" s="292"/>
      <c r="W941" s="292"/>
      <c r="X941" s="292"/>
      <c r="Y941" s="292"/>
      <c r="Z941" s="292"/>
    </row>
    <row r="942" ht="12.75" customHeight="1">
      <c r="A942" s="292"/>
      <c r="B942" s="166"/>
      <c r="C942" s="293"/>
      <c r="D942" s="94"/>
      <c r="E942" s="292"/>
      <c r="F942" s="292"/>
      <c r="G942" s="292"/>
      <c r="H942" s="292"/>
      <c r="I942" s="292"/>
      <c r="J942" s="292"/>
      <c r="K942" s="292"/>
      <c r="L942" s="292"/>
      <c r="M942" s="292"/>
      <c r="N942" s="292"/>
      <c r="O942" s="292"/>
      <c r="P942" s="292"/>
      <c r="Q942" s="292"/>
      <c r="R942" s="292"/>
      <c r="S942" s="292"/>
      <c r="T942" s="292"/>
      <c r="U942" s="292"/>
      <c r="V942" s="292"/>
      <c r="W942" s="292"/>
      <c r="X942" s="292"/>
      <c r="Y942" s="292"/>
      <c r="Z942" s="292"/>
    </row>
    <row r="943" ht="12.75" customHeight="1">
      <c r="A943" s="292"/>
      <c r="B943" s="166"/>
      <c r="C943" s="293"/>
      <c r="D943" s="94"/>
      <c r="E943" s="292"/>
      <c r="F943" s="292"/>
      <c r="G943" s="292"/>
      <c r="H943" s="292"/>
      <c r="I943" s="292"/>
      <c r="J943" s="292"/>
      <c r="K943" s="292"/>
      <c r="L943" s="292"/>
      <c r="M943" s="292"/>
      <c r="N943" s="292"/>
      <c r="O943" s="292"/>
      <c r="P943" s="292"/>
      <c r="Q943" s="292"/>
      <c r="R943" s="292"/>
      <c r="S943" s="292"/>
      <c r="T943" s="292"/>
      <c r="U943" s="292"/>
      <c r="V943" s="292"/>
      <c r="W943" s="292"/>
      <c r="X943" s="292"/>
      <c r="Y943" s="292"/>
      <c r="Z943" s="292"/>
    </row>
    <row r="944" ht="12.75" customHeight="1">
      <c r="A944" s="292"/>
      <c r="B944" s="166"/>
      <c r="C944" s="293"/>
      <c r="D944" s="94"/>
      <c r="E944" s="292"/>
      <c r="F944" s="292"/>
      <c r="G944" s="292"/>
      <c r="H944" s="292"/>
      <c r="I944" s="292"/>
      <c r="J944" s="292"/>
      <c r="K944" s="292"/>
      <c r="L944" s="292"/>
      <c r="M944" s="292"/>
      <c r="N944" s="292"/>
      <c r="O944" s="292"/>
      <c r="P944" s="292"/>
      <c r="Q944" s="292"/>
      <c r="R944" s="292"/>
      <c r="S944" s="292"/>
      <c r="T944" s="292"/>
      <c r="U944" s="292"/>
      <c r="V944" s="292"/>
      <c r="W944" s="292"/>
      <c r="X944" s="292"/>
      <c r="Y944" s="292"/>
      <c r="Z944" s="292"/>
    </row>
    <row r="945" ht="12.75" customHeight="1">
      <c r="A945" s="292"/>
      <c r="B945" s="166"/>
      <c r="C945" s="293"/>
      <c r="D945" s="94"/>
      <c r="E945" s="292"/>
      <c r="F945" s="292"/>
      <c r="G945" s="292"/>
      <c r="H945" s="292"/>
      <c r="I945" s="292"/>
      <c r="J945" s="292"/>
      <c r="K945" s="292"/>
      <c r="L945" s="292"/>
      <c r="M945" s="292"/>
      <c r="N945" s="292"/>
      <c r="O945" s="292"/>
      <c r="P945" s="292"/>
      <c r="Q945" s="292"/>
      <c r="R945" s="292"/>
      <c r="S945" s="292"/>
      <c r="T945" s="292"/>
      <c r="U945" s="292"/>
      <c r="V945" s="292"/>
      <c r="W945" s="292"/>
      <c r="X945" s="292"/>
      <c r="Y945" s="292"/>
      <c r="Z945" s="292"/>
    </row>
    <row r="946" ht="12.75" customHeight="1">
      <c r="A946" s="292"/>
      <c r="B946" s="166"/>
      <c r="C946" s="293"/>
      <c r="D946" s="94"/>
      <c r="E946" s="292"/>
      <c r="F946" s="292"/>
      <c r="G946" s="292"/>
      <c r="H946" s="292"/>
      <c r="I946" s="292"/>
      <c r="J946" s="292"/>
      <c r="K946" s="292"/>
      <c r="L946" s="292"/>
      <c r="M946" s="292"/>
      <c r="N946" s="292"/>
      <c r="O946" s="292"/>
      <c r="P946" s="292"/>
      <c r="Q946" s="292"/>
      <c r="R946" s="292"/>
      <c r="S946" s="292"/>
      <c r="T946" s="292"/>
      <c r="U946" s="292"/>
      <c r="V946" s="292"/>
      <c r="W946" s="292"/>
      <c r="X946" s="292"/>
      <c r="Y946" s="292"/>
      <c r="Z946" s="292"/>
    </row>
    <row r="947" ht="12.75" customHeight="1">
      <c r="A947" s="292"/>
      <c r="B947" s="166"/>
      <c r="C947" s="293"/>
      <c r="D947" s="94"/>
      <c r="E947" s="292"/>
      <c r="F947" s="292"/>
      <c r="G947" s="292"/>
      <c r="H947" s="292"/>
      <c r="I947" s="292"/>
      <c r="J947" s="292"/>
      <c r="K947" s="292"/>
      <c r="L947" s="292"/>
      <c r="M947" s="292"/>
      <c r="N947" s="292"/>
      <c r="O947" s="292"/>
      <c r="P947" s="292"/>
      <c r="Q947" s="292"/>
      <c r="R947" s="292"/>
      <c r="S947" s="292"/>
      <c r="T947" s="292"/>
      <c r="U947" s="292"/>
      <c r="V947" s="292"/>
      <c r="W947" s="292"/>
      <c r="X947" s="292"/>
      <c r="Y947" s="292"/>
      <c r="Z947" s="292"/>
    </row>
    <row r="948" ht="12.75" customHeight="1">
      <c r="A948" s="292"/>
      <c r="B948" s="166"/>
      <c r="C948" s="293"/>
      <c r="D948" s="94"/>
      <c r="E948" s="292"/>
      <c r="F948" s="292"/>
      <c r="G948" s="292"/>
      <c r="H948" s="292"/>
      <c r="I948" s="292"/>
      <c r="J948" s="292"/>
      <c r="K948" s="292"/>
      <c r="L948" s="292"/>
      <c r="M948" s="292"/>
      <c r="N948" s="292"/>
      <c r="O948" s="292"/>
      <c r="P948" s="292"/>
      <c r="Q948" s="292"/>
      <c r="R948" s="292"/>
      <c r="S948" s="292"/>
      <c r="T948" s="292"/>
      <c r="U948" s="292"/>
      <c r="V948" s="292"/>
      <c r="W948" s="292"/>
      <c r="X948" s="292"/>
      <c r="Y948" s="292"/>
      <c r="Z948" s="292"/>
    </row>
    <row r="949" ht="12.75" customHeight="1">
      <c r="A949" s="292"/>
      <c r="B949" s="166"/>
      <c r="C949" s="293"/>
      <c r="D949" s="94"/>
      <c r="E949" s="292"/>
      <c r="F949" s="292"/>
      <c r="G949" s="292"/>
      <c r="H949" s="292"/>
      <c r="I949" s="292"/>
      <c r="J949" s="292"/>
      <c r="K949" s="292"/>
      <c r="L949" s="292"/>
      <c r="M949" s="292"/>
      <c r="N949" s="292"/>
      <c r="O949" s="292"/>
      <c r="P949" s="292"/>
      <c r="Q949" s="292"/>
      <c r="R949" s="292"/>
      <c r="S949" s="292"/>
      <c r="T949" s="292"/>
      <c r="U949" s="292"/>
      <c r="V949" s="292"/>
      <c r="W949" s="292"/>
      <c r="X949" s="292"/>
      <c r="Y949" s="292"/>
      <c r="Z949" s="292"/>
    </row>
    <row r="950" ht="12.75" customHeight="1">
      <c r="A950" s="292"/>
      <c r="B950" s="166"/>
      <c r="C950" s="293"/>
      <c r="D950" s="94"/>
      <c r="E950" s="292"/>
      <c r="F950" s="292"/>
      <c r="G950" s="292"/>
      <c r="H950" s="292"/>
      <c r="I950" s="292"/>
      <c r="J950" s="292"/>
      <c r="K950" s="292"/>
      <c r="L950" s="292"/>
      <c r="M950" s="292"/>
      <c r="N950" s="292"/>
      <c r="O950" s="292"/>
      <c r="P950" s="292"/>
      <c r="Q950" s="292"/>
      <c r="R950" s="292"/>
      <c r="S950" s="292"/>
      <c r="T950" s="292"/>
      <c r="U950" s="292"/>
      <c r="V950" s="292"/>
      <c r="W950" s="292"/>
      <c r="X950" s="292"/>
      <c r="Y950" s="292"/>
      <c r="Z950" s="292"/>
    </row>
    <row r="951" ht="12.75" customHeight="1">
      <c r="A951" s="292"/>
      <c r="B951" s="166"/>
      <c r="C951" s="293"/>
      <c r="D951" s="94"/>
      <c r="E951" s="292"/>
      <c r="F951" s="292"/>
      <c r="G951" s="292"/>
      <c r="H951" s="292"/>
      <c r="I951" s="292"/>
      <c r="J951" s="292"/>
      <c r="K951" s="292"/>
      <c r="L951" s="292"/>
      <c r="M951" s="292"/>
      <c r="N951" s="292"/>
      <c r="O951" s="292"/>
      <c r="P951" s="292"/>
      <c r="Q951" s="292"/>
      <c r="R951" s="292"/>
      <c r="S951" s="292"/>
      <c r="T951" s="292"/>
      <c r="U951" s="292"/>
      <c r="V951" s="292"/>
      <c r="W951" s="292"/>
      <c r="X951" s="292"/>
      <c r="Y951" s="292"/>
      <c r="Z951" s="292"/>
    </row>
    <row r="952" ht="12.75" customHeight="1">
      <c r="A952" s="292"/>
      <c r="B952" s="166"/>
      <c r="C952" s="293"/>
      <c r="D952" s="94"/>
      <c r="E952" s="292"/>
      <c r="F952" s="292"/>
      <c r="G952" s="292"/>
      <c r="H952" s="292"/>
      <c r="I952" s="292"/>
      <c r="J952" s="292"/>
      <c r="K952" s="292"/>
      <c r="L952" s="292"/>
      <c r="M952" s="292"/>
      <c r="N952" s="292"/>
      <c r="O952" s="292"/>
      <c r="P952" s="292"/>
      <c r="Q952" s="292"/>
      <c r="R952" s="292"/>
      <c r="S952" s="292"/>
      <c r="T952" s="292"/>
      <c r="U952" s="292"/>
      <c r="V952" s="292"/>
      <c r="W952" s="292"/>
      <c r="X952" s="292"/>
      <c r="Y952" s="292"/>
      <c r="Z952" s="292"/>
    </row>
    <row r="953" ht="12.75" customHeight="1">
      <c r="A953" s="292"/>
      <c r="B953" s="166"/>
      <c r="C953" s="293"/>
      <c r="D953" s="94"/>
      <c r="E953" s="292"/>
      <c r="F953" s="292"/>
      <c r="G953" s="292"/>
      <c r="H953" s="292"/>
      <c r="I953" s="292"/>
      <c r="J953" s="292"/>
      <c r="K953" s="292"/>
      <c r="L953" s="292"/>
      <c r="M953" s="292"/>
      <c r="N953" s="292"/>
      <c r="O953" s="292"/>
      <c r="P953" s="292"/>
      <c r="Q953" s="292"/>
      <c r="R953" s="292"/>
      <c r="S953" s="292"/>
      <c r="T953" s="292"/>
      <c r="U953" s="292"/>
      <c r="V953" s="292"/>
      <c r="W953" s="292"/>
      <c r="X953" s="292"/>
      <c r="Y953" s="292"/>
      <c r="Z953" s="292"/>
    </row>
    <row r="954" ht="12.75" customHeight="1">
      <c r="A954" s="292"/>
      <c r="B954" s="166"/>
      <c r="C954" s="293"/>
      <c r="D954" s="94"/>
      <c r="E954" s="292"/>
      <c r="F954" s="292"/>
      <c r="G954" s="292"/>
      <c r="H954" s="292"/>
      <c r="I954" s="292"/>
      <c r="J954" s="292"/>
      <c r="K954" s="292"/>
      <c r="L954" s="292"/>
      <c r="M954" s="292"/>
      <c r="N954" s="292"/>
      <c r="O954" s="292"/>
      <c r="P954" s="292"/>
      <c r="Q954" s="292"/>
      <c r="R954" s="292"/>
      <c r="S954" s="292"/>
      <c r="T954" s="292"/>
      <c r="U954" s="292"/>
      <c r="V954" s="292"/>
      <c r="W954" s="292"/>
      <c r="X954" s="292"/>
      <c r="Y954" s="292"/>
      <c r="Z954" s="292"/>
    </row>
    <row r="955" ht="12.75" customHeight="1">
      <c r="A955" s="292"/>
      <c r="B955" s="166"/>
      <c r="C955" s="293"/>
      <c r="D955" s="94"/>
      <c r="E955" s="292"/>
      <c r="F955" s="292"/>
      <c r="G955" s="292"/>
      <c r="H955" s="292"/>
      <c r="I955" s="292"/>
      <c r="J955" s="292"/>
      <c r="K955" s="292"/>
      <c r="L955" s="292"/>
      <c r="M955" s="292"/>
      <c r="N955" s="292"/>
      <c r="O955" s="292"/>
      <c r="P955" s="292"/>
      <c r="Q955" s="292"/>
      <c r="R955" s="292"/>
      <c r="S955" s="292"/>
      <c r="T955" s="292"/>
      <c r="U955" s="292"/>
      <c r="V955" s="292"/>
      <c r="W955" s="292"/>
      <c r="X955" s="292"/>
      <c r="Y955" s="292"/>
      <c r="Z955" s="292"/>
    </row>
    <row r="956" ht="12.75" customHeight="1">
      <c r="A956" s="292"/>
      <c r="B956" s="166"/>
      <c r="C956" s="293"/>
      <c r="D956" s="94"/>
      <c r="E956" s="292"/>
      <c r="F956" s="292"/>
      <c r="G956" s="292"/>
      <c r="H956" s="292"/>
      <c r="I956" s="292"/>
      <c r="J956" s="292"/>
      <c r="K956" s="292"/>
      <c r="L956" s="292"/>
      <c r="M956" s="292"/>
      <c r="N956" s="292"/>
      <c r="O956" s="292"/>
      <c r="P956" s="292"/>
      <c r="Q956" s="292"/>
      <c r="R956" s="292"/>
      <c r="S956" s="292"/>
      <c r="T956" s="292"/>
      <c r="U956" s="292"/>
      <c r="V956" s="292"/>
      <c r="W956" s="292"/>
      <c r="X956" s="292"/>
      <c r="Y956" s="292"/>
      <c r="Z956" s="292"/>
    </row>
    <row r="957" ht="12.75" customHeight="1">
      <c r="A957" s="292"/>
      <c r="B957" s="166"/>
      <c r="C957" s="293"/>
      <c r="D957" s="94"/>
      <c r="E957" s="292"/>
      <c r="F957" s="292"/>
      <c r="G957" s="292"/>
      <c r="H957" s="292"/>
      <c r="I957" s="292"/>
      <c r="J957" s="292"/>
      <c r="K957" s="292"/>
      <c r="L957" s="292"/>
      <c r="M957" s="292"/>
      <c r="N957" s="292"/>
      <c r="O957" s="292"/>
      <c r="P957" s="292"/>
      <c r="Q957" s="292"/>
      <c r="R957" s="292"/>
      <c r="S957" s="292"/>
      <c r="T957" s="292"/>
      <c r="U957" s="292"/>
      <c r="V957" s="292"/>
      <c r="W957" s="292"/>
      <c r="X957" s="292"/>
      <c r="Y957" s="292"/>
      <c r="Z957" s="292"/>
    </row>
    <row r="958" ht="12.75" customHeight="1">
      <c r="A958" s="292"/>
      <c r="B958" s="166"/>
      <c r="C958" s="293"/>
      <c r="D958" s="94"/>
      <c r="E958" s="292"/>
      <c r="F958" s="292"/>
      <c r="G958" s="292"/>
      <c r="H958" s="292"/>
      <c r="I958" s="292"/>
      <c r="J958" s="292"/>
      <c r="K958" s="292"/>
      <c r="L958" s="292"/>
      <c r="M958" s="292"/>
      <c r="N958" s="292"/>
      <c r="O958" s="292"/>
      <c r="P958" s="292"/>
      <c r="Q958" s="292"/>
      <c r="R958" s="292"/>
      <c r="S958" s="292"/>
      <c r="T958" s="292"/>
      <c r="U958" s="292"/>
      <c r="V958" s="292"/>
      <c r="W958" s="292"/>
      <c r="X958" s="292"/>
      <c r="Y958" s="292"/>
      <c r="Z958" s="292"/>
    </row>
    <row r="959" ht="12.75" customHeight="1">
      <c r="A959" s="292"/>
      <c r="B959" s="166"/>
      <c r="C959" s="293"/>
      <c r="D959" s="94"/>
      <c r="E959" s="292"/>
      <c r="F959" s="292"/>
      <c r="G959" s="292"/>
      <c r="H959" s="292"/>
      <c r="I959" s="292"/>
      <c r="J959" s="292"/>
      <c r="K959" s="292"/>
      <c r="L959" s="292"/>
      <c r="M959" s="292"/>
      <c r="N959" s="292"/>
      <c r="O959" s="292"/>
      <c r="P959" s="292"/>
      <c r="Q959" s="292"/>
      <c r="R959" s="292"/>
      <c r="S959" s="292"/>
      <c r="T959" s="292"/>
      <c r="U959" s="292"/>
      <c r="V959" s="292"/>
      <c r="W959" s="292"/>
      <c r="X959" s="292"/>
      <c r="Y959" s="292"/>
      <c r="Z959" s="292"/>
    </row>
    <row r="960" ht="12.75" customHeight="1">
      <c r="A960" s="292"/>
      <c r="B960" s="166"/>
      <c r="C960" s="293"/>
      <c r="D960" s="94"/>
      <c r="E960" s="292"/>
      <c r="F960" s="292"/>
      <c r="G960" s="292"/>
      <c r="H960" s="292"/>
      <c r="I960" s="292"/>
      <c r="J960" s="292"/>
      <c r="K960" s="292"/>
      <c r="L960" s="292"/>
      <c r="M960" s="292"/>
      <c r="N960" s="292"/>
      <c r="O960" s="292"/>
      <c r="P960" s="292"/>
      <c r="Q960" s="292"/>
      <c r="R960" s="292"/>
      <c r="S960" s="292"/>
      <c r="T960" s="292"/>
      <c r="U960" s="292"/>
      <c r="V960" s="292"/>
      <c r="W960" s="292"/>
      <c r="X960" s="292"/>
      <c r="Y960" s="292"/>
      <c r="Z960" s="292"/>
    </row>
    <row r="961" ht="12.75" customHeight="1">
      <c r="A961" s="292"/>
      <c r="B961" s="166"/>
      <c r="C961" s="293"/>
      <c r="D961" s="94"/>
      <c r="E961" s="292"/>
      <c r="F961" s="292"/>
      <c r="G961" s="292"/>
      <c r="H961" s="292"/>
      <c r="I961" s="292"/>
      <c r="J961" s="292"/>
      <c r="K961" s="292"/>
      <c r="L961" s="292"/>
      <c r="M961" s="292"/>
      <c r="N961" s="292"/>
      <c r="O961" s="292"/>
      <c r="P961" s="292"/>
      <c r="Q961" s="292"/>
      <c r="R961" s="292"/>
      <c r="S961" s="292"/>
      <c r="T961" s="292"/>
      <c r="U961" s="292"/>
      <c r="V961" s="292"/>
      <c r="W961" s="292"/>
      <c r="X961" s="292"/>
      <c r="Y961" s="292"/>
      <c r="Z961" s="292"/>
    </row>
    <row r="962" ht="12.75" customHeight="1">
      <c r="A962" s="292"/>
      <c r="B962" s="166"/>
      <c r="C962" s="293"/>
      <c r="D962" s="94"/>
      <c r="E962" s="292"/>
      <c r="F962" s="292"/>
      <c r="G962" s="292"/>
      <c r="H962" s="292"/>
      <c r="I962" s="292"/>
      <c r="J962" s="292"/>
      <c r="K962" s="292"/>
      <c r="L962" s="292"/>
      <c r="M962" s="292"/>
      <c r="N962" s="292"/>
      <c r="O962" s="292"/>
      <c r="P962" s="292"/>
      <c r="Q962" s="292"/>
      <c r="R962" s="292"/>
      <c r="S962" s="292"/>
      <c r="T962" s="292"/>
      <c r="U962" s="292"/>
      <c r="V962" s="292"/>
      <c r="W962" s="292"/>
      <c r="X962" s="292"/>
      <c r="Y962" s="292"/>
      <c r="Z962" s="292"/>
    </row>
    <row r="963" ht="12.75" customHeight="1">
      <c r="A963" s="292"/>
      <c r="B963" s="166"/>
      <c r="C963" s="293"/>
      <c r="D963" s="94"/>
      <c r="E963" s="292"/>
      <c r="F963" s="292"/>
      <c r="G963" s="292"/>
      <c r="H963" s="292"/>
      <c r="I963" s="292"/>
      <c r="J963" s="292"/>
      <c r="K963" s="292"/>
      <c r="L963" s="292"/>
      <c r="M963" s="292"/>
      <c r="N963" s="292"/>
      <c r="O963" s="292"/>
      <c r="P963" s="292"/>
      <c r="Q963" s="292"/>
      <c r="R963" s="292"/>
      <c r="S963" s="292"/>
      <c r="T963" s="292"/>
      <c r="U963" s="292"/>
      <c r="V963" s="292"/>
      <c r="W963" s="292"/>
      <c r="X963" s="292"/>
      <c r="Y963" s="292"/>
      <c r="Z963" s="292"/>
    </row>
    <row r="964" ht="12.75" customHeight="1">
      <c r="A964" s="292"/>
      <c r="B964" s="166"/>
      <c r="C964" s="293"/>
      <c r="D964" s="94"/>
      <c r="E964" s="292"/>
      <c r="F964" s="292"/>
      <c r="G964" s="292"/>
      <c r="H964" s="292"/>
      <c r="I964" s="292"/>
      <c r="J964" s="292"/>
      <c r="K964" s="292"/>
      <c r="L964" s="292"/>
      <c r="M964" s="292"/>
      <c r="N964" s="292"/>
      <c r="O964" s="292"/>
      <c r="P964" s="292"/>
      <c r="Q964" s="292"/>
      <c r="R964" s="292"/>
      <c r="S964" s="292"/>
      <c r="T964" s="292"/>
      <c r="U964" s="292"/>
      <c r="V964" s="292"/>
      <c r="W964" s="292"/>
      <c r="X964" s="292"/>
      <c r="Y964" s="292"/>
      <c r="Z964" s="292"/>
    </row>
    <row r="965" ht="12.75" customHeight="1">
      <c r="A965" s="292"/>
      <c r="B965" s="166"/>
      <c r="C965" s="293"/>
      <c r="D965" s="94"/>
      <c r="E965" s="292"/>
      <c r="F965" s="292"/>
      <c r="G965" s="292"/>
      <c r="H965" s="292"/>
      <c r="I965" s="292"/>
      <c r="J965" s="292"/>
      <c r="K965" s="292"/>
      <c r="L965" s="292"/>
      <c r="M965" s="292"/>
      <c r="N965" s="292"/>
      <c r="O965" s="292"/>
      <c r="P965" s="292"/>
      <c r="Q965" s="292"/>
      <c r="R965" s="292"/>
      <c r="S965" s="292"/>
      <c r="T965" s="292"/>
      <c r="U965" s="292"/>
      <c r="V965" s="292"/>
      <c r="W965" s="292"/>
      <c r="X965" s="292"/>
      <c r="Y965" s="292"/>
      <c r="Z965" s="292"/>
    </row>
    <row r="966" ht="12.75" customHeight="1">
      <c r="A966" s="292"/>
      <c r="B966" s="166"/>
      <c r="C966" s="293"/>
      <c r="D966" s="94"/>
      <c r="E966" s="292"/>
      <c r="F966" s="292"/>
      <c r="G966" s="292"/>
      <c r="H966" s="292"/>
      <c r="I966" s="292"/>
      <c r="J966" s="292"/>
      <c r="K966" s="292"/>
      <c r="L966" s="292"/>
      <c r="M966" s="292"/>
      <c r="N966" s="292"/>
      <c r="O966" s="292"/>
      <c r="P966" s="292"/>
      <c r="Q966" s="292"/>
      <c r="R966" s="292"/>
      <c r="S966" s="292"/>
      <c r="T966" s="292"/>
      <c r="U966" s="292"/>
      <c r="V966" s="292"/>
      <c r="W966" s="292"/>
      <c r="X966" s="292"/>
      <c r="Y966" s="292"/>
      <c r="Z966" s="292"/>
    </row>
    <row r="967" ht="12.75" customHeight="1">
      <c r="A967" s="292"/>
      <c r="B967" s="166"/>
      <c r="C967" s="293"/>
      <c r="D967" s="94"/>
      <c r="E967" s="292"/>
      <c r="F967" s="292"/>
      <c r="G967" s="292"/>
      <c r="H967" s="292"/>
      <c r="I967" s="292"/>
      <c r="J967" s="292"/>
      <c r="K967" s="292"/>
      <c r="L967" s="292"/>
      <c r="M967" s="292"/>
      <c r="N967" s="292"/>
      <c r="O967" s="292"/>
      <c r="P967" s="292"/>
      <c r="Q967" s="292"/>
      <c r="R967" s="292"/>
      <c r="S967" s="292"/>
      <c r="T967" s="292"/>
      <c r="U967" s="292"/>
      <c r="V967" s="292"/>
      <c r="W967" s="292"/>
      <c r="X967" s="292"/>
      <c r="Y967" s="292"/>
      <c r="Z967" s="292"/>
    </row>
    <row r="968" ht="12.75" customHeight="1">
      <c r="A968" s="292"/>
      <c r="B968" s="166"/>
      <c r="C968" s="293"/>
      <c r="D968" s="94"/>
      <c r="E968" s="292"/>
      <c r="F968" s="292"/>
      <c r="G968" s="292"/>
      <c r="H968" s="292"/>
      <c r="I968" s="292"/>
      <c r="J968" s="292"/>
      <c r="K968" s="292"/>
      <c r="L968" s="292"/>
      <c r="M968" s="292"/>
      <c r="N968" s="292"/>
      <c r="O968" s="292"/>
      <c r="P968" s="292"/>
      <c r="Q968" s="292"/>
      <c r="R968" s="292"/>
      <c r="S968" s="292"/>
      <c r="T968" s="292"/>
      <c r="U968" s="292"/>
      <c r="V968" s="292"/>
      <c r="W968" s="292"/>
      <c r="X968" s="292"/>
      <c r="Y968" s="292"/>
      <c r="Z968" s="292"/>
    </row>
    <row r="969" ht="12.75" customHeight="1">
      <c r="A969" s="292"/>
      <c r="B969" s="166"/>
      <c r="C969" s="293"/>
      <c r="D969" s="94"/>
      <c r="E969" s="292"/>
      <c r="F969" s="292"/>
      <c r="G969" s="292"/>
      <c r="H969" s="292"/>
      <c r="I969" s="292"/>
      <c r="J969" s="292"/>
      <c r="K969" s="292"/>
      <c r="L969" s="292"/>
      <c r="M969" s="292"/>
      <c r="N969" s="292"/>
      <c r="O969" s="292"/>
      <c r="P969" s="292"/>
      <c r="Q969" s="292"/>
      <c r="R969" s="292"/>
      <c r="S969" s="292"/>
      <c r="T969" s="292"/>
      <c r="U969" s="292"/>
      <c r="V969" s="292"/>
      <c r="W969" s="292"/>
      <c r="X969" s="292"/>
      <c r="Y969" s="292"/>
      <c r="Z969" s="292"/>
    </row>
    <row r="970" ht="12.75" customHeight="1">
      <c r="A970" s="292"/>
      <c r="B970" s="166"/>
      <c r="C970" s="293"/>
      <c r="D970" s="94"/>
      <c r="E970" s="292"/>
      <c r="F970" s="292"/>
      <c r="G970" s="292"/>
      <c r="H970" s="292"/>
      <c r="I970" s="292"/>
      <c r="J970" s="292"/>
      <c r="K970" s="292"/>
      <c r="L970" s="292"/>
      <c r="M970" s="292"/>
      <c r="N970" s="292"/>
      <c r="O970" s="292"/>
      <c r="P970" s="292"/>
      <c r="Q970" s="292"/>
      <c r="R970" s="292"/>
      <c r="S970" s="292"/>
      <c r="T970" s="292"/>
      <c r="U970" s="292"/>
      <c r="V970" s="292"/>
      <c r="W970" s="292"/>
      <c r="X970" s="292"/>
      <c r="Y970" s="292"/>
      <c r="Z970" s="292"/>
    </row>
    <row r="971" ht="12.75" customHeight="1">
      <c r="A971" s="292"/>
      <c r="B971" s="166"/>
      <c r="C971" s="293"/>
      <c r="D971" s="94"/>
      <c r="E971" s="292"/>
      <c r="F971" s="292"/>
      <c r="G971" s="292"/>
      <c r="H971" s="292"/>
      <c r="I971" s="292"/>
      <c r="J971" s="292"/>
      <c r="K971" s="292"/>
      <c r="L971" s="292"/>
      <c r="M971" s="292"/>
      <c r="N971" s="292"/>
      <c r="O971" s="292"/>
      <c r="P971" s="292"/>
      <c r="Q971" s="292"/>
      <c r="R971" s="292"/>
      <c r="S971" s="292"/>
      <c r="T971" s="292"/>
      <c r="U971" s="292"/>
      <c r="V971" s="292"/>
      <c r="W971" s="292"/>
      <c r="X971" s="292"/>
      <c r="Y971" s="292"/>
      <c r="Z971" s="292"/>
    </row>
    <row r="972" ht="12.75" customHeight="1">
      <c r="A972" s="292"/>
      <c r="B972" s="166"/>
      <c r="C972" s="293"/>
      <c r="D972" s="94"/>
      <c r="E972" s="292"/>
      <c r="F972" s="292"/>
      <c r="G972" s="292"/>
      <c r="H972" s="292"/>
      <c r="I972" s="292"/>
      <c r="J972" s="292"/>
      <c r="K972" s="292"/>
      <c r="L972" s="292"/>
      <c r="M972" s="292"/>
      <c r="N972" s="292"/>
      <c r="O972" s="292"/>
      <c r="P972" s="292"/>
      <c r="Q972" s="292"/>
      <c r="R972" s="292"/>
      <c r="S972" s="292"/>
      <c r="T972" s="292"/>
      <c r="U972" s="292"/>
      <c r="V972" s="292"/>
      <c r="W972" s="292"/>
      <c r="X972" s="292"/>
      <c r="Y972" s="292"/>
      <c r="Z972" s="292"/>
    </row>
    <row r="973" ht="12.75" customHeight="1">
      <c r="A973" s="292"/>
      <c r="B973" s="166"/>
      <c r="C973" s="293"/>
      <c r="D973" s="94"/>
      <c r="E973" s="292"/>
      <c r="F973" s="292"/>
      <c r="G973" s="292"/>
      <c r="H973" s="292"/>
      <c r="I973" s="292"/>
      <c r="J973" s="292"/>
      <c r="K973" s="292"/>
      <c r="L973" s="292"/>
      <c r="M973" s="292"/>
      <c r="N973" s="292"/>
      <c r="O973" s="292"/>
      <c r="P973" s="292"/>
      <c r="Q973" s="292"/>
      <c r="R973" s="292"/>
      <c r="S973" s="292"/>
      <c r="T973" s="292"/>
      <c r="U973" s="292"/>
      <c r="V973" s="292"/>
      <c r="W973" s="292"/>
      <c r="X973" s="292"/>
      <c r="Y973" s="292"/>
      <c r="Z973" s="292"/>
    </row>
    <row r="974" ht="12.75" customHeight="1">
      <c r="A974" s="292"/>
      <c r="B974" s="166"/>
      <c r="C974" s="293"/>
      <c r="D974" s="94"/>
      <c r="E974" s="292"/>
      <c r="F974" s="292"/>
      <c r="G974" s="292"/>
      <c r="H974" s="292"/>
      <c r="I974" s="292"/>
      <c r="J974" s="292"/>
      <c r="K974" s="292"/>
      <c r="L974" s="292"/>
      <c r="M974" s="292"/>
      <c r="N974" s="292"/>
      <c r="O974" s="292"/>
      <c r="P974" s="292"/>
      <c r="Q974" s="292"/>
      <c r="R974" s="292"/>
      <c r="S974" s="292"/>
      <c r="T974" s="292"/>
      <c r="U974" s="292"/>
      <c r="V974" s="292"/>
      <c r="W974" s="292"/>
      <c r="X974" s="292"/>
      <c r="Y974" s="292"/>
      <c r="Z974" s="292"/>
    </row>
    <row r="975" ht="12.75" customHeight="1">
      <c r="A975" s="292"/>
      <c r="B975" s="166"/>
      <c r="C975" s="293"/>
      <c r="D975" s="94"/>
      <c r="E975" s="292"/>
      <c r="F975" s="292"/>
      <c r="G975" s="292"/>
      <c r="H975" s="292"/>
      <c r="I975" s="292"/>
      <c r="J975" s="292"/>
      <c r="K975" s="292"/>
      <c r="L975" s="292"/>
      <c r="M975" s="292"/>
      <c r="N975" s="292"/>
      <c r="O975" s="292"/>
      <c r="P975" s="292"/>
      <c r="Q975" s="292"/>
      <c r="R975" s="292"/>
      <c r="S975" s="292"/>
      <c r="T975" s="292"/>
      <c r="U975" s="292"/>
      <c r="V975" s="292"/>
      <c r="W975" s="292"/>
      <c r="X975" s="292"/>
      <c r="Y975" s="292"/>
      <c r="Z975" s="292"/>
    </row>
    <row r="976" ht="12.75" customHeight="1">
      <c r="A976" s="292"/>
      <c r="B976" s="166"/>
      <c r="C976" s="293"/>
      <c r="D976" s="94"/>
      <c r="E976" s="292"/>
      <c r="F976" s="292"/>
      <c r="G976" s="292"/>
      <c r="H976" s="292"/>
      <c r="I976" s="292"/>
      <c r="J976" s="292"/>
      <c r="K976" s="292"/>
      <c r="L976" s="292"/>
      <c r="M976" s="292"/>
      <c r="N976" s="292"/>
      <c r="O976" s="292"/>
      <c r="P976" s="292"/>
      <c r="Q976" s="292"/>
      <c r="R976" s="292"/>
      <c r="S976" s="292"/>
      <c r="T976" s="292"/>
      <c r="U976" s="292"/>
      <c r="V976" s="292"/>
      <c r="W976" s="292"/>
      <c r="X976" s="292"/>
      <c r="Y976" s="292"/>
      <c r="Z976" s="292"/>
    </row>
    <row r="977" ht="12.75" customHeight="1">
      <c r="A977" s="292"/>
      <c r="B977" s="166"/>
      <c r="C977" s="293"/>
      <c r="D977" s="94"/>
      <c r="E977" s="292"/>
      <c r="F977" s="292"/>
      <c r="G977" s="292"/>
      <c r="H977" s="292"/>
      <c r="I977" s="292"/>
      <c r="J977" s="292"/>
      <c r="K977" s="292"/>
      <c r="L977" s="292"/>
      <c r="M977" s="292"/>
      <c r="N977" s="292"/>
      <c r="O977" s="292"/>
      <c r="P977" s="292"/>
      <c r="Q977" s="292"/>
      <c r="R977" s="292"/>
      <c r="S977" s="292"/>
      <c r="T977" s="292"/>
      <c r="U977" s="292"/>
      <c r="V977" s="292"/>
      <c r="W977" s="292"/>
      <c r="X977" s="292"/>
      <c r="Y977" s="292"/>
      <c r="Z977" s="292"/>
    </row>
    <row r="978" ht="12.75" customHeight="1">
      <c r="A978" s="292"/>
      <c r="B978" s="166"/>
      <c r="C978" s="293"/>
      <c r="D978" s="94"/>
      <c r="E978" s="292"/>
      <c r="F978" s="292"/>
      <c r="G978" s="292"/>
      <c r="H978" s="292"/>
      <c r="I978" s="292"/>
      <c r="J978" s="292"/>
      <c r="K978" s="292"/>
      <c r="L978" s="292"/>
      <c r="M978" s="292"/>
      <c r="N978" s="292"/>
      <c r="O978" s="292"/>
      <c r="P978" s="292"/>
      <c r="Q978" s="292"/>
      <c r="R978" s="292"/>
      <c r="S978" s="292"/>
      <c r="T978" s="292"/>
      <c r="U978" s="292"/>
      <c r="V978" s="292"/>
      <c r="W978" s="292"/>
      <c r="X978" s="292"/>
      <c r="Y978" s="292"/>
      <c r="Z978" s="292"/>
    </row>
    <row r="979" ht="12.75" customHeight="1">
      <c r="A979" s="292"/>
      <c r="B979" s="166"/>
      <c r="C979" s="293"/>
      <c r="D979" s="94"/>
      <c r="E979" s="292"/>
      <c r="F979" s="292"/>
      <c r="G979" s="292"/>
      <c r="H979" s="292"/>
      <c r="I979" s="292"/>
      <c r="J979" s="292"/>
      <c r="K979" s="292"/>
      <c r="L979" s="292"/>
      <c r="M979" s="292"/>
      <c r="N979" s="292"/>
      <c r="O979" s="292"/>
      <c r="P979" s="292"/>
      <c r="Q979" s="292"/>
      <c r="R979" s="292"/>
      <c r="S979" s="292"/>
      <c r="T979" s="292"/>
      <c r="U979" s="292"/>
      <c r="V979" s="292"/>
      <c r="W979" s="292"/>
      <c r="X979" s="292"/>
      <c r="Y979" s="292"/>
      <c r="Z979" s="292"/>
    </row>
    <row r="980" ht="12.75" customHeight="1">
      <c r="A980" s="292"/>
      <c r="B980" s="166"/>
      <c r="C980" s="293"/>
      <c r="D980" s="94"/>
      <c r="E980" s="292"/>
      <c r="F980" s="292"/>
      <c r="G980" s="292"/>
      <c r="H980" s="292"/>
      <c r="I980" s="292"/>
      <c r="J980" s="292"/>
      <c r="K980" s="292"/>
      <c r="L980" s="292"/>
      <c r="M980" s="292"/>
      <c r="N980" s="292"/>
      <c r="O980" s="292"/>
      <c r="P980" s="292"/>
      <c r="Q980" s="292"/>
      <c r="R980" s="292"/>
      <c r="S980" s="292"/>
      <c r="T980" s="292"/>
      <c r="U980" s="292"/>
      <c r="V980" s="292"/>
      <c r="W980" s="292"/>
      <c r="X980" s="292"/>
      <c r="Y980" s="292"/>
      <c r="Z980" s="292"/>
    </row>
    <row r="981" ht="12.75" customHeight="1">
      <c r="A981" s="292"/>
      <c r="B981" s="166"/>
      <c r="C981" s="293"/>
      <c r="D981" s="94"/>
      <c r="E981" s="292"/>
      <c r="F981" s="292"/>
      <c r="G981" s="292"/>
      <c r="H981" s="292"/>
      <c r="I981" s="292"/>
      <c r="J981" s="292"/>
      <c r="K981" s="292"/>
      <c r="L981" s="292"/>
      <c r="M981" s="292"/>
      <c r="N981" s="292"/>
      <c r="O981" s="292"/>
      <c r="P981" s="292"/>
      <c r="Q981" s="292"/>
      <c r="R981" s="292"/>
      <c r="S981" s="292"/>
      <c r="T981" s="292"/>
      <c r="U981" s="292"/>
      <c r="V981" s="292"/>
      <c r="W981" s="292"/>
      <c r="X981" s="292"/>
      <c r="Y981" s="292"/>
      <c r="Z981" s="292"/>
    </row>
    <row r="982" ht="12.75" customHeight="1">
      <c r="A982" s="292"/>
      <c r="B982" s="166"/>
      <c r="C982" s="293"/>
      <c r="D982" s="94"/>
      <c r="E982" s="292"/>
      <c r="F982" s="292"/>
      <c r="G982" s="292"/>
      <c r="H982" s="292"/>
      <c r="I982" s="292"/>
      <c r="J982" s="292"/>
      <c r="K982" s="292"/>
      <c r="L982" s="292"/>
      <c r="M982" s="292"/>
      <c r="N982" s="292"/>
      <c r="O982" s="292"/>
      <c r="P982" s="292"/>
      <c r="Q982" s="292"/>
      <c r="R982" s="292"/>
      <c r="S982" s="292"/>
      <c r="T982" s="292"/>
      <c r="U982" s="292"/>
      <c r="V982" s="292"/>
      <c r="W982" s="292"/>
      <c r="X982" s="292"/>
      <c r="Y982" s="292"/>
      <c r="Z982" s="292"/>
    </row>
    <row r="983" ht="12.75" customHeight="1">
      <c r="A983" s="292"/>
      <c r="B983" s="166"/>
      <c r="C983" s="293"/>
      <c r="D983" s="94"/>
      <c r="E983" s="292"/>
      <c r="F983" s="292"/>
      <c r="G983" s="292"/>
      <c r="H983" s="292"/>
      <c r="I983" s="292"/>
      <c r="J983" s="292"/>
      <c r="K983" s="292"/>
      <c r="L983" s="292"/>
      <c r="M983" s="292"/>
      <c r="N983" s="292"/>
      <c r="O983" s="292"/>
      <c r="P983" s="292"/>
      <c r="Q983" s="292"/>
      <c r="R983" s="292"/>
      <c r="S983" s="292"/>
      <c r="T983" s="292"/>
      <c r="U983" s="292"/>
      <c r="V983" s="292"/>
      <c r="W983" s="292"/>
      <c r="X983" s="292"/>
      <c r="Y983" s="292"/>
      <c r="Z983" s="292"/>
    </row>
    <row r="984" ht="12.75" customHeight="1">
      <c r="A984" s="292"/>
      <c r="B984" s="166"/>
      <c r="C984" s="293"/>
      <c r="D984" s="94"/>
      <c r="E984" s="292"/>
      <c r="F984" s="292"/>
      <c r="G984" s="292"/>
      <c r="H984" s="292"/>
      <c r="I984" s="292"/>
      <c r="J984" s="292"/>
      <c r="K984" s="292"/>
      <c r="L984" s="292"/>
      <c r="M984" s="292"/>
      <c r="N984" s="292"/>
      <c r="O984" s="292"/>
      <c r="P984" s="292"/>
      <c r="Q984" s="292"/>
      <c r="R984" s="292"/>
      <c r="S984" s="292"/>
      <c r="T984" s="292"/>
      <c r="U984" s="292"/>
      <c r="V984" s="292"/>
      <c r="W984" s="292"/>
      <c r="X984" s="292"/>
      <c r="Y984" s="292"/>
      <c r="Z984" s="292"/>
    </row>
    <row r="985" ht="12.75" customHeight="1">
      <c r="A985" s="292"/>
      <c r="B985" s="166"/>
      <c r="C985" s="293"/>
      <c r="D985" s="94"/>
      <c r="E985" s="292"/>
      <c r="F985" s="292"/>
      <c r="G985" s="292"/>
      <c r="H985" s="292"/>
      <c r="I985" s="292"/>
      <c r="J985" s="292"/>
      <c r="K985" s="292"/>
      <c r="L985" s="292"/>
      <c r="M985" s="292"/>
      <c r="N985" s="292"/>
      <c r="O985" s="292"/>
      <c r="P985" s="292"/>
      <c r="Q985" s="292"/>
      <c r="R985" s="292"/>
      <c r="S985" s="292"/>
      <c r="T985" s="292"/>
      <c r="U985" s="292"/>
      <c r="V985" s="292"/>
      <c r="W985" s="292"/>
      <c r="X985" s="292"/>
      <c r="Y985" s="292"/>
      <c r="Z985" s="292"/>
    </row>
    <row r="986" ht="12.75" customHeight="1">
      <c r="A986" s="292"/>
      <c r="B986" s="166"/>
      <c r="C986" s="293"/>
      <c r="D986" s="94"/>
      <c r="E986" s="292"/>
      <c r="F986" s="292"/>
      <c r="G986" s="292"/>
      <c r="H986" s="292"/>
      <c r="I986" s="292"/>
      <c r="J986" s="292"/>
      <c r="K986" s="292"/>
      <c r="L986" s="292"/>
      <c r="M986" s="292"/>
      <c r="N986" s="292"/>
      <c r="O986" s="292"/>
      <c r="P986" s="292"/>
      <c r="Q986" s="292"/>
      <c r="R986" s="292"/>
      <c r="S986" s="292"/>
      <c r="T986" s="292"/>
      <c r="U986" s="292"/>
      <c r="V986" s="292"/>
      <c r="W986" s="292"/>
      <c r="X986" s="292"/>
      <c r="Y986" s="292"/>
      <c r="Z986" s="292"/>
    </row>
    <row r="987" ht="12.75" customHeight="1">
      <c r="A987" s="292"/>
      <c r="B987" s="166"/>
      <c r="C987" s="293"/>
      <c r="D987" s="94"/>
      <c r="E987" s="292"/>
      <c r="F987" s="292"/>
      <c r="G987" s="292"/>
      <c r="H987" s="292"/>
      <c r="I987" s="292"/>
      <c r="J987" s="292"/>
      <c r="K987" s="292"/>
      <c r="L987" s="292"/>
      <c r="M987" s="292"/>
      <c r="N987" s="292"/>
      <c r="O987" s="292"/>
      <c r="P987" s="292"/>
      <c r="Q987" s="292"/>
      <c r="R987" s="292"/>
      <c r="S987" s="292"/>
      <c r="T987" s="292"/>
      <c r="U987" s="292"/>
      <c r="V987" s="292"/>
      <c r="W987" s="292"/>
      <c r="X987" s="292"/>
      <c r="Y987" s="292"/>
      <c r="Z987" s="292"/>
    </row>
    <row r="988" ht="12.75" customHeight="1">
      <c r="A988" s="292"/>
      <c r="B988" s="166"/>
      <c r="C988" s="293"/>
      <c r="D988" s="94"/>
      <c r="E988" s="292"/>
      <c r="F988" s="292"/>
      <c r="G988" s="292"/>
      <c r="H988" s="292"/>
      <c r="I988" s="292"/>
      <c r="J988" s="292"/>
      <c r="K988" s="292"/>
      <c r="L988" s="292"/>
      <c r="M988" s="292"/>
      <c r="N988" s="292"/>
      <c r="O988" s="292"/>
      <c r="P988" s="292"/>
      <c r="Q988" s="292"/>
      <c r="R988" s="292"/>
      <c r="S988" s="292"/>
      <c r="T988" s="292"/>
      <c r="U988" s="292"/>
      <c r="V988" s="292"/>
      <c r="W988" s="292"/>
      <c r="X988" s="292"/>
      <c r="Y988" s="292"/>
      <c r="Z988" s="292"/>
    </row>
    <row r="989" ht="12.75" customHeight="1">
      <c r="A989" s="292"/>
      <c r="B989" s="166"/>
      <c r="C989" s="293"/>
      <c r="D989" s="94"/>
      <c r="E989" s="292"/>
      <c r="F989" s="292"/>
      <c r="G989" s="292"/>
      <c r="H989" s="292"/>
      <c r="I989" s="292"/>
      <c r="J989" s="292"/>
      <c r="K989" s="292"/>
      <c r="L989" s="292"/>
      <c r="M989" s="292"/>
      <c r="N989" s="292"/>
      <c r="O989" s="292"/>
      <c r="P989" s="292"/>
      <c r="Q989" s="292"/>
      <c r="R989" s="292"/>
      <c r="S989" s="292"/>
      <c r="T989" s="292"/>
      <c r="U989" s="292"/>
      <c r="V989" s="292"/>
      <c r="W989" s="292"/>
      <c r="X989" s="292"/>
      <c r="Y989" s="292"/>
      <c r="Z989" s="292"/>
    </row>
    <row r="990" ht="12.75" customHeight="1">
      <c r="A990" s="292"/>
      <c r="B990" s="166"/>
      <c r="C990" s="293"/>
      <c r="D990" s="94"/>
      <c r="E990" s="292"/>
      <c r="F990" s="292"/>
      <c r="G990" s="292"/>
      <c r="H990" s="292"/>
      <c r="I990" s="292"/>
      <c r="J990" s="292"/>
      <c r="K990" s="292"/>
      <c r="L990" s="292"/>
      <c r="M990" s="292"/>
      <c r="N990" s="292"/>
      <c r="O990" s="292"/>
      <c r="P990" s="292"/>
      <c r="Q990" s="292"/>
      <c r="R990" s="292"/>
      <c r="S990" s="292"/>
      <c r="T990" s="292"/>
      <c r="U990" s="292"/>
      <c r="V990" s="292"/>
      <c r="W990" s="292"/>
      <c r="X990" s="292"/>
      <c r="Y990" s="292"/>
      <c r="Z990" s="292"/>
    </row>
    <row r="991" ht="12.75" customHeight="1">
      <c r="A991" s="292"/>
      <c r="B991" s="166"/>
      <c r="C991" s="293"/>
      <c r="D991" s="94"/>
      <c r="E991" s="292"/>
      <c r="F991" s="292"/>
      <c r="G991" s="292"/>
      <c r="H991" s="292"/>
      <c r="I991" s="292"/>
      <c r="J991" s="292"/>
      <c r="K991" s="292"/>
      <c r="L991" s="292"/>
      <c r="M991" s="292"/>
      <c r="N991" s="292"/>
      <c r="O991" s="292"/>
      <c r="P991" s="292"/>
      <c r="Q991" s="292"/>
      <c r="R991" s="292"/>
      <c r="S991" s="292"/>
      <c r="T991" s="292"/>
      <c r="U991" s="292"/>
      <c r="V991" s="292"/>
      <c r="W991" s="292"/>
      <c r="X991" s="292"/>
      <c r="Y991" s="292"/>
      <c r="Z991" s="292"/>
    </row>
    <row r="992" ht="12.75" customHeight="1">
      <c r="A992" s="292"/>
      <c r="B992" s="166"/>
      <c r="C992" s="293"/>
      <c r="D992" s="94"/>
      <c r="E992" s="292"/>
      <c r="F992" s="292"/>
      <c r="G992" s="292"/>
      <c r="H992" s="292"/>
      <c r="I992" s="292"/>
      <c r="J992" s="292"/>
      <c r="K992" s="292"/>
      <c r="L992" s="292"/>
      <c r="M992" s="292"/>
      <c r="N992" s="292"/>
      <c r="O992" s="292"/>
      <c r="P992" s="292"/>
      <c r="Q992" s="292"/>
      <c r="R992" s="292"/>
      <c r="S992" s="292"/>
      <c r="T992" s="292"/>
      <c r="U992" s="292"/>
      <c r="V992" s="292"/>
      <c r="W992" s="292"/>
      <c r="X992" s="292"/>
      <c r="Y992" s="292"/>
      <c r="Z992" s="292"/>
    </row>
    <row r="993" ht="12.75" customHeight="1">
      <c r="A993" s="292"/>
      <c r="B993" s="166"/>
      <c r="C993" s="293"/>
      <c r="D993" s="94"/>
      <c r="E993" s="292"/>
      <c r="F993" s="292"/>
      <c r="G993" s="292"/>
      <c r="H993" s="292"/>
      <c r="I993" s="292"/>
      <c r="J993" s="292"/>
      <c r="K993" s="292"/>
      <c r="L993" s="292"/>
      <c r="M993" s="292"/>
      <c r="N993" s="292"/>
      <c r="O993" s="292"/>
      <c r="P993" s="292"/>
      <c r="Q993" s="292"/>
      <c r="R993" s="292"/>
      <c r="S993" s="292"/>
      <c r="T993" s="292"/>
      <c r="U993" s="292"/>
      <c r="V993" s="292"/>
      <c r="W993" s="292"/>
      <c r="X993" s="292"/>
      <c r="Y993" s="292"/>
      <c r="Z993" s="292"/>
    </row>
    <row r="994" ht="12.75" customHeight="1">
      <c r="A994" s="292"/>
      <c r="B994" s="166"/>
      <c r="C994" s="293"/>
      <c r="D994" s="94"/>
      <c r="E994" s="292"/>
      <c r="F994" s="292"/>
      <c r="G994" s="292"/>
      <c r="H994" s="292"/>
      <c r="I994" s="292"/>
      <c r="J994" s="292"/>
      <c r="K994" s="292"/>
      <c r="L994" s="292"/>
      <c r="M994" s="292"/>
      <c r="N994" s="292"/>
      <c r="O994" s="292"/>
      <c r="P994" s="292"/>
      <c r="Q994" s="292"/>
      <c r="R994" s="292"/>
      <c r="S994" s="292"/>
      <c r="T994" s="292"/>
      <c r="U994" s="292"/>
      <c r="V994" s="292"/>
      <c r="W994" s="292"/>
      <c r="X994" s="292"/>
      <c r="Y994" s="292"/>
      <c r="Z994" s="292"/>
    </row>
    <row r="995" ht="12.75" customHeight="1">
      <c r="A995" s="292"/>
      <c r="B995" s="166"/>
      <c r="C995" s="293"/>
      <c r="D995" s="94"/>
      <c r="E995" s="292"/>
      <c r="F995" s="292"/>
      <c r="G995" s="292"/>
      <c r="H995" s="292"/>
      <c r="I995" s="292"/>
      <c r="J995" s="292"/>
      <c r="K995" s="292"/>
      <c r="L995" s="292"/>
      <c r="M995" s="292"/>
      <c r="N995" s="292"/>
      <c r="O995" s="292"/>
      <c r="P995" s="292"/>
      <c r="Q995" s="292"/>
      <c r="R995" s="292"/>
      <c r="S995" s="292"/>
      <c r="T995" s="292"/>
      <c r="U995" s="292"/>
      <c r="V995" s="292"/>
      <c r="W995" s="292"/>
      <c r="X995" s="292"/>
      <c r="Y995" s="292"/>
      <c r="Z995" s="292"/>
    </row>
    <row r="996" ht="12.75" customHeight="1">
      <c r="A996" s="292"/>
      <c r="B996" s="166"/>
      <c r="C996" s="293"/>
      <c r="D996" s="94"/>
      <c r="E996" s="292"/>
      <c r="F996" s="292"/>
      <c r="G996" s="292"/>
      <c r="H996" s="292"/>
      <c r="I996" s="292"/>
      <c r="J996" s="292"/>
      <c r="K996" s="292"/>
      <c r="L996" s="292"/>
      <c r="M996" s="292"/>
      <c r="N996" s="292"/>
      <c r="O996" s="292"/>
      <c r="P996" s="292"/>
      <c r="Q996" s="292"/>
      <c r="R996" s="292"/>
      <c r="S996" s="292"/>
      <c r="T996" s="292"/>
      <c r="U996" s="292"/>
      <c r="V996" s="292"/>
      <c r="W996" s="292"/>
      <c r="X996" s="292"/>
      <c r="Y996" s="292"/>
      <c r="Z996" s="292"/>
    </row>
    <row r="997" ht="12.75" customHeight="1">
      <c r="A997" s="292"/>
      <c r="B997" s="166"/>
      <c r="C997" s="293"/>
      <c r="D997" s="94"/>
      <c r="E997" s="292"/>
      <c r="F997" s="292"/>
      <c r="G997" s="292"/>
      <c r="H997" s="292"/>
      <c r="I997" s="292"/>
      <c r="J997" s="292"/>
      <c r="K997" s="292"/>
      <c r="L997" s="292"/>
      <c r="M997" s="292"/>
      <c r="N997" s="292"/>
      <c r="O997" s="292"/>
      <c r="P997" s="292"/>
      <c r="Q997" s="292"/>
      <c r="R997" s="292"/>
      <c r="S997" s="292"/>
      <c r="T997" s="292"/>
      <c r="U997" s="292"/>
      <c r="V997" s="292"/>
      <c r="W997" s="292"/>
      <c r="X997" s="292"/>
      <c r="Y997" s="292"/>
      <c r="Z997" s="292"/>
    </row>
    <row r="998" ht="12.75" customHeight="1">
      <c r="A998" s="292"/>
      <c r="B998" s="166"/>
      <c r="C998" s="293"/>
      <c r="D998" s="94"/>
      <c r="E998" s="292"/>
      <c r="F998" s="292"/>
      <c r="G998" s="292"/>
      <c r="H998" s="292"/>
      <c r="I998" s="292"/>
      <c r="J998" s="292"/>
      <c r="K998" s="292"/>
      <c r="L998" s="292"/>
      <c r="M998" s="292"/>
      <c r="N998" s="292"/>
      <c r="O998" s="292"/>
      <c r="P998" s="292"/>
      <c r="Q998" s="292"/>
      <c r="R998" s="292"/>
      <c r="S998" s="292"/>
      <c r="T998" s="292"/>
      <c r="U998" s="292"/>
      <c r="V998" s="292"/>
      <c r="W998" s="292"/>
      <c r="X998" s="292"/>
      <c r="Y998" s="292"/>
      <c r="Z998" s="292"/>
    </row>
    <row r="999" ht="12.75" customHeight="1">
      <c r="A999" s="292"/>
      <c r="B999" s="166"/>
      <c r="C999" s="293"/>
      <c r="D999" s="94"/>
      <c r="E999" s="292"/>
      <c r="F999" s="292"/>
      <c r="G999" s="292"/>
      <c r="H999" s="292"/>
      <c r="I999" s="292"/>
      <c r="J999" s="292"/>
      <c r="K999" s="292"/>
      <c r="L999" s="292"/>
      <c r="M999" s="292"/>
      <c r="N999" s="292"/>
      <c r="O999" s="292"/>
      <c r="P999" s="292"/>
      <c r="Q999" s="292"/>
      <c r="R999" s="292"/>
      <c r="S999" s="292"/>
      <c r="T999" s="292"/>
      <c r="U999" s="292"/>
      <c r="V999" s="292"/>
      <c r="W999" s="292"/>
      <c r="X999" s="292"/>
      <c r="Y999" s="292"/>
      <c r="Z999" s="292"/>
    </row>
    <row r="1000" ht="12.75" customHeight="1">
      <c r="A1000" s="292"/>
      <c r="B1000" s="166"/>
      <c r="C1000" s="293"/>
      <c r="D1000" s="94"/>
      <c r="E1000" s="292"/>
      <c r="F1000" s="292"/>
      <c r="G1000" s="292"/>
      <c r="H1000" s="292"/>
      <c r="I1000" s="292"/>
      <c r="J1000" s="292"/>
      <c r="K1000" s="292"/>
      <c r="L1000" s="292"/>
      <c r="M1000" s="292"/>
      <c r="N1000" s="292"/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2"/>
      <c r="Y1000" s="292"/>
      <c r="Z1000" s="292"/>
    </row>
  </sheetData>
  <mergeCells count="1">
    <mergeCell ref="B4:D4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C1:D1000"/>
  <sheetViews>
    <sheetView workbookViewId="0"/>
  </sheetViews>
  <sheetFormatPr customHeight="1" defaultColWidth="12.63" defaultRowHeight="15.0"/>
  <cols>
    <col min="1" max="2" customWidth="true" width="8.88"/>
    <col min="3" max="3" customWidth="true" width="27.5"/>
    <col min="4" max="4" customWidth="true" width="54.63"/>
    <col min="5" max="26" customWidth="true" width="8.88"/>
  </cols>
  <sheetData>
    <row r="1" ht="12.75" customHeight="1"/>
    <row r="2" ht="12.75" customHeight="1"/>
    <row r="3" ht="12.75" customHeight="1">
      <c r="C3" s="305" t="s">
        <v>3935</v>
      </c>
      <c r="D3" s="8"/>
    </row>
    <row r="4" ht="12.75" customHeight="1">
      <c r="C4" s="306" t="s">
        <v>3936</v>
      </c>
      <c r="D4" s="122" t="s">
        <v>3937</v>
      </c>
    </row>
    <row r="5" ht="12.75" customHeight="1">
      <c r="C5" s="307" t="s">
        <v>3938</v>
      </c>
      <c r="D5" s="308" t="s">
        <v>3939</v>
      </c>
    </row>
    <row r="6" ht="12.75" customHeight="1">
      <c r="C6" s="307" t="s">
        <v>3940</v>
      </c>
      <c r="D6" s="308" t="s">
        <v>3941</v>
      </c>
    </row>
    <row r="7" ht="12.75" customHeight="1">
      <c r="C7" s="307" t="s">
        <v>3942</v>
      </c>
      <c r="D7" s="308" t="s">
        <v>3943</v>
      </c>
    </row>
    <row r="8" ht="12.75" customHeight="1">
      <c r="C8" s="309" t="s">
        <v>3944</v>
      </c>
      <c r="D8" s="310" t="s">
        <v>3945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3:D3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10.88"/>
    <col min="2" max="2" customWidth="true" width="27.88"/>
    <col min="3" max="3" customWidth="true" width="105.38"/>
    <col min="4" max="26" customWidth="true" width="10.88"/>
  </cols>
  <sheetData>
    <row r="1" ht="13.5" customHeight="1">
      <c r="A1" s="311"/>
      <c r="B1" s="311"/>
      <c r="C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</row>
    <row r="2" ht="13.5" customHeight="1">
      <c r="A2" s="311"/>
      <c r="B2" s="311"/>
      <c r="C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</row>
    <row r="3" ht="13.5" customHeight="1">
      <c r="A3" s="311"/>
      <c r="B3" s="311"/>
      <c r="C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</row>
    <row r="4" ht="13.5" customHeight="1">
      <c r="A4" s="311"/>
      <c r="B4" s="311"/>
      <c r="C4" s="311"/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  <c r="P4" s="311"/>
      <c r="Q4" s="311"/>
      <c r="R4" s="311"/>
      <c r="S4" s="311"/>
      <c r="T4" s="311"/>
      <c r="U4" s="311"/>
      <c r="V4" s="311"/>
      <c r="W4" s="311"/>
      <c r="X4" s="311"/>
      <c r="Y4" s="311"/>
      <c r="Z4" s="311"/>
    </row>
    <row r="5" ht="13.5" customHeight="1">
      <c r="A5" s="311"/>
      <c r="B5" s="311"/>
      <c r="C5" s="311"/>
      <c r="E5" s="311"/>
      <c r="F5" s="311"/>
      <c r="G5" s="311"/>
      <c r="H5" s="311"/>
      <c r="I5" s="311"/>
      <c r="J5" s="311"/>
      <c r="K5" s="311"/>
      <c r="L5" s="311"/>
      <c r="M5" s="311"/>
      <c r="N5" s="311"/>
      <c r="O5" s="311"/>
      <c r="P5" s="311"/>
      <c r="Q5" s="311"/>
      <c r="R5" s="311"/>
      <c r="S5" s="311"/>
      <c r="T5" s="311"/>
      <c r="U5" s="311"/>
      <c r="V5" s="311"/>
      <c r="W5" s="311"/>
      <c r="X5" s="311"/>
      <c r="Y5" s="311"/>
      <c r="Z5" s="311"/>
    </row>
    <row r="6" ht="13.5" customHeight="1">
      <c r="A6" s="311"/>
      <c r="B6" s="95" t="s">
        <v>3946</v>
      </c>
      <c r="C6" s="96"/>
      <c r="E6" s="311"/>
      <c r="F6" s="311"/>
      <c r="G6" s="311"/>
      <c r="H6" s="311"/>
      <c r="I6" s="311"/>
      <c r="J6" s="311"/>
      <c r="K6" s="311"/>
      <c r="L6" s="311"/>
      <c r="M6" s="311"/>
      <c r="N6" s="311"/>
      <c r="O6" s="311"/>
      <c r="P6" s="311"/>
      <c r="Q6" s="311"/>
      <c r="R6" s="311"/>
      <c r="S6" s="311"/>
      <c r="T6" s="311"/>
      <c r="U6" s="311"/>
      <c r="V6" s="311"/>
      <c r="W6" s="311"/>
      <c r="X6" s="311"/>
      <c r="Y6" s="311"/>
      <c r="Z6" s="311"/>
    </row>
    <row r="7" ht="13.5" customHeight="1">
      <c r="A7" s="311"/>
      <c r="B7" s="306" t="s">
        <v>3936</v>
      </c>
      <c r="C7" s="122" t="s">
        <v>3937</v>
      </c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</row>
    <row r="8" ht="13.5" customHeight="1">
      <c r="A8" s="311"/>
      <c r="B8" s="307" t="s">
        <v>3947</v>
      </c>
      <c r="C8" s="308" t="s">
        <v>3948</v>
      </c>
      <c r="E8" s="311"/>
      <c r="F8" s="311"/>
      <c r="G8" s="311"/>
      <c r="H8" s="311"/>
      <c r="I8" s="311"/>
      <c r="J8" s="311"/>
      <c r="K8" s="311"/>
      <c r="L8" s="311"/>
      <c r="M8" s="311"/>
      <c r="N8" s="311"/>
      <c r="O8" s="311"/>
      <c r="P8" s="311"/>
      <c r="Q8" s="311"/>
      <c r="R8" s="311"/>
      <c r="S8" s="311"/>
      <c r="T8" s="311"/>
      <c r="U8" s="311"/>
      <c r="V8" s="311"/>
      <c r="W8" s="311"/>
      <c r="X8" s="311"/>
      <c r="Y8" s="311"/>
      <c r="Z8" s="311"/>
    </row>
    <row r="9" ht="13.5" customHeight="1">
      <c r="A9" s="311"/>
      <c r="B9" s="307" t="s">
        <v>3949</v>
      </c>
      <c r="C9" s="312" t="s">
        <v>3950</v>
      </c>
      <c r="E9" s="311"/>
      <c r="F9" s="311"/>
      <c r="G9" s="311"/>
      <c r="H9" s="311"/>
      <c r="I9" s="311"/>
      <c r="J9" s="311"/>
      <c r="K9" s="311"/>
      <c r="L9" s="311"/>
      <c r="M9" s="311"/>
      <c r="N9" s="311"/>
      <c r="O9" s="311"/>
      <c r="P9" s="311"/>
      <c r="Q9" s="311"/>
      <c r="R9" s="311"/>
      <c r="S9" s="311"/>
      <c r="T9" s="311"/>
      <c r="U9" s="311"/>
      <c r="V9" s="311"/>
      <c r="W9" s="311"/>
      <c r="X9" s="311"/>
      <c r="Y9" s="311"/>
      <c r="Z9" s="311"/>
    </row>
    <row r="10" ht="13.5" customHeight="1">
      <c r="A10" s="311"/>
      <c r="B10" s="307" t="s">
        <v>3951</v>
      </c>
      <c r="C10" s="312" t="s">
        <v>3952</v>
      </c>
      <c r="E10" s="311"/>
      <c r="F10" s="311"/>
      <c r="G10" s="311"/>
      <c r="H10" s="311"/>
      <c r="I10" s="311"/>
      <c r="J10" s="311"/>
      <c r="K10" s="311"/>
      <c r="L10" s="311"/>
      <c r="M10" s="311"/>
      <c r="N10" s="311"/>
      <c r="O10" s="311"/>
      <c r="P10" s="311"/>
      <c r="Q10" s="311"/>
      <c r="R10" s="311"/>
      <c r="S10" s="311"/>
      <c r="T10" s="311"/>
      <c r="U10" s="311"/>
      <c r="V10" s="311"/>
      <c r="W10" s="311"/>
      <c r="X10" s="311"/>
      <c r="Y10" s="311"/>
      <c r="Z10" s="311"/>
    </row>
    <row r="11" ht="13.5" customHeight="1">
      <c r="A11" s="311"/>
      <c r="B11" s="307" t="s">
        <v>3953</v>
      </c>
      <c r="C11" s="312" t="s">
        <v>3954</v>
      </c>
      <c r="E11" s="311"/>
      <c r="F11" s="311"/>
      <c r="G11" s="311"/>
      <c r="H11" s="311"/>
      <c r="I11" s="311"/>
      <c r="J11" s="311"/>
      <c r="K11" s="311"/>
      <c r="L11" s="311"/>
      <c r="M11" s="311"/>
      <c r="N11" s="311"/>
      <c r="O11" s="311"/>
      <c r="P11" s="311"/>
      <c r="Q11" s="311"/>
      <c r="R11" s="311"/>
      <c r="S11" s="311"/>
      <c r="T11" s="311"/>
      <c r="U11" s="311"/>
      <c r="V11" s="311"/>
      <c r="W11" s="311"/>
      <c r="X11" s="311"/>
      <c r="Y11" s="311"/>
      <c r="Z11" s="311"/>
    </row>
    <row r="12" ht="13.5" customHeight="1">
      <c r="A12" s="311"/>
      <c r="B12" s="313" t="s">
        <v>3955</v>
      </c>
      <c r="C12" s="314" t="s">
        <v>3956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1"/>
      <c r="O12" s="311"/>
      <c r="P12" s="311"/>
      <c r="Q12" s="311"/>
      <c r="R12" s="311"/>
      <c r="S12" s="311"/>
      <c r="T12" s="311"/>
      <c r="U12" s="311"/>
      <c r="V12" s="311"/>
      <c r="W12" s="311"/>
      <c r="X12" s="311"/>
      <c r="Y12" s="311"/>
      <c r="Z12" s="311"/>
    </row>
    <row r="13" ht="13.5" customHeight="1">
      <c r="A13" s="311"/>
      <c r="B13" s="307" t="s">
        <v>3957</v>
      </c>
      <c r="C13" s="312" t="s">
        <v>3958</v>
      </c>
      <c r="E13" s="311"/>
      <c r="F13" s="311"/>
      <c r="G13" s="311"/>
      <c r="H13" s="311"/>
      <c r="I13" s="311"/>
      <c r="J13" s="311"/>
      <c r="K13" s="311"/>
      <c r="L13" s="311"/>
      <c r="M13" s="311"/>
      <c r="N13" s="311"/>
      <c r="O13" s="311"/>
      <c r="P13" s="311"/>
      <c r="Q13" s="311"/>
      <c r="R13" s="311"/>
      <c r="S13" s="311"/>
      <c r="T13" s="311"/>
      <c r="U13" s="311"/>
      <c r="V13" s="311"/>
      <c r="W13" s="311"/>
      <c r="X13" s="311"/>
      <c r="Y13" s="311"/>
      <c r="Z13" s="311"/>
    </row>
    <row r="14" ht="13.5" customHeight="1">
      <c r="A14" s="311"/>
      <c r="B14" s="307" t="s">
        <v>3959</v>
      </c>
      <c r="C14" s="312" t="s">
        <v>3960</v>
      </c>
      <c r="E14" s="311"/>
      <c r="F14" s="311"/>
      <c r="G14" s="311"/>
      <c r="H14" s="311"/>
      <c r="I14" s="311"/>
      <c r="J14" s="311"/>
      <c r="K14" s="311"/>
      <c r="L14" s="311"/>
      <c r="M14" s="311"/>
      <c r="N14" s="311"/>
      <c r="O14" s="311"/>
      <c r="P14" s="311"/>
      <c r="Q14" s="311"/>
      <c r="R14" s="311"/>
      <c r="S14" s="311"/>
      <c r="T14" s="311"/>
      <c r="U14" s="311"/>
      <c r="V14" s="311"/>
      <c r="W14" s="311"/>
      <c r="X14" s="311"/>
      <c r="Y14" s="311"/>
      <c r="Z14" s="311"/>
    </row>
    <row r="15" ht="13.5" customHeight="1">
      <c r="A15" s="311"/>
      <c r="B15" s="307" t="s">
        <v>3961</v>
      </c>
      <c r="C15" s="312" t="s">
        <v>3962</v>
      </c>
      <c r="E15" s="311"/>
      <c r="F15" s="311"/>
      <c r="G15" s="311"/>
      <c r="H15" s="311"/>
      <c r="I15" s="311"/>
      <c r="J15" s="311"/>
      <c r="K15" s="311"/>
      <c r="L15" s="311"/>
      <c r="M15" s="311"/>
      <c r="N15" s="311"/>
      <c r="O15" s="311"/>
      <c r="P15" s="311"/>
      <c r="Q15" s="311"/>
      <c r="R15" s="311"/>
      <c r="S15" s="311"/>
      <c r="T15" s="311"/>
      <c r="U15" s="311"/>
      <c r="V15" s="311"/>
      <c r="W15" s="311"/>
      <c r="X15" s="311"/>
      <c r="Y15" s="311"/>
      <c r="Z15" s="311"/>
    </row>
    <row r="16" ht="13.5" customHeight="1">
      <c r="A16" s="311"/>
      <c r="B16" s="307" t="s">
        <v>3963</v>
      </c>
      <c r="C16" s="312" t="s">
        <v>3964</v>
      </c>
      <c r="E16" s="311"/>
      <c r="F16" s="311"/>
      <c r="G16" s="311"/>
      <c r="H16" s="311"/>
      <c r="I16" s="311"/>
      <c r="J16" s="311"/>
      <c r="K16" s="311"/>
      <c r="L16" s="311"/>
      <c r="M16" s="311"/>
      <c r="N16" s="311"/>
      <c r="O16" s="311"/>
      <c r="P16" s="311"/>
      <c r="Q16" s="311"/>
      <c r="R16" s="311"/>
      <c r="S16" s="311"/>
      <c r="T16" s="311"/>
      <c r="U16" s="311"/>
      <c r="V16" s="311"/>
      <c r="W16" s="311"/>
      <c r="X16" s="311"/>
      <c r="Y16" s="311"/>
      <c r="Z16" s="311"/>
    </row>
    <row r="17" ht="13.5" customHeight="1">
      <c r="A17" s="311"/>
      <c r="B17" s="307" t="s">
        <v>3965</v>
      </c>
      <c r="C17" s="312" t="s">
        <v>3966</v>
      </c>
      <c r="E17" s="311"/>
      <c r="F17" s="311"/>
      <c r="G17" s="311"/>
      <c r="H17" s="311"/>
      <c r="I17" s="311"/>
      <c r="J17" s="311"/>
      <c r="K17" s="311"/>
      <c r="L17" s="311"/>
      <c r="M17" s="311"/>
      <c r="N17" s="311"/>
      <c r="O17" s="311"/>
      <c r="P17" s="311"/>
      <c r="Q17" s="311"/>
      <c r="R17" s="311"/>
      <c r="S17" s="311"/>
      <c r="T17" s="311"/>
      <c r="U17" s="311"/>
      <c r="V17" s="311"/>
      <c r="W17" s="311"/>
      <c r="X17" s="311"/>
      <c r="Y17" s="311"/>
      <c r="Z17" s="311"/>
    </row>
    <row r="18" ht="13.5" customHeight="1">
      <c r="A18" s="311"/>
      <c r="B18" s="307" t="s">
        <v>3967</v>
      </c>
      <c r="C18" s="312" t="s">
        <v>3968</v>
      </c>
      <c r="E18" s="311"/>
      <c r="F18" s="311"/>
      <c r="G18" s="311"/>
      <c r="H18" s="311"/>
      <c r="I18" s="311"/>
      <c r="J18" s="311"/>
      <c r="K18" s="311"/>
      <c r="L18" s="311"/>
      <c r="M18" s="311"/>
      <c r="N18" s="311"/>
      <c r="O18" s="311"/>
      <c r="P18" s="311"/>
      <c r="Q18" s="311"/>
      <c r="R18" s="311"/>
      <c r="S18" s="311"/>
      <c r="T18" s="311"/>
      <c r="U18" s="311"/>
      <c r="V18" s="311"/>
      <c r="W18" s="311"/>
      <c r="X18" s="311"/>
      <c r="Y18" s="311"/>
      <c r="Z18" s="311"/>
    </row>
    <row r="19" ht="13.5" customHeight="1">
      <c r="A19" s="311"/>
      <c r="B19" s="307" t="s">
        <v>3969</v>
      </c>
      <c r="C19" s="312" t="s">
        <v>3970</v>
      </c>
      <c r="E19" s="311"/>
      <c r="F19" s="311"/>
      <c r="G19" s="311"/>
      <c r="H19" s="311"/>
      <c r="I19" s="311"/>
      <c r="J19" s="311"/>
      <c r="K19" s="311"/>
      <c r="L19" s="311"/>
      <c r="M19" s="311"/>
      <c r="N19" s="311"/>
      <c r="O19" s="311"/>
      <c r="P19" s="311"/>
      <c r="Q19" s="311"/>
      <c r="R19" s="311"/>
      <c r="S19" s="311"/>
      <c r="T19" s="311"/>
      <c r="U19" s="311"/>
      <c r="V19" s="311"/>
      <c r="W19" s="311"/>
      <c r="X19" s="311"/>
      <c r="Y19" s="311"/>
      <c r="Z19" s="311"/>
    </row>
    <row r="20" ht="13.5" customHeight="1">
      <c r="A20" s="311"/>
      <c r="B20" s="307" t="s">
        <v>3971</v>
      </c>
      <c r="C20" s="312" t="s">
        <v>3972</v>
      </c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311"/>
      <c r="T20" s="311"/>
      <c r="U20" s="311"/>
      <c r="V20" s="311"/>
      <c r="W20" s="311"/>
      <c r="X20" s="311"/>
      <c r="Y20" s="311"/>
      <c r="Z20" s="311"/>
    </row>
    <row r="21" ht="13.5" customHeight="1">
      <c r="A21" s="311"/>
      <c r="B21" s="307" t="s">
        <v>3973</v>
      </c>
      <c r="C21" s="312" t="s">
        <v>3974</v>
      </c>
      <c r="E21" s="311"/>
      <c r="F21" s="311"/>
      <c r="G21" s="311"/>
      <c r="H21" s="311"/>
      <c r="I21" s="311"/>
      <c r="J21" s="311"/>
      <c r="K21" s="311"/>
      <c r="L21" s="311"/>
      <c r="M21" s="311"/>
      <c r="N21" s="311"/>
      <c r="O21" s="311"/>
      <c r="P21" s="311"/>
      <c r="Q21" s="311"/>
      <c r="R21" s="311"/>
      <c r="S21" s="311"/>
      <c r="T21" s="311"/>
      <c r="U21" s="311"/>
      <c r="V21" s="311"/>
      <c r="W21" s="311"/>
      <c r="X21" s="311"/>
      <c r="Y21" s="311"/>
      <c r="Z21" s="311"/>
    </row>
    <row r="22" ht="13.5" customHeight="1">
      <c r="A22" s="311"/>
      <c r="B22" s="307" t="s">
        <v>3975</v>
      </c>
      <c r="C22" s="312" t="s">
        <v>3976</v>
      </c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311"/>
      <c r="T22" s="311"/>
      <c r="U22" s="311"/>
      <c r="V22" s="311"/>
      <c r="W22" s="311"/>
      <c r="X22" s="311"/>
      <c r="Y22" s="311"/>
      <c r="Z22" s="311"/>
    </row>
    <row r="23" ht="13.5" customHeight="1">
      <c r="A23" s="311"/>
      <c r="B23" s="307" t="s">
        <v>3977</v>
      </c>
      <c r="C23" s="312" t="s">
        <v>3978</v>
      </c>
      <c r="E23" s="311"/>
      <c r="F23" s="311"/>
      <c r="G23" s="311"/>
      <c r="H23" s="311"/>
      <c r="I23" s="311"/>
      <c r="J23" s="311"/>
      <c r="K23" s="311"/>
      <c r="L23" s="311"/>
      <c r="M23" s="311"/>
      <c r="N23" s="311"/>
      <c r="O23" s="311"/>
      <c r="P23" s="311"/>
      <c r="Q23" s="311"/>
      <c r="R23" s="311"/>
      <c r="S23" s="311"/>
      <c r="T23" s="311"/>
      <c r="U23" s="311"/>
      <c r="V23" s="311"/>
      <c r="W23" s="311"/>
      <c r="X23" s="311"/>
      <c r="Y23" s="311"/>
      <c r="Z23" s="311"/>
    </row>
    <row r="24" ht="13.5" customHeight="1">
      <c r="A24" s="311"/>
      <c r="B24" s="309" t="s">
        <v>3979</v>
      </c>
      <c r="C24" s="315" t="s">
        <v>3980</v>
      </c>
      <c r="E24" s="311"/>
      <c r="F24" s="311"/>
      <c r="G24" s="311"/>
      <c r="H24" s="311"/>
      <c r="I24" s="311"/>
      <c r="J24" s="311"/>
      <c r="K24" s="311"/>
      <c r="L24" s="311"/>
      <c r="M24" s="311"/>
      <c r="N24" s="311"/>
      <c r="O24" s="311"/>
      <c r="P24" s="311"/>
      <c r="Q24" s="311"/>
      <c r="R24" s="311"/>
      <c r="S24" s="311"/>
      <c r="T24" s="311"/>
      <c r="U24" s="311"/>
      <c r="V24" s="311"/>
      <c r="W24" s="311"/>
      <c r="X24" s="311"/>
      <c r="Y24" s="311"/>
      <c r="Z24" s="311"/>
    </row>
    <row r="25" ht="13.5" customHeight="1">
      <c r="A25" s="311"/>
      <c r="B25" s="311"/>
      <c r="C25" s="316"/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1"/>
      <c r="P25" s="311"/>
      <c r="Q25" s="311"/>
      <c r="R25" s="311"/>
      <c r="S25" s="311"/>
      <c r="T25" s="311"/>
      <c r="U25" s="311"/>
      <c r="V25" s="311"/>
      <c r="W25" s="311"/>
      <c r="X25" s="311"/>
      <c r="Y25" s="311"/>
      <c r="Z25" s="311"/>
    </row>
    <row r="26" ht="13.5" customHeight="1">
      <c r="A26" s="311"/>
      <c r="B26" s="311"/>
      <c r="C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311"/>
      <c r="T26" s="311"/>
      <c r="U26" s="311"/>
      <c r="V26" s="311"/>
      <c r="W26" s="311"/>
      <c r="X26" s="311"/>
      <c r="Y26" s="311"/>
      <c r="Z26" s="311"/>
    </row>
    <row r="27" ht="13.5" customHeight="1">
      <c r="A27" s="311"/>
      <c r="B27" s="311"/>
      <c r="C27" s="311"/>
      <c r="E27" s="311"/>
      <c r="F27" s="311"/>
      <c r="G27" s="311"/>
      <c r="H27" s="311"/>
      <c r="I27" s="311"/>
      <c r="J27" s="311"/>
      <c r="K27" s="311"/>
      <c r="L27" s="311"/>
      <c r="M27" s="311"/>
      <c r="N27" s="311"/>
      <c r="O27" s="311"/>
      <c r="P27" s="311"/>
      <c r="Q27" s="311"/>
      <c r="R27" s="311"/>
      <c r="S27" s="311"/>
      <c r="T27" s="311"/>
      <c r="U27" s="311"/>
      <c r="V27" s="311"/>
      <c r="W27" s="311"/>
      <c r="X27" s="311"/>
      <c r="Y27" s="311"/>
      <c r="Z27" s="311"/>
    </row>
    <row r="28" ht="13.5" customHeight="1">
      <c r="A28" s="311"/>
      <c r="B28" s="311"/>
      <c r="C28" s="311"/>
      <c r="E28" s="311"/>
      <c r="F28" s="311"/>
      <c r="G28" s="311"/>
      <c r="H28" s="311"/>
      <c r="I28" s="311"/>
      <c r="J28" s="311"/>
      <c r="K28" s="311"/>
      <c r="L28" s="311"/>
      <c r="M28" s="311"/>
      <c r="N28" s="311"/>
      <c r="O28" s="311"/>
      <c r="P28" s="311"/>
      <c r="Q28" s="311"/>
      <c r="R28" s="311"/>
      <c r="S28" s="311"/>
      <c r="T28" s="311"/>
      <c r="U28" s="311"/>
      <c r="V28" s="311"/>
      <c r="W28" s="311"/>
      <c r="X28" s="311"/>
      <c r="Y28" s="311"/>
      <c r="Z28" s="311"/>
    </row>
    <row r="29" ht="13.5" customHeight="1">
      <c r="A29" s="311"/>
      <c r="B29" s="311"/>
      <c r="C29" s="311"/>
      <c r="E29" s="311"/>
      <c r="F29" s="311"/>
      <c r="G29" s="311"/>
      <c r="H29" s="311"/>
      <c r="I29" s="311"/>
      <c r="J29" s="311"/>
      <c r="K29" s="311"/>
      <c r="L29" s="311"/>
      <c r="M29" s="311"/>
      <c r="N29" s="311"/>
      <c r="O29" s="311"/>
      <c r="P29" s="311"/>
      <c r="Q29" s="311"/>
      <c r="R29" s="311"/>
      <c r="S29" s="311"/>
      <c r="T29" s="311"/>
      <c r="U29" s="311"/>
      <c r="V29" s="311"/>
      <c r="W29" s="311"/>
      <c r="X29" s="311"/>
      <c r="Y29" s="311"/>
      <c r="Z29" s="311"/>
    </row>
    <row r="30" ht="13.5" customHeight="1">
      <c r="A30" s="311"/>
      <c r="B30" s="311"/>
      <c r="C30" s="311"/>
      <c r="E30" s="311"/>
      <c r="F30" s="311"/>
      <c r="G30" s="311"/>
      <c r="H30" s="311"/>
      <c r="I30" s="311"/>
      <c r="J30" s="311"/>
      <c r="K30" s="311"/>
      <c r="L30" s="311"/>
      <c r="M30" s="311"/>
      <c r="N30" s="311"/>
      <c r="O30" s="311"/>
      <c r="P30" s="311"/>
      <c r="Q30" s="311"/>
      <c r="R30" s="311"/>
      <c r="S30" s="311"/>
      <c r="T30" s="311"/>
      <c r="U30" s="311"/>
      <c r="V30" s="311"/>
      <c r="W30" s="311"/>
      <c r="X30" s="311"/>
      <c r="Y30" s="311"/>
      <c r="Z30" s="311"/>
    </row>
    <row r="31" ht="13.5" customHeight="1">
      <c r="A31" s="311"/>
      <c r="B31" s="311"/>
      <c r="C31" s="311"/>
      <c r="E31" s="311"/>
      <c r="F31" s="311"/>
      <c r="G31" s="311"/>
      <c r="H31" s="311"/>
      <c r="I31" s="311"/>
      <c r="J31" s="31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311"/>
      <c r="X31" s="311"/>
      <c r="Y31" s="311"/>
      <c r="Z31" s="311"/>
    </row>
    <row r="32" ht="13.5" customHeight="1">
      <c r="A32" s="311"/>
      <c r="B32" s="311"/>
      <c r="C32" s="311"/>
      <c r="E32" s="311"/>
      <c r="F32" s="311"/>
      <c r="G32" s="311"/>
      <c r="H32" s="311"/>
      <c r="I32" s="311"/>
      <c r="J32" s="311"/>
      <c r="K32" s="311"/>
      <c r="L32" s="311"/>
      <c r="M32" s="311"/>
      <c r="N32" s="311"/>
      <c r="O32" s="311"/>
      <c r="P32" s="311"/>
      <c r="Q32" s="311"/>
      <c r="R32" s="311"/>
      <c r="S32" s="311"/>
      <c r="T32" s="311"/>
      <c r="U32" s="311"/>
      <c r="V32" s="311"/>
      <c r="W32" s="311"/>
      <c r="X32" s="311"/>
      <c r="Y32" s="311"/>
      <c r="Z32" s="311"/>
    </row>
    <row r="33" ht="13.5" customHeight="1">
      <c r="A33" s="311"/>
      <c r="B33" s="311"/>
      <c r="C33" s="311"/>
      <c r="E33" s="311"/>
      <c r="F33" s="311"/>
      <c r="G33" s="311"/>
      <c r="H33" s="311"/>
      <c r="I33" s="311"/>
      <c r="J33" s="311"/>
      <c r="K33" s="311"/>
      <c r="L33" s="311"/>
      <c r="M33" s="311"/>
      <c r="N33" s="311"/>
      <c r="O33" s="311"/>
      <c r="P33" s="311"/>
      <c r="Q33" s="311"/>
      <c r="R33" s="311"/>
      <c r="S33" s="311"/>
      <c r="T33" s="311"/>
      <c r="U33" s="311"/>
      <c r="V33" s="311"/>
      <c r="W33" s="311"/>
      <c r="X33" s="311"/>
      <c r="Y33" s="311"/>
      <c r="Z33" s="311"/>
    </row>
    <row r="34" ht="13.5" customHeight="1">
      <c r="A34" s="311"/>
      <c r="B34" s="311"/>
      <c r="C34" s="311"/>
      <c r="E34" s="311"/>
      <c r="F34" s="311"/>
      <c r="G34" s="311"/>
      <c r="H34" s="311"/>
      <c r="I34" s="311"/>
      <c r="J34" s="311"/>
      <c r="K34" s="311"/>
      <c r="L34" s="311"/>
      <c r="M34" s="311"/>
      <c r="N34" s="311"/>
      <c r="O34" s="311"/>
      <c r="P34" s="311"/>
      <c r="Q34" s="311"/>
      <c r="R34" s="311"/>
      <c r="S34" s="311"/>
      <c r="T34" s="311"/>
      <c r="U34" s="311"/>
      <c r="V34" s="311"/>
      <c r="W34" s="311"/>
      <c r="X34" s="311"/>
      <c r="Y34" s="311"/>
      <c r="Z34" s="311"/>
    </row>
    <row r="35" ht="13.5" customHeight="1">
      <c r="A35" s="311"/>
      <c r="B35" s="311"/>
      <c r="C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311"/>
      <c r="T35" s="311"/>
      <c r="U35" s="311"/>
      <c r="V35" s="311"/>
      <c r="W35" s="311"/>
      <c r="X35" s="311"/>
      <c r="Y35" s="311"/>
      <c r="Z35" s="311"/>
    </row>
    <row r="36" ht="13.5" customHeight="1">
      <c r="A36" s="311"/>
      <c r="B36" s="311"/>
      <c r="C36" s="311"/>
      <c r="E36" s="311"/>
      <c r="F36" s="311"/>
      <c r="G36" s="311"/>
      <c r="H36" s="311"/>
      <c r="I36" s="311"/>
      <c r="J36" s="311"/>
      <c r="K36" s="311"/>
      <c r="L36" s="311"/>
      <c r="M36" s="311"/>
      <c r="N36" s="311"/>
      <c r="O36" s="311"/>
      <c r="P36" s="311"/>
      <c r="Q36" s="311"/>
      <c r="R36" s="311"/>
      <c r="S36" s="311"/>
      <c r="T36" s="311"/>
      <c r="U36" s="311"/>
      <c r="V36" s="311"/>
      <c r="W36" s="311"/>
      <c r="X36" s="311"/>
      <c r="Y36" s="311"/>
      <c r="Z36" s="311"/>
    </row>
    <row r="37" ht="13.5" customHeight="1">
      <c r="A37" s="311"/>
      <c r="B37" s="311"/>
      <c r="C37" s="311"/>
      <c r="E37" s="311"/>
      <c r="F37" s="311"/>
      <c r="G37" s="311"/>
      <c r="H37" s="311"/>
      <c r="I37" s="311"/>
      <c r="J37" s="311"/>
      <c r="K37" s="311"/>
      <c r="L37" s="311"/>
      <c r="M37" s="311"/>
      <c r="N37" s="311"/>
      <c r="O37" s="311"/>
      <c r="P37" s="311"/>
      <c r="Q37" s="311"/>
      <c r="R37" s="311"/>
      <c r="S37" s="311"/>
      <c r="T37" s="311"/>
      <c r="U37" s="311"/>
      <c r="V37" s="311"/>
      <c r="W37" s="311"/>
      <c r="X37" s="311"/>
      <c r="Y37" s="311"/>
      <c r="Z37" s="311"/>
    </row>
    <row r="38" ht="13.5" customHeight="1">
      <c r="A38" s="311"/>
      <c r="B38" s="311"/>
      <c r="C38" s="311"/>
      <c r="E38" s="311"/>
      <c r="F38" s="311"/>
      <c r="G38" s="311"/>
      <c r="H38" s="311"/>
      <c r="I38" s="311"/>
      <c r="J38" s="311"/>
      <c r="K38" s="311"/>
      <c r="L38" s="311"/>
      <c r="M38" s="311"/>
      <c r="N38" s="311"/>
      <c r="O38" s="311"/>
      <c r="P38" s="311"/>
      <c r="Q38" s="311"/>
      <c r="R38" s="311"/>
      <c r="S38" s="311"/>
      <c r="T38" s="311"/>
      <c r="U38" s="311"/>
      <c r="V38" s="311"/>
      <c r="W38" s="311"/>
      <c r="X38" s="311"/>
      <c r="Y38" s="311"/>
      <c r="Z38" s="311"/>
    </row>
    <row r="39" ht="13.5" customHeight="1">
      <c r="A39" s="311"/>
      <c r="B39" s="311"/>
      <c r="C39" s="311"/>
      <c r="E39" s="311"/>
      <c r="F39" s="311"/>
      <c r="G39" s="311"/>
      <c r="H39" s="311"/>
      <c r="I39" s="311"/>
      <c r="J39" s="311"/>
      <c r="K39" s="311"/>
      <c r="L39" s="311"/>
      <c r="M39" s="311"/>
      <c r="N39" s="311"/>
      <c r="O39" s="311"/>
      <c r="P39" s="311"/>
      <c r="Q39" s="311"/>
      <c r="R39" s="311"/>
      <c r="S39" s="311"/>
      <c r="T39" s="311"/>
      <c r="U39" s="311"/>
      <c r="V39" s="311"/>
      <c r="W39" s="311"/>
      <c r="X39" s="311"/>
      <c r="Y39" s="311"/>
      <c r="Z39" s="311"/>
    </row>
    <row r="40" ht="13.5" customHeight="1">
      <c r="A40" s="311"/>
      <c r="B40" s="311"/>
      <c r="C40" s="311"/>
      <c r="E40" s="311"/>
      <c r="F40" s="311"/>
      <c r="G40" s="311"/>
      <c r="H40" s="311"/>
      <c r="I40" s="311"/>
      <c r="J40" s="311"/>
      <c r="K40" s="311"/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  <c r="X40" s="311"/>
      <c r="Y40" s="311"/>
      <c r="Z40" s="311"/>
    </row>
    <row r="41" ht="13.5" customHeight="1">
      <c r="A41" s="311"/>
      <c r="B41" s="311"/>
      <c r="C41" s="311"/>
      <c r="E41" s="311"/>
      <c r="F41" s="311"/>
      <c r="G41" s="311"/>
      <c r="H41" s="311"/>
      <c r="I41" s="311"/>
      <c r="J41" s="311"/>
      <c r="K41" s="311"/>
      <c r="L41" s="311"/>
      <c r="M41" s="311"/>
      <c r="N41" s="311"/>
      <c r="O41" s="311"/>
      <c r="P41" s="311"/>
      <c r="Q41" s="311"/>
      <c r="R41" s="311"/>
      <c r="S41" s="311"/>
      <c r="T41" s="311"/>
      <c r="U41" s="311"/>
      <c r="V41" s="311"/>
      <c r="W41" s="311"/>
      <c r="X41" s="311"/>
      <c r="Y41" s="311"/>
      <c r="Z41" s="311"/>
    </row>
    <row r="42" ht="13.5" customHeight="1">
      <c r="A42" s="311"/>
      <c r="B42" s="311"/>
      <c r="C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  <c r="X42" s="311"/>
      <c r="Y42" s="311"/>
      <c r="Z42" s="311"/>
    </row>
    <row r="43" ht="13.5" customHeight="1">
      <c r="A43" s="311"/>
      <c r="B43" s="311"/>
      <c r="C43" s="311"/>
      <c r="E43" s="311"/>
      <c r="F43" s="311"/>
      <c r="G43" s="311"/>
      <c r="H43" s="311"/>
      <c r="I43" s="311"/>
      <c r="J43" s="311"/>
      <c r="K43" s="311"/>
      <c r="L43" s="311"/>
      <c r="M43" s="311"/>
      <c r="N43" s="311"/>
      <c r="O43" s="311"/>
      <c r="P43" s="311"/>
      <c r="Q43" s="311"/>
      <c r="R43" s="311"/>
      <c r="S43" s="311"/>
      <c r="T43" s="311"/>
      <c r="U43" s="311"/>
      <c r="V43" s="311"/>
      <c r="W43" s="311"/>
      <c r="X43" s="311"/>
      <c r="Y43" s="311"/>
      <c r="Z43" s="311"/>
    </row>
    <row r="44" ht="13.5" customHeight="1">
      <c r="A44" s="311"/>
      <c r="B44" s="311"/>
      <c r="C44" s="311"/>
      <c r="E44" s="311"/>
      <c r="F44" s="311"/>
      <c r="G44" s="311"/>
      <c r="H44" s="311"/>
      <c r="I44" s="311"/>
      <c r="J44" s="311"/>
      <c r="K44" s="311"/>
      <c r="L44" s="311"/>
      <c r="M44" s="311"/>
      <c r="N44" s="311"/>
      <c r="O44" s="311"/>
      <c r="P44" s="311"/>
      <c r="Q44" s="311"/>
      <c r="R44" s="311"/>
      <c r="S44" s="311"/>
      <c r="T44" s="311"/>
      <c r="U44" s="311"/>
      <c r="V44" s="311"/>
      <c r="W44" s="311"/>
      <c r="X44" s="311"/>
      <c r="Y44" s="311"/>
      <c r="Z44" s="311"/>
    </row>
    <row r="45" ht="13.5" customHeight="1">
      <c r="A45" s="311"/>
      <c r="B45" s="311"/>
      <c r="C45" s="311"/>
      <c r="E45" s="311"/>
      <c r="F45" s="311"/>
      <c r="G45" s="311"/>
      <c r="H45" s="311"/>
      <c r="I45" s="311"/>
      <c r="J45" s="311"/>
      <c r="K45" s="311"/>
      <c r="L45" s="311"/>
      <c r="M45" s="311"/>
      <c r="N45" s="311"/>
      <c r="O45" s="311"/>
      <c r="P45" s="311"/>
      <c r="Q45" s="311"/>
      <c r="R45" s="311"/>
      <c r="S45" s="311"/>
      <c r="T45" s="311"/>
      <c r="U45" s="311"/>
      <c r="V45" s="311"/>
      <c r="W45" s="311"/>
      <c r="X45" s="311"/>
      <c r="Y45" s="311"/>
      <c r="Z45" s="311"/>
    </row>
    <row r="46" ht="13.5" customHeight="1">
      <c r="A46" s="311"/>
      <c r="B46" s="311"/>
      <c r="C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</row>
    <row r="47" ht="13.5" customHeight="1">
      <c r="A47" s="311"/>
      <c r="B47" s="311"/>
      <c r="C47" s="311"/>
      <c r="E47" s="311"/>
      <c r="F47" s="311"/>
      <c r="G47" s="311"/>
      <c r="H47" s="311"/>
      <c r="I47" s="311"/>
      <c r="J47" s="311"/>
      <c r="K47" s="311"/>
      <c r="L47" s="311"/>
      <c r="M47" s="311"/>
      <c r="N47" s="311"/>
      <c r="O47" s="311"/>
      <c r="P47" s="311"/>
      <c r="Q47" s="311"/>
      <c r="R47" s="311"/>
      <c r="S47" s="311"/>
      <c r="T47" s="311"/>
      <c r="U47" s="311"/>
      <c r="V47" s="311"/>
      <c r="W47" s="311"/>
      <c r="X47" s="311"/>
      <c r="Y47" s="311"/>
      <c r="Z47" s="311"/>
    </row>
    <row r="48" ht="13.5" customHeight="1">
      <c r="A48" s="311"/>
      <c r="B48" s="311"/>
      <c r="C48" s="311"/>
      <c r="E48" s="311"/>
      <c r="F48" s="311"/>
      <c r="G48" s="311"/>
      <c r="H48" s="311"/>
      <c r="I48" s="311"/>
      <c r="J48" s="311"/>
      <c r="K48" s="311"/>
      <c r="L48" s="311"/>
      <c r="M48" s="311"/>
      <c r="N48" s="311"/>
      <c r="O48" s="311"/>
      <c r="P48" s="311"/>
      <c r="Q48" s="311"/>
      <c r="R48" s="311"/>
      <c r="S48" s="311"/>
      <c r="T48" s="311"/>
      <c r="U48" s="311"/>
      <c r="V48" s="311"/>
      <c r="W48" s="311"/>
      <c r="X48" s="311"/>
      <c r="Y48" s="311"/>
      <c r="Z48" s="311"/>
    </row>
    <row r="49" ht="13.5" customHeight="1">
      <c r="A49" s="311"/>
      <c r="B49" s="311"/>
      <c r="C49" s="311"/>
      <c r="E49" s="311"/>
      <c r="F49" s="311"/>
      <c r="G49" s="311"/>
      <c r="H49" s="311"/>
      <c r="I49" s="311"/>
      <c r="J49" s="311"/>
      <c r="K49" s="311"/>
      <c r="L49" s="311"/>
      <c r="M49" s="311"/>
      <c r="N49" s="311"/>
      <c r="O49" s="311"/>
      <c r="P49" s="311"/>
      <c r="Q49" s="311"/>
      <c r="R49" s="311"/>
      <c r="S49" s="311"/>
      <c r="T49" s="311"/>
      <c r="U49" s="311"/>
      <c r="V49" s="311"/>
      <c r="W49" s="311"/>
      <c r="X49" s="311"/>
      <c r="Y49" s="311"/>
      <c r="Z49" s="311"/>
    </row>
    <row r="50" ht="13.5" customHeight="1">
      <c r="A50" s="311"/>
      <c r="B50" s="311"/>
      <c r="C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  <c r="X50" s="311"/>
      <c r="Y50" s="311"/>
      <c r="Z50" s="311"/>
    </row>
    <row r="51" ht="13.5" customHeight="1">
      <c r="A51" s="311"/>
      <c r="B51" s="311"/>
      <c r="C51" s="311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1"/>
      <c r="P51" s="311"/>
      <c r="Q51" s="311"/>
      <c r="R51" s="311"/>
      <c r="S51" s="311"/>
      <c r="T51" s="311"/>
      <c r="U51" s="311"/>
      <c r="V51" s="311"/>
      <c r="W51" s="311"/>
      <c r="X51" s="311"/>
      <c r="Y51" s="311"/>
      <c r="Z51" s="311"/>
    </row>
    <row r="52" ht="13.5" customHeight="1">
      <c r="A52" s="311"/>
      <c r="B52" s="311"/>
      <c r="C52" s="311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  <c r="X52" s="311"/>
      <c r="Y52" s="311"/>
      <c r="Z52" s="311"/>
    </row>
    <row r="53" ht="13.5" customHeight="1">
      <c r="A53" s="311"/>
      <c r="B53" s="311"/>
      <c r="C53" s="311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1"/>
      <c r="P53" s="311"/>
      <c r="Q53" s="311"/>
      <c r="R53" s="311"/>
      <c r="S53" s="311"/>
      <c r="T53" s="311"/>
      <c r="U53" s="311"/>
      <c r="V53" s="311"/>
      <c r="W53" s="311"/>
      <c r="X53" s="311"/>
      <c r="Y53" s="311"/>
      <c r="Z53" s="311"/>
    </row>
    <row r="54" ht="13.5" customHeight="1">
      <c r="A54" s="311"/>
      <c r="B54" s="311"/>
      <c r="C54" s="311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  <c r="X54" s="311"/>
      <c r="Y54" s="311"/>
      <c r="Z54" s="311"/>
    </row>
    <row r="55" ht="13.5" customHeight="1">
      <c r="A55" s="311"/>
      <c r="B55" s="311"/>
      <c r="C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1"/>
    </row>
    <row r="56" ht="13.5" customHeight="1">
      <c r="A56" s="311"/>
      <c r="B56" s="311"/>
      <c r="C56" s="311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  <c r="X56" s="311"/>
      <c r="Y56" s="311"/>
      <c r="Z56" s="311"/>
    </row>
    <row r="57" ht="13.5" customHeight="1">
      <c r="A57" s="311"/>
      <c r="B57" s="311"/>
      <c r="C57" s="311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  <c r="X57" s="311"/>
      <c r="Y57" s="311"/>
      <c r="Z57" s="311"/>
    </row>
    <row r="58" ht="13.5" customHeight="1">
      <c r="A58" s="311"/>
      <c r="B58" s="311"/>
      <c r="C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311"/>
      <c r="Y58" s="311"/>
      <c r="Z58" s="311"/>
    </row>
    <row r="59" ht="13.5" customHeight="1">
      <c r="A59" s="311"/>
      <c r="B59" s="311"/>
      <c r="C59" s="311"/>
      <c r="E59" s="311"/>
      <c r="F59" s="311"/>
      <c r="G59" s="311"/>
      <c r="H59" s="311"/>
      <c r="I59" s="311"/>
      <c r="J59" s="311"/>
      <c r="K59" s="311"/>
      <c r="L59" s="311"/>
      <c r="M59" s="311"/>
      <c r="N59" s="311"/>
      <c r="O59" s="311"/>
      <c r="P59" s="311"/>
      <c r="Q59" s="311"/>
      <c r="R59" s="311"/>
      <c r="S59" s="311"/>
      <c r="T59" s="311"/>
      <c r="U59" s="311"/>
      <c r="V59" s="311"/>
      <c r="W59" s="311"/>
      <c r="X59" s="311"/>
      <c r="Y59" s="311"/>
      <c r="Z59" s="311"/>
    </row>
    <row r="60" ht="13.5" customHeight="1">
      <c r="A60" s="311"/>
      <c r="B60" s="311"/>
      <c r="C60" s="311"/>
      <c r="E60" s="311"/>
      <c r="F60" s="311"/>
      <c r="G60" s="311"/>
      <c r="H60" s="311"/>
      <c r="I60" s="311"/>
      <c r="J60" s="311"/>
      <c r="K60" s="311"/>
      <c r="L60" s="311"/>
      <c r="M60" s="311"/>
      <c r="N60" s="311"/>
      <c r="O60" s="311"/>
      <c r="P60" s="311"/>
      <c r="Q60" s="311"/>
      <c r="R60" s="311"/>
      <c r="S60" s="311"/>
      <c r="T60" s="311"/>
      <c r="U60" s="311"/>
      <c r="V60" s="311"/>
      <c r="W60" s="311"/>
      <c r="X60" s="311"/>
      <c r="Y60" s="311"/>
      <c r="Z60" s="311"/>
    </row>
    <row r="61" ht="13.5" customHeight="1">
      <c r="A61" s="311"/>
      <c r="B61" s="311"/>
      <c r="C61" s="311"/>
      <c r="E61" s="311"/>
      <c r="F61" s="311"/>
      <c r="G61" s="311"/>
      <c r="H61" s="311"/>
      <c r="I61" s="311"/>
      <c r="J61" s="311"/>
      <c r="K61" s="311"/>
      <c r="L61" s="311"/>
      <c r="M61" s="311"/>
      <c r="N61" s="311"/>
      <c r="O61" s="311"/>
      <c r="P61" s="311"/>
      <c r="Q61" s="311"/>
      <c r="R61" s="311"/>
      <c r="S61" s="311"/>
      <c r="T61" s="311"/>
      <c r="U61" s="311"/>
      <c r="V61" s="311"/>
      <c r="W61" s="311"/>
      <c r="X61" s="311"/>
      <c r="Y61" s="311"/>
      <c r="Z61" s="311"/>
    </row>
    <row r="62" ht="13.5" customHeight="1">
      <c r="A62" s="311"/>
      <c r="B62" s="311"/>
      <c r="C62" s="311"/>
      <c r="E62" s="311"/>
      <c r="F62" s="311"/>
      <c r="G62" s="311"/>
      <c r="H62" s="311"/>
      <c r="I62" s="311"/>
      <c r="J62" s="311"/>
      <c r="K62" s="311"/>
      <c r="L62" s="311"/>
      <c r="M62" s="311"/>
      <c r="N62" s="311"/>
      <c r="O62" s="311"/>
      <c r="P62" s="311"/>
      <c r="Q62" s="311"/>
      <c r="R62" s="311"/>
      <c r="S62" s="311"/>
      <c r="T62" s="311"/>
      <c r="U62" s="311"/>
      <c r="V62" s="311"/>
      <c r="W62" s="311"/>
      <c r="X62" s="311"/>
      <c r="Y62" s="311"/>
      <c r="Z62" s="311"/>
    </row>
    <row r="63" ht="13.5" customHeight="1">
      <c r="A63" s="311"/>
      <c r="B63" s="311"/>
      <c r="C63" s="311"/>
      <c r="E63" s="311"/>
      <c r="F63" s="311"/>
      <c r="G63" s="311"/>
      <c r="H63" s="311"/>
      <c r="I63" s="311"/>
      <c r="J63" s="311"/>
      <c r="K63" s="311"/>
      <c r="L63" s="311"/>
      <c r="M63" s="311"/>
      <c r="N63" s="311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311"/>
    </row>
    <row r="64" ht="13.5" customHeight="1">
      <c r="A64" s="311"/>
      <c r="B64" s="311"/>
      <c r="C64" s="311"/>
      <c r="E64" s="311"/>
      <c r="F64" s="311"/>
      <c r="G64" s="311"/>
      <c r="H64" s="311"/>
      <c r="I64" s="311"/>
      <c r="J64" s="311"/>
      <c r="K64" s="311"/>
      <c r="L64" s="311"/>
      <c r="M64" s="311"/>
      <c r="N64" s="311"/>
      <c r="O64" s="311"/>
      <c r="P64" s="311"/>
      <c r="Q64" s="311"/>
      <c r="R64" s="311"/>
      <c r="S64" s="311"/>
      <c r="T64" s="311"/>
      <c r="U64" s="311"/>
      <c r="V64" s="311"/>
      <c r="W64" s="311"/>
      <c r="X64" s="311"/>
      <c r="Y64" s="311"/>
      <c r="Z64" s="311"/>
    </row>
    <row r="65" ht="13.5" customHeight="1">
      <c r="A65" s="311"/>
      <c r="B65" s="311"/>
      <c r="C65" s="311"/>
      <c r="E65" s="311"/>
      <c r="F65" s="311"/>
      <c r="G65" s="311"/>
      <c r="H65" s="311"/>
      <c r="I65" s="311"/>
      <c r="J65" s="311"/>
      <c r="K65" s="311"/>
      <c r="L65" s="311"/>
      <c r="M65" s="311"/>
      <c r="N65" s="311"/>
      <c r="O65" s="311"/>
      <c r="P65" s="311"/>
      <c r="Q65" s="311"/>
      <c r="R65" s="311"/>
      <c r="S65" s="311"/>
      <c r="T65" s="311"/>
      <c r="U65" s="311"/>
      <c r="V65" s="311"/>
      <c r="W65" s="311"/>
      <c r="X65" s="311"/>
      <c r="Y65" s="311"/>
      <c r="Z65" s="311"/>
    </row>
    <row r="66" ht="13.5" customHeight="1">
      <c r="A66" s="311"/>
      <c r="B66" s="311"/>
      <c r="C66" s="311"/>
      <c r="E66" s="311"/>
      <c r="F66" s="311"/>
      <c r="G66" s="311"/>
      <c r="H66" s="311"/>
      <c r="I66" s="311"/>
      <c r="J66" s="311"/>
      <c r="K66" s="311"/>
      <c r="L66" s="311"/>
      <c r="M66" s="311"/>
      <c r="N66" s="311"/>
      <c r="O66" s="311"/>
      <c r="P66" s="311"/>
      <c r="Q66" s="311"/>
      <c r="R66" s="311"/>
      <c r="S66" s="311"/>
      <c r="T66" s="311"/>
      <c r="U66" s="311"/>
      <c r="V66" s="311"/>
      <c r="W66" s="311"/>
      <c r="X66" s="311"/>
      <c r="Y66" s="311"/>
      <c r="Z66" s="311"/>
    </row>
    <row r="67" ht="13.5" customHeight="1">
      <c r="A67" s="311"/>
      <c r="B67" s="311"/>
      <c r="C67" s="311"/>
      <c r="E67" s="311"/>
      <c r="F67" s="311"/>
      <c r="G67" s="311"/>
      <c r="H67" s="311"/>
      <c r="I67" s="311"/>
      <c r="J67" s="311"/>
      <c r="K67" s="311"/>
      <c r="L67" s="311"/>
      <c r="M67" s="311"/>
      <c r="N67" s="311"/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</row>
    <row r="68" ht="13.5" customHeight="1">
      <c r="A68" s="311"/>
      <c r="B68" s="311"/>
      <c r="C68" s="311"/>
      <c r="E68" s="311"/>
      <c r="F68" s="311"/>
      <c r="G68" s="311"/>
      <c r="H68" s="311"/>
      <c r="I68" s="311"/>
      <c r="J68" s="311"/>
      <c r="K68" s="311"/>
      <c r="L68" s="311"/>
      <c r="M68" s="311"/>
      <c r="N68" s="311"/>
      <c r="O68" s="311"/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</row>
    <row r="69" ht="13.5" customHeight="1">
      <c r="A69" s="311"/>
      <c r="B69" s="311"/>
      <c r="C69" s="311"/>
      <c r="E69" s="311"/>
      <c r="F69" s="311"/>
      <c r="G69" s="311"/>
      <c r="H69" s="311"/>
      <c r="I69" s="311"/>
      <c r="J69" s="311"/>
      <c r="K69" s="311"/>
      <c r="L69" s="311"/>
      <c r="M69" s="311"/>
      <c r="N69" s="311"/>
      <c r="O69" s="311"/>
      <c r="P69" s="311"/>
      <c r="Q69" s="311"/>
      <c r="R69" s="311"/>
      <c r="S69" s="311"/>
      <c r="T69" s="311"/>
      <c r="U69" s="311"/>
      <c r="V69" s="311"/>
      <c r="W69" s="311"/>
      <c r="X69" s="311"/>
      <c r="Y69" s="311"/>
      <c r="Z69" s="311"/>
    </row>
    <row r="70" ht="13.5" customHeight="1">
      <c r="A70" s="311"/>
      <c r="B70" s="311"/>
      <c r="C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1"/>
      <c r="T70" s="311"/>
      <c r="U70" s="311"/>
      <c r="V70" s="311"/>
      <c r="W70" s="311"/>
      <c r="X70" s="311"/>
      <c r="Y70" s="311"/>
      <c r="Z70" s="311"/>
    </row>
    <row r="71" ht="13.5" customHeight="1">
      <c r="A71" s="311"/>
      <c r="B71" s="311"/>
      <c r="C71" s="311"/>
      <c r="E71" s="311"/>
      <c r="F71" s="311"/>
      <c r="G71" s="311"/>
      <c r="H71" s="311"/>
      <c r="I71" s="311"/>
      <c r="J71" s="311"/>
      <c r="K71" s="311"/>
      <c r="L71" s="311"/>
      <c r="M71" s="311"/>
      <c r="N71" s="311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1"/>
      <c r="Z71" s="311"/>
    </row>
    <row r="72" ht="13.5" customHeight="1">
      <c r="A72" s="311"/>
      <c r="B72" s="311"/>
      <c r="C72" s="311"/>
      <c r="E72" s="311"/>
      <c r="F72" s="311"/>
      <c r="G72" s="311"/>
      <c r="H72" s="311"/>
      <c r="I72" s="311"/>
      <c r="J72" s="311"/>
      <c r="K72" s="311"/>
      <c r="L72" s="311"/>
      <c r="M72" s="311"/>
      <c r="N72" s="311"/>
      <c r="O72" s="311"/>
      <c r="P72" s="311"/>
      <c r="Q72" s="311"/>
      <c r="R72" s="311"/>
      <c r="S72" s="311"/>
      <c r="T72" s="311"/>
      <c r="U72" s="311"/>
      <c r="V72" s="311"/>
      <c r="W72" s="311"/>
      <c r="X72" s="311"/>
      <c r="Y72" s="311"/>
      <c r="Z72" s="311"/>
    </row>
    <row r="73" ht="13.5" customHeight="1">
      <c r="A73" s="311"/>
      <c r="B73" s="311"/>
      <c r="C73" s="311"/>
      <c r="E73" s="311"/>
      <c r="F73" s="311"/>
      <c r="G73" s="311"/>
      <c r="H73" s="311"/>
      <c r="I73" s="311"/>
      <c r="J73" s="311"/>
      <c r="K73" s="311"/>
      <c r="L73" s="311"/>
      <c r="M73" s="311"/>
      <c r="N73" s="311"/>
      <c r="O73" s="311"/>
      <c r="P73" s="311"/>
      <c r="Q73" s="311"/>
      <c r="R73" s="311"/>
      <c r="S73" s="311"/>
      <c r="T73" s="311"/>
      <c r="U73" s="311"/>
      <c r="V73" s="311"/>
      <c r="W73" s="311"/>
      <c r="X73" s="311"/>
      <c r="Y73" s="311"/>
      <c r="Z73" s="311"/>
    </row>
    <row r="74" ht="13.5" customHeight="1">
      <c r="A74" s="311"/>
      <c r="B74" s="311"/>
      <c r="C74" s="311"/>
      <c r="E74" s="311"/>
      <c r="F74" s="311"/>
      <c r="G74" s="311"/>
      <c r="H74" s="311"/>
      <c r="I74" s="311"/>
      <c r="J74" s="311"/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</row>
    <row r="75" ht="13.5" customHeight="1">
      <c r="A75" s="311"/>
      <c r="B75" s="311"/>
      <c r="C75" s="311"/>
      <c r="E75" s="311"/>
      <c r="F75" s="311"/>
      <c r="G75" s="311"/>
      <c r="H75" s="311"/>
      <c r="I75" s="311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</row>
    <row r="76" ht="13.5" customHeight="1">
      <c r="A76" s="311"/>
      <c r="B76" s="311"/>
      <c r="C76" s="311"/>
      <c r="E76" s="311"/>
      <c r="F76" s="311"/>
      <c r="G76" s="311"/>
      <c r="H76" s="311"/>
      <c r="I76" s="311"/>
      <c r="J76" s="311"/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</row>
    <row r="77" ht="13.5" customHeight="1">
      <c r="A77" s="311"/>
      <c r="B77" s="311"/>
      <c r="C77" s="311"/>
      <c r="E77" s="311"/>
      <c r="F77" s="311"/>
      <c r="G77" s="311"/>
      <c r="H77" s="311"/>
      <c r="I77" s="311"/>
      <c r="J77" s="311"/>
      <c r="K77" s="311"/>
      <c r="L77" s="311"/>
      <c r="M77" s="311"/>
      <c r="N77" s="311"/>
      <c r="O77" s="311"/>
      <c r="P77" s="311"/>
      <c r="Q77" s="311"/>
      <c r="R77" s="311"/>
      <c r="S77" s="311"/>
      <c r="T77" s="311"/>
      <c r="U77" s="311"/>
      <c r="V77" s="311"/>
      <c r="W77" s="311"/>
      <c r="X77" s="311"/>
      <c r="Y77" s="311"/>
      <c r="Z77" s="311"/>
    </row>
    <row r="78" ht="13.5" customHeight="1">
      <c r="A78" s="311"/>
      <c r="B78" s="311"/>
      <c r="C78" s="311"/>
      <c r="E78" s="311"/>
      <c r="F78" s="311"/>
      <c r="G78" s="311"/>
      <c r="H78" s="311"/>
      <c r="I78" s="311"/>
      <c r="J78" s="311"/>
      <c r="K78" s="311"/>
      <c r="L78" s="311"/>
      <c r="M78" s="311"/>
      <c r="N78" s="311"/>
      <c r="O78" s="311"/>
      <c r="P78" s="311"/>
      <c r="Q78" s="311"/>
      <c r="R78" s="311"/>
      <c r="S78" s="311"/>
      <c r="T78" s="311"/>
      <c r="U78" s="311"/>
      <c r="V78" s="311"/>
      <c r="W78" s="311"/>
      <c r="X78" s="311"/>
      <c r="Y78" s="311"/>
      <c r="Z78" s="311"/>
    </row>
    <row r="79" ht="13.5" customHeight="1">
      <c r="A79" s="311"/>
      <c r="B79" s="311"/>
      <c r="C79" s="311"/>
      <c r="E79" s="311"/>
      <c r="F79" s="311"/>
      <c r="G79" s="311"/>
      <c r="H79" s="311"/>
      <c r="I79" s="311"/>
      <c r="J79" s="311"/>
      <c r="K79" s="311"/>
      <c r="L79" s="311"/>
      <c r="M79" s="311"/>
      <c r="N79" s="311"/>
      <c r="O79" s="311"/>
      <c r="P79" s="311"/>
      <c r="Q79" s="311"/>
      <c r="R79" s="311"/>
      <c r="S79" s="311"/>
      <c r="T79" s="311"/>
      <c r="U79" s="311"/>
      <c r="V79" s="311"/>
      <c r="W79" s="311"/>
      <c r="X79" s="311"/>
      <c r="Y79" s="311"/>
      <c r="Z79" s="311"/>
    </row>
    <row r="80" ht="13.5" customHeight="1">
      <c r="A80" s="311"/>
      <c r="B80" s="311"/>
      <c r="C80" s="311"/>
      <c r="E80" s="311"/>
      <c r="F80" s="311"/>
      <c r="G80" s="311"/>
      <c r="H80" s="311"/>
      <c r="I80" s="311"/>
      <c r="J80" s="311"/>
      <c r="K80" s="311"/>
      <c r="L80" s="311"/>
      <c r="M80" s="311"/>
      <c r="N80" s="311"/>
      <c r="O80" s="311"/>
      <c r="P80" s="311"/>
      <c r="Q80" s="311"/>
      <c r="R80" s="311"/>
      <c r="S80" s="311"/>
      <c r="T80" s="311"/>
      <c r="U80" s="311"/>
      <c r="V80" s="311"/>
      <c r="W80" s="311"/>
      <c r="X80" s="311"/>
      <c r="Y80" s="311"/>
      <c r="Z80" s="311"/>
    </row>
    <row r="81" ht="13.5" customHeight="1">
      <c r="A81" s="311"/>
      <c r="B81" s="311"/>
      <c r="C81" s="311"/>
      <c r="E81" s="311"/>
      <c r="F81" s="311"/>
      <c r="G81" s="311"/>
      <c r="H81" s="311"/>
      <c r="I81" s="311"/>
      <c r="J81" s="311"/>
      <c r="K81" s="311"/>
      <c r="L81" s="311"/>
      <c r="M81" s="311"/>
      <c r="N81" s="311"/>
      <c r="O81" s="311"/>
      <c r="P81" s="311"/>
      <c r="Q81" s="311"/>
      <c r="R81" s="311"/>
      <c r="S81" s="311"/>
      <c r="T81" s="311"/>
      <c r="U81" s="311"/>
      <c r="V81" s="311"/>
      <c r="W81" s="311"/>
      <c r="X81" s="311"/>
      <c r="Y81" s="311"/>
      <c r="Z81" s="311"/>
    </row>
    <row r="82" ht="13.5" customHeight="1">
      <c r="A82" s="311"/>
      <c r="B82" s="311"/>
      <c r="C82" s="311"/>
      <c r="E82" s="311"/>
      <c r="F82" s="311"/>
      <c r="G82" s="311"/>
      <c r="H82" s="311"/>
      <c r="I82" s="311"/>
      <c r="J82" s="311"/>
      <c r="K82" s="311"/>
      <c r="L82" s="311"/>
      <c r="M82" s="311"/>
      <c r="N82" s="311"/>
      <c r="O82" s="311"/>
      <c r="P82" s="311"/>
      <c r="Q82" s="311"/>
      <c r="R82" s="311"/>
      <c r="S82" s="311"/>
      <c r="T82" s="311"/>
      <c r="U82" s="311"/>
      <c r="V82" s="311"/>
      <c r="W82" s="311"/>
      <c r="X82" s="311"/>
      <c r="Y82" s="311"/>
      <c r="Z82" s="311"/>
    </row>
    <row r="83" ht="13.5" customHeight="1">
      <c r="A83" s="311"/>
      <c r="B83" s="311"/>
      <c r="C83" s="311"/>
      <c r="E83" s="311"/>
      <c r="F83" s="311"/>
      <c r="G83" s="311"/>
      <c r="H83" s="311"/>
      <c r="I83" s="311"/>
      <c r="J83" s="311"/>
      <c r="K83" s="311"/>
      <c r="L83" s="311"/>
      <c r="M83" s="311"/>
      <c r="N83" s="311"/>
      <c r="O83" s="311"/>
      <c r="P83" s="311"/>
      <c r="Q83" s="311"/>
      <c r="R83" s="311"/>
      <c r="S83" s="311"/>
      <c r="T83" s="311"/>
      <c r="U83" s="311"/>
      <c r="V83" s="311"/>
      <c r="W83" s="311"/>
      <c r="X83" s="311"/>
      <c r="Y83" s="311"/>
      <c r="Z83" s="311"/>
    </row>
    <row r="84" ht="13.5" customHeight="1">
      <c r="A84" s="311"/>
      <c r="B84" s="311"/>
      <c r="C84" s="311"/>
      <c r="E84" s="311"/>
      <c r="F84" s="311"/>
      <c r="G84" s="311"/>
      <c r="H84" s="311"/>
      <c r="I84" s="311"/>
      <c r="J84" s="311"/>
      <c r="K84" s="311"/>
      <c r="L84" s="311"/>
      <c r="M84" s="311"/>
      <c r="N84" s="311"/>
      <c r="O84" s="311"/>
      <c r="P84" s="311"/>
      <c r="Q84" s="311"/>
      <c r="R84" s="311"/>
      <c r="S84" s="311"/>
      <c r="T84" s="311"/>
      <c r="U84" s="311"/>
      <c r="V84" s="311"/>
      <c r="W84" s="311"/>
      <c r="X84" s="311"/>
      <c r="Y84" s="311"/>
      <c r="Z84" s="311"/>
    </row>
    <row r="85" ht="13.5" customHeight="1">
      <c r="A85" s="311"/>
      <c r="B85" s="311"/>
      <c r="C85" s="311"/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1"/>
      <c r="P85" s="311"/>
      <c r="Q85" s="311"/>
      <c r="R85" s="311"/>
      <c r="S85" s="311"/>
      <c r="T85" s="311"/>
      <c r="U85" s="311"/>
      <c r="V85" s="311"/>
      <c r="W85" s="311"/>
      <c r="X85" s="311"/>
      <c r="Y85" s="311"/>
      <c r="Z85" s="311"/>
    </row>
    <row r="86" ht="13.5" customHeight="1">
      <c r="A86" s="311"/>
      <c r="B86" s="311"/>
      <c r="C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1"/>
      <c r="T86" s="311"/>
      <c r="U86" s="311"/>
      <c r="V86" s="311"/>
      <c r="W86" s="311"/>
      <c r="X86" s="311"/>
      <c r="Y86" s="311"/>
      <c r="Z86" s="311"/>
    </row>
    <row r="87" ht="13.5" customHeight="1">
      <c r="A87" s="311"/>
      <c r="B87" s="311"/>
      <c r="C87" s="311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1"/>
      <c r="P87" s="311"/>
      <c r="Q87" s="311"/>
      <c r="R87" s="311"/>
      <c r="S87" s="311"/>
      <c r="T87" s="311"/>
      <c r="U87" s="311"/>
      <c r="V87" s="311"/>
      <c r="W87" s="311"/>
      <c r="X87" s="311"/>
      <c r="Y87" s="311"/>
      <c r="Z87" s="311"/>
    </row>
    <row r="88" ht="13.5" customHeight="1">
      <c r="A88" s="311"/>
      <c r="B88" s="311"/>
      <c r="C88" s="311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1"/>
      <c r="P88" s="311"/>
      <c r="Q88" s="311"/>
      <c r="R88" s="311"/>
      <c r="S88" s="311"/>
      <c r="T88" s="311"/>
      <c r="U88" s="311"/>
      <c r="V88" s="311"/>
      <c r="W88" s="311"/>
      <c r="X88" s="311"/>
      <c r="Y88" s="311"/>
      <c r="Z88" s="311"/>
    </row>
    <row r="89" ht="13.5" customHeight="1">
      <c r="A89" s="311"/>
      <c r="B89" s="311"/>
      <c r="C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</row>
    <row r="90" ht="13.5" customHeight="1">
      <c r="A90" s="311"/>
      <c r="B90" s="311"/>
      <c r="C90" s="311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1"/>
      <c r="P90" s="311"/>
      <c r="Q90" s="311"/>
      <c r="R90" s="311"/>
      <c r="S90" s="311"/>
      <c r="T90" s="311"/>
      <c r="U90" s="311"/>
      <c r="V90" s="311"/>
      <c r="W90" s="311"/>
      <c r="X90" s="311"/>
      <c r="Y90" s="311"/>
      <c r="Z90" s="311"/>
    </row>
    <row r="91" ht="13.5" customHeight="1">
      <c r="A91" s="311"/>
      <c r="B91" s="311"/>
      <c r="C91" s="311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1"/>
      <c r="P91" s="311"/>
      <c r="Q91" s="311"/>
      <c r="R91" s="311"/>
      <c r="S91" s="311"/>
      <c r="T91" s="311"/>
      <c r="U91" s="311"/>
      <c r="V91" s="311"/>
      <c r="W91" s="311"/>
      <c r="X91" s="311"/>
      <c r="Y91" s="311"/>
      <c r="Z91" s="311"/>
    </row>
    <row r="92" ht="13.5" customHeight="1">
      <c r="A92" s="311"/>
      <c r="B92" s="311"/>
      <c r="C92" s="311"/>
      <c r="E92" s="311"/>
      <c r="F92" s="311"/>
      <c r="G92" s="311"/>
      <c r="H92" s="311"/>
      <c r="I92" s="311"/>
      <c r="J92" s="311"/>
      <c r="K92" s="311"/>
      <c r="L92" s="311"/>
      <c r="M92" s="311"/>
      <c r="N92" s="311"/>
      <c r="O92" s="311"/>
      <c r="P92" s="311"/>
      <c r="Q92" s="311"/>
      <c r="R92" s="311"/>
      <c r="S92" s="311"/>
      <c r="T92" s="311"/>
      <c r="U92" s="311"/>
      <c r="V92" s="311"/>
      <c r="W92" s="311"/>
      <c r="X92" s="311"/>
      <c r="Y92" s="311"/>
      <c r="Z92" s="311"/>
    </row>
    <row r="93" ht="13.5" customHeight="1">
      <c r="A93" s="311"/>
      <c r="B93" s="311"/>
      <c r="C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11"/>
    </row>
    <row r="94" ht="13.5" customHeight="1">
      <c r="A94" s="311"/>
      <c r="B94" s="311"/>
      <c r="C94" s="311"/>
      <c r="E94" s="311"/>
      <c r="F94" s="311"/>
      <c r="G94" s="311"/>
      <c r="H94" s="311"/>
      <c r="I94" s="311"/>
      <c r="J94" s="311"/>
      <c r="K94" s="311"/>
      <c r="L94" s="311"/>
      <c r="M94" s="311"/>
      <c r="N94" s="311"/>
      <c r="O94" s="311"/>
      <c r="P94" s="311"/>
      <c r="Q94" s="311"/>
      <c r="R94" s="311"/>
      <c r="S94" s="311"/>
      <c r="T94" s="311"/>
      <c r="U94" s="311"/>
      <c r="V94" s="311"/>
      <c r="W94" s="311"/>
      <c r="X94" s="311"/>
      <c r="Y94" s="311"/>
      <c r="Z94" s="311"/>
    </row>
    <row r="95" ht="13.5" customHeight="1">
      <c r="A95" s="311"/>
      <c r="B95" s="311"/>
      <c r="C95" s="311"/>
      <c r="E95" s="311"/>
      <c r="F95" s="311"/>
      <c r="G95" s="311"/>
      <c r="H95" s="311"/>
      <c r="I95" s="311"/>
      <c r="J95" s="311"/>
      <c r="K95" s="311"/>
      <c r="L95" s="311"/>
      <c r="M95" s="311"/>
      <c r="N95" s="311"/>
      <c r="O95" s="311"/>
      <c r="P95" s="311"/>
      <c r="Q95" s="311"/>
      <c r="R95" s="311"/>
      <c r="S95" s="311"/>
      <c r="T95" s="311"/>
      <c r="U95" s="311"/>
      <c r="V95" s="311"/>
      <c r="W95" s="311"/>
      <c r="X95" s="311"/>
      <c r="Y95" s="311"/>
      <c r="Z95" s="311"/>
    </row>
    <row r="96" ht="13.5" customHeight="1">
      <c r="A96" s="311"/>
      <c r="B96" s="311"/>
      <c r="C96" s="311"/>
      <c r="E96" s="311"/>
      <c r="F96" s="311"/>
      <c r="G96" s="311"/>
      <c r="H96" s="311"/>
      <c r="I96" s="311"/>
      <c r="J96" s="311"/>
      <c r="K96" s="311"/>
      <c r="L96" s="311"/>
      <c r="M96" s="311"/>
      <c r="N96" s="311"/>
      <c r="O96" s="311"/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</row>
    <row r="97" ht="13.5" customHeight="1">
      <c r="A97" s="311"/>
      <c r="B97" s="311"/>
      <c r="C97" s="311"/>
      <c r="E97" s="311"/>
      <c r="F97" s="311"/>
      <c r="G97" s="311"/>
      <c r="H97" s="311"/>
      <c r="I97" s="311"/>
      <c r="J97" s="311"/>
      <c r="K97" s="311"/>
      <c r="L97" s="311"/>
      <c r="M97" s="311"/>
      <c r="N97" s="311"/>
      <c r="O97" s="311"/>
      <c r="P97" s="311"/>
      <c r="Q97" s="311"/>
      <c r="R97" s="311"/>
      <c r="S97" s="311"/>
      <c r="T97" s="311"/>
      <c r="U97" s="311"/>
      <c r="V97" s="311"/>
      <c r="W97" s="311"/>
      <c r="X97" s="311"/>
      <c r="Y97" s="311"/>
      <c r="Z97" s="311"/>
    </row>
    <row r="98" ht="13.5" customHeight="1">
      <c r="A98" s="311"/>
      <c r="B98" s="311"/>
      <c r="C98" s="311"/>
      <c r="E98" s="311"/>
      <c r="F98" s="311"/>
      <c r="G98" s="311"/>
      <c r="H98" s="311"/>
      <c r="I98" s="311"/>
      <c r="J98" s="311"/>
      <c r="K98" s="311"/>
      <c r="L98" s="311"/>
      <c r="M98" s="311"/>
      <c r="N98" s="311"/>
      <c r="O98" s="311"/>
      <c r="P98" s="311"/>
      <c r="Q98" s="311"/>
      <c r="R98" s="311"/>
      <c r="S98" s="311"/>
      <c r="T98" s="311"/>
      <c r="U98" s="311"/>
      <c r="V98" s="311"/>
      <c r="W98" s="311"/>
      <c r="X98" s="311"/>
      <c r="Y98" s="311"/>
      <c r="Z98" s="311"/>
    </row>
    <row r="99" ht="13.5" customHeight="1">
      <c r="A99" s="311"/>
      <c r="B99" s="311"/>
      <c r="C99" s="311"/>
      <c r="E99" s="311"/>
      <c r="F99" s="311"/>
      <c r="G99" s="311"/>
      <c r="H99" s="311"/>
      <c r="I99" s="311"/>
      <c r="J99" s="311"/>
      <c r="K99" s="311"/>
      <c r="L99" s="311"/>
      <c r="M99" s="311"/>
      <c r="N99" s="311"/>
      <c r="O99" s="311"/>
      <c r="P99" s="311"/>
      <c r="Q99" s="311"/>
      <c r="R99" s="311"/>
      <c r="S99" s="311"/>
      <c r="T99" s="311"/>
      <c r="U99" s="311"/>
      <c r="V99" s="311"/>
      <c r="W99" s="311"/>
      <c r="X99" s="311"/>
      <c r="Y99" s="311"/>
      <c r="Z99" s="311"/>
    </row>
    <row r="100" ht="13.5" customHeight="1">
      <c r="A100" s="311"/>
      <c r="B100" s="311"/>
      <c r="C100" s="311"/>
      <c r="E100" s="311"/>
      <c r="F100" s="311"/>
      <c r="G100" s="311"/>
      <c r="H100" s="311"/>
      <c r="I100" s="311"/>
      <c r="J100" s="311"/>
      <c r="K100" s="311"/>
      <c r="L100" s="311"/>
      <c r="M100" s="311"/>
      <c r="N100" s="311"/>
      <c r="O100" s="311"/>
      <c r="P100" s="311"/>
      <c r="Q100" s="311"/>
      <c r="R100" s="311"/>
      <c r="S100" s="311"/>
      <c r="T100" s="311"/>
      <c r="U100" s="311"/>
      <c r="V100" s="311"/>
      <c r="W100" s="311"/>
      <c r="X100" s="311"/>
      <c r="Y100" s="311"/>
      <c r="Z100" s="311"/>
    </row>
    <row r="101" ht="13.5" customHeight="1">
      <c r="A101" s="311"/>
      <c r="B101" s="311"/>
      <c r="C101" s="311"/>
      <c r="E101" s="311"/>
      <c r="F101" s="311"/>
      <c r="G101" s="311"/>
      <c r="H101" s="311"/>
      <c r="I101" s="311"/>
      <c r="J101" s="311"/>
      <c r="K101" s="311"/>
      <c r="L101" s="311"/>
      <c r="M101" s="311"/>
      <c r="N101" s="311"/>
      <c r="O101" s="311"/>
      <c r="P101" s="311"/>
      <c r="Q101" s="311"/>
      <c r="R101" s="311"/>
      <c r="S101" s="311"/>
      <c r="T101" s="311"/>
      <c r="U101" s="311"/>
      <c r="V101" s="311"/>
      <c r="W101" s="311"/>
      <c r="X101" s="311"/>
      <c r="Y101" s="311"/>
      <c r="Z101" s="311"/>
    </row>
    <row r="102" ht="13.5" customHeight="1">
      <c r="A102" s="311"/>
      <c r="B102" s="311"/>
      <c r="C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1"/>
      <c r="T102" s="311"/>
      <c r="U102" s="311"/>
      <c r="V102" s="311"/>
      <c r="W102" s="311"/>
      <c r="X102" s="311"/>
      <c r="Y102" s="311"/>
      <c r="Z102" s="311"/>
    </row>
    <row r="103" ht="13.5" customHeight="1">
      <c r="A103" s="311"/>
      <c r="B103" s="311"/>
      <c r="C103" s="311"/>
      <c r="E103" s="311"/>
      <c r="F103" s="311"/>
      <c r="G103" s="311"/>
      <c r="H103" s="311"/>
      <c r="I103" s="311"/>
      <c r="J103" s="311"/>
      <c r="K103" s="311"/>
      <c r="L103" s="311"/>
      <c r="M103" s="311"/>
      <c r="N103" s="311"/>
      <c r="O103" s="311"/>
      <c r="P103" s="311"/>
      <c r="Q103" s="311"/>
      <c r="R103" s="311"/>
      <c r="S103" s="311"/>
      <c r="T103" s="311"/>
      <c r="U103" s="311"/>
      <c r="V103" s="311"/>
      <c r="W103" s="311"/>
      <c r="X103" s="311"/>
      <c r="Y103" s="311"/>
      <c r="Z103" s="311"/>
    </row>
    <row r="104" ht="13.5" customHeight="1">
      <c r="A104" s="311"/>
      <c r="B104" s="311"/>
      <c r="C104" s="311"/>
      <c r="E104" s="311"/>
      <c r="F104" s="311"/>
      <c r="G104" s="311"/>
      <c r="H104" s="311"/>
      <c r="I104" s="311"/>
      <c r="J104" s="311"/>
      <c r="K104" s="311"/>
      <c r="L104" s="311"/>
      <c r="M104" s="311"/>
      <c r="N104" s="311"/>
      <c r="O104" s="311"/>
      <c r="P104" s="311"/>
      <c r="Q104" s="311"/>
      <c r="R104" s="311"/>
      <c r="S104" s="311"/>
      <c r="T104" s="311"/>
      <c r="U104" s="311"/>
      <c r="V104" s="311"/>
      <c r="W104" s="311"/>
      <c r="X104" s="311"/>
      <c r="Y104" s="311"/>
      <c r="Z104" s="311"/>
    </row>
    <row r="105" ht="13.5" customHeight="1">
      <c r="A105" s="311"/>
      <c r="B105" s="311"/>
      <c r="C105" s="311"/>
      <c r="E105" s="311"/>
      <c r="F105" s="311"/>
      <c r="G105" s="311"/>
      <c r="H105" s="311"/>
      <c r="I105" s="311"/>
      <c r="J105" s="311"/>
      <c r="K105" s="311"/>
      <c r="L105" s="311"/>
      <c r="M105" s="311"/>
      <c r="N105" s="311"/>
      <c r="O105" s="311"/>
      <c r="P105" s="311"/>
      <c r="Q105" s="311"/>
      <c r="R105" s="311"/>
      <c r="S105" s="311"/>
      <c r="T105" s="311"/>
      <c r="U105" s="311"/>
      <c r="V105" s="311"/>
      <c r="W105" s="311"/>
      <c r="X105" s="311"/>
      <c r="Y105" s="311"/>
      <c r="Z105" s="311"/>
    </row>
    <row r="106" ht="13.5" customHeight="1">
      <c r="A106" s="311"/>
      <c r="B106" s="311"/>
      <c r="C106" s="311"/>
      <c r="E106" s="311"/>
      <c r="F106" s="311"/>
      <c r="G106" s="311"/>
      <c r="H106" s="311"/>
      <c r="I106" s="311"/>
      <c r="J106" s="311"/>
      <c r="K106" s="311"/>
      <c r="L106" s="311"/>
      <c r="M106" s="311"/>
      <c r="N106" s="311"/>
      <c r="O106" s="311"/>
      <c r="P106" s="311"/>
      <c r="Q106" s="311"/>
      <c r="R106" s="311"/>
      <c r="S106" s="311"/>
      <c r="T106" s="311"/>
      <c r="U106" s="311"/>
      <c r="V106" s="311"/>
      <c r="W106" s="311"/>
      <c r="X106" s="311"/>
      <c r="Y106" s="311"/>
      <c r="Z106" s="311"/>
    </row>
    <row r="107" ht="13.5" customHeight="1">
      <c r="A107" s="311"/>
      <c r="B107" s="311"/>
      <c r="C107" s="311"/>
      <c r="E107" s="311"/>
      <c r="F107" s="311"/>
      <c r="G107" s="311"/>
      <c r="H107" s="311"/>
      <c r="I107" s="311"/>
      <c r="J107" s="311"/>
      <c r="K107" s="311"/>
      <c r="L107" s="311"/>
      <c r="M107" s="311"/>
      <c r="N107" s="311"/>
      <c r="O107" s="311"/>
      <c r="P107" s="311"/>
      <c r="Q107" s="311"/>
      <c r="R107" s="311"/>
      <c r="S107" s="311"/>
      <c r="T107" s="311"/>
      <c r="U107" s="311"/>
      <c r="V107" s="311"/>
      <c r="W107" s="311"/>
      <c r="X107" s="311"/>
      <c r="Y107" s="311"/>
      <c r="Z107" s="311"/>
    </row>
    <row r="108" ht="13.5" customHeight="1">
      <c r="A108" s="311"/>
      <c r="B108" s="311"/>
      <c r="C108" s="311"/>
      <c r="E108" s="311"/>
      <c r="F108" s="311"/>
      <c r="G108" s="311"/>
      <c r="H108" s="311"/>
      <c r="I108" s="311"/>
      <c r="J108" s="311"/>
      <c r="K108" s="311"/>
      <c r="L108" s="311"/>
      <c r="M108" s="311"/>
      <c r="N108" s="311"/>
      <c r="O108" s="311"/>
      <c r="P108" s="311"/>
      <c r="Q108" s="311"/>
      <c r="R108" s="311"/>
      <c r="S108" s="311"/>
      <c r="T108" s="311"/>
      <c r="U108" s="311"/>
      <c r="V108" s="311"/>
      <c r="W108" s="311"/>
      <c r="X108" s="311"/>
      <c r="Y108" s="311"/>
      <c r="Z108" s="311"/>
    </row>
    <row r="109" ht="13.5" customHeight="1">
      <c r="A109" s="311"/>
      <c r="B109" s="311"/>
      <c r="C109" s="311"/>
      <c r="E109" s="311"/>
      <c r="F109" s="311"/>
      <c r="G109" s="311"/>
      <c r="H109" s="311"/>
      <c r="I109" s="311"/>
      <c r="J109" s="311"/>
      <c r="K109" s="311"/>
      <c r="L109" s="311"/>
      <c r="M109" s="311"/>
      <c r="N109" s="311"/>
      <c r="O109" s="311"/>
      <c r="P109" s="311"/>
      <c r="Q109" s="311"/>
      <c r="R109" s="311"/>
      <c r="S109" s="311"/>
      <c r="T109" s="311"/>
      <c r="U109" s="311"/>
      <c r="V109" s="311"/>
      <c r="W109" s="311"/>
      <c r="X109" s="311"/>
      <c r="Y109" s="311"/>
      <c r="Z109" s="311"/>
    </row>
    <row r="110" ht="13.5" customHeight="1">
      <c r="A110" s="311"/>
      <c r="B110" s="311"/>
      <c r="C110" s="311"/>
      <c r="E110" s="311"/>
      <c r="F110" s="311"/>
      <c r="G110" s="311"/>
      <c r="H110" s="311"/>
      <c r="I110" s="311"/>
      <c r="J110" s="311"/>
      <c r="K110" s="311"/>
      <c r="L110" s="311"/>
      <c r="M110" s="311"/>
      <c r="N110" s="311"/>
      <c r="O110" s="311"/>
      <c r="P110" s="311"/>
      <c r="Q110" s="311"/>
      <c r="R110" s="311"/>
      <c r="S110" s="311"/>
      <c r="T110" s="311"/>
      <c r="U110" s="311"/>
      <c r="V110" s="311"/>
      <c r="W110" s="311"/>
      <c r="X110" s="311"/>
      <c r="Y110" s="311"/>
      <c r="Z110" s="311"/>
    </row>
    <row r="111" ht="13.5" customHeight="1">
      <c r="A111" s="311"/>
      <c r="B111" s="311"/>
      <c r="C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1"/>
      <c r="R111" s="311"/>
      <c r="S111" s="311"/>
      <c r="T111" s="311"/>
      <c r="U111" s="311"/>
      <c r="V111" s="311"/>
      <c r="W111" s="311"/>
      <c r="X111" s="311"/>
      <c r="Y111" s="311"/>
      <c r="Z111" s="311"/>
    </row>
    <row r="112" ht="13.5" customHeight="1">
      <c r="A112" s="311"/>
      <c r="B112" s="311"/>
      <c r="C112" s="311"/>
      <c r="E112" s="311"/>
      <c r="F112" s="311"/>
      <c r="G112" s="311"/>
      <c r="H112" s="311"/>
      <c r="I112" s="311"/>
      <c r="J112" s="311"/>
      <c r="K112" s="311"/>
      <c r="L112" s="311"/>
      <c r="M112" s="311"/>
      <c r="N112" s="311"/>
      <c r="O112" s="311"/>
      <c r="P112" s="311"/>
      <c r="Q112" s="311"/>
      <c r="R112" s="311"/>
      <c r="S112" s="311"/>
      <c r="T112" s="311"/>
      <c r="U112" s="311"/>
      <c r="V112" s="311"/>
      <c r="W112" s="311"/>
      <c r="X112" s="311"/>
      <c r="Y112" s="311"/>
      <c r="Z112" s="311"/>
    </row>
    <row r="113" ht="13.5" customHeight="1">
      <c r="A113" s="311"/>
      <c r="B113" s="311"/>
      <c r="C113" s="311"/>
      <c r="E113" s="311"/>
      <c r="F113" s="311"/>
      <c r="G113" s="311"/>
      <c r="H113" s="311"/>
      <c r="I113" s="311"/>
      <c r="J113" s="311"/>
      <c r="K113" s="311"/>
      <c r="L113" s="311"/>
      <c r="M113" s="311"/>
      <c r="N113" s="311"/>
      <c r="O113" s="311"/>
      <c r="P113" s="311"/>
      <c r="Q113" s="311"/>
      <c r="R113" s="311"/>
      <c r="S113" s="311"/>
      <c r="T113" s="311"/>
      <c r="U113" s="311"/>
      <c r="V113" s="311"/>
      <c r="W113" s="311"/>
      <c r="X113" s="311"/>
      <c r="Y113" s="311"/>
      <c r="Z113" s="311"/>
    </row>
    <row r="114" ht="13.5" customHeight="1">
      <c r="A114" s="311"/>
      <c r="B114" s="311"/>
      <c r="C114" s="311"/>
      <c r="E114" s="311"/>
      <c r="F114" s="311"/>
      <c r="G114" s="311"/>
      <c r="H114" s="311"/>
      <c r="I114" s="311"/>
      <c r="J114" s="311"/>
      <c r="K114" s="311"/>
      <c r="L114" s="311"/>
      <c r="M114" s="311"/>
      <c r="N114" s="311"/>
      <c r="O114" s="311"/>
      <c r="P114" s="311"/>
      <c r="Q114" s="311"/>
      <c r="R114" s="311"/>
      <c r="S114" s="311"/>
      <c r="T114" s="311"/>
      <c r="U114" s="311"/>
      <c r="V114" s="311"/>
      <c r="W114" s="311"/>
      <c r="X114" s="311"/>
      <c r="Y114" s="311"/>
      <c r="Z114" s="311"/>
    </row>
    <row r="115" ht="13.5" customHeight="1">
      <c r="A115" s="311"/>
      <c r="B115" s="311"/>
      <c r="C115" s="311"/>
      <c r="E115" s="311"/>
      <c r="F115" s="311"/>
      <c r="G115" s="311"/>
      <c r="H115" s="311"/>
      <c r="I115" s="311"/>
      <c r="J115" s="311"/>
      <c r="K115" s="311"/>
      <c r="L115" s="311"/>
      <c r="M115" s="311"/>
      <c r="N115" s="311"/>
      <c r="O115" s="311"/>
      <c r="P115" s="311"/>
      <c r="Q115" s="311"/>
      <c r="R115" s="311"/>
      <c r="S115" s="311"/>
      <c r="T115" s="311"/>
      <c r="U115" s="311"/>
      <c r="V115" s="311"/>
      <c r="W115" s="311"/>
      <c r="X115" s="311"/>
      <c r="Y115" s="311"/>
      <c r="Z115" s="311"/>
    </row>
    <row r="116" ht="13.5" customHeight="1">
      <c r="A116" s="311"/>
      <c r="B116" s="311"/>
      <c r="C116" s="311"/>
      <c r="E116" s="311"/>
      <c r="F116" s="311"/>
      <c r="G116" s="311"/>
      <c r="H116" s="311"/>
      <c r="I116" s="311"/>
      <c r="J116" s="311"/>
      <c r="K116" s="311"/>
      <c r="L116" s="311"/>
      <c r="M116" s="311"/>
      <c r="N116" s="311"/>
      <c r="O116" s="311"/>
      <c r="P116" s="311"/>
      <c r="Q116" s="311"/>
      <c r="R116" s="311"/>
      <c r="S116" s="311"/>
      <c r="T116" s="311"/>
      <c r="U116" s="311"/>
      <c r="V116" s="311"/>
      <c r="W116" s="311"/>
      <c r="X116" s="311"/>
      <c r="Y116" s="311"/>
      <c r="Z116" s="311"/>
    </row>
    <row r="117" ht="13.5" customHeight="1">
      <c r="A117" s="311"/>
      <c r="B117" s="311"/>
      <c r="C117" s="311"/>
      <c r="E117" s="311"/>
      <c r="F117" s="311"/>
      <c r="G117" s="311"/>
      <c r="H117" s="311"/>
      <c r="I117" s="311"/>
      <c r="J117" s="311"/>
      <c r="K117" s="311"/>
      <c r="L117" s="311"/>
      <c r="M117" s="311"/>
      <c r="N117" s="311"/>
      <c r="O117" s="311"/>
      <c r="P117" s="311"/>
      <c r="Q117" s="311"/>
      <c r="R117" s="311"/>
      <c r="S117" s="311"/>
      <c r="T117" s="311"/>
      <c r="U117" s="311"/>
      <c r="V117" s="311"/>
      <c r="W117" s="311"/>
      <c r="X117" s="311"/>
      <c r="Y117" s="311"/>
      <c r="Z117" s="311"/>
    </row>
    <row r="118" ht="13.5" customHeight="1">
      <c r="A118" s="311"/>
      <c r="B118" s="311"/>
      <c r="C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1"/>
      <c r="T118" s="311"/>
      <c r="U118" s="311"/>
      <c r="V118" s="311"/>
      <c r="W118" s="311"/>
      <c r="X118" s="311"/>
      <c r="Y118" s="311"/>
      <c r="Z118" s="311"/>
    </row>
    <row r="119" ht="13.5" customHeight="1">
      <c r="A119" s="311"/>
      <c r="B119" s="311"/>
      <c r="C119" s="311"/>
      <c r="E119" s="311"/>
      <c r="F119" s="311"/>
      <c r="G119" s="311"/>
      <c r="H119" s="311"/>
      <c r="I119" s="311"/>
      <c r="J119" s="311"/>
      <c r="K119" s="311"/>
      <c r="L119" s="311"/>
      <c r="M119" s="311"/>
      <c r="N119" s="311"/>
      <c r="O119" s="311"/>
      <c r="P119" s="311"/>
      <c r="Q119" s="311"/>
      <c r="R119" s="311"/>
      <c r="S119" s="311"/>
      <c r="T119" s="311"/>
      <c r="U119" s="311"/>
      <c r="V119" s="311"/>
      <c r="W119" s="311"/>
      <c r="X119" s="311"/>
      <c r="Y119" s="311"/>
      <c r="Z119" s="311"/>
    </row>
    <row r="120" ht="13.5" customHeight="1">
      <c r="A120" s="311"/>
      <c r="B120" s="311"/>
      <c r="C120" s="311"/>
      <c r="E120" s="311"/>
      <c r="F120" s="311"/>
      <c r="G120" s="311"/>
      <c r="H120" s="311"/>
      <c r="I120" s="311"/>
      <c r="J120" s="311"/>
      <c r="K120" s="311"/>
      <c r="L120" s="311"/>
      <c r="M120" s="311"/>
      <c r="N120" s="311"/>
      <c r="O120" s="311"/>
      <c r="P120" s="311"/>
      <c r="Q120" s="311"/>
      <c r="R120" s="311"/>
      <c r="S120" s="311"/>
      <c r="T120" s="311"/>
      <c r="U120" s="311"/>
      <c r="V120" s="311"/>
      <c r="W120" s="311"/>
      <c r="X120" s="311"/>
      <c r="Y120" s="311"/>
      <c r="Z120" s="311"/>
    </row>
    <row r="121" ht="13.5" customHeight="1">
      <c r="A121" s="311"/>
      <c r="B121" s="311"/>
      <c r="C121" s="311"/>
      <c r="E121" s="311"/>
      <c r="F121" s="311"/>
      <c r="G121" s="311"/>
      <c r="H121" s="311"/>
      <c r="I121" s="311"/>
      <c r="J121" s="311"/>
      <c r="K121" s="311"/>
      <c r="L121" s="311"/>
      <c r="M121" s="311"/>
      <c r="N121" s="311"/>
      <c r="O121" s="311"/>
      <c r="P121" s="311"/>
      <c r="Q121" s="311"/>
      <c r="R121" s="311"/>
      <c r="S121" s="311"/>
      <c r="T121" s="311"/>
      <c r="U121" s="311"/>
      <c r="V121" s="311"/>
      <c r="W121" s="311"/>
      <c r="X121" s="311"/>
      <c r="Y121" s="311"/>
      <c r="Z121" s="311"/>
    </row>
    <row r="122" ht="13.5" customHeight="1">
      <c r="A122" s="311"/>
      <c r="B122" s="311"/>
      <c r="C122" s="311"/>
      <c r="E122" s="311"/>
      <c r="F122" s="311"/>
      <c r="G122" s="311"/>
      <c r="H122" s="311"/>
      <c r="I122" s="311"/>
      <c r="J122" s="311"/>
      <c r="K122" s="311"/>
      <c r="L122" s="311"/>
      <c r="M122" s="311"/>
      <c r="N122" s="311"/>
      <c r="O122" s="311"/>
      <c r="P122" s="311"/>
      <c r="Q122" s="311"/>
      <c r="R122" s="311"/>
      <c r="S122" s="311"/>
      <c r="T122" s="311"/>
      <c r="U122" s="311"/>
      <c r="V122" s="311"/>
      <c r="W122" s="311"/>
      <c r="X122" s="311"/>
      <c r="Y122" s="311"/>
      <c r="Z122" s="311"/>
    </row>
    <row r="123" ht="13.5" customHeight="1">
      <c r="A123" s="311"/>
      <c r="B123" s="311"/>
      <c r="C123" s="311"/>
      <c r="E123" s="311"/>
      <c r="F123" s="311"/>
      <c r="G123" s="311"/>
      <c r="H123" s="311"/>
      <c r="I123" s="311"/>
      <c r="J123" s="311"/>
      <c r="K123" s="311"/>
      <c r="L123" s="311"/>
      <c r="M123" s="311"/>
      <c r="N123" s="311"/>
      <c r="O123" s="311"/>
      <c r="P123" s="311"/>
      <c r="Q123" s="311"/>
      <c r="R123" s="311"/>
      <c r="S123" s="311"/>
      <c r="T123" s="311"/>
      <c r="U123" s="311"/>
      <c r="V123" s="311"/>
      <c r="W123" s="311"/>
      <c r="X123" s="311"/>
      <c r="Y123" s="311"/>
      <c r="Z123" s="311"/>
    </row>
    <row r="124" ht="13.5" customHeight="1">
      <c r="A124" s="311"/>
      <c r="B124" s="311"/>
      <c r="C124" s="311"/>
      <c r="E124" s="311"/>
      <c r="F124" s="311"/>
      <c r="G124" s="311"/>
      <c r="H124" s="311"/>
      <c r="I124" s="311"/>
      <c r="J124" s="311"/>
      <c r="K124" s="311"/>
      <c r="L124" s="311"/>
      <c r="M124" s="311"/>
      <c r="N124" s="311"/>
      <c r="O124" s="311"/>
      <c r="P124" s="311"/>
      <c r="Q124" s="311"/>
      <c r="R124" s="311"/>
      <c r="S124" s="311"/>
      <c r="T124" s="311"/>
      <c r="U124" s="311"/>
      <c r="V124" s="311"/>
      <c r="W124" s="311"/>
      <c r="X124" s="311"/>
      <c r="Y124" s="311"/>
      <c r="Z124" s="311"/>
    </row>
    <row r="125" ht="13.5" customHeight="1">
      <c r="A125" s="311"/>
      <c r="B125" s="311"/>
      <c r="C125" s="311"/>
      <c r="E125" s="311"/>
      <c r="F125" s="311"/>
      <c r="G125" s="311"/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1"/>
      <c r="W125" s="311"/>
      <c r="X125" s="311"/>
      <c r="Y125" s="311"/>
      <c r="Z125" s="311"/>
    </row>
    <row r="126" ht="13.5" customHeight="1">
      <c r="A126" s="311"/>
      <c r="B126" s="311"/>
      <c r="C126" s="311"/>
      <c r="E126" s="311"/>
      <c r="F126" s="311"/>
      <c r="G126" s="311"/>
      <c r="H126" s="311"/>
      <c r="I126" s="311"/>
      <c r="J126" s="311"/>
      <c r="K126" s="311"/>
      <c r="L126" s="311"/>
      <c r="M126" s="311"/>
      <c r="N126" s="311"/>
      <c r="O126" s="311"/>
      <c r="P126" s="311"/>
      <c r="Q126" s="311"/>
      <c r="R126" s="311"/>
      <c r="S126" s="311"/>
      <c r="T126" s="311"/>
      <c r="U126" s="311"/>
      <c r="V126" s="311"/>
      <c r="W126" s="311"/>
      <c r="X126" s="311"/>
      <c r="Y126" s="311"/>
      <c r="Z126" s="311"/>
    </row>
    <row r="127" ht="13.5" customHeight="1">
      <c r="A127" s="311"/>
      <c r="B127" s="311"/>
      <c r="C127" s="311"/>
      <c r="E127" s="311"/>
      <c r="F127" s="311"/>
      <c r="G127" s="311"/>
      <c r="H127" s="311"/>
      <c r="I127" s="311"/>
      <c r="J127" s="311"/>
      <c r="K127" s="311"/>
      <c r="L127" s="311"/>
      <c r="M127" s="311"/>
      <c r="N127" s="311"/>
      <c r="O127" s="311"/>
      <c r="P127" s="311"/>
      <c r="Q127" s="311"/>
      <c r="R127" s="311"/>
      <c r="S127" s="311"/>
      <c r="T127" s="311"/>
      <c r="U127" s="311"/>
      <c r="V127" s="311"/>
      <c r="W127" s="311"/>
      <c r="X127" s="311"/>
      <c r="Y127" s="311"/>
      <c r="Z127" s="311"/>
    </row>
    <row r="128" ht="13.5" customHeight="1">
      <c r="A128" s="311"/>
      <c r="B128" s="311"/>
      <c r="C128" s="311"/>
      <c r="E128" s="311"/>
      <c r="F128" s="311"/>
      <c r="G128" s="311"/>
      <c r="H128" s="311"/>
      <c r="I128" s="311"/>
      <c r="J128" s="311"/>
      <c r="K128" s="311"/>
      <c r="L128" s="311"/>
      <c r="M128" s="311"/>
      <c r="N128" s="311"/>
      <c r="O128" s="311"/>
      <c r="P128" s="311"/>
      <c r="Q128" s="311"/>
      <c r="R128" s="311"/>
      <c r="S128" s="311"/>
      <c r="T128" s="311"/>
      <c r="U128" s="311"/>
      <c r="V128" s="311"/>
      <c r="W128" s="311"/>
      <c r="X128" s="311"/>
      <c r="Y128" s="311"/>
      <c r="Z128" s="311"/>
    </row>
    <row r="129" ht="13.5" customHeight="1">
      <c r="A129" s="311"/>
      <c r="B129" s="311"/>
      <c r="C129" s="311"/>
      <c r="E129" s="311"/>
      <c r="F129" s="311"/>
      <c r="G129" s="311"/>
      <c r="H129" s="311"/>
      <c r="I129" s="311"/>
      <c r="J129" s="311"/>
      <c r="K129" s="311"/>
      <c r="L129" s="311"/>
      <c r="M129" s="311"/>
      <c r="N129" s="311"/>
      <c r="O129" s="311"/>
      <c r="P129" s="311"/>
      <c r="Q129" s="311"/>
      <c r="R129" s="311"/>
      <c r="S129" s="311"/>
      <c r="T129" s="311"/>
      <c r="U129" s="311"/>
      <c r="V129" s="311"/>
      <c r="W129" s="311"/>
      <c r="X129" s="311"/>
      <c r="Y129" s="311"/>
      <c r="Z129" s="311"/>
    </row>
    <row r="130" ht="13.5" customHeight="1">
      <c r="A130" s="311"/>
      <c r="B130" s="311"/>
      <c r="C130" s="311"/>
      <c r="E130" s="311"/>
      <c r="F130" s="311"/>
      <c r="G130" s="311"/>
      <c r="H130" s="311"/>
      <c r="I130" s="311"/>
      <c r="J130" s="311"/>
      <c r="K130" s="311"/>
      <c r="L130" s="311"/>
      <c r="M130" s="311"/>
      <c r="N130" s="311"/>
      <c r="O130" s="311"/>
      <c r="P130" s="311"/>
      <c r="Q130" s="311"/>
      <c r="R130" s="311"/>
      <c r="S130" s="311"/>
      <c r="T130" s="311"/>
      <c r="U130" s="311"/>
      <c r="V130" s="311"/>
      <c r="W130" s="311"/>
      <c r="X130" s="311"/>
      <c r="Y130" s="311"/>
      <c r="Z130" s="311"/>
    </row>
    <row r="131" ht="13.5" customHeight="1">
      <c r="A131" s="311"/>
      <c r="B131" s="311"/>
      <c r="C131" s="311"/>
      <c r="E131" s="311"/>
      <c r="F131" s="311"/>
      <c r="G131" s="311"/>
      <c r="H131" s="311"/>
      <c r="I131" s="311"/>
      <c r="J131" s="311"/>
      <c r="K131" s="311"/>
      <c r="L131" s="311"/>
      <c r="M131" s="311"/>
      <c r="N131" s="311"/>
      <c r="O131" s="311"/>
      <c r="P131" s="311"/>
      <c r="Q131" s="311"/>
      <c r="R131" s="311"/>
      <c r="S131" s="311"/>
      <c r="T131" s="311"/>
      <c r="U131" s="311"/>
      <c r="V131" s="311"/>
      <c r="W131" s="311"/>
      <c r="X131" s="311"/>
      <c r="Y131" s="311"/>
      <c r="Z131" s="311"/>
    </row>
    <row r="132" ht="13.5" customHeight="1">
      <c r="A132" s="311"/>
      <c r="B132" s="311"/>
      <c r="C132" s="311"/>
      <c r="E132" s="311"/>
      <c r="F132" s="311"/>
      <c r="G132" s="311"/>
      <c r="H132" s="311"/>
      <c r="I132" s="311"/>
      <c r="J132" s="311"/>
      <c r="K132" s="311"/>
      <c r="L132" s="311"/>
      <c r="M132" s="311"/>
      <c r="N132" s="311"/>
      <c r="O132" s="311"/>
      <c r="P132" s="311"/>
      <c r="Q132" s="311"/>
      <c r="R132" s="311"/>
      <c r="S132" s="311"/>
      <c r="T132" s="311"/>
      <c r="U132" s="311"/>
      <c r="V132" s="311"/>
      <c r="W132" s="311"/>
      <c r="X132" s="311"/>
      <c r="Y132" s="311"/>
      <c r="Z132" s="311"/>
    </row>
    <row r="133" ht="13.5" customHeight="1">
      <c r="A133" s="311"/>
      <c r="B133" s="311"/>
      <c r="C133" s="311"/>
      <c r="E133" s="311"/>
      <c r="F133" s="311"/>
      <c r="G133" s="311"/>
      <c r="H133" s="311"/>
      <c r="I133" s="311"/>
      <c r="J133" s="311"/>
      <c r="K133" s="311"/>
      <c r="L133" s="311"/>
      <c r="M133" s="311"/>
      <c r="N133" s="311"/>
      <c r="O133" s="311"/>
      <c r="P133" s="311"/>
      <c r="Q133" s="311"/>
      <c r="R133" s="311"/>
      <c r="S133" s="311"/>
      <c r="T133" s="311"/>
      <c r="U133" s="311"/>
      <c r="V133" s="311"/>
      <c r="W133" s="311"/>
      <c r="X133" s="311"/>
      <c r="Y133" s="311"/>
      <c r="Z133" s="311"/>
    </row>
    <row r="134" ht="13.5" customHeight="1">
      <c r="A134" s="311"/>
      <c r="B134" s="311"/>
      <c r="C134" s="311"/>
      <c r="E134" s="311"/>
      <c r="F134" s="311"/>
      <c r="G134" s="311"/>
      <c r="H134" s="311"/>
      <c r="I134" s="311"/>
      <c r="J134" s="311"/>
      <c r="K134" s="311"/>
      <c r="L134" s="311"/>
      <c r="M134" s="311"/>
      <c r="N134" s="311"/>
      <c r="O134" s="311"/>
      <c r="P134" s="311"/>
      <c r="Q134" s="311"/>
      <c r="R134" s="311"/>
      <c r="S134" s="311"/>
      <c r="T134" s="311"/>
      <c r="U134" s="311"/>
      <c r="V134" s="311"/>
      <c r="W134" s="311"/>
      <c r="X134" s="311"/>
      <c r="Y134" s="311"/>
      <c r="Z134" s="311"/>
    </row>
    <row r="135" ht="13.5" customHeight="1">
      <c r="A135" s="311"/>
      <c r="B135" s="311"/>
      <c r="C135" s="311"/>
      <c r="E135" s="311"/>
      <c r="F135" s="311"/>
      <c r="G135" s="311"/>
      <c r="H135" s="311"/>
      <c r="I135" s="311"/>
      <c r="J135" s="311"/>
      <c r="K135" s="311"/>
      <c r="L135" s="311"/>
      <c r="M135" s="311"/>
      <c r="N135" s="311"/>
      <c r="O135" s="311"/>
      <c r="P135" s="311"/>
      <c r="Q135" s="311"/>
      <c r="R135" s="311"/>
      <c r="S135" s="311"/>
      <c r="T135" s="311"/>
      <c r="U135" s="311"/>
      <c r="V135" s="311"/>
      <c r="W135" s="311"/>
      <c r="X135" s="311"/>
      <c r="Y135" s="311"/>
      <c r="Z135" s="311"/>
    </row>
    <row r="136" ht="13.5" customHeight="1">
      <c r="A136" s="311"/>
      <c r="B136" s="311"/>
      <c r="C136" s="311"/>
      <c r="E136" s="311"/>
      <c r="F136" s="311"/>
      <c r="G136" s="311"/>
      <c r="H136" s="311"/>
      <c r="I136" s="311"/>
      <c r="J136" s="311"/>
      <c r="K136" s="311"/>
      <c r="L136" s="311"/>
      <c r="M136" s="311"/>
      <c r="N136" s="311"/>
      <c r="O136" s="311"/>
      <c r="P136" s="311"/>
      <c r="Q136" s="311"/>
      <c r="R136" s="311"/>
      <c r="S136" s="311"/>
      <c r="T136" s="311"/>
      <c r="U136" s="311"/>
      <c r="V136" s="311"/>
      <c r="W136" s="311"/>
      <c r="X136" s="311"/>
      <c r="Y136" s="311"/>
      <c r="Z136" s="311"/>
    </row>
    <row r="137" ht="13.5" customHeight="1">
      <c r="A137" s="311"/>
      <c r="B137" s="311"/>
      <c r="C137" s="311"/>
      <c r="E137" s="311"/>
      <c r="F137" s="311"/>
      <c r="G137" s="311"/>
      <c r="H137" s="311"/>
      <c r="I137" s="311"/>
      <c r="J137" s="311"/>
      <c r="K137" s="311"/>
      <c r="L137" s="311"/>
      <c r="M137" s="311"/>
      <c r="N137" s="311"/>
      <c r="O137" s="311"/>
      <c r="P137" s="311"/>
      <c r="Q137" s="311"/>
      <c r="R137" s="311"/>
      <c r="S137" s="311"/>
      <c r="T137" s="311"/>
      <c r="U137" s="311"/>
      <c r="V137" s="311"/>
      <c r="W137" s="311"/>
      <c r="X137" s="311"/>
      <c r="Y137" s="311"/>
      <c r="Z137" s="311"/>
    </row>
    <row r="138" ht="13.5" customHeight="1">
      <c r="A138" s="311"/>
      <c r="B138" s="311"/>
      <c r="C138" s="311"/>
      <c r="E138" s="311"/>
      <c r="F138" s="311"/>
      <c r="G138" s="311"/>
      <c r="H138" s="311"/>
      <c r="I138" s="311"/>
      <c r="J138" s="311"/>
      <c r="K138" s="311"/>
      <c r="L138" s="311"/>
      <c r="M138" s="311"/>
      <c r="N138" s="311"/>
      <c r="O138" s="311"/>
      <c r="P138" s="311"/>
      <c r="Q138" s="311"/>
      <c r="R138" s="311"/>
      <c r="S138" s="311"/>
      <c r="T138" s="311"/>
      <c r="U138" s="311"/>
      <c r="V138" s="311"/>
      <c r="W138" s="311"/>
      <c r="X138" s="311"/>
      <c r="Y138" s="311"/>
      <c r="Z138" s="311"/>
    </row>
    <row r="139" ht="13.5" customHeight="1">
      <c r="A139" s="311"/>
      <c r="B139" s="311"/>
      <c r="C139" s="311"/>
      <c r="E139" s="311"/>
      <c r="F139" s="311"/>
      <c r="G139" s="311"/>
      <c r="H139" s="311"/>
      <c r="I139" s="311"/>
      <c r="J139" s="311"/>
      <c r="K139" s="311"/>
      <c r="L139" s="311"/>
      <c r="M139" s="311"/>
      <c r="N139" s="311"/>
      <c r="O139" s="311"/>
      <c r="P139" s="311"/>
      <c r="Q139" s="311"/>
      <c r="R139" s="311"/>
      <c r="S139" s="311"/>
      <c r="T139" s="311"/>
      <c r="U139" s="311"/>
      <c r="V139" s="311"/>
      <c r="W139" s="311"/>
      <c r="X139" s="311"/>
      <c r="Y139" s="311"/>
      <c r="Z139" s="311"/>
    </row>
    <row r="140" ht="13.5" customHeight="1">
      <c r="A140" s="311"/>
      <c r="B140" s="311"/>
      <c r="C140" s="311"/>
      <c r="E140" s="311"/>
      <c r="F140" s="311"/>
      <c r="G140" s="311"/>
      <c r="H140" s="311"/>
      <c r="I140" s="311"/>
      <c r="J140" s="311"/>
      <c r="K140" s="311"/>
      <c r="L140" s="311"/>
      <c r="M140" s="311"/>
      <c r="N140" s="311"/>
      <c r="O140" s="311"/>
      <c r="P140" s="311"/>
      <c r="Q140" s="311"/>
      <c r="R140" s="311"/>
      <c r="S140" s="311"/>
      <c r="T140" s="311"/>
      <c r="U140" s="311"/>
      <c r="V140" s="311"/>
      <c r="W140" s="311"/>
      <c r="X140" s="311"/>
      <c r="Y140" s="311"/>
      <c r="Z140" s="311"/>
    </row>
    <row r="141" ht="13.5" customHeight="1">
      <c r="A141" s="311"/>
      <c r="B141" s="311"/>
      <c r="C141" s="311"/>
      <c r="E141" s="311"/>
      <c r="F141" s="311"/>
      <c r="G141" s="311"/>
      <c r="H141" s="311"/>
      <c r="I141" s="311"/>
      <c r="J141" s="311"/>
      <c r="K141" s="311"/>
      <c r="L141" s="311"/>
      <c r="M141" s="311"/>
      <c r="N141" s="311"/>
      <c r="O141" s="311"/>
      <c r="P141" s="311"/>
      <c r="Q141" s="311"/>
      <c r="R141" s="311"/>
      <c r="S141" s="311"/>
      <c r="T141" s="311"/>
      <c r="U141" s="311"/>
      <c r="V141" s="311"/>
      <c r="W141" s="311"/>
      <c r="X141" s="311"/>
      <c r="Y141" s="311"/>
      <c r="Z141" s="311"/>
    </row>
    <row r="142" ht="13.5" customHeight="1">
      <c r="A142" s="311"/>
      <c r="B142" s="311"/>
      <c r="C142" s="311"/>
      <c r="E142" s="311"/>
      <c r="F142" s="311"/>
      <c r="G142" s="311"/>
      <c r="H142" s="311"/>
      <c r="I142" s="311"/>
      <c r="J142" s="311"/>
      <c r="K142" s="311"/>
      <c r="L142" s="311"/>
      <c r="M142" s="311"/>
      <c r="N142" s="311"/>
      <c r="O142" s="311"/>
      <c r="P142" s="311"/>
      <c r="Q142" s="311"/>
      <c r="R142" s="311"/>
      <c r="S142" s="311"/>
      <c r="T142" s="311"/>
      <c r="U142" s="311"/>
      <c r="V142" s="311"/>
      <c r="W142" s="311"/>
      <c r="X142" s="311"/>
      <c r="Y142" s="311"/>
      <c r="Z142" s="311"/>
    </row>
    <row r="143" ht="13.5" customHeight="1">
      <c r="A143" s="311"/>
      <c r="B143" s="311"/>
      <c r="C143" s="311"/>
      <c r="E143" s="311"/>
      <c r="F143" s="311"/>
      <c r="G143" s="311"/>
      <c r="H143" s="311"/>
      <c r="I143" s="311"/>
      <c r="J143" s="311"/>
      <c r="K143" s="311"/>
      <c r="L143" s="311"/>
      <c r="M143" s="311"/>
      <c r="N143" s="311"/>
      <c r="O143" s="311"/>
      <c r="P143" s="311"/>
      <c r="Q143" s="311"/>
      <c r="R143" s="311"/>
      <c r="S143" s="311"/>
      <c r="T143" s="311"/>
      <c r="U143" s="311"/>
      <c r="V143" s="311"/>
      <c r="W143" s="311"/>
      <c r="X143" s="311"/>
      <c r="Y143" s="311"/>
      <c r="Z143" s="311"/>
    </row>
    <row r="144" ht="13.5" customHeight="1">
      <c r="A144" s="311"/>
      <c r="B144" s="311"/>
      <c r="C144" s="311"/>
      <c r="E144" s="311"/>
      <c r="F144" s="311"/>
      <c r="G144" s="311"/>
      <c r="H144" s="311"/>
      <c r="I144" s="311"/>
      <c r="J144" s="311"/>
      <c r="K144" s="311"/>
      <c r="L144" s="311"/>
      <c r="M144" s="311"/>
      <c r="N144" s="311"/>
      <c r="O144" s="311"/>
      <c r="P144" s="311"/>
      <c r="Q144" s="311"/>
      <c r="R144" s="311"/>
      <c r="S144" s="311"/>
      <c r="T144" s="311"/>
      <c r="U144" s="311"/>
      <c r="V144" s="311"/>
      <c r="W144" s="311"/>
      <c r="X144" s="311"/>
      <c r="Y144" s="311"/>
      <c r="Z144" s="311"/>
    </row>
    <row r="145" ht="13.5" customHeight="1">
      <c r="A145" s="311"/>
      <c r="B145" s="311"/>
      <c r="C145" s="311"/>
      <c r="E145" s="311"/>
      <c r="F145" s="311"/>
      <c r="G145" s="311"/>
      <c r="H145" s="311"/>
      <c r="I145" s="311"/>
      <c r="J145" s="311"/>
      <c r="K145" s="311"/>
      <c r="L145" s="311"/>
      <c r="M145" s="311"/>
      <c r="N145" s="311"/>
      <c r="O145" s="311"/>
      <c r="P145" s="311"/>
      <c r="Q145" s="311"/>
      <c r="R145" s="311"/>
      <c r="S145" s="311"/>
      <c r="T145" s="311"/>
      <c r="U145" s="311"/>
      <c r="V145" s="311"/>
      <c r="W145" s="311"/>
      <c r="X145" s="311"/>
      <c r="Y145" s="311"/>
      <c r="Z145" s="311"/>
    </row>
    <row r="146" ht="13.5" customHeight="1">
      <c r="A146" s="311"/>
      <c r="B146" s="311"/>
      <c r="C146" s="311"/>
      <c r="E146" s="311"/>
      <c r="F146" s="311"/>
      <c r="G146" s="311"/>
      <c r="H146" s="311"/>
      <c r="I146" s="311"/>
      <c r="J146" s="311"/>
      <c r="K146" s="311"/>
      <c r="L146" s="311"/>
      <c r="M146" s="311"/>
      <c r="N146" s="311"/>
      <c r="O146" s="311"/>
      <c r="P146" s="311"/>
      <c r="Q146" s="311"/>
      <c r="R146" s="311"/>
      <c r="S146" s="311"/>
      <c r="T146" s="311"/>
      <c r="U146" s="311"/>
      <c r="V146" s="311"/>
      <c r="W146" s="311"/>
      <c r="X146" s="311"/>
      <c r="Y146" s="311"/>
      <c r="Z146" s="311"/>
    </row>
    <row r="147" ht="13.5" customHeight="1">
      <c r="A147" s="311"/>
      <c r="B147" s="311"/>
      <c r="C147" s="311"/>
      <c r="E147" s="311"/>
      <c r="F147" s="311"/>
      <c r="G147" s="311"/>
      <c r="H147" s="311"/>
      <c r="I147" s="311"/>
      <c r="J147" s="311"/>
      <c r="K147" s="311"/>
      <c r="L147" s="311"/>
      <c r="M147" s="311"/>
      <c r="N147" s="311"/>
      <c r="O147" s="311"/>
      <c r="P147" s="311"/>
      <c r="Q147" s="311"/>
      <c r="R147" s="311"/>
      <c r="S147" s="311"/>
      <c r="T147" s="311"/>
      <c r="U147" s="311"/>
      <c r="V147" s="311"/>
      <c r="W147" s="311"/>
      <c r="X147" s="311"/>
      <c r="Y147" s="311"/>
      <c r="Z147" s="311"/>
    </row>
    <row r="148" ht="13.5" customHeight="1">
      <c r="A148" s="311"/>
      <c r="B148" s="311"/>
      <c r="C148" s="311"/>
      <c r="E148" s="311"/>
      <c r="F148" s="311"/>
      <c r="G148" s="311"/>
      <c r="H148" s="311"/>
      <c r="I148" s="311"/>
      <c r="J148" s="311"/>
      <c r="K148" s="311"/>
      <c r="L148" s="311"/>
      <c r="M148" s="311"/>
      <c r="N148" s="311"/>
      <c r="O148" s="311"/>
      <c r="P148" s="311"/>
      <c r="Q148" s="311"/>
      <c r="R148" s="311"/>
      <c r="S148" s="311"/>
      <c r="T148" s="311"/>
      <c r="U148" s="311"/>
      <c r="V148" s="311"/>
      <c r="W148" s="311"/>
      <c r="X148" s="311"/>
      <c r="Y148" s="311"/>
      <c r="Z148" s="311"/>
    </row>
    <row r="149" ht="13.5" customHeight="1">
      <c r="A149" s="311"/>
      <c r="B149" s="311"/>
      <c r="C149" s="311"/>
      <c r="E149" s="311"/>
      <c r="F149" s="311"/>
      <c r="G149" s="311"/>
      <c r="H149" s="311"/>
      <c r="I149" s="311"/>
      <c r="J149" s="311"/>
      <c r="K149" s="311"/>
      <c r="L149" s="311"/>
      <c r="M149" s="311"/>
      <c r="N149" s="311"/>
      <c r="O149" s="311"/>
      <c r="P149" s="311"/>
      <c r="Q149" s="311"/>
      <c r="R149" s="311"/>
      <c r="S149" s="311"/>
      <c r="T149" s="311"/>
      <c r="U149" s="311"/>
      <c r="V149" s="311"/>
      <c r="W149" s="311"/>
      <c r="X149" s="311"/>
      <c r="Y149" s="311"/>
      <c r="Z149" s="311"/>
    </row>
    <row r="150" ht="13.5" customHeight="1">
      <c r="A150" s="311"/>
      <c r="B150" s="311"/>
      <c r="C150" s="311"/>
      <c r="E150" s="311"/>
      <c r="F150" s="311"/>
      <c r="G150" s="311"/>
      <c r="H150" s="311"/>
      <c r="I150" s="311"/>
      <c r="J150" s="311"/>
      <c r="K150" s="311"/>
      <c r="L150" s="311"/>
      <c r="M150" s="311"/>
      <c r="N150" s="311"/>
      <c r="O150" s="311"/>
      <c r="P150" s="311"/>
      <c r="Q150" s="311"/>
      <c r="R150" s="311"/>
      <c r="S150" s="311"/>
      <c r="T150" s="311"/>
      <c r="U150" s="311"/>
      <c r="V150" s="311"/>
      <c r="W150" s="311"/>
      <c r="X150" s="311"/>
      <c r="Y150" s="311"/>
      <c r="Z150" s="311"/>
    </row>
    <row r="151" ht="13.5" customHeight="1">
      <c r="A151" s="311"/>
      <c r="B151" s="311"/>
      <c r="C151" s="311"/>
      <c r="E151" s="311"/>
      <c r="F151" s="311"/>
      <c r="G151" s="311"/>
      <c r="H151" s="311"/>
      <c r="I151" s="311"/>
      <c r="J151" s="311"/>
      <c r="K151" s="311"/>
      <c r="L151" s="311"/>
      <c r="M151" s="311"/>
      <c r="N151" s="311"/>
      <c r="O151" s="311"/>
      <c r="P151" s="311"/>
      <c r="Q151" s="311"/>
      <c r="R151" s="311"/>
      <c r="S151" s="311"/>
      <c r="T151" s="311"/>
      <c r="U151" s="311"/>
      <c r="V151" s="311"/>
      <c r="W151" s="311"/>
      <c r="X151" s="311"/>
      <c r="Y151" s="311"/>
      <c r="Z151" s="311"/>
    </row>
    <row r="152" ht="13.5" customHeight="1">
      <c r="A152" s="311"/>
      <c r="B152" s="311"/>
      <c r="C152" s="311"/>
      <c r="E152" s="311"/>
      <c r="F152" s="311"/>
      <c r="G152" s="311"/>
      <c r="H152" s="311"/>
      <c r="I152" s="311"/>
      <c r="J152" s="311"/>
      <c r="K152" s="311"/>
      <c r="L152" s="311"/>
      <c r="M152" s="311"/>
      <c r="N152" s="311"/>
      <c r="O152" s="311"/>
      <c r="P152" s="311"/>
      <c r="Q152" s="311"/>
      <c r="R152" s="311"/>
      <c r="S152" s="311"/>
      <c r="T152" s="311"/>
      <c r="U152" s="311"/>
      <c r="V152" s="311"/>
      <c r="W152" s="311"/>
      <c r="X152" s="311"/>
      <c r="Y152" s="311"/>
      <c r="Z152" s="311"/>
    </row>
    <row r="153" ht="13.5" customHeight="1">
      <c r="A153" s="311"/>
      <c r="B153" s="311"/>
      <c r="C153" s="311"/>
      <c r="E153" s="311"/>
      <c r="F153" s="311"/>
      <c r="G153" s="311"/>
      <c r="H153" s="311"/>
      <c r="I153" s="311"/>
      <c r="J153" s="311"/>
      <c r="K153" s="311"/>
      <c r="L153" s="311"/>
      <c r="M153" s="311"/>
      <c r="N153" s="311"/>
      <c r="O153" s="311"/>
      <c r="P153" s="311"/>
      <c r="Q153" s="311"/>
      <c r="R153" s="311"/>
      <c r="S153" s="311"/>
      <c r="T153" s="311"/>
      <c r="U153" s="311"/>
      <c r="V153" s="311"/>
      <c r="W153" s="311"/>
      <c r="X153" s="311"/>
      <c r="Y153" s="311"/>
      <c r="Z153" s="311"/>
    </row>
    <row r="154" ht="13.5" customHeight="1">
      <c r="A154" s="311"/>
      <c r="B154" s="311"/>
      <c r="C154" s="311"/>
      <c r="E154" s="311"/>
      <c r="F154" s="311"/>
      <c r="G154" s="311"/>
      <c r="H154" s="311"/>
      <c r="I154" s="311"/>
      <c r="J154" s="311"/>
      <c r="K154" s="311"/>
      <c r="L154" s="311"/>
      <c r="M154" s="311"/>
      <c r="N154" s="311"/>
      <c r="O154" s="311"/>
      <c r="P154" s="311"/>
      <c r="Q154" s="311"/>
      <c r="R154" s="311"/>
      <c r="S154" s="311"/>
      <c r="T154" s="311"/>
      <c r="U154" s="311"/>
      <c r="V154" s="311"/>
      <c r="W154" s="311"/>
      <c r="X154" s="311"/>
      <c r="Y154" s="311"/>
      <c r="Z154" s="311"/>
    </row>
    <row r="155" ht="13.5" customHeight="1">
      <c r="A155" s="311"/>
      <c r="B155" s="311"/>
      <c r="C155" s="311"/>
      <c r="E155" s="311"/>
      <c r="F155" s="311"/>
      <c r="G155" s="311"/>
      <c r="H155" s="311"/>
      <c r="I155" s="311"/>
      <c r="J155" s="311"/>
      <c r="K155" s="311"/>
      <c r="L155" s="311"/>
      <c r="M155" s="311"/>
      <c r="N155" s="311"/>
      <c r="O155" s="311"/>
      <c r="P155" s="311"/>
      <c r="Q155" s="311"/>
      <c r="R155" s="311"/>
      <c r="S155" s="311"/>
      <c r="T155" s="311"/>
      <c r="U155" s="311"/>
      <c r="V155" s="311"/>
      <c r="W155" s="311"/>
      <c r="X155" s="311"/>
      <c r="Y155" s="311"/>
      <c r="Z155" s="311"/>
    </row>
    <row r="156" ht="13.5" customHeight="1">
      <c r="A156" s="311"/>
      <c r="B156" s="311"/>
      <c r="C156" s="311"/>
      <c r="E156" s="311"/>
      <c r="F156" s="311"/>
      <c r="G156" s="311"/>
      <c r="H156" s="311"/>
      <c r="I156" s="311"/>
      <c r="J156" s="311"/>
      <c r="K156" s="311"/>
      <c r="L156" s="311"/>
      <c r="M156" s="311"/>
      <c r="N156" s="311"/>
      <c r="O156" s="311"/>
      <c r="P156" s="311"/>
      <c r="Q156" s="311"/>
      <c r="R156" s="311"/>
      <c r="S156" s="311"/>
      <c r="T156" s="311"/>
      <c r="U156" s="311"/>
      <c r="V156" s="311"/>
      <c r="W156" s="311"/>
      <c r="X156" s="311"/>
      <c r="Y156" s="311"/>
      <c r="Z156" s="311"/>
    </row>
    <row r="157" ht="13.5" customHeight="1">
      <c r="A157" s="311"/>
      <c r="B157" s="311"/>
      <c r="C157" s="311"/>
      <c r="E157" s="311"/>
      <c r="F157" s="311"/>
      <c r="G157" s="311"/>
      <c r="H157" s="311"/>
      <c r="I157" s="311"/>
      <c r="J157" s="311"/>
      <c r="K157" s="311"/>
      <c r="L157" s="311"/>
      <c r="M157" s="311"/>
      <c r="N157" s="311"/>
      <c r="O157" s="311"/>
      <c r="P157" s="311"/>
      <c r="Q157" s="311"/>
      <c r="R157" s="311"/>
      <c r="S157" s="311"/>
      <c r="T157" s="311"/>
      <c r="U157" s="311"/>
      <c r="V157" s="311"/>
      <c r="W157" s="311"/>
      <c r="X157" s="311"/>
      <c r="Y157" s="311"/>
      <c r="Z157" s="311"/>
    </row>
    <row r="158" ht="13.5" customHeight="1">
      <c r="A158" s="311"/>
      <c r="B158" s="311"/>
      <c r="C158" s="311"/>
      <c r="E158" s="311"/>
      <c r="F158" s="311"/>
      <c r="G158" s="311"/>
      <c r="H158" s="311"/>
      <c r="I158" s="311"/>
      <c r="J158" s="311"/>
      <c r="K158" s="311"/>
      <c r="L158" s="311"/>
      <c r="M158" s="311"/>
      <c r="N158" s="311"/>
      <c r="O158" s="311"/>
      <c r="P158" s="311"/>
      <c r="Q158" s="311"/>
      <c r="R158" s="311"/>
      <c r="S158" s="311"/>
      <c r="T158" s="311"/>
      <c r="U158" s="311"/>
      <c r="V158" s="311"/>
      <c r="W158" s="311"/>
      <c r="X158" s="311"/>
      <c r="Y158" s="311"/>
      <c r="Z158" s="311"/>
    </row>
    <row r="159" ht="13.5" customHeight="1">
      <c r="A159" s="311"/>
      <c r="B159" s="311"/>
      <c r="C159" s="311"/>
      <c r="E159" s="311"/>
      <c r="F159" s="311"/>
      <c r="G159" s="311"/>
      <c r="H159" s="311"/>
      <c r="I159" s="311"/>
      <c r="J159" s="311"/>
      <c r="K159" s="311"/>
      <c r="L159" s="311"/>
      <c r="M159" s="311"/>
      <c r="N159" s="311"/>
      <c r="O159" s="311"/>
      <c r="P159" s="311"/>
      <c r="Q159" s="311"/>
      <c r="R159" s="311"/>
      <c r="S159" s="311"/>
      <c r="T159" s="311"/>
      <c r="U159" s="311"/>
      <c r="V159" s="311"/>
      <c r="W159" s="311"/>
      <c r="X159" s="311"/>
      <c r="Y159" s="311"/>
      <c r="Z159" s="311"/>
    </row>
    <row r="160" ht="13.5" customHeight="1">
      <c r="A160" s="311"/>
      <c r="B160" s="311"/>
      <c r="C160" s="311"/>
      <c r="E160" s="311"/>
      <c r="F160" s="311"/>
      <c r="G160" s="311"/>
      <c r="H160" s="311"/>
      <c r="I160" s="311"/>
      <c r="J160" s="311"/>
      <c r="K160" s="311"/>
      <c r="L160" s="311"/>
      <c r="M160" s="311"/>
      <c r="N160" s="311"/>
      <c r="O160" s="311"/>
      <c r="P160" s="311"/>
      <c r="Q160" s="311"/>
      <c r="R160" s="311"/>
      <c r="S160" s="311"/>
      <c r="T160" s="311"/>
      <c r="U160" s="311"/>
      <c r="V160" s="311"/>
      <c r="W160" s="311"/>
      <c r="X160" s="311"/>
      <c r="Y160" s="311"/>
      <c r="Z160" s="311"/>
    </row>
    <row r="161" ht="13.5" customHeight="1">
      <c r="A161" s="311"/>
      <c r="B161" s="311"/>
      <c r="C161" s="311"/>
      <c r="E161" s="311"/>
      <c r="F161" s="311"/>
      <c r="G161" s="311"/>
      <c r="H161" s="311"/>
      <c r="I161" s="311"/>
      <c r="J161" s="311"/>
      <c r="K161" s="311"/>
      <c r="L161" s="311"/>
      <c r="M161" s="311"/>
      <c r="N161" s="311"/>
      <c r="O161" s="311"/>
      <c r="P161" s="311"/>
      <c r="Q161" s="311"/>
      <c r="R161" s="311"/>
      <c r="S161" s="311"/>
      <c r="T161" s="311"/>
      <c r="U161" s="311"/>
      <c r="V161" s="311"/>
      <c r="W161" s="311"/>
      <c r="X161" s="311"/>
      <c r="Y161" s="311"/>
      <c r="Z161" s="311"/>
    </row>
    <row r="162" ht="13.5" customHeight="1">
      <c r="A162" s="311"/>
      <c r="B162" s="311"/>
      <c r="C162" s="311"/>
      <c r="E162" s="311"/>
      <c r="F162" s="311"/>
      <c r="G162" s="311"/>
      <c r="H162" s="311"/>
      <c r="I162" s="311"/>
      <c r="J162" s="311"/>
      <c r="K162" s="311"/>
      <c r="L162" s="311"/>
      <c r="M162" s="311"/>
      <c r="N162" s="311"/>
      <c r="O162" s="311"/>
      <c r="P162" s="311"/>
      <c r="Q162" s="311"/>
      <c r="R162" s="311"/>
      <c r="S162" s="311"/>
      <c r="T162" s="311"/>
      <c r="U162" s="311"/>
      <c r="V162" s="311"/>
      <c r="W162" s="311"/>
      <c r="X162" s="311"/>
      <c r="Y162" s="311"/>
      <c r="Z162" s="311"/>
    </row>
    <row r="163" ht="13.5" customHeight="1">
      <c r="A163" s="311"/>
      <c r="B163" s="311"/>
      <c r="C163" s="311"/>
      <c r="E163" s="311"/>
      <c r="F163" s="311"/>
      <c r="G163" s="311"/>
      <c r="H163" s="311"/>
      <c r="I163" s="311"/>
      <c r="J163" s="311"/>
      <c r="K163" s="311"/>
      <c r="L163" s="311"/>
      <c r="M163" s="311"/>
      <c r="N163" s="311"/>
      <c r="O163" s="311"/>
      <c r="P163" s="311"/>
      <c r="Q163" s="311"/>
      <c r="R163" s="311"/>
      <c r="S163" s="311"/>
      <c r="T163" s="311"/>
      <c r="U163" s="311"/>
      <c r="V163" s="311"/>
      <c r="W163" s="311"/>
      <c r="X163" s="311"/>
      <c r="Y163" s="311"/>
      <c r="Z163" s="311"/>
    </row>
    <row r="164" ht="13.5" customHeight="1">
      <c r="A164" s="311"/>
      <c r="B164" s="311"/>
      <c r="C164" s="311"/>
      <c r="E164" s="311"/>
      <c r="F164" s="311"/>
      <c r="G164" s="311"/>
      <c r="H164" s="311"/>
      <c r="I164" s="311"/>
      <c r="J164" s="311"/>
      <c r="K164" s="311"/>
      <c r="L164" s="311"/>
      <c r="M164" s="311"/>
      <c r="N164" s="311"/>
      <c r="O164" s="311"/>
      <c r="P164" s="311"/>
      <c r="Q164" s="311"/>
      <c r="R164" s="311"/>
      <c r="S164" s="311"/>
      <c r="T164" s="311"/>
      <c r="U164" s="311"/>
      <c r="V164" s="311"/>
      <c r="W164" s="311"/>
      <c r="X164" s="311"/>
      <c r="Y164" s="311"/>
      <c r="Z164" s="311"/>
    </row>
    <row r="165" ht="13.5" customHeight="1">
      <c r="A165" s="311"/>
      <c r="B165" s="311"/>
      <c r="C165" s="311"/>
      <c r="E165" s="311"/>
      <c r="F165" s="311"/>
      <c r="G165" s="311"/>
      <c r="H165" s="311"/>
      <c r="I165" s="311"/>
      <c r="J165" s="311"/>
      <c r="K165" s="311"/>
      <c r="L165" s="311"/>
      <c r="M165" s="311"/>
      <c r="N165" s="311"/>
      <c r="O165" s="311"/>
      <c r="P165" s="311"/>
      <c r="Q165" s="311"/>
      <c r="R165" s="311"/>
      <c r="S165" s="311"/>
      <c r="T165" s="311"/>
      <c r="U165" s="311"/>
      <c r="V165" s="311"/>
      <c r="W165" s="311"/>
      <c r="X165" s="311"/>
      <c r="Y165" s="311"/>
      <c r="Z165" s="311"/>
    </row>
    <row r="166" ht="13.5" customHeight="1">
      <c r="A166" s="311"/>
      <c r="B166" s="311"/>
      <c r="C166" s="311"/>
      <c r="E166" s="311"/>
      <c r="F166" s="311"/>
      <c r="G166" s="311"/>
      <c r="H166" s="311"/>
      <c r="I166" s="311"/>
      <c r="J166" s="311"/>
      <c r="K166" s="311"/>
      <c r="L166" s="311"/>
      <c r="M166" s="311"/>
      <c r="N166" s="311"/>
      <c r="O166" s="311"/>
      <c r="P166" s="311"/>
      <c r="Q166" s="311"/>
      <c r="R166" s="311"/>
      <c r="S166" s="311"/>
      <c r="T166" s="311"/>
      <c r="U166" s="311"/>
      <c r="V166" s="311"/>
      <c r="W166" s="311"/>
      <c r="X166" s="311"/>
      <c r="Y166" s="311"/>
      <c r="Z166" s="311"/>
    </row>
    <row r="167" ht="13.5" customHeight="1">
      <c r="A167" s="311"/>
      <c r="B167" s="311"/>
      <c r="C167" s="311"/>
      <c r="E167" s="311"/>
      <c r="F167" s="311"/>
      <c r="G167" s="311"/>
      <c r="H167" s="311"/>
      <c r="I167" s="311"/>
      <c r="J167" s="311"/>
      <c r="K167" s="311"/>
      <c r="L167" s="311"/>
      <c r="M167" s="311"/>
      <c r="N167" s="311"/>
      <c r="O167" s="311"/>
      <c r="P167" s="311"/>
      <c r="Q167" s="311"/>
      <c r="R167" s="311"/>
      <c r="S167" s="311"/>
      <c r="T167" s="311"/>
      <c r="U167" s="311"/>
      <c r="V167" s="311"/>
      <c r="W167" s="311"/>
      <c r="X167" s="311"/>
      <c r="Y167" s="311"/>
      <c r="Z167" s="311"/>
    </row>
    <row r="168" ht="13.5" customHeight="1">
      <c r="A168" s="311"/>
      <c r="B168" s="311"/>
      <c r="C168" s="311"/>
      <c r="E168" s="311"/>
      <c r="F168" s="311"/>
      <c r="G168" s="311"/>
      <c r="H168" s="311"/>
      <c r="I168" s="311"/>
      <c r="J168" s="311"/>
      <c r="K168" s="311"/>
      <c r="L168" s="311"/>
      <c r="M168" s="311"/>
      <c r="N168" s="311"/>
      <c r="O168" s="311"/>
      <c r="P168" s="311"/>
      <c r="Q168" s="311"/>
      <c r="R168" s="311"/>
      <c r="S168" s="311"/>
      <c r="T168" s="311"/>
      <c r="U168" s="311"/>
      <c r="V168" s="311"/>
      <c r="W168" s="311"/>
      <c r="X168" s="311"/>
      <c r="Y168" s="311"/>
      <c r="Z168" s="311"/>
    </row>
    <row r="169" ht="13.5" customHeight="1">
      <c r="A169" s="311"/>
      <c r="B169" s="311"/>
      <c r="C169" s="311"/>
      <c r="E169" s="311"/>
      <c r="F169" s="311"/>
      <c r="G169" s="311"/>
      <c r="H169" s="311"/>
      <c r="I169" s="311"/>
      <c r="J169" s="311"/>
      <c r="K169" s="311"/>
      <c r="L169" s="311"/>
      <c r="M169" s="311"/>
      <c r="N169" s="311"/>
      <c r="O169" s="311"/>
      <c r="P169" s="311"/>
      <c r="Q169" s="311"/>
      <c r="R169" s="311"/>
      <c r="S169" s="311"/>
      <c r="T169" s="311"/>
      <c r="U169" s="311"/>
      <c r="V169" s="311"/>
      <c r="W169" s="311"/>
      <c r="X169" s="311"/>
      <c r="Y169" s="311"/>
      <c r="Z169" s="311"/>
    </row>
    <row r="170" ht="13.5" customHeight="1">
      <c r="A170" s="311"/>
      <c r="B170" s="311"/>
      <c r="C170" s="311"/>
      <c r="E170" s="311"/>
      <c r="F170" s="311"/>
      <c r="G170" s="311"/>
      <c r="H170" s="311"/>
      <c r="I170" s="311"/>
      <c r="J170" s="311"/>
      <c r="K170" s="311"/>
      <c r="L170" s="311"/>
      <c r="M170" s="311"/>
      <c r="N170" s="311"/>
      <c r="O170" s="311"/>
      <c r="P170" s="311"/>
      <c r="Q170" s="311"/>
      <c r="R170" s="311"/>
      <c r="S170" s="311"/>
      <c r="T170" s="311"/>
      <c r="U170" s="311"/>
      <c r="V170" s="311"/>
      <c r="W170" s="311"/>
      <c r="X170" s="311"/>
      <c r="Y170" s="311"/>
      <c r="Z170" s="311"/>
    </row>
    <row r="171" ht="13.5" customHeight="1">
      <c r="A171" s="311"/>
      <c r="B171" s="311"/>
      <c r="C171" s="311"/>
      <c r="E171" s="311"/>
      <c r="F171" s="311"/>
      <c r="G171" s="311"/>
      <c r="H171" s="311"/>
      <c r="I171" s="311"/>
      <c r="J171" s="311"/>
      <c r="K171" s="311"/>
      <c r="L171" s="311"/>
      <c r="M171" s="311"/>
      <c r="N171" s="311"/>
      <c r="O171" s="311"/>
      <c r="P171" s="311"/>
      <c r="Q171" s="311"/>
      <c r="R171" s="311"/>
      <c r="S171" s="311"/>
      <c r="T171" s="311"/>
      <c r="U171" s="311"/>
      <c r="V171" s="311"/>
      <c r="W171" s="311"/>
      <c r="X171" s="311"/>
      <c r="Y171" s="311"/>
      <c r="Z171" s="311"/>
    </row>
    <row r="172" ht="13.5" customHeight="1">
      <c r="A172" s="311"/>
      <c r="B172" s="311"/>
      <c r="C172" s="311"/>
      <c r="E172" s="311"/>
      <c r="F172" s="311"/>
      <c r="G172" s="311"/>
      <c r="H172" s="311"/>
      <c r="I172" s="311"/>
      <c r="J172" s="311"/>
      <c r="K172" s="311"/>
      <c r="L172" s="311"/>
      <c r="M172" s="311"/>
      <c r="N172" s="311"/>
      <c r="O172" s="311"/>
      <c r="P172" s="311"/>
      <c r="Q172" s="311"/>
      <c r="R172" s="311"/>
      <c r="S172" s="311"/>
      <c r="T172" s="311"/>
      <c r="U172" s="311"/>
      <c r="V172" s="311"/>
      <c r="W172" s="311"/>
      <c r="X172" s="311"/>
      <c r="Y172" s="311"/>
      <c r="Z172" s="311"/>
    </row>
    <row r="173" ht="13.5" customHeight="1">
      <c r="A173" s="311"/>
      <c r="B173" s="311"/>
      <c r="C173" s="311"/>
      <c r="E173" s="311"/>
      <c r="F173" s="311"/>
      <c r="G173" s="311"/>
      <c r="H173" s="311"/>
      <c r="I173" s="311"/>
      <c r="J173" s="311"/>
      <c r="K173" s="311"/>
      <c r="L173" s="311"/>
      <c r="M173" s="311"/>
      <c r="N173" s="311"/>
      <c r="O173" s="311"/>
      <c r="P173" s="311"/>
      <c r="Q173" s="311"/>
      <c r="R173" s="311"/>
      <c r="S173" s="311"/>
      <c r="T173" s="311"/>
      <c r="U173" s="311"/>
      <c r="V173" s="311"/>
      <c r="W173" s="311"/>
      <c r="X173" s="311"/>
      <c r="Y173" s="311"/>
      <c r="Z173" s="311"/>
    </row>
    <row r="174" ht="13.5" customHeight="1">
      <c r="A174" s="311"/>
      <c r="B174" s="311"/>
      <c r="C174" s="311"/>
      <c r="E174" s="311"/>
      <c r="F174" s="311"/>
      <c r="G174" s="311"/>
      <c r="H174" s="311"/>
      <c r="I174" s="311"/>
      <c r="J174" s="311"/>
      <c r="K174" s="311"/>
      <c r="L174" s="311"/>
      <c r="M174" s="311"/>
      <c r="N174" s="311"/>
      <c r="O174" s="311"/>
      <c r="P174" s="311"/>
      <c r="Q174" s="311"/>
      <c r="R174" s="311"/>
      <c r="S174" s="311"/>
      <c r="T174" s="311"/>
      <c r="U174" s="311"/>
      <c r="V174" s="311"/>
      <c r="W174" s="311"/>
      <c r="X174" s="311"/>
      <c r="Y174" s="311"/>
      <c r="Z174" s="311"/>
    </row>
    <row r="175" ht="13.5" customHeight="1">
      <c r="A175" s="311"/>
      <c r="B175" s="311"/>
      <c r="C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311"/>
      <c r="V175" s="311"/>
      <c r="W175" s="311"/>
      <c r="X175" s="311"/>
      <c r="Y175" s="311"/>
      <c r="Z175" s="311"/>
    </row>
    <row r="176" ht="13.5" customHeight="1">
      <c r="A176" s="311"/>
      <c r="B176" s="311"/>
      <c r="C176" s="311"/>
      <c r="E176" s="311"/>
      <c r="F176" s="311"/>
      <c r="G176" s="311"/>
      <c r="H176" s="311"/>
      <c r="I176" s="311"/>
      <c r="J176" s="311"/>
      <c r="K176" s="311"/>
      <c r="L176" s="311"/>
      <c r="M176" s="311"/>
      <c r="N176" s="311"/>
      <c r="O176" s="311"/>
      <c r="P176" s="311"/>
      <c r="Q176" s="311"/>
      <c r="R176" s="311"/>
      <c r="S176" s="311"/>
      <c r="T176" s="311"/>
      <c r="U176" s="311"/>
      <c r="V176" s="311"/>
      <c r="W176" s="311"/>
      <c r="X176" s="311"/>
      <c r="Y176" s="311"/>
      <c r="Z176" s="311"/>
    </row>
    <row r="177" ht="13.5" customHeight="1">
      <c r="A177" s="311"/>
      <c r="B177" s="311"/>
      <c r="C177" s="311"/>
      <c r="E177" s="311"/>
      <c r="F177" s="311"/>
      <c r="G177" s="311"/>
      <c r="H177" s="311"/>
      <c r="I177" s="311"/>
      <c r="J177" s="311"/>
      <c r="K177" s="311"/>
      <c r="L177" s="311"/>
      <c r="M177" s="311"/>
      <c r="N177" s="311"/>
      <c r="O177" s="311"/>
      <c r="P177" s="311"/>
      <c r="Q177" s="311"/>
      <c r="R177" s="311"/>
      <c r="S177" s="311"/>
      <c r="T177" s="311"/>
      <c r="U177" s="311"/>
      <c r="V177" s="311"/>
      <c r="W177" s="311"/>
      <c r="X177" s="311"/>
      <c r="Y177" s="311"/>
      <c r="Z177" s="311"/>
    </row>
    <row r="178" ht="13.5" customHeight="1">
      <c r="A178" s="311"/>
      <c r="B178" s="311"/>
      <c r="C178" s="311"/>
      <c r="E178" s="311"/>
      <c r="F178" s="311"/>
      <c r="G178" s="311"/>
      <c r="H178" s="311"/>
      <c r="I178" s="311"/>
      <c r="J178" s="311"/>
      <c r="K178" s="311"/>
      <c r="L178" s="311"/>
      <c r="M178" s="311"/>
      <c r="N178" s="311"/>
      <c r="O178" s="311"/>
      <c r="P178" s="311"/>
      <c r="Q178" s="311"/>
      <c r="R178" s="311"/>
      <c r="S178" s="311"/>
      <c r="T178" s="311"/>
      <c r="U178" s="311"/>
      <c r="V178" s="311"/>
      <c r="W178" s="311"/>
      <c r="X178" s="311"/>
      <c r="Y178" s="311"/>
      <c r="Z178" s="311"/>
    </row>
    <row r="179" ht="13.5" customHeight="1">
      <c r="A179" s="311"/>
      <c r="B179" s="311"/>
      <c r="C179" s="311"/>
      <c r="E179" s="311"/>
      <c r="F179" s="311"/>
      <c r="G179" s="311"/>
      <c r="H179" s="311"/>
      <c r="I179" s="311"/>
      <c r="J179" s="311"/>
      <c r="K179" s="311"/>
      <c r="L179" s="311"/>
      <c r="M179" s="311"/>
      <c r="N179" s="311"/>
      <c r="O179" s="311"/>
      <c r="P179" s="311"/>
      <c r="Q179" s="311"/>
      <c r="R179" s="311"/>
      <c r="S179" s="311"/>
      <c r="T179" s="311"/>
      <c r="U179" s="311"/>
      <c r="V179" s="311"/>
      <c r="W179" s="311"/>
      <c r="X179" s="311"/>
      <c r="Y179" s="311"/>
      <c r="Z179" s="311"/>
    </row>
    <row r="180" ht="13.5" customHeight="1">
      <c r="A180" s="311"/>
      <c r="B180" s="311"/>
      <c r="C180" s="311"/>
      <c r="E180" s="311"/>
      <c r="F180" s="311"/>
      <c r="G180" s="311"/>
      <c r="H180" s="311"/>
      <c r="I180" s="311"/>
      <c r="J180" s="311"/>
      <c r="K180" s="311"/>
      <c r="L180" s="311"/>
      <c r="M180" s="311"/>
      <c r="N180" s="311"/>
      <c r="O180" s="311"/>
      <c r="P180" s="311"/>
      <c r="Q180" s="311"/>
      <c r="R180" s="311"/>
      <c r="S180" s="311"/>
      <c r="T180" s="311"/>
      <c r="U180" s="311"/>
      <c r="V180" s="311"/>
      <c r="W180" s="311"/>
      <c r="X180" s="311"/>
      <c r="Y180" s="311"/>
      <c r="Z180" s="311"/>
    </row>
    <row r="181" ht="13.5" customHeight="1">
      <c r="A181" s="311"/>
      <c r="B181" s="311"/>
      <c r="C181" s="311"/>
      <c r="E181" s="311"/>
      <c r="F181" s="311"/>
      <c r="G181" s="311"/>
      <c r="H181" s="311"/>
      <c r="I181" s="311"/>
      <c r="J181" s="311"/>
      <c r="K181" s="311"/>
      <c r="L181" s="311"/>
      <c r="M181" s="311"/>
      <c r="N181" s="311"/>
      <c r="O181" s="311"/>
      <c r="P181" s="311"/>
      <c r="Q181" s="311"/>
      <c r="R181" s="311"/>
      <c r="S181" s="311"/>
      <c r="T181" s="311"/>
      <c r="U181" s="311"/>
      <c r="V181" s="311"/>
      <c r="W181" s="311"/>
      <c r="X181" s="311"/>
      <c r="Y181" s="311"/>
      <c r="Z181" s="311"/>
    </row>
    <row r="182" ht="13.5" customHeight="1">
      <c r="A182" s="311"/>
      <c r="B182" s="311"/>
      <c r="C182" s="311"/>
      <c r="E182" s="311"/>
      <c r="F182" s="311"/>
      <c r="G182" s="311"/>
      <c r="H182" s="311"/>
      <c r="I182" s="311"/>
      <c r="J182" s="311"/>
      <c r="K182" s="311"/>
      <c r="L182" s="311"/>
      <c r="M182" s="311"/>
      <c r="N182" s="311"/>
      <c r="O182" s="311"/>
      <c r="P182" s="311"/>
      <c r="Q182" s="311"/>
      <c r="R182" s="311"/>
      <c r="S182" s="311"/>
      <c r="T182" s="311"/>
      <c r="U182" s="311"/>
      <c r="V182" s="311"/>
      <c r="W182" s="311"/>
      <c r="X182" s="311"/>
      <c r="Y182" s="311"/>
      <c r="Z182" s="311"/>
    </row>
    <row r="183" ht="13.5" customHeight="1">
      <c r="A183" s="311"/>
      <c r="B183" s="311"/>
      <c r="C183" s="311"/>
      <c r="E183" s="311"/>
      <c r="F183" s="311"/>
      <c r="G183" s="311"/>
      <c r="H183" s="311"/>
      <c r="I183" s="311"/>
      <c r="J183" s="311"/>
      <c r="K183" s="311"/>
      <c r="L183" s="311"/>
      <c r="M183" s="311"/>
      <c r="N183" s="311"/>
      <c r="O183" s="311"/>
      <c r="P183" s="311"/>
      <c r="Q183" s="311"/>
      <c r="R183" s="311"/>
      <c r="S183" s="311"/>
      <c r="T183" s="311"/>
      <c r="U183" s="311"/>
      <c r="V183" s="311"/>
      <c r="W183" s="311"/>
      <c r="X183" s="311"/>
      <c r="Y183" s="311"/>
      <c r="Z183" s="311"/>
    </row>
    <row r="184" ht="13.5" customHeight="1">
      <c r="A184" s="311"/>
      <c r="B184" s="311"/>
      <c r="C184" s="311"/>
      <c r="E184" s="311"/>
      <c r="F184" s="311"/>
      <c r="G184" s="311"/>
      <c r="H184" s="311"/>
      <c r="I184" s="311"/>
      <c r="J184" s="311"/>
      <c r="K184" s="311"/>
      <c r="L184" s="311"/>
      <c r="M184" s="311"/>
      <c r="N184" s="311"/>
      <c r="O184" s="311"/>
      <c r="P184" s="311"/>
      <c r="Q184" s="311"/>
      <c r="R184" s="311"/>
      <c r="S184" s="311"/>
      <c r="T184" s="311"/>
      <c r="U184" s="311"/>
      <c r="V184" s="311"/>
      <c r="W184" s="311"/>
      <c r="X184" s="311"/>
      <c r="Y184" s="311"/>
      <c r="Z184" s="311"/>
    </row>
    <row r="185" ht="13.5" customHeight="1">
      <c r="A185" s="311"/>
      <c r="B185" s="311"/>
      <c r="C185" s="311"/>
      <c r="E185" s="311"/>
      <c r="F185" s="311"/>
      <c r="G185" s="311"/>
      <c r="H185" s="311"/>
      <c r="I185" s="311"/>
      <c r="J185" s="311"/>
      <c r="K185" s="311"/>
      <c r="L185" s="311"/>
      <c r="M185" s="311"/>
      <c r="N185" s="311"/>
      <c r="O185" s="311"/>
      <c r="P185" s="311"/>
      <c r="Q185" s="311"/>
      <c r="R185" s="311"/>
      <c r="S185" s="311"/>
      <c r="T185" s="311"/>
      <c r="U185" s="311"/>
      <c r="V185" s="311"/>
      <c r="W185" s="311"/>
      <c r="X185" s="311"/>
      <c r="Y185" s="311"/>
      <c r="Z185" s="311"/>
    </row>
    <row r="186" ht="13.5" customHeight="1">
      <c r="A186" s="311"/>
      <c r="B186" s="311"/>
      <c r="C186" s="311"/>
      <c r="E186" s="311"/>
      <c r="F186" s="311"/>
      <c r="G186" s="311"/>
      <c r="H186" s="311"/>
      <c r="I186" s="311"/>
      <c r="J186" s="311"/>
      <c r="K186" s="311"/>
      <c r="L186" s="311"/>
      <c r="M186" s="311"/>
      <c r="N186" s="311"/>
      <c r="O186" s="311"/>
      <c r="P186" s="311"/>
      <c r="Q186" s="311"/>
      <c r="R186" s="311"/>
      <c r="S186" s="311"/>
      <c r="T186" s="311"/>
      <c r="U186" s="311"/>
      <c r="V186" s="311"/>
      <c r="W186" s="311"/>
      <c r="X186" s="311"/>
      <c r="Y186" s="311"/>
      <c r="Z186" s="311"/>
    </row>
    <row r="187" ht="13.5" customHeight="1">
      <c r="A187" s="311"/>
      <c r="B187" s="311"/>
      <c r="C187" s="311"/>
      <c r="E187" s="311"/>
      <c r="F187" s="311"/>
      <c r="G187" s="311"/>
      <c r="H187" s="311"/>
      <c r="I187" s="311"/>
      <c r="J187" s="311"/>
      <c r="K187" s="311"/>
      <c r="L187" s="311"/>
      <c r="M187" s="311"/>
      <c r="N187" s="311"/>
      <c r="O187" s="311"/>
      <c r="P187" s="311"/>
      <c r="Q187" s="311"/>
      <c r="R187" s="311"/>
      <c r="S187" s="311"/>
      <c r="T187" s="311"/>
      <c r="U187" s="311"/>
      <c r="V187" s="311"/>
      <c r="W187" s="311"/>
      <c r="X187" s="311"/>
      <c r="Y187" s="311"/>
      <c r="Z187" s="311"/>
    </row>
    <row r="188" ht="13.5" customHeight="1">
      <c r="A188" s="311"/>
      <c r="B188" s="311"/>
      <c r="C188" s="311"/>
      <c r="E188" s="311"/>
      <c r="F188" s="311"/>
      <c r="G188" s="311"/>
      <c r="H188" s="311"/>
      <c r="I188" s="311"/>
      <c r="J188" s="311"/>
      <c r="K188" s="311"/>
      <c r="L188" s="311"/>
      <c r="M188" s="311"/>
      <c r="N188" s="311"/>
      <c r="O188" s="311"/>
      <c r="P188" s="311"/>
      <c r="Q188" s="311"/>
      <c r="R188" s="311"/>
      <c r="S188" s="311"/>
      <c r="T188" s="311"/>
      <c r="U188" s="311"/>
      <c r="V188" s="311"/>
      <c r="W188" s="311"/>
      <c r="X188" s="311"/>
      <c r="Y188" s="311"/>
      <c r="Z188" s="311"/>
    </row>
    <row r="189" ht="13.5" customHeight="1">
      <c r="A189" s="311"/>
      <c r="B189" s="311"/>
      <c r="C189" s="311"/>
      <c r="E189" s="311"/>
      <c r="F189" s="311"/>
      <c r="G189" s="311"/>
      <c r="H189" s="311"/>
      <c r="I189" s="311"/>
      <c r="J189" s="311"/>
      <c r="K189" s="311"/>
      <c r="L189" s="311"/>
      <c r="M189" s="311"/>
      <c r="N189" s="311"/>
      <c r="O189" s="311"/>
      <c r="P189" s="311"/>
      <c r="Q189" s="311"/>
      <c r="R189" s="311"/>
      <c r="S189" s="311"/>
      <c r="T189" s="311"/>
      <c r="U189" s="311"/>
      <c r="V189" s="311"/>
      <c r="W189" s="311"/>
      <c r="X189" s="311"/>
      <c r="Y189" s="311"/>
      <c r="Z189" s="311"/>
    </row>
    <row r="190" ht="13.5" customHeight="1">
      <c r="A190" s="311"/>
      <c r="B190" s="311"/>
      <c r="C190" s="311"/>
      <c r="E190" s="311"/>
      <c r="F190" s="311"/>
      <c r="G190" s="311"/>
      <c r="H190" s="311"/>
      <c r="I190" s="311"/>
      <c r="J190" s="311"/>
      <c r="K190" s="311"/>
      <c r="L190" s="311"/>
      <c r="M190" s="311"/>
      <c r="N190" s="311"/>
      <c r="O190" s="311"/>
      <c r="P190" s="311"/>
      <c r="Q190" s="311"/>
      <c r="R190" s="311"/>
      <c r="S190" s="311"/>
      <c r="T190" s="311"/>
      <c r="U190" s="311"/>
      <c r="V190" s="311"/>
      <c r="W190" s="311"/>
      <c r="X190" s="311"/>
      <c r="Y190" s="311"/>
      <c r="Z190" s="311"/>
    </row>
    <row r="191" ht="13.5" customHeight="1">
      <c r="A191" s="311"/>
      <c r="B191" s="311"/>
      <c r="C191" s="311"/>
      <c r="E191" s="311"/>
      <c r="F191" s="311"/>
      <c r="G191" s="311"/>
      <c r="H191" s="311"/>
      <c r="I191" s="311"/>
      <c r="J191" s="311"/>
      <c r="K191" s="311"/>
      <c r="L191" s="311"/>
      <c r="M191" s="311"/>
      <c r="N191" s="311"/>
      <c r="O191" s="311"/>
      <c r="P191" s="311"/>
      <c r="Q191" s="311"/>
      <c r="R191" s="311"/>
      <c r="S191" s="311"/>
      <c r="T191" s="311"/>
      <c r="U191" s="311"/>
      <c r="V191" s="311"/>
      <c r="W191" s="311"/>
      <c r="X191" s="311"/>
      <c r="Y191" s="311"/>
      <c r="Z191" s="311"/>
    </row>
    <row r="192" ht="13.5" customHeight="1">
      <c r="A192" s="311"/>
      <c r="B192" s="311"/>
      <c r="C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311"/>
      <c r="T192" s="311"/>
      <c r="U192" s="311"/>
      <c r="V192" s="311"/>
      <c r="W192" s="311"/>
      <c r="X192" s="311"/>
      <c r="Y192" s="311"/>
      <c r="Z192" s="311"/>
    </row>
    <row r="193" ht="13.5" customHeight="1">
      <c r="A193" s="311"/>
      <c r="B193" s="311"/>
      <c r="C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311"/>
      <c r="T193" s="311"/>
      <c r="U193" s="311"/>
      <c r="V193" s="311"/>
      <c r="W193" s="311"/>
      <c r="X193" s="311"/>
      <c r="Y193" s="311"/>
      <c r="Z193" s="311"/>
    </row>
    <row r="194" ht="13.5" customHeight="1">
      <c r="A194" s="311"/>
      <c r="B194" s="311"/>
      <c r="C194" s="311"/>
      <c r="E194" s="311"/>
      <c r="F194" s="311"/>
      <c r="G194" s="311"/>
      <c r="H194" s="311"/>
      <c r="I194" s="311"/>
      <c r="J194" s="311"/>
      <c r="K194" s="311"/>
      <c r="L194" s="311"/>
      <c r="M194" s="311"/>
      <c r="N194" s="311"/>
      <c r="O194" s="311"/>
      <c r="P194" s="311"/>
      <c r="Q194" s="311"/>
      <c r="R194" s="311"/>
      <c r="S194" s="311"/>
      <c r="T194" s="311"/>
      <c r="U194" s="311"/>
      <c r="V194" s="311"/>
      <c r="W194" s="311"/>
      <c r="X194" s="311"/>
      <c r="Y194" s="311"/>
      <c r="Z194" s="311"/>
    </row>
    <row r="195" ht="13.5" customHeight="1">
      <c r="A195" s="311"/>
      <c r="B195" s="311"/>
      <c r="C195" s="311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311"/>
    </row>
    <row r="196" ht="13.5" customHeight="1">
      <c r="A196" s="311"/>
      <c r="B196" s="311"/>
      <c r="C196" s="311"/>
      <c r="E196" s="311"/>
      <c r="F196" s="311"/>
      <c r="G196" s="311"/>
      <c r="H196" s="311"/>
      <c r="I196" s="311"/>
      <c r="J196" s="311"/>
      <c r="K196" s="311"/>
      <c r="L196" s="311"/>
      <c r="M196" s="311"/>
      <c r="N196" s="311"/>
      <c r="O196" s="311"/>
      <c r="P196" s="311"/>
      <c r="Q196" s="311"/>
      <c r="R196" s="311"/>
      <c r="S196" s="311"/>
      <c r="T196" s="311"/>
      <c r="U196" s="311"/>
      <c r="V196" s="311"/>
      <c r="W196" s="311"/>
      <c r="X196" s="311"/>
      <c r="Y196" s="311"/>
      <c r="Z196" s="311"/>
    </row>
    <row r="197" ht="13.5" customHeight="1">
      <c r="A197" s="311"/>
      <c r="B197" s="311"/>
      <c r="C197" s="311"/>
      <c r="E197" s="311"/>
      <c r="F197" s="311"/>
      <c r="G197" s="311"/>
      <c r="H197" s="311"/>
      <c r="I197" s="311"/>
      <c r="J197" s="311"/>
      <c r="K197" s="311"/>
      <c r="L197" s="311"/>
      <c r="M197" s="311"/>
      <c r="N197" s="311"/>
      <c r="O197" s="311"/>
      <c r="P197" s="311"/>
      <c r="Q197" s="311"/>
      <c r="R197" s="311"/>
      <c r="S197" s="311"/>
      <c r="T197" s="311"/>
      <c r="U197" s="311"/>
      <c r="V197" s="311"/>
      <c r="W197" s="311"/>
      <c r="X197" s="311"/>
      <c r="Y197" s="311"/>
      <c r="Z197" s="311"/>
    </row>
    <row r="198" ht="13.5" customHeight="1">
      <c r="A198" s="311"/>
      <c r="B198" s="311"/>
      <c r="C198" s="311"/>
      <c r="E198" s="311"/>
      <c r="F198" s="311"/>
      <c r="G198" s="311"/>
      <c r="H198" s="311"/>
      <c r="I198" s="311"/>
      <c r="J198" s="311"/>
      <c r="K198" s="311"/>
      <c r="L198" s="311"/>
      <c r="M198" s="311"/>
      <c r="N198" s="311"/>
      <c r="O198" s="311"/>
      <c r="P198" s="311"/>
      <c r="Q198" s="311"/>
      <c r="R198" s="311"/>
      <c r="S198" s="311"/>
      <c r="T198" s="311"/>
      <c r="U198" s="311"/>
      <c r="V198" s="311"/>
      <c r="W198" s="311"/>
      <c r="X198" s="311"/>
      <c r="Y198" s="311"/>
      <c r="Z198" s="311"/>
    </row>
    <row r="199" ht="13.5" customHeight="1">
      <c r="A199" s="311"/>
      <c r="B199" s="311"/>
      <c r="C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311"/>
      <c r="T199" s="311"/>
      <c r="U199" s="311"/>
      <c r="V199" s="311"/>
      <c r="W199" s="311"/>
      <c r="X199" s="311"/>
      <c r="Y199" s="311"/>
      <c r="Z199" s="311"/>
    </row>
    <row r="200" ht="13.5" customHeight="1">
      <c r="A200" s="311"/>
      <c r="B200" s="311"/>
      <c r="C200" s="311"/>
      <c r="E200" s="311"/>
      <c r="F200" s="311"/>
      <c r="G200" s="311"/>
      <c r="H200" s="311"/>
      <c r="I200" s="311"/>
      <c r="J200" s="311"/>
      <c r="K200" s="311"/>
      <c r="L200" s="311"/>
      <c r="M200" s="311"/>
      <c r="N200" s="311"/>
      <c r="O200" s="311"/>
      <c r="P200" s="311"/>
      <c r="Q200" s="311"/>
      <c r="R200" s="311"/>
      <c r="S200" s="311"/>
      <c r="T200" s="311"/>
      <c r="U200" s="311"/>
      <c r="V200" s="311"/>
      <c r="W200" s="311"/>
      <c r="X200" s="311"/>
      <c r="Y200" s="311"/>
      <c r="Z200" s="311"/>
    </row>
    <row r="201" ht="13.5" customHeight="1">
      <c r="A201" s="311"/>
      <c r="B201" s="311"/>
      <c r="C201" s="311"/>
      <c r="E201" s="311"/>
      <c r="F201" s="311"/>
      <c r="G201" s="311"/>
      <c r="H201" s="311"/>
      <c r="I201" s="311"/>
      <c r="J201" s="311"/>
      <c r="K201" s="311"/>
      <c r="L201" s="311"/>
      <c r="M201" s="311"/>
      <c r="N201" s="311"/>
      <c r="O201" s="311"/>
      <c r="P201" s="311"/>
      <c r="Q201" s="311"/>
      <c r="R201" s="311"/>
      <c r="S201" s="311"/>
      <c r="T201" s="311"/>
      <c r="U201" s="311"/>
      <c r="V201" s="311"/>
      <c r="W201" s="311"/>
      <c r="X201" s="311"/>
      <c r="Y201" s="311"/>
      <c r="Z201" s="311"/>
    </row>
    <row r="202" ht="13.5" customHeight="1">
      <c r="A202" s="311"/>
      <c r="B202" s="311"/>
      <c r="C202" s="311"/>
      <c r="E202" s="311"/>
      <c r="F202" s="311"/>
      <c r="G202" s="311"/>
      <c r="H202" s="311"/>
      <c r="I202" s="311"/>
      <c r="J202" s="311"/>
      <c r="K202" s="311"/>
      <c r="L202" s="311"/>
      <c r="M202" s="311"/>
      <c r="N202" s="311"/>
      <c r="O202" s="311"/>
      <c r="P202" s="311"/>
      <c r="Q202" s="311"/>
      <c r="R202" s="311"/>
      <c r="S202" s="311"/>
      <c r="T202" s="311"/>
      <c r="U202" s="311"/>
      <c r="V202" s="311"/>
      <c r="W202" s="311"/>
      <c r="X202" s="311"/>
      <c r="Y202" s="311"/>
      <c r="Z202" s="311"/>
    </row>
    <row r="203" ht="13.5" customHeight="1">
      <c r="A203" s="311"/>
      <c r="B203" s="311"/>
      <c r="C203" s="311"/>
      <c r="E203" s="311"/>
      <c r="F203" s="311"/>
      <c r="G203" s="311"/>
      <c r="H203" s="311"/>
      <c r="I203" s="311"/>
      <c r="J203" s="311"/>
      <c r="K203" s="311"/>
      <c r="L203" s="311"/>
      <c r="M203" s="311"/>
      <c r="N203" s="311"/>
      <c r="O203" s="311"/>
      <c r="P203" s="311"/>
      <c r="Q203" s="311"/>
      <c r="R203" s="311"/>
      <c r="S203" s="311"/>
      <c r="T203" s="311"/>
      <c r="U203" s="311"/>
      <c r="V203" s="311"/>
      <c r="W203" s="311"/>
      <c r="X203" s="311"/>
      <c r="Y203" s="311"/>
      <c r="Z203" s="311"/>
    </row>
    <row r="204" ht="13.5" customHeight="1">
      <c r="A204" s="311"/>
      <c r="B204" s="311"/>
      <c r="C204" s="311"/>
      <c r="E204" s="311"/>
      <c r="F204" s="311"/>
      <c r="G204" s="311"/>
      <c r="H204" s="311"/>
      <c r="I204" s="311"/>
      <c r="J204" s="311"/>
      <c r="K204" s="311"/>
      <c r="L204" s="311"/>
      <c r="M204" s="311"/>
      <c r="N204" s="311"/>
      <c r="O204" s="311"/>
      <c r="P204" s="311"/>
      <c r="Q204" s="311"/>
      <c r="R204" s="311"/>
      <c r="S204" s="311"/>
      <c r="T204" s="311"/>
      <c r="U204" s="311"/>
      <c r="V204" s="311"/>
      <c r="W204" s="311"/>
      <c r="X204" s="311"/>
      <c r="Y204" s="311"/>
      <c r="Z204" s="311"/>
    </row>
    <row r="205" ht="13.5" customHeight="1">
      <c r="A205" s="311"/>
      <c r="B205" s="311"/>
      <c r="C205" s="311"/>
      <c r="E205" s="311"/>
      <c r="F205" s="311"/>
      <c r="G205" s="311"/>
      <c r="H205" s="311"/>
      <c r="I205" s="311"/>
      <c r="J205" s="311"/>
      <c r="K205" s="311"/>
      <c r="L205" s="311"/>
      <c r="M205" s="311"/>
      <c r="N205" s="311"/>
      <c r="O205" s="311"/>
      <c r="P205" s="311"/>
      <c r="Q205" s="311"/>
      <c r="R205" s="311"/>
      <c r="S205" s="311"/>
      <c r="T205" s="311"/>
      <c r="U205" s="311"/>
      <c r="V205" s="311"/>
      <c r="W205" s="311"/>
      <c r="X205" s="311"/>
      <c r="Y205" s="311"/>
      <c r="Z205" s="311"/>
    </row>
    <row r="206" ht="13.5" customHeight="1">
      <c r="A206" s="311"/>
      <c r="B206" s="311"/>
      <c r="C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311"/>
      <c r="T206" s="311"/>
      <c r="U206" s="311"/>
      <c r="V206" s="311"/>
      <c r="W206" s="311"/>
      <c r="X206" s="311"/>
      <c r="Y206" s="311"/>
      <c r="Z206" s="311"/>
    </row>
    <row r="207" ht="13.5" customHeight="1">
      <c r="A207" s="311"/>
      <c r="B207" s="311"/>
      <c r="C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311"/>
      <c r="T207" s="311"/>
      <c r="U207" s="311"/>
      <c r="V207" s="311"/>
      <c r="W207" s="311"/>
      <c r="X207" s="311"/>
      <c r="Y207" s="311"/>
      <c r="Z207" s="311"/>
    </row>
    <row r="208" ht="13.5" customHeight="1">
      <c r="A208" s="311"/>
      <c r="B208" s="311"/>
      <c r="C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311"/>
      <c r="T208" s="311"/>
      <c r="U208" s="311"/>
      <c r="V208" s="311"/>
      <c r="W208" s="311"/>
      <c r="X208" s="311"/>
      <c r="Y208" s="311"/>
      <c r="Z208" s="311"/>
    </row>
    <row r="209" ht="13.5" customHeight="1">
      <c r="A209" s="311"/>
      <c r="B209" s="311"/>
      <c r="C209" s="311"/>
      <c r="E209" s="311"/>
      <c r="F209" s="311"/>
      <c r="G209" s="311"/>
      <c r="H209" s="311"/>
      <c r="I209" s="311"/>
      <c r="J209" s="311"/>
      <c r="K209" s="311"/>
      <c r="L209" s="311"/>
      <c r="M209" s="311"/>
      <c r="N209" s="311"/>
      <c r="O209" s="311"/>
      <c r="P209" s="311"/>
      <c r="Q209" s="311"/>
      <c r="R209" s="311"/>
      <c r="S209" s="311"/>
      <c r="T209" s="311"/>
      <c r="U209" s="311"/>
      <c r="V209" s="311"/>
      <c r="W209" s="311"/>
      <c r="X209" s="311"/>
      <c r="Y209" s="311"/>
      <c r="Z209" s="311"/>
    </row>
    <row r="210" ht="13.5" customHeight="1">
      <c r="A210" s="311"/>
      <c r="B210" s="311"/>
      <c r="C210" s="311"/>
      <c r="E210" s="311"/>
      <c r="F210" s="311"/>
      <c r="G210" s="311"/>
      <c r="H210" s="311"/>
      <c r="I210" s="311"/>
      <c r="J210" s="311"/>
      <c r="K210" s="311"/>
      <c r="L210" s="311"/>
      <c r="M210" s="311"/>
      <c r="N210" s="311"/>
      <c r="O210" s="311"/>
      <c r="P210" s="311"/>
      <c r="Q210" s="311"/>
      <c r="R210" s="311"/>
      <c r="S210" s="311"/>
      <c r="T210" s="311"/>
      <c r="U210" s="311"/>
      <c r="V210" s="311"/>
      <c r="W210" s="311"/>
      <c r="X210" s="311"/>
      <c r="Y210" s="311"/>
      <c r="Z210" s="311"/>
    </row>
    <row r="211" ht="13.5" customHeight="1">
      <c r="A211" s="311"/>
      <c r="B211" s="311"/>
      <c r="C211" s="311"/>
      <c r="E211" s="311"/>
      <c r="F211" s="311"/>
      <c r="G211" s="311"/>
      <c r="H211" s="311"/>
      <c r="I211" s="311"/>
      <c r="J211" s="311"/>
      <c r="K211" s="311"/>
      <c r="L211" s="311"/>
      <c r="M211" s="311"/>
      <c r="N211" s="311"/>
      <c r="O211" s="311"/>
      <c r="P211" s="311"/>
      <c r="Q211" s="311"/>
      <c r="R211" s="311"/>
      <c r="S211" s="311"/>
      <c r="T211" s="311"/>
      <c r="U211" s="311"/>
      <c r="V211" s="311"/>
      <c r="W211" s="311"/>
      <c r="X211" s="311"/>
      <c r="Y211" s="311"/>
      <c r="Z211" s="311"/>
    </row>
    <row r="212" ht="13.5" customHeight="1">
      <c r="A212" s="311"/>
      <c r="B212" s="311"/>
      <c r="C212" s="311"/>
      <c r="E212" s="311"/>
      <c r="F212" s="311"/>
      <c r="G212" s="311"/>
      <c r="H212" s="311"/>
      <c r="I212" s="311"/>
      <c r="J212" s="311"/>
      <c r="K212" s="311"/>
      <c r="L212" s="311"/>
      <c r="M212" s="311"/>
      <c r="N212" s="311"/>
      <c r="O212" s="311"/>
      <c r="P212" s="311"/>
      <c r="Q212" s="311"/>
      <c r="R212" s="311"/>
      <c r="S212" s="311"/>
      <c r="T212" s="311"/>
      <c r="U212" s="311"/>
      <c r="V212" s="311"/>
      <c r="W212" s="311"/>
      <c r="X212" s="311"/>
      <c r="Y212" s="311"/>
      <c r="Z212" s="311"/>
    </row>
    <row r="213" ht="13.5" customHeight="1">
      <c r="A213" s="311"/>
      <c r="B213" s="311"/>
      <c r="C213" s="311"/>
      <c r="E213" s="311"/>
      <c r="F213" s="311"/>
      <c r="G213" s="311"/>
      <c r="H213" s="311"/>
      <c r="I213" s="311"/>
      <c r="J213" s="311"/>
      <c r="K213" s="311"/>
      <c r="L213" s="311"/>
      <c r="M213" s="311"/>
      <c r="N213" s="311"/>
      <c r="O213" s="311"/>
      <c r="P213" s="311"/>
      <c r="Q213" s="311"/>
      <c r="R213" s="311"/>
      <c r="S213" s="311"/>
      <c r="T213" s="311"/>
      <c r="U213" s="311"/>
      <c r="V213" s="311"/>
      <c r="W213" s="311"/>
      <c r="X213" s="311"/>
      <c r="Y213" s="311"/>
      <c r="Z213" s="311"/>
    </row>
    <row r="214" ht="13.5" customHeight="1">
      <c r="A214" s="311"/>
      <c r="B214" s="311"/>
      <c r="C214" s="311"/>
      <c r="E214" s="311"/>
      <c r="F214" s="311"/>
      <c r="G214" s="311"/>
      <c r="H214" s="311"/>
      <c r="I214" s="311"/>
      <c r="J214" s="311"/>
      <c r="K214" s="311"/>
      <c r="L214" s="311"/>
      <c r="M214" s="311"/>
      <c r="N214" s="311"/>
      <c r="O214" s="311"/>
      <c r="P214" s="311"/>
      <c r="Q214" s="311"/>
      <c r="R214" s="311"/>
      <c r="S214" s="311"/>
      <c r="T214" s="311"/>
      <c r="U214" s="311"/>
      <c r="V214" s="311"/>
      <c r="W214" s="311"/>
      <c r="X214" s="311"/>
      <c r="Y214" s="311"/>
      <c r="Z214" s="311"/>
    </row>
    <row r="215" ht="13.5" customHeight="1">
      <c r="A215" s="311"/>
      <c r="B215" s="311"/>
      <c r="C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311"/>
      <c r="T215" s="311"/>
      <c r="U215" s="311"/>
      <c r="V215" s="311"/>
      <c r="W215" s="311"/>
      <c r="X215" s="311"/>
      <c r="Y215" s="311"/>
      <c r="Z215" s="311"/>
    </row>
    <row r="216" ht="13.5" customHeight="1">
      <c r="A216" s="311"/>
      <c r="B216" s="311"/>
      <c r="C216" s="311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311"/>
      <c r="T216" s="311"/>
      <c r="U216" s="311"/>
      <c r="V216" s="311"/>
      <c r="W216" s="311"/>
      <c r="X216" s="311"/>
      <c r="Y216" s="311"/>
      <c r="Z216" s="311"/>
    </row>
    <row r="217" ht="13.5" customHeight="1">
      <c r="A217" s="311"/>
      <c r="B217" s="311"/>
      <c r="C217" s="311"/>
      <c r="E217" s="311"/>
      <c r="F217" s="311"/>
      <c r="G217" s="311"/>
      <c r="H217" s="311"/>
      <c r="I217" s="311"/>
      <c r="J217" s="311"/>
      <c r="K217" s="311"/>
      <c r="L217" s="311"/>
      <c r="M217" s="311"/>
      <c r="N217" s="311"/>
      <c r="O217" s="311"/>
      <c r="P217" s="311"/>
      <c r="Q217" s="311"/>
      <c r="R217" s="311"/>
      <c r="S217" s="311"/>
      <c r="T217" s="311"/>
      <c r="U217" s="311"/>
      <c r="V217" s="311"/>
      <c r="W217" s="311"/>
      <c r="X217" s="311"/>
      <c r="Y217" s="311"/>
      <c r="Z217" s="311"/>
    </row>
    <row r="218" ht="13.5" customHeight="1">
      <c r="A218" s="311"/>
      <c r="B218" s="311"/>
      <c r="C218" s="311"/>
      <c r="E218" s="311"/>
      <c r="F218" s="311"/>
      <c r="G218" s="311"/>
      <c r="H218" s="311"/>
      <c r="I218" s="311"/>
      <c r="J218" s="311"/>
      <c r="K218" s="311"/>
      <c r="L218" s="311"/>
      <c r="M218" s="311"/>
      <c r="N218" s="311"/>
      <c r="O218" s="311"/>
      <c r="P218" s="311"/>
      <c r="Q218" s="311"/>
      <c r="R218" s="311"/>
      <c r="S218" s="311"/>
      <c r="T218" s="311"/>
      <c r="U218" s="311"/>
      <c r="V218" s="311"/>
      <c r="W218" s="311"/>
      <c r="X218" s="311"/>
      <c r="Y218" s="311"/>
      <c r="Z218" s="311"/>
    </row>
    <row r="219" ht="13.5" customHeight="1">
      <c r="A219" s="311"/>
      <c r="B219" s="311"/>
      <c r="C219" s="311"/>
      <c r="E219" s="311"/>
      <c r="F219" s="311"/>
      <c r="G219" s="311"/>
      <c r="H219" s="311"/>
      <c r="I219" s="311"/>
      <c r="J219" s="311"/>
      <c r="K219" s="311"/>
      <c r="L219" s="311"/>
      <c r="M219" s="311"/>
      <c r="N219" s="311"/>
      <c r="O219" s="311"/>
      <c r="P219" s="311"/>
      <c r="Q219" s="311"/>
      <c r="R219" s="311"/>
      <c r="S219" s="311"/>
      <c r="T219" s="311"/>
      <c r="U219" s="311"/>
      <c r="V219" s="311"/>
      <c r="W219" s="311"/>
      <c r="X219" s="311"/>
      <c r="Y219" s="311"/>
      <c r="Z219" s="311"/>
    </row>
    <row r="220" ht="13.5" customHeight="1">
      <c r="A220" s="311"/>
      <c r="B220" s="311"/>
      <c r="C220" s="311"/>
      <c r="E220" s="311"/>
      <c r="F220" s="311"/>
      <c r="G220" s="311"/>
      <c r="H220" s="311"/>
      <c r="I220" s="311"/>
      <c r="J220" s="311"/>
      <c r="K220" s="311"/>
      <c r="L220" s="311"/>
      <c r="M220" s="311"/>
      <c r="N220" s="311"/>
      <c r="O220" s="311"/>
      <c r="P220" s="311"/>
      <c r="Q220" s="311"/>
      <c r="R220" s="311"/>
      <c r="S220" s="311"/>
      <c r="T220" s="311"/>
      <c r="U220" s="311"/>
      <c r="V220" s="311"/>
      <c r="W220" s="311"/>
      <c r="X220" s="311"/>
      <c r="Y220" s="311"/>
      <c r="Z220" s="311"/>
    </row>
    <row r="221" ht="13.5" customHeight="1">
      <c r="A221" s="311"/>
      <c r="B221" s="311"/>
      <c r="C221" s="311"/>
      <c r="E221" s="311"/>
      <c r="F221" s="311"/>
      <c r="G221" s="311"/>
      <c r="H221" s="311"/>
      <c r="I221" s="311"/>
      <c r="J221" s="311"/>
      <c r="K221" s="311"/>
      <c r="L221" s="311"/>
      <c r="M221" s="311"/>
      <c r="N221" s="311"/>
      <c r="O221" s="311"/>
      <c r="P221" s="311"/>
      <c r="Q221" s="311"/>
      <c r="R221" s="311"/>
      <c r="S221" s="311"/>
      <c r="T221" s="311"/>
      <c r="U221" s="311"/>
      <c r="V221" s="311"/>
      <c r="W221" s="311"/>
      <c r="X221" s="311"/>
      <c r="Y221" s="311"/>
      <c r="Z221" s="311"/>
    </row>
    <row r="222" ht="13.5" customHeight="1">
      <c r="A222" s="311"/>
      <c r="B222" s="311"/>
      <c r="C222" s="311"/>
      <c r="E222" s="311"/>
      <c r="F222" s="311"/>
      <c r="G222" s="311"/>
      <c r="H222" s="311"/>
      <c r="I222" s="311"/>
      <c r="J222" s="311"/>
      <c r="K222" s="311"/>
      <c r="L222" s="311"/>
      <c r="M222" s="311"/>
      <c r="N222" s="311"/>
      <c r="O222" s="311"/>
      <c r="P222" s="311"/>
      <c r="Q222" s="311"/>
      <c r="R222" s="311"/>
      <c r="S222" s="311"/>
      <c r="T222" s="311"/>
      <c r="U222" s="311"/>
      <c r="V222" s="311"/>
      <c r="W222" s="311"/>
      <c r="X222" s="311"/>
      <c r="Y222" s="311"/>
      <c r="Z222" s="311"/>
    </row>
    <row r="223" ht="13.5" customHeight="1">
      <c r="A223" s="311"/>
      <c r="B223" s="311"/>
      <c r="C223" s="311"/>
      <c r="E223" s="311"/>
      <c r="F223" s="311"/>
      <c r="G223" s="311"/>
      <c r="H223" s="311"/>
      <c r="I223" s="311"/>
      <c r="J223" s="311"/>
      <c r="K223" s="311"/>
      <c r="L223" s="311"/>
      <c r="M223" s="311"/>
      <c r="N223" s="311"/>
      <c r="O223" s="311"/>
      <c r="P223" s="311"/>
      <c r="Q223" s="311"/>
      <c r="R223" s="311"/>
      <c r="S223" s="311"/>
      <c r="T223" s="311"/>
      <c r="U223" s="311"/>
      <c r="V223" s="311"/>
      <c r="W223" s="311"/>
      <c r="X223" s="311"/>
      <c r="Y223" s="311"/>
      <c r="Z223" s="311"/>
    </row>
    <row r="224" ht="13.5" customHeight="1">
      <c r="A224" s="311"/>
      <c r="B224" s="311"/>
      <c r="C224" s="311"/>
      <c r="E224" s="311"/>
      <c r="F224" s="311"/>
      <c r="G224" s="311"/>
      <c r="H224" s="311"/>
      <c r="I224" s="311"/>
      <c r="J224" s="311"/>
      <c r="K224" s="311"/>
      <c r="L224" s="311"/>
      <c r="M224" s="311"/>
      <c r="N224" s="311"/>
      <c r="O224" s="311"/>
      <c r="P224" s="311"/>
      <c r="Q224" s="311"/>
      <c r="R224" s="311"/>
      <c r="S224" s="311"/>
      <c r="T224" s="311"/>
      <c r="U224" s="311"/>
      <c r="V224" s="311"/>
      <c r="W224" s="311"/>
      <c r="X224" s="311"/>
      <c r="Y224" s="311"/>
      <c r="Z224" s="311"/>
    </row>
    <row r="225" ht="13.5" customHeight="1">
      <c r="A225" s="311"/>
      <c r="B225" s="311"/>
      <c r="C225" s="311"/>
      <c r="E225" s="311"/>
      <c r="F225" s="311"/>
      <c r="G225" s="311"/>
      <c r="H225" s="311"/>
      <c r="I225" s="311"/>
      <c r="J225" s="311"/>
      <c r="K225" s="311"/>
      <c r="L225" s="311"/>
      <c r="M225" s="311"/>
      <c r="N225" s="311"/>
      <c r="O225" s="311"/>
      <c r="P225" s="311"/>
      <c r="Q225" s="311"/>
      <c r="R225" s="311"/>
      <c r="S225" s="311"/>
      <c r="T225" s="311"/>
      <c r="U225" s="311"/>
      <c r="V225" s="311"/>
      <c r="W225" s="311"/>
      <c r="X225" s="311"/>
      <c r="Y225" s="311"/>
      <c r="Z225" s="311"/>
    </row>
    <row r="226" ht="13.5" customHeight="1">
      <c r="A226" s="311"/>
      <c r="B226" s="311"/>
      <c r="C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  <c r="P226" s="311"/>
      <c r="Q226" s="311"/>
      <c r="R226" s="311"/>
      <c r="S226" s="311"/>
      <c r="T226" s="311"/>
      <c r="U226" s="311"/>
      <c r="V226" s="311"/>
      <c r="W226" s="311"/>
      <c r="X226" s="311"/>
      <c r="Y226" s="311"/>
      <c r="Z226" s="311"/>
    </row>
    <row r="227" ht="13.5" customHeight="1">
      <c r="A227" s="311"/>
      <c r="B227" s="311"/>
      <c r="C227" s="311"/>
      <c r="E227" s="311"/>
      <c r="F227" s="311"/>
      <c r="G227" s="311"/>
      <c r="H227" s="311"/>
      <c r="I227" s="311"/>
      <c r="J227" s="311"/>
      <c r="K227" s="311"/>
      <c r="L227" s="311"/>
      <c r="M227" s="311"/>
      <c r="N227" s="311"/>
      <c r="O227" s="311"/>
      <c r="P227" s="311"/>
      <c r="Q227" s="311"/>
      <c r="R227" s="311"/>
      <c r="S227" s="311"/>
      <c r="T227" s="311"/>
      <c r="U227" s="311"/>
      <c r="V227" s="311"/>
      <c r="W227" s="311"/>
      <c r="X227" s="311"/>
      <c r="Y227" s="311"/>
      <c r="Z227" s="311"/>
    </row>
    <row r="228" ht="13.5" customHeight="1">
      <c r="A228" s="311"/>
      <c r="B228" s="311"/>
      <c r="C228" s="311"/>
      <c r="E228" s="311"/>
      <c r="F228" s="311"/>
      <c r="G228" s="311"/>
      <c r="H228" s="311"/>
      <c r="I228" s="311"/>
      <c r="J228" s="311"/>
      <c r="K228" s="311"/>
      <c r="L228" s="311"/>
      <c r="M228" s="311"/>
      <c r="N228" s="311"/>
      <c r="O228" s="311"/>
      <c r="P228" s="311"/>
      <c r="Q228" s="311"/>
      <c r="R228" s="311"/>
      <c r="S228" s="311"/>
      <c r="T228" s="311"/>
      <c r="U228" s="311"/>
      <c r="V228" s="311"/>
      <c r="W228" s="311"/>
      <c r="X228" s="311"/>
      <c r="Y228" s="311"/>
      <c r="Z228" s="311"/>
    </row>
    <row r="229" ht="13.5" customHeight="1">
      <c r="A229" s="311"/>
      <c r="B229" s="311"/>
      <c r="C229" s="311"/>
      <c r="E229" s="311"/>
      <c r="F229" s="311"/>
      <c r="G229" s="311"/>
      <c r="H229" s="311"/>
      <c r="I229" s="311"/>
      <c r="J229" s="311"/>
      <c r="K229" s="311"/>
      <c r="L229" s="311"/>
      <c r="M229" s="311"/>
      <c r="N229" s="311"/>
      <c r="O229" s="311"/>
      <c r="P229" s="311"/>
      <c r="Q229" s="311"/>
      <c r="R229" s="311"/>
      <c r="S229" s="311"/>
      <c r="T229" s="311"/>
      <c r="U229" s="311"/>
      <c r="V229" s="311"/>
      <c r="W229" s="311"/>
      <c r="X229" s="311"/>
      <c r="Y229" s="311"/>
      <c r="Z229" s="311"/>
    </row>
    <row r="230" ht="13.5" customHeight="1">
      <c r="A230" s="311"/>
      <c r="B230" s="311"/>
      <c r="C230" s="311"/>
      <c r="E230" s="311"/>
      <c r="F230" s="311"/>
      <c r="G230" s="311"/>
      <c r="H230" s="311"/>
      <c r="I230" s="311"/>
      <c r="J230" s="311"/>
      <c r="K230" s="311"/>
      <c r="L230" s="311"/>
      <c r="M230" s="311"/>
      <c r="N230" s="311"/>
      <c r="O230" s="311"/>
      <c r="P230" s="311"/>
      <c r="Q230" s="311"/>
      <c r="R230" s="311"/>
      <c r="S230" s="311"/>
      <c r="T230" s="311"/>
      <c r="U230" s="311"/>
      <c r="V230" s="311"/>
      <c r="W230" s="311"/>
      <c r="X230" s="311"/>
      <c r="Y230" s="311"/>
      <c r="Z230" s="311"/>
    </row>
    <row r="231" ht="13.5" customHeight="1">
      <c r="A231" s="311"/>
      <c r="B231" s="311"/>
      <c r="C231" s="311"/>
      <c r="E231" s="311"/>
      <c r="F231" s="311"/>
      <c r="G231" s="311"/>
      <c r="H231" s="311"/>
      <c r="I231" s="311"/>
      <c r="J231" s="311"/>
      <c r="K231" s="311"/>
      <c r="L231" s="311"/>
      <c r="M231" s="311"/>
      <c r="N231" s="311"/>
      <c r="O231" s="311"/>
      <c r="P231" s="311"/>
      <c r="Q231" s="311"/>
      <c r="R231" s="311"/>
      <c r="S231" s="311"/>
      <c r="T231" s="311"/>
      <c r="U231" s="311"/>
      <c r="V231" s="311"/>
      <c r="W231" s="311"/>
      <c r="X231" s="311"/>
      <c r="Y231" s="311"/>
      <c r="Z231" s="311"/>
    </row>
    <row r="232" ht="13.5" customHeight="1">
      <c r="A232" s="311"/>
      <c r="B232" s="311"/>
      <c r="C232" s="311"/>
      <c r="E232" s="311"/>
      <c r="F232" s="311"/>
      <c r="G232" s="311"/>
      <c r="H232" s="311"/>
      <c r="I232" s="311"/>
      <c r="J232" s="311"/>
      <c r="K232" s="311"/>
      <c r="L232" s="311"/>
      <c r="M232" s="311"/>
      <c r="N232" s="311"/>
      <c r="O232" s="311"/>
      <c r="P232" s="311"/>
      <c r="Q232" s="311"/>
      <c r="R232" s="311"/>
      <c r="S232" s="311"/>
      <c r="T232" s="311"/>
      <c r="U232" s="311"/>
      <c r="V232" s="311"/>
      <c r="W232" s="311"/>
      <c r="X232" s="311"/>
      <c r="Y232" s="311"/>
      <c r="Z232" s="311"/>
    </row>
    <row r="233" ht="13.5" customHeight="1">
      <c r="A233" s="311"/>
      <c r="B233" s="311"/>
      <c r="C233" s="311"/>
      <c r="E233" s="311"/>
      <c r="F233" s="311"/>
      <c r="G233" s="311"/>
      <c r="H233" s="311"/>
      <c r="I233" s="311"/>
      <c r="J233" s="311"/>
      <c r="K233" s="311"/>
      <c r="L233" s="311"/>
      <c r="M233" s="311"/>
      <c r="N233" s="311"/>
      <c r="O233" s="311"/>
      <c r="P233" s="311"/>
      <c r="Q233" s="311"/>
      <c r="R233" s="311"/>
      <c r="S233" s="311"/>
      <c r="T233" s="311"/>
      <c r="U233" s="311"/>
      <c r="V233" s="311"/>
      <c r="W233" s="311"/>
      <c r="X233" s="311"/>
      <c r="Y233" s="311"/>
      <c r="Z233" s="311"/>
    </row>
    <row r="234" ht="13.5" customHeight="1">
      <c r="A234" s="311"/>
      <c r="B234" s="311"/>
      <c r="C234" s="311"/>
      <c r="E234" s="311"/>
      <c r="F234" s="311"/>
      <c r="G234" s="311"/>
      <c r="H234" s="311"/>
      <c r="I234" s="311"/>
      <c r="J234" s="311"/>
      <c r="K234" s="311"/>
      <c r="L234" s="311"/>
      <c r="M234" s="311"/>
      <c r="N234" s="311"/>
      <c r="O234" s="311"/>
      <c r="P234" s="311"/>
      <c r="Q234" s="311"/>
      <c r="R234" s="311"/>
      <c r="S234" s="311"/>
      <c r="T234" s="311"/>
      <c r="U234" s="311"/>
      <c r="V234" s="311"/>
      <c r="W234" s="311"/>
      <c r="X234" s="311"/>
      <c r="Y234" s="311"/>
      <c r="Z234" s="311"/>
    </row>
    <row r="235" ht="13.5" customHeight="1">
      <c r="A235" s="311"/>
      <c r="B235" s="311"/>
      <c r="C235" s="311"/>
      <c r="E235" s="311"/>
      <c r="F235" s="311"/>
      <c r="G235" s="311"/>
      <c r="H235" s="311"/>
      <c r="I235" s="311"/>
      <c r="J235" s="311"/>
      <c r="K235" s="311"/>
      <c r="L235" s="311"/>
      <c r="M235" s="311"/>
      <c r="N235" s="311"/>
      <c r="O235" s="311"/>
      <c r="P235" s="311"/>
      <c r="Q235" s="311"/>
      <c r="R235" s="311"/>
      <c r="S235" s="311"/>
      <c r="T235" s="311"/>
      <c r="U235" s="311"/>
      <c r="V235" s="311"/>
      <c r="W235" s="311"/>
      <c r="X235" s="311"/>
      <c r="Y235" s="311"/>
      <c r="Z235" s="311"/>
    </row>
    <row r="236" ht="13.5" customHeight="1">
      <c r="A236" s="311"/>
      <c r="B236" s="311"/>
      <c r="C236" s="311"/>
      <c r="E236" s="311"/>
      <c r="F236" s="311"/>
      <c r="G236" s="311"/>
      <c r="H236" s="311"/>
      <c r="I236" s="311"/>
      <c r="J236" s="311"/>
      <c r="K236" s="311"/>
      <c r="L236" s="311"/>
      <c r="M236" s="311"/>
      <c r="N236" s="311"/>
      <c r="O236" s="311"/>
      <c r="P236" s="311"/>
      <c r="Q236" s="311"/>
      <c r="R236" s="311"/>
      <c r="S236" s="311"/>
      <c r="T236" s="311"/>
      <c r="U236" s="311"/>
      <c r="V236" s="311"/>
      <c r="W236" s="311"/>
      <c r="X236" s="311"/>
      <c r="Y236" s="311"/>
      <c r="Z236" s="311"/>
    </row>
    <row r="237" ht="13.5" customHeight="1">
      <c r="A237" s="311"/>
      <c r="B237" s="311"/>
      <c r="C237" s="311"/>
      <c r="E237" s="311"/>
      <c r="F237" s="311"/>
      <c r="G237" s="311"/>
      <c r="H237" s="311"/>
      <c r="I237" s="311"/>
      <c r="J237" s="311"/>
      <c r="K237" s="311"/>
      <c r="L237" s="311"/>
      <c r="M237" s="311"/>
      <c r="N237" s="311"/>
      <c r="O237" s="311"/>
      <c r="P237" s="311"/>
      <c r="Q237" s="311"/>
      <c r="R237" s="311"/>
      <c r="S237" s="311"/>
      <c r="T237" s="311"/>
      <c r="U237" s="311"/>
      <c r="V237" s="311"/>
      <c r="W237" s="311"/>
      <c r="X237" s="311"/>
      <c r="Y237" s="311"/>
      <c r="Z237" s="311"/>
    </row>
    <row r="238" ht="13.5" customHeight="1">
      <c r="A238" s="311"/>
      <c r="B238" s="311"/>
      <c r="C238" s="311"/>
      <c r="E238" s="311"/>
      <c r="F238" s="311"/>
      <c r="G238" s="311"/>
      <c r="H238" s="311"/>
      <c r="I238" s="311"/>
      <c r="J238" s="311"/>
      <c r="K238" s="311"/>
      <c r="L238" s="311"/>
      <c r="M238" s="311"/>
      <c r="N238" s="311"/>
      <c r="O238" s="311"/>
      <c r="P238" s="311"/>
      <c r="Q238" s="311"/>
      <c r="R238" s="311"/>
      <c r="S238" s="311"/>
      <c r="T238" s="311"/>
      <c r="U238" s="311"/>
      <c r="V238" s="311"/>
      <c r="W238" s="311"/>
      <c r="X238" s="311"/>
      <c r="Y238" s="311"/>
      <c r="Z238" s="311"/>
    </row>
    <row r="239" ht="13.5" customHeight="1">
      <c r="A239" s="311"/>
      <c r="B239" s="311"/>
      <c r="C239" s="311"/>
      <c r="E239" s="311"/>
      <c r="F239" s="311"/>
      <c r="G239" s="311"/>
      <c r="H239" s="311"/>
      <c r="I239" s="311"/>
      <c r="J239" s="311"/>
      <c r="K239" s="311"/>
      <c r="L239" s="311"/>
      <c r="M239" s="311"/>
      <c r="N239" s="311"/>
      <c r="O239" s="311"/>
      <c r="P239" s="311"/>
      <c r="Q239" s="311"/>
      <c r="R239" s="311"/>
      <c r="S239" s="311"/>
      <c r="T239" s="311"/>
      <c r="U239" s="311"/>
      <c r="V239" s="311"/>
      <c r="W239" s="311"/>
      <c r="X239" s="311"/>
      <c r="Y239" s="311"/>
      <c r="Z239" s="311"/>
    </row>
    <row r="240" ht="13.5" customHeight="1">
      <c r="A240" s="311"/>
      <c r="B240" s="311"/>
      <c r="C240" s="311"/>
      <c r="E240" s="311"/>
      <c r="F240" s="311"/>
      <c r="G240" s="311"/>
      <c r="H240" s="311"/>
      <c r="I240" s="311"/>
      <c r="J240" s="311"/>
      <c r="K240" s="311"/>
      <c r="L240" s="311"/>
      <c r="M240" s="311"/>
      <c r="N240" s="311"/>
      <c r="O240" s="311"/>
      <c r="P240" s="311"/>
      <c r="Q240" s="311"/>
      <c r="R240" s="311"/>
      <c r="S240" s="311"/>
      <c r="T240" s="311"/>
      <c r="U240" s="311"/>
      <c r="V240" s="311"/>
      <c r="W240" s="311"/>
      <c r="X240" s="311"/>
      <c r="Y240" s="311"/>
      <c r="Z240" s="311"/>
    </row>
    <row r="241" ht="13.5" customHeight="1">
      <c r="A241" s="311"/>
      <c r="B241" s="311"/>
      <c r="C241" s="311"/>
      <c r="E241" s="311"/>
      <c r="F241" s="311"/>
      <c r="G241" s="311"/>
      <c r="H241" s="311"/>
      <c r="I241" s="311"/>
      <c r="J241" s="311"/>
      <c r="K241" s="311"/>
      <c r="L241" s="311"/>
      <c r="M241" s="311"/>
      <c r="N241" s="311"/>
      <c r="O241" s="311"/>
      <c r="P241" s="311"/>
      <c r="Q241" s="311"/>
      <c r="R241" s="311"/>
      <c r="S241" s="311"/>
      <c r="T241" s="311"/>
      <c r="U241" s="311"/>
      <c r="V241" s="311"/>
      <c r="W241" s="311"/>
      <c r="X241" s="311"/>
      <c r="Y241" s="311"/>
      <c r="Z241" s="311"/>
    </row>
    <row r="242" ht="13.5" customHeight="1">
      <c r="A242" s="311"/>
      <c r="B242" s="311"/>
      <c r="C242" s="311"/>
      <c r="E242" s="311"/>
      <c r="F242" s="311"/>
      <c r="G242" s="311"/>
      <c r="H242" s="311"/>
      <c r="I242" s="311"/>
      <c r="J242" s="311"/>
      <c r="K242" s="311"/>
      <c r="L242" s="311"/>
      <c r="M242" s="311"/>
      <c r="N242" s="311"/>
      <c r="O242" s="311"/>
      <c r="P242" s="311"/>
      <c r="Q242" s="311"/>
      <c r="R242" s="311"/>
      <c r="S242" s="311"/>
      <c r="T242" s="311"/>
      <c r="U242" s="311"/>
      <c r="V242" s="311"/>
      <c r="W242" s="311"/>
      <c r="X242" s="311"/>
      <c r="Y242" s="311"/>
      <c r="Z242" s="311"/>
    </row>
    <row r="243" ht="13.5" customHeight="1">
      <c r="A243" s="311"/>
      <c r="B243" s="311"/>
      <c r="C243" s="311"/>
      <c r="E243" s="311"/>
      <c r="F243" s="311"/>
      <c r="G243" s="311"/>
      <c r="H243" s="311"/>
      <c r="I243" s="311"/>
      <c r="J243" s="311"/>
      <c r="K243" s="311"/>
      <c r="L243" s="311"/>
      <c r="M243" s="311"/>
      <c r="N243" s="311"/>
      <c r="O243" s="311"/>
      <c r="P243" s="311"/>
      <c r="Q243" s="311"/>
      <c r="R243" s="311"/>
      <c r="S243" s="311"/>
      <c r="T243" s="311"/>
      <c r="U243" s="311"/>
      <c r="V243" s="311"/>
      <c r="W243" s="311"/>
      <c r="X243" s="311"/>
      <c r="Y243" s="311"/>
      <c r="Z243" s="311"/>
    </row>
    <row r="244" ht="13.5" customHeight="1">
      <c r="A244" s="311"/>
      <c r="B244" s="311"/>
      <c r="C244" s="311"/>
      <c r="E244" s="311"/>
      <c r="F244" s="311"/>
      <c r="G244" s="311"/>
      <c r="H244" s="311"/>
      <c r="I244" s="311"/>
      <c r="J244" s="311"/>
      <c r="K244" s="311"/>
      <c r="L244" s="311"/>
      <c r="M244" s="311"/>
      <c r="N244" s="311"/>
      <c r="O244" s="311"/>
      <c r="P244" s="311"/>
      <c r="Q244" s="311"/>
      <c r="R244" s="311"/>
      <c r="S244" s="311"/>
      <c r="T244" s="311"/>
      <c r="U244" s="311"/>
      <c r="V244" s="311"/>
      <c r="W244" s="311"/>
      <c r="X244" s="311"/>
      <c r="Y244" s="311"/>
      <c r="Z244" s="311"/>
    </row>
    <row r="245" ht="13.5" customHeight="1">
      <c r="A245" s="311"/>
      <c r="B245" s="311"/>
      <c r="C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311"/>
      <c r="T245" s="311"/>
      <c r="U245" s="311"/>
      <c r="V245" s="311"/>
      <c r="W245" s="311"/>
      <c r="X245" s="311"/>
      <c r="Y245" s="311"/>
      <c r="Z245" s="311"/>
    </row>
    <row r="246" ht="13.5" customHeight="1">
      <c r="A246" s="311"/>
      <c r="B246" s="311"/>
      <c r="C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311"/>
      <c r="T246" s="311"/>
      <c r="U246" s="311"/>
      <c r="V246" s="311"/>
      <c r="W246" s="311"/>
      <c r="X246" s="311"/>
      <c r="Y246" s="311"/>
      <c r="Z246" s="311"/>
    </row>
    <row r="247" ht="13.5" customHeight="1">
      <c r="A247" s="311"/>
      <c r="B247" s="311"/>
      <c r="C247" s="311"/>
      <c r="E247" s="311"/>
      <c r="F247" s="311"/>
      <c r="G247" s="311"/>
      <c r="H247" s="311"/>
      <c r="I247" s="311"/>
      <c r="J247" s="311"/>
      <c r="K247" s="311"/>
      <c r="L247" s="311"/>
      <c r="M247" s="311"/>
      <c r="N247" s="311"/>
      <c r="O247" s="311"/>
      <c r="P247" s="311"/>
      <c r="Q247" s="311"/>
      <c r="R247" s="311"/>
      <c r="S247" s="311"/>
      <c r="T247" s="311"/>
      <c r="U247" s="311"/>
      <c r="V247" s="311"/>
      <c r="W247" s="311"/>
      <c r="X247" s="311"/>
      <c r="Y247" s="311"/>
      <c r="Z247" s="311"/>
    </row>
    <row r="248" ht="13.5" customHeight="1">
      <c r="A248" s="311"/>
      <c r="B248" s="311"/>
      <c r="C248" s="311"/>
      <c r="E248" s="311"/>
      <c r="F248" s="311"/>
      <c r="G248" s="311"/>
      <c r="H248" s="311"/>
      <c r="I248" s="311"/>
      <c r="J248" s="311"/>
      <c r="K248" s="311"/>
      <c r="L248" s="311"/>
      <c r="M248" s="311"/>
      <c r="N248" s="311"/>
      <c r="O248" s="311"/>
      <c r="P248" s="311"/>
      <c r="Q248" s="311"/>
      <c r="R248" s="311"/>
      <c r="S248" s="311"/>
      <c r="T248" s="311"/>
      <c r="U248" s="311"/>
      <c r="V248" s="311"/>
      <c r="W248" s="311"/>
      <c r="X248" s="311"/>
      <c r="Y248" s="311"/>
      <c r="Z248" s="311"/>
    </row>
    <row r="249" ht="13.5" customHeight="1">
      <c r="A249" s="311"/>
      <c r="B249" s="311"/>
      <c r="C249" s="311"/>
      <c r="E249" s="311"/>
      <c r="F249" s="311"/>
      <c r="G249" s="311"/>
      <c r="H249" s="311"/>
      <c r="I249" s="311"/>
      <c r="J249" s="311"/>
      <c r="K249" s="311"/>
      <c r="L249" s="311"/>
      <c r="M249" s="311"/>
      <c r="N249" s="311"/>
      <c r="O249" s="311"/>
      <c r="P249" s="311"/>
      <c r="Q249" s="311"/>
      <c r="R249" s="311"/>
      <c r="S249" s="311"/>
      <c r="T249" s="311"/>
      <c r="U249" s="311"/>
      <c r="V249" s="311"/>
      <c r="W249" s="311"/>
      <c r="X249" s="311"/>
      <c r="Y249" s="311"/>
      <c r="Z249" s="311"/>
    </row>
    <row r="250" ht="13.5" customHeight="1">
      <c r="A250" s="311"/>
      <c r="B250" s="311"/>
      <c r="C250" s="311"/>
      <c r="E250" s="311"/>
      <c r="F250" s="311"/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311"/>
      <c r="T250" s="311"/>
      <c r="U250" s="311"/>
      <c r="V250" s="311"/>
      <c r="W250" s="311"/>
      <c r="X250" s="311"/>
      <c r="Y250" s="311"/>
      <c r="Z250" s="311"/>
    </row>
    <row r="251" ht="13.5" customHeight="1">
      <c r="A251" s="311"/>
      <c r="B251" s="311"/>
      <c r="C251" s="311"/>
      <c r="E251" s="311"/>
      <c r="F251" s="311"/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311"/>
      <c r="T251" s="311"/>
      <c r="U251" s="311"/>
      <c r="V251" s="311"/>
      <c r="W251" s="311"/>
      <c r="X251" s="311"/>
      <c r="Y251" s="311"/>
      <c r="Z251" s="311"/>
    </row>
    <row r="252" ht="13.5" customHeight="1">
      <c r="A252" s="311"/>
      <c r="B252" s="311"/>
      <c r="C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311"/>
      <c r="T252" s="311"/>
      <c r="U252" s="311"/>
      <c r="V252" s="311"/>
      <c r="W252" s="311"/>
      <c r="X252" s="311"/>
      <c r="Y252" s="311"/>
      <c r="Z252" s="311"/>
    </row>
    <row r="253" ht="13.5" customHeight="1">
      <c r="A253" s="311"/>
      <c r="B253" s="311"/>
      <c r="C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311"/>
      <c r="T253" s="311"/>
      <c r="U253" s="311"/>
      <c r="V253" s="311"/>
      <c r="W253" s="311"/>
      <c r="X253" s="311"/>
      <c r="Y253" s="311"/>
      <c r="Z253" s="311"/>
    </row>
    <row r="254" ht="13.5" customHeight="1">
      <c r="A254" s="311"/>
      <c r="B254" s="311"/>
      <c r="C254" s="311"/>
      <c r="E254" s="311"/>
      <c r="F254" s="311"/>
      <c r="G254" s="311"/>
      <c r="H254" s="311"/>
      <c r="I254" s="311"/>
      <c r="J254" s="311"/>
      <c r="K254" s="311"/>
      <c r="L254" s="311"/>
      <c r="M254" s="311"/>
      <c r="N254" s="311"/>
      <c r="O254" s="311"/>
      <c r="P254" s="311"/>
      <c r="Q254" s="311"/>
      <c r="R254" s="311"/>
      <c r="S254" s="311"/>
      <c r="T254" s="311"/>
      <c r="U254" s="311"/>
      <c r="V254" s="311"/>
      <c r="W254" s="311"/>
      <c r="X254" s="311"/>
      <c r="Y254" s="311"/>
      <c r="Z254" s="311"/>
    </row>
    <row r="255" ht="13.5" customHeight="1">
      <c r="A255" s="311"/>
      <c r="B255" s="311"/>
      <c r="C255" s="311"/>
      <c r="E255" s="311"/>
      <c r="F255" s="311"/>
      <c r="G255" s="311"/>
      <c r="H255" s="311"/>
      <c r="I255" s="311"/>
      <c r="J255" s="311"/>
      <c r="K255" s="311"/>
      <c r="L255" s="311"/>
      <c r="M255" s="311"/>
      <c r="N255" s="311"/>
      <c r="O255" s="311"/>
      <c r="P255" s="311"/>
      <c r="Q255" s="311"/>
      <c r="R255" s="311"/>
      <c r="S255" s="311"/>
      <c r="T255" s="311"/>
      <c r="U255" s="311"/>
      <c r="V255" s="311"/>
      <c r="W255" s="311"/>
      <c r="X255" s="311"/>
      <c r="Y255" s="311"/>
      <c r="Z255" s="311"/>
    </row>
    <row r="256" ht="13.5" customHeight="1">
      <c r="A256" s="311"/>
      <c r="B256" s="311"/>
      <c r="C256" s="311"/>
      <c r="E256" s="311"/>
      <c r="F256" s="311"/>
      <c r="G256" s="311"/>
      <c r="H256" s="311"/>
      <c r="I256" s="311"/>
      <c r="J256" s="311"/>
      <c r="K256" s="311"/>
      <c r="L256" s="311"/>
      <c r="M256" s="311"/>
      <c r="N256" s="311"/>
      <c r="O256" s="311"/>
      <c r="P256" s="311"/>
      <c r="Q256" s="311"/>
      <c r="R256" s="311"/>
      <c r="S256" s="311"/>
      <c r="T256" s="311"/>
      <c r="U256" s="311"/>
      <c r="V256" s="311"/>
      <c r="W256" s="311"/>
      <c r="X256" s="311"/>
      <c r="Y256" s="311"/>
      <c r="Z256" s="311"/>
    </row>
    <row r="257" ht="13.5" customHeight="1">
      <c r="A257" s="311"/>
      <c r="B257" s="311"/>
      <c r="C257" s="311"/>
      <c r="E257" s="311"/>
      <c r="F257" s="311"/>
      <c r="G257" s="311"/>
      <c r="H257" s="311"/>
      <c r="I257" s="311"/>
      <c r="J257" s="311"/>
      <c r="K257" s="311"/>
      <c r="L257" s="311"/>
      <c r="M257" s="311"/>
      <c r="N257" s="311"/>
      <c r="O257" s="311"/>
      <c r="P257" s="311"/>
      <c r="Q257" s="311"/>
      <c r="R257" s="311"/>
      <c r="S257" s="311"/>
      <c r="T257" s="311"/>
      <c r="U257" s="311"/>
      <c r="V257" s="311"/>
      <c r="W257" s="311"/>
      <c r="X257" s="311"/>
      <c r="Y257" s="311"/>
      <c r="Z257" s="311"/>
    </row>
    <row r="258" ht="13.5" customHeight="1">
      <c r="A258" s="311"/>
      <c r="B258" s="311"/>
      <c r="C258" s="311"/>
      <c r="E258" s="311"/>
      <c r="F258" s="311"/>
      <c r="G258" s="311"/>
      <c r="H258" s="311"/>
      <c r="I258" s="311"/>
      <c r="J258" s="311"/>
      <c r="K258" s="311"/>
      <c r="L258" s="311"/>
      <c r="M258" s="311"/>
      <c r="N258" s="311"/>
      <c r="O258" s="311"/>
      <c r="P258" s="311"/>
      <c r="Q258" s="311"/>
      <c r="R258" s="311"/>
      <c r="S258" s="311"/>
      <c r="T258" s="311"/>
      <c r="U258" s="311"/>
      <c r="V258" s="311"/>
      <c r="W258" s="311"/>
      <c r="X258" s="311"/>
      <c r="Y258" s="311"/>
      <c r="Z258" s="311"/>
    </row>
    <row r="259" ht="13.5" customHeight="1">
      <c r="A259" s="311"/>
      <c r="B259" s="311"/>
      <c r="C259" s="311"/>
      <c r="E259" s="311"/>
      <c r="F259" s="311"/>
      <c r="G259" s="311"/>
      <c r="H259" s="311"/>
      <c r="I259" s="311"/>
      <c r="J259" s="311"/>
      <c r="K259" s="311"/>
      <c r="L259" s="311"/>
      <c r="M259" s="311"/>
      <c r="N259" s="311"/>
      <c r="O259" s="311"/>
      <c r="P259" s="311"/>
      <c r="Q259" s="311"/>
      <c r="R259" s="311"/>
      <c r="S259" s="311"/>
      <c r="T259" s="311"/>
      <c r="U259" s="311"/>
      <c r="V259" s="311"/>
      <c r="W259" s="311"/>
      <c r="X259" s="311"/>
      <c r="Y259" s="311"/>
      <c r="Z259" s="311"/>
    </row>
    <row r="260" ht="13.5" customHeight="1">
      <c r="A260" s="311"/>
      <c r="B260" s="311"/>
      <c r="C260" s="311"/>
      <c r="E260" s="311"/>
      <c r="F260" s="311"/>
      <c r="G260" s="311"/>
      <c r="H260" s="311"/>
      <c r="I260" s="311"/>
      <c r="J260" s="311"/>
      <c r="K260" s="311"/>
      <c r="L260" s="311"/>
      <c r="M260" s="311"/>
      <c r="N260" s="311"/>
      <c r="O260" s="311"/>
      <c r="P260" s="311"/>
      <c r="Q260" s="311"/>
      <c r="R260" s="311"/>
      <c r="S260" s="311"/>
      <c r="T260" s="311"/>
      <c r="U260" s="311"/>
      <c r="V260" s="311"/>
      <c r="W260" s="311"/>
      <c r="X260" s="311"/>
      <c r="Y260" s="311"/>
      <c r="Z260" s="311"/>
    </row>
    <row r="261" ht="13.5" customHeight="1">
      <c r="A261" s="311"/>
      <c r="B261" s="311"/>
      <c r="C261" s="311"/>
      <c r="E261" s="311"/>
      <c r="F261" s="311"/>
      <c r="G261" s="311"/>
      <c r="H261" s="311"/>
      <c r="I261" s="311"/>
      <c r="J261" s="311"/>
      <c r="K261" s="311"/>
      <c r="L261" s="311"/>
      <c r="M261" s="311"/>
      <c r="N261" s="311"/>
      <c r="O261" s="311"/>
      <c r="P261" s="311"/>
      <c r="Q261" s="311"/>
      <c r="R261" s="311"/>
      <c r="S261" s="311"/>
      <c r="T261" s="311"/>
      <c r="U261" s="311"/>
      <c r="V261" s="311"/>
      <c r="W261" s="311"/>
      <c r="X261" s="311"/>
      <c r="Y261" s="311"/>
      <c r="Z261" s="311"/>
    </row>
    <row r="262" ht="13.5" customHeight="1">
      <c r="A262" s="311"/>
      <c r="B262" s="311"/>
      <c r="C262" s="311"/>
      <c r="E262" s="311"/>
      <c r="F262" s="311"/>
      <c r="G262" s="311"/>
      <c r="H262" s="311"/>
      <c r="I262" s="311"/>
      <c r="J262" s="311"/>
      <c r="K262" s="311"/>
      <c r="L262" s="311"/>
      <c r="M262" s="311"/>
      <c r="N262" s="311"/>
      <c r="O262" s="311"/>
      <c r="P262" s="311"/>
      <c r="Q262" s="311"/>
      <c r="R262" s="311"/>
      <c r="S262" s="311"/>
      <c r="T262" s="311"/>
      <c r="U262" s="311"/>
      <c r="V262" s="311"/>
      <c r="W262" s="311"/>
      <c r="X262" s="311"/>
      <c r="Y262" s="311"/>
      <c r="Z262" s="311"/>
    </row>
    <row r="263" ht="13.5" customHeight="1">
      <c r="A263" s="311"/>
      <c r="B263" s="311"/>
      <c r="C263" s="311"/>
      <c r="E263" s="311"/>
      <c r="F263" s="311"/>
      <c r="G263" s="311"/>
      <c r="H263" s="311"/>
      <c r="I263" s="311"/>
      <c r="J263" s="311"/>
      <c r="K263" s="311"/>
      <c r="L263" s="311"/>
      <c r="M263" s="311"/>
      <c r="N263" s="311"/>
      <c r="O263" s="311"/>
      <c r="P263" s="311"/>
      <c r="Q263" s="311"/>
      <c r="R263" s="311"/>
      <c r="S263" s="311"/>
      <c r="T263" s="311"/>
      <c r="U263" s="311"/>
      <c r="V263" s="311"/>
      <c r="W263" s="311"/>
      <c r="X263" s="311"/>
      <c r="Y263" s="311"/>
      <c r="Z263" s="311"/>
    </row>
    <row r="264" ht="13.5" customHeight="1">
      <c r="A264" s="311"/>
      <c r="B264" s="311"/>
      <c r="C264" s="311"/>
      <c r="E264" s="311"/>
      <c r="F264" s="311"/>
      <c r="G264" s="311"/>
      <c r="H264" s="311"/>
      <c r="I264" s="311"/>
      <c r="J264" s="311"/>
      <c r="K264" s="311"/>
      <c r="L264" s="311"/>
      <c r="M264" s="311"/>
      <c r="N264" s="311"/>
      <c r="O264" s="311"/>
      <c r="P264" s="311"/>
      <c r="Q264" s="311"/>
      <c r="R264" s="311"/>
      <c r="S264" s="311"/>
      <c r="T264" s="311"/>
      <c r="U264" s="311"/>
      <c r="V264" s="311"/>
      <c r="W264" s="311"/>
      <c r="X264" s="311"/>
      <c r="Y264" s="311"/>
      <c r="Z264" s="311"/>
    </row>
    <row r="265" ht="13.5" customHeight="1">
      <c r="A265" s="311"/>
      <c r="B265" s="311"/>
      <c r="C265" s="311"/>
      <c r="E265" s="311"/>
      <c r="F265" s="311"/>
      <c r="G265" s="311"/>
      <c r="H265" s="311"/>
      <c r="I265" s="311"/>
      <c r="J265" s="311"/>
      <c r="K265" s="311"/>
      <c r="L265" s="311"/>
      <c r="M265" s="311"/>
      <c r="N265" s="311"/>
      <c r="O265" s="311"/>
      <c r="P265" s="311"/>
      <c r="Q265" s="311"/>
      <c r="R265" s="311"/>
      <c r="S265" s="311"/>
      <c r="T265" s="311"/>
      <c r="U265" s="311"/>
      <c r="V265" s="311"/>
      <c r="W265" s="311"/>
      <c r="X265" s="311"/>
      <c r="Y265" s="311"/>
      <c r="Z265" s="311"/>
    </row>
    <row r="266" ht="13.5" customHeight="1">
      <c r="A266" s="311"/>
      <c r="B266" s="311"/>
      <c r="C266" s="311"/>
      <c r="E266" s="311"/>
      <c r="F266" s="311"/>
      <c r="G266" s="311"/>
      <c r="H266" s="311"/>
      <c r="I266" s="311"/>
      <c r="J266" s="311"/>
      <c r="K266" s="311"/>
      <c r="L266" s="311"/>
      <c r="M266" s="311"/>
      <c r="N266" s="311"/>
      <c r="O266" s="311"/>
      <c r="P266" s="311"/>
      <c r="Q266" s="311"/>
      <c r="R266" s="311"/>
      <c r="S266" s="311"/>
      <c r="T266" s="311"/>
      <c r="U266" s="311"/>
      <c r="V266" s="311"/>
      <c r="W266" s="311"/>
      <c r="X266" s="311"/>
      <c r="Y266" s="311"/>
      <c r="Z266" s="311"/>
    </row>
    <row r="267" ht="13.5" customHeight="1">
      <c r="A267" s="311"/>
      <c r="B267" s="311"/>
      <c r="C267" s="311"/>
      <c r="E267" s="311"/>
      <c r="F267" s="311"/>
      <c r="G267" s="311"/>
      <c r="H267" s="311"/>
      <c r="I267" s="311"/>
      <c r="J267" s="311"/>
      <c r="K267" s="311"/>
      <c r="L267" s="311"/>
      <c r="M267" s="311"/>
      <c r="N267" s="311"/>
      <c r="O267" s="311"/>
      <c r="P267" s="311"/>
      <c r="Q267" s="311"/>
      <c r="R267" s="311"/>
      <c r="S267" s="311"/>
      <c r="T267" s="311"/>
      <c r="U267" s="311"/>
      <c r="V267" s="311"/>
      <c r="W267" s="311"/>
      <c r="X267" s="311"/>
      <c r="Y267" s="311"/>
      <c r="Z267" s="311"/>
    </row>
    <row r="268" ht="13.5" customHeight="1">
      <c r="A268" s="311"/>
      <c r="B268" s="311"/>
      <c r="C268" s="311"/>
      <c r="E268" s="311"/>
      <c r="F268" s="311"/>
      <c r="G268" s="311"/>
      <c r="H268" s="311"/>
      <c r="I268" s="311"/>
      <c r="J268" s="311"/>
      <c r="K268" s="311"/>
      <c r="L268" s="311"/>
      <c r="M268" s="311"/>
      <c r="N268" s="311"/>
      <c r="O268" s="311"/>
      <c r="P268" s="311"/>
      <c r="Q268" s="311"/>
      <c r="R268" s="311"/>
      <c r="S268" s="311"/>
      <c r="T268" s="311"/>
      <c r="U268" s="311"/>
      <c r="V268" s="311"/>
      <c r="W268" s="311"/>
      <c r="X268" s="311"/>
      <c r="Y268" s="311"/>
      <c r="Z268" s="311"/>
    </row>
    <row r="269" ht="13.5" customHeight="1">
      <c r="A269" s="311"/>
      <c r="B269" s="311"/>
      <c r="C269" s="311"/>
      <c r="E269" s="311"/>
      <c r="F269" s="311"/>
      <c r="G269" s="311"/>
      <c r="H269" s="311"/>
      <c r="I269" s="311"/>
      <c r="J269" s="311"/>
      <c r="K269" s="311"/>
      <c r="L269" s="311"/>
      <c r="M269" s="311"/>
      <c r="N269" s="311"/>
      <c r="O269" s="311"/>
      <c r="P269" s="311"/>
      <c r="Q269" s="311"/>
      <c r="R269" s="311"/>
      <c r="S269" s="311"/>
      <c r="T269" s="311"/>
      <c r="U269" s="311"/>
      <c r="V269" s="311"/>
      <c r="W269" s="311"/>
      <c r="X269" s="311"/>
      <c r="Y269" s="311"/>
      <c r="Z269" s="311"/>
    </row>
    <row r="270" ht="13.5" customHeight="1">
      <c r="A270" s="311"/>
      <c r="B270" s="311"/>
      <c r="C270" s="311"/>
      <c r="E270" s="311"/>
      <c r="F270" s="311"/>
      <c r="G270" s="311"/>
      <c r="H270" s="311"/>
      <c r="I270" s="311"/>
      <c r="J270" s="311"/>
      <c r="K270" s="311"/>
      <c r="L270" s="311"/>
      <c r="M270" s="311"/>
      <c r="N270" s="311"/>
      <c r="O270" s="311"/>
      <c r="P270" s="311"/>
      <c r="Q270" s="311"/>
      <c r="R270" s="311"/>
      <c r="S270" s="311"/>
      <c r="T270" s="311"/>
      <c r="U270" s="311"/>
      <c r="V270" s="311"/>
      <c r="W270" s="311"/>
      <c r="X270" s="311"/>
      <c r="Y270" s="311"/>
      <c r="Z270" s="311"/>
    </row>
    <row r="271" ht="13.5" customHeight="1">
      <c r="A271" s="311"/>
      <c r="B271" s="311"/>
      <c r="C271" s="311"/>
      <c r="E271" s="311"/>
      <c r="F271" s="311"/>
      <c r="G271" s="311"/>
      <c r="H271" s="311"/>
      <c r="I271" s="311"/>
      <c r="J271" s="311"/>
      <c r="K271" s="311"/>
      <c r="L271" s="311"/>
      <c r="M271" s="311"/>
      <c r="N271" s="311"/>
      <c r="O271" s="311"/>
      <c r="P271" s="311"/>
      <c r="Q271" s="311"/>
      <c r="R271" s="311"/>
      <c r="S271" s="311"/>
      <c r="T271" s="311"/>
      <c r="U271" s="311"/>
      <c r="V271" s="311"/>
      <c r="W271" s="311"/>
      <c r="X271" s="311"/>
      <c r="Y271" s="311"/>
      <c r="Z271" s="311"/>
    </row>
    <row r="272" ht="13.5" customHeight="1">
      <c r="A272" s="311"/>
      <c r="B272" s="311"/>
      <c r="C272" s="311"/>
      <c r="E272" s="311"/>
      <c r="F272" s="311"/>
      <c r="G272" s="311"/>
      <c r="H272" s="311"/>
      <c r="I272" s="311"/>
      <c r="J272" s="311"/>
      <c r="K272" s="311"/>
      <c r="L272" s="311"/>
      <c r="M272" s="311"/>
      <c r="N272" s="311"/>
      <c r="O272" s="311"/>
      <c r="P272" s="311"/>
      <c r="Q272" s="311"/>
      <c r="R272" s="311"/>
      <c r="S272" s="311"/>
      <c r="T272" s="311"/>
      <c r="U272" s="311"/>
      <c r="V272" s="311"/>
      <c r="W272" s="311"/>
      <c r="X272" s="311"/>
      <c r="Y272" s="311"/>
      <c r="Z272" s="311"/>
    </row>
    <row r="273" ht="13.5" customHeight="1">
      <c r="A273" s="311"/>
      <c r="B273" s="311"/>
      <c r="C273" s="311"/>
      <c r="E273" s="311"/>
      <c r="F273" s="311"/>
      <c r="G273" s="311"/>
      <c r="H273" s="311"/>
      <c r="I273" s="311"/>
      <c r="J273" s="311"/>
      <c r="K273" s="311"/>
      <c r="L273" s="311"/>
      <c r="M273" s="311"/>
      <c r="N273" s="311"/>
      <c r="O273" s="311"/>
      <c r="P273" s="311"/>
      <c r="Q273" s="311"/>
      <c r="R273" s="311"/>
      <c r="S273" s="311"/>
      <c r="T273" s="311"/>
      <c r="U273" s="311"/>
      <c r="V273" s="311"/>
      <c r="W273" s="311"/>
      <c r="X273" s="311"/>
      <c r="Y273" s="311"/>
      <c r="Z273" s="311"/>
    </row>
    <row r="274" ht="13.5" customHeight="1">
      <c r="A274" s="311"/>
      <c r="B274" s="311"/>
      <c r="C274" s="311"/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311"/>
      <c r="T274" s="311"/>
      <c r="U274" s="311"/>
      <c r="V274" s="311"/>
      <c r="W274" s="311"/>
      <c r="X274" s="311"/>
      <c r="Y274" s="311"/>
      <c r="Z274" s="311"/>
    </row>
    <row r="275" ht="13.5" customHeight="1">
      <c r="A275" s="311"/>
      <c r="B275" s="311"/>
      <c r="C275" s="311"/>
      <c r="E275" s="311"/>
      <c r="F275" s="311"/>
      <c r="G275" s="311"/>
      <c r="H275" s="311"/>
      <c r="I275" s="311"/>
      <c r="J275" s="311"/>
      <c r="K275" s="311"/>
      <c r="L275" s="311"/>
      <c r="M275" s="311"/>
      <c r="N275" s="311"/>
      <c r="O275" s="311"/>
      <c r="P275" s="311"/>
      <c r="Q275" s="311"/>
      <c r="R275" s="311"/>
      <c r="S275" s="311"/>
      <c r="T275" s="311"/>
      <c r="U275" s="311"/>
      <c r="V275" s="311"/>
      <c r="W275" s="311"/>
      <c r="X275" s="311"/>
      <c r="Y275" s="311"/>
      <c r="Z275" s="311"/>
    </row>
    <row r="276" ht="13.5" customHeight="1">
      <c r="A276" s="311"/>
      <c r="B276" s="311"/>
      <c r="C276" s="311"/>
      <c r="E276" s="311"/>
      <c r="F276" s="311"/>
      <c r="G276" s="311"/>
      <c r="H276" s="311"/>
      <c r="I276" s="311"/>
      <c r="J276" s="311"/>
      <c r="K276" s="311"/>
      <c r="L276" s="311"/>
      <c r="M276" s="311"/>
      <c r="N276" s="311"/>
      <c r="O276" s="311"/>
      <c r="P276" s="311"/>
      <c r="Q276" s="311"/>
      <c r="R276" s="311"/>
      <c r="S276" s="311"/>
      <c r="T276" s="311"/>
      <c r="U276" s="311"/>
      <c r="V276" s="311"/>
      <c r="W276" s="311"/>
      <c r="X276" s="311"/>
      <c r="Y276" s="311"/>
      <c r="Z276" s="311"/>
    </row>
    <row r="277" ht="13.5" customHeight="1">
      <c r="A277" s="311"/>
      <c r="B277" s="311"/>
      <c r="C277" s="311"/>
      <c r="E277" s="311"/>
      <c r="F277" s="311"/>
      <c r="G277" s="311"/>
      <c r="H277" s="311"/>
      <c r="I277" s="311"/>
      <c r="J277" s="311"/>
      <c r="K277" s="311"/>
      <c r="L277" s="311"/>
      <c r="M277" s="311"/>
      <c r="N277" s="311"/>
      <c r="O277" s="311"/>
      <c r="P277" s="311"/>
      <c r="Q277" s="311"/>
      <c r="R277" s="311"/>
      <c r="S277" s="311"/>
      <c r="T277" s="311"/>
      <c r="U277" s="311"/>
      <c r="V277" s="311"/>
      <c r="W277" s="311"/>
      <c r="X277" s="311"/>
      <c r="Y277" s="311"/>
      <c r="Z277" s="311"/>
    </row>
    <row r="278" ht="13.5" customHeight="1">
      <c r="A278" s="311"/>
      <c r="B278" s="311"/>
      <c r="C278" s="311"/>
      <c r="E278" s="311"/>
      <c r="F278" s="311"/>
      <c r="G278" s="311"/>
      <c r="H278" s="311"/>
      <c r="I278" s="311"/>
      <c r="J278" s="311"/>
      <c r="K278" s="311"/>
      <c r="L278" s="311"/>
      <c r="M278" s="311"/>
      <c r="N278" s="311"/>
      <c r="O278" s="311"/>
      <c r="P278" s="311"/>
      <c r="Q278" s="311"/>
      <c r="R278" s="311"/>
      <c r="S278" s="311"/>
      <c r="T278" s="311"/>
      <c r="U278" s="311"/>
      <c r="V278" s="311"/>
      <c r="W278" s="311"/>
      <c r="X278" s="311"/>
      <c r="Y278" s="311"/>
      <c r="Z278" s="311"/>
    </row>
    <row r="279" ht="13.5" customHeight="1">
      <c r="A279" s="311"/>
      <c r="B279" s="311"/>
      <c r="C279" s="311"/>
      <c r="E279" s="311"/>
      <c r="F279" s="311"/>
      <c r="G279" s="311"/>
      <c r="H279" s="311"/>
      <c r="I279" s="311"/>
      <c r="J279" s="311"/>
      <c r="K279" s="311"/>
      <c r="L279" s="311"/>
      <c r="M279" s="311"/>
      <c r="N279" s="311"/>
      <c r="O279" s="311"/>
      <c r="P279" s="311"/>
      <c r="Q279" s="311"/>
      <c r="R279" s="311"/>
      <c r="S279" s="311"/>
      <c r="T279" s="311"/>
      <c r="U279" s="311"/>
      <c r="V279" s="311"/>
      <c r="W279" s="311"/>
      <c r="X279" s="311"/>
      <c r="Y279" s="311"/>
      <c r="Z279" s="311"/>
    </row>
    <row r="280" ht="13.5" customHeight="1">
      <c r="A280" s="311"/>
      <c r="B280" s="311"/>
      <c r="C280" s="311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1"/>
      <c r="P280" s="311"/>
      <c r="Q280" s="311"/>
      <c r="R280" s="311"/>
      <c r="S280" s="311"/>
      <c r="T280" s="311"/>
      <c r="U280" s="311"/>
      <c r="V280" s="311"/>
      <c r="W280" s="311"/>
      <c r="X280" s="311"/>
      <c r="Y280" s="311"/>
      <c r="Z280" s="311"/>
    </row>
    <row r="281" ht="13.5" customHeight="1">
      <c r="A281" s="311"/>
      <c r="B281" s="311"/>
      <c r="C281" s="311"/>
      <c r="E281" s="311"/>
      <c r="F281" s="311"/>
      <c r="G281" s="311"/>
      <c r="H281" s="311"/>
      <c r="I281" s="311"/>
      <c r="J281" s="311"/>
      <c r="K281" s="311"/>
      <c r="L281" s="311"/>
      <c r="M281" s="311"/>
      <c r="N281" s="311"/>
      <c r="O281" s="311"/>
      <c r="P281" s="311"/>
      <c r="Q281" s="311"/>
      <c r="R281" s="311"/>
      <c r="S281" s="311"/>
      <c r="T281" s="311"/>
      <c r="U281" s="311"/>
      <c r="V281" s="311"/>
      <c r="W281" s="311"/>
      <c r="X281" s="311"/>
      <c r="Y281" s="311"/>
      <c r="Z281" s="311"/>
    </row>
    <row r="282" ht="13.5" customHeight="1">
      <c r="A282" s="311"/>
      <c r="B282" s="311"/>
      <c r="C282" s="311"/>
      <c r="E282" s="311"/>
      <c r="F282" s="311"/>
      <c r="G282" s="311"/>
      <c r="H282" s="311"/>
      <c r="I282" s="311"/>
      <c r="J282" s="311"/>
      <c r="K282" s="311"/>
      <c r="L282" s="311"/>
      <c r="M282" s="311"/>
      <c r="N282" s="311"/>
      <c r="O282" s="311"/>
      <c r="P282" s="311"/>
      <c r="Q282" s="311"/>
      <c r="R282" s="311"/>
      <c r="S282" s="311"/>
      <c r="T282" s="311"/>
      <c r="U282" s="311"/>
      <c r="V282" s="311"/>
      <c r="W282" s="311"/>
      <c r="X282" s="311"/>
      <c r="Y282" s="311"/>
      <c r="Z282" s="311"/>
    </row>
    <row r="283" ht="13.5" customHeight="1">
      <c r="A283" s="311"/>
      <c r="B283" s="311"/>
      <c r="C283" s="311"/>
      <c r="E283" s="311"/>
      <c r="F283" s="311"/>
      <c r="G283" s="311"/>
      <c r="H283" s="311"/>
      <c r="I283" s="311"/>
      <c r="J283" s="311"/>
      <c r="K283" s="311"/>
      <c r="L283" s="311"/>
      <c r="M283" s="311"/>
      <c r="N283" s="311"/>
      <c r="O283" s="311"/>
      <c r="P283" s="311"/>
      <c r="Q283" s="311"/>
      <c r="R283" s="311"/>
      <c r="S283" s="311"/>
      <c r="T283" s="311"/>
      <c r="U283" s="311"/>
      <c r="V283" s="311"/>
      <c r="W283" s="311"/>
      <c r="X283" s="311"/>
      <c r="Y283" s="311"/>
      <c r="Z283" s="311"/>
    </row>
    <row r="284" ht="13.5" customHeight="1">
      <c r="A284" s="311"/>
      <c r="B284" s="311"/>
      <c r="C284" s="311"/>
      <c r="E284" s="311"/>
      <c r="F284" s="311"/>
      <c r="G284" s="311"/>
      <c r="H284" s="311"/>
      <c r="I284" s="311"/>
      <c r="J284" s="311"/>
      <c r="K284" s="311"/>
      <c r="L284" s="311"/>
      <c r="M284" s="311"/>
      <c r="N284" s="311"/>
      <c r="O284" s="311"/>
      <c r="P284" s="311"/>
      <c r="Q284" s="311"/>
      <c r="R284" s="311"/>
      <c r="S284" s="311"/>
      <c r="T284" s="311"/>
      <c r="U284" s="311"/>
      <c r="V284" s="311"/>
      <c r="W284" s="311"/>
      <c r="X284" s="311"/>
      <c r="Y284" s="311"/>
      <c r="Z284" s="311"/>
    </row>
    <row r="285" ht="13.5" customHeight="1">
      <c r="A285" s="311"/>
      <c r="B285" s="311"/>
      <c r="C285" s="311"/>
      <c r="E285" s="311"/>
      <c r="F285" s="311"/>
      <c r="G285" s="311"/>
      <c r="H285" s="311"/>
      <c r="I285" s="311"/>
      <c r="J285" s="311"/>
      <c r="K285" s="311"/>
      <c r="L285" s="311"/>
      <c r="M285" s="311"/>
      <c r="N285" s="311"/>
      <c r="O285" s="311"/>
      <c r="P285" s="311"/>
      <c r="Q285" s="311"/>
      <c r="R285" s="311"/>
      <c r="S285" s="311"/>
      <c r="T285" s="311"/>
      <c r="U285" s="311"/>
      <c r="V285" s="311"/>
      <c r="W285" s="311"/>
      <c r="X285" s="311"/>
      <c r="Y285" s="311"/>
      <c r="Z285" s="311"/>
    </row>
    <row r="286" ht="13.5" customHeight="1">
      <c r="A286" s="311"/>
      <c r="B286" s="311"/>
      <c r="C286" s="311"/>
      <c r="E286" s="311"/>
      <c r="F286" s="311"/>
      <c r="G286" s="311"/>
      <c r="H286" s="311"/>
      <c r="I286" s="311"/>
      <c r="J286" s="311"/>
      <c r="K286" s="311"/>
      <c r="L286" s="311"/>
      <c r="M286" s="311"/>
      <c r="N286" s="311"/>
      <c r="O286" s="311"/>
      <c r="P286" s="311"/>
      <c r="Q286" s="311"/>
      <c r="R286" s="311"/>
      <c r="S286" s="311"/>
      <c r="T286" s="311"/>
      <c r="U286" s="311"/>
      <c r="V286" s="311"/>
      <c r="W286" s="311"/>
      <c r="X286" s="311"/>
      <c r="Y286" s="311"/>
      <c r="Z286" s="311"/>
    </row>
    <row r="287" ht="13.5" customHeight="1">
      <c r="A287" s="311"/>
      <c r="B287" s="311"/>
      <c r="C287" s="311"/>
      <c r="E287" s="311"/>
      <c r="F287" s="311"/>
      <c r="G287" s="311"/>
      <c r="H287" s="311"/>
      <c r="I287" s="311"/>
      <c r="J287" s="311"/>
      <c r="K287" s="311"/>
      <c r="L287" s="311"/>
      <c r="M287" s="311"/>
      <c r="N287" s="311"/>
      <c r="O287" s="311"/>
      <c r="P287" s="311"/>
      <c r="Q287" s="311"/>
      <c r="R287" s="311"/>
      <c r="S287" s="311"/>
      <c r="T287" s="311"/>
      <c r="U287" s="311"/>
      <c r="V287" s="311"/>
      <c r="W287" s="311"/>
      <c r="X287" s="311"/>
      <c r="Y287" s="311"/>
      <c r="Z287" s="311"/>
    </row>
    <row r="288" ht="13.5" customHeight="1">
      <c r="A288" s="311"/>
      <c r="B288" s="311"/>
      <c r="C288" s="311"/>
      <c r="E288" s="311"/>
      <c r="F288" s="311"/>
      <c r="G288" s="311"/>
      <c r="H288" s="311"/>
      <c r="I288" s="311"/>
      <c r="J288" s="311"/>
      <c r="K288" s="311"/>
      <c r="L288" s="311"/>
      <c r="M288" s="311"/>
      <c r="N288" s="311"/>
      <c r="O288" s="311"/>
      <c r="P288" s="311"/>
      <c r="Q288" s="311"/>
      <c r="R288" s="311"/>
      <c r="S288" s="311"/>
      <c r="T288" s="311"/>
      <c r="U288" s="311"/>
      <c r="V288" s="311"/>
      <c r="W288" s="311"/>
      <c r="X288" s="311"/>
      <c r="Y288" s="311"/>
      <c r="Z288" s="311"/>
    </row>
    <row r="289" ht="13.5" customHeight="1">
      <c r="A289" s="311"/>
      <c r="B289" s="311"/>
      <c r="C289" s="311"/>
      <c r="E289" s="311"/>
      <c r="F289" s="311"/>
      <c r="G289" s="311"/>
      <c r="H289" s="311"/>
      <c r="I289" s="311"/>
      <c r="J289" s="311"/>
      <c r="K289" s="311"/>
      <c r="L289" s="311"/>
      <c r="M289" s="311"/>
      <c r="N289" s="311"/>
      <c r="O289" s="311"/>
      <c r="P289" s="311"/>
      <c r="Q289" s="311"/>
      <c r="R289" s="311"/>
      <c r="S289" s="311"/>
      <c r="T289" s="311"/>
      <c r="U289" s="311"/>
      <c r="V289" s="311"/>
      <c r="W289" s="311"/>
      <c r="X289" s="311"/>
      <c r="Y289" s="311"/>
      <c r="Z289" s="311"/>
    </row>
    <row r="290" ht="13.5" customHeight="1">
      <c r="A290" s="311"/>
      <c r="B290" s="311"/>
      <c r="C290" s="311"/>
      <c r="E290" s="311"/>
      <c r="F290" s="311"/>
      <c r="G290" s="311"/>
      <c r="H290" s="311"/>
      <c r="I290" s="311"/>
      <c r="J290" s="311"/>
      <c r="K290" s="311"/>
      <c r="L290" s="311"/>
      <c r="M290" s="311"/>
      <c r="N290" s="311"/>
      <c r="O290" s="311"/>
      <c r="P290" s="311"/>
      <c r="Q290" s="311"/>
      <c r="R290" s="311"/>
      <c r="S290" s="311"/>
      <c r="T290" s="311"/>
      <c r="U290" s="311"/>
      <c r="V290" s="311"/>
      <c r="W290" s="311"/>
      <c r="X290" s="311"/>
      <c r="Y290" s="311"/>
      <c r="Z290" s="311"/>
    </row>
    <row r="291" ht="13.5" customHeight="1">
      <c r="A291" s="311"/>
      <c r="B291" s="311"/>
      <c r="C291" s="311"/>
      <c r="E291" s="311"/>
      <c r="F291" s="311"/>
      <c r="G291" s="311"/>
      <c r="H291" s="311"/>
      <c r="I291" s="311"/>
      <c r="J291" s="311"/>
      <c r="K291" s="311"/>
      <c r="L291" s="311"/>
      <c r="M291" s="311"/>
      <c r="N291" s="311"/>
      <c r="O291" s="311"/>
      <c r="P291" s="311"/>
      <c r="Q291" s="311"/>
      <c r="R291" s="311"/>
      <c r="S291" s="311"/>
      <c r="T291" s="311"/>
      <c r="U291" s="311"/>
      <c r="V291" s="311"/>
      <c r="W291" s="311"/>
      <c r="X291" s="311"/>
      <c r="Y291" s="311"/>
      <c r="Z291" s="311"/>
    </row>
    <row r="292" ht="13.5" customHeight="1">
      <c r="A292" s="311"/>
      <c r="B292" s="311"/>
      <c r="C292" s="311"/>
      <c r="E292" s="311"/>
      <c r="F292" s="311"/>
      <c r="G292" s="311"/>
      <c r="H292" s="311"/>
      <c r="I292" s="311"/>
      <c r="J292" s="311"/>
      <c r="K292" s="311"/>
      <c r="L292" s="311"/>
      <c r="M292" s="311"/>
      <c r="N292" s="311"/>
      <c r="O292" s="311"/>
      <c r="P292" s="311"/>
      <c r="Q292" s="311"/>
      <c r="R292" s="311"/>
      <c r="S292" s="311"/>
      <c r="T292" s="311"/>
      <c r="U292" s="311"/>
      <c r="V292" s="311"/>
      <c r="W292" s="311"/>
      <c r="X292" s="311"/>
      <c r="Y292" s="311"/>
      <c r="Z292" s="311"/>
    </row>
    <row r="293" ht="13.5" customHeight="1">
      <c r="A293" s="311"/>
      <c r="B293" s="311"/>
      <c r="C293" s="311"/>
      <c r="E293" s="311"/>
      <c r="F293" s="311"/>
      <c r="G293" s="311"/>
      <c r="H293" s="311"/>
      <c r="I293" s="311"/>
      <c r="J293" s="311"/>
      <c r="K293" s="311"/>
      <c r="L293" s="311"/>
      <c r="M293" s="311"/>
      <c r="N293" s="311"/>
      <c r="O293" s="311"/>
      <c r="P293" s="311"/>
      <c r="Q293" s="311"/>
      <c r="R293" s="311"/>
      <c r="S293" s="311"/>
      <c r="T293" s="311"/>
      <c r="U293" s="311"/>
      <c r="V293" s="311"/>
      <c r="W293" s="311"/>
      <c r="X293" s="311"/>
      <c r="Y293" s="311"/>
      <c r="Z293" s="311"/>
    </row>
    <row r="294" ht="13.5" customHeight="1">
      <c r="A294" s="311"/>
      <c r="B294" s="311"/>
      <c r="C294" s="311"/>
      <c r="E294" s="311"/>
      <c r="F294" s="311"/>
      <c r="G294" s="311"/>
      <c r="H294" s="311"/>
      <c r="I294" s="311"/>
      <c r="J294" s="311"/>
      <c r="K294" s="311"/>
      <c r="L294" s="311"/>
      <c r="M294" s="311"/>
      <c r="N294" s="311"/>
      <c r="O294" s="311"/>
      <c r="P294" s="311"/>
      <c r="Q294" s="311"/>
      <c r="R294" s="311"/>
      <c r="S294" s="311"/>
      <c r="T294" s="311"/>
      <c r="U294" s="311"/>
      <c r="V294" s="311"/>
      <c r="W294" s="311"/>
      <c r="X294" s="311"/>
      <c r="Y294" s="311"/>
      <c r="Z294" s="311"/>
    </row>
    <row r="295" ht="13.5" customHeight="1">
      <c r="A295" s="311"/>
      <c r="B295" s="311"/>
      <c r="C295" s="311"/>
      <c r="E295" s="311"/>
      <c r="F295" s="311"/>
      <c r="G295" s="311"/>
      <c r="H295" s="311"/>
      <c r="I295" s="311"/>
      <c r="J295" s="311"/>
      <c r="K295" s="311"/>
      <c r="L295" s="311"/>
      <c r="M295" s="311"/>
      <c r="N295" s="311"/>
      <c r="O295" s="311"/>
      <c r="P295" s="311"/>
      <c r="Q295" s="311"/>
      <c r="R295" s="311"/>
      <c r="S295" s="311"/>
      <c r="T295" s="311"/>
      <c r="U295" s="311"/>
      <c r="V295" s="311"/>
      <c r="W295" s="311"/>
      <c r="X295" s="311"/>
      <c r="Y295" s="311"/>
      <c r="Z295" s="311"/>
    </row>
    <row r="296" ht="13.5" customHeight="1">
      <c r="A296" s="311"/>
      <c r="B296" s="311"/>
      <c r="C296" s="311"/>
      <c r="E296" s="311"/>
      <c r="F296" s="311"/>
      <c r="G296" s="311"/>
      <c r="H296" s="311"/>
      <c r="I296" s="311"/>
      <c r="J296" s="311"/>
      <c r="K296" s="311"/>
      <c r="L296" s="311"/>
      <c r="M296" s="311"/>
      <c r="N296" s="311"/>
      <c r="O296" s="311"/>
      <c r="P296" s="311"/>
      <c r="Q296" s="311"/>
      <c r="R296" s="311"/>
      <c r="S296" s="311"/>
      <c r="T296" s="311"/>
      <c r="U296" s="311"/>
      <c r="V296" s="311"/>
      <c r="W296" s="311"/>
      <c r="X296" s="311"/>
      <c r="Y296" s="311"/>
      <c r="Z296" s="311"/>
    </row>
    <row r="297" ht="13.5" customHeight="1">
      <c r="A297" s="311"/>
      <c r="B297" s="311"/>
      <c r="C297" s="311"/>
      <c r="E297" s="311"/>
      <c r="F297" s="311"/>
      <c r="G297" s="311"/>
      <c r="H297" s="311"/>
      <c r="I297" s="311"/>
      <c r="J297" s="311"/>
      <c r="K297" s="311"/>
      <c r="L297" s="311"/>
      <c r="M297" s="311"/>
      <c r="N297" s="311"/>
      <c r="O297" s="311"/>
      <c r="P297" s="311"/>
      <c r="Q297" s="311"/>
      <c r="R297" s="311"/>
      <c r="S297" s="311"/>
      <c r="T297" s="311"/>
      <c r="U297" s="311"/>
      <c r="V297" s="311"/>
      <c r="W297" s="311"/>
      <c r="X297" s="311"/>
      <c r="Y297" s="311"/>
      <c r="Z297" s="311"/>
    </row>
    <row r="298" ht="13.5" customHeight="1">
      <c r="A298" s="311"/>
      <c r="B298" s="311"/>
      <c r="C298" s="311"/>
      <c r="E298" s="311"/>
      <c r="F298" s="311"/>
      <c r="G298" s="311"/>
      <c r="H298" s="311"/>
      <c r="I298" s="311"/>
      <c r="J298" s="311"/>
      <c r="K298" s="311"/>
      <c r="L298" s="311"/>
      <c r="M298" s="311"/>
      <c r="N298" s="311"/>
      <c r="O298" s="311"/>
      <c r="P298" s="311"/>
      <c r="Q298" s="311"/>
      <c r="R298" s="311"/>
      <c r="S298" s="311"/>
      <c r="T298" s="311"/>
      <c r="U298" s="311"/>
      <c r="V298" s="311"/>
      <c r="W298" s="311"/>
      <c r="X298" s="311"/>
      <c r="Y298" s="311"/>
      <c r="Z298" s="311"/>
    </row>
    <row r="299" ht="13.5" customHeight="1">
      <c r="A299" s="311"/>
      <c r="B299" s="311"/>
      <c r="C299" s="311"/>
      <c r="E299" s="311"/>
      <c r="F299" s="311"/>
      <c r="G299" s="311"/>
      <c r="H299" s="311"/>
      <c r="I299" s="311"/>
      <c r="J299" s="311"/>
      <c r="K299" s="311"/>
      <c r="L299" s="311"/>
      <c r="M299" s="311"/>
      <c r="N299" s="311"/>
      <c r="O299" s="311"/>
      <c r="P299" s="311"/>
      <c r="Q299" s="311"/>
      <c r="R299" s="311"/>
      <c r="S299" s="311"/>
      <c r="T299" s="311"/>
      <c r="U299" s="311"/>
      <c r="V299" s="311"/>
      <c r="W299" s="311"/>
      <c r="X299" s="311"/>
      <c r="Y299" s="311"/>
      <c r="Z299" s="311"/>
    </row>
    <row r="300" ht="13.5" customHeight="1">
      <c r="A300" s="311"/>
      <c r="B300" s="311"/>
      <c r="C300" s="311"/>
      <c r="E300" s="311"/>
      <c r="F300" s="311"/>
      <c r="G300" s="311"/>
      <c r="H300" s="311"/>
      <c r="I300" s="311"/>
      <c r="J300" s="311"/>
      <c r="K300" s="311"/>
      <c r="L300" s="311"/>
      <c r="M300" s="311"/>
      <c r="N300" s="311"/>
      <c r="O300" s="311"/>
      <c r="P300" s="311"/>
      <c r="Q300" s="311"/>
      <c r="R300" s="311"/>
      <c r="S300" s="311"/>
      <c r="T300" s="311"/>
      <c r="U300" s="311"/>
      <c r="V300" s="311"/>
      <c r="W300" s="311"/>
      <c r="X300" s="311"/>
      <c r="Y300" s="311"/>
      <c r="Z300" s="311"/>
    </row>
    <row r="301" ht="13.5" customHeight="1">
      <c r="A301" s="311"/>
      <c r="B301" s="311"/>
      <c r="C301" s="311"/>
      <c r="E301" s="311"/>
      <c r="F301" s="311"/>
      <c r="G301" s="311"/>
      <c r="H301" s="311"/>
      <c r="I301" s="311"/>
      <c r="J301" s="311"/>
      <c r="K301" s="311"/>
      <c r="L301" s="311"/>
      <c r="M301" s="311"/>
      <c r="N301" s="311"/>
      <c r="O301" s="311"/>
      <c r="P301" s="311"/>
      <c r="Q301" s="311"/>
      <c r="R301" s="311"/>
      <c r="S301" s="311"/>
      <c r="T301" s="311"/>
      <c r="U301" s="311"/>
      <c r="V301" s="311"/>
      <c r="W301" s="311"/>
      <c r="X301" s="311"/>
      <c r="Y301" s="311"/>
      <c r="Z301" s="311"/>
    </row>
    <row r="302" ht="13.5" customHeight="1">
      <c r="A302" s="311"/>
      <c r="B302" s="311"/>
      <c r="C302" s="311"/>
      <c r="E302" s="311"/>
      <c r="F302" s="311"/>
      <c r="G302" s="311"/>
      <c r="H302" s="311"/>
      <c r="I302" s="311"/>
      <c r="J302" s="311"/>
      <c r="K302" s="311"/>
      <c r="L302" s="311"/>
      <c r="M302" s="311"/>
      <c r="N302" s="311"/>
      <c r="O302" s="311"/>
      <c r="P302" s="311"/>
      <c r="Q302" s="311"/>
      <c r="R302" s="311"/>
      <c r="S302" s="311"/>
      <c r="T302" s="311"/>
      <c r="U302" s="311"/>
      <c r="V302" s="311"/>
      <c r="W302" s="311"/>
      <c r="X302" s="311"/>
      <c r="Y302" s="311"/>
      <c r="Z302" s="311"/>
    </row>
    <row r="303" ht="13.5" customHeight="1">
      <c r="A303" s="311"/>
      <c r="B303" s="311"/>
      <c r="C303" s="311"/>
      <c r="E303" s="311"/>
      <c r="F303" s="311"/>
      <c r="G303" s="311"/>
      <c r="H303" s="311"/>
      <c r="I303" s="311"/>
      <c r="J303" s="311"/>
      <c r="K303" s="311"/>
      <c r="L303" s="311"/>
      <c r="M303" s="311"/>
      <c r="N303" s="311"/>
      <c r="O303" s="311"/>
      <c r="P303" s="311"/>
      <c r="Q303" s="311"/>
      <c r="R303" s="311"/>
      <c r="S303" s="311"/>
      <c r="T303" s="311"/>
      <c r="U303" s="311"/>
      <c r="V303" s="311"/>
      <c r="W303" s="311"/>
      <c r="X303" s="311"/>
      <c r="Y303" s="311"/>
      <c r="Z303" s="311"/>
    </row>
    <row r="304" ht="13.5" customHeight="1">
      <c r="A304" s="311"/>
      <c r="B304" s="311"/>
      <c r="C304" s="311"/>
      <c r="E304" s="311"/>
      <c r="F304" s="311"/>
      <c r="G304" s="311"/>
      <c r="H304" s="311"/>
      <c r="I304" s="311"/>
      <c r="J304" s="311"/>
      <c r="K304" s="311"/>
      <c r="L304" s="311"/>
      <c r="M304" s="311"/>
      <c r="N304" s="311"/>
      <c r="O304" s="311"/>
      <c r="P304" s="311"/>
      <c r="Q304" s="311"/>
      <c r="R304" s="311"/>
      <c r="S304" s="311"/>
      <c r="T304" s="311"/>
      <c r="U304" s="311"/>
      <c r="V304" s="311"/>
      <c r="W304" s="311"/>
      <c r="X304" s="311"/>
      <c r="Y304" s="311"/>
      <c r="Z304" s="311"/>
    </row>
    <row r="305" ht="13.5" customHeight="1">
      <c r="A305" s="311"/>
      <c r="B305" s="311"/>
      <c r="C305" s="311"/>
      <c r="E305" s="311"/>
      <c r="F305" s="311"/>
      <c r="G305" s="311"/>
      <c r="H305" s="311"/>
      <c r="I305" s="311"/>
      <c r="J305" s="311"/>
      <c r="K305" s="311"/>
      <c r="L305" s="311"/>
      <c r="M305" s="311"/>
      <c r="N305" s="311"/>
      <c r="O305" s="311"/>
      <c r="P305" s="311"/>
      <c r="Q305" s="311"/>
      <c r="R305" s="311"/>
      <c r="S305" s="311"/>
      <c r="T305" s="311"/>
      <c r="U305" s="311"/>
      <c r="V305" s="311"/>
      <c r="W305" s="311"/>
      <c r="X305" s="311"/>
      <c r="Y305" s="311"/>
      <c r="Z305" s="311"/>
    </row>
    <row r="306" ht="13.5" customHeight="1">
      <c r="A306" s="311"/>
      <c r="B306" s="311"/>
      <c r="C306" s="311"/>
      <c r="E306" s="311"/>
      <c r="F306" s="311"/>
      <c r="G306" s="311"/>
      <c r="H306" s="311"/>
      <c r="I306" s="311"/>
      <c r="J306" s="311"/>
      <c r="K306" s="311"/>
      <c r="L306" s="311"/>
      <c r="M306" s="311"/>
      <c r="N306" s="311"/>
      <c r="O306" s="311"/>
      <c r="P306" s="311"/>
      <c r="Q306" s="311"/>
      <c r="R306" s="311"/>
      <c r="S306" s="311"/>
      <c r="T306" s="311"/>
      <c r="U306" s="311"/>
      <c r="V306" s="311"/>
      <c r="W306" s="311"/>
      <c r="X306" s="311"/>
      <c r="Y306" s="311"/>
      <c r="Z306" s="311"/>
    </row>
    <row r="307" ht="13.5" customHeight="1">
      <c r="A307" s="311"/>
      <c r="B307" s="311"/>
      <c r="C307" s="311"/>
      <c r="E307" s="311"/>
      <c r="F307" s="311"/>
      <c r="G307" s="311"/>
      <c r="H307" s="311"/>
      <c r="I307" s="311"/>
      <c r="J307" s="311"/>
      <c r="K307" s="311"/>
      <c r="L307" s="311"/>
      <c r="M307" s="311"/>
      <c r="N307" s="311"/>
      <c r="O307" s="311"/>
      <c r="P307" s="311"/>
      <c r="Q307" s="311"/>
      <c r="R307" s="311"/>
      <c r="S307" s="311"/>
      <c r="T307" s="311"/>
      <c r="U307" s="311"/>
      <c r="V307" s="311"/>
      <c r="W307" s="311"/>
      <c r="X307" s="311"/>
      <c r="Y307" s="311"/>
      <c r="Z307" s="311"/>
    </row>
    <row r="308" ht="13.5" customHeight="1">
      <c r="A308" s="311"/>
      <c r="B308" s="311"/>
      <c r="C308" s="311"/>
      <c r="E308" s="311"/>
      <c r="F308" s="311"/>
      <c r="G308" s="311"/>
      <c r="H308" s="311"/>
      <c r="I308" s="311"/>
      <c r="J308" s="311"/>
      <c r="K308" s="311"/>
      <c r="L308" s="311"/>
      <c r="M308" s="311"/>
      <c r="N308" s="311"/>
      <c r="O308" s="311"/>
      <c r="P308" s="311"/>
      <c r="Q308" s="311"/>
      <c r="R308" s="311"/>
      <c r="S308" s="311"/>
      <c r="T308" s="311"/>
      <c r="U308" s="311"/>
      <c r="V308" s="311"/>
      <c r="W308" s="311"/>
      <c r="X308" s="311"/>
      <c r="Y308" s="311"/>
      <c r="Z308" s="311"/>
    </row>
    <row r="309" ht="13.5" customHeight="1">
      <c r="A309" s="311"/>
      <c r="B309" s="311"/>
      <c r="C309" s="311"/>
      <c r="E309" s="311"/>
      <c r="F309" s="311"/>
      <c r="G309" s="311"/>
      <c r="H309" s="311"/>
      <c r="I309" s="311"/>
      <c r="J309" s="311"/>
      <c r="K309" s="311"/>
      <c r="L309" s="311"/>
      <c r="M309" s="311"/>
      <c r="N309" s="311"/>
      <c r="O309" s="311"/>
      <c r="P309" s="311"/>
      <c r="Q309" s="311"/>
      <c r="R309" s="311"/>
      <c r="S309" s="311"/>
      <c r="T309" s="311"/>
      <c r="U309" s="311"/>
      <c r="V309" s="311"/>
      <c r="W309" s="311"/>
      <c r="X309" s="311"/>
      <c r="Y309" s="311"/>
      <c r="Z309" s="311"/>
    </row>
    <row r="310" ht="13.5" customHeight="1">
      <c r="A310" s="311"/>
      <c r="B310" s="311"/>
      <c r="C310" s="311"/>
      <c r="E310" s="311"/>
      <c r="F310" s="311"/>
      <c r="G310" s="311"/>
      <c r="H310" s="311"/>
      <c r="I310" s="311"/>
      <c r="J310" s="311"/>
      <c r="K310" s="311"/>
      <c r="L310" s="311"/>
      <c r="M310" s="311"/>
      <c r="N310" s="311"/>
      <c r="O310" s="311"/>
      <c r="P310" s="311"/>
      <c r="Q310" s="311"/>
      <c r="R310" s="311"/>
      <c r="S310" s="311"/>
      <c r="T310" s="311"/>
      <c r="U310" s="311"/>
      <c r="V310" s="311"/>
      <c r="W310" s="311"/>
      <c r="X310" s="311"/>
      <c r="Y310" s="311"/>
      <c r="Z310" s="311"/>
    </row>
    <row r="311" ht="13.5" customHeight="1">
      <c r="A311" s="311"/>
      <c r="B311" s="311"/>
      <c r="C311" s="311"/>
      <c r="E311" s="311"/>
      <c r="F311" s="311"/>
      <c r="G311" s="311"/>
      <c r="H311" s="311"/>
      <c r="I311" s="311"/>
      <c r="J311" s="311"/>
      <c r="K311" s="311"/>
      <c r="L311" s="311"/>
      <c r="M311" s="311"/>
      <c r="N311" s="311"/>
      <c r="O311" s="311"/>
      <c r="P311" s="311"/>
      <c r="Q311" s="311"/>
      <c r="R311" s="311"/>
      <c r="S311" s="311"/>
      <c r="T311" s="311"/>
      <c r="U311" s="311"/>
      <c r="V311" s="311"/>
      <c r="W311" s="311"/>
      <c r="X311" s="311"/>
      <c r="Y311" s="311"/>
      <c r="Z311" s="311"/>
    </row>
    <row r="312" ht="13.5" customHeight="1">
      <c r="A312" s="311"/>
      <c r="B312" s="311"/>
      <c r="C312" s="311"/>
      <c r="E312" s="311"/>
      <c r="F312" s="311"/>
      <c r="G312" s="311"/>
      <c r="H312" s="311"/>
      <c r="I312" s="311"/>
      <c r="J312" s="311"/>
      <c r="K312" s="311"/>
      <c r="L312" s="311"/>
      <c r="M312" s="311"/>
      <c r="N312" s="311"/>
      <c r="O312" s="311"/>
      <c r="P312" s="311"/>
      <c r="Q312" s="311"/>
      <c r="R312" s="311"/>
      <c r="S312" s="311"/>
      <c r="T312" s="311"/>
      <c r="U312" s="311"/>
      <c r="V312" s="311"/>
      <c r="W312" s="311"/>
      <c r="X312" s="311"/>
      <c r="Y312" s="311"/>
      <c r="Z312" s="311"/>
    </row>
    <row r="313" ht="13.5" customHeight="1">
      <c r="A313" s="311"/>
      <c r="B313" s="311"/>
      <c r="C313" s="311"/>
      <c r="E313" s="311"/>
      <c r="F313" s="311"/>
      <c r="G313" s="311"/>
      <c r="H313" s="311"/>
      <c r="I313" s="311"/>
      <c r="J313" s="311"/>
      <c r="K313" s="311"/>
      <c r="L313" s="311"/>
      <c r="M313" s="311"/>
      <c r="N313" s="311"/>
      <c r="O313" s="311"/>
      <c r="P313" s="311"/>
      <c r="Q313" s="311"/>
      <c r="R313" s="311"/>
      <c r="S313" s="311"/>
      <c r="T313" s="311"/>
      <c r="U313" s="311"/>
      <c r="V313" s="311"/>
      <c r="W313" s="311"/>
      <c r="X313" s="311"/>
      <c r="Y313" s="311"/>
      <c r="Z313" s="311"/>
    </row>
    <row r="314" ht="13.5" customHeight="1">
      <c r="A314" s="311"/>
      <c r="B314" s="311"/>
      <c r="C314" s="311"/>
      <c r="E314" s="311"/>
      <c r="F314" s="311"/>
      <c r="G314" s="311"/>
      <c r="H314" s="311"/>
      <c r="I314" s="311"/>
      <c r="J314" s="311"/>
      <c r="K314" s="311"/>
      <c r="L314" s="311"/>
      <c r="M314" s="311"/>
      <c r="N314" s="311"/>
      <c r="O314" s="311"/>
      <c r="P314" s="311"/>
      <c r="Q314" s="311"/>
      <c r="R314" s="311"/>
      <c r="S314" s="311"/>
      <c r="T314" s="311"/>
      <c r="U314" s="311"/>
      <c r="V314" s="311"/>
      <c r="W314" s="311"/>
      <c r="X314" s="311"/>
      <c r="Y314" s="311"/>
      <c r="Z314" s="311"/>
    </row>
    <row r="315" ht="13.5" customHeight="1">
      <c r="A315" s="311"/>
      <c r="B315" s="311"/>
      <c r="C315" s="311"/>
      <c r="E315" s="311"/>
      <c r="F315" s="311"/>
      <c r="G315" s="311"/>
      <c r="H315" s="311"/>
      <c r="I315" s="311"/>
      <c r="J315" s="311"/>
      <c r="K315" s="311"/>
      <c r="L315" s="311"/>
      <c r="M315" s="311"/>
      <c r="N315" s="311"/>
      <c r="O315" s="311"/>
      <c r="P315" s="311"/>
      <c r="Q315" s="311"/>
      <c r="R315" s="311"/>
      <c r="S315" s="311"/>
      <c r="T315" s="311"/>
      <c r="U315" s="311"/>
      <c r="V315" s="311"/>
      <c r="W315" s="311"/>
      <c r="X315" s="311"/>
      <c r="Y315" s="311"/>
      <c r="Z315" s="311"/>
    </row>
    <row r="316" ht="13.5" customHeight="1">
      <c r="A316" s="311"/>
      <c r="B316" s="311"/>
      <c r="C316" s="311"/>
      <c r="E316" s="311"/>
      <c r="F316" s="311"/>
      <c r="G316" s="311"/>
      <c r="H316" s="311"/>
      <c r="I316" s="311"/>
      <c r="J316" s="311"/>
      <c r="K316" s="311"/>
      <c r="L316" s="311"/>
      <c r="M316" s="311"/>
      <c r="N316" s="311"/>
      <c r="O316" s="311"/>
      <c r="P316" s="311"/>
      <c r="Q316" s="311"/>
      <c r="R316" s="311"/>
      <c r="S316" s="311"/>
      <c r="T316" s="311"/>
      <c r="U316" s="311"/>
      <c r="V316" s="311"/>
      <c r="W316" s="311"/>
      <c r="X316" s="311"/>
      <c r="Y316" s="311"/>
      <c r="Z316" s="311"/>
    </row>
    <row r="317" ht="13.5" customHeight="1">
      <c r="A317" s="311"/>
      <c r="B317" s="311"/>
      <c r="C317" s="311"/>
      <c r="E317" s="311"/>
      <c r="F317" s="311"/>
      <c r="G317" s="311"/>
      <c r="H317" s="311"/>
      <c r="I317" s="311"/>
      <c r="J317" s="311"/>
      <c r="K317" s="311"/>
      <c r="L317" s="311"/>
      <c r="M317" s="311"/>
      <c r="N317" s="311"/>
      <c r="O317" s="311"/>
      <c r="P317" s="311"/>
      <c r="Q317" s="311"/>
      <c r="R317" s="311"/>
      <c r="S317" s="311"/>
      <c r="T317" s="311"/>
      <c r="U317" s="311"/>
      <c r="V317" s="311"/>
      <c r="W317" s="311"/>
      <c r="X317" s="311"/>
      <c r="Y317" s="311"/>
      <c r="Z317" s="311"/>
    </row>
    <row r="318" ht="13.5" customHeight="1">
      <c r="A318" s="311"/>
      <c r="B318" s="311"/>
      <c r="C318" s="311"/>
      <c r="E318" s="311"/>
      <c r="F318" s="311"/>
      <c r="G318" s="311"/>
      <c r="H318" s="311"/>
      <c r="I318" s="311"/>
      <c r="J318" s="311"/>
      <c r="K318" s="311"/>
      <c r="L318" s="311"/>
      <c r="M318" s="311"/>
      <c r="N318" s="311"/>
      <c r="O318" s="311"/>
      <c r="P318" s="311"/>
      <c r="Q318" s="311"/>
      <c r="R318" s="311"/>
      <c r="S318" s="311"/>
      <c r="T318" s="311"/>
      <c r="U318" s="311"/>
      <c r="V318" s="311"/>
      <c r="W318" s="311"/>
      <c r="X318" s="311"/>
      <c r="Y318" s="311"/>
      <c r="Z318" s="311"/>
    </row>
    <row r="319" ht="13.5" customHeight="1">
      <c r="A319" s="311"/>
      <c r="B319" s="311"/>
      <c r="C319" s="311"/>
      <c r="E319" s="311"/>
      <c r="F319" s="311"/>
      <c r="G319" s="311"/>
      <c r="H319" s="311"/>
      <c r="I319" s="311"/>
      <c r="J319" s="311"/>
      <c r="K319" s="311"/>
      <c r="L319" s="311"/>
      <c r="M319" s="311"/>
      <c r="N319" s="311"/>
      <c r="O319" s="311"/>
      <c r="P319" s="311"/>
      <c r="Q319" s="311"/>
      <c r="R319" s="311"/>
      <c r="S319" s="311"/>
      <c r="T319" s="311"/>
      <c r="U319" s="311"/>
      <c r="V319" s="311"/>
      <c r="W319" s="311"/>
      <c r="X319" s="311"/>
      <c r="Y319" s="311"/>
      <c r="Z319" s="311"/>
    </row>
    <row r="320" ht="13.5" customHeight="1">
      <c r="A320" s="311"/>
      <c r="B320" s="311"/>
      <c r="C320" s="311"/>
      <c r="E320" s="311"/>
      <c r="F320" s="311"/>
      <c r="G320" s="311"/>
      <c r="H320" s="311"/>
      <c r="I320" s="311"/>
      <c r="J320" s="311"/>
      <c r="K320" s="311"/>
      <c r="L320" s="311"/>
      <c r="M320" s="311"/>
      <c r="N320" s="311"/>
      <c r="O320" s="311"/>
      <c r="P320" s="311"/>
      <c r="Q320" s="311"/>
      <c r="R320" s="311"/>
      <c r="S320" s="311"/>
      <c r="T320" s="311"/>
      <c r="U320" s="311"/>
      <c r="V320" s="311"/>
      <c r="W320" s="311"/>
      <c r="X320" s="311"/>
      <c r="Y320" s="311"/>
      <c r="Z320" s="311"/>
    </row>
    <row r="321" ht="13.5" customHeight="1">
      <c r="A321" s="311"/>
      <c r="B321" s="311"/>
      <c r="C321" s="311"/>
      <c r="E321" s="311"/>
      <c r="F321" s="311"/>
      <c r="G321" s="311"/>
      <c r="H321" s="311"/>
      <c r="I321" s="311"/>
      <c r="J321" s="311"/>
      <c r="K321" s="311"/>
      <c r="L321" s="311"/>
      <c r="M321" s="311"/>
      <c r="N321" s="311"/>
      <c r="O321" s="311"/>
      <c r="P321" s="311"/>
      <c r="Q321" s="311"/>
      <c r="R321" s="311"/>
      <c r="S321" s="311"/>
      <c r="T321" s="311"/>
      <c r="U321" s="311"/>
      <c r="V321" s="311"/>
      <c r="W321" s="311"/>
      <c r="X321" s="311"/>
      <c r="Y321" s="311"/>
      <c r="Z321" s="311"/>
    </row>
    <row r="322" ht="13.5" customHeight="1">
      <c r="A322" s="311"/>
      <c r="B322" s="311"/>
      <c r="C322" s="311"/>
      <c r="E322" s="311"/>
      <c r="F322" s="311"/>
      <c r="G322" s="311"/>
      <c r="H322" s="311"/>
      <c r="I322" s="311"/>
      <c r="J322" s="311"/>
      <c r="K322" s="311"/>
      <c r="L322" s="311"/>
      <c r="M322" s="311"/>
      <c r="N322" s="311"/>
      <c r="O322" s="311"/>
      <c r="P322" s="311"/>
      <c r="Q322" s="311"/>
      <c r="R322" s="311"/>
      <c r="S322" s="311"/>
      <c r="T322" s="311"/>
      <c r="U322" s="311"/>
      <c r="V322" s="311"/>
      <c r="W322" s="311"/>
      <c r="X322" s="311"/>
      <c r="Y322" s="311"/>
      <c r="Z322" s="311"/>
    </row>
    <row r="323" ht="13.5" customHeight="1">
      <c r="A323" s="311"/>
      <c r="B323" s="311"/>
      <c r="C323" s="311"/>
      <c r="E323" s="311"/>
      <c r="F323" s="311"/>
      <c r="G323" s="311"/>
      <c r="H323" s="311"/>
      <c r="I323" s="311"/>
      <c r="J323" s="311"/>
      <c r="K323" s="311"/>
      <c r="L323" s="311"/>
      <c r="M323" s="311"/>
      <c r="N323" s="311"/>
      <c r="O323" s="311"/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11"/>
    </row>
    <row r="324" ht="13.5" customHeight="1">
      <c r="A324" s="311"/>
      <c r="B324" s="311"/>
      <c r="C324" s="311"/>
      <c r="E324" s="311"/>
      <c r="F324" s="311"/>
      <c r="G324" s="311"/>
      <c r="H324" s="311"/>
      <c r="I324" s="311"/>
      <c r="J324" s="311"/>
      <c r="K324" s="311"/>
      <c r="L324" s="311"/>
      <c r="M324" s="311"/>
      <c r="N324" s="311"/>
      <c r="O324" s="311"/>
      <c r="P324" s="311"/>
      <c r="Q324" s="311"/>
      <c r="R324" s="311"/>
      <c r="S324" s="311"/>
      <c r="T324" s="311"/>
      <c r="U324" s="311"/>
      <c r="V324" s="311"/>
      <c r="W324" s="311"/>
      <c r="X324" s="311"/>
      <c r="Y324" s="311"/>
      <c r="Z324" s="311"/>
    </row>
    <row r="325" ht="13.5" customHeight="1">
      <c r="A325" s="311"/>
      <c r="B325" s="311"/>
      <c r="C325" s="311"/>
      <c r="E325" s="311"/>
      <c r="F325" s="311"/>
      <c r="G325" s="311"/>
      <c r="H325" s="311"/>
      <c r="I325" s="311"/>
      <c r="J325" s="311"/>
      <c r="K325" s="311"/>
      <c r="L325" s="311"/>
      <c r="M325" s="311"/>
      <c r="N325" s="311"/>
      <c r="O325" s="311"/>
      <c r="P325" s="311"/>
      <c r="Q325" s="311"/>
      <c r="R325" s="311"/>
      <c r="S325" s="311"/>
      <c r="T325" s="311"/>
      <c r="U325" s="311"/>
      <c r="V325" s="311"/>
      <c r="W325" s="311"/>
      <c r="X325" s="311"/>
      <c r="Y325" s="311"/>
      <c r="Z325" s="311"/>
    </row>
    <row r="326" ht="13.5" customHeight="1">
      <c r="A326" s="311"/>
      <c r="B326" s="311"/>
      <c r="C326" s="311"/>
      <c r="E326" s="311"/>
      <c r="F326" s="311"/>
      <c r="G326" s="311"/>
      <c r="H326" s="311"/>
      <c r="I326" s="311"/>
      <c r="J326" s="311"/>
      <c r="K326" s="311"/>
      <c r="L326" s="311"/>
      <c r="M326" s="311"/>
      <c r="N326" s="311"/>
      <c r="O326" s="311"/>
      <c r="P326" s="311"/>
      <c r="Q326" s="311"/>
      <c r="R326" s="311"/>
      <c r="S326" s="311"/>
      <c r="T326" s="311"/>
      <c r="U326" s="311"/>
      <c r="V326" s="311"/>
      <c r="W326" s="311"/>
      <c r="X326" s="311"/>
      <c r="Y326" s="311"/>
      <c r="Z326" s="311"/>
    </row>
    <row r="327" ht="13.5" customHeight="1">
      <c r="A327" s="311"/>
      <c r="B327" s="311"/>
      <c r="C327" s="311"/>
      <c r="E327" s="311"/>
      <c r="F327" s="311"/>
      <c r="G327" s="311"/>
      <c r="H327" s="311"/>
      <c r="I327" s="311"/>
      <c r="J327" s="311"/>
      <c r="K327" s="311"/>
      <c r="L327" s="311"/>
      <c r="M327" s="311"/>
      <c r="N327" s="311"/>
      <c r="O327" s="311"/>
      <c r="P327" s="311"/>
      <c r="Q327" s="311"/>
      <c r="R327" s="311"/>
      <c r="S327" s="311"/>
      <c r="T327" s="311"/>
      <c r="U327" s="311"/>
      <c r="V327" s="311"/>
      <c r="W327" s="311"/>
      <c r="X327" s="311"/>
      <c r="Y327" s="311"/>
      <c r="Z327" s="311"/>
    </row>
    <row r="328" ht="13.5" customHeight="1">
      <c r="A328" s="311"/>
      <c r="B328" s="311"/>
      <c r="C328" s="311"/>
      <c r="E328" s="311"/>
      <c r="F328" s="311"/>
      <c r="G328" s="311"/>
      <c r="H328" s="311"/>
      <c r="I328" s="311"/>
      <c r="J328" s="311"/>
      <c r="K328" s="311"/>
      <c r="L328" s="311"/>
      <c r="M328" s="311"/>
      <c r="N328" s="311"/>
      <c r="O328" s="311"/>
      <c r="P328" s="311"/>
      <c r="Q328" s="311"/>
      <c r="R328" s="311"/>
      <c r="S328" s="311"/>
      <c r="T328" s="311"/>
      <c r="U328" s="311"/>
      <c r="V328" s="311"/>
      <c r="W328" s="311"/>
      <c r="X328" s="311"/>
      <c r="Y328" s="311"/>
      <c r="Z328" s="311"/>
    </row>
    <row r="329" ht="13.5" customHeight="1">
      <c r="A329" s="311"/>
      <c r="B329" s="311"/>
      <c r="C329" s="311"/>
      <c r="E329" s="311"/>
      <c r="F329" s="311"/>
      <c r="G329" s="311"/>
      <c r="H329" s="311"/>
      <c r="I329" s="311"/>
      <c r="J329" s="311"/>
      <c r="K329" s="311"/>
      <c r="L329" s="311"/>
      <c r="M329" s="311"/>
      <c r="N329" s="311"/>
      <c r="O329" s="311"/>
      <c r="P329" s="311"/>
      <c r="Q329" s="311"/>
      <c r="R329" s="311"/>
      <c r="S329" s="311"/>
      <c r="T329" s="311"/>
      <c r="U329" s="311"/>
      <c r="V329" s="311"/>
      <c r="W329" s="311"/>
      <c r="X329" s="311"/>
      <c r="Y329" s="311"/>
      <c r="Z329" s="311"/>
    </row>
    <row r="330" ht="13.5" customHeight="1">
      <c r="A330" s="311"/>
      <c r="B330" s="311"/>
      <c r="C330" s="311"/>
      <c r="E330" s="311"/>
      <c r="F330" s="311"/>
      <c r="G330" s="311"/>
      <c r="H330" s="311"/>
      <c r="I330" s="311"/>
      <c r="J330" s="311"/>
      <c r="K330" s="311"/>
      <c r="L330" s="311"/>
      <c r="M330" s="311"/>
      <c r="N330" s="311"/>
      <c r="O330" s="311"/>
      <c r="P330" s="311"/>
      <c r="Q330" s="311"/>
      <c r="R330" s="311"/>
      <c r="S330" s="311"/>
      <c r="T330" s="311"/>
      <c r="U330" s="311"/>
      <c r="V330" s="311"/>
      <c r="W330" s="311"/>
      <c r="X330" s="311"/>
      <c r="Y330" s="311"/>
      <c r="Z330" s="311"/>
    </row>
    <row r="331" ht="13.5" customHeight="1">
      <c r="A331" s="311"/>
      <c r="B331" s="311"/>
      <c r="C331" s="311"/>
      <c r="E331" s="311"/>
      <c r="F331" s="311"/>
      <c r="G331" s="311"/>
      <c r="H331" s="311"/>
      <c r="I331" s="311"/>
      <c r="J331" s="311"/>
      <c r="K331" s="311"/>
      <c r="L331" s="311"/>
      <c r="M331" s="311"/>
      <c r="N331" s="311"/>
      <c r="O331" s="311"/>
      <c r="P331" s="311"/>
      <c r="Q331" s="311"/>
      <c r="R331" s="311"/>
      <c r="S331" s="311"/>
      <c r="T331" s="311"/>
      <c r="U331" s="311"/>
      <c r="V331" s="311"/>
      <c r="W331" s="311"/>
      <c r="X331" s="311"/>
      <c r="Y331" s="311"/>
      <c r="Z331" s="311"/>
    </row>
    <row r="332" ht="13.5" customHeight="1">
      <c r="A332" s="311"/>
      <c r="B332" s="311"/>
      <c r="C332" s="311"/>
      <c r="E332" s="311"/>
      <c r="F332" s="311"/>
      <c r="G332" s="311"/>
      <c r="H332" s="311"/>
      <c r="I332" s="311"/>
      <c r="J332" s="311"/>
      <c r="K332" s="311"/>
      <c r="L332" s="311"/>
      <c r="M332" s="311"/>
      <c r="N332" s="311"/>
      <c r="O332" s="311"/>
      <c r="P332" s="311"/>
      <c r="Q332" s="311"/>
      <c r="R332" s="311"/>
      <c r="S332" s="311"/>
      <c r="T332" s="311"/>
      <c r="U332" s="311"/>
      <c r="V332" s="311"/>
      <c r="W332" s="311"/>
      <c r="X332" s="311"/>
      <c r="Y332" s="311"/>
      <c r="Z332" s="311"/>
    </row>
    <row r="333" ht="13.5" customHeight="1">
      <c r="A333" s="311"/>
      <c r="B333" s="311"/>
      <c r="C333" s="311"/>
      <c r="E333" s="311"/>
      <c r="F333" s="311"/>
      <c r="G333" s="311"/>
      <c r="H333" s="311"/>
      <c r="I333" s="311"/>
      <c r="J333" s="311"/>
      <c r="K333" s="311"/>
      <c r="L333" s="311"/>
      <c r="M333" s="311"/>
      <c r="N333" s="311"/>
      <c r="O333" s="311"/>
      <c r="P333" s="311"/>
      <c r="Q333" s="311"/>
      <c r="R333" s="311"/>
      <c r="S333" s="311"/>
      <c r="T333" s="311"/>
      <c r="U333" s="311"/>
      <c r="V333" s="311"/>
      <c r="W333" s="311"/>
      <c r="X333" s="311"/>
      <c r="Y333" s="311"/>
      <c r="Z333" s="311"/>
    </row>
    <row r="334" ht="13.5" customHeight="1">
      <c r="A334" s="311"/>
      <c r="B334" s="311"/>
      <c r="C334" s="311"/>
      <c r="E334" s="311"/>
      <c r="F334" s="311"/>
      <c r="G334" s="311"/>
      <c r="H334" s="311"/>
      <c r="I334" s="311"/>
      <c r="J334" s="311"/>
      <c r="K334" s="311"/>
      <c r="L334" s="311"/>
      <c r="M334" s="311"/>
      <c r="N334" s="311"/>
      <c r="O334" s="311"/>
      <c r="P334" s="311"/>
      <c r="Q334" s="311"/>
      <c r="R334" s="311"/>
      <c r="S334" s="311"/>
      <c r="T334" s="311"/>
      <c r="U334" s="311"/>
      <c r="V334" s="311"/>
      <c r="W334" s="311"/>
      <c r="X334" s="311"/>
      <c r="Y334" s="311"/>
      <c r="Z334" s="311"/>
    </row>
    <row r="335" ht="13.5" customHeight="1">
      <c r="A335" s="311"/>
      <c r="B335" s="311"/>
      <c r="C335" s="311"/>
      <c r="E335" s="311"/>
      <c r="F335" s="311"/>
      <c r="G335" s="311"/>
      <c r="H335" s="311"/>
      <c r="I335" s="311"/>
      <c r="J335" s="311"/>
      <c r="K335" s="311"/>
      <c r="L335" s="311"/>
      <c r="M335" s="311"/>
      <c r="N335" s="311"/>
      <c r="O335" s="311"/>
      <c r="P335" s="311"/>
      <c r="Q335" s="311"/>
      <c r="R335" s="311"/>
      <c r="S335" s="311"/>
      <c r="T335" s="311"/>
      <c r="U335" s="311"/>
      <c r="V335" s="311"/>
      <c r="W335" s="311"/>
      <c r="X335" s="311"/>
      <c r="Y335" s="311"/>
      <c r="Z335" s="311"/>
    </row>
    <row r="336" ht="13.5" customHeight="1">
      <c r="A336" s="311"/>
      <c r="B336" s="311"/>
      <c r="C336" s="311"/>
      <c r="E336" s="311"/>
      <c r="F336" s="311"/>
      <c r="G336" s="311"/>
      <c r="H336" s="311"/>
      <c r="I336" s="311"/>
      <c r="J336" s="311"/>
      <c r="K336" s="311"/>
      <c r="L336" s="311"/>
      <c r="M336" s="311"/>
      <c r="N336" s="311"/>
      <c r="O336" s="311"/>
      <c r="P336" s="311"/>
      <c r="Q336" s="311"/>
      <c r="R336" s="311"/>
      <c r="S336" s="311"/>
      <c r="T336" s="311"/>
      <c r="U336" s="311"/>
      <c r="V336" s="311"/>
      <c r="W336" s="311"/>
      <c r="X336" s="311"/>
      <c r="Y336" s="311"/>
      <c r="Z336" s="311"/>
    </row>
    <row r="337" ht="13.5" customHeight="1">
      <c r="A337" s="311"/>
      <c r="B337" s="311"/>
      <c r="C337" s="311"/>
      <c r="E337" s="311"/>
      <c r="F337" s="311"/>
      <c r="G337" s="311"/>
      <c r="H337" s="311"/>
      <c r="I337" s="311"/>
      <c r="J337" s="311"/>
      <c r="K337" s="311"/>
      <c r="L337" s="311"/>
      <c r="M337" s="311"/>
      <c r="N337" s="311"/>
      <c r="O337" s="311"/>
      <c r="P337" s="311"/>
      <c r="Q337" s="311"/>
      <c r="R337" s="311"/>
      <c r="S337" s="311"/>
      <c r="T337" s="311"/>
      <c r="U337" s="311"/>
      <c r="V337" s="311"/>
      <c r="W337" s="311"/>
      <c r="X337" s="311"/>
      <c r="Y337" s="311"/>
      <c r="Z337" s="311"/>
    </row>
    <row r="338" ht="13.5" customHeight="1">
      <c r="A338" s="311"/>
      <c r="B338" s="311"/>
      <c r="C338" s="311"/>
      <c r="E338" s="311"/>
      <c r="F338" s="311"/>
      <c r="G338" s="311"/>
      <c r="H338" s="311"/>
      <c r="I338" s="311"/>
      <c r="J338" s="311"/>
      <c r="K338" s="311"/>
      <c r="L338" s="311"/>
      <c r="M338" s="311"/>
      <c r="N338" s="311"/>
      <c r="O338" s="311"/>
      <c r="P338" s="311"/>
      <c r="Q338" s="311"/>
      <c r="R338" s="311"/>
      <c r="S338" s="311"/>
      <c r="T338" s="311"/>
      <c r="U338" s="311"/>
      <c r="V338" s="311"/>
      <c r="W338" s="311"/>
      <c r="X338" s="311"/>
      <c r="Y338" s="311"/>
      <c r="Z338" s="311"/>
    </row>
    <row r="339" ht="13.5" customHeight="1">
      <c r="A339" s="311"/>
      <c r="B339" s="311"/>
      <c r="C339" s="311"/>
      <c r="E339" s="311"/>
      <c r="F339" s="311"/>
      <c r="G339" s="311"/>
      <c r="H339" s="311"/>
      <c r="I339" s="311"/>
      <c r="J339" s="311"/>
      <c r="K339" s="311"/>
      <c r="L339" s="311"/>
      <c r="M339" s="311"/>
      <c r="N339" s="311"/>
      <c r="O339" s="311"/>
      <c r="P339" s="311"/>
      <c r="Q339" s="311"/>
      <c r="R339" s="311"/>
      <c r="S339" s="311"/>
      <c r="T339" s="311"/>
      <c r="U339" s="311"/>
      <c r="V339" s="311"/>
      <c r="W339" s="311"/>
      <c r="X339" s="311"/>
      <c r="Y339" s="311"/>
      <c r="Z339" s="311"/>
    </row>
    <row r="340" ht="13.5" customHeight="1">
      <c r="A340" s="311"/>
      <c r="B340" s="311"/>
      <c r="C340" s="311"/>
      <c r="E340" s="311"/>
      <c r="F340" s="311"/>
      <c r="G340" s="311"/>
      <c r="H340" s="311"/>
      <c r="I340" s="311"/>
      <c r="J340" s="311"/>
      <c r="K340" s="311"/>
      <c r="L340" s="311"/>
      <c r="M340" s="311"/>
      <c r="N340" s="311"/>
      <c r="O340" s="311"/>
      <c r="P340" s="311"/>
      <c r="Q340" s="311"/>
      <c r="R340" s="311"/>
      <c r="S340" s="311"/>
      <c r="T340" s="311"/>
      <c r="U340" s="311"/>
      <c r="V340" s="311"/>
      <c r="W340" s="311"/>
      <c r="X340" s="311"/>
      <c r="Y340" s="311"/>
      <c r="Z340" s="311"/>
    </row>
    <row r="341" ht="13.5" customHeight="1">
      <c r="A341" s="311"/>
      <c r="B341" s="311"/>
      <c r="C341" s="311"/>
      <c r="E341" s="311"/>
      <c r="F341" s="311"/>
      <c r="G341" s="311"/>
      <c r="H341" s="311"/>
      <c r="I341" s="311"/>
      <c r="J341" s="311"/>
      <c r="K341" s="311"/>
      <c r="L341" s="311"/>
      <c r="M341" s="311"/>
      <c r="N341" s="311"/>
      <c r="O341" s="311"/>
      <c r="P341" s="311"/>
      <c r="Q341" s="311"/>
      <c r="R341" s="311"/>
      <c r="S341" s="311"/>
      <c r="T341" s="311"/>
      <c r="U341" s="311"/>
      <c r="V341" s="311"/>
      <c r="W341" s="311"/>
      <c r="X341" s="311"/>
      <c r="Y341" s="311"/>
      <c r="Z341" s="311"/>
    </row>
    <row r="342" ht="13.5" customHeight="1">
      <c r="A342" s="311"/>
      <c r="B342" s="311"/>
      <c r="C342" s="311"/>
      <c r="E342" s="311"/>
      <c r="F342" s="311"/>
      <c r="G342" s="311"/>
      <c r="H342" s="311"/>
      <c r="I342" s="311"/>
      <c r="J342" s="311"/>
      <c r="K342" s="311"/>
      <c r="L342" s="311"/>
      <c r="M342" s="311"/>
      <c r="N342" s="311"/>
      <c r="O342" s="311"/>
      <c r="P342" s="311"/>
      <c r="Q342" s="311"/>
      <c r="R342" s="311"/>
      <c r="S342" s="311"/>
      <c r="T342" s="311"/>
      <c r="U342" s="311"/>
      <c r="V342" s="311"/>
      <c r="W342" s="311"/>
      <c r="X342" s="311"/>
      <c r="Y342" s="311"/>
      <c r="Z342" s="311"/>
    </row>
    <row r="343" ht="13.5" customHeight="1">
      <c r="A343" s="311"/>
      <c r="B343" s="311"/>
      <c r="C343" s="311"/>
      <c r="E343" s="311"/>
      <c r="F343" s="311"/>
      <c r="G343" s="311"/>
      <c r="H343" s="311"/>
      <c r="I343" s="311"/>
      <c r="J343" s="311"/>
      <c r="K343" s="311"/>
      <c r="L343" s="311"/>
      <c r="M343" s="311"/>
      <c r="N343" s="311"/>
      <c r="O343" s="311"/>
      <c r="P343" s="311"/>
      <c r="Q343" s="311"/>
      <c r="R343" s="311"/>
      <c r="S343" s="311"/>
      <c r="T343" s="311"/>
      <c r="U343" s="311"/>
      <c r="V343" s="311"/>
      <c r="W343" s="311"/>
      <c r="X343" s="311"/>
      <c r="Y343" s="311"/>
      <c r="Z343" s="311"/>
    </row>
    <row r="344" ht="13.5" customHeight="1">
      <c r="A344" s="311"/>
      <c r="B344" s="311"/>
      <c r="C344" s="311"/>
      <c r="E344" s="311"/>
      <c r="F344" s="311"/>
      <c r="G344" s="311"/>
      <c r="H344" s="311"/>
      <c r="I344" s="311"/>
      <c r="J344" s="311"/>
      <c r="K344" s="311"/>
      <c r="L344" s="311"/>
      <c r="M344" s="311"/>
      <c r="N344" s="311"/>
      <c r="O344" s="311"/>
      <c r="P344" s="311"/>
      <c r="Q344" s="311"/>
      <c r="R344" s="311"/>
      <c r="S344" s="311"/>
      <c r="T344" s="311"/>
      <c r="U344" s="311"/>
      <c r="V344" s="311"/>
      <c r="W344" s="311"/>
      <c r="X344" s="311"/>
      <c r="Y344" s="311"/>
      <c r="Z344" s="311"/>
    </row>
    <row r="345" ht="13.5" customHeight="1">
      <c r="A345" s="311"/>
      <c r="B345" s="311"/>
      <c r="C345" s="311"/>
      <c r="E345" s="311"/>
      <c r="F345" s="311"/>
      <c r="G345" s="311"/>
      <c r="H345" s="311"/>
      <c r="I345" s="311"/>
      <c r="J345" s="311"/>
      <c r="K345" s="311"/>
      <c r="L345" s="311"/>
      <c r="M345" s="311"/>
      <c r="N345" s="311"/>
      <c r="O345" s="311"/>
      <c r="P345" s="311"/>
      <c r="Q345" s="311"/>
      <c r="R345" s="311"/>
      <c r="S345" s="311"/>
      <c r="T345" s="311"/>
      <c r="U345" s="311"/>
      <c r="V345" s="311"/>
      <c r="W345" s="311"/>
      <c r="X345" s="311"/>
      <c r="Y345" s="311"/>
      <c r="Z345" s="311"/>
    </row>
    <row r="346" ht="13.5" customHeight="1">
      <c r="A346" s="311"/>
      <c r="B346" s="311"/>
      <c r="C346" s="311"/>
      <c r="E346" s="311"/>
      <c r="F346" s="311"/>
      <c r="G346" s="311"/>
      <c r="H346" s="311"/>
      <c r="I346" s="311"/>
      <c r="J346" s="311"/>
      <c r="K346" s="311"/>
      <c r="L346" s="311"/>
      <c r="M346" s="311"/>
      <c r="N346" s="311"/>
      <c r="O346" s="311"/>
      <c r="P346" s="311"/>
      <c r="Q346" s="311"/>
      <c r="R346" s="311"/>
      <c r="S346" s="311"/>
      <c r="T346" s="311"/>
      <c r="U346" s="311"/>
      <c r="V346" s="311"/>
      <c r="W346" s="311"/>
      <c r="X346" s="311"/>
      <c r="Y346" s="311"/>
      <c r="Z346" s="311"/>
    </row>
    <row r="347" ht="13.5" customHeight="1">
      <c r="A347" s="311"/>
      <c r="B347" s="311"/>
      <c r="C347" s="311"/>
      <c r="E347" s="311"/>
      <c r="F347" s="311"/>
      <c r="G347" s="311"/>
      <c r="H347" s="311"/>
      <c r="I347" s="311"/>
      <c r="J347" s="311"/>
      <c r="K347" s="311"/>
      <c r="L347" s="311"/>
      <c r="M347" s="311"/>
      <c r="N347" s="311"/>
      <c r="O347" s="311"/>
      <c r="P347" s="311"/>
      <c r="Q347" s="311"/>
      <c r="R347" s="311"/>
      <c r="S347" s="311"/>
      <c r="T347" s="311"/>
      <c r="U347" s="311"/>
      <c r="V347" s="311"/>
      <c r="W347" s="311"/>
      <c r="X347" s="311"/>
      <c r="Y347" s="311"/>
      <c r="Z347" s="311"/>
    </row>
    <row r="348" ht="13.5" customHeight="1">
      <c r="A348" s="311"/>
      <c r="B348" s="311"/>
      <c r="C348" s="311"/>
      <c r="E348" s="311"/>
      <c r="F348" s="311"/>
      <c r="G348" s="311"/>
      <c r="H348" s="311"/>
      <c r="I348" s="311"/>
      <c r="J348" s="311"/>
      <c r="K348" s="311"/>
      <c r="L348" s="311"/>
      <c r="M348" s="311"/>
      <c r="N348" s="311"/>
      <c r="O348" s="311"/>
      <c r="P348" s="311"/>
      <c r="Q348" s="311"/>
      <c r="R348" s="311"/>
      <c r="S348" s="311"/>
      <c r="T348" s="311"/>
      <c r="U348" s="311"/>
      <c r="V348" s="311"/>
      <c r="W348" s="311"/>
      <c r="X348" s="311"/>
      <c r="Y348" s="311"/>
      <c r="Z348" s="311"/>
    </row>
    <row r="349" ht="13.5" customHeight="1">
      <c r="A349" s="311"/>
      <c r="B349" s="311"/>
      <c r="C349" s="311"/>
      <c r="E349" s="311"/>
      <c r="F349" s="311"/>
      <c r="G349" s="311"/>
      <c r="H349" s="311"/>
      <c r="I349" s="311"/>
      <c r="J349" s="311"/>
      <c r="K349" s="311"/>
      <c r="L349" s="311"/>
      <c r="M349" s="311"/>
      <c r="N349" s="311"/>
      <c r="O349" s="311"/>
      <c r="P349" s="311"/>
      <c r="Q349" s="311"/>
      <c r="R349" s="311"/>
      <c r="S349" s="311"/>
      <c r="T349" s="311"/>
      <c r="U349" s="311"/>
      <c r="V349" s="311"/>
      <c r="W349" s="311"/>
      <c r="X349" s="311"/>
      <c r="Y349" s="311"/>
      <c r="Z349" s="311"/>
    </row>
    <row r="350" ht="13.5" customHeight="1">
      <c r="A350" s="311"/>
      <c r="B350" s="311"/>
      <c r="C350" s="311"/>
      <c r="E350" s="311"/>
      <c r="F350" s="311"/>
      <c r="G350" s="311"/>
      <c r="H350" s="311"/>
      <c r="I350" s="311"/>
      <c r="J350" s="311"/>
      <c r="K350" s="311"/>
      <c r="L350" s="311"/>
      <c r="M350" s="311"/>
      <c r="N350" s="311"/>
      <c r="O350" s="311"/>
      <c r="P350" s="311"/>
      <c r="Q350" s="311"/>
      <c r="R350" s="311"/>
      <c r="S350" s="311"/>
      <c r="T350" s="311"/>
      <c r="U350" s="311"/>
      <c r="V350" s="311"/>
      <c r="W350" s="311"/>
      <c r="X350" s="311"/>
      <c r="Y350" s="311"/>
      <c r="Z350" s="311"/>
    </row>
    <row r="351" ht="13.5" customHeight="1">
      <c r="A351" s="311"/>
      <c r="B351" s="311"/>
      <c r="C351" s="311"/>
      <c r="E351" s="311"/>
      <c r="F351" s="311"/>
      <c r="G351" s="311"/>
      <c r="H351" s="311"/>
      <c r="I351" s="311"/>
      <c r="J351" s="311"/>
      <c r="K351" s="311"/>
      <c r="L351" s="311"/>
      <c r="M351" s="311"/>
      <c r="N351" s="311"/>
      <c r="O351" s="311"/>
      <c r="P351" s="311"/>
      <c r="Q351" s="311"/>
      <c r="R351" s="311"/>
      <c r="S351" s="311"/>
      <c r="T351" s="311"/>
      <c r="U351" s="311"/>
      <c r="V351" s="311"/>
      <c r="W351" s="311"/>
      <c r="X351" s="311"/>
      <c r="Y351" s="311"/>
      <c r="Z351" s="311"/>
    </row>
    <row r="352" ht="13.5" customHeight="1">
      <c r="A352" s="311"/>
      <c r="B352" s="311"/>
      <c r="C352" s="311"/>
      <c r="E352" s="311"/>
      <c r="F352" s="311"/>
      <c r="G352" s="311"/>
      <c r="H352" s="311"/>
      <c r="I352" s="311"/>
      <c r="J352" s="311"/>
      <c r="K352" s="311"/>
      <c r="L352" s="311"/>
      <c r="M352" s="311"/>
      <c r="N352" s="311"/>
      <c r="O352" s="311"/>
      <c r="P352" s="311"/>
      <c r="Q352" s="311"/>
      <c r="R352" s="311"/>
      <c r="S352" s="311"/>
      <c r="T352" s="311"/>
      <c r="U352" s="311"/>
      <c r="V352" s="311"/>
      <c r="W352" s="311"/>
      <c r="X352" s="311"/>
      <c r="Y352" s="311"/>
      <c r="Z352" s="311"/>
    </row>
    <row r="353" ht="13.5" customHeight="1">
      <c r="A353" s="311"/>
      <c r="B353" s="311"/>
      <c r="C353" s="311"/>
      <c r="E353" s="311"/>
      <c r="F353" s="311"/>
      <c r="G353" s="311"/>
      <c r="H353" s="311"/>
      <c r="I353" s="311"/>
      <c r="J353" s="311"/>
      <c r="K353" s="311"/>
      <c r="L353" s="311"/>
      <c r="M353" s="311"/>
      <c r="N353" s="311"/>
      <c r="O353" s="311"/>
      <c r="P353" s="311"/>
      <c r="Q353" s="311"/>
      <c r="R353" s="311"/>
      <c r="S353" s="311"/>
      <c r="T353" s="311"/>
      <c r="U353" s="311"/>
      <c r="V353" s="311"/>
      <c r="W353" s="311"/>
      <c r="X353" s="311"/>
      <c r="Y353" s="311"/>
      <c r="Z353" s="311"/>
    </row>
    <row r="354" ht="13.5" customHeight="1">
      <c r="A354" s="311"/>
      <c r="B354" s="311"/>
      <c r="C354" s="311"/>
      <c r="E354" s="311"/>
      <c r="F354" s="311"/>
      <c r="G354" s="311"/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11"/>
    </row>
    <row r="355" ht="13.5" customHeight="1">
      <c r="A355" s="311"/>
      <c r="B355" s="311"/>
      <c r="C355" s="311"/>
      <c r="E355" s="311"/>
      <c r="F355" s="311"/>
      <c r="G355" s="311"/>
      <c r="H355" s="311"/>
      <c r="I355" s="311"/>
      <c r="J355" s="311"/>
      <c r="K355" s="311"/>
      <c r="L355" s="311"/>
      <c r="M355" s="311"/>
      <c r="N355" s="311"/>
      <c r="O355" s="311"/>
      <c r="P355" s="311"/>
      <c r="Q355" s="311"/>
      <c r="R355" s="311"/>
      <c r="S355" s="311"/>
      <c r="T355" s="311"/>
      <c r="U355" s="311"/>
      <c r="V355" s="311"/>
      <c r="W355" s="311"/>
      <c r="X355" s="311"/>
      <c r="Y355" s="311"/>
      <c r="Z355" s="311"/>
    </row>
    <row r="356" ht="13.5" customHeight="1">
      <c r="A356" s="311"/>
      <c r="B356" s="311"/>
      <c r="C356" s="311"/>
      <c r="E356" s="311"/>
      <c r="F356" s="311"/>
      <c r="G356" s="311"/>
      <c r="H356" s="311"/>
      <c r="I356" s="311"/>
      <c r="J356" s="311"/>
      <c r="K356" s="311"/>
      <c r="L356" s="311"/>
      <c r="M356" s="311"/>
      <c r="N356" s="311"/>
      <c r="O356" s="311"/>
      <c r="P356" s="311"/>
      <c r="Q356" s="311"/>
      <c r="R356" s="311"/>
      <c r="S356" s="311"/>
      <c r="T356" s="311"/>
      <c r="U356" s="311"/>
      <c r="V356" s="311"/>
      <c r="W356" s="311"/>
      <c r="X356" s="311"/>
      <c r="Y356" s="311"/>
      <c r="Z356" s="311"/>
    </row>
    <row r="357" ht="13.5" customHeight="1">
      <c r="A357" s="311"/>
      <c r="B357" s="311"/>
      <c r="C357" s="311"/>
      <c r="E357" s="311"/>
      <c r="F357" s="311"/>
      <c r="G357" s="311"/>
      <c r="H357" s="311"/>
      <c r="I357" s="311"/>
      <c r="J357" s="311"/>
      <c r="K357" s="311"/>
      <c r="L357" s="311"/>
      <c r="M357" s="311"/>
      <c r="N357" s="311"/>
      <c r="O357" s="311"/>
      <c r="P357" s="311"/>
      <c r="Q357" s="311"/>
      <c r="R357" s="311"/>
      <c r="S357" s="311"/>
      <c r="T357" s="311"/>
      <c r="U357" s="311"/>
      <c r="V357" s="311"/>
      <c r="W357" s="311"/>
      <c r="X357" s="311"/>
      <c r="Y357" s="311"/>
      <c r="Z357" s="311"/>
    </row>
    <row r="358" ht="13.5" customHeight="1">
      <c r="A358" s="311"/>
      <c r="B358" s="311"/>
      <c r="C358" s="311"/>
      <c r="E358" s="311"/>
      <c r="F358" s="311"/>
      <c r="G358" s="311"/>
      <c r="H358" s="311"/>
      <c r="I358" s="311"/>
      <c r="J358" s="311"/>
      <c r="K358" s="311"/>
      <c r="L358" s="311"/>
      <c r="M358" s="311"/>
      <c r="N358" s="311"/>
      <c r="O358" s="311"/>
      <c r="P358" s="311"/>
      <c r="Q358" s="311"/>
      <c r="R358" s="311"/>
      <c r="S358" s="311"/>
      <c r="T358" s="311"/>
      <c r="U358" s="311"/>
      <c r="V358" s="311"/>
      <c r="W358" s="311"/>
      <c r="X358" s="311"/>
      <c r="Y358" s="311"/>
      <c r="Z358" s="311"/>
    </row>
    <row r="359" ht="13.5" customHeight="1">
      <c r="A359" s="311"/>
      <c r="B359" s="311"/>
      <c r="C359" s="311"/>
      <c r="E359" s="311"/>
      <c r="F359" s="311"/>
      <c r="G359" s="311"/>
      <c r="H359" s="311"/>
      <c r="I359" s="311"/>
      <c r="J359" s="311"/>
      <c r="K359" s="311"/>
      <c r="L359" s="311"/>
      <c r="M359" s="311"/>
      <c r="N359" s="311"/>
      <c r="O359" s="311"/>
      <c r="P359" s="311"/>
      <c r="Q359" s="311"/>
      <c r="R359" s="311"/>
      <c r="S359" s="311"/>
      <c r="T359" s="311"/>
      <c r="U359" s="311"/>
      <c r="V359" s="311"/>
      <c r="W359" s="311"/>
      <c r="X359" s="311"/>
      <c r="Y359" s="311"/>
      <c r="Z359" s="311"/>
    </row>
    <row r="360" ht="13.5" customHeight="1">
      <c r="A360" s="311"/>
      <c r="B360" s="311"/>
      <c r="C360" s="311"/>
      <c r="E360" s="311"/>
      <c r="F360" s="311"/>
      <c r="G360" s="311"/>
      <c r="H360" s="311"/>
      <c r="I360" s="311"/>
      <c r="J360" s="311"/>
      <c r="K360" s="311"/>
      <c r="L360" s="311"/>
      <c r="M360" s="311"/>
      <c r="N360" s="311"/>
      <c r="O360" s="311"/>
      <c r="P360" s="311"/>
      <c r="Q360" s="311"/>
      <c r="R360" s="311"/>
      <c r="S360" s="311"/>
      <c r="T360" s="311"/>
      <c r="U360" s="311"/>
      <c r="V360" s="311"/>
      <c r="W360" s="311"/>
      <c r="X360" s="311"/>
      <c r="Y360" s="311"/>
      <c r="Z360" s="311"/>
    </row>
    <row r="361" ht="13.5" customHeight="1">
      <c r="A361" s="311"/>
      <c r="B361" s="311"/>
      <c r="C361" s="311"/>
      <c r="E361" s="311"/>
      <c r="F361" s="311"/>
      <c r="G361" s="311"/>
      <c r="H361" s="311"/>
      <c r="I361" s="311"/>
      <c r="J361" s="311"/>
      <c r="K361" s="311"/>
      <c r="L361" s="311"/>
      <c r="M361" s="311"/>
      <c r="N361" s="311"/>
      <c r="O361" s="311"/>
      <c r="P361" s="311"/>
      <c r="Q361" s="311"/>
      <c r="R361" s="311"/>
      <c r="S361" s="311"/>
      <c r="T361" s="311"/>
      <c r="U361" s="311"/>
      <c r="V361" s="311"/>
      <c r="W361" s="311"/>
      <c r="X361" s="311"/>
      <c r="Y361" s="311"/>
      <c r="Z361" s="311"/>
    </row>
    <row r="362" ht="13.5" customHeight="1">
      <c r="A362" s="311"/>
      <c r="B362" s="311"/>
      <c r="C362" s="311"/>
      <c r="E362" s="311"/>
      <c r="F362" s="311"/>
      <c r="G362" s="311"/>
      <c r="H362" s="311"/>
      <c r="I362" s="311"/>
      <c r="J362" s="311"/>
      <c r="K362" s="311"/>
      <c r="L362" s="311"/>
      <c r="M362" s="311"/>
      <c r="N362" s="311"/>
      <c r="O362" s="311"/>
      <c r="P362" s="311"/>
      <c r="Q362" s="311"/>
      <c r="R362" s="311"/>
      <c r="S362" s="311"/>
      <c r="T362" s="311"/>
      <c r="U362" s="311"/>
      <c r="V362" s="311"/>
      <c r="W362" s="311"/>
      <c r="X362" s="311"/>
      <c r="Y362" s="311"/>
      <c r="Z362" s="311"/>
    </row>
    <row r="363" ht="13.5" customHeight="1">
      <c r="A363" s="311"/>
      <c r="B363" s="311"/>
      <c r="C363" s="311"/>
      <c r="E363" s="311"/>
      <c r="F363" s="311"/>
      <c r="G363" s="311"/>
      <c r="H363" s="311"/>
      <c r="I363" s="311"/>
      <c r="J363" s="311"/>
      <c r="K363" s="311"/>
      <c r="L363" s="311"/>
      <c r="M363" s="311"/>
      <c r="N363" s="311"/>
      <c r="O363" s="311"/>
      <c r="P363" s="311"/>
      <c r="Q363" s="311"/>
      <c r="R363" s="311"/>
      <c r="S363" s="311"/>
      <c r="T363" s="311"/>
      <c r="U363" s="311"/>
      <c r="V363" s="311"/>
      <c r="W363" s="311"/>
      <c r="X363" s="311"/>
      <c r="Y363" s="311"/>
      <c r="Z363" s="311"/>
    </row>
    <row r="364" ht="13.5" customHeight="1">
      <c r="A364" s="311"/>
      <c r="B364" s="311"/>
      <c r="C364" s="311"/>
      <c r="E364" s="311"/>
      <c r="F364" s="311"/>
      <c r="G364" s="311"/>
      <c r="H364" s="311"/>
      <c r="I364" s="311"/>
      <c r="J364" s="311"/>
      <c r="K364" s="311"/>
      <c r="L364" s="311"/>
      <c r="M364" s="311"/>
      <c r="N364" s="311"/>
      <c r="O364" s="311"/>
      <c r="P364" s="311"/>
      <c r="Q364" s="311"/>
      <c r="R364" s="311"/>
      <c r="S364" s="311"/>
      <c r="T364" s="311"/>
      <c r="U364" s="311"/>
      <c r="V364" s="311"/>
      <c r="W364" s="311"/>
      <c r="X364" s="311"/>
      <c r="Y364" s="311"/>
      <c r="Z364" s="311"/>
    </row>
    <row r="365" ht="13.5" customHeight="1">
      <c r="A365" s="311"/>
      <c r="B365" s="311"/>
      <c r="C365" s="311"/>
      <c r="E365" s="311"/>
      <c r="F365" s="311"/>
      <c r="G365" s="311"/>
      <c r="H365" s="311"/>
      <c r="I365" s="311"/>
      <c r="J365" s="311"/>
      <c r="K365" s="311"/>
      <c r="L365" s="311"/>
      <c r="M365" s="311"/>
      <c r="N365" s="311"/>
      <c r="O365" s="311"/>
      <c r="P365" s="311"/>
      <c r="Q365" s="311"/>
      <c r="R365" s="311"/>
      <c r="S365" s="311"/>
      <c r="T365" s="311"/>
      <c r="U365" s="311"/>
      <c r="V365" s="311"/>
      <c r="W365" s="311"/>
      <c r="X365" s="311"/>
      <c r="Y365" s="311"/>
      <c r="Z365" s="311"/>
    </row>
    <row r="366" ht="13.5" customHeight="1">
      <c r="A366" s="311"/>
      <c r="B366" s="311"/>
      <c r="C366" s="311"/>
      <c r="E366" s="311"/>
      <c r="F366" s="311"/>
      <c r="G366" s="311"/>
      <c r="H366" s="311"/>
      <c r="I366" s="311"/>
      <c r="J366" s="311"/>
      <c r="K366" s="311"/>
      <c r="L366" s="311"/>
      <c r="M366" s="311"/>
      <c r="N366" s="311"/>
      <c r="O366" s="311"/>
      <c r="P366" s="311"/>
      <c r="Q366" s="311"/>
      <c r="R366" s="311"/>
      <c r="S366" s="311"/>
      <c r="T366" s="311"/>
      <c r="U366" s="311"/>
      <c r="V366" s="311"/>
      <c r="W366" s="311"/>
      <c r="X366" s="311"/>
      <c r="Y366" s="311"/>
      <c r="Z366" s="311"/>
    </row>
    <row r="367" ht="13.5" customHeight="1">
      <c r="A367" s="311"/>
      <c r="B367" s="311"/>
      <c r="C367" s="311"/>
      <c r="E367" s="311"/>
      <c r="F367" s="311"/>
      <c r="G367" s="311"/>
      <c r="H367" s="311"/>
      <c r="I367" s="311"/>
      <c r="J367" s="311"/>
      <c r="K367" s="311"/>
      <c r="L367" s="311"/>
      <c r="M367" s="311"/>
      <c r="N367" s="311"/>
      <c r="O367" s="311"/>
      <c r="P367" s="311"/>
      <c r="Q367" s="311"/>
      <c r="R367" s="311"/>
      <c r="S367" s="311"/>
      <c r="T367" s="311"/>
      <c r="U367" s="311"/>
      <c r="V367" s="311"/>
      <c r="W367" s="311"/>
      <c r="X367" s="311"/>
      <c r="Y367" s="311"/>
      <c r="Z367" s="311"/>
    </row>
    <row r="368" ht="13.5" customHeight="1">
      <c r="A368" s="311"/>
      <c r="B368" s="311"/>
      <c r="C368" s="311"/>
      <c r="E368" s="311"/>
      <c r="F368" s="311"/>
      <c r="G368" s="311"/>
      <c r="H368" s="311"/>
      <c r="I368" s="311"/>
      <c r="J368" s="311"/>
      <c r="K368" s="311"/>
      <c r="L368" s="311"/>
      <c r="M368" s="311"/>
      <c r="N368" s="311"/>
      <c r="O368" s="311"/>
      <c r="P368" s="311"/>
      <c r="Q368" s="311"/>
      <c r="R368" s="311"/>
      <c r="S368" s="311"/>
      <c r="T368" s="311"/>
      <c r="U368" s="311"/>
      <c r="V368" s="311"/>
      <c r="W368" s="311"/>
      <c r="X368" s="311"/>
      <c r="Y368" s="311"/>
      <c r="Z368" s="311"/>
    </row>
    <row r="369" ht="13.5" customHeight="1">
      <c r="A369" s="311"/>
      <c r="B369" s="311"/>
      <c r="C369" s="311"/>
      <c r="E369" s="311"/>
      <c r="F369" s="311"/>
      <c r="G369" s="311"/>
      <c r="H369" s="311"/>
      <c r="I369" s="311"/>
      <c r="J369" s="311"/>
      <c r="K369" s="311"/>
      <c r="L369" s="311"/>
      <c r="M369" s="311"/>
      <c r="N369" s="311"/>
      <c r="O369" s="311"/>
      <c r="P369" s="311"/>
      <c r="Q369" s="311"/>
      <c r="R369" s="311"/>
      <c r="S369" s="311"/>
      <c r="T369" s="311"/>
      <c r="U369" s="311"/>
      <c r="V369" s="311"/>
      <c r="W369" s="311"/>
      <c r="X369" s="311"/>
      <c r="Y369" s="311"/>
      <c r="Z369" s="311"/>
    </row>
    <row r="370" ht="13.5" customHeight="1">
      <c r="A370" s="311"/>
      <c r="B370" s="311"/>
      <c r="C370" s="311"/>
      <c r="E370" s="311"/>
      <c r="F370" s="311"/>
      <c r="G370" s="311"/>
      <c r="H370" s="311"/>
      <c r="I370" s="311"/>
      <c r="J370" s="311"/>
      <c r="K370" s="311"/>
      <c r="L370" s="311"/>
      <c r="M370" s="311"/>
      <c r="N370" s="311"/>
      <c r="O370" s="311"/>
      <c r="P370" s="311"/>
      <c r="Q370" s="311"/>
      <c r="R370" s="311"/>
      <c r="S370" s="311"/>
      <c r="T370" s="311"/>
      <c r="U370" s="311"/>
      <c r="V370" s="311"/>
      <c r="W370" s="311"/>
      <c r="X370" s="311"/>
      <c r="Y370" s="311"/>
      <c r="Z370" s="311"/>
    </row>
    <row r="371" ht="13.5" customHeight="1">
      <c r="A371" s="311"/>
      <c r="B371" s="311"/>
      <c r="C371" s="311"/>
      <c r="E371" s="311"/>
      <c r="F371" s="311"/>
      <c r="G371" s="311"/>
      <c r="H371" s="311"/>
      <c r="I371" s="311"/>
      <c r="J371" s="311"/>
      <c r="K371" s="311"/>
      <c r="L371" s="311"/>
      <c r="M371" s="311"/>
      <c r="N371" s="311"/>
      <c r="O371" s="311"/>
      <c r="P371" s="311"/>
      <c r="Q371" s="311"/>
      <c r="R371" s="311"/>
      <c r="S371" s="311"/>
      <c r="T371" s="311"/>
      <c r="U371" s="311"/>
      <c r="V371" s="311"/>
      <c r="W371" s="311"/>
      <c r="X371" s="311"/>
      <c r="Y371" s="311"/>
      <c r="Z371" s="311"/>
    </row>
    <row r="372" ht="13.5" customHeight="1">
      <c r="A372" s="311"/>
      <c r="B372" s="311"/>
      <c r="C372" s="311"/>
      <c r="E372" s="311"/>
      <c r="F372" s="311"/>
      <c r="G372" s="311"/>
      <c r="H372" s="311"/>
      <c r="I372" s="311"/>
      <c r="J372" s="311"/>
      <c r="K372" s="311"/>
      <c r="L372" s="311"/>
      <c r="M372" s="311"/>
      <c r="N372" s="311"/>
      <c r="O372" s="311"/>
      <c r="P372" s="311"/>
      <c r="Q372" s="311"/>
      <c r="R372" s="311"/>
      <c r="S372" s="311"/>
      <c r="T372" s="311"/>
      <c r="U372" s="311"/>
      <c r="V372" s="311"/>
      <c r="W372" s="311"/>
      <c r="X372" s="311"/>
      <c r="Y372" s="311"/>
      <c r="Z372" s="311"/>
    </row>
    <row r="373" ht="13.5" customHeight="1">
      <c r="A373" s="311"/>
      <c r="B373" s="311"/>
      <c r="C373" s="311"/>
      <c r="E373" s="311"/>
      <c r="F373" s="311"/>
      <c r="G373" s="311"/>
      <c r="H373" s="311"/>
      <c r="I373" s="311"/>
      <c r="J373" s="311"/>
      <c r="K373" s="311"/>
      <c r="L373" s="311"/>
      <c r="M373" s="311"/>
      <c r="N373" s="311"/>
      <c r="O373" s="311"/>
      <c r="P373" s="311"/>
      <c r="Q373" s="311"/>
      <c r="R373" s="311"/>
      <c r="S373" s="311"/>
      <c r="T373" s="311"/>
      <c r="U373" s="311"/>
      <c r="V373" s="311"/>
      <c r="W373" s="311"/>
      <c r="X373" s="311"/>
      <c r="Y373" s="311"/>
      <c r="Z373" s="311"/>
    </row>
    <row r="374" ht="13.5" customHeight="1">
      <c r="A374" s="311"/>
      <c r="B374" s="311"/>
      <c r="C374" s="311"/>
      <c r="E374" s="311"/>
      <c r="F374" s="311"/>
      <c r="G374" s="311"/>
      <c r="H374" s="311"/>
      <c r="I374" s="311"/>
      <c r="J374" s="311"/>
      <c r="K374" s="311"/>
      <c r="L374" s="311"/>
      <c r="M374" s="311"/>
      <c r="N374" s="311"/>
      <c r="O374" s="311"/>
      <c r="P374" s="311"/>
      <c r="Q374" s="311"/>
      <c r="R374" s="311"/>
      <c r="S374" s="311"/>
      <c r="T374" s="311"/>
      <c r="U374" s="311"/>
      <c r="V374" s="311"/>
      <c r="W374" s="311"/>
      <c r="X374" s="311"/>
      <c r="Y374" s="311"/>
      <c r="Z374" s="311"/>
    </row>
    <row r="375" ht="13.5" customHeight="1">
      <c r="A375" s="311"/>
      <c r="B375" s="311"/>
      <c r="C375" s="311"/>
      <c r="E375" s="311"/>
      <c r="F375" s="311"/>
      <c r="G375" s="311"/>
      <c r="H375" s="311"/>
      <c r="I375" s="311"/>
      <c r="J375" s="311"/>
      <c r="K375" s="311"/>
      <c r="L375" s="311"/>
      <c r="M375" s="311"/>
      <c r="N375" s="311"/>
      <c r="O375" s="311"/>
      <c r="P375" s="311"/>
      <c r="Q375" s="311"/>
      <c r="R375" s="311"/>
      <c r="S375" s="311"/>
      <c r="T375" s="311"/>
      <c r="U375" s="311"/>
      <c r="V375" s="311"/>
      <c r="W375" s="311"/>
      <c r="X375" s="311"/>
      <c r="Y375" s="311"/>
      <c r="Z375" s="311"/>
    </row>
    <row r="376" ht="13.5" customHeight="1">
      <c r="A376" s="311"/>
      <c r="B376" s="311"/>
      <c r="C376" s="311"/>
      <c r="E376" s="311"/>
      <c r="F376" s="311"/>
      <c r="G376" s="311"/>
      <c r="H376" s="311"/>
      <c r="I376" s="311"/>
      <c r="J376" s="311"/>
      <c r="K376" s="311"/>
      <c r="L376" s="311"/>
      <c r="M376" s="311"/>
      <c r="N376" s="311"/>
      <c r="O376" s="311"/>
      <c r="P376" s="311"/>
      <c r="Q376" s="311"/>
      <c r="R376" s="311"/>
      <c r="S376" s="311"/>
      <c r="T376" s="311"/>
      <c r="U376" s="311"/>
      <c r="V376" s="311"/>
      <c r="W376" s="311"/>
      <c r="X376" s="311"/>
      <c r="Y376" s="311"/>
      <c r="Z376" s="311"/>
    </row>
    <row r="377" ht="13.5" customHeight="1">
      <c r="A377" s="311"/>
      <c r="B377" s="311"/>
      <c r="C377" s="311"/>
      <c r="E377" s="311"/>
      <c r="F377" s="311"/>
      <c r="G377" s="311"/>
      <c r="H377" s="311"/>
      <c r="I377" s="311"/>
      <c r="J377" s="311"/>
      <c r="K377" s="311"/>
      <c r="L377" s="311"/>
      <c r="M377" s="311"/>
      <c r="N377" s="311"/>
      <c r="O377" s="311"/>
      <c r="P377" s="311"/>
      <c r="Q377" s="311"/>
      <c r="R377" s="311"/>
      <c r="S377" s="311"/>
      <c r="T377" s="311"/>
      <c r="U377" s="311"/>
      <c r="V377" s="311"/>
      <c r="W377" s="311"/>
      <c r="X377" s="311"/>
      <c r="Y377" s="311"/>
      <c r="Z377" s="311"/>
    </row>
    <row r="378" ht="13.5" customHeight="1">
      <c r="A378" s="311"/>
      <c r="B378" s="311"/>
      <c r="C378" s="311"/>
      <c r="E378" s="311"/>
      <c r="F378" s="311"/>
      <c r="G378" s="311"/>
      <c r="H378" s="311"/>
      <c r="I378" s="311"/>
      <c r="J378" s="311"/>
      <c r="K378" s="311"/>
      <c r="L378" s="311"/>
      <c r="M378" s="311"/>
      <c r="N378" s="311"/>
      <c r="O378" s="311"/>
      <c r="P378" s="311"/>
      <c r="Q378" s="311"/>
      <c r="R378" s="311"/>
      <c r="S378" s="311"/>
      <c r="T378" s="311"/>
      <c r="U378" s="311"/>
      <c r="V378" s="311"/>
      <c r="W378" s="311"/>
      <c r="X378" s="311"/>
      <c r="Y378" s="311"/>
      <c r="Z378" s="311"/>
    </row>
    <row r="379" ht="13.5" customHeight="1">
      <c r="A379" s="311"/>
      <c r="B379" s="311"/>
      <c r="C379" s="311"/>
      <c r="E379" s="311"/>
      <c r="F379" s="311"/>
      <c r="G379" s="311"/>
      <c r="H379" s="311"/>
      <c r="I379" s="311"/>
      <c r="J379" s="311"/>
      <c r="K379" s="311"/>
      <c r="L379" s="311"/>
      <c r="M379" s="311"/>
      <c r="N379" s="311"/>
      <c r="O379" s="311"/>
      <c r="P379" s="311"/>
      <c r="Q379" s="311"/>
      <c r="R379" s="311"/>
      <c r="S379" s="311"/>
      <c r="T379" s="311"/>
      <c r="U379" s="311"/>
      <c r="V379" s="311"/>
      <c r="W379" s="311"/>
      <c r="X379" s="311"/>
      <c r="Y379" s="311"/>
      <c r="Z379" s="311"/>
    </row>
    <row r="380" ht="13.5" customHeight="1">
      <c r="A380" s="311"/>
      <c r="B380" s="311"/>
      <c r="C380" s="311"/>
      <c r="E380" s="311"/>
      <c r="F380" s="311"/>
      <c r="G380" s="311"/>
      <c r="H380" s="311"/>
      <c r="I380" s="311"/>
      <c r="J380" s="311"/>
      <c r="K380" s="311"/>
      <c r="L380" s="311"/>
      <c r="M380" s="311"/>
      <c r="N380" s="311"/>
      <c r="O380" s="311"/>
      <c r="P380" s="311"/>
      <c r="Q380" s="311"/>
      <c r="R380" s="311"/>
      <c r="S380" s="311"/>
      <c r="T380" s="311"/>
      <c r="U380" s="311"/>
      <c r="V380" s="311"/>
      <c r="W380" s="311"/>
      <c r="X380" s="311"/>
      <c r="Y380" s="311"/>
      <c r="Z380" s="311"/>
    </row>
    <row r="381" ht="13.5" customHeight="1">
      <c r="A381" s="311"/>
      <c r="B381" s="311"/>
      <c r="C381" s="311"/>
      <c r="E381" s="311"/>
      <c r="F381" s="311"/>
      <c r="G381" s="311"/>
      <c r="H381" s="311"/>
      <c r="I381" s="311"/>
      <c r="J381" s="311"/>
      <c r="K381" s="311"/>
      <c r="L381" s="311"/>
      <c r="M381" s="311"/>
      <c r="N381" s="311"/>
      <c r="O381" s="311"/>
      <c r="P381" s="311"/>
      <c r="Q381" s="311"/>
      <c r="R381" s="311"/>
      <c r="S381" s="311"/>
      <c r="T381" s="311"/>
      <c r="U381" s="311"/>
      <c r="V381" s="311"/>
      <c r="W381" s="311"/>
      <c r="X381" s="311"/>
      <c r="Y381" s="311"/>
      <c r="Z381" s="311"/>
    </row>
    <row r="382" ht="13.5" customHeight="1">
      <c r="A382" s="311"/>
      <c r="B382" s="311"/>
      <c r="C382" s="311"/>
      <c r="E382" s="311"/>
      <c r="F382" s="311"/>
      <c r="G382" s="311"/>
      <c r="H382" s="311"/>
      <c r="I382" s="311"/>
      <c r="J382" s="311"/>
      <c r="K382" s="311"/>
      <c r="L382" s="311"/>
      <c r="M382" s="311"/>
      <c r="N382" s="311"/>
      <c r="O382" s="311"/>
      <c r="P382" s="311"/>
      <c r="Q382" s="311"/>
      <c r="R382" s="311"/>
      <c r="S382" s="311"/>
      <c r="T382" s="311"/>
      <c r="U382" s="311"/>
      <c r="V382" s="311"/>
      <c r="W382" s="311"/>
      <c r="X382" s="311"/>
      <c r="Y382" s="311"/>
      <c r="Z382" s="311"/>
    </row>
    <row r="383" ht="13.5" customHeight="1">
      <c r="A383" s="311"/>
      <c r="B383" s="311"/>
      <c r="C383" s="311"/>
      <c r="E383" s="311"/>
      <c r="F383" s="311"/>
      <c r="G383" s="311"/>
      <c r="H383" s="311"/>
      <c r="I383" s="311"/>
      <c r="J383" s="311"/>
      <c r="K383" s="311"/>
      <c r="L383" s="311"/>
      <c r="M383" s="311"/>
      <c r="N383" s="311"/>
      <c r="O383" s="311"/>
      <c r="P383" s="311"/>
      <c r="Q383" s="311"/>
      <c r="R383" s="311"/>
      <c r="S383" s="311"/>
      <c r="T383" s="311"/>
      <c r="U383" s="311"/>
      <c r="V383" s="311"/>
      <c r="W383" s="311"/>
      <c r="X383" s="311"/>
      <c r="Y383" s="311"/>
      <c r="Z383" s="311"/>
    </row>
    <row r="384" ht="13.5" customHeight="1">
      <c r="A384" s="311"/>
      <c r="B384" s="311"/>
      <c r="C384" s="311"/>
      <c r="E384" s="311"/>
      <c r="F384" s="311"/>
      <c r="G384" s="311"/>
      <c r="H384" s="311"/>
      <c r="I384" s="311"/>
      <c r="J384" s="311"/>
      <c r="K384" s="311"/>
      <c r="L384" s="311"/>
      <c r="M384" s="311"/>
      <c r="N384" s="311"/>
      <c r="O384" s="311"/>
      <c r="P384" s="311"/>
      <c r="Q384" s="311"/>
      <c r="R384" s="311"/>
      <c r="S384" s="311"/>
      <c r="T384" s="311"/>
      <c r="U384" s="311"/>
      <c r="V384" s="311"/>
      <c r="W384" s="311"/>
      <c r="X384" s="311"/>
      <c r="Y384" s="311"/>
      <c r="Z384" s="311"/>
    </row>
    <row r="385" ht="13.5" customHeight="1">
      <c r="A385" s="311"/>
      <c r="B385" s="311"/>
      <c r="C385" s="311"/>
      <c r="E385" s="311"/>
      <c r="F385" s="311"/>
      <c r="G385" s="311"/>
      <c r="H385" s="311"/>
      <c r="I385" s="311"/>
      <c r="J385" s="311"/>
      <c r="K385" s="311"/>
      <c r="L385" s="311"/>
      <c r="M385" s="311"/>
      <c r="N385" s="311"/>
      <c r="O385" s="311"/>
      <c r="P385" s="311"/>
      <c r="Q385" s="311"/>
      <c r="R385" s="311"/>
      <c r="S385" s="311"/>
      <c r="T385" s="311"/>
      <c r="U385" s="311"/>
      <c r="V385" s="311"/>
      <c r="W385" s="311"/>
      <c r="X385" s="311"/>
      <c r="Y385" s="311"/>
      <c r="Z385" s="311"/>
    </row>
    <row r="386" ht="13.5" customHeight="1">
      <c r="A386" s="311"/>
      <c r="B386" s="311"/>
      <c r="C386" s="311"/>
      <c r="E386" s="311"/>
      <c r="F386" s="311"/>
      <c r="G386" s="311"/>
      <c r="H386" s="311"/>
      <c r="I386" s="311"/>
      <c r="J386" s="311"/>
      <c r="K386" s="311"/>
      <c r="L386" s="311"/>
      <c r="M386" s="311"/>
      <c r="N386" s="311"/>
      <c r="O386" s="311"/>
      <c r="P386" s="311"/>
      <c r="Q386" s="311"/>
      <c r="R386" s="311"/>
      <c r="S386" s="311"/>
      <c r="T386" s="311"/>
      <c r="U386" s="311"/>
      <c r="V386" s="311"/>
      <c r="W386" s="311"/>
      <c r="X386" s="311"/>
      <c r="Y386" s="311"/>
      <c r="Z386" s="311"/>
    </row>
    <row r="387" ht="13.5" customHeight="1">
      <c r="A387" s="311"/>
      <c r="B387" s="311"/>
      <c r="C387" s="311"/>
      <c r="E387" s="311"/>
      <c r="F387" s="311"/>
      <c r="G387" s="311"/>
      <c r="H387" s="311"/>
      <c r="I387" s="311"/>
      <c r="J387" s="311"/>
      <c r="K387" s="311"/>
      <c r="L387" s="311"/>
      <c r="M387" s="311"/>
      <c r="N387" s="311"/>
      <c r="O387" s="311"/>
      <c r="P387" s="311"/>
      <c r="Q387" s="311"/>
      <c r="R387" s="311"/>
      <c r="S387" s="311"/>
      <c r="T387" s="311"/>
      <c r="U387" s="311"/>
      <c r="V387" s="311"/>
      <c r="W387" s="311"/>
      <c r="X387" s="311"/>
      <c r="Y387" s="311"/>
      <c r="Z387" s="311"/>
    </row>
    <row r="388" ht="13.5" customHeight="1">
      <c r="A388" s="311"/>
      <c r="B388" s="311"/>
      <c r="C388" s="311"/>
      <c r="E388" s="311"/>
      <c r="F388" s="311"/>
      <c r="G388" s="311"/>
      <c r="H388" s="311"/>
      <c r="I388" s="311"/>
      <c r="J388" s="311"/>
      <c r="K388" s="311"/>
      <c r="L388" s="311"/>
      <c r="M388" s="311"/>
      <c r="N388" s="311"/>
      <c r="O388" s="311"/>
      <c r="P388" s="311"/>
      <c r="Q388" s="311"/>
      <c r="R388" s="311"/>
      <c r="S388" s="311"/>
      <c r="T388" s="311"/>
      <c r="U388" s="311"/>
      <c r="V388" s="311"/>
      <c r="W388" s="311"/>
      <c r="X388" s="311"/>
      <c r="Y388" s="311"/>
      <c r="Z388" s="311"/>
    </row>
    <row r="389" ht="13.5" customHeight="1">
      <c r="A389" s="311"/>
      <c r="B389" s="311"/>
      <c r="C389" s="311"/>
      <c r="E389" s="311"/>
      <c r="F389" s="311"/>
      <c r="G389" s="311"/>
      <c r="H389" s="311"/>
      <c r="I389" s="311"/>
      <c r="J389" s="311"/>
      <c r="K389" s="311"/>
      <c r="L389" s="311"/>
      <c r="M389" s="311"/>
      <c r="N389" s="311"/>
      <c r="O389" s="311"/>
      <c r="P389" s="311"/>
      <c r="Q389" s="311"/>
      <c r="R389" s="311"/>
      <c r="S389" s="311"/>
      <c r="T389" s="311"/>
      <c r="U389" s="311"/>
      <c r="V389" s="311"/>
      <c r="W389" s="311"/>
      <c r="X389" s="311"/>
      <c r="Y389" s="311"/>
      <c r="Z389" s="311"/>
    </row>
    <row r="390" ht="13.5" customHeight="1">
      <c r="A390" s="311"/>
      <c r="B390" s="311"/>
      <c r="C390" s="311"/>
      <c r="E390" s="311"/>
      <c r="F390" s="311"/>
      <c r="G390" s="311"/>
      <c r="H390" s="311"/>
      <c r="I390" s="311"/>
      <c r="J390" s="311"/>
      <c r="K390" s="311"/>
      <c r="L390" s="311"/>
      <c r="M390" s="311"/>
      <c r="N390" s="311"/>
      <c r="O390" s="311"/>
      <c r="P390" s="311"/>
      <c r="Q390" s="311"/>
      <c r="R390" s="311"/>
      <c r="S390" s="311"/>
      <c r="T390" s="311"/>
      <c r="U390" s="311"/>
      <c r="V390" s="311"/>
      <c r="W390" s="311"/>
      <c r="X390" s="311"/>
      <c r="Y390" s="311"/>
      <c r="Z390" s="311"/>
    </row>
    <row r="391" ht="13.5" customHeight="1">
      <c r="A391" s="311"/>
      <c r="B391" s="311"/>
      <c r="C391" s="311"/>
      <c r="E391" s="311"/>
      <c r="F391" s="311"/>
      <c r="G391" s="311"/>
      <c r="H391" s="311"/>
      <c r="I391" s="311"/>
      <c r="J391" s="311"/>
      <c r="K391" s="311"/>
      <c r="L391" s="311"/>
      <c r="M391" s="311"/>
      <c r="N391" s="311"/>
      <c r="O391" s="311"/>
      <c r="P391" s="311"/>
      <c r="Q391" s="311"/>
      <c r="R391" s="311"/>
      <c r="S391" s="311"/>
      <c r="T391" s="311"/>
      <c r="U391" s="311"/>
      <c r="V391" s="311"/>
      <c r="W391" s="311"/>
      <c r="X391" s="311"/>
      <c r="Y391" s="311"/>
      <c r="Z391" s="311"/>
    </row>
    <row r="392" ht="13.5" customHeight="1">
      <c r="A392" s="311"/>
      <c r="B392" s="311"/>
      <c r="C392" s="311"/>
      <c r="E392" s="311"/>
      <c r="F392" s="311"/>
      <c r="G392" s="311"/>
      <c r="H392" s="311"/>
      <c r="I392" s="311"/>
      <c r="J392" s="311"/>
      <c r="K392" s="311"/>
      <c r="L392" s="311"/>
      <c r="M392" s="311"/>
      <c r="N392" s="311"/>
      <c r="O392" s="311"/>
      <c r="P392" s="311"/>
      <c r="Q392" s="311"/>
      <c r="R392" s="311"/>
      <c r="S392" s="311"/>
      <c r="T392" s="311"/>
      <c r="U392" s="311"/>
      <c r="V392" s="311"/>
      <c r="W392" s="311"/>
      <c r="X392" s="311"/>
      <c r="Y392" s="311"/>
      <c r="Z392" s="311"/>
    </row>
    <row r="393" ht="13.5" customHeight="1">
      <c r="A393" s="311"/>
      <c r="B393" s="311"/>
      <c r="C393" s="311"/>
      <c r="E393" s="311"/>
      <c r="F393" s="311"/>
      <c r="G393" s="311"/>
      <c r="H393" s="311"/>
      <c r="I393" s="311"/>
      <c r="J393" s="311"/>
      <c r="K393" s="311"/>
      <c r="L393" s="311"/>
      <c r="M393" s="311"/>
      <c r="N393" s="311"/>
      <c r="O393" s="311"/>
      <c r="P393" s="311"/>
      <c r="Q393" s="311"/>
      <c r="R393" s="311"/>
      <c r="S393" s="311"/>
      <c r="T393" s="311"/>
      <c r="U393" s="311"/>
      <c r="V393" s="311"/>
      <c r="W393" s="311"/>
      <c r="X393" s="311"/>
      <c r="Y393" s="311"/>
      <c r="Z393" s="311"/>
    </row>
    <row r="394" ht="13.5" customHeight="1">
      <c r="A394" s="311"/>
      <c r="B394" s="311"/>
      <c r="C394" s="311"/>
      <c r="E394" s="311"/>
      <c r="F394" s="311"/>
      <c r="G394" s="311"/>
      <c r="H394" s="311"/>
      <c r="I394" s="311"/>
      <c r="J394" s="311"/>
      <c r="K394" s="311"/>
      <c r="L394" s="311"/>
      <c r="M394" s="311"/>
      <c r="N394" s="311"/>
      <c r="O394" s="311"/>
      <c r="P394" s="311"/>
      <c r="Q394" s="311"/>
      <c r="R394" s="311"/>
      <c r="S394" s="311"/>
      <c r="T394" s="311"/>
      <c r="U394" s="311"/>
      <c r="V394" s="311"/>
      <c r="W394" s="311"/>
      <c r="X394" s="311"/>
      <c r="Y394" s="311"/>
      <c r="Z394" s="311"/>
    </row>
    <row r="395" ht="13.5" customHeight="1">
      <c r="A395" s="311"/>
      <c r="B395" s="311"/>
      <c r="C395" s="311"/>
      <c r="E395" s="311"/>
      <c r="F395" s="311"/>
      <c r="G395" s="311"/>
      <c r="H395" s="311"/>
      <c r="I395" s="311"/>
      <c r="J395" s="311"/>
      <c r="K395" s="311"/>
      <c r="L395" s="311"/>
      <c r="M395" s="311"/>
      <c r="N395" s="311"/>
      <c r="O395" s="311"/>
      <c r="P395" s="311"/>
      <c r="Q395" s="311"/>
      <c r="R395" s="311"/>
      <c r="S395" s="311"/>
      <c r="T395" s="311"/>
      <c r="U395" s="311"/>
      <c r="V395" s="311"/>
      <c r="W395" s="311"/>
      <c r="X395" s="311"/>
      <c r="Y395" s="311"/>
      <c r="Z395" s="311"/>
    </row>
    <row r="396" ht="13.5" customHeight="1">
      <c r="A396" s="311"/>
      <c r="B396" s="311"/>
      <c r="C396" s="311"/>
      <c r="E396" s="311"/>
      <c r="F396" s="311"/>
      <c r="G396" s="311"/>
      <c r="H396" s="311"/>
      <c r="I396" s="311"/>
      <c r="J396" s="311"/>
      <c r="K396" s="311"/>
      <c r="L396" s="311"/>
      <c r="M396" s="311"/>
      <c r="N396" s="311"/>
      <c r="O396" s="311"/>
      <c r="P396" s="311"/>
      <c r="Q396" s="311"/>
      <c r="R396" s="311"/>
      <c r="S396" s="311"/>
      <c r="T396" s="311"/>
      <c r="U396" s="311"/>
      <c r="V396" s="311"/>
      <c r="W396" s="311"/>
      <c r="X396" s="311"/>
      <c r="Y396" s="311"/>
      <c r="Z396" s="311"/>
    </row>
    <row r="397" ht="13.5" customHeight="1">
      <c r="A397" s="311"/>
      <c r="B397" s="311"/>
      <c r="C397" s="311"/>
      <c r="E397" s="311"/>
      <c r="F397" s="311"/>
      <c r="G397" s="311"/>
      <c r="H397" s="311"/>
      <c r="I397" s="311"/>
      <c r="J397" s="311"/>
      <c r="K397" s="311"/>
      <c r="L397" s="311"/>
      <c r="M397" s="311"/>
      <c r="N397" s="311"/>
      <c r="O397" s="311"/>
      <c r="P397" s="311"/>
      <c r="Q397" s="311"/>
      <c r="R397" s="311"/>
      <c r="S397" s="311"/>
      <c r="T397" s="311"/>
      <c r="U397" s="311"/>
      <c r="V397" s="311"/>
      <c r="W397" s="311"/>
      <c r="X397" s="311"/>
      <c r="Y397" s="311"/>
      <c r="Z397" s="311"/>
    </row>
    <row r="398" ht="13.5" customHeight="1">
      <c r="A398" s="311"/>
      <c r="B398" s="311"/>
      <c r="C398" s="311"/>
      <c r="E398" s="311"/>
      <c r="F398" s="311"/>
      <c r="G398" s="311"/>
      <c r="H398" s="311"/>
      <c r="I398" s="311"/>
      <c r="J398" s="311"/>
      <c r="K398" s="311"/>
      <c r="L398" s="311"/>
      <c r="M398" s="311"/>
      <c r="N398" s="311"/>
      <c r="O398" s="311"/>
      <c r="P398" s="311"/>
      <c r="Q398" s="311"/>
      <c r="R398" s="311"/>
      <c r="S398" s="311"/>
      <c r="T398" s="311"/>
      <c r="U398" s="311"/>
      <c r="V398" s="311"/>
      <c r="W398" s="311"/>
      <c r="X398" s="311"/>
      <c r="Y398" s="311"/>
      <c r="Z398" s="311"/>
    </row>
    <row r="399" ht="13.5" customHeight="1">
      <c r="A399" s="311"/>
      <c r="B399" s="311"/>
      <c r="C399" s="311"/>
      <c r="E399" s="311"/>
      <c r="F399" s="311"/>
      <c r="G399" s="311"/>
      <c r="H399" s="311"/>
      <c r="I399" s="311"/>
      <c r="J399" s="311"/>
      <c r="K399" s="311"/>
      <c r="L399" s="311"/>
      <c r="M399" s="311"/>
      <c r="N399" s="311"/>
      <c r="O399" s="311"/>
      <c r="P399" s="311"/>
      <c r="Q399" s="311"/>
      <c r="R399" s="311"/>
      <c r="S399" s="311"/>
      <c r="T399" s="311"/>
      <c r="U399" s="311"/>
      <c r="V399" s="311"/>
      <c r="W399" s="311"/>
      <c r="X399" s="311"/>
      <c r="Y399" s="311"/>
      <c r="Z399" s="311"/>
    </row>
    <row r="400" ht="13.5" customHeight="1">
      <c r="A400" s="311"/>
      <c r="B400" s="311"/>
      <c r="C400" s="311"/>
      <c r="E400" s="311"/>
      <c r="F400" s="311"/>
      <c r="G400" s="311"/>
      <c r="H400" s="311"/>
      <c r="I400" s="311"/>
      <c r="J400" s="311"/>
      <c r="K400" s="311"/>
      <c r="L400" s="311"/>
      <c r="M400" s="311"/>
      <c r="N400" s="311"/>
      <c r="O400" s="311"/>
      <c r="P400" s="311"/>
      <c r="Q400" s="311"/>
      <c r="R400" s="311"/>
      <c r="S400" s="311"/>
      <c r="T400" s="311"/>
      <c r="U400" s="311"/>
      <c r="V400" s="311"/>
      <c r="W400" s="311"/>
      <c r="X400" s="311"/>
      <c r="Y400" s="311"/>
      <c r="Z400" s="311"/>
    </row>
    <row r="401" ht="13.5" customHeight="1">
      <c r="A401" s="311"/>
      <c r="B401" s="311"/>
      <c r="C401" s="311"/>
      <c r="E401" s="311"/>
      <c r="F401" s="311"/>
      <c r="G401" s="311"/>
      <c r="H401" s="311"/>
      <c r="I401" s="311"/>
      <c r="J401" s="311"/>
      <c r="K401" s="311"/>
      <c r="L401" s="311"/>
      <c r="M401" s="311"/>
      <c r="N401" s="311"/>
      <c r="O401" s="311"/>
      <c r="P401" s="311"/>
      <c r="Q401" s="311"/>
      <c r="R401" s="311"/>
      <c r="S401" s="311"/>
      <c r="T401" s="311"/>
      <c r="U401" s="311"/>
      <c r="V401" s="311"/>
      <c r="W401" s="311"/>
      <c r="X401" s="311"/>
      <c r="Y401" s="311"/>
      <c r="Z401" s="311"/>
    </row>
    <row r="402" ht="13.5" customHeight="1">
      <c r="A402" s="311"/>
      <c r="B402" s="311"/>
      <c r="C402" s="311"/>
      <c r="E402" s="311"/>
      <c r="F402" s="311"/>
      <c r="G402" s="311"/>
      <c r="H402" s="311"/>
      <c r="I402" s="311"/>
      <c r="J402" s="311"/>
      <c r="K402" s="311"/>
      <c r="L402" s="311"/>
      <c r="M402" s="311"/>
      <c r="N402" s="311"/>
      <c r="O402" s="311"/>
      <c r="P402" s="311"/>
      <c r="Q402" s="311"/>
      <c r="R402" s="311"/>
      <c r="S402" s="311"/>
      <c r="T402" s="311"/>
      <c r="U402" s="311"/>
      <c r="V402" s="311"/>
      <c r="W402" s="311"/>
      <c r="X402" s="311"/>
      <c r="Y402" s="311"/>
      <c r="Z402" s="311"/>
    </row>
    <row r="403" ht="13.5" customHeight="1">
      <c r="A403" s="311"/>
      <c r="B403" s="311"/>
      <c r="C403" s="311"/>
      <c r="E403" s="311"/>
      <c r="F403" s="311"/>
      <c r="G403" s="311"/>
      <c r="H403" s="311"/>
      <c r="I403" s="311"/>
      <c r="J403" s="311"/>
      <c r="K403" s="311"/>
      <c r="L403" s="311"/>
      <c r="M403" s="311"/>
      <c r="N403" s="311"/>
      <c r="O403" s="311"/>
      <c r="P403" s="311"/>
      <c r="Q403" s="311"/>
      <c r="R403" s="311"/>
      <c r="S403" s="311"/>
      <c r="T403" s="311"/>
      <c r="U403" s="311"/>
      <c r="V403" s="311"/>
      <c r="W403" s="311"/>
      <c r="X403" s="311"/>
      <c r="Y403" s="311"/>
      <c r="Z403" s="311"/>
    </row>
    <row r="404" ht="13.5" customHeight="1">
      <c r="A404" s="311"/>
      <c r="B404" s="311"/>
      <c r="C404" s="311"/>
      <c r="E404" s="311"/>
      <c r="F404" s="311"/>
      <c r="G404" s="311"/>
      <c r="H404" s="311"/>
      <c r="I404" s="311"/>
      <c r="J404" s="311"/>
      <c r="K404" s="311"/>
      <c r="L404" s="311"/>
      <c r="M404" s="311"/>
      <c r="N404" s="311"/>
      <c r="O404" s="311"/>
      <c r="P404" s="311"/>
      <c r="Q404" s="311"/>
      <c r="R404" s="311"/>
      <c r="S404" s="311"/>
      <c r="T404" s="311"/>
      <c r="U404" s="311"/>
      <c r="V404" s="311"/>
      <c r="W404" s="311"/>
      <c r="X404" s="311"/>
      <c r="Y404" s="311"/>
      <c r="Z404" s="311"/>
    </row>
    <row r="405" ht="13.5" customHeight="1">
      <c r="A405" s="311"/>
      <c r="B405" s="311"/>
      <c r="C405" s="311"/>
      <c r="E405" s="311"/>
      <c r="F405" s="311"/>
      <c r="G405" s="311"/>
      <c r="H405" s="311"/>
      <c r="I405" s="311"/>
      <c r="J405" s="311"/>
      <c r="K405" s="311"/>
      <c r="L405" s="311"/>
      <c r="M405" s="311"/>
      <c r="N405" s="311"/>
      <c r="O405" s="311"/>
      <c r="P405" s="311"/>
      <c r="Q405" s="311"/>
      <c r="R405" s="311"/>
      <c r="S405" s="311"/>
      <c r="T405" s="311"/>
      <c r="U405" s="311"/>
      <c r="V405" s="311"/>
      <c r="W405" s="311"/>
      <c r="X405" s="311"/>
      <c r="Y405" s="311"/>
      <c r="Z405" s="311"/>
    </row>
    <row r="406" ht="13.5" customHeight="1">
      <c r="A406" s="311"/>
      <c r="B406" s="311"/>
      <c r="C406" s="311"/>
      <c r="E406" s="311"/>
      <c r="F406" s="311"/>
      <c r="G406" s="311"/>
      <c r="H406" s="311"/>
      <c r="I406" s="311"/>
      <c r="J406" s="311"/>
      <c r="K406" s="311"/>
      <c r="L406" s="311"/>
      <c r="M406" s="311"/>
      <c r="N406" s="311"/>
      <c r="O406" s="311"/>
      <c r="P406" s="311"/>
      <c r="Q406" s="311"/>
      <c r="R406" s="311"/>
      <c r="S406" s="311"/>
      <c r="T406" s="311"/>
      <c r="U406" s="311"/>
      <c r="V406" s="311"/>
      <c r="W406" s="311"/>
      <c r="X406" s="311"/>
      <c r="Y406" s="311"/>
      <c r="Z406" s="311"/>
    </row>
    <row r="407" ht="13.5" customHeight="1">
      <c r="A407" s="311"/>
      <c r="B407" s="311"/>
      <c r="C407" s="311"/>
      <c r="E407" s="311"/>
      <c r="F407" s="311"/>
      <c r="G407" s="311"/>
      <c r="H407" s="311"/>
      <c r="I407" s="311"/>
      <c r="J407" s="311"/>
      <c r="K407" s="311"/>
      <c r="L407" s="311"/>
      <c r="M407" s="311"/>
      <c r="N407" s="311"/>
      <c r="O407" s="311"/>
      <c r="P407" s="311"/>
      <c r="Q407" s="311"/>
      <c r="R407" s="311"/>
      <c r="S407" s="311"/>
      <c r="T407" s="311"/>
      <c r="U407" s="311"/>
      <c r="V407" s="311"/>
      <c r="W407" s="311"/>
      <c r="X407" s="311"/>
      <c r="Y407" s="311"/>
      <c r="Z407" s="311"/>
    </row>
    <row r="408" ht="13.5" customHeight="1">
      <c r="A408" s="311"/>
      <c r="B408" s="311"/>
      <c r="C408" s="311"/>
      <c r="E408" s="311"/>
      <c r="F408" s="311"/>
      <c r="G408" s="311"/>
      <c r="H408" s="311"/>
      <c r="I408" s="311"/>
      <c r="J408" s="311"/>
      <c r="K408" s="311"/>
      <c r="L408" s="311"/>
      <c r="M408" s="311"/>
      <c r="N408" s="311"/>
      <c r="O408" s="311"/>
      <c r="P408" s="311"/>
      <c r="Q408" s="311"/>
      <c r="R408" s="311"/>
      <c r="S408" s="311"/>
      <c r="T408" s="311"/>
      <c r="U408" s="311"/>
      <c r="V408" s="311"/>
      <c r="W408" s="311"/>
      <c r="X408" s="311"/>
      <c r="Y408" s="311"/>
      <c r="Z408" s="311"/>
    </row>
    <row r="409" ht="13.5" customHeight="1">
      <c r="A409" s="311"/>
      <c r="B409" s="311"/>
      <c r="C409" s="311"/>
      <c r="E409" s="311"/>
      <c r="F409" s="311"/>
      <c r="G409" s="311"/>
      <c r="H409" s="311"/>
      <c r="I409" s="311"/>
      <c r="J409" s="311"/>
      <c r="K409" s="311"/>
      <c r="L409" s="311"/>
      <c r="M409" s="311"/>
      <c r="N409" s="311"/>
      <c r="O409" s="311"/>
      <c r="P409" s="311"/>
      <c r="Q409" s="311"/>
      <c r="R409" s="311"/>
      <c r="S409" s="311"/>
      <c r="T409" s="311"/>
      <c r="U409" s="311"/>
      <c r="V409" s="311"/>
      <c r="W409" s="311"/>
      <c r="X409" s="311"/>
      <c r="Y409" s="311"/>
      <c r="Z409" s="311"/>
    </row>
    <row r="410" ht="13.5" customHeight="1">
      <c r="A410" s="311"/>
      <c r="B410" s="311"/>
      <c r="C410" s="311"/>
      <c r="E410" s="311"/>
      <c r="F410" s="311"/>
      <c r="G410" s="311"/>
      <c r="H410" s="311"/>
      <c r="I410" s="311"/>
      <c r="J410" s="311"/>
      <c r="K410" s="311"/>
      <c r="L410" s="311"/>
      <c r="M410" s="311"/>
      <c r="N410" s="311"/>
      <c r="O410" s="311"/>
      <c r="P410" s="311"/>
      <c r="Q410" s="311"/>
      <c r="R410" s="311"/>
      <c r="S410" s="311"/>
      <c r="T410" s="311"/>
      <c r="U410" s="311"/>
      <c r="V410" s="311"/>
      <c r="W410" s="311"/>
      <c r="X410" s="311"/>
      <c r="Y410" s="311"/>
      <c r="Z410" s="311"/>
    </row>
    <row r="411" ht="13.5" customHeight="1">
      <c r="A411" s="311"/>
      <c r="B411" s="311"/>
      <c r="C411" s="311"/>
      <c r="E411" s="311"/>
      <c r="F411" s="311"/>
      <c r="G411" s="311"/>
      <c r="H411" s="311"/>
      <c r="I411" s="311"/>
      <c r="J411" s="311"/>
      <c r="K411" s="311"/>
      <c r="L411" s="311"/>
      <c r="M411" s="311"/>
      <c r="N411" s="311"/>
      <c r="O411" s="311"/>
      <c r="P411" s="311"/>
      <c r="Q411" s="311"/>
      <c r="R411" s="311"/>
      <c r="S411" s="311"/>
      <c r="T411" s="311"/>
      <c r="U411" s="311"/>
      <c r="V411" s="311"/>
      <c r="W411" s="311"/>
      <c r="X411" s="311"/>
      <c r="Y411" s="311"/>
      <c r="Z411" s="311"/>
    </row>
    <row r="412" ht="13.5" customHeight="1">
      <c r="A412" s="311"/>
      <c r="B412" s="311"/>
      <c r="C412" s="311"/>
      <c r="E412" s="311"/>
      <c r="F412" s="311"/>
      <c r="G412" s="311"/>
      <c r="H412" s="311"/>
      <c r="I412" s="311"/>
      <c r="J412" s="311"/>
      <c r="K412" s="311"/>
      <c r="L412" s="311"/>
      <c r="M412" s="311"/>
      <c r="N412" s="311"/>
      <c r="O412" s="311"/>
      <c r="P412" s="311"/>
      <c r="Q412" s="311"/>
      <c r="R412" s="311"/>
      <c r="S412" s="311"/>
      <c r="T412" s="311"/>
      <c r="U412" s="311"/>
      <c r="V412" s="311"/>
      <c r="W412" s="311"/>
      <c r="X412" s="311"/>
      <c r="Y412" s="311"/>
      <c r="Z412" s="311"/>
    </row>
    <row r="413" ht="13.5" customHeight="1">
      <c r="A413" s="311"/>
      <c r="B413" s="311"/>
      <c r="C413" s="311"/>
      <c r="E413" s="311"/>
      <c r="F413" s="311"/>
      <c r="G413" s="311"/>
      <c r="H413" s="311"/>
      <c r="I413" s="311"/>
      <c r="J413" s="311"/>
      <c r="K413" s="311"/>
      <c r="L413" s="311"/>
      <c r="M413" s="311"/>
      <c r="N413" s="311"/>
      <c r="O413" s="311"/>
      <c r="P413" s="311"/>
      <c r="Q413" s="311"/>
      <c r="R413" s="311"/>
      <c r="S413" s="311"/>
      <c r="T413" s="311"/>
      <c r="U413" s="311"/>
      <c r="V413" s="311"/>
      <c r="W413" s="311"/>
      <c r="X413" s="311"/>
      <c r="Y413" s="311"/>
      <c r="Z413" s="311"/>
    </row>
    <row r="414" ht="13.5" customHeight="1">
      <c r="A414" s="311"/>
      <c r="B414" s="311"/>
      <c r="C414" s="311"/>
      <c r="E414" s="311"/>
      <c r="F414" s="311"/>
      <c r="G414" s="311"/>
      <c r="H414" s="311"/>
      <c r="I414" s="311"/>
      <c r="J414" s="311"/>
      <c r="K414" s="311"/>
      <c r="L414" s="311"/>
      <c r="M414" s="311"/>
      <c r="N414" s="311"/>
      <c r="O414" s="311"/>
      <c r="P414" s="311"/>
      <c r="Q414" s="311"/>
      <c r="R414" s="311"/>
      <c r="S414" s="311"/>
      <c r="T414" s="311"/>
      <c r="U414" s="311"/>
      <c r="V414" s="311"/>
      <c r="W414" s="311"/>
      <c r="X414" s="311"/>
      <c r="Y414" s="311"/>
      <c r="Z414" s="311"/>
    </row>
    <row r="415" ht="13.5" customHeight="1">
      <c r="A415" s="311"/>
      <c r="B415" s="311"/>
      <c r="C415" s="311"/>
      <c r="E415" s="311"/>
      <c r="F415" s="311"/>
      <c r="G415" s="311"/>
      <c r="H415" s="311"/>
      <c r="I415" s="311"/>
      <c r="J415" s="311"/>
      <c r="K415" s="311"/>
      <c r="L415" s="311"/>
      <c r="M415" s="311"/>
      <c r="N415" s="311"/>
      <c r="O415" s="311"/>
      <c r="P415" s="311"/>
      <c r="Q415" s="311"/>
      <c r="R415" s="311"/>
      <c r="S415" s="311"/>
      <c r="T415" s="311"/>
      <c r="U415" s="311"/>
      <c r="V415" s="311"/>
      <c r="W415" s="311"/>
      <c r="X415" s="311"/>
      <c r="Y415" s="311"/>
      <c r="Z415" s="311"/>
    </row>
    <row r="416" ht="13.5" customHeight="1">
      <c r="A416" s="311"/>
      <c r="B416" s="311"/>
      <c r="C416" s="311"/>
      <c r="E416" s="311"/>
      <c r="F416" s="311"/>
      <c r="G416" s="311"/>
      <c r="H416" s="311"/>
      <c r="I416" s="311"/>
      <c r="J416" s="311"/>
      <c r="K416" s="311"/>
      <c r="L416" s="311"/>
      <c r="M416" s="311"/>
      <c r="N416" s="311"/>
      <c r="O416" s="311"/>
      <c r="P416" s="311"/>
      <c r="Q416" s="311"/>
      <c r="R416" s="311"/>
      <c r="S416" s="311"/>
      <c r="T416" s="311"/>
      <c r="U416" s="311"/>
      <c r="V416" s="311"/>
      <c r="W416" s="311"/>
      <c r="X416" s="311"/>
      <c r="Y416" s="311"/>
      <c r="Z416" s="311"/>
    </row>
    <row r="417" ht="13.5" customHeight="1">
      <c r="A417" s="311"/>
      <c r="B417" s="311"/>
      <c r="C417" s="311"/>
      <c r="E417" s="311"/>
      <c r="F417" s="311"/>
      <c r="G417" s="311"/>
      <c r="H417" s="311"/>
      <c r="I417" s="311"/>
      <c r="J417" s="311"/>
      <c r="K417" s="311"/>
      <c r="L417" s="311"/>
      <c r="M417" s="311"/>
      <c r="N417" s="311"/>
      <c r="O417" s="311"/>
      <c r="P417" s="311"/>
      <c r="Q417" s="311"/>
      <c r="R417" s="311"/>
      <c r="S417" s="311"/>
      <c r="T417" s="311"/>
      <c r="U417" s="311"/>
      <c r="V417" s="311"/>
      <c r="W417" s="311"/>
      <c r="X417" s="311"/>
      <c r="Y417" s="311"/>
      <c r="Z417" s="311"/>
    </row>
    <row r="418" ht="13.5" customHeight="1">
      <c r="A418" s="311"/>
      <c r="B418" s="311"/>
      <c r="C418" s="311"/>
      <c r="E418" s="311"/>
      <c r="F418" s="311"/>
      <c r="G418" s="311"/>
      <c r="H418" s="311"/>
      <c r="I418" s="311"/>
      <c r="J418" s="311"/>
      <c r="K418" s="311"/>
      <c r="L418" s="311"/>
      <c r="M418" s="311"/>
      <c r="N418" s="311"/>
      <c r="O418" s="311"/>
      <c r="P418" s="311"/>
      <c r="Q418" s="311"/>
      <c r="R418" s="311"/>
      <c r="S418" s="311"/>
      <c r="T418" s="311"/>
      <c r="U418" s="311"/>
      <c r="V418" s="311"/>
      <c r="W418" s="311"/>
      <c r="X418" s="311"/>
      <c r="Y418" s="311"/>
      <c r="Z418" s="311"/>
    </row>
    <row r="419" ht="13.5" customHeight="1">
      <c r="A419" s="311"/>
      <c r="B419" s="311"/>
      <c r="C419" s="311"/>
      <c r="E419" s="311"/>
      <c r="F419" s="311"/>
      <c r="G419" s="311"/>
      <c r="H419" s="311"/>
      <c r="I419" s="311"/>
      <c r="J419" s="311"/>
      <c r="K419" s="311"/>
      <c r="L419" s="311"/>
      <c r="M419" s="311"/>
      <c r="N419" s="311"/>
      <c r="O419" s="311"/>
      <c r="P419" s="311"/>
      <c r="Q419" s="311"/>
      <c r="R419" s="311"/>
      <c r="S419" s="311"/>
      <c r="T419" s="311"/>
      <c r="U419" s="311"/>
      <c r="V419" s="311"/>
      <c r="W419" s="311"/>
      <c r="X419" s="311"/>
      <c r="Y419" s="311"/>
      <c r="Z419" s="311"/>
    </row>
    <row r="420" ht="13.5" customHeight="1">
      <c r="A420" s="311"/>
      <c r="B420" s="311"/>
      <c r="C420" s="311"/>
      <c r="E420" s="311"/>
      <c r="F420" s="311"/>
      <c r="G420" s="311"/>
      <c r="H420" s="311"/>
      <c r="I420" s="311"/>
      <c r="J420" s="311"/>
      <c r="K420" s="311"/>
      <c r="L420" s="311"/>
      <c r="M420" s="311"/>
      <c r="N420" s="311"/>
      <c r="O420" s="311"/>
      <c r="P420" s="311"/>
      <c r="Q420" s="311"/>
      <c r="R420" s="311"/>
      <c r="S420" s="311"/>
      <c r="T420" s="311"/>
      <c r="U420" s="311"/>
      <c r="V420" s="311"/>
      <c r="W420" s="311"/>
      <c r="X420" s="311"/>
      <c r="Y420" s="311"/>
      <c r="Z420" s="311"/>
    </row>
    <row r="421" ht="13.5" customHeight="1">
      <c r="A421" s="311"/>
      <c r="B421" s="311"/>
      <c r="C421" s="311"/>
      <c r="E421" s="311"/>
      <c r="F421" s="311"/>
      <c r="G421" s="311"/>
      <c r="H421" s="311"/>
      <c r="I421" s="311"/>
      <c r="J421" s="311"/>
      <c r="K421" s="311"/>
      <c r="L421" s="311"/>
      <c r="M421" s="311"/>
      <c r="N421" s="311"/>
      <c r="O421" s="311"/>
      <c r="P421" s="311"/>
      <c r="Q421" s="311"/>
      <c r="R421" s="311"/>
      <c r="S421" s="311"/>
      <c r="T421" s="311"/>
      <c r="U421" s="311"/>
      <c r="V421" s="311"/>
      <c r="W421" s="311"/>
      <c r="X421" s="311"/>
      <c r="Y421" s="311"/>
      <c r="Z421" s="311"/>
    </row>
    <row r="422" ht="13.5" customHeight="1">
      <c r="A422" s="311"/>
      <c r="B422" s="311"/>
      <c r="C422" s="311"/>
      <c r="E422" s="311"/>
      <c r="F422" s="311"/>
      <c r="G422" s="311"/>
      <c r="H422" s="311"/>
      <c r="I422" s="311"/>
      <c r="J422" s="311"/>
      <c r="K422" s="311"/>
      <c r="L422" s="311"/>
      <c r="M422" s="311"/>
      <c r="N422" s="311"/>
      <c r="O422" s="311"/>
      <c r="P422" s="311"/>
      <c r="Q422" s="311"/>
      <c r="R422" s="311"/>
      <c r="S422" s="311"/>
      <c r="T422" s="311"/>
      <c r="U422" s="311"/>
      <c r="V422" s="311"/>
      <c r="W422" s="311"/>
      <c r="X422" s="311"/>
      <c r="Y422" s="311"/>
      <c r="Z422" s="311"/>
    </row>
    <row r="423" ht="13.5" customHeight="1">
      <c r="A423" s="311"/>
      <c r="B423" s="311"/>
      <c r="C423" s="311"/>
      <c r="E423" s="311"/>
      <c r="F423" s="311"/>
      <c r="G423" s="311"/>
      <c r="H423" s="311"/>
      <c r="I423" s="311"/>
      <c r="J423" s="311"/>
      <c r="K423" s="311"/>
      <c r="L423" s="311"/>
      <c r="M423" s="311"/>
      <c r="N423" s="311"/>
      <c r="O423" s="311"/>
      <c r="P423" s="311"/>
      <c r="Q423" s="311"/>
      <c r="R423" s="311"/>
      <c r="S423" s="311"/>
      <c r="T423" s="311"/>
      <c r="U423" s="311"/>
      <c r="V423" s="311"/>
      <c r="W423" s="311"/>
      <c r="X423" s="311"/>
      <c r="Y423" s="311"/>
      <c r="Z423" s="311"/>
    </row>
    <row r="424" ht="13.5" customHeight="1">
      <c r="A424" s="311"/>
      <c r="B424" s="311"/>
      <c r="C424" s="311"/>
      <c r="E424" s="311"/>
      <c r="F424" s="311"/>
      <c r="G424" s="311"/>
      <c r="H424" s="311"/>
      <c r="I424" s="311"/>
      <c r="J424" s="311"/>
      <c r="K424" s="311"/>
      <c r="L424" s="311"/>
      <c r="M424" s="311"/>
      <c r="N424" s="311"/>
      <c r="O424" s="311"/>
      <c r="P424" s="311"/>
      <c r="Q424" s="311"/>
      <c r="R424" s="311"/>
      <c r="S424" s="311"/>
      <c r="T424" s="311"/>
      <c r="U424" s="311"/>
      <c r="V424" s="311"/>
      <c r="W424" s="311"/>
      <c r="X424" s="311"/>
      <c r="Y424" s="311"/>
      <c r="Z424" s="311"/>
    </row>
    <row r="425" ht="13.5" customHeight="1">
      <c r="A425" s="311"/>
      <c r="B425" s="311"/>
      <c r="C425" s="311"/>
      <c r="E425" s="311"/>
      <c r="F425" s="311"/>
      <c r="G425" s="311"/>
      <c r="H425" s="311"/>
      <c r="I425" s="311"/>
      <c r="J425" s="311"/>
      <c r="K425" s="311"/>
      <c r="L425" s="311"/>
      <c r="M425" s="311"/>
      <c r="N425" s="311"/>
      <c r="O425" s="311"/>
      <c r="P425" s="311"/>
      <c r="Q425" s="311"/>
      <c r="R425" s="311"/>
      <c r="S425" s="311"/>
      <c r="T425" s="311"/>
      <c r="U425" s="311"/>
      <c r="V425" s="311"/>
      <c r="W425" s="311"/>
      <c r="X425" s="311"/>
      <c r="Y425" s="311"/>
      <c r="Z425" s="311"/>
    </row>
    <row r="426" ht="13.5" customHeight="1">
      <c r="A426" s="311"/>
      <c r="B426" s="311"/>
      <c r="C426" s="311"/>
      <c r="E426" s="311"/>
      <c r="F426" s="311"/>
      <c r="G426" s="311"/>
      <c r="H426" s="311"/>
      <c r="I426" s="311"/>
      <c r="J426" s="311"/>
      <c r="K426" s="311"/>
      <c r="L426" s="311"/>
      <c r="M426" s="311"/>
      <c r="N426" s="311"/>
      <c r="O426" s="311"/>
      <c r="P426" s="311"/>
      <c r="Q426" s="311"/>
      <c r="R426" s="311"/>
      <c r="S426" s="311"/>
      <c r="T426" s="311"/>
      <c r="U426" s="311"/>
      <c r="V426" s="311"/>
      <c r="W426" s="311"/>
      <c r="X426" s="311"/>
      <c r="Y426" s="311"/>
      <c r="Z426" s="311"/>
    </row>
    <row r="427" ht="13.5" customHeight="1">
      <c r="A427" s="311"/>
      <c r="B427" s="311"/>
      <c r="C427" s="311"/>
      <c r="E427" s="311"/>
      <c r="F427" s="311"/>
      <c r="G427" s="311"/>
      <c r="H427" s="311"/>
      <c r="I427" s="311"/>
      <c r="J427" s="311"/>
      <c r="K427" s="311"/>
      <c r="L427" s="311"/>
      <c r="M427" s="311"/>
      <c r="N427" s="311"/>
      <c r="O427" s="311"/>
      <c r="P427" s="311"/>
      <c r="Q427" s="311"/>
      <c r="R427" s="311"/>
      <c r="S427" s="311"/>
      <c r="T427" s="311"/>
      <c r="U427" s="311"/>
      <c r="V427" s="311"/>
      <c r="W427" s="311"/>
      <c r="X427" s="311"/>
      <c r="Y427" s="311"/>
      <c r="Z427" s="311"/>
    </row>
    <row r="428" ht="13.5" customHeight="1">
      <c r="A428" s="311"/>
      <c r="B428" s="311"/>
      <c r="C428" s="311"/>
      <c r="E428" s="311"/>
      <c r="F428" s="311"/>
      <c r="G428" s="311"/>
      <c r="H428" s="311"/>
      <c r="I428" s="311"/>
      <c r="J428" s="311"/>
      <c r="K428" s="311"/>
      <c r="L428" s="311"/>
      <c r="M428" s="311"/>
      <c r="N428" s="311"/>
      <c r="O428" s="311"/>
      <c r="P428" s="311"/>
      <c r="Q428" s="311"/>
      <c r="R428" s="311"/>
      <c r="S428" s="311"/>
      <c r="T428" s="311"/>
      <c r="U428" s="311"/>
      <c r="V428" s="311"/>
      <c r="W428" s="311"/>
      <c r="X428" s="311"/>
      <c r="Y428" s="311"/>
      <c r="Z428" s="311"/>
    </row>
    <row r="429" ht="13.5" customHeight="1">
      <c r="A429" s="311"/>
      <c r="B429" s="311"/>
      <c r="C429" s="311"/>
      <c r="E429" s="311"/>
      <c r="F429" s="311"/>
      <c r="G429" s="311"/>
      <c r="H429" s="311"/>
      <c r="I429" s="311"/>
      <c r="J429" s="311"/>
      <c r="K429" s="311"/>
      <c r="L429" s="311"/>
      <c r="M429" s="311"/>
      <c r="N429" s="311"/>
      <c r="O429" s="311"/>
      <c r="P429" s="311"/>
      <c r="Q429" s="311"/>
      <c r="R429" s="311"/>
      <c r="S429" s="311"/>
      <c r="T429" s="311"/>
      <c r="U429" s="311"/>
      <c r="V429" s="311"/>
      <c r="W429" s="311"/>
      <c r="X429" s="311"/>
      <c r="Y429" s="311"/>
      <c r="Z429" s="311"/>
    </row>
    <row r="430" ht="13.5" customHeight="1">
      <c r="A430" s="311"/>
      <c r="B430" s="311"/>
      <c r="C430" s="311"/>
      <c r="E430" s="311"/>
      <c r="F430" s="311"/>
      <c r="G430" s="311"/>
      <c r="H430" s="311"/>
      <c r="I430" s="311"/>
      <c r="J430" s="311"/>
      <c r="K430" s="311"/>
      <c r="L430" s="311"/>
      <c r="M430" s="311"/>
      <c r="N430" s="311"/>
      <c r="O430" s="311"/>
      <c r="P430" s="311"/>
      <c r="Q430" s="311"/>
      <c r="R430" s="311"/>
      <c r="S430" s="311"/>
      <c r="T430" s="311"/>
      <c r="U430" s="311"/>
      <c r="V430" s="311"/>
      <c r="W430" s="311"/>
      <c r="X430" s="311"/>
      <c r="Y430" s="311"/>
      <c r="Z430" s="311"/>
    </row>
    <row r="431" ht="13.5" customHeight="1">
      <c r="A431" s="311"/>
      <c r="B431" s="311"/>
      <c r="C431" s="311"/>
      <c r="E431" s="311"/>
      <c r="F431" s="311"/>
      <c r="G431" s="311"/>
      <c r="H431" s="311"/>
      <c r="I431" s="311"/>
      <c r="J431" s="311"/>
      <c r="K431" s="311"/>
      <c r="L431" s="311"/>
      <c r="M431" s="311"/>
      <c r="N431" s="311"/>
      <c r="O431" s="311"/>
      <c r="P431" s="311"/>
      <c r="Q431" s="311"/>
      <c r="R431" s="311"/>
      <c r="S431" s="311"/>
      <c r="T431" s="311"/>
      <c r="U431" s="311"/>
      <c r="V431" s="311"/>
      <c r="W431" s="311"/>
      <c r="X431" s="311"/>
      <c r="Y431" s="311"/>
      <c r="Z431" s="311"/>
    </row>
    <row r="432" ht="13.5" customHeight="1">
      <c r="A432" s="311"/>
      <c r="B432" s="311"/>
      <c r="C432" s="311"/>
      <c r="E432" s="311"/>
      <c r="F432" s="311"/>
      <c r="G432" s="311"/>
      <c r="H432" s="311"/>
      <c r="I432" s="311"/>
      <c r="J432" s="311"/>
      <c r="K432" s="311"/>
      <c r="L432" s="311"/>
      <c r="M432" s="311"/>
      <c r="N432" s="311"/>
      <c r="O432" s="311"/>
      <c r="P432" s="311"/>
      <c r="Q432" s="311"/>
      <c r="R432" s="311"/>
      <c r="S432" s="311"/>
      <c r="T432" s="311"/>
      <c r="U432" s="311"/>
      <c r="V432" s="311"/>
      <c r="W432" s="311"/>
      <c r="X432" s="311"/>
      <c r="Y432" s="311"/>
      <c r="Z432" s="311"/>
    </row>
    <row r="433" ht="13.5" customHeight="1">
      <c r="A433" s="311"/>
      <c r="B433" s="311"/>
      <c r="C433" s="311"/>
      <c r="E433" s="311"/>
      <c r="F433" s="311"/>
      <c r="G433" s="311"/>
      <c r="H433" s="311"/>
      <c r="I433" s="311"/>
      <c r="J433" s="311"/>
      <c r="K433" s="311"/>
      <c r="L433" s="311"/>
      <c r="M433" s="311"/>
      <c r="N433" s="311"/>
      <c r="O433" s="311"/>
      <c r="P433" s="311"/>
      <c r="Q433" s="311"/>
      <c r="R433" s="311"/>
      <c r="S433" s="311"/>
      <c r="T433" s="311"/>
      <c r="U433" s="311"/>
      <c r="V433" s="311"/>
      <c r="W433" s="311"/>
      <c r="X433" s="311"/>
      <c r="Y433" s="311"/>
      <c r="Z433" s="311"/>
    </row>
    <row r="434" ht="13.5" customHeight="1">
      <c r="A434" s="311"/>
      <c r="B434" s="311"/>
      <c r="C434" s="311"/>
      <c r="E434" s="311"/>
      <c r="F434" s="311"/>
      <c r="G434" s="311"/>
      <c r="H434" s="311"/>
      <c r="I434" s="311"/>
      <c r="J434" s="311"/>
      <c r="K434" s="311"/>
      <c r="L434" s="311"/>
      <c r="M434" s="311"/>
      <c r="N434" s="311"/>
      <c r="O434" s="311"/>
      <c r="P434" s="311"/>
      <c r="Q434" s="311"/>
      <c r="R434" s="311"/>
      <c r="S434" s="311"/>
      <c r="T434" s="311"/>
      <c r="U434" s="311"/>
      <c r="V434" s="311"/>
      <c r="W434" s="311"/>
      <c r="X434" s="311"/>
      <c r="Y434" s="311"/>
      <c r="Z434" s="311"/>
    </row>
    <row r="435" ht="13.5" customHeight="1">
      <c r="A435" s="311"/>
      <c r="B435" s="311"/>
      <c r="C435" s="311"/>
      <c r="E435" s="311"/>
      <c r="F435" s="311"/>
      <c r="G435" s="311"/>
      <c r="H435" s="311"/>
      <c r="I435" s="311"/>
      <c r="J435" s="311"/>
      <c r="K435" s="311"/>
      <c r="L435" s="311"/>
      <c r="M435" s="311"/>
      <c r="N435" s="311"/>
      <c r="O435" s="311"/>
      <c r="P435" s="311"/>
      <c r="Q435" s="311"/>
      <c r="R435" s="311"/>
      <c r="S435" s="311"/>
      <c r="T435" s="311"/>
      <c r="U435" s="311"/>
      <c r="V435" s="311"/>
      <c r="W435" s="311"/>
      <c r="X435" s="311"/>
      <c r="Y435" s="311"/>
      <c r="Z435" s="311"/>
    </row>
    <row r="436" ht="13.5" customHeight="1">
      <c r="A436" s="311"/>
      <c r="B436" s="311"/>
      <c r="C436" s="311"/>
      <c r="E436" s="311"/>
      <c r="F436" s="311"/>
      <c r="G436" s="311"/>
      <c r="H436" s="311"/>
      <c r="I436" s="311"/>
      <c r="J436" s="311"/>
      <c r="K436" s="311"/>
      <c r="L436" s="311"/>
      <c r="M436" s="311"/>
      <c r="N436" s="311"/>
      <c r="O436" s="311"/>
      <c r="P436" s="311"/>
      <c r="Q436" s="311"/>
      <c r="R436" s="311"/>
      <c r="S436" s="311"/>
      <c r="T436" s="311"/>
      <c r="U436" s="311"/>
      <c r="V436" s="311"/>
      <c r="W436" s="311"/>
      <c r="X436" s="311"/>
      <c r="Y436" s="311"/>
      <c r="Z436" s="311"/>
    </row>
    <row r="437" ht="13.5" customHeight="1">
      <c r="A437" s="311"/>
      <c r="B437" s="311"/>
      <c r="C437" s="311"/>
      <c r="E437" s="311"/>
      <c r="F437" s="311"/>
      <c r="G437" s="311"/>
      <c r="H437" s="311"/>
      <c r="I437" s="311"/>
      <c r="J437" s="311"/>
      <c r="K437" s="311"/>
      <c r="L437" s="311"/>
      <c r="M437" s="311"/>
      <c r="N437" s="311"/>
      <c r="O437" s="311"/>
      <c r="P437" s="311"/>
      <c r="Q437" s="311"/>
      <c r="R437" s="311"/>
      <c r="S437" s="311"/>
      <c r="T437" s="311"/>
      <c r="U437" s="311"/>
      <c r="V437" s="311"/>
      <c r="W437" s="311"/>
      <c r="X437" s="311"/>
      <c r="Y437" s="311"/>
      <c r="Z437" s="311"/>
    </row>
    <row r="438" ht="13.5" customHeight="1">
      <c r="A438" s="311"/>
      <c r="B438" s="311"/>
      <c r="C438" s="311"/>
      <c r="E438" s="311"/>
      <c r="F438" s="311"/>
      <c r="G438" s="311"/>
      <c r="H438" s="311"/>
      <c r="I438" s="311"/>
      <c r="J438" s="311"/>
      <c r="K438" s="311"/>
      <c r="L438" s="311"/>
      <c r="M438" s="311"/>
      <c r="N438" s="311"/>
      <c r="O438" s="311"/>
      <c r="P438" s="311"/>
      <c r="Q438" s="311"/>
      <c r="R438" s="311"/>
      <c r="S438" s="311"/>
      <c r="T438" s="311"/>
      <c r="U438" s="311"/>
      <c r="V438" s="311"/>
      <c r="W438" s="311"/>
      <c r="X438" s="311"/>
      <c r="Y438" s="311"/>
      <c r="Z438" s="311"/>
    </row>
    <row r="439" ht="13.5" customHeight="1">
      <c r="A439" s="311"/>
      <c r="B439" s="311"/>
      <c r="C439" s="311"/>
      <c r="E439" s="311"/>
      <c r="F439" s="311"/>
      <c r="G439" s="311"/>
      <c r="H439" s="311"/>
      <c r="I439" s="311"/>
      <c r="J439" s="311"/>
      <c r="K439" s="311"/>
      <c r="L439" s="311"/>
      <c r="M439" s="311"/>
      <c r="N439" s="311"/>
      <c r="O439" s="311"/>
      <c r="P439" s="311"/>
      <c r="Q439" s="311"/>
      <c r="R439" s="311"/>
      <c r="S439" s="311"/>
      <c r="T439" s="311"/>
      <c r="U439" s="311"/>
      <c r="V439" s="311"/>
      <c r="W439" s="311"/>
      <c r="X439" s="311"/>
      <c r="Y439" s="311"/>
      <c r="Z439" s="311"/>
    </row>
    <row r="440" ht="13.5" customHeight="1">
      <c r="A440" s="311"/>
      <c r="B440" s="311"/>
      <c r="C440" s="311"/>
      <c r="E440" s="311"/>
      <c r="F440" s="311"/>
      <c r="G440" s="311"/>
      <c r="H440" s="311"/>
      <c r="I440" s="311"/>
      <c r="J440" s="311"/>
      <c r="K440" s="311"/>
      <c r="L440" s="311"/>
      <c r="M440" s="311"/>
      <c r="N440" s="311"/>
      <c r="O440" s="311"/>
      <c r="P440" s="311"/>
      <c r="Q440" s="311"/>
      <c r="R440" s="311"/>
      <c r="S440" s="311"/>
      <c r="T440" s="311"/>
      <c r="U440" s="311"/>
      <c r="V440" s="311"/>
      <c r="W440" s="311"/>
      <c r="X440" s="311"/>
      <c r="Y440" s="311"/>
      <c r="Z440" s="311"/>
    </row>
    <row r="441" ht="13.5" customHeight="1">
      <c r="A441" s="311"/>
      <c r="B441" s="311"/>
      <c r="C441" s="311"/>
      <c r="E441" s="311"/>
      <c r="F441" s="311"/>
      <c r="G441" s="311"/>
      <c r="H441" s="311"/>
      <c r="I441" s="311"/>
      <c r="J441" s="311"/>
      <c r="K441" s="311"/>
      <c r="L441" s="311"/>
      <c r="M441" s="311"/>
      <c r="N441" s="311"/>
      <c r="O441" s="311"/>
      <c r="P441" s="311"/>
      <c r="Q441" s="311"/>
      <c r="R441" s="311"/>
      <c r="S441" s="311"/>
      <c r="T441" s="311"/>
      <c r="U441" s="311"/>
      <c r="V441" s="311"/>
      <c r="W441" s="311"/>
      <c r="X441" s="311"/>
      <c r="Y441" s="311"/>
      <c r="Z441" s="311"/>
    </row>
    <row r="442" ht="13.5" customHeight="1">
      <c r="A442" s="311"/>
      <c r="B442" s="311"/>
      <c r="C442" s="311"/>
      <c r="E442" s="311"/>
      <c r="F442" s="311"/>
      <c r="G442" s="311"/>
      <c r="H442" s="311"/>
      <c r="I442" s="311"/>
      <c r="J442" s="311"/>
      <c r="K442" s="311"/>
      <c r="L442" s="311"/>
      <c r="M442" s="311"/>
      <c r="N442" s="311"/>
      <c r="O442" s="311"/>
      <c r="P442" s="311"/>
      <c r="Q442" s="311"/>
      <c r="R442" s="311"/>
      <c r="S442" s="311"/>
      <c r="T442" s="311"/>
      <c r="U442" s="311"/>
      <c r="V442" s="311"/>
      <c r="W442" s="311"/>
      <c r="X442" s="311"/>
      <c r="Y442" s="311"/>
      <c r="Z442" s="311"/>
    </row>
    <row r="443" ht="13.5" customHeight="1">
      <c r="A443" s="311"/>
      <c r="B443" s="311"/>
      <c r="C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311"/>
      <c r="T443" s="311"/>
      <c r="U443" s="311"/>
      <c r="V443" s="311"/>
      <c r="W443" s="311"/>
      <c r="X443" s="311"/>
      <c r="Y443" s="311"/>
      <c r="Z443" s="311"/>
    </row>
    <row r="444" ht="13.5" customHeight="1">
      <c r="A444" s="311"/>
      <c r="B444" s="311"/>
      <c r="C444" s="311"/>
      <c r="E444" s="311"/>
      <c r="F444" s="311"/>
      <c r="G444" s="311"/>
      <c r="H444" s="311"/>
      <c r="I444" s="311"/>
      <c r="J444" s="311"/>
      <c r="K444" s="311"/>
      <c r="L444" s="311"/>
      <c r="M444" s="311"/>
      <c r="N444" s="311"/>
      <c r="O444" s="311"/>
      <c r="P444" s="311"/>
      <c r="Q444" s="311"/>
      <c r="R444" s="311"/>
      <c r="S444" s="311"/>
      <c r="T444" s="311"/>
      <c r="U444" s="311"/>
      <c r="V444" s="311"/>
      <c r="W444" s="311"/>
      <c r="X444" s="311"/>
      <c r="Y444" s="311"/>
      <c r="Z444" s="311"/>
    </row>
    <row r="445" ht="13.5" customHeight="1">
      <c r="A445" s="311"/>
      <c r="B445" s="311"/>
      <c r="C445" s="311"/>
      <c r="E445" s="311"/>
      <c r="F445" s="311"/>
      <c r="G445" s="311"/>
      <c r="H445" s="311"/>
      <c r="I445" s="311"/>
      <c r="J445" s="311"/>
      <c r="K445" s="311"/>
      <c r="L445" s="311"/>
      <c r="M445" s="311"/>
      <c r="N445" s="311"/>
      <c r="O445" s="311"/>
      <c r="P445" s="311"/>
      <c r="Q445" s="311"/>
      <c r="R445" s="311"/>
      <c r="S445" s="311"/>
      <c r="T445" s="311"/>
      <c r="U445" s="311"/>
      <c r="V445" s="311"/>
      <c r="W445" s="311"/>
      <c r="X445" s="311"/>
      <c r="Y445" s="311"/>
      <c r="Z445" s="311"/>
    </row>
    <row r="446" ht="13.5" customHeight="1">
      <c r="A446" s="311"/>
      <c r="B446" s="311"/>
      <c r="C446" s="311"/>
      <c r="E446" s="311"/>
      <c r="F446" s="311"/>
      <c r="G446" s="311"/>
      <c r="H446" s="311"/>
      <c r="I446" s="311"/>
      <c r="J446" s="311"/>
      <c r="K446" s="311"/>
      <c r="L446" s="311"/>
      <c r="M446" s="311"/>
      <c r="N446" s="311"/>
      <c r="O446" s="311"/>
      <c r="P446" s="311"/>
      <c r="Q446" s="311"/>
      <c r="R446" s="311"/>
      <c r="S446" s="311"/>
      <c r="T446" s="311"/>
      <c r="U446" s="311"/>
      <c r="V446" s="311"/>
      <c r="W446" s="311"/>
      <c r="X446" s="311"/>
      <c r="Y446" s="311"/>
      <c r="Z446" s="311"/>
    </row>
    <row r="447" ht="13.5" customHeight="1">
      <c r="A447" s="311"/>
      <c r="B447" s="311"/>
      <c r="C447" s="311"/>
      <c r="E447" s="311"/>
      <c r="F447" s="311"/>
      <c r="G447" s="311"/>
      <c r="H447" s="311"/>
      <c r="I447" s="311"/>
      <c r="J447" s="311"/>
      <c r="K447" s="311"/>
      <c r="L447" s="311"/>
      <c r="M447" s="311"/>
      <c r="N447" s="311"/>
      <c r="O447" s="311"/>
      <c r="P447" s="311"/>
      <c r="Q447" s="311"/>
      <c r="R447" s="311"/>
      <c r="S447" s="311"/>
      <c r="T447" s="311"/>
      <c r="U447" s="311"/>
      <c r="V447" s="311"/>
      <c r="W447" s="311"/>
      <c r="X447" s="311"/>
      <c r="Y447" s="311"/>
      <c r="Z447" s="311"/>
    </row>
    <row r="448" ht="13.5" customHeight="1">
      <c r="A448" s="311"/>
      <c r="B448" s="311"/>
      <c r="C448" s="311"/>
      <c r="E448" s="311"/>
      <c r="F448" s="311"/>
      <c r="G448" s="311"/>
      <c r="H448" s="311"/>
      <c r="I448" s="311"/>
      <c r="J448" s="311"/>
      <c r="K448" s="311"/>
      <c r="L448" s="311"/>
      <c r="M448" s="311"/>
      <c r="N448" s="311"/>
      <c r="O448" s="311"/>
      <c r="P448" s="311"/>
      <c r="Q448" s="311"/>
      <c r="R448" s="311"/>
      <c r="S448" s="311"/>
      <c r="T448" s="311"/>
      <c r="U448" s="311"/>
      <c r="V448" s="311"/>
      <c r="W448" s="311"/>
      <c r="X448" s="311"/>
      <c r="Y448" s="311"/>
      <c r="Z448" s="311"/>
    </row>
    <row r="449" ht="13.5" customHeight="1">
      <c r="A449" s="311"/>
      <c r="B449" s="311"/>
      <c r="C449" s="311"/>
      <c r="E449" s="311"/>
      <c r="F449" s="311"/>
      <c r="G449" s="311"/>
      <c r="H449" s="311"/>
      <c r="I449" s="311"/>
      <c r="J449" s="311"/>
      <c r="K449" s="311"/>
      <c r="L449" s="311"/>
      <c r="M449" s="311"/>
      <c r="N449" s="311"/>
      <c r="O449" s="311"/>
      <c r="P449" s="311"/>
      <c r="Q449" s="311"/>
      <c r="R449" s="311"/>
      <c r="S449" s="311"/>
      <c r="T449" s="311"/>
      <c r="U449" s="311"/>
      <c r="V449" s="311"/>
      <c r="W449" s="311"/>
      <c r="X449" s="311"/>
      <c r="Y449" s="311"/>
      <c r="Z449" s="311"/>
    </row>
    <row r="450" ht="13.5" customHeight="1">
      <c r="A450" s="311"/>
      <c r="B450" s="311"/>
      <c r="C450" s="311"/>
      <c r="E450" s="311"/>
      <c r="F450" s="311"/>
      <c r="G450" s="311"/>
      <c r="H450" s="311"/>
      <c r="I450" s="311"/>
      <c r="J450" s="311"/>
      <c r="K450" s="311"/>
      <c r="L450" s="311"/>
      <c r="M450" s="311"/>
      <c r="N450" s="311"/>
      <c r="O450" s="311"/>
      <c r="P450" s="311"/>
      <c r="Q450" s="311"/>
      <c r="R450" s="311"/>
      <c r="S450" s="311"/>
      <c r="T450" s="311"/>
      <c r="U450" s="311"/>
      <c r="V450" s="311"/>
      <c r="W450" s="311"/>
      <c r="X450" s="311"/>
      <c r="Y450" s="311"/>
      <c r="Z450" s="311"/>
    </row>
    <row r="451" ht="13.5" customHeight="1">
      <c r="A451" s="311"/>
      <c r="B451" s="311"/>
      <c r="C451" s="311"/>
      <c r="E451" s="311"/>
      <c r="F451" s="311"/>
      <c r="G451" s="311"/>
      <c r="H451" s="311"/>
      <c r="I451" s="311"/>
      <c r="J451" s="311"/>
      <c r="K451" s="311"/>
      <c r="L451" s="311"/>
      <c r="M451" s="311"/>
      <c r="N451" s="311"/>
      <c r="O451" s="311"/>
      <c r="P451" s="311"/>
      <c r="Q451" s="311"/>
      <c r="R451" s="311"/>
      <c r="S451" s="311"/>
      <c r="T451" s="311"/>
      <c r="U451" s="311"/>
      <c r="V451" s="311"/>
      <c r="W451" s="311"/>
      <c r="X451" s="311"/>
      <c r="Y451" s="311"/>
      <c r="Z451" s="311"/>
    </row>
    <row r="452" ht="13.5" customHeight="1">
      <c r="A452" s="311"/>
      <c r="B452" s="311"/>
      <c r="C452" s="311"/>
      <c r="E452" s="311"/>
      <c r="F452" s="311"/>
      <c r="G452" s="311"/>
      <c r="H452" s="311"/>
      <c r="I452" s="311"/>
      <c r="J452" s="311"/>
      <c r="K452" s="311"/>
      <c r="L452" s="311"/>
      <c r="M452" s="311"/>
      <c r="N452" s="311"/>
      <c r="O452" s="311"/>
      <c r="P452" s="311"/>
      <c r="Q452" s="311"/>
      <c r="R452" s="311"/>
      <c r="S452" s="311"/>
      <c r="T452" s="311"/>
      <c r="U452" s="311"/>
      <c r="V452" s="311"/>
      <c r="W452" s="311"/>
      <c r="X452" s="311"/>
      <c r="Y452" s="311"/>
      <c r="Z452" s="311"/>
    </row>
    <row r="453" ht="13.5" customHeight="1">
      <c r="A453" s="311"/>
      <c r="B453" s="311"/>
      <c r="C453" s="311"/>
      <c r="E453" s="311"/>
      <c r="F453" s="311"/>
      <c r="G453" s="311"/>
      <c r="H453" s="311"/>
      <c r="I453" s="311"/>
      <c r="J453" s="311"/>
      <c r="K453" s="311"/>
      <c r="L453" s="311"/>
      <c r="M453" s="311"/>
      <c r="N453" s="311"/>
      <c r="O453" s="311"/>
      <c r="P453" s="311"/>
      <c r="Q453" s="311"/>
      <c r="R453" s="311"/>
      <c r="S453" s="311"/>
      <c r="T453" s="311"/>
      <c r="U453" s="311"/>
      <c r="V453" s="311"/>
      <c r="W453" s="311"/>
      <c r="X453" s="311"/>
      <c r="Y453" s="311"/>
      <c r="Z453" s="311"/>
    </row>
    <row r="454" ht="13.5" customHeight="1">
      <c r="A454" s="311"/>
      <c r="B454" s="311"/>
      <c r="C454" s="311"/>
      <c r="E454" s="311"/>
      <c r="F454" s="311"/>
      <c r="G454" s="311"/>
      <c r="H454" s="311"/>
      <c r="I454" s="311"/>
      <c r="J454" s="311"/>
      <c r="K454" s="311"/>
      <c r="L454" s="311"/>
      <c r="M454" s="311"/>
      <c r="N454" s="311"/>
      <c r="O454" s="311"/>
      <c r="P454" s="311"/>
      <c r="Q454" s="311"/>
      <c r="R454" s="311"/>
      <c r="S454" s="311"/>
      <c r="T454" s="311"/>
      <c r="U454" s="311"/>
      <c r="V454" s="311"/>
      <c r="W454" s="311"/>
      <c r="X454" s="311"/>
      <c r="Y454" s="311"/>
      <c r="Z454" s="311"/>
    </row>
    <row r="455" ht="13.5" customHeight="1">
      <c r="A455" s="311"/>
      <c r="B455" s="311"/>
      <c r="C455" s="311"/>
      <c r="E455" s="311"/>
      <c r="F455" s="311"/>
      <c r="G455" s="311"/>
      <c r="H455" s="311"/>
      <c r="I455" s="311"/>
      <c r="J455" s="311"/>
      <c r="K455" s="311"/>
      <c r="L455" s="311"/>
      <c r="M455" s="311"/>
      <c r="N455" s="311"/>
      <c r="O455" s="311"/>
      <c r="P455" s="311"/>
      <c r="Q455" s="311"/>
      <c r="R455" s="311"/>
      <c r="S455" s="311"/>
      <c r="T455" s="311"/>
      <c r="U455" s="311"/>
      <c r="V455" s="311"/>
      <c r="W455" s="311"/>
      <c r="X455" s="311"/>
      <c r="Y455" s="311"/>
      <c r="Z455" s="311"/>
    </row>
    <row r="456" ht="13.5" customHeight="1">
      <c r="A456" s="311"/>
      <c r="B456" s="311"/>
      <c r="C456" s="311"/>
      <c r="E456" s="311"/>
      <c r="F456" s="311"/>
      <c r="G456" s="311"/>
      <c r="H456" s="311"/>
      <c r="I456" s="311"/>
      <c r="J456" s="311"/>
      <c r="K456" s="311"/>
      <c r="L456" s="311"/>
      <c r="M456" s="311"/>
      <c r="N456" s="311"/>
      <c r="O456" s="311"/>
      <c r="P456" s="311"/>
      <c r="Q456" s="311"/>
      <c r="R456" s="311"/>
      <c r="S456" s="311"/>
      <c r="T456" s="311"/>
      <c r="U456" s="311"/>
      <c r="V456" s="311"/>
      <c r="W456" s="311"/>
      <c r="X456" s="311"/>
      <c r="Y456" s="311"/>
      <c r="Z456" s="311"/>
    </row>
    <row r="457" ht="13.5" customHeight="1">
      <c r="A457" s="311"/>
      <c r="B457" s="311"/>
      <c r="C457" s="311"/>
      <c r="E457" s="311"/>
      <c r="F457" s="311"/>
      <c r="G457" s="311"/>
      <c r="H457" s="311"/>
      <c r="I457" s="311"/>
      <c r="J457" s="311"/>
      <c r="K457" s="311"/>
      <c r="L457" s="311"/>
      <c r="M457" s="311"/>
      <c r="N457" s="311"/>
      <c r="O457" s="311"/>
      <c r="P457" s="311"/>
      <c r="Q457" s="311"/>
      <c r="R457" s="311"/>
      <c r="S457" s="311"/>
      <c r="T457" s="311"/>
      <c r="U457" s="311"/>
      <c r="V457" s="311"/>
      <c r="W457" s="311"/>
      <c r="X457" s="311"/>
      <c r="Y457" s="311"/>
      <c r="Z457" s="311"/>
    </row>
    <row r="458" ht="13.5" customHeight="1">
      <c r="A458" s="311"/>
      <c r="B458" s="311"/>
      <c r="C458" s="311"/>
      <c r="E458" s="311"/>
      <c r="F458" s="311"/>
      <c r="G458" s="311"/>
      <c r="H458" s="311"/>
      <c r="I458" s="311"/>
      <c r="J458" s="311"/>
      <c r="K458" s="311"/>
      <c r="L458" s="311"/>
      <c r="M458" s="311"/>
      <c r="N458" s="311"/>
      <c r="O458" s="311"/>
      <c r="P458" s="311"/>
      <c r="Q458" s="311"/>
      <c r="R458" s="311"/>
      <c r="S458" s="311"/>
      <c r="T458" s="311"/>
      <c r="U458" s="311"/>
      <c r="V458" s="311"/>
      <c r="W458" s="311"/>
      <c r="X458" s="311"/>
      <c r="Y458" s="311"/>
      <c r="Z458" s="311"/>
    </row>
    <row r="459" ht="13.5" customHeight="1">
      <c r="A459" s="311"/>
      <c r="B459" s="311"/>
      <c r="C459" s="311"/>
      <c r="E459" s="311"/>
      <c r="F459" s="311"/>
      <c r="G459" s="311"/>
      <c r="H459" s="311"/>
      <c r="I459" s="311"/>
      <c r="J459" s="311"/>
      <c r="K459" s="311"/>
      <c r="L459" s="311"/>
      <c r="M459" s="311"/>
      <c r="N459" s="311"/>
      <c r="O459" s="311"/>
      <c r="P459" s="311"/>
      <c r="Q459" s="311"/>
      <c r="R459" s="311"/>
      <c r="S459" s="311"/>
      <c r="T459" s="311"/>
      <c r="U459" s="311"/>
      <c r="V459" s="311"/>
      <c r="W459" s="311"/>
      <c r="X459" s="311"/>
      <c r="Y459" s="311"/>
      <c r="Z459" s="311"/>
    </row>
    <row r="460" ht="13.5" customHeight="1">
      <c r="A460" s="311"/>
      <c r="B460" s="311"/>
      <c r="C460" s="311"/>
      <c r="E460" s="311"/>
      <c r="F460" s="311"/>
      <c r="G460" s="311"/>
      <c r="H460" s="311"/>
      <c r="I460" s="311"/>
      <c r="J460" s="311"/>
      <c r="K460" s="311"/>
      <c r="L460" s="311"/>
      <c r="M460" s="311"/>
      <c r="N460" s="311"/>
      <c r="O460" s="311"/>
      <c r="P460" s="311"/>
      <c r="Q460" s="311"/>
      <c r="R460" s="311"/>
      <c r="S460" s="311"/>
      <c r="T460" s="311"/>
      <c r="U460" s="311"/>
      <c r="V460" s="311"/>
      <c r="W460" s="311"/>
      <c r="X460" s="311"/>
      <c r="Y460" s="311"/>
      <c r="Z460" s="311"/>
    </row>
    <row r="461" ht="13.5" customHeight="1">
      <c r="A461" s="311"/>
      <c r="B461" s="311"/>
      <c r="C461" s="311"/>
      <c r="E461" s="311"/>
      <c r="F461" s="311"/>
      <c r="G461" s="311"/>
      <c r="H461" s="311"/>
      <c r="I461" s="311"/>
      <c r="J461" s="311"/>
      <c r="K461" s="311"/>
      <c r="L461" s="311"/>
      <c r="M461" s="311"/>
      <c r="N461" s="311"/>
      <c r="O461" s="311"/>
      <c r="P461" s="311"/>
      <c r="Q461" s="311"/>
      <c r="R461" s="311"/>
      <c r="S461" s="311"/>
      <c r="T461" s="311"/>
      <c r="U461" s="311"/>
      <c r="V461" s="311"/>
      <c r="W461" s="311"/>
      <c r="X461" s="311"/>
      <c r="Y461" s="311"/>
      <c r="Z461" s="311"/>
    </row>
    <row r="462" ht="13.5" customHeight="1">
      <c r="A462" s="311"/>
      <c r="B462" s="311"/>
      <c r="C462" s="311"/>
      <c r="E462" s="311"/>
      <c r="F462" s="311"/>
      <c r="G462" s="311"/>
      <c r="H462" s="311"/>
      <c r="I462" s="311"/>
      <c r="J462" s="311"/>
      <c r="K462" s="311"/>
      <c r="L462" s="311"/>
      <c r="M462" s="311"/>
      <c r="N462" s="311"/>
      <c r="O462" s="311"/>
      <c r="P462" s="311"/>
      <c r="Q462" s="311"/>
      <c r="R462" s="311"/>
      <c r="S462" s="311"/>
      <c r="T462" s="311"/>
      <c r="U462" s="311"/>
      <c r="V462" s="311"/>
      <c r="W462" s="311"/>
      <c r="X462" s="311"/>
      <c r="Y462" s="311"/>
      <c r="Z462" s="311"/>
    </row>
    <row r="463" ht="13.5" customHeight="1">
      <c r="A463" s="311"/>
      <c r="B463" s="311"/>
      <c r="C463" s="311"/>
      <c r="E463" s="311"/>
      <c r="F463" s="311"/>
      <c r="G463" s="311"/>
      <c r="H463" s="311"/>
      <c r="I463" s="311"/>
      <c r="J463" s="311"/>
      <c r="K463" s="311"/>
      <c r="L463" s="311"/>
      <c r="M463" s="311"/>
      <c r="N463" s="311"/>
      <c r="O463" s="311"/>
      <c r="P463" s="311"/>
      <c r="Q463" s="311"/>
      <c r="R463" s="311"/>
      <c r="S463" s="311"/>
      <c r="T463" s="311"/>
      <c r="U463" s="311"/>
      <c r="V463" s="311"/>
      <c r="W463" s="311"/>
      <c r="X463" s="311"/>
      <c r="Y463" s="311"/>
      <c r="Z463" s="311"/>
    </row>
    <row r="464" ht="13.5" customHeight="1">
      <c r="A464" s="311"/>
      <c r="B464" s="311"/>
      <c r="C464" s="311"/>
      <c r="E464" s="311"/>
      <c r="F464" s="311"/>
      <c r="G464" s="311"/>
      <c r="H464" s="311"/>
      <c r="I464" s="311"/>
      <c r="J464" s="311"/>
      <c r="K464" s="311"/>
      <c r="L464" s="311"/>
      <c r="M464" s="311"/>
      <c r="N464" s="311"/>
      <c r="O464" s="311"/>
      <c r="P464" s="311"/>
      <c r="Q464" s="311"/>
      <c r="R464" s="311"/>
      <c r="S464" s="311"/>
      <c r="T464" s="311"/>
      <c r="U464" s="311"/>
      <c r="V464" s="311"/>
      <c r="W464" s="311"/>
      <c r="X464" s="311"/>
      <c r="Y464" s="311"/>
      <c r="Z464" s="311"/>
    </row>
    <row r="465" ht="13.5" customHeight="1">
      <c r="A465" s="311"/>
      <c r="B465" s="311"/>
      <c r="C465" s="311"/>
      <c r="E465" s="311"/>
      <c r="F465" s="311"/>
      <c r="G465" s="311"/>
      <c r="H465" s="311"/>
      <c r="I465" s="311"/>
      <c r="J465" s="311"/>
      <c r="K465" s="311"/>
      <c r="L465" s="311"/>
      <c r="M465" s="311"/>
      <c r="N465" s="311"/>
      <c r="O465" s="311"/>
      <c r="P465" s="311"/>
      <c r="Q465" s="311"/>
      <c r="R465" s="311"/>
      <c r="S465" s="311"/>
      <c r="T465" s="311"/>
      <c r="U465" s="311"/>
      <c r="V465" s="311"/>
      <c r="W465" s="311"/>
      <c r="X465" s="311"/>
      <c r="Y465" s="311"/>
      <c r="Z465" s="311"/>
    </row>
    <row r="466" ht="13.5" customHeight="1">
      <c r="A466" s="311"/>
      <c r="B466" s="311"/>
      <c r="C466" s="311"/>
      <c r="E466" s="311"/>
      <c r="F466" s="311"/>
      <c r="G466" s="311"/>
      <c r="H466" s="311"/>
      <c r="I466" s="311"/>
      <c r="J466" s="311"/>
      <c r="K466" s="311"/>
      <c r="L466" s="311"/>
      <c r="M466" s="311"/>
      <c r="N466" s="311"/>
      <c r="O466" s="311"/>
      <c r="P466" s="311"/>
      <c r="Q466" s="311"/>
      <c r="R466" s="311"/>
      <c r="S466" s="311"/>
      <c r="T466" s="311"/>
      <c r="U466" s="311"/>
      <c r="V466" s="311"/>
      <c r="W466" s="311"/>
      <c r="X466" s="311"/>
      <c r="Y466" s="311"/>
      <c r="Z466" s="311"/>
    </row>
    <row r="467" ht="13.5" customHeight="1">
      <c r="A467" s="311"/>
      <c r="B467" s="311"/>
      <c r="C467" s="311"/>
      <c r="E467" s="311"/>
      <c r="F467" s="311"/>
      <c r="G467" s="311"/>
      <c r="H467" s="311"/>
      <c r="I467" s="311"/>
      <c r="J467" s="311"/>
      <c r="K467" s="311"/>
      <c r="L467" s="311"/>
      <c r="M467" s="311"/>
      <c r="N467" s="311"/>
      <c r="O467" s="311"/>
      <c r="P467" s="311"/>
      <c r="Q467" s="311"/>
      <c r="R467" s="311"/>
      <c r="S467" s="311"/>
      <c r="T467" s="311"/>
      <c r="U467" s="311"/>
      <c r="V467" s="311"/>
      <c r="W467" s="311"/>
      <c r="X467" s="311"/>
      <c r="Y467" s="311"/>
      <c r="Z467" s="311"/>
    </row>
    <row r="468" ht="13.5" customHeight="1">
      <c r="A468" s="311"/>
      <c r="B468" s="311"/>
      <c r="C468" s="311"/>
      <c r="E468" s="311"/>
      <c r="F468" s="311"/>
      <c r="G468" s="311"/>
      <c r="H468" s="311"/>
      <c r="I468" s="311"/>
      <c r="J468" s="311"/>
      <c r="K468" s="311"/>
      <c r="L468" s="311"/>
      <c r="M468" s="311"/>
      <c r="N468" s="311"/>
      <c r="O468" s="311"/>
      <c r="P468" s="311"/>
      <c r="Q468" s="311"/>
      <c r="R468" s="311"/>
      <c r="S468" s="311"/>
      <c r="T468" s="311"/>
      <c r="U468" s="311"/>
      <c r="V468" s="311"/>
      <c r="W468" s="311"/>
      <c r="X468" s="311"/>
      <c r="Y468" s="311"/>
      <c r="Z468" s="311"/>
    </row>
    <row r="469" ht="13.5" customHeight="1">
      <c r="A469" s="311"/>
      <c r="B469" s="311"/>
      <c r="C469" s="311"/>
      <c r="E469" s="311"/>
      <c r="F469" s="311"/>
      <c r="G469" s="311"/>
      <c r="H469" s="311"/>
      <c r="I469" s="311"/>
      <c r="J469" s="311"/>
      <c r="K469" s="311"/>
      <c r="L469" s="311"/>
      <c r="M469" s="311"/>
      <c r="N469" s="311"/>
      <c r="O469" s="311"/>
      <c r="P469" s="311"/>
      <c r="Q469" s="311"/>
      <c r="R469" s="311"/>
      <c r="S469" s="311"/>
      <c r="T469" s="311"/>
      <c r="U469" s="311"/>
      <c r="V469" s="311"/>
      <c r="W469" s="311"/>
      <c r="X469" s="311"/>
      <c r="Y469" s="311"/>
      <c r="Z469" s="311"/>
    </row>
    <row r="470" ht="13.5" customHeight="1">
      <c r="A470" s="311"/>
      <c r="B470" s="311"/>
      <c r="C470" s="311"/>
      <c r="E470" s="311"/>
      <c r="F470" s="311"/>
      <c r="G470" s="311"/>
      <c r="H470" s="311"/>
      <c r="I470" s="311"/>
      <c r="J470" s="311"/>
      <c r="K470" s="311"/>
      <c r="L470" s="311"/>
      <c r="M470" s="311"/>
      <c r="N470" s="311"/>
      <c r="O470" s="311"/>
      <c r="P470" s="311"/>
      <c r="Q470" s="311"/>
      <c r="R470" s="311"/>
      <c r="S470" s="311"/>
      <c r="T470" s="311"/>
      <c r="U470" s="311"/>
      <c r="V470" s="311"/>
      <c r="W470" s="311"/>
      <c r="X470" s="311"/>
      <c r="Y470" s="311"/>
      <c r="Z470" s="311"/>
    </row>
    <row r="471" ht="13.5" customHeight="1">
      <c r="A471" s="311"/>
      <c r="B471" s="311"/>
      <c r="C471" s="311"/>
      <c r="E471" s="311"/>
      <c r="F471" s="311"/>
      <c r="G471" s="311"/>
      <c r="H471" s="311"/>
      <c r="I471" s="311"/>
      <c r="J471" s="311"/>
      <c r="K471" s="311"/>
      <c r="L471" s="311"/>
      <c r="M471" s="311"/>
      <c r="N471" s="311"/>
      <c r="O471" s="311"/>
      <c r="P471" s="311"/>
      <c r="Q471" s="311"/>
      <c r="R471" s="311"/>
      <c r="S471" s="311"/>
      <c r="T471" s="311"/>
      <c r="U471" s="311"/>
      <c r="V471" s="311"/>
      <c r="W471" s="311"/>
      <c r="X471" s="311"/>
      <c r="Y471" s="311"/>
      <c r="Z471" s="311"/>
    </row>
    <row r="472" ht="13.5" customHeight="1">
      <c r="A472" s="311"/>
      <c r="B472" s="311"/>
      <c r="C472" s="311"/>
      <c r="E472" s="311"/>
      <c r="F472" s="311"/>
      <c r="G472" s="311"/>
      <c r="H472" s="311"/>
      <c r="I472" s="311"/>
      <c r="J472" s="311"/>
      <c r="K472" s="311"/>
      <c r="L472" s="311"/>
      <c r="M472" s="311"/>
      <c r="N472" s="311"/>
      <c r="O472" s="311"/>
      <c r="P472" s="311"/>
      <c r="Q472" s="311"/>
      <c r="R472" s="311"/>
      <c r="S472" s="311"/>
      <c r="T472" s="311"/>
      <c r="U472" s="311"/>
      <c r="V472" s="311"/>
      <c r="W472" s="311"/>
      <c r="X472" s="311"/>
      <c r="Y472" s="311"/>
      <c r="Z472" s="311"/>
    </row>
    <row r="473" ht="13.5" customHeight="1">
      <c r="A473" s="311"/>
      <c r="B473" s="311"/>
      <c r="C473" s="311"/>
      <c r="E473" s="311"/>
      <c r="F473" s="311"/>
      <c r="G473" s="311"/>
      <c r="H473" s="311"/>
      <c r="I473" s="311"/>
      <c r="J473" s="311"/>
      <c r="K473" s="311"/>
      <c r="L473" s="311"/>
      <c r="M473" s="311"/>
      <c r="N473" s="311"/>
      <c r="O473" s="311"/>
      <c r="P473" s="311"/>
      <c r="Q473" s="311"/>
      <c r="R473" s="311"/>
      <c r="S473" s="311"/>
      <c r="T473" s="311"/>
      <c r="U473" s="311"/>
      <c r="V473" s="311"/>
      <c r="W473" s="311"/>
      <c r="X473" s="311"/>
      <c r="Y473" s="311"/>
      <c r="Z473" s="311"/>
    </row>
    <row r="474" ht="13.5" customHeight="1">
      <c r="A474" s="311"/>
      <c r="B474" s="311"/>
      <c r="C474" s="311"/>
      <c r="E474" s="311"/>
      <c r="F474" s="311"/>
      <c r="G474" s="311"/>
      <c r="H474" s="311"/>
      <c r="I474" s="311"/>
      <c r="J474" s="311"/>
      <c r="K474" s="311"/>
      <c r="L474" s="311"/>
      <c r="M474" s="311"/>
      <c r="N474" s="311"/>
      <c r="O474" s="311"/>
      <c r="P474" s="311"/>
      <c r="Q474" s="311"/>
      <c r="R474" s="311"/>
      <c r="S474" s="311"/>
      <c r="T474" s="311"/>
      <c r="U474" s="311"/>
      <c r="V474" s="311"/>
      <c r="W474" s="311"/>
      <c r="X474" s="311"/>
      <c r="Y474" s="311"/>
      <c r="Z474" s="311"/>
    </row>
    <row r="475" ht="13.5" customHeight="1">
      <c r="A475" s="311"/>
      <c r="B475" s="311"/>
      <c r="C475" s="311"/>
      <c r="E475" s="311"/>
      <c r="F475" s="311"/>
      <c r="G475" s="311"/>
      <c r="H475" s="311"/>
      <c r="I475" s="311"/>
      <c r="J475" s="311"/>
      <c r="K475" s="311"/>
      <c r="L475" s="311"/>
      <c r="M475" s="311"/>
      <c r="N475" s="311"/>
      <c r="O475" s="311"/>
      <c r="P475" s="311"/>
      <c r="Q475" s="311"/>
      <c r="R475" s="311"/>
      <c r="S475" s="311"/>
      <c r="T475" s="311"/>
      <c r="U475" s="311"/>
      <c r="V475" s="311"/>
      <c r="W475" s="311"/>
      <c r="X475" s="311"/>
      <c r="Y475" s="311"/>
      <c r="Z475" s="311"/>
    </row>
    <row r="476" ht="13.5" customHeight="1">
      <c r="A476" s="311"/>
      <c r="B476" s="311"/>
      <c r="C476" s="311"/>
      <c r="E476" s="311"/>
      <c r="F476" s="311"/>
      <c r="G476" s="311"/>
      <c r="H476" s="311"/>
      <c r="I476" s="311"/>
      <c r="J476" s="311"/>
      <c r="K476" s="311"/>
      <c r="L476" s="311"/>
      <c r="M476" s="311"/>
      <c r="N476" s="311"/>
      <c r="O476" s="311"/>
      <c r="P476" s="311"/>
      <c r="Q476" s="311"/>
      <c r="R476" s="311"/>
      <c r="S476" s="311"/>
      <c r="T476" s="311"/>
      <c r="U476" s="311"/>
      <c r="V476" s="311"/>
      <c r="W476" s="311"/>
      <c r="X476" s="311"/>
      <c r="Y476" s="311"/>
      <c r="Z476" s="311"/>
    </row>
    <row r="477" ht="13.5" customHeight="1">
      <c r="A477" s="311"/>
      <c r="B477" s="311"/>
      <c r="C477" s="311"/>
      <c r="E477" s="311"/>
      <c r="F477" s="311"/>
      <c r="G477" s="311"/>
      <c r="H477" s="311"/>
      <c r="I477" s="311"/>
      <c r="J477" s="311"/>
      <c r="K477" s="311"/>
      <c r="L477" s="311"/>
      <c r="M477" s="311"/>
      <c r="N477" s="311"/>
      <c r="O477" s="311"/>
      <c r="P477" s="311"/>
      <c r="Q477" s="311"/>
      <c r="R477" s="311"/>
      <c r="S477" s="311"/>
      <c r="T477" s="311"/>
      <c r="U477" s="311"/>
      <c r="V477" s="311"/>
      <c r="W477" s="311"/>
      <c r="X477" s="311"/>
      <c r="Y477" s="311"/>
      <c r="Z477" s="311"/>
    </row>
    <row r="478" ht="13.5" customHeight="1">
      <c r="A478" s="311"/>
      <c r="B478" s="311"/>
      <c r="C478" s="311"/>
      <c r="E478" s="311"/>
      <c r="F478" s="311"/>
      <c r="G478" s="311"/>
      <c r="H478" s="311"/>
      <c r="I478" s="311"/>
      <c r="J478" s="311"/>
      <c r="K478" s="311"/>
      <c r="L478" s="311"/>
      <c r="M478" s="311"/>
      <c r="N478" s="311"/>
      <c r="O478" s="311"/>
      <c r="P478" s="311"/>
      <c r="Q478" s="311"/>
      <c r="R478" s="311"/>
      <c r="S478" s="311"/>
      <c r="T478" s="311"/>
      <c r="U478" s="311"/>
      <c r="V478" s="311"/>
      <c r="W478" s="311"/>
      <c r="X478" s="311"/>
      <c r="Y478" s="311"/>
      <c r="Z478" s="311"/>
    </row>
    <row r="479" ht="13.5" customHeight="1">
      <c r="A479" s="311"/>
      <c r="B479" s="311"/>
      <c r="C479" s="311"/>
      <c r="E479" s="311"/>
      <c r="F479" s="311"/>
      <c r="G479" s="311"/>
      <c r="H479" s="311"/>
      <c r="I479" s="311"/>
      <c r="J479" s="311"/>
      <c r="K479" s="311"/>
      <c r="L479" s="311"/>
      <c r="M479" s="311"/>
      <c r="N479" s="311"/>
      <c r="O479" s="311"/>
      <c r="P479" s="311"/>
      <c r="Q479" s="311"/>
      <c r="R479" s="311"/>
      <c r="S479" s="311"/>
      <c r="T479" s="311"/>
      <c r="U479" s="311"/>
      <c r="V479" s="311"/>
      <c r="W479" s="311"/>
      <c r="X479" s="311"/>
      <c r="Y479" s="311"/>
      <c r="Z479" s="311"/>
    </row>
    <row r="480" ht="13.5" customHeight="1">
      <c r="A480" s="311"/>
      <c r="B480" s="311"/>
      <c r="C480" s="311"/>
      <c r="E480" s="311"/>
      <c r="F480" s="311"/>
      <c r="G480" s="311"/>
      <c r="H480" s="311"/>
      <c r="I480" s="311"/>
      <c r="J480" s="311"/>
      <c r="K480" s="311"/>
      <c r="L480" s="311"/>
      <c r="M480" s="311"/>
      <c r="N480" s="311"/>
      <c r="O480" s="311"/>
      <c r="P480" s="311"/>
      <c r="Q480" s="311"/>
      <c r="R480" s="311"/>
      <c r="S480" s="311"/>
      <c r="T480" s="311"/>
      <c r="U480" s="311"/>
      <c r="V480" s="311"/>
      <c r="W480" s="311"/>
      <c r="X480" s="311"/>
      <c r="Y480" s="311"/>
      <c r="Z480" s="311"/>
    </row>
    <row r="481" ht="13.5" customHeight="1">
      <c r="A481" s="311"/>
      <c r="B481" s="311"/>
      <c r="C481" s="311"/>
      <c r="E481" s="311"/>
      <c r="F481" s="311"/>
      <c r="G481" s="311"/>
      <c r="H481" s="311"/>
      <c r="I481" s="311"/>
      <c r="J481" s="311"/>
      <c r="K481" s="311"/>
      <c r="L481" s="311"/>
      <c r="M481" s="311"/>
      <c r="N481" s="311"/>
      <c r="O481" s="311"/>
      <c r="P481" s="311"/>
      <c r="Q481" s="311"/>
      <c r="R481" s="311"/>
      <c r="S481" s="311"/>
      <c r="T481" s="311"/>
      <c r="U481" s="311"/>
      <c r="V481" s="311"/>
      <c r="W481" s="311"/>
      <c r="X481" s="311"/>
      <c r="Y481" s="311"/>
      <c r="Z481" s="311"/>
    </row>
    <row r="482" ht="13.5" customHeight="1">
      <c r="A482" s="311"/>
      <c r="B482" s="311"/>
      <c r="C482" s="311"/>
      <c r="E482" s="311"/>
      <c r="F482" s="311"/>
      <c r="G482" s="311"/>
      <c r="H482" s="311"/>
      <c r="I482" s="311"/>
      <c r="J482" s="311"/>
      <c r="K482" s="311"/>
      <c r="L482" s="311"/>
      <c r="M482" s="311"/>
      <c r="N482" s="311"/>
      <c r="O482" s="311"/>
      <c r="P482" s="311"/>
      <c r="Q482" s="311"/>
      <c r="R482" s="311"/>
      <c r="S482" s="311"/>
      <c r="T482" s="311"/>
      <c r="U482" s="311"/>
      <c r="V482" s="311"/>
      <c r="W482" s="311"/>
      <c r="X482" s="311"/>
      <c r="Y482" s="311"/>
      <c r="Z482" s="311"/>
    </row>
    <row r="483" ht="13.5" customHeight="1">
      <c r="A483" s="311"/>
      <c r="B483" s="311"/>
      <c r="C483" s="311"/>
      <c r="E483" s="311"/>
      <c r="F483" s="311"/>
      <c r="G483" s="311"/>
      <c r="H483" s="311"/>
      <c r="I483" s="311"/>
      <c r="J483" s="311"/>
      <c r="K483" s="311"/>
      <c r="L483" s="311"/>
      <c r="M483" s="311"/>
      <c r="N483" s="311"/>
      <c r="O483" s="311"/>
      <c r="P483" s="311"/>
      <c r="Q483" s="311"/>
      <c r="R483" s="311"/>
      <c r="S483" s="311"/>
      <c r="T483" s="311"/>
      <c r="U483" s="311"/>
      <c r="V483" s="311"/>
      <c r="W483" s="311"/>
      <c r="X483" s="311"/>
      <c r="Y483" s="311"/>
      <c r="Z483" s="311"/>
    </row>
    <row r="484" ht="13.5" customHeight="1">
      <c r="A484" s="311"/>
      <c r="B484" s="311"/>
      <c r="C484" s="311"/>
      <c r="E484" s="311"/>
      <c r="F484" s="311"/>
      <c r="G484" s="311"/>
      <c r="H484" s="311"/>
      <c r="I484" s="311"/>
      <c r="J484" s="311"/>
      <c r="K484" s="311"/>
      <c r="L484" s="311"/>
      <c r="M484" s="311"/>
      <c r="N484" s="311"/>
      <c r="O484" s="311"/>
      <c r="P484" s="311"/>
      <c r="Q484" s="311"/>
      <c r="R484" s="311"/>
      <c r="S484" s="311"/>
      <c r="T484" s="311"/>
      <c r="U484" s="311"/>
      <c r="V484" s="311"/>
      <c r="W484" s="311"/>
      <c r="X484" s="311"/>
      <c r="Y484" s="311"/>
      <c r="Z484" s="311"/>
    </row>
    <row r="485" ht="13.5" customHeight="1">
      <c r="A485" s="311"/>
      <c r="B485" s="311"/>
      <c r="C485" s="311"/>
      <c r="E485" s="311"/>
      <c r="F485" s="311"/>
      <c r="G485" s="311"/>
      <c r="H485" s="311"/>
      <c r="I485" s="311"/>
      <c r="J485" s="311"/>
      <c r="K485" s="311"/>
      <c r="L485" s="311"/>
      <c r="M485" s="311"/>
      <c r="N485" s="311"/>
      <c r="O485" s="311"/>
      <c r="P485" s="311"/>
      <c r="Q485" s="311"/>
      <c r="R485" s="311"/>
      <c r="S485" s="311"/>
      <c r="T485" s="311"/>
      <c r="U485" s="311"/>
      <c r="V485" s="311"/>
      <c r="W485" s="311"/>
      <c r="X485" s="311"/>
      <c r="Y485" s="311"/>
      <c r="Z485" s="311"/>
    </row>
    <row r="486" ht="13.5" customHeight="1">
      <c r="A486" s="311"/>
      <c r="B486" s="311"/>
      <c r="C486" s="311"/>
      <c r="E486" s="311"/>
      <c r="F486" s="311"/>
      <c r="G486" s="311"/>
      <c r="H486" s="311"/>
      <c r="I486" s="311"/>
      <c r="J486" s="311"/>
      <c r="K486" s="311"/>
      <c r="L486" s="311"/>
      <c r="M486" s="311"/>
      <c r="N486" s="311"/>
      <c r="O486" s="311"/>
      <c r="P486" s="311"/>
      <c r="Q486" s="311"/>
      <c r="R486" s="311"/>
      <c r="S486" s="311"/>
      <c r="T486" s="311"/>
      <c r="U486" s="311"/>
      <c r="V486" s="311"/>
      <c r="W486" s="311"/>
      <c r="X486" s="311"/>
      <c r="Y486" s="311"/>
      <c r="Z486" s="311"/>
    </row>
    <row r="487" ht="13.5" customHeight="1">
      <c r="A487" s="311"/>
      <c r="B487" s="311"/>
      <c r="C487" s="311"/>
      <c r="E487" s="311"/>
      <c r="F487" s="311"/>
      <c r="G487" s="311"/>
      <c r="H487" s="311"/>
      <c r="I487" s="311"/>
      <c r="J487" s="311"/>
      <c r="K487" s="311"/>
      <c r="L487" s="311"/>
      <c r="M487" s="311"/>
      <c r="N487" s="311"/>
      <c r="O487" s="311"/>
      <c r="P487" s="311"/>
      <c r="Q487" s="311"/>
      <c r="R487" s="311"/>
      <c r="S487" s="311"/>
      <c r="T487" s="311"/>
      <c r="U487" s="311"/>
      <c r="V487" s="311"/>
      <c r="W487" s="311"/>
      <c r="X487" s="311"/>
      <c r="Y487" s="311"/>
      <c r="Z487" s="311"/>
    </row>
    <row r="488" ht="13.5" customHeight="1">
      <c r="A488" s="311"/>
      <c r="B488" s="311"/>
      <c r="C488" s="311"/>
      <c r="E488" s="311"/>
      <c r="F488" s="311"/>
      <c r="G488" s="311"/>
      <c r="H488" s="311"/>
      <c r="I488" s="311"/>
      <c r="J488" s="311"/>
      <c r="K488" s="311"/>
      <c r="L488" s="311"/>
      <c r="M488" s="311"/>
      <c r="N488" s="311"/>
      <c r="O488" s="311"/>
      <c r="P488" s="311"/>
      <c r="Q488" s="311"/>
      <c r="R488" s="311"/>
      <c r="S488" s="311"/>
      <c r="T488" s="311"/>
      <c r="U488" s="311"/>
      <c r="V488" s="311"/>
      <c r="W488" s="311"/>
      <c r="X488" s="311"/>
      <c r="Y488" s="311"/>
      <c r="Z488" s="311"/>
    </row>
    <row r="489" ht="13.5" customHeight="1">
      <c r="A489" s="311"/>
      <c r="B489" s="311"/>
      <c r="C489" s="311"/>
      <c r="E489" s="311"/>
      <c r="F489" s="311"/>
      <c r="G489" s="311"/>
      <c r="H489" s="311"/>
      <c r="I489" s="311"/>
      <c r="J489" s="311"/>
      <c r="K489" s="311"/>
      <c r="L489" s="311"/>
      <c r="M489" s="311"/>
      <c r="N489" s="311"/>
      <c r="O489" s="311"/>
      <c r="P489" s="311"/>
      <c r="Q489" s="311"/>
      <c r="R489" s="311"/>
      <c r="S489" s="311"/>
      <c r="T489" s="311"/>
      <c r="U489" s="311"/>
      <c r="V489" s="311"/>
      <c r="W489" s="311"/>
      <c r="X489" s="311"/>
      <c r="Y489" s="311"/>
      <c r="Z489" s="311"/>
    </row>
    <row r="490" ht="13.5" customHeight="1">
      <c r="A490" s="311"/>
      <c r="B490" s="311"/>
      <c r="C490" s="311"/>
      <c r="E490" s="311"/>
      <c r="F490" s="311"/>
      <c r="G490" s="311"/>
      <c r="H490" s="311"/>
      <c r="I490" s="311"/>
      <c r="J490" s="311"/>
      <c r="K490" s="311"/>
      <c r="L490" s="311"/>
      <c r="M490" s="311"/>
      <c r="N490" s="311"/>
      <c r="O490" s="311"/>
      <c r="P490" s="311"/>
      <c r="Q490" s="311"/>
      <c r="R490" s="311"/>
      <c r="S490" s="311"/>
      <c r="T490" s="311"/>
      <c r="U490" s="311"/>
      <c r="V490" s="311"/>
      <c r="W490" s="311"/>
      <c r="X490" s="311"/>
      <c r="Y490" s="311"/>
      <c r="Z490" s="311"/>
    </row>
    <row r="491" ht="13.5" customHeight="1">
      <c r="A491" s="311"/>
      <c r="B491" s="311"/>
      <c r="C491" s="311"/>
      <c r="E491" s="311"/>
      <c r="F491" s="311"/>
      <c r="G491" s="311"/>
      <c r="H491" s="311"/>
      <c r="I491" s="311"/>
      <c r="J491" s="311"/>
      <c r="K491" s="311"/>
      <c r="L491" s="311"/>
      <c r="M491" s="311"/>
      <c r="N491" s="311"/>
      <c r="O491" s="311"/>
      <c r="P491" s="311"/>
      <c r="Q491" s="311"/>
      <c r="R491" s="311"/>
      <c r="S491" s="311"/>
      <c r="T491" s="311"/>
      <c r="U491" s="311"/>
      <c r="V491" s="311"/>
      <c r="W491" s="311"/>
      <c r="X491" s="311"/>
      <c r="Y491" s="311"/>
      <c r="Z491" s="311"/>
    </row>
    <row r="492" ht="13.5" customHeight="1">
      <c r="A492" s="311"/>
      <c r="B492" s="311"/>
      <c r="C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311"/>
      <c r="T492" s="311"/>
      <c r="U492" s="311"/>
      <c r="V492" s="311"/>
      <c r="W492" s="311"/>
      <c r="X492" s="311"/>
      <c r="Y492" s="311"/>
      <c r="Z492" s="311"/>
    </row>
    <row r="493" ht="13.5" customHeight="1">
      <c r="A493" s="311"/>
      <c r="B493" s="311"/>
      <c r="C493" s="311"/>
      <c r="E493" s="311"/>
      <c r="F493" s="311"/>
      <c r="G493" s="311"/>
      <c r="H493" s="311"/>
      <c r="I493" s="311"/>
      <c r="J493" s="311"/>
      <c r="K493" s="311"/>
      <c r="L493" s="311"/>
      <c r="M493" s="311"/>
      <c r="N493" s="311"/>
      <c r="O493" s="311"/>
      <c r="P493" s="311"/>
      <c r="Q493" s="311"/>
      <c r="R493" s="311"/>
      <c r="S493" s="311"/>
      <c r="T493" s="311"/>
      <c r="U493" s="311"/>
      <c r="V493" s="311"/>
      <c r="W493" s="311"/>
      <c r="X493" s="311"/>
      <c r="Y493" s="311"/>
      <c r="Z493" s="311"/>
    </row>
    <row r="494" ht="13.5" customHeight="1">
      <c r="A494" s="311"/>
      <c r="B494" s="311"/>
      <c r="C494" s="311"/>
      <c r="E494" s="311"/>
      <c r="F494" s="311"/>
      <c r="G494" s="311"/>
      <c r="H494" s="311"/>
      <c r="I494" s="311"/>
      <c r="J494" s="311"/>
      <c r="K494" s="311"/>
      <c r="L494" s="311"/>
      <c r="M494" s="311"/>
      <c r="N494" s="311"/>
      <c r="O494" s="311"/>
      <c r="P494" s="311"/>
      <c r="Q494" s="311"/>
      <c r="R494" s="311"/>
      <c r="S494" s="311"/>
      <c r="T494" s="311"/>
      <c r="U494" s="311"/>
      <c r="V494" s="311"/>
      <c r="W494" s="311"/>
      <c r="X494" s="311"/>
      <c r="Y494" s="311"/>
      <c r="Z494" s="311"/>
    </row>
    <row r="495" ht="13.5" customHeight="1">
      <c r="A495" s="311"/>
      <c r="B495" s="311"/>
      <c r="C495" s="311"/>
      <c r="E495" s="311"/>
      <c r="F495" s="311"/>
      <c r="G495" s="311"/>
      <c r="H495" s="311"/>
      <c r="I495" s="311"/>
      <c r="J495" s="311"/>
      <c r="K495" s="311"/>
      <c r="L495" s="311"/>
      <c r="M495" s="311"/>
      <c r="N495" s="311"/>
      <c r="O495" s="311"/>
      <c r="P495" s="311"/>
      <c r="Q495" s="311"/>
      <c r="R495" s="311"/>
      <c r="S495" s="311"/>
      <c r="T495" s="311"/>
      <c r="U495" s="311"/>
      <c r="V495" s="311"/>
      <c r="W495" s="311"/>
      <c r="X495" s="311"/>
      <c r="Y495" s="311"/>
      <c r="Z495" s="311"/>
    </row>
    <row r="496" ht="13.5" customHeight="1">
      <c r="A496" s="311"/>
      <c r="B496" s="311"/>
      <c r="C496" s="311"/>
      <c r="E496" s="311"/>
      <c r="F496" s="311"/>
      <c r="G496" s="311"/>
      <c r="H496" s="311"/>
      <c r="I496" s="311"/>
      <c r="J496" s="311"/>
      <c r="K496" s="311"/>
      <c r="L496" s="311"/>
      <c r="M496" s="311"/>
      <c r="N496" s="311"/>
      <c r="O496" s="311"/>
      <c r="P496" s="311"/>
      <c r="Q496" s="311"/>
      <c r="R496" s="311"/>
      <c r="S496" s="311"/>
      <c r="T496" s="311"/>
      <c r="U496" s="311"/>
      <c r="V496" s="311"/>
      <c r="W496" s="311"/>
      <c r="X496" s="311"/>
      <c r="Y496" s="311"/>
      <c r="Z496" s="311"/>
    </row>
    <row r="497" ht="13.5" customHeight="1">
      <c r="A497" s="311"/>
      <c r="B497" s="311"/>
      <c r="C497" s="311"/>
      <c r="E497" s="311"/>
      <c r="F497" s="311"/>
      <c r="G497" s="311"/>
      <c r="H497" s="311"/>
      <c r="I497" s="311"/>
      <c r="J497" s="311"/>
      <c r="K497" s="311"/>
      <c r="L497" s="311"/>
      <c r="M497" s="311"/>
      <c r="N497" s="311"/>
      <c r="O497" s="311"/>
      <c r="P497" s="311"/>
      <c r="Q497" s="311"/>
      <c r="R497" s="311"/>
      <c r="S497" s="311"/>
      <c r="T497" s="311"/>
      <c r="U497" s="311"/>
      <c r="V497" s="311"/>
      <c r="W497" s="311"/>
      <c r="X497" s="311"/>
      <c r="Y497" s="311"/>
      <c r="Z497" s="311"/>
    </row>
    <row r="498" ht="13.5" customHeight="1">
      <c r="A498" s="311"/>
      <c r="B498" s="311"/>
      <c r="C498" s="311"/>
      <c r="E498" s="311"/>
      <c r="F498" s="311"/>
      <c r="G498" s="311"/>
      <c r="H498" s="311"/>
      <c r="I498" s="311"/>
      <c r="J498" s="311"/>
      <c r="K498" s="311"/>
      <c r="L498" s="311"/>
      <c r="M498" s="311"/>
      <c r="N498" s="311"/>
      <c r="O498" s="311"/>
      <c r="P498" s="311"/>
      <c r="Q498" s="311"/>
      <c r="R498" s="311"/>
      <c r="S498" s="311"/>
      <c r="T498" s="311"/>
      <c r="U498" s="311"/>
      <c r="V498" s="311"/>
      <c r="W498" s="311"/>
      <c r="X498" s="311"/>
      <c r="Y498" s="311"/>
      <c r="Z498" s="311"/>
    </row>
    <row r="499" ht="13.5" customHeight="1">
      <c r="A499" s="311"/>
      <c r="B499" s="311"/>
      <c r="C499" s="311"/>
      <c r="E499" s="311"/>
      <c r="F499" s="311"/>
      <c r="G499" s="311"/>
      <c r="H499" s="311"/>
      <c r="I499" s="311"/>
      <c r="J499" s="311"/>
      <c r="K499" s="311"/>
      <c r="L499" s="311"/>
      <c r="M499" s="311"/>
      <c r="N499" s="311"/>
      <c r="O499" s="311"/>
      <c r="P499" s="311"/>
      <c r="Q499" s="311"/>
      <c r="R499" s="311"/>
      <c r="S499" s="311"/>
      <c r="T499" s="311"/>
      <c r="U499" s="311"/>
      <c r="V499" s="311"/>
      <c r="W499" s="311"/>
      <c r="X499" s="311"/>
      <c r="Y499" s="311"/>
      <c r="Z499" s="311"/>
    </row>
    <row r="500" ht="13.5" customHeight="1">
      <c r="A500" s="311"/>
      <c r="B500" s="311"/>
      <c r="C500" s="311"/>
      <c r="E500" s="311"/>
      <c r="F500" s="311"/>
      <c r="G500" s="311"/>
      <c r="H500" s="311"/>
      <c r="I500" s="311"/>
      <c r="J500" s="311"/>
      <c r="K500" s="311"/>
      <c r="L500" s="311"/>
      <c r="M500" s="311"/>
      <c r="N500" s="311"/>
      <c r="O500" s="311"/>
      <c r="P500" s="311"/>
      <c r="Q500" s="311"/>
      <c r="R500" s="311"/>
      <c r="S500" s="311"/>
      <c r="T500" s="311"/>
      <c r="U500" s="311"/>
      <c r="V500" s="311"/>
      <c r="W500" s="311"/>
      <c r="X500" s="311"/>
      <c r="Y500" s="311"/>
      <c r="Z500" s="311"/>
    </row>
    <row r="501" ht="13.5" customHeight="1">
      <c r="A501" s="311"/>
      <c r="B501" s="311"/>
      <c r="C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311"/>
      <c r="T501" s="311"/>
      <c r="U501" s="311"/>
      <c r="V501" s="311"/>
      <c r="W501" s="311"/>
      <c r="X501" s="311"/>
      <c r="Y501" s="311"/>
      <c r="Z501" s="311"/>
    </row>
    <row r="502" ht="13.5" customHeight="1">
      <c r="A502" s="311"/>
      <c r="B502" s="311"/>
      <c r="C502" s="311"/>
      <c r="E502" s="311"/>
      <c r="F502" s="311"/>
      <c r="G502" s="311"/>
      <c r="H502" s="311"/>
      <c r="I502" s="311"/>
      <c r="J502" s="311"/>
      <c r="K502" s="311"/>
      <c r="L502" s="311"/>
      <c r="M502" s="311"/>
      <c r="N502" s="311"/>
      <c r="O502" s="311"/>
      <c r="P502" s="311"/>
      <c r="Q502" s="311"/>
      <c r="R502" s="311"/>
      <c r="S502" s="311"/>
      <c r="T502" s="311"/>
      <c r="U502" s="311"/>
      <c r="V502" s="311"/>
      <c r="W502" s="311"/>
      <c r="X502" s="311"/>
      <c r="Y502" s="311"/>
      <c r="Z502" s="311"/>
    </row>
    <row r="503" ht="13.5" customHeight="1">
      <c r="A503" s="311"/>
      <c r="B503" s="311"/>
      <c r="C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311"/>
      <c r="T503" s="311"/>
      <c r="U503" s="311"/>
      <c r="V503" s="311"/>
      <c r="W503" s="311"/>
      <c r="X503" s="311"/>
      <c r="Y503" s="311"/>
      <c r="Z503" s="311"/>
    </row>
    <row r="504" ht="13.5" customHeight="1">
      <c r="A504" s="311"/>
      <c r="B504" s="311"/>
      <c r="C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311"/>
      <c r="T504" s="311"/>
      <c r="U504" s="311"/>
      <c r="V504" s="311"/>
      <c r="W504" s="311"/>
      <c r="X504" s="311"/>
      <c r="Y504" s="311"/>
      <c r="Z504" s="311"/>
    </row>
    <row r="505" ht="13.5" customHeight="1">
      <c r="A505" s="311"/>
      <c r="B505" s="311"/>
      <c r="C505" s="311"/>
      <c r="E505" s="311"/>
      <c r="F505" s="311"/>
      <c r="G505" s="311"/>
      <c r="H505" s="311"/>
      <c r="I505" s="311"/>
      <c r="J505" s="311"/>
      <c r="K505" s="311"/>
      <c r="L505" s="311"/>
      <c r="M505" s="311"/>
      <c r="N505" s="311"/>
      <c r="O505" s="311"/>
      <c r="P505" s="311"/>
      <c r="Q505" s="311"/>
      <c r="R505" s="311"/>
      <c r="S505" s="311"/>
      <c r="T505" s="311"/>
      <c r="U505" s="311"/>
      <c r="V505" s="311"/>
      <c r="W505" s="311"/>
      <c r="X505" s="311"/>
      <c r="Y505" s="311"/>
      <c r="Z505" s="311"/>
    </row>
    <row r="506" ht="13.5" customHeight="1">
      <c r="A506" s="311"/>
      <c r="B506" s="311"/>
      <c r="C506" s="311"/>
      <c r="E506" s="311"/>
      <c r="F506" s="311"/>
      <c r="G506" s="311"/>
      <c r="H506" s="311"/>
      <c r="I506" s="311"/>
      <c r="J506" s="311"/>
      <c r="K506" s="311"/>
      <c r="L506" s="311"/>
      <c r="M506" s="311"/>
      <c r="N506" s="311"/>
      <c r="O506" s="311"/>
      <c r="P506" s="311"/>
      <c r="Q506" s="311"/>
      <c r="R506" s="311"/>
      <c r="S506" s="311"/>
      <c r="T506" s="311"/>
      <c r="U506" s="311"/>
      <c r="V506" s="311"/>
      <c r="W506" s="311"/>
      <c r="X506" s="311"/>
      <c r="Y506" s="311"/>
      <c r="Z506" s="311"/>
    </row>
    <row r="507" ht="13.5" customHeight="1">
      <c r="A507" s="311"/>
      <c r="B507" s="311"/>
      <c r="C507" s="311"/>
      <c r="E507" s="311"/>
      <c r="F507" s="311"/>
      <c r="G507" s="311"/>
      <c r="H507" s="311"/>
      <c r="I507" s="311"/>
      <c r="J507" s="311"/>
      <c r="K507" s="311"/>
      <c r="L507" s="311"/>
      <c r="M507" s="311"/>
      <c r="N507" s="311"/>
      <c r="O507" s="311"/>
      <c r="P507" s="311"/>
      <c r="Q507" s="311"/>
      <c r="R507" s="311"/>
      <c r="S507" s="311"/>
      <c r="T507" s="311"/>
      <c r="U507" s="311"/>
      <c r="V507" s="311"/>
      <c r="W507" s="311"/>
      <c r="X507" s="311"/>
      <c r="Y507" s="311"/>
      <c r="Z507" s="311"/>
    </row>
    <row r="508" ht="13.5" customHeight="1">
      <c r="A508" s="311"/>
      <c r="B508" s="311"/>
      <c r="C508" s="311"/>
      <c r="E508" s="311"/>
      <c r="F508" s="311"/>
      <c r="G508" s="311"/>
      <c r="H508" s="311"/>
      <c r="I508" s="311"/>
      <c r="J508" s="311"/>
      <c r="K508" s="311"/>
      <c r="L508" s="311"/>
      <c r="M508" s="311"/>
      <c r="N508" s="311"/>
      <c r="O508" s="311"/>
      <c r="P508" s="311"/>
      <c r="Q508" s="311"/>
      <c r="R508" s="311"/>
      <c r="S508" s="311"/>
      <c r="T508" s="311"/>
      <c r="U508" s="311"/>
      <c r="V508" s="311"/>
      <c r="W508" s="311"/>
      <c r="X508" s="311"/>
      <c r="Y508" s="311"/>
      <c r="Z508" s="311"/>
    </row>
    <row r="509" ht="13.5" customHeight="1">
      <c r="A509" s="311"/>
      <c r="B509" s="311"/>
      <c r="C509" s="311"/>
      <c r="E509" s="311"/>
      <c r="F509" s="311"/>
      <c r="G509" s="311"/>
      <c r="H509" s="311"/>
      <c r="I509" s="311"/>
      <c r="J509" s="311"/>
      <c r="K509" s="311"/>
      <c r="L509" s="311"/>
      <c r="M509" s="311"/>
      <c r="N509" s="311"/>
      <c r="O509" s="311"/>
      <c r="P509" s="311"/>
      <c r="Q509" s="311"/>
      <c r="R509" s="311"/>
      <c r="S509" s="311"/>
      <c r="T509" s="311"/>
      <c r="U509" s="311"/>
      <c r="V509" s="311"/>
      <c r="W509" s="311"/>
      <c r="X509" s="311"/>
      <c r="Y509" s="311"/>
      <c r="Z509" s="311"/>
    </row>
    <row r="510" ht="13.5" customHeight="1">
      <c r="A510" s="311"/>
      <c r="B510" s="311"/>
      <c r="C510" s="311"/>
      <c r="E510" s="311"/>
      <c r="F510" s="311"/>
      <c r="G510" s="311"/>
      <c r="H510" s="311"/>
      <c r="I510" s="311"/>
      <c r="J510" s="311"/>
      <c r="K510" s="311"/>
      <c r="L510" s="311"/>
      <c r="M510" s="311"/>
      <c r="N510" s="311"/>
      <c r="O510" s="311"/>
      <c r="P510" s="311"/>
      <c r="Q510" s="311"/>
      <c r="R510" s="311"/>
      <c r="S510" s="311"/>
      <c r="T510" s="311"/>
      <c r="U510" s="311"/>
      <c r="V510" s="311"/>
      <c r="W510" s="311"/>
      <c r="X510" s="311"/>
      <c r="Y510" s="311"/>
      <c r="Z510" s="311"/>
    </row>
    <row r="511" ht="13.5" customHeight="1">
      <c r="A511" s="311"/>
      <c r="B511" s="311"/>
      <c r="C511" s="311"/>
      <c r="E511" s="311"/>
      <c r="F511" s="311"/>
      <c r="G511" s="311"/>
      <c r="H511" s="311"/>
      <c r="I511" s="311"/>
      <c r="J511" s="311"/>
      <c r="K511" s="311"/>
      <c r="L511" s="311"/>
      <c r="M511" s="311"/>
      <c r="N511" s="311"/>
      <c r="O511" s="311"/>
      <c r="P511" s="311"/>
      <c r="Q511" s="311"/>
      <c r="R511" s="311"/>
      <c r="S511" s="311"/>
      <c r="T511" s="311"/>
      <c r="U511" s="311"/>
      <c r="V511" s="311"/>
      <c r="W511" s="311"/>
      <c r="X511" s="311"/>
      <c r="Y511" s="311"/>
      <c r="Z511" s="311"/>
    </row>
    <row r="512" ht="13.5" customHeight="1">
      <c r="A512" s="311"/>
      <c r="B512" s="311"/>
      <c r="C512" s="311"/>
      <c r="E512" s="311"/>
      <c r="F512" s="311"/>
      <c r="G512" s="311"/>
      <c r="H512" s="311"/>
      <c r="I512" s="311"/>
      <c r="J512" s="311"/>
      <c r="K512" s="311"/>
      <c r="L512" s="311"/>
      <c r="M512" s="311"/>
      <c r="N512" s="311"/>
      <c r="O512" s="311"/>
      <c r="P512" s="311"/>
      <c r="Q512" s="311"/>
      <c r="R512" s="311"/>
      <c r="S512" s="311"/>
      <c r="T512" s="311"/>
      <c r="U512" s="311"/>
      <c r="V512" s="311"/>
      <c r="W512" s="311"/>
      <c r="X512" s="311"/>
      <c r="Y512" s="311"/>
      <c r="Z512" s="311"/>
    </row>
    <row r="513" ht="13.5" customHeight="1">
      <c r="A513" s="311"/>
      <c r="B513" s="311"/>
      <c r="C513" s="311"/>
      <c r="E513" s="311"/>
      <c r="F513" s="311"/>
      <c r="G513" s="311"/>
      <c r="H513" s="311"/>
      <c r="I513" s="311"/>
      <c r="J513" s="311"/>
      <c r="K513" s="311"/>
      <c r="L513" s="311"/>
      <c r="M513" s="311"/>
      <c r="N513" s="311"/>
      <c r="O513" s="311"/>
      <c r="P513" s="311"/>
      <c r="Q513" s="311"/>
      <c r="R513" s="311"/>
      <c r="S513" s="311"/>
      <c r="T513" s="311"/>
      <c r="U513" s="311"/>
      <c r="V513" s="311"/>
      <c r="W513" s="311"/>
      <c r="X513" s="311"/>
      <c r="Y513" s="311"/>
      <c r="Z513" s="311"/>
    </row>
    <row r="514" ht="13.5" customHeight="1">
      <c r="A514" s="311"/>
      <c r="B514" s="311"/>
      <c r="C514" s="311"/>
      <c r="E514" s="311"/>
      <c r="F514" s="311"/>
      <c r="G514" s="311"/>
      <c r="H514" s="311"/>
      <c r="I514" s="311"/>
      <c r="J514" s="311"/>
      <c r="K514" s="311"/>
      <c r="L514" s="311"/>
      <c r="M514" s="311"/>
      <c r="N514" s="311"/>
      <c r="O514" s="311"/>
      <c r="P514" s="311"/>
      <c r="Q514" s="311"/>
      <c r="R514" s="311"/>
      <c r="S514" s="311"/>
      <c r="T514" s="311"/>
      <c r="U514" s="311"/>
      <c r="V514" s="311"/>
      <c r="W514" s="311"/>
      <c r="X514" s="311"/>
      <c r="Y514" s="311"/>
      <c r="Z514" s="311"/>
    </row>
    <row r="515" ht="13.5" customHeight="1">
      <c r="A515" s="311"/>
      <c r="B515" s="311"/>
      <c r="C515" s="311"/>
      <c r="E515" s="311"/>
      <c r="F515" s="311"/>
      <c r="G515" s="311"/>
      <c r="H515" s="311"/>
      <c r="I515" s="311"/>
      <c r="J515" s="311"/>
      <c r="K515" s="311"/>
      <c r="L515" s="311"/>
      <c r="M515" s="311"/>
      <c r="N515" s="311"/>
      <c r="O515" s="311"/>
      <c r="P515" s="311"/>
      <c r="Q515" s="311"/>
      <c r="R515" s="311"/>
      <c r="S515" s="311"/>
      <c r="T515" s="311"/>
      <c r="U515" s="311"/>
      <c r="V515" s="311"/>
      <c r="W515" s="311"/>
      <c r="X515" s="311"/>
      <c r="Y515" s="311"/>
      <c r="Z515" s="311"/>
    </row>
    <row r="516" ht="13.5" customHeight="1">
      <c r="A516" s="311"/>
      <c r="B516" s="311"/>
      <c r="C516" s="311"/>
      <c r="E516" s="311"/>
      <c r="F516" s="311"/>
      <c r="G516" s="311"/>
      <c r="H516" s="311"/>
      <c r="I516" s="311"/>
      <c r="J516" s="311"/>
      <c r="K516" s="311"/>
      <c r="L516" s="311"/>
      <c r="M516" s="311"/>
      <c r="N516" s="311"/>
      <c r="O516" s="311"/>
      <c r="P516" s="311"/>
      <c r="Q516" s="311"/>
      <c r="R516" s="311"/>
      <c r="S516" s="311"/>
      <c r="T516" s="311"/>
      <c r="U516" s="311"/>
      <c r="V516" s="311"/>
      <c r="W516" s="311"/>
      <c r="X516" s="311"/>
      <c r="Y516" s="311"/>
      <c r="Z516" s="311"/>
    </row>
    <row r="517" ht="13.5" customHeight="1">
      <c r="A517" s="311"/>
      <c r="B517" s="311"/>
      <c r="C517" s="311"/>
      <c r="E517" s="311"/>
      <c r="F517" s="311"/>
      <c r="G517" s="311"/>
      <c r="H517" s="311"/>
      <c r="I517" s="311"/>
      <c r="J517" s="311"/>
      <c r="K517" s="311"/>
      <c r="L517" s="311"/>
      <c r="M517" s="311"/>
      <c r="N517" s="311"/>
      <c r="O517" s="311"/>
      <c r="P517" s="311"/>
      <c r="Q517" s="311"/>
      <c r="R517" s="311"/>
      <c r="S517" s="311"/>
      <c r="T517" s="311"/>
      <c r="U517" s="311"/>
      <c r="V517" s="311"/>
      <c r="W517" s="311"/>
      <c r="X517" s="311"/>
      <c r="Y517" s="311"/>
      <c r="Z517" s="311"/>
    </row>
    <row r="518" ht="13.5" customHeight="1">
      <c r="A518" s="311"/>
      <c r="B518" s="311"/>
      <c r="C518" s="311"/>
      <c r="E518" s="311"/>
      <c r="F518" s="311"/>
      <c r="G518" s="311"/>
      <c r="H518" s="311"/>
      <c r="I518" s="311"/>
      <c r="J518" s="311"/>
      <c r="K518" s="311"/>
      <c r="L518" s="311"/>
      <c r="M518" s="311"/>
      <c r="N518" s="311"/>
      <c r="O518" s="311"/>
      <c r="P518" s="311"/>
      <c r="Q518" s="311"/>
      <c r="R518" s="311"/>
      <c r="S518" s="311"/>
      <c r="T518" s="311"/>
      <c r="U518" s="311"/>
      <c r="V518" s="311"/>
      <c r="W518" s="311"/>
      <c r="X518" s="311"/>
      <c r="Y518" s="311"/>
      <c r="Z518" s="311"/>
    </row>
    <row r="519" ht="13.5" customHeight="1">
      <c r="A519" s="311"/>
      <c r="B519" s="311"/>
      <c r="C519" s="311"/>
      <c r="E519" s="311"/>
      <c r="F519" s="311"/>
      <c r="G519" s="311"/>
      <c r="H519" s="311"/>
      <c r="I519" s="311"/>
      <c r="J519" s="311"/>
      <c r="K519" s="311"/>
      <c r="L519" s="311"/>
      <c r="M519" s="311"/>
      <c r="N519" s="311"/>
      <c r="O519" s="311"/>
      <c r="P519" s="311"/>
      <c r="Q519" s="311"/>
      <c r="R519" s="311"/>
      <c r="S519" s="311"/>
      <c r="T519" s="311"/>
      <c r="U519" s="311"/>
      <c r="V519" s="311"/>
      <c r="W519" s="311"/>
      <c r="X519" s="311"/>
      <c r="Y519" s="311"/>
      <c r="Z519" s="311"/>
    </row>
    <row r="520" ht="13.5" customHeight="1">
      <c r="A520" s="311"/>
      <c r="B520" s="311"/>
      <c r="C520" s="311"/>
      <c r="E520" s="311"/>
      <c r="F520" s="311"/>
      <c r="G520" s="311"/>
      <c r="H520" s="311"/>
      <c r="I520" s="311"/>
      <c r="J520" s="311"/>
      <c r="K520" s="311"/>
      <c r="L520" s="311"/>
      <c r="M520" s="311"/>
      <c r="N520" s="311"/>
      <c r="O520" s="311"/>
      <c r="P520" s="311"/>
      <c r="Q520" s="311"/>
      <c r="R520" s="311"/>
      <c r="S520" s="311"/>
      <c r="T520" s="311"/>
      <c r="U520" s="311"/>
      <c r="V520" s="311"/>
      <c r="W520" s="311"/>
      <c r="X520" s="311"/>
      <c r="Y520" s="311"/>
      <c r="Z520" s="311"/>
    </row>
    <row r="521" ht="13.5" customHeight="1">
      <c r="A521" s="311"/>
      <c r="B521" s="311"/>
      <c r="C521" s="311"/>
      <c r="E521" s="311"/>
      <c r="F521" s="311"/>
      <c r="G521" s="311"/>
      <c r="H521" s="311"/>
      <c r="I521" s="311"/>
      <c r="J521" s="311"/>
      <c r="K521" s="311"/>
      <c r="L521" s="311"/>
      <c r="M521" s="311"/>
      <c r="N521" s="311"/>
      <c r="O521" s="311"/>
      <c r="P521" s="311"/>
      <c r="Q521" s="311"/>
      <c r="R521" s="311"/>
      <c r="S521" s="311"/>
      <c r="T521" s="311"/>
      <c r="U521" s="311"/>
      <c r="V521" s="311"/>
      <c r="W521" s="311"/>
      <c r="X521" s="311"/>
      <c r="Y521" s="311"/>
      <c r="Z521" s="311"/>
    </row>
    <row r="522" ht="13.5" customHeight="1">
      <c r="A522" s="311"/>
      <c r="B522" s="311"/>
      <c r="C522" s="311"/>
      <c r="E522" s="311"/>
      <c r="F522" s="311"/>
      <c r="G522" s="311"/>
      <c r="H522" s="311"/>
      <c r="I522" s="311"/>
      <c r="J522" s="311"/>
      <c r="K522" s="311"/>
      <c r="L522" s="311"/>
      <c r="M522" s="311"/>
      <c r="N522" s="311"/>
      <c r="O522" s="311"/>
      <c r="P522" s="311"/>
      <c r="Q522" s="311"/>
      <c r="R522" s="311"/>
      <c r="S522" s="311"/>
      <c r="T522" s="311"/>
      <c r="U522" s="311"/>
      <c r="V522" s="311"/>
      <c r="W522" s="311"/>
      <c r="X522" s="311"/>
      <c r="Y522" s="311"/>
      <c r="Z522" s="311"/>
    </row>
    <row r="523" ht="13.5" customHeight="1">
      <c r="A523" s="311"/>
      <c r="B523" s="311"/>
      <c r="C523" s="311"/>
      <c r="E523" s="311"/>
      <c r="F523" s="311"/>
      <c r="G523" s="311"/>
      <c r="H523" s="311"/>
      <c r="I523" s="311"/>
      <c r="J523" s="311"/>
      <c r="K523" s="311"/>
      <c r="L523" s="311"/>
      <c r="M523" s="311"/>
      <c r="N523" s="311"/>
      <c r="O523" s="311"/>
      <c r="P523" s="311"/>
      <c r="Q523" s="311"/>
      <c r="R523" s="311"/>
      <c r="S523" s="311"/>
      <c r="T523" s="311"/>
      <c r="U523" s="311"/>
      <c r="V523" s="311"/>
      <c r="W523" s="311"/>
      <c r="X523" s="311"/>
      <c r="Y523" s="311"/>
      <c r="Z523" s="311"/>
    </row>
    <row r="524" ht="13.5" customHeight="1">
      <c r="A524" s="311"/>
      <c r="B524" s="311"/>
      <c r="C524" s="311"/>
      <c r="E524" s="311"/>
      <c r="F524" s="311"/>
      <c r="G524" s="311"/>
      <c r="H524" s="311"/>
      <c r="I524" s="311"/>
      <c r="J524" s="311"/>
      <c r="K524" s="311"/>
      <c r="L524" s="311"/>
      <c r="M524" s="311"/>
      <c r="N524" s="311"/>
      <c r="O524" s="311"/>
      <c r="P524" s="311"/>
      <c r="Q524" s="311"/>
      <c r="R524" s="311"/>
      <c r="S524" s="311"/>
      <c r="T524" s="311"/>
      <c r="U524" s="311"/>
      <c r="V524" s="311"/>
      <c r="W524" s="311"/>
      <c r="X524" s="311"/>
      <c r="Y524" s="311"/>
      <c r="Z524" s="311"/>
    </row>
    <row r="525" ht="13.5" customHeight="1">
      <c r="A525" s="311"/>
      <c r="B525" s="311"/>
      <c r="C525" s="311"/>
      <c r="E525" s="311"/>
      <c r="F525" s="311"/>
      <c r="G525" s="311"/>
      <c r="H525" s="311"/>
      <c r="I525" s="311"/>
      <c r="J525" s="311"/>
      <c r="K525" s="311"/>
      <c r="L525" s="311"/>
      <c r="M525" s="311"/>
      <c r="N525" s="311"/>
      <c r="O525" s="311"/>
      <c r="P525" s="311"/>
      <c r="Q525" s="311"/>
      <c r="R525" s="311"/>
      <c r="S525" s="311"/>
      <c r="T525" s="311"/>
      <c r="U525" s="311"/>
      <c r="V525" s="311"/>
      <c r="W525" s="311"/>
      <c r="X525" s="311"/>
      <c r="Y525" s="311"/>
      <c r="Z525" s="311"/>
    </row>
    <row r="526" ht="13.5" customHeight="1">
      <c r="A526" s="311"/>
      <c r="B526" s="311"/>
      <c r="C526" s="311"/>
      <c r="E526" s="311"/>
      <c r="F526" s="311"/>
      <c r="G526" s="311"/>
      <c r="H526" s="311"/>
      <c r="I526" s="311"/>
      <c r="J526" s="311"/>
      <c r="K526" s="311"/>
      <c r="L526" s="311"/>
      <c r="M526" s="311"/>
      <c r="N526" s="311"/>
      <c r="O526" s="311"/>
      <c r="P526" s="311"/>
      <c r="Q526" s="311"/>
      <c r="R526" s="311"/>
      <c r="S526" s="311"/>
      <c r="T526" s="311"/>
      <c r="U526" s="311"/>
      <c r="V526" s="311"/>
      <c r="W526" s="311"/>
      <c r="X526" s="311"/>
      <c r="Y526" s="311"/>
      <c r="Z526" s="311"/>
    </row>
    <row r="527" ht="13.5" customHeight="1">
      <c r="A527" s="311"/>
      <c r="B527" s="311"/>
      <c r="C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311"/>
      <c r="T527" s="311"/>
      <c r="U527" s="311"/>
      <c r="V527" s="311"/>
      <c r="W527" s="311"/>
      <c r="X527" s="311"/>
      <c r="Y527" s="311"/>
      <c r="Z527" s="311"/>
    </row>
    <row r="528" ht="13.5" customHeight="1">
      <c r="A528" s="311"/>
      <c r="B528" s="311"/>
      <c r="C528" s="311"/>
      <c r="E528" s="311"/>
      <c r="F528" s="311"/>
      <c r="G528" s="311"/>
      <c r="H528" s="311"/>
      <c r="I528" s="311"/>
      <c r="J528" s="311"/>
      <c r="K528" s="311"/>
      <c r="L528" s="311"/>
      <c r="M528" s="311"/>
      <c r="N528" s="311"/>
      <c r="O528" s="311"/>
      <c r="P528" s="311"/>
      <c r="Q528" s="311"/>
      <c r="R528" s="311"/>
      <c r="S528" s="311"/>
      <c r="T528" s="311"/>
      <c r="U528" s="311"/>
      <c r="V528" s="311"/>
      <c r="W528" s="311"/>
      <c r="X528" s="311"/>
      <c r="Y528" s="311"/>
      <c r="Z528" s="311"/>
    </row>
    <row r="529" ht="13.5" customHeight="1">
      <c r="A529" s="311"/>
      <c r="B529" s="311"/>
      <c r="C529" s="311"/>
      <c r="E529" s="311"/>
      <c r="F529" s="311"/>
      <c r="G529" s="311"/>
      <c r="H529" s="311"/>
      <c r="I529" s="311"/>
      <c r="J529" s="311"/>
      <c r="K529" s="311"/>
      <c r="L529" s="311"/>
      <c r="M529" s="311"/>
      <c r="N529" s="311"/>
      <c r="O529" s="311"/>
      <c r="P529" s="311"/>
      <c r="Q529" s="311"/>
      <c r="R529" s="311"/>
      <c r="S529" s="311"/>
      <c r="T529" s="311"/>
      <c r="U529" s="311"/>
      <c r="V529" s="311"/>
      <c r="W529" s="311"/>
      <c r="X529" s="311"/>
      <c r="Y529" s="311"/>
      <c r="Z529" s="311"/>
    </row>
    <row r="530" ht="13.5" customHeight="1">
      <c r="A530" s="311"/>
      <c r="B530" s="311"/>
      <c r="C530" s="311"/>
      <c r="E530" s="311"/>
      <c r="F530" s="311"/>
      <c r="G530" s="311"/>
      <c r="H530" s="311"/>
      <c r="I530" s="311"/>
      <c r="J530" s="311"/>
      <c r="K530" s="311"/>
      <c r="L530" s="311"/>
      <c r="M530" s="311"/>
      <c r="N530" s="311"/>
      <c r="O530" s="311"/>
      <c r="P530" s="311"/>
      <c r="Q530" s="311"/>
      <c r="R530" s="311"/>
      <c r="S530" s="311"/>
      <c r="T530" s="311"/>
      <c r="U530" s="311"/>
      <c r="V530" s="311"/>
      <c r="W530" s="311"/>
      <c r="X530" s="311"/>
      <c r="Y530" s="311"/>
      <c r="Z530" s="311"/>
    </row>
    <row r="531" ht="13.5" customHeight="1">
      <c r="A531" s="311"/>
      <c r="B531" s="311"/>
      <c r="C531" s="311"/>
      <c r="E531" s="311"/>
      <c r="F531" s="311"/>
      <c r="G531" s="311"/>
      <c r="H531" s="311"/>
      <c r="I531" s="311"/>
      <c r="J531" s="311"/>
      <c r="K531" s="311"/>
      <c r="L531" s="311"/>
      <c r="M531" s="311"/>
      <c r="N531" s="311"/>
      <c r="O531" s="311"/>
      <c r="P531" s="311"/>
      <c r="Q531" s="311"/>
      <c r="R531" s="311"/>
      <c r="S531" s="311"/>
      <c r="T531" s="311"/>
      <c r="U531" s="311"/>
      <c r="V531" s="311"/>
      <c r="W531" s="311"/>
      <c r="X531" s="311"/>
      <c r="Y531" s="311"/>
      <c r="Z531" s="311"/>
    </row>
    <row r="532" ht="13.5" customHeight="1">
      <c r="A532" s="311"/>
      <c r="B532" s="311"/>
      <c r="C532" s="311"/>
      <c r="E532" s="311"/>
      <c r="F532" s="311"/>
      <c r="G532" s="311"/>
      <c r="H532" s="311"/>
      <c r="I532" s="311"/>
      <c r="J532" s="311"/>
      <c r="K532" s="311"/>
      <c r="L532" s="311"/>
      <c r="M532" s="311"/>
      <c r="N532" s="311"/>
      <c r="O532" s="311"/>
      <c r="P532" s="311"/>
      <c r="Q532" s="311"/>
      <c r="R532" s="311"/>
      <c r="S532" s="311"/>
      <c r="T532" s="311"/>
      <c r="U532" s="311"/>
      <c r="V532" s="311"/>
      <c r="W532" s="311"/>
      <c r="X532" s="311"/>
      <c r="Y532" s="311"/>
      <c r="Z532" s="311"/>
    </row>
    <row r="533" ht="13.5" customHeight="1">
      <c r="A533" s="311"/>
      <c r="B533" s="311"/>
      <c r="C533" s="311"/>
      <c r="E533" s="311"/>
      <c r="F533" s="311"/>
      <c r="G533" s="311"/>
      <c r="H533" s="311"/>
      <c r="I533" s="311"/>
      <c r="J533" s="311"/>
      <c r="K533" s="311"/>
      <c r="L533" s="311"/>
      <c r="M533" s="311"/>
      <c r="N533" s="311"/>
      <c r="O533" s="311"/>
      <c r="P533" s="311"/>
      <c r="Q533" s="311"/>
      <c r="R533" s="311"/>
      <c r="S533" s="311"/>
      <c r="T533" s="311"/>
      <c r="U533" s="311"/>
      <c r="V533" s="311"/>
      <c r="W533" s="311"/>
      <c r="X533" s="311"/>
      <c r="Y533" s="311"/>
      <c r="Z533" s="311"/>
    </row>
    <row r="534" ht="13.5" customHeight="1">
      <c r="A534" s="311"/>
      <c r="B534" s="311"/>
      <c r="C534" s="311"/>
      <c r="E534" s="311"/>
      <c r="F534" s="311"/>
      <c r="G534" s="311"/>
      <c r="H534" s="311"/>
      <c r="I534" s="311"/>
      <c r="J534" s="311"/>
      <c r="K534" s="311"/>
      <c r="L534" s="311"/>
      <c r="M534" s="311"/>
      <c r="N534" s="311"/>
      <c r="O534" s="311"/>
      <c r="P534" s="311"/>
      <c r="Q534" s="311"/>
      <c r="R534" s="311"/>
      <c r="S534" s="311"/>
      <c r="T534" s="311"/>
      <c r="U534" s="311"/>
      <c r="V534" s="311"/>
      <c r="W534" s="311"/>
      <c r="X534" s="311"/>
      <c r="Y534" s="311"/>
      <c r="Z534" s="311"/>
    </row>
    <row r="535" ht="13.5" customHeight="1">
      <c r="A535" s="311"/>
      <c r="B535" s="311"/>
      <c r="C535" s="311"/>
      <c r="E535" s="311"/>
      <c r="F535" s="311"/>
      <c r="G535" s="311"/>
      <c r="H535" s="311"/>
      <c r="I535" s="311"/>
      <c r="J535" s="311"/>
      <c r="K535" s="311"/>
      <c r="L535" s="311"/>
      <c r="M535" s="311"/>
      <c r="N535" s="311"/>
      <c r="O535" s="311"/>
      <c r="P535" s="311"/>
      <c r="Q535" s="311"/>
      <c r="R535" s="311"/>
      <c r="S535" s="311"/>
      <c r="T535" s="311"/>
      <c r="U535" s="311"/>
      <c r="V535" s="311"/>
      <c r="W535" s="311"/>
      <c r="X535" s="311"/>
      <c r="Y535" s="311"/>
      <c r="Z535" s="311"/>
    </row>
    <row r="536" ht="13.5" customHeight="1">
      <c r="A536" s="311"/>
      <c r="B536" s="311"/>
      <c r="C536" s="311"/>
      <c r="E536" s="311"/>
      <c r="F536" s="311"/>
      <c r="G536" s="311"/>
      <c r="H536" s="311"/>
      <c r="I536" s="311"/>
      <c r="J536" s="311"/>
      <c r="K536" s="311"/>
      <c r="L536" s="311"/>
      <c r="M536" s="311"/>
      <c r="N536" s="311"/>
      <c r="O536" s="311"/>
      <c r="P536" s="311"/>
      <c r="Q536" s="311"/>
      <c r="R536" s="311"/>
      <c r="S536" s="311"/>
      <c r="T536" s="311"/>
      <c r="U536" s="311"/>
      <c r="V536" s="311"/>
      <c r="W536" s="311"/>
      <c r="X536" s="311"/>
      <c r="Y536" s="311"/>
      <c r="Z536" s="311"/>
    </row>
    <row r="537" ht="13.5" customHeight="1">
      <c r="A537" s="311"/>
      <c r="B537" s="311"/>
      <c r="C537" s="311"/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311"/>
      <c r="T537" s="311"/>
      <c r="U537" s="311"/>
      <c r="V537" s="311"/>
      <c r="W537" s="311"/>
      <c r="X537" s="311"/>
      <c r="Y537" s="311"/>
      <c r="Z537" s="311"/>
    </row>
    <row r="538" ht="13.5" customHeight="1">
      <c r="A538" s="311"/>
      <c r="B538" s="311"/>
      <c r="C538" s="311"/>
      <c r="E538" s="311"/>
      <c r="F538" s="311"/>
      <c r="G538" s="311"/>
      <c r="H538" s="311"/>
      <c r="I538" s="311"/>
      <c r="J538" s="311"/>
      <c r="K538" s="311"/>
      <c r="L538" s="311"/>
      <c r="M538" s="311"/>
      <c r="N538" s="311"/>
      <c r="O538" s="311"/>
      <c r="P538" s="311"/>
      <c r="Q538" s="311"/>
      <c r="R538" s="311"/>
      <c r="S538" s="311"/>
      <c r="T538" s="311"/>
      <c r="U538" s="311"/>
      <c r="V538" s="311"/>
      <c r="W538" s="311"/>
      <c r="X538" s="311"/>
      <c r="Y538" s="311"/>
      <c r="Z538" s="311"/>
    </row>
    <row r="539" ht="13.5" customHeight="1">
      <c r="A539" s="311"/>
      <c r="B539" s="311"/>
      <c r="C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311"/>
      <c r="T539" s="311"/>
      <c r="U539" s="311"/>
      <c r="V539" s="311"/>
      <c r="W539" s="311"/>
      <c r="X539" s="311"/>
      <c r="Y539" s="311"/>
      <c r="Z539" s="311"/>
    </row>
    <row r="540" ht="13.5" customHeight="1">
      <c r="A540" s="311"/>
      <c r="B540" s="311"/>
      <c r="C540" s="311"/>
      <c r="E540" s="311"/>
      <c r="F540" s="311"/>
      <c r="G540" s="311"/>
      <c r="H540" s="311"/>
      <c r="I540" s="311"/>
      <c r="J540" s="311"/>
      <c r="K540" s="311"/>
      <c r="L540" s="311"/>
      <c r="M540" s="311"/>
      <c r="N540" s="311"/>
      <c r="O540" s="311"/>
      <c r="P540" s="311"/>
      <c r="Q540" s="311"/>
      <c r="R540" s="311"/>
      <c r="S540" s="311"/>
      <c r="T540" s="311"/>
      <c r="U540" s="311"/>
      <c r="V540" s="311"/>
      <c r="W540" s="311"/>
      <c r="X540" s="311"/>
      <c r="Y540" s="311"/>
      <c r="Z540" s="311"/>
    </row>
    <row r="541" ht="13.5" customHeight="1">
      <c r="A541" s="311"/>
      <c r="B541" s="311"/>
      <c r="C541" s="311"/>
      <c r="E541" s="311"/>
      <c r="F541" s="311"/>
      <c r="G541" s="311"/>
      <c r="H541" s="311"/>
      <c r="I541" s="311"/>
      <c r="J541" s="311"/>
      <c r="K541" s="311"/>
      <c r="L541" s="311"/>
      <c r="M541" s="311"/>
      <c r="N541" s="311"/>
      <c r="O541" s="311"/>
      <c r="P541" s="311"/>
      <c r="Q541" s="311"/>
      <c r="R541" s="311"/>
      <c r="S541" s="311"/>
      <c r="T541" s="311"/>
      <c r="U541" s="311"/>
      <c r="V541" s="311"/>
      <c r="W541" s="311"/>
      <c r="X541" s="311"/>
      <c r="Y541" s="311"/>
      <c r="Z541" s="311"/>
    </row>
    <row r="542" ht="13.5" customHeight="1">
      <c r="A542" s="311"/>
      <c r="B542" s="311"/>
      <c r="C542" s="311"/>
      <c r="E542" s="311"/>
      <c r="F542" s="311"/>
      <c r="G542" s="311"/>
      <c r="H542" s="311"/>
      <c r="I542" s="311"/>
      <c r="J542" s="311"/>
      <c r="K542" s="311"/>
      <c r="L542" s="311"/>
      <c r="M542" s="311"/>
      <c r="N542" s="311"/>
      <c r="O542" s="311"/>
      <c r="P542" s="311"/>
      <c r="Q542" s="311"/>
      <c r="R542" s="311"/>
      <c r="S542" s="311"/>
      <c r="T542" s="311"/>
      <c r="U542" s="311"/>
      <c r="V542" s="311"/>
      <c r="W542" s="311"/>
      <c r="X542" s="311"/>
      <c r="Y542" s="311"/>
      <c r="Z542" s="311"/>
    </row>
    <row r="543" ht="13.5" customHeight="1">
      <c r="A543" s="311"/>
      <c r="B543" s="311"/>
      <c r="C543" s="311"/>
      <c r="E543" s="311"/>
      <c r="F543" s="311"/>
      <c r="G543" s="311"/>
      <c r="H543" s="311"/>
      <c r="I543" s="311"/>
      <c r="J543" s="311"/>
      <c r="K543" s="311"/>
      <c r="L543" s="311"/>
      <c r="M543" s="311"/>
      <c r="N543" s="311"/>
      <c r="O543" s="311"/>
      <c r="P543" s="311"/>
      <c r="Q543" s="311"/>
      <c r="R543" s="311"/>
      <c r="S543" s="311"/>
      <c r="T543" s="311"/>
      <c r="U543" s="311"/>
      <c r="V543" s="311"/>
      <c r="W543" s="311"/>
      <c r="X543" s="311"/>
      <c r="Y543" s="311"/>
      <c r="Z543" s="311"/>
    </row>
    <row r="544" ht="13.5" customHeight="1">
      <c r="A544" s="311"/>
      <c r="B544" s="311"/>
      <c r="C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1"/>
      <c r="Q544" s="311"/>
      <c r="R544" s="311"/>
      <c r="S544" s="311"/>
      <c r="T544" s="311"/>
      <c r="U544" s="311"/>
      <c r="V544" s="311"/>
      <c r="W544" s="311"/>
      <c r="X544" s="311"/>
      <c r="Y544" s="311"/>
      <c r="Z544" s="311"/>
    </row>
    <row r="545" ht="13.5" customHeight="1">
      <c r="A545" s="311"/>
      <c r="B545" s="311"/>
      <c r="C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311"/>
      <c r="T545" s="311"/>
      <c r="U545" s="311"/>
      <c r="V545" s="311"/>
      <c r="W545" s="311"/>
      <c r="X545" s="311"/>
      <c r="Y545" s="311"/>
      <c r="Z545" s="311"/>
    </row>
    <row r="546" ht="13.5" customHeight="1">
      <c r="A546" s="311"/>
      <c r="B546" s="311"/>
      <c r="C546" s="311"/>
      <c r="E546" s="311"/>
      <c r="F546" s="311"/>
      <c r="G546" s="311"/>
      <c r="H546" s="311"/>
      <c r="I546" s="311"/>
      <c r="J546" s="311"/>
      <c r="K546" s="311"/>
      <c r="L546" s="311"/>
      <c r="M546" s="311"/>
      <c r="N546" s="311"/>
      <c r="O546" s="311"/>
      <c r="P546" s="311"/>
      <c r="Q546" s="311"/>
      <c r="R546" s="311"/>
      <c r="S546" s="311"/>
      <c r="T546" s="311"/>
      <c r="U546" s="311"/>
      <c r="V546" s="311"/>
      <c r="W546" s="311"/>
      <c r="X546" s="311"/>
      <c r="Y546" s="311"/>
      <c r="Z546" s="311"/>
    </row>
    <row r="547" ht="13.5" customHeight="1">
      <c r="A547" s="311"/>
      <c r="B547" s="311"/>
      <c r="C547" s="311"/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1"/>
      <c r="Q547" s="311"/>
      <c r="R547" s="311"/>
      <c r="S547" s="311"/>
      <c r="T547" s="311"/>
      <c r="U547" s="311"/>
      <c r="V547" s="311"/>
      <c r="W547" s="311"/>
      <c r="X547" s="311"/>
      <c r="Y547" s="311"/>
      <c r="Z547" s="311"/>
    </row>
    <row r="548" ht="13.5" customHeight="1">
      <c r="A548" s="311"/>
      <c r="B548" s="311"/>
      <c r="C548" s="311"/>
      <c r="E548" s="311"/>
      <c r="F548" s="311"/>
      <c r="G548" s="311"/>
      <c r="H548" s="311"/>
      <c r="I548" s="311"/>
      <c r="J548" s="311"/>
      <c r="K548" s="311"/>
      <c r="L548" s="311"/>
      <c r="M548" s="311"/>
      <c r="N548" s="311"/>
      <c r="O548" s="311"/>
      <c r="P548" s="311"/>
      <c r="Q548" s="311"/>
      <c r="R548" s="311"/>
      <c r="S548" s="311"/>
      <c r="T548" s="311"/>
      <c r="U548" s="311"/>
      <c r="V548" s="311"/>
      <c r="W548" s="311"/>
      <c r="X548" s="311"/>
      <c r="Y548" s="311"/>
      <c r="Z548" s="311"/>
    </row>
    <row r="549" ht="13.5" customHeight="1">
      <c r="A549" s="311"/>
      <c r="B549" s="311"/>
      <c r="C549" s="311"/>
      <c r="E549" s="311"/>
      <c r="F549" s="311"/>
      <c r="G549" s="311"/>
      <c r="H549" s="311"/>
      <c r="I549" s="311"/>
      <c r="J549" s="311"/>
      <c r="K549" s="311"/>
      <c r="L549" s="311"/>
      <c r="M549" s="311"/>
      <c r="N549" s="311"/>
      <c r="O549" s="311"/>
      <c r="P549" s="311"/>
      <c r="Q549" s="311"/>
      <c r="R549" s="311"/>
      <c r="S549" s="311"/>
      <c r="T549" s="311"/>
      <c r="U549" s="311"/>
      <c r="V549" s="311"/>
      <c r="W549" s="311"/>
      <c r="X549" s="311"/>
      <c r="Y549" s="311"/>
      <c r="Z549" s="311"/>
    </row>
    <row r="550" ht="13.5" customHeight="1">
      <c r="A550" s="311"/>
      <c r="B550" s="311"/>
      <c r="C550" s="311"/>
      <c r="E550" s="311"/>
      <c r="F550" s="311"/>
      <c r="G550" s="311"/>
      <c r="H550" s="311"/>
      <c r="I550" s="311"/>
      <c r="J550" s="311"/>
      <c r="K550" s="311"/>
      <c r="L550" s="311"/>
      <c r="M550" s="311"/>
      <c r="N550" s="311"/>
      <c r="O550" s="311"/>
      <c r="P550" s="311"/>
      <c r="Q550" s="311"/>
      <c r="R550" s="311"/>
      <c r="S550" s="311"/>
      <c r="T550" s="311"/>
      <c r="U550" s="311"/>
      <c r="V550" s="311"/>
      <c r="W550" s="311"/>
      <c r="X550" s="311"/>
      <c r="Y550" s="311"/>
      <c r="Z550" s="311"/>
    </row>
    <row r="551" ht="13.5" customHeight="1">
      <c r="A551" s="311"/>
      <c r="B551" s="311"/>
      <c r="C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311"/>
      <c r="T551" s="311"/>
      <c r="U551" s="311"/>
      <c r="V551" s="311"/>
      <c r="W551" s="311"/>
      <c r="X551" s="311"/>
      <c r="Y551" s="311"/>
      <c r="Z551" s="311"/>
    </row>
    <row r="552" ht="13.5" customHeight="1">
      <c r="A552" s="311"/>
      <c r="B552" s="311"/>
      <c r="C552" s="311"/>
      <c r="E552" s="311"/>
      <c r="F552" s="311"/>
      <c r="G552" s="311"/>
      <c r="H552" s="311"/>
      <c r="I552" s="311"/>
      <c r="J552" s="311"/>
      <c r="K552" s="311"/>
      <c r="L552" s="311"/>
      <c r="M552" s="311"/>
      <c r="N552" s="311"/>
      <c r="O552" s="311"/>
      <c r="P552" s="311"/>
      <c r="Q552" s="311"/>
      <c r="R552" s="311"/>
      <c r="S552" s="311"/>
      <c r="T552" s="311"/>
      <c r="U552" s="311"/>
      <c r="V552" s="311"/>
      <c r="W552" s="311"/>
      <c r="X552" s="311"/>
      <c r="Y552" s="311"/>
      <c r="Z552" s="311"/>
    </row>
    <row r="553" ht="13.5" customHeight="1">
      <c r="A553" s="311"/>
      <c r="B553" s="311"/>
      <c r="C553" s="311"/>
      <c r="E553" s="311"/>
      <c r="F553" s="311"/>
      <c r="G553" s="311"/>
      <c r="H553" s="311"/>
      <c r="I553" s="311"/>
      <c r="J553" s="311"/>
      <c r="K553" s="311"/>
      <c r="L553" s="311"/>
      <c r="M553" s="311"/>
      <c r="N553" s="311"/>
      <c r="O553" s="311"/>
      <c r="P553" s="311"/>
      <c r="Q553" s="311"/>
      <c r="R553" s="311"/>
      <c r="S553" s="311"/>
      <c r="T553" s="311"/>
      <c r="U553" s="311"/>
      <c r="V553" s="311"/>
      <c r="W553" s="311"/>
      <c r="X553" s="311"/>
      <c r="Y553" s="311"/>
      <c r="Z553" s="311"/>
    </row>
    <row r="554" ht="13.5" customHeight="1">
      <c r="A554" s="311"/>
      <c r="B554" s="311"/>
      <c r="C554" s="311"/>
      <c r="E554" s="311"/>
      <c r="F554" s="311"/>
      <c r="G554" s="311"/>
      <c r="H554" s="311"/>
      <c r="I554" s="311"/>
      <c r="J554" s="311"/>
      <c r="K554" s="311"/>
      <c r="L554" s="311"/>
      <c r="M554" s="311"/>
      <c r="N554" s="311"/>
      <c r="O554" s="311"/>
      <c r="P554" s="311"/>
      <c r="Q554" s="311"/>
      <c r="R554" s="311"/>
      <c r="S554" s="311"/>
      <c r="T554" s="311"/>
      <c r="U554" s="311"/>
      <c r="V554" s="311"/>
      <c r="W554" s="311"/>
      <c r="X554" s="311"/>
      <c r="Y554" s="311"/>
      <c r="Z554" s="311"/>
    </row>
    <row r="555" ht="13.5" customHeight="1">
      <c r="A555" s="311"/>
      <c r="B555" s="311"/>
      <c r="C555" s="311"/>
      <c r="E555" s="311"/>
      <c r="F555" s="311"/>
      <c r="G555" s="311"/>
      <c r="H555" s="311"/>
      <c r="I555" s="311"/>
      <c r="J555" s="311"/>
      <c r="K555" s="311"/>
      <c r="L555" s="311"/>
      <c r="M555" s="311"/>
      <c r="N555" s="311"/>
      <c r="O555" s="311"/>
      <c r="P555" s="311"/>
      <c r="Q555" s="311"/>
      <c r="R555" s="311"/>
      <c r="S555" s="311"/>
      <c r="T555" s="311"/>
      <c r="U555" s="311"/>
      <c r="V555" s="311"/>
      <c r="W555" s="311"/>
      <c r="X555" s="311"/>
      <c r="Y555" s="311"/>
      <c r="Z555" s="311"/>
    </row>
    <row r="556" ht="13.5" customHeight="1">
      <c r="A556" s="311"/>
      <c r="B556" s="311"/>
      <c r="C556" s="311"/>
      <c r="E556" s="311"/>
      <c r="F556" s="311"/>
      <c r="G556" s="311"/>
      <c r="H556" s="311"/>
      <c r="I556" s="311"/>
      <c r="J556" s="311"/>
      <c r="K556" s="311"/>
      <c r="L556" s="311"/>
      <c r="M556" s="311"/>
      <c r="N556" s="311"/>
      <c r="O556" s="311"/>
      <c r="P556" s="311"/>
      <c r="Q556" s="311"/>
      <c r="R556" s="311"/>
      <c r="S556" s="311"/>
      <c r="T556" s="311"/>
      <c r="U556" s="311"/>
      <c r="V556" s="311"/>
      <c r="W556" s="311"/>
      <c r="X556" s="311"/>
      <c r="Y556" s="311"/>
      <c r="Z556" s="311"/>
    </row>
    <row r="557" ht="13.5" customHeight="1">
      <c r="A557" s="311"/>
      <c r="B557" s="311"/>
      <c r="C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311"/>
      <c r="T557" s="311"/>
      <c r="U557" s="311"/>
      <c r="V557" s="311"/>
      <c r="W557" s="311"/>
      <c r="X557" s="311"/>
      <c r="Y557" s="311"/>
      <c r="Z557" s="311"/>
    </row>
    <row r="558" ht="13.5" customHeight="1">
      <c r="A558" s="311"/>
      <c r="B558" s="311"/>
      <c r="C558" s="311"/>
      <c r="E558" s="311"/>
      <c r="F558" s="311"/>
      <c r="G558" s="311"/>
      <c r="H558" s="311"/>
      <c r="I558" s="311"/>
      <c r="J558" s="311"/>
      <c r="K558" s="311"/>
      <c r="L558" s="311"/>
      <c r="M558" s="311"/>
      <c r="N558" s="311"/>
      <c r="O558" s="311"/>
      <c r="P558" s="311"/>
      <c r="Q558" s="311"/>
      <c r="R558" s="311"/>
      <c r="S558" s="311"/>
      <c r="T558" s="311"/>
      <c r="U558" s="311"/>
      <c r="V558" s="311"/>
      <c r="W558" s="311"/>
      <c r="X558" s="311"/>
      <c r="Y558" s="311"/>
      <c r="Z558" s="311"/>
    </row>
    <row r="559" ht="13.5" customHeight="1">
      <c r="A559" s="311"/>
      <c r="B559" s="311"/>
      <c r="C559" s="311"/>
      <c r="E559" s="311"/>
      <c r="F559" s="311"/>
      <c r="G559" s="311"/>
      <c r="H559" s="311"/>
      <c r="I559" s="311"/>
      <c r="J559" s="311"/>
      <c r="K559" s="311"/>
      <c r="L559" s="311"/>
      <c r="M559" s="311"/>
      <c r="N559" s="311"/>
      <c r="O559" s="311"/>
      <c r="P559" s="311"/>
      <c r="Q559" s="311"/>
      <c r="R559" s="311"/>
      <c r="S559" s="311"/>
      <c r="T559" s="311"/>
      <c r="U559" s="311"/>
      <c r="V559" s="311"/>
      <c r="W559" s="311"/>
      <c r="X559" s="311"/>
      <c r="Y559" s="311"/>
      <c r="Z559" s="311"/>
    </row>
    <row r="560" ht="13.5" customHeight="1">
      <c r="A560" s="311"/>
      <c r="B560" s="311"/>
      <c r="C560" s="311"/>
      <c r="E560" s="311"/>
      <c r="F560" s="311"/>
      <c r="G560" s="311"/>
      <c r="H560" s="311"/>
      <c r="I560" s="311"/>
      <c r="J560" s="311"/>
      <c r="K560" s="311"/>
      <c r="L560" s="311"/>
      <c r="M560" s="311"/>
      <c r="N560" s="311"/>
      <c r="O560" s="311"/>
      <c r="P560" s="311"/>
      <c r="Q560" s="311"/>
      <c r="R560" s="311"/>
      <c r="S560" s="311"/>
      <c r="T560" s="311"/>
      <c r="U560" s="311"/>
      <c r="V560" s="311"/>
      <c r="W560" s="311"/>
      <c r="X560" s="311"/>
      <c r="Y560" s="311"/>
      <c r="Z560" s="311"/>
    </row>
    <row r="561" ht="13.5" customHeight="1">
      <c r="A561" s="311"/>
      <c r="B561" s="311"/>
      <c r="C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311"/>
      <c r="T561" s="311"/>
      <c r="U561" s="311"/>
      <c r="V561" s="311"/>
      <c r="W561" s="311"/>
      <c r="X561" s="311"/>
      <c r="Y561" s="311"/>
      <c r="Z561" s="311"/>
    </row>
    <row r="562" ht="13.5" customHeight="1">
      <c r="A562" s="311"/>
      <c r="B562" s="311"/>
      <c r="C562" s="311"/>
      <c r="E562" s="311"/>
      <c r="F562" s="311"/>
      <c r="G562" s="311"/>
      <c r="H562" s="311"/>
      <c r="I562" s="311"/>
      <c r="J562" s="311"/>
      <c r="K562" s="311"/>
      <c r="L562" s="311"/>
      <c r="M562" s="311"/>
      <c r="N562" s="311"/>
      <c r="O562" s="311"/>
      <c r="P562" s="311"/>
      <c r="Q562" s="311"/>
      <c r="R562" s="311"/>
      <c r="S562" s="311"/>
      <c r="T562" s="311"/>
      <c r="U562" s="311"/>
      <c r="V562" s="311"/>
      <c r="W562" s="311"/>
      <c r="X562" s="311"/>
      <c r="Y562" s="311"/>
      <c r="Z562" s="311"/>
    </row>
    <row r="563" ht="13.5" customHeight="1">
      <c r="A563" s="311"/>
      <c r="B563" s="311"/>
      <c r="C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311"/>
      <c r="T563" s="311"/>
      <c r="U563" s="311"/>
      <c r="V563" s="311"/>
      <c r="W563" s="311"/>
      <c r="X563" s="311"/>
      <c r="Y563" s="311"/>
      <c r="Z563" s="311"/>
    </row>
    <row r="564" ht="13.5" customHeight="1">
      <c r="A564" s="311"/>
      <c r="B564" s="311"/>
      <c r="C564" s="311"/>
      <c r="E564" s="311"/>
      <c r="F564" s="311"/>
      <c r="G564" s="311"/>
      <c r="H564" s="311"/>
      <c r="I564" s="311"/>
      <c r="J564" s="311"/>
      <c r="K564" s="311"/>
      <c r="L564" s="311"/>
      <c r="M564" s="311"/>
      <c r="N564" s="311"/>
      <c r="O564" s="311"/>
      <c r="P564" s="311"/>
      <c r="Q564" s="311"/>
      <c r="R564" s="311"/>
      <c r="S564" s="311"/>
      <c r="T564" s="311"/>
      <c r="U564" s="311"/>
      <c r="V564" s="311"/>
      <c r="W564" s="311"/>
      <c r="X564" s="311"/>
      <c r="Y564" s="311"/>
      <c r="Z564" s="311"/>
    </row>
    <row r="565" ht="13.5" customHeight="1">
      <c r="A565" s="311"/>
      <c r="B565" s="311"/>
      <c r="C565" s="311"/>
      <c r="E565" s="311"/>
      <c r="F565" s="311"/>
      <c r="G565" s="311"/>
      <c r="H565" s="311"/>
      <c r="I565" s="311"/>
      <c r="J565" s="311"/>
      <c r="K565" s="311"/>
      <c r="L565" s="311"/>
      <c r="M565" s="311"/>
      <c r="N565" s="311"/>
      <c r="O565" s="311"/>
      <c r="P565" s="311"/>
      <c r="Q565" s="311"/>
      <c r="R565" s="311"/>
      <c r="S565" s="311"/>
      <c r="T565" s="311"/>
      <c r="U565" s="311"/>
      <c r="V565" s="311"/>
      <c r="W565" s="311"/>
      <c r="X565" s="311"/>
      <c r="Y565" s="311"/>
      <c r="Z565" s="311"/>
    </row>
    <row r="566" ht="13.5" customHeight="1">
      <c r="A566" s="311"/>
      <c r="B566" s="311"/>
      <c r="C566" s="311"/>
      <c r="E566" s="311"/>
      <c r="F566" s="311"/>
      <c r="G566" s="311"/>
      <c r="H566" s="311"/>
      <c r="I566" s="311"/>
      <c r="J566" s="311"/>
      <c r="K566" s="311"/>
      <c r="L566" s="311"/>
      <c r="M566" s="311"/>
      <c r="N566" s="311"/>
      <c r="O566" s="311"/>
      <c r="P566" s="311"/>
      <c r="Q566" s="311"/>
      <c r="R566" s="311"/>
      <c r="S566" s="311"/>
      <c r="T566" s="311"/>
      <c r="U566" s="311"/>
      <c r="V566" s="311"/>
      <c r="W566" s="311"/>
      <c r="X566" s="311"/>
      <c r="Y566" s="311"/>
      <c r="Z566" s="311"/>
    </row>
    <row r="567" ht="13.5" customHeight="1">
      <c r="A567" s="311"/>
      <c r="B567" s="311"/>
      <c r="C567" s="311"/>
      <c r="E567" s="311"/>
      <c r="F567" s="311"/>
      <c r="G567" s="311"/>
      <c r="H567" s="311"/>
      <c r="I567" s="311"/>
      <c r="J567" s="311"/>
      <c r="K567" s="311"/>
      <c r="L567" s="311"/>
      <c r="M567" s="311"/>
      <c r="N567" s="311"/>
      <c r="O567" s="311"/>
      <c r="P567" s="311"/>
      <c r="Q567" s="311"/>
      <c r="R567" s="311"/>
      <c r="S567" s="311"/>
      <c r="T567" s="311"/>
      <c r="U567" s="311"/>
      <c r="V567" s="311"/>
      <c r="W567" s="311"/>
      <c r="X567" s="311"/>
      <c r="Y567" s="311"/>
      <c r="Z567" s="311"/>
    </row>
    <row r="568" ht="13.5" customHeight="1">
      <c r="A568" s="311"/>
      <c r="B568" s="311"/>
      <c r="C568" s="311"/>
      <c r="E568" s="311"/>
      <c r="F568" s="311"/>
      <c r="G568" s="311"/>
      <c r="H568" s="311"/>
      <c r="I568" s="311"/>
      <c r="J568" s="311"/>
      <c r="K568" s="311"/>
      <c r="L568" s="311"/>
      <c r="M568" s="311"/>
      <c r="N568" s="311"/>
      <c r="O568" s="311"/>
      <c r="P568" s="311"/>
      <c r="Q568" s="311"/>
      <c r="R568" s="311"/>
      <c r="S568" s="311"/>
      <c r="T568" s="311"/>
      <c r="U568" s="311"/>
      <c r="V568" s="311"/>
      <c r="W568" s="311"/>
      <c r="X568" s="311"/>
      <c r="Y568" s="311"/>
      <c r="Z568" s="311"/>
    </row>
    <row r="569" ht="13.5" customHeight="1">
      <c r="A569" s="311"/>
      <c r="B569" s="311"/>
      <c r="C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311"/>
      <c r="T569" s="311"/>
      <c r="U569" s="311"/>
      <c r="V569" s="311"/>
      <c r="W569" s="311"/>
      <c r="X569" s="311"/>
      <c r="Y569" s="311"/>
      <c r="Z569" s="311"/>
    </row>
    <row r="570" ht="13.5" customHeight="1">
      <c r="A570" s="311"/>
      <c r="B570" s="311"/>
      <c r="C570" s="311"/>
      <c r="E570" s="311"/>
      <c r="F570" s="311"/>
      <c r="G570" s="311"/>
      <c r="H570" s="311"/>
      <c r="I570" s="311"/>
      <c r="J570" s="311"/>
      <c r="K570" s="311"/>
      <c r="L570" s="311"/>
      <c r="M570" s="311"/>
      <c r="N570" s="311"/>
      <c r="O570" s="311"/>
      <c r="P570" s="311"/>
      <c r="Q570" s="311"/>
      <c r="R570" s="311"/>
      <c r="S570" s="311"/>
      <c r="T570" s="311"/>
      <c r="U570" s="311"/>
      <c r="V570" s="311"/>
      <c r="W570" s="311"/>
      <c r="X570" s="311"/>
      <c r="Y570" s="311"/>
      <c r="Z570" s="311"/>
    </row>
    <row r="571" ht="13.5" customHeight="1">
      <c r="A571" s="311"/>
      <c r="B571" s="311"/>
      <c r="C571" s="311"/>
      <c r="E571" s="311"/>
      <c r="F571" s="311"/>
      <c r="G571" s="311"/>
      <c r="H571" s="311"/>
      <c r="I571" s="311"/>
      <c r="J571" s="311"/>
      <c r="K571" s="311"/>
      <c r="L571" s="311"/>
      <c r="M571" s="311"/>
      <c r="N571" s="311"/>
      <c r="O571" s="311"/>
      <c r="P571" s="311"/>
      <c r="Q571" s="311"/>
      <c r="R571" s="311"/>
      <c r="S571" s="311"/>
      <c r="T571" s="311"/>
      <c r="U571" s="311"/>
      <c r="V571" s="311"/>
      <c r="W571" s="311"/>
      <c r="X571" s="311"/>
      <c r="Y571" s="311"/>
      <c r="Z571" s="311"/>
    </row>
    <row r="572" ht="13.5" customHeight="1">
      <c r="A572" s="311"/>
      <c r="B572" s="311"/>
      <c r="C572" s="311"/>
      <c r="E572" s="311"/>
      <c r="F572" s="311"/>
      <c r="G572" s="311"/>
      <c r="H572" s="311"/>
      <c r="I572" s="311"/>
      <c r="J572" s="311"/>
      <c r="K572" s="311"/>
      <c r="L572" s="311"/>
      <c r="M572" s="311"/>
      <c r="N572" s="311"/>
      <c r="O572" s="311"/>
      <c r="P572" s="311"/>
      <c r="Q572" s="311"/>
      <c r="R572" s="311"/>
      <c r="S572" s="311"/>
      <c r="T572" s="311"/>
      <c r="U572" s="311"/>
      <c r="V572" s="311"/>
      <c r="W572" s="311"/>
      <c r="X572" s="311"/>
      <c r="Y572" s="311"/>
      <c r="Z572" s="311"/>
    </row>
    <row r="573" ht="13.5" customHeight="1">
      <c r="A573" s="311"/>
      <c r="B573" s="311"/>
      <c r="C573" s="311"/>
      <c r="E573" s="311"/>
      <c r="F573" s="311"/>
      <c r="G573" s="311"/>
      <c r="H573" s="311"/>
      <c r="I573" s="311"/>
      <c r="J573" s="311"/>
      <c r="K573" s="311"/>
      <c r="L573" s="311"/>
      <c r="M573" s="311"/>
      <c r="N573" s="311"/>
      <c r="O573" s="311"/>
      <c r="P573" s="311"/>
      <c r="Q573" s="311"/>
      <c r="R573" s="311"/>
      <c r="S573" s="311"/>
      <c r="T573" s="311"/>
      <c r="U573" s="311"/>
      <c r="V573" s="311"/>
      <c r="W573" s="311"/>
      <c r="X573" s="311"/>
      <c r="Y573" s="311"/>
      <c r="Z573" s="311"/>
    </row>
    <row r="574" ht="13.5" customHeight="1">
      <c r="A574" s="311"/>
      <c r="B574" s="311"/>
      <c r="C574" s="311"/>
      <c r="E574" s="311"/>
      <c r="F574" s="311"/>
      <c r="G574" s="311"/>
      <c r="H574" s="311"/>
      <c r="I574" s="311"/>
      <c r="J574" s="311"/>
      <c r="K574" s="311"/>
      <c r="L574" s="311"/>
      <c r="M574" s="311"/>
      <c r="N574" s="311"/>
      <c r="O574" s="311"/>
      <c r="P574" s="311"/>
      <c r="Q574" s="311"/>
      <c r="R574" s="311"/>
      <c r="S574" s="311"/>
      <c r="T574" s="311"/>
      <c r="U574" s="311"/>
      <c r="V574" s="311"/>
      <c r="W574" s="311"/>
      <c r="X574" s="311"/>
      <c r="Y574" s="311"/>
      <c r="Z574" s="311"/>
    </row>
    <row r="575" ht="13.5" customHeight="1">
      <c r="A575" s="311"/>
      <c r="B575" s="311"/>
      <c r="C575" s="311"/>
      <c r="E575" s="311"/>
      <c r="F575" s="311"/>
      <c r="G575" s="311"/>
      <c r="H575" s="311"/>
      <c r="I575" s="311"/>
      <c r="J575" s="311"/>
      <c r="K575" s="311"/>
      <c r="L575" s="311"/>
      <c r="M575" s="311"/>
      <c r="N575" s="311"/>
      <c r="O575" s="311"/>
      <c r="P575" s="311"/>
      <c r="Q575" s="311"/>
      <c r="R575" s="311"/>
      <c r="S575" s="311"/>
      <c r="T575" s="311"/>
      <c r="U575" s="311"/>
      <c r="V575" s="311"/>
      <c r="W575" s="311"/>
      <c r="X575" s="311"/>
      <c r="Y575" s="311"/>
      <c r="Z575" s="311"/>
    </row>
    <row r="576" ht="13.5" customHeight="1">
      <c r="A576" s="311"/>
      <c r="B576" s="311"/>
      <c r="C576" s="311"/>
      <c r="E576" s="311"/>
      <c r="F576" s="311"/>
      <c r="G576" s="311"/>
      <c r="H576" s="311"/>
      <c r="I576" s="311"/>
      <c r="J576" s="311"/>
      <c r="K576" s="311"/>
      <c r="L576" s="311"/>
      <c r="M576" s="311"/>
      <c r="N576" s="311"/>
      <c r="O576" s="311"/>
      <c r="P576" s="311"/>
      <c r="Q576" s="311"/>
      <c r="R576" s="311"/>
      <c r="S576" s="311"/>
      <c r="T576" s="311"/>
      <c r="U576" s="311"/>
      <c r="V576" s="311"/>
      <c r="W576" s="311"/>
      <c r="X576" s="311"/>
      <c r="Y576" s="311"/>
      <c r="Z576" s="311"/>
    </row>
    <row r="577" ht="13.5" customHeight="1">
      <c r="A577" s="311"/>
      <c r="B577" s="311"/>
      <c r="C577" s="311"/>
      <c r="E577" s="311"/>
      <c r="F577" s="311"/>
      <c r="G577" s="311"/>
      <c r="H577" s="311"/>
      <c r="I577" s="311"/>
      <c r="J577" s="311"/>
      <c r="K577" s="311"/>
      <c r="L577" s="311"/>
      <c r="M577" s="311"/>
      <c r="N577" s="311"/>
      <c r="O577" s="311"/>
      <c r="P577" s="311"/>
      <c r="Q577" s="311"/>
      <c r="R577" s="311"/>
      <c r="S577" s="311"/>
      <c r="T577" s="311"/>
      <c r="U577" s="311"/>
      <c r="V577" s="311"/>
      <c r="W577" s="311"/>
      <c r="X577" s="311"/>
      <c r="Y577" s="311"/>
      <c r="Z577" s="311"/>
    </row>
    <row r="578" ht="13.5" customHeight="1">
      <c r="A578" s="311"/>
      <c r="B578" s="311"/>
      <c r="C578" s="311"/>
      <c r="E578" s="311"/>
      <c r="F578" s="311"/>
      <c r="G578" s="311"/>
      <c r="H578" s="311"/>
      <c r="I578" s="311"/>
      <c r="J578" s="311"/>
      <c r="K578" s="311"/>
      <c r="L578" s="311"/>
      <c r="M578" s="311"/>
      <c r="N578" s="311"/>
      <c r="O578" s="311"/>
      <c r="P578" s="311"/>
      <c r="Q578" s="311"/>
      <c r="R578" s="311"/>
      <c r="S578" s="311"/>
      <c r="T578" s="311"/>
      <c r="U578" s="311"/>
      <c r="V578" s="311"/>
      <c r="W578" s="311"/>
      <c r="X578" s="311"/>
      <c r="Y578" s="311"/>
      <c r="Z578" s="311"/>
    </row>
    <row r="579" ht="13.5" customHeight="1">
      <c r="A579" s="311"/>
      <c r="B579" s="311"/>
      <c r="C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311"/>
      <c r="T579" s="311"/>
      <c r="U579" s="311"/>
      <c r="V579" s="311"/>
      <c r="W579" s="311"/>
      <c r="X579" s="311"/>
      <c r="Y579" s="311"/>
      <c r="Z579" s="311"/>
    </row>
    <row r="580" ht="13.5" customHeight="1">
      <c r="A580" s="311"/>
      <c r="B580" s="311"/>
      <c r="C580" s="311"/>
      <c r="E580" s="311"/>
      <c r="F580" s="311"/>
      <c r="G580" s="311"/>
      <c r="H580" s="311"/>
      <c r="I580" s="311"/>
      <c r="J580" s="311"/>
      <c r="K580" s="311"/>
      <c r="L580" s="311"/>
      <c r="M580" s="311"/>
      <c r="N580" s="311"/>
      <c r="O580" s="311"/>
      <c r="P580" s="311"/>
      <c r="Q580" s="311"/>
      <c r="R580" s="311"/>
      <c r="S580" s="311"/>
      <c r="T580" s="311"/>
      <c r="U580" s="311"/>
      <c r="V580" s="311"/>
      <c r="W580" s="311"/>
      <c r="X580" s="311"/>
      <c r="Y580" s="311"/>
      <c r="Z580" s="311"/>
    </row>
    <row r="581" ht="13.5" customHeight="1">
      <c r="A581" s="311"/>
      <c r="B581" s="311"/>
      <c r="C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311"/>
      <c r="T581" s="311"/>
      <c r="U581" s="311"/>
      <c r="V581" s="311"/>
      <c r="W581" s="311"/>
      <c r="X581" s="311"/>
      <c r="Y581" s="311"/>
      <c r="Z581" s="311"/>
    </row>
    <row r="582" ht="13.5" customHeight="1">
      <c r="A582" s="311"/>
      <c r="B582" s="311"/>
      <c r="C582" s="311"/>
      <c r="E582" s="311"/>
      <c r="F582" s="311"/>
      <c r="G582" s="311"/>
      <c r="H582" s="311"/>
      <c r="I582" s="311"/>
      <c r="J582" s="311"/>
      <c r="K582" s="311"/>
      <c r="L582" s="311"/>
      <c r="M582" s="311"/>
      <c r="N582" s="311"/>
      <c r="O582" s="311"/>
      <c r="P582" s="311"/>
      <c r="Q582" s="311"/>
      <c r="R582" s="311"/>
      <c r="S582" s="311"/>
      <c r="T582" s="311"/>
      <c r="U582" s="311"/>
      <c r="V582" s="311"/>
      <c r="W582" s="311"/>
      <c r="X582" s="311"/>
      <c r="Y582" s="311"/>
      <c r="Z582" s="311"/>
    </row>
    <row r="583" ht="13.5" customHeight="1">
      <c r="A583" s="311"/>
      <c r="B583" s="311"/>
      <c r="C583" s="311"/>
      <c r="E583" s="311"/>
      <c r="F583" s="311"/>
      <c r="G583" s="311"/>
      <c r="H583" s="311"/>
      <c r="I583" s="311"/>
      <c r="J583" s="311"/>
      <c r="K583" s="311"/>
      <c r="L583" s="311"/>
      <c r="M583" s="311"/>
      <c r="N583" s="311"/>
      <c r="O583" s="311"/>
      <c r="P583" s="311"/>
      <c r="Q583" s="311"/>
      <c r="R583" s="311"/>
      <c r="S583" s="311"/>
      <c r="T583" s="311"/>
      <c r="U583" s="311"/>
      <c r="V583" s="311"/>
      <c r="W583" s="311"/>
      <c r="X583" s="311"/>
      <c r="Y583" s="311"/>
      <c r="Z583" s="311"/>
    </row>
    <row r="584" ht="13.5" customHeight="1">
      <c r="A584" s="311"/>
      <c r="B584" s="311"/>
      <c r="C584" s="311"/>
      <c r="E584" s="311"/>
      <c r="F584" s="311"/>
      <c r="G584" s="311"/>
      <c r="H584" s="311"/>
      <c r="I584" s="311"/>
      <c r="J584" s="311"/>
      <c r="K584" s="311"/>
      <c r="L584" s="311"/>
      <c r="M584" s="311"/>
      <c r="N584" s="311"/>
      <c r="O584" s="311"/>
      <c r="P584" s="311"/>
      <c r="Q584" s="311"/>
      <c r="R584" s="311"/>
      <c r="S584" s="311"/>
      <c r="T584" s="311"/>
      <c r="U584" s="311"/>
      <c r="V584" s="311"/>
      <c r="W584" s="311"/>
      <c r="X584" s="311"/>
      <c r="Y584" s="311"/>
      <c r="Z584" s="311"/>
    </row>
    <row r="585" ht="13.5" customHeight="1">
      <c r="A585" s="311"/>
      <c r="B585" s="311"/>
      <c r="C585" s="311"/>
      <c r="E585" s="311"/>
      <c r="F585" s="311"/>
      <c r="G585" s="311"/>
      <c r="H585" s="311"/>
      <c r="I585" s="311"/>
      <c r="J585" s="311"/>
      <c r="K585" s="311"/>
      <c r="L585" s="311"/>
      <c r="M585" s="311"/>
      <c r="N585" s="311"/>
      <c r="O585" s="311"/>
      <c r="P585" s="311"/>
      <c r="Q585" s="311"/>
      <c r="R585" s="311"/>
      <c r="S585" s="311"/>
      <c r="T585" s="311"/>
      <c r="U585" s="311"/>
      <c r="V585" s="311"/>
      <c r="W585" s="311"/>
      <c r="X585" s="311"/>
      <c r="Y585" s="311"/>
      <c r="Z585" s="311"/>
    </row>
    <row r="586" ht="13.5" customHeight="1">
      <c r="A586" s="311"/>
      <c r="B586" s="311"/>
      <c r="C586" s="311"/>
      <c r="E586" s="311"/>
      <c r="F586" s="311"/>
      <c r="G586" s="311"/>
      <c r="H586" s="311"/>
      <c r="I586" s="311"/>
      <c r="J586" s="311"/>
      <c r="K586" s="311"/>
      <c r="L586" s="311"/>
      <c r="M586" s="311"/>
      <c r="N586" s="311"/>
      <c r="O586" s="311"/>
      <c r="P586" s="311"/>
      <c r="Q586" s="311"/>
      <c r="R586" s="311"/>
      <c r="S586" s="311"/>
      <c r="T586" s="311"/>
      <c r="U586" s="311"/>
      <c r="V586" s="311"/>
      <c r="W586" s="311"/>
      <c r="X586" s="311"/>
      <c r="Y586" s="311"/>
      <c r="Z586" s="311"/>
    </row>
    <row r="587" ht="13.5" customHeight="1">
      <c r="A587" s="311"/>
      <c r="B587" s="311"/>
      <c r="C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311"/>
      <c r="T587" s="311"/>
      <c r="U587" s="311"/>
      <c r="V587" s="311"/>
      <c r="W587" s="311"/>
      <c r="X587" s="311"/>
      <c r="Y587" s="311"/>
      <c r="Z587" s="311"/>
    </row>
    <row r="588" ht="13.5" customHeight="1">
      <c r="A588" s="311"/>
      <c r="B588" s="311"/>
      <c r="C588" s="311"/>
      <c r="E588" s="311"/>
      <c r="F588" s="311"/>
      <c r="G588" s="311"/>
      <c r="H588" s="311"/>
      <c r="I588" s="311"/>
      <c r="J588" s="311"/>
      <c r="K588" s="311"/>
      <c r="L588" s="311"/>
      <c r="M588" s="311"/>
      <c r="N588" s="311"/>
      <c r="O588" s="311"/>
      <c r="P588" s="311"/>
      <c r="Q588" s="311"/>
      <c r="R588" s="311"/>
      <c r="S588" s="311"/>
      <c r="T588" s="311"/>
      <c r="U588" s="311"/>
      <c r="V588" s="311"/>
      <c r="W588" s="311"/>
      <c r="X588" s="311"/>
      <c r="Y588" s="311"/>
      <c r="Z588" s="311"/>
    </row>
    <row r="589" ht="13.5" customHeight="1">
      <c r="A589" s="311"/>
      <c r="B589" s="311"/>
      <c r="C589" s="311"/>
      <c r="E589" s="311"/>
      <c r="F589" s="311"/>
      <c r="G589" s="311"/>
      <c r="H589" s="311"/>
      <c r="I589" s="311"/>
      <c r="J589" s="311"/>
      <c r="K589" s="311"/>
      <c r="L589" s="311"/>
      <c r="M589" s="311"/>
      <c r="N589" s="311"/>
      <c r="O589" s="311"/>
      <c r="P589" s="311"/>
      <c r="Q589" s="311"/>
      <c r="R589" s="311"/>
      <c r="S589" s="311"/>
      <c r="T589" s="311"/>
      <c r="U589" s="311"/>
      <c r="V589" s="311"/>
      <c r="W589" s="311"/>
      <c r="X589" s="311"/>
      <c r="Y589" s="311"/>
      <c r="Z589" s="311"/>
    </row>
    <row r="590" ht="13.5" customHeight="1">
      <c r="A590" s="311"/>
      <c r="B590" s="311"/>
      <c r="C590" s="311"/>
      <c r="E590" s="311"/>
      <c r="F590" s="311"/>
      <c r="G590" s="311"/>
      <c r="H590" s="311"/>
      <c r="I590" s="311"/>
      <c r="J590" s="311"/>
      <c r="K590" s="311"/>
      <c r="L590" s="311"/>
      <c r="M590" s="311"/>
      <c r="N590" s="311"/>
      <c r="O590" s="311"/>
      <c r="P590" s="311"/>
      <c r="Q590" s="311"/>
      <c r="R590" s="311"/>
      <c r="S590" s="311"/>
      <c r="T590" s="311"/>
      <c r="U590" s="311"/>
      <c r="V590" s="311"/>
      <c r="W590" s="311"/>
      <c r="X590" s="311"/>
      <c r="Y590" s="311"/>
      <c r="Z590" s="311"/>
    </row>
    <row r="591" ht="13.5" customHeight="1">
      <c r="A591" s="311"/>
      <c r="B591" s="311"/>
      <c r="C591" s="311"/>
      <c r="E591" s="311"/>
      <c r="F591" s="311"/>
      <c r="G591" s="311"/>
      <c r="H591" s="311"/>
      <c r="I591" s="311"/>
      <c r="J591" s="311"/>
      <c r="K591" s="311"/>
      <c r="L591" s="311"/>
      <c r="M591" s="311"/>
      <c r="N591" s="311"/>
      <c r="O591" s="311"/>
      <c r="P591" s="311"/>
      <c r="Q591" s="311"/>
      <c r="R591" s="311"/>
      <c r="S591" s="311"/>
      <c r="T591" s="311"/>
      <c r="U591" s="311"/>
      <c r="V591" s="311"/>
      <c r="W591" s="311"/>
      <c r="X591" s="311"/>
      <c r="Y591" s="311"/>
      <c r="Z591" s="311"/>
    </row>
    <row r="592" ht="13.5" customHeight="1">
      <c r="A592" s="311"/>
      <c r="B592" s="311"/>
      <c r="C592" s="311"/>
      <c r="E592" s="311"/>
      <c r="F592" s="311"/>
      <c r="G592" s="311"/>
      <c r="H592" s="311"/>
      <c r="I592" s="311"/>
      <c r="J592" s="311"/>
      <c r="K592" s="311"/>
      <c r="L592" s="311"/>
      <c r="M592" s="311"/>
      <c r="N592" s="311"/>
      <c r="O592" s="311"/>
      <c r="P592" s="311"/>
      <c r="Q592" s="311"/>
      <c r="R592" s="311"/>
      <c r="S592" s="311"/>
      <c r="T592" s="311"/>
      <c r="U592" s="311"/>
      <c r="V592" s="311"/>
      <c r="W592" s="311"/>
      <c r="X592" s="311"/>
      <c r="Y592" s="311"/>
      <c r="Z592" s="311"/>
    </row>
    <row r="593" ht="13.5" customHeight="1">
      <c r="A593" s="311"/>
      <c r="B593" s="311"/>
      <c r="C593" s="311"/>
      <c r="E593" s="311"/>
      <c r="F593" s="311"/>
      <c r="G593" s="311"/>
      <c r="H593" s="311"/>
      <c r="I593" s="311"/>
      <c r="J593" s="311"/>
      <c r="K593" s="311"/>
      <c r="L593" s="311"/>
      <c r="M593" s="311"/>
      <c r="N593" s="311"/>
      <c r="O593" s="311"/>
      <c r="P593" s="311"/>
      <c r="Q593" s="311"/>
      <c r="R593" s="311"/>
      <c r="S593" s="311"/>
      <c r="T593" s="311"/>
      <c r="U593" s="311"/>
      <c r="V593" s="311"/>
      <c r="W593" s="311"/>
      <c r="X593" s="311"/>
      <c r="Y593" s="311"/>
      <c r="Z593" s="311"/>
    </row>
    <row r="594" ht="13.5" customHeight="1">
      <c r="A594" s="311"/>
      <c r="B594" s="311"/>
      <c r="C594" s="311"/>
      <c r="E594" s="311"/>
      <c r="F594" s="311"/>
      <c r="G594" s="311"/>
      <c r="H594" s="311"/>
      <c r="I594" s="311"/>
      <c r="J594" s="311"/>
      <c r="K594" s="311"/>
      <c r="L594" s="311"/>
      <c r="M594" s="311"/>
      <c r="N594" s="311"/>
      <c r="O594" s="311"/>
      <c r="P594" s="311"/>
      <c r="Q594" s="311"/>
      <c r="R594" s="311"/>
      <c r="S594" s="311"/>
      <c r="T594" s="311"/>
      <c r="U594" s="311"/>
      <c r="V594" s="311"/>
      <c r="W594" s="311"/>
      <c r="X594" s="311"/>
      <c r="Y594" s="311"/>
      <c r="Z594" s="311"/>
    </row>
    <row r="595" ht="13.5" customHeight="1">
      <c r="A595" s="311"/>
      <c r="B595" s="311"/>
      <c r="C595" s="311"/>
      <c r="E595" s="311"/>
      <c r="F595" s="311"/>
      <c r="G595" s="311"/>
      <c r="H595" s="311"/>
      <c r="I595" s="311"/>
      <c r="J595" s="311"/>
      <c r="K595" s="311"/>
      <c r="L595" s="311"/>
      <c r="M595" s="311"/>
      <c r="N595" s="311"/>
      <c r="O595" s="311"/>
      <c r="P595" s="311"/>
      <c r="Q595" s="311"/>
      <c r="R595" s="311"/>
      <c r="S595" s="311"/>
      <c r="T595" s="311"/>
      <c r="U595" s="311"/>
      <c r="V595" s="311"/>
      <c r="W595" s="311"/>
      <c r="X595" s="311"/>
      <c r="Y595" s="311"/>
      <c r="Z595" s="311"/>
    </row>
    <row r="596" ht="13.5" customHeight="1">
      <c r="A596" s="311"/>
      <c r="B596" s="311"/>
      <c r="C596" s="311"/>
      <c r="E596" s="311"/>
      <c r="F596" s="311"/>
      <c r="G596" s="311"/>
      <c r="H596" s="311"/>
      <c r="I596" s="311"/>
      <c r="J596" s="311"/>
      <c r="K596" s="311"/>
      <c r="L596" s="311"/>
      <c r="M596" s="311"/>
      <c r="N596" s="311"/>
      <c r="O596" s="311"/>
      <c r="P596" s="311"/>
      <c r="Q596" s="311"/>
      <c r="R596" s="311"/>
      <c r="S596" s="311"/>
      <c r="T596" s="311"/>
      <c r="U596" s="311"/>
      <c r="V596" s="311"/>
      <c r="W596" s="311"/>
      <c r="X596" s="311"/>
      <c r="Y596" s="311"/>
      <c r="Z596" s="311"/>
    </row>
    <row r="597" ht="13.5" customHeight="1">
      <c r="A597" s="311"/>
      <c r="B597" s="311"/>
      <c r="C597" s="311"/>
      <c r="E597" s="311"/>
      <c r="F597" s="311"/>
      <c r="G597" s="311"/>
      <c r="H597" s="311"/>
      <c r="I597" s="311"/>
      <c r="J597" s="311"/>
      <c r="K597" s="311"/>
      <c r="L597" s="311"/>
      <c r="M597" s="311"/>
      <c r="N597" s="311"/>
      <c r="O597" s="311"/>
      <c r="P597" s="311"/>
      <c r="Q597" s="311"/>
      <c r="R597" s="311"/>
      <c r="S597" s="311"/>
      <c r="T597" s="311"/>
      <c r="U597" s="311"/>
      <c r="V597" s="311"/>
      <c r="W597" s="311"/>
      <c r="X597" s="311"/>
      <c r="Y597" s="311"/>
      <c r="Z597" s="311"/>
    </row>
    <row r="598" ht="13.5" customHeight="1">
      <c r="A598" s="311"/>
      <c r="B598" s="311"/>
      <c r="C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311"/>
      <c r="T598" s="311"/>
      <c r="U598" s="311"/>
      <c r="V598" s="311"/>
      <c r="W598" s="311"/>
      <c r="X598" s="311"/>
      <c r="Y598" s="311"/>
      <c r="Z598" s="311"/>
    </row>
    <row r="599" ht="13.5" customHeight="1">
      <c r="A599" s="311"/>
      <c r="B599" s="311"/>
      <c r="C599" s="311"/>
      <c r="E599" s="311"/>
      <c r="F599" s="311"/>
      <c r="G599" s="311"/>
      <c r="H599" s="311"/>
      <c r="I599" s="311"/>
      <c r="J599" s="311"/>
      <c r="K599" s="311"/>
      <c r="L599" s="311"/>
      <c r="M599" s="311"/>
      <c r="N599" s="311"/>
      <c r="O599" s="311"/>
      <c r="P599" s="311"/>
      <c r="Q599" s="311"/>
      <c r="R599" s="311"/>
      <c r="S599" s="311"/>
      <c r="T599" s="311"/>
      <c r="U599" s="311"/>
      <c r="V599" s="311"/>
      <c r="W599" s="311"/>
      <c r="X599" s="311"/>
      <c r="Y599" s="311"/>
      <c r="Z599" s="311"/>
    </row>
    <row r="600" ht="13.5" customHeight="1">
      <c r="A600" s="311"/>
      <c r="B600" s="311"/>
      <c r="C600" s="311"/>
      <c r="E600" s="311"/>
      <c r="F600" s="311"/>
      <c r="G600" s="311"/>
      <c r="H600" s="311"/>
      <c r="I600" s="311"/>
      <c r="J600" s="311"/>
      <c r="K600" s="311"/>
      <c r="L600" s="311"/>
      <c r="M600" s="311"/>
      <c r="N600" s="311"/>
      <c r="O600" s="311"/>
      <c r="P600" s="311"/>
      <c r="Q600" s="311"/>
      <c r="R600" s="311"/>
      <c r="S600" s="311"/>
      <c r="T600" s="311"/>
      <c r="U600" s="311"/>
      <c r="V600" s="311"/>
      <c r="W600" s="311"/>
      <c r="X600" s="311"/>
      <c r="Y600" s="311"/>
      <c r="Z600" s="311"/>
    </row>
    <row r="601" ht="13.5" customHeight="1">
      <c r="A601" s="311"/>
      <c r="B601" s="311"/>
      <c r="C601" s="311"/>
      <c r="E601" s="311"/>
      <c r="F601" s="311"/>
      <c r="G601" s="311"/>
      <c r="H601" s="311"/>
      <c r="I601" s="311"/>
      <c r="J601" s="311"/>
      <c r="K601" s="311"/>
      <c r="L601" s="311"/>
      <c r="M601" s="311"/>
      <c r="N601" s="311"/>
      <c r="O601" s="311"/>
      <c r="P601" s="311"/>
      <c r="Q601" s="311"/>
      <c r="R601" s="311"/>
      <c r="S601" s="311"/>
      <c r="T601" s="311"/>
      <c r="U601" s="311"/>
      <c r="V601" s="311"/>
      <c r="W601" s="311"/>
      <c r="X601" s="311"/>
      <c r="Y601" s="311"/>
      <c r="Z601" s="311"/>
    </row>
    <row r="602" ht="13.5" customHeight="1">
      <c r="A602" s="311"/>
      <c r="B602" s="311"/>
      <c r="C602" s="311"/>
      <c r="E602" s="311"/>
      <c r="F602" s="311"/>
      <c r="G602" s="311"/>
      <c r="H602" s="311"/>
      <c r="I602" s="311"/>
      <c r="J602" s="311"/>
      <c r="K602" s="311"/>
      <c r="L602" s="311"/>
      <c r="M602" s="311"/>
      <c r="N602" s="311"/>
      <c r="O602" s="311"/>
      <c r="P602" s="311"/>
      <c r="Q602" s="311"/>
      <c r="R602" s="311"/>
      <c r="S602" s="311"/>
      <c r="T602" s="311"/>
      <c r="U602" s="311"/>
      <c r="V602" s="311"/>
      <c r="W602" s="311"/>
      <c r="X602" s="311"/>
      <c r="Y602" s="311"/>
      <c r="Z602" s="311"/>
    </row>
    <row r="603" ht="13.5" customHeight="1">
      <c r="A603" s="311"/>
      <c r="B603" s="311"/>
      <c r="C603" s="311"/>
      <c r="E603" s="311"/>
      <c r="F603" s="311"/>
      <c r="G603" s="311"/>
      <c r="H603" s="311"/>
      <c r="I603" s="311"/>
      <c r="J603" s="311"/>
      <c r="K603" s="311"/>
      <c r="L603" s="311"/>
      <c r="M603" s="311"/>
      <c r="N603" s="311"/>
      <c r="O603" s="311"/>
      <c r="P603" s="311"/>
      <c r="Q603" s="311"/>
      <c r="R603" s="311"/>
      <c r="S603" s="311"/>
      <c r="T603" s="311"/>
      <c r="U603" s="311"/>
      <c r="V603" s="311"/>
      <c r="W603" s="311"/>
      <c r="X603" s="311"/>
      <c r="Y603" s="311"/>
      <c r="Z603" s="311"/>
    </row>
    <row r="604" ht="13.5" customHeight="1">
      <c r="A604" s="311"/>
      <c r="B604" s="311"/>
      <c r="C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311"/>
      <c r="T604" s="311"/>
      <c r="U604" s="311"/>
      <c r="V604" s="311"/>
      <c r="W604" s="311"/>
      <c r="X604" s="311"/>
      <c r="Y604" s="311"/>
      <c r="Z604" s="311"/>
    </row>
    <row r="605" ht="13.5" customHeight="1">
      <c r="A605" s="311"/>
      <c r="B605" s="311"/>
      <c r="C605" s="311"/>
      <c r="E605" s="311"/>
      <c r="F605" s="311"/>
      <c r="G605" s="311"/>
      <c r="H605" s="311"/>
      <c r="I605" s="311"/>
      <c r="J605" s="311"/>
      <c r="K605" s="311"/>
      <c r="L605" s="311"/>
      <c r="M605" s="311"/>
      <c r="N605" s="311"/>
      <c r="O605" s="311"/>
      <c r="P605" s="311"/>
      <c r="Q605" s="311"/>
      <c r="R605" s="311"/>
      <c r="S605" s="311"/>
      <c r="T605" s="311"/>
      <c r="U605" s="311"/>
      <c r="V605" s="311"/>
      <c r="W605" s="311"/>
      <c r="X605" s="311"/>
      <c r="Y605" s="311"/>
      <c r="Z605" s="311"/>
    </row>
    <row r="606" ht="13.5" customHeight="1">
      <c r="A606" s="311"/>
      <c r="B606" s="311"/>
      <c r="C606" s="311"/>
      <c r="E606" s="311"/>
      <c r="F606" s="311"/>
      <c r="G606" s="311"/>
      <c r="H606" s="311"/>
      <c r="I606" s="311"/>
      <c r="J606" s="311"/>
      <c r="K606" s="311"/>
      <c r="L606" s="311"/>
      <c r="M606" s="311"/>
      <c r="N606" s="311"/>
      <c r="O606" s="311"/>
      <c r="P606" s="311"/>
      <c r="Q606" s="311"/>
      <c r="R606" s="311"/>
      <c r="S606" s="311"/>
      <c r="T606" s="311"/>
      <c r="U606" s="311"/>
      <c r="V606" s="311"/>
      <c r="W606" s="311"/>
      <c r="X606" s="311"/>
      <c r="Y606" s="311"/>
      <c r="Z606" s="311"/>
    </row>
    <row r="607" ht="13.5" customHeight="1">
      <c r="A607" s="311"/>
      <c r="B607" s="311"/>
      <c r="C607" s="311"/>
      <c r="E607" s="311"/>
      <c r="F607" s="311"/>
      <c r="G607" s="311"/>
      <c r="H607" s="311"/>
      <c r="I607" s="311"/>
      <c r="J607" s="311"/>
      <c r="K607" s="311"/>
      <c r="L607" s="311"/>
      <c r="M607" s="311"/>
      <c r="N607" s="311"/>
      <c r="O607" s="311"/>
      <c r="P607" s="311"/>
      <c r="Q607" s="311"/>
      <c r="R607" s="311"/>
      <c r="S607" s="311"/>
      <c r="T607" s="311"/>
      <c r="U607" s="311"/>
      <c r="V607" s="311"/>
      <c r="W607" s="311"/>
      <c r="X607" s="311"/>
      <c r="Y607" s="311"/>
      <c r="Z607" s="311"/>
    </row>
    <row r="608" ht="13.5" customHeight="1">
      <c r="A608" s="311"/>
      <c r="B608" s="311"/>
      <c r="C608" s="311"/>
      <c r="E608" s="311"/>
      <c r="F608" s="311"/>
      <c r="G608" s="311"/>
      <c r="H608" s="311"/>
      <c r="I608" s="311"/>
      <c r="J608" s="311"/>
      <c r="K608" s="311"/>
      <c r="L608" s="311"/>
      <c r="M608" s="311"/>
      <c r="N608" s="311"/>
      <c r="O608" s="311"/>
      <c r="P608" s="311"/>
      <c r="Q608" s="311"/>
      <c r="R608" s="311"/>
      <c r="S608" s="311"/>
      <c r="T608" s="311"/>
      <c r="U608" s="311"/>
      <c r="V608" s="311"/>
      <c r="W608" s="311"/>
      <c r="X608" s="311"/>
      <c r="Y608" s="311"/>
      <c r="Z608" s="311"/>
    </row>
    <row r="609" ht="13.5" customHeight="1">
      <c r="A609" s="311"/>
      <c r="B609" s="311"/>
      <c r="C609" s="311"/>
      <c r="E609" s="311"/>
      <c r="F609" s="311"/>
      <c r="G609" s="311"/>
      <c r="H609" s="311"/>
      <c r="I609" s="311"/>
      <c r="J609" s="311"/>
      <c r="K609" s="311"/>
      <c r="L609" s="311"/>
      <c r="M609" s="311"/>
      <c r="N609" s="311"/>
      <c r="O609" s="311"/>
      <c r="P609" s="311"/>
      <c r="Q609" s="311"/>
      <c r="R609" s="311"/>
      <c r="S609" s="311"/>
      <c r="T609" s="311"/>
      <c r="U609" s="311"/>
      <c r="V609" s="311"/>
      <c r="W609" s="311"/>
      <c r="X609" s="311"/>
      <c r="Y609" s="311"/>
      <c r="Z609" s="311"/>
    </row>
    <row r="610" ht="13.5" customHeight="1">
      <c r="A610" s="311"/>
      <c r="B610" s="311"/>
      <c r="C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311"/>
      <c r="T610" s="311"/>
      <c r="U610" s="311"/>
      <c r="V610" s="311"/>
      <c r="W610" s="311"/>
      <c r="X610" s="311"/>
      <c r="Y610" s="311"/>
      <c r="Z610" s="311"/>
    </row>
    <row r="611" ht="13.5" customHeight="1">
      <c r="A611" s="311"/>
      <c r="B611" s="311"/>
      <c r="C611" s="311"/>
      <c r="E611" s="311"/>
      <c r="F611" s="311"/>
      <c r="G611" s="311"/>
      <c r="H611" s="311"/>
      <c r="I611" s="311"/>
      <c r="J611" s="311"/>
      <c r="K611" s="311"/>
      <c r="L611" s="311"/>
      <c r="M611" s="311"/>
      <c r="N611" s="311"/>
      <c r="O611" s="311"/>
      <c r="P611" s="311"/>
      <c r="Q611" s="311"/>
      <c r="R611" s="311"/>
      <c r="S611" s="311"/>
      <c r="T611" s="311"/>
      <c r="U611" s="311"/>
      <c r="V611" s="311"/>
      <c r="W611" s="311"/>
      <c r="X611" s="311"/>
      <c r="Y611" s="311"/>
      <c r="Z611" s="311"/>
    </row>
    <row r="612" ht="13.5" customHeight="1">
      <c r="A612" s="311"/>
      <c r="B612" s="311"/>
      <c r="C612" s="311"/>
      <c r="E612" s="311"/>
      <c r="F612" s="311"/>
      <c r="G612" s="311"/>
      <c r="H612" s="311"/>
      <c r="I612" s="311"/>
      <c r="J612" s="311"/>
      <c r="K612" s="311"/>
      <c r="L612" s="311"/>
      <c r="M612" s="311"/>
      <c r="N612" s="311"/>
      <c r="O612" s="311"/>
      <c r="P612" s="311"/>
      <c r="Q612" s="311"/>
      <c r="R612" s="311"/>
      <c r="S612" s="311"/>
      <c r="T612" s="311"/>
      <c r="U612" s="311"/>
      <c r="V612" s="311"/>
      <c r="W612" s="311"/>
      <c r="X612" s="311"/>
      <c r="Y612" s="311"/>
      <c r="Z612" s="311"/>
    </row>
    <row r="613" ht="13.5" customHeight="1">
      <c r="A613" s="311"/>
      <c r="B613" s="311"/>
      <c r="C613" s="311"/>
      <c r="E613" s="311"/>
      <c r="F613" s="311"/>
      <c r="G613" s="311"/>
      <c r="H613" s="311"/>
      <c r="I613" s="311"/>
      <c r="J613" s="311"/>
      <c r="K613" s="311"/>
      <c r="L613" s="311"/>
      <c r="M613" s="311"/>
      <c r="N613" s="311"/>
      <c r="O613" s="311"/>
      <c r="P613" s="311"/>
      <c r="Q613" s="311"/>
      <c r="R613" s="311"/>
      <c r="S613" s="311"/>
      <c r="T613" s="311"/>
      <c r="U613" s="311"/>
      <c r="V613" s="311"/>
      <c r="W613" s="311"/>
      <c r="X613" s="311"/>
      <c r="Y613" s="311"/>
      <c r="Z613" s="311"/>
    </row>
    <row r="614" ht="13.5" customHeight="1">
      <c r="A614" s="311"/>
      <c r="B614" s="311"/>
      <c r="C614" s="311"/>
      <c r="E614" s="311"/>
      <c r="F614" s="311"/>
      <c r="G614" s="311"/>
      <c r="H614" s="311"/>
      <c r="I614" s="311"/>
      <c r="J614" s="311"/>
      <c r="K614" s="311"/>
      <c r="L614" s="311"/>
      <c r="M614" s="311"/>
      <c r="N614" s="311"/>
      <c r="O614" s="311"/>
      <c r="P614" s="311"/>
      <c r="Q614" s="311"/>
      <c r="R614" s="311"/>
      <c r="S614" s="311"/>
      <c r="T614" s="311"/>
      <c r="U614" s="311"/>
      <c r="V614" s="311"/>
      <c r="W614" s="311"/>
      <c r="X614" s="311"/>
      <c r="Y614" s="311"/>
      <c r="Z614" s="311"/>
    </row>
    <row r="615" ht="13.5" customHeight="1">
      <c r="A615" s="311"/>
      <c r="B615" s="311"/>
      <c r="C615" s="311"/>
      <c r="E615" s="311"/>
      <c r="F615" s="311"/>
      <c r="G615" s="311"/>
      <c r="H615" s="311"/>
      <c r="I615" s="311"/>
      <c r="J615" s="311"/>
      <c r="K615" s="311"/>
      <c r="L615" s="311"/>
      <c r="M615" s="311"/>
      <c r="N615" s="311"/>
      <c r="O615" s="311"/>
      <c r="P615" s="311"/>
      <c r="Q615" s="311"/>
      <c r="R615" s="311"/>
      <c r="S615" s="311"/>
      <c r="T615" s="311"/>
      <c r="U615" s="311"/>
      <c r="V615" s="311"/>
      <c r="W615" s="311"/>
      <c r="X615" s="311"/>
      <c r="Y615" s="311"/>
      <c r="Z615" s="311"/>
    </row>
    <row r="616" ht="13.5" customHeight="1">
      <c r="A616" s="311"/>
      <c r="B616" s="311"/>
      <c r="C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311"/>
      <c r="T616" s="311"/>
      <c r="U616" s="311"/>
      <c r="V616" s="311"/>
      <c r="W616" s="311"/>
      <c r="X616" s="311"/>
      <c r="Y616" s="311"/>
      <c r="Z616" s="311"/>
    </row>
    <row r="617" ht="13.5" customHeight="1">
      <c r="A617" s="311"/>
      <c r="B617" s="311"/>
      <c r="C617" s="311"/>
      <c r="E617" s="311"/>
      <c r="F617" s="311"/>
      <c r="G617" s="311"/>
      <c r="H617" s="311"/>
      <c r="I617" s="311"/>
      <c r="J617" s="311"/>
      <c r="K617" s="311"/>
      <c r="L617" s="311"/>
      <c r="M617" s="311"/>
      <c r="N617" s="311"/>
      <c r="O617" s="311"/>
      <c r="P617" s="311"/>
      <c r="Q617" s="311"/>
      <c r="R617" s="311"/>
      <c r="S617" s="311"/>
      <c r="T617" s="311"/>
      <c r="U617" s="311"/>
      <c r="V617" s="311"/>
      <c r="W617" s="311"/>
      <c r="X617" s="311"/>
      <c r="Y617" s="311"/>
      <c r="Z617" s="311"/>
    </row>
    <row r="618" ht="13.5" customHeight="1">
      <c r="A618" s="311"/>
      <c r="B618" s="311"/>
      <c r="C618" s="311"/>
      <c r="E618" s="311"/>
      <c r="F618" s="311"/>
      <c r="G618" s="311"/>
      <c r="H618" s="311"/>
      <c r="I618" s="311"/>
      <c r="J618" s="311"/>
      <c r="K618" s="311"/>
      <c r="L618" s="311"/>
      <c r="M618" s="311"/>
      <c r="N618" s="311"/>
      <c r="O618" s="311"/>
      <c r="P618" s="311"/>
      <c r="Q618" s="311"/>
      <c r="R618" s="311"/>
      <c r="S618" s="311"/>
      <c r="T618" s="311"/>
      <c r="U618" s="311"/>
      <c r="V618" s="311"/>
      <c r="W618" s="311"/>
      <c r="X618" s="311"/>
      <c r="Y618" s="311"/>
      <c r="Z618" s="311"/>
    </row>
    <row r="619" ht="13.5" customHeight="1">
      <c r="A619" s="311"/>
      <c r="B619" s="311"/>
      <c r="C619" s="311"/>
      <c r="E619" s="311"/>
      <c r="F619" s="311"/>
      <c r="G619" s="311"/>
      <c r="H619" s="311"/>
      <c r="I619" s="311"/>
      <c r="J619" s="311"/>
      <c r="K619" s="311"/>
      <c r="L619" s="311"/>
      <c r="M619" s="311"/>
      <c r="N619" s="311"/>
      <c r="O619" s="311"/>
      <c r="P619" s="311"/>
      <c r="Q619" s="311"/>
      <c r="R619" s="311"/>
      <c r="S619" s="311"/>
      <c r="T619" s="311"/>
      <c r="U619" s="311"/>
      <c r="V619" s="311"/>
      <c r="W619" s="311"/>
      <c r="X619" s="311"/>
      <c r="Y619" s="311"/>
      <c r="Z619" s="311"/>
    </row>
    <row r="620" ht="13.5" customHeight="1">
      <c r="A620" s="311"/>
      <c r="B620" s="311"/>
      <c r="C620" s="311"/>
      <c r="E620" s="311"/>
      <c r="F620" s="311"/>
      <c r="G620" s="311"/>
      <c r="H620" s="311"/>
      <c r="I620" s="311"/>
      <c r="J620" s="311"/>
      <c r="K620" s="311"/>
      <c r="L620" s="311"/>
      <c r="M620" s="311"/>
      <c r="N620" s="311"/>
      <c r="O620" s="311"/>
      <c r="P620" s="311"/>
      <c r="Q620" s="311"/>
      <c r="R620" s="311"/>
      <c r="S620" s="311"/>
      <c r="T620" s="311"/>
      <c r="U620" s="311"/>
      <c r="V620" s="311"/>
      <c r="W620" s="311"/>
      <c r="X620" s="311"/>
      <c r="Y620" s="311"/>
      <c r="Z620" s="311"/>
    </row>
    <row r="621" ht="13.5" customHeight="1">
      <c r="A621" s="311"/>
      <c r="B621" s="311"/>
      <c r="C621" s="311"/>
      <c r="E621" s="311"/>
      <c r="F621" s="311"/>
      <c r="G621" s="311"/>
      <c r="H621" s="311"/>
      <c r="I621" s="311"/>
      <c r="J621" s="311"/>
      <c r="K621" s="311"/>
      <c r="L621" s="311"/>
      <c r="M621" s="311"/>
      <c r="N621" s="311"/>
      <c r="O621" s="311"/>
      <c r="P621" s="311"/>
      <c r="Q621" s="311"/>
      <c r="R621" s="311"/>
      <c r="S621" s="311"/>
      <c r="T621" s="311"/>
      <c r="U621" s="311"/>
      <c r="V621" s="311"/>
      <c r="W621" s="311"/>
      <c r="X621" s="311"/>
      <c r="Y621" s="311"/>
      <c r="Z621" s="311"/>
    </row>
    <row r="622" ht="13.5" customHeight="1">
      <c r="A622" s="311"/>
      <c r="B622" s="311"/>
      <c r="C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311"/>
      <c r="T622" s="311"/>
      <c r="U622" s="311"/>
      <c r="V622" s="311"/>
      <c r="W622" s="311"/>
      <c r="X622" s="311"/>
      <c r="Y622" s="311"/>
      <c r="Z622" s="311"/>
    </row>
    <row r="623" ht="13.5" customHeight="1">
      <c r="A623" s="311"/>
      <c r="B623" s="311"/>
      <c r="C623" s="311"/>
      <c r="E623" s="311"/>
      <c r="F623" s="311"/>
      <c r="G623" s="311"/>
      <c r="H623" s="311"/>
      <c r="I623" s="311"/>
      <c r="J623" s="311"/>
      <c r="K623" s="311"/>
      <c r="L623" s="311"/>
      <c r="M623" s="311"/>
      <c r="N623" s="311"/>
      <c r="O623" s="311"/>
      <c r="P623" s="311"/>
      <c r="Q623" s="311"/>
      <c r="R623" s="311"/>
      <c r="S623" s="311"/>
      <c r="T623" s="311"/>
      <c r="U623" s="311"/>
      <c r="V623" s="311"/>
      <c r="W623" s="311"/>
      <c r="X623" s="311"/>
      <c r="Y623" s="311"/>
      <c r="Z623" s="311"/>
    </row>
    <row r="624" ht="13.5" customHeight="1">
      <c r="A624" s="311"/>
      <c r="B624" s="311"/>
      <c r="C624" s="311"/>
      <c r="E624" s="311"/>
      <c r="F624" s="311"/>
      <c r="G624" s="311"/>
      <c r="H624" s="311"/>
      <c r="I624" s="311"/>
      <c r="J624" s="311"/>
      <c r="K624" s="311"/>
      <c r="L624" s="311"/>
      <c r="M624" s="311"/>
      <c r="N624" s="311"/>
      <c r="O624" s="311"/>
      <c r="P624" s="311"/>
      <c r="Q624" s="311"/>
      <c r="R624" s="311"/>
      <c r="S624" s="311"/>
      <c r="T624" s="311"/>
      <c r="U624" s="311"/>
      <c r="V624" s="311"/>
      <c r="W624" s="311"/>
      <c r="X624" s="311"/>
      <c r="Y624" s="311"/>
      <c r="Z624" s="311"/>
    </row>
    <row r="625" ht="13.5" customHeight="1">
      <c r="A625" s="311"/>
      <c r="B625" s="311"/>
      <c r="C625" s="311"/>
      <c r="E625" s="311"/>
      <c r="F625" s="311"/>
      <c r="G625" s="311"/>
      <c r="H625" s="311"/>
      <c r="I625" s="311"/>
      <c r="J625" s="311"/>
      <c r="K625" s="311"/>
      <c r="L625" s="311"/>
      <c r="M625" s="311"/>
      <c r="N625" s="311"/>
      <c r="O625" s="311"/>
      <c r="P625" s="311"/>
      <c r="Q625" s="311"/>
      <c r="R625" s="311"/>
      <c r="S625" s="311"/>
      <c r="T625" s="311"/>
      <c r="U625" s="311"/>
      <c r="V625" s="311"/>
      <c r="W625" s="311"/>
      <c r="X625" s="311"/>
      <c r="Y625" s="311"/>
      <c r="Z625" s="311"/>
    </row>
    <row r="626" ht="13.5" customHeight="1">
      <c r="A626" s="311"/>
      <c r="B626" s="311"/>
      <c r="C626" s="311"/>
      <c r="E626" s="311"/>
      <c r="F626" s="311"/>
      <c r="G626" s="311"/>
      <c r="H626" s="311"/>
      <c r="I626" s="311"/>
      <c r="J626" s="311"/>
      <c r="K626" s="311"/>
      <c r="L626" s="311"/>
      <c r="M626" s="311"/>
      <c r="N626" s="311"/>
      <c r="O626" s="311"/>
      <c r="P626" s="311"/>
      <c r="Q626" s="311"/>
      <c r="R626" s="311"/>
      <c r="S626" s="311"/>
      <c r="T626" s="311"/>
      <c r="U626" s="311"/>
      <c r="V626" s="311"/>
      <c r="W626" s="311"/>
      <c r="X626" s="311"/>
      <c r="Y626" s="311"/>
      <c r="Z626" s="311"/>
    </row>
    <row r="627" ht="13.5" customHeight="1">
      <c r="A627" s="311"/>
      <c r="B627" s="311"/>
      <c r="C627" s="311"/>
      <c r="E627" s="311"/>
      <c r="F627" s="311"/>
      <c r="G627" s="311"/>
      <c r="H627" s="311"/>
      <c r="I627" s="311"/>
      <c r="J627" s="311"/>
      <c r="K627" s="311"/>
      <c r="L627" s="311"/>
      <c r="M627" s="311"/>
      <c r="N627" s="311"/>
      <c r="O627" s="311"/>
      <c r="P627" s="311"/>
      <c r="Q627" s="311"/>
      <c r="R627" s="311"/>
      <c r="S627" s="311"/>
      <c r="T627" s="311"/>
      <c r="U627" s="311"/>
      <c r="V627" s="311"/>
      <c r="W627" s="311"/>
      <c r="X627" s="311"/>
      <c r="Y627" s="311"/>
      <c r="Z627" s="311"/>
    </row>
    <row r="628" ht="13.5" customHeight="1">
      <c r="A628" s="311"/>
      <c r="B628" s="311"/>
      <c r="C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311"/>
      <c r="T628" s="311"/>
      <c r="U628" s="311"/>
      <c r="V628" s="311"/>
      <c r="W628" s="311"/>
      <c r="X628" s="311"/>
      <c r="Y628" s="311"/>
      <c r="Z628" s="311"/>
    </row>
    <row r="629" ht="13.5" customHeight="1">
      <c r="A629" s="311"/>
      <c r="B629" s="311"/>
      <c r="C629" s="311"/>
      <c r="E629" s="311"/>
      <c r="F629" s="311"/>
      <c r="G629" s="311"/>
      <c r="H629" s="311"/>
      <c r="I629" s="311"/>
      <c r="J629" s="311"/>
      <c r="K629" s="311"/>
      <c r="L629" s="311"/>
      <c r="M629" s="311"/>
      <c r="N629" s="311"/>
      <c r="O629" s="311"/>
      <c r="P629" s="311"/>
      <c r="Q629" s="311"/>
      <c r="R629" s="311"/>
      <c r="S629" s="311"/>
      <c r="T629" s="311"/>
      <c r="U629" s="311"/>
      <c r="V629" s="311"/>
      <c r="W629" s="311"/>
      <c r="X629" s="311"/>
      <c r="Y629" s="311"/>
      <c r="Z629" s="311"/>
    </row>
    <row r="630" ht="13.5" customHeight="1">
      <c r="A630" s="311"/>
      <c r="B630" s="311"/>
      <c r="C630" s="311"/>
      <c r="E630" s="311"/>
      <c r="F630" s="311"/>
      <c r="G630" s="311"/>
      <c r="H630" s="311"/>
      <c r="I630" s="311"/>
      <c r="J630" s="311"/>
      <c r="K630" s="311"/>
      <c r="L630" s="311"/>
      <c r="M630" s="311"/>
      <c r="N630" s="311"/>
      <c r="O630" s="311"/>
      <c r="P630" s="311"/>
      <c r="Q630" s="311"/>
      <c r="R630" s="311"/>
      <c r="S630" s="311"/>
      <c r="T630" s="311"/>
      <c r="U630" s="311"/>
      <c r="V630" s="311"/>
      <c r="W630" s="311"/>
      <c r="X630" s="311"/>
      <c r="Y630" s="311"/>
      <c r="Z630" s="311"/>
    </row>
    <row r="631" ht="13.5" customHeight="1">
      <c r="A631" s="311"/>
      <c r="B631" s="311"/>
      <c r="C631" s="311"/>
      <c r="E631" s="311"/>
      <c r="F631" s="311"/>
      <c r="G631" s="311"/>
      <c r="H631" s="311"/>
      <c r="I631" s="311"/>
      <c r="J631" s="311"/>
      <c r="K631" s="311"/>
      <c r="L631" s="311"/>
      <c r="M631" s="311"/>
      <c r="N631" s="311"/>
      <c r="O631" s="311"/>
      <c r="P631" s="311"/>
      <c r="Q631" s="311"/>
      <c r="R631" s="311"/>
      <c r="S631" s="311"/>
      <c r="T631" s="311"/>
      <c r="U631" s="311"/>
      <c r="V631" s="311"/>
      <c r="W631" s="311"/>
      <c r="X631" s="311"/>
      <c r="Y631" s="311"/>
      <c r="Z631" s="311"/>
    </row>
    <row r="632" ht="13.5" customHeight="1">
      <c r="A632" s="311"/>
      <c r="B632" s="311"/>
      <c r="C632" s="311"/>
      <c r="E632" s="311"/>
      <c r="F632" s="311"/>
      <c r="G632" s="311"/>
      <c r="H632" s="311"/>
      <c r="I632" s="311"/>
      <c r="J632" s="311"/>
      <c r="K632" s="311"/>
      <c r="L632" s="311"/>
      <c r="M632" s="311"/>
      <c r="N632" s="311"/>
      <c r="O632" s="311"/>
      <c r="P632" s="311"/>
      <c r="Q632" s="311"/>
      <c r="R632" s="311"/>
      <c r="S632" s="311"/>
      <c r="T632" s="311"/>
      <c r="U632" s="311"/>
      <c r="V632" s="311"/>
      <c r="W632" s="311"/>
      <c r="X632" s="311"/>
      <c r="Y632" s="311"/>
      <c r="Z632" s="311"/>
    </row>
    <row r="633" ht="13.5" customHeight="1">
      <c r="A633" s="311"/>
      <c r="B633" s="311"/>
      <c r="C633" s="311"/>
      <c r="E633" s="311"/>
      <c r="F633" s="311"/>
      <c r="G633" s="311"/>
      <c r="H633" s="311"/>
      <c r="I633" s="311"/>
      <c r="J633" s="311"/>
      <c r="K633" s="311"/>
      <c r="L633" s="311"/>
      <c r="M633" s="311"/>
      <c r="N633" s="311"/>
      <c r="O633" s="311"/>
      <c r="P633" s="311"/>
      <c r="Q633" s="311"/>
      <c r="R633" s="311"/>
      <c r="S633" s="311"/>
      <c r="T633" s="311"/>
      <c r="U633" s="311"/>
      <c r="V633" s="311"/>
      <c r="W633" s="311"/>
      <c r="X633" s="311"/>
      <c r="Y633" s="311"/>
      <c r="Z633" s="311"/>
    </row>
    <row r="634" ht="13.5" customHeight="1">
      <c r="A634" s="311"/>
      <c r="B634" s="311"/>
      <c r="C634" s="311"/>
      <c r="E634" s="311"/>
      <c r="F634" s="311"/>
      <c r="G634" s="311"/>
      <c r="H634" s="311"/>
      <c r="I634" s="311"/>
      <c r="J634" s="311"/>
      <c r="K634" s="311"/>
      <c r="L634" s="311"/>
      <c r="M634" s="311"/>
      <c r="N634" s="311"/>
      <c r="O634" s="311"/>
      <c r="P634" s="311"/>
      <c r="Q634" s="311"/>
      <c r="R634" s="311"/>
      <c r="S634" s="311"/>
      <c r="T634" s="311"/>
      <c r="U634" s="311"/>
      <c r="V634" s="311"/>
      <c r="W634" s="311"/>
      <c r="X634" s="311"/>
      <c r="Y634" s="311"/>
      <c r="Z634" s="311"/>
    </row>
    <row r="635" ht="13.5" customHeight="1">
      <c r="A635" s="311"/>
      <c r="B635" s="311"/>
      <c r="C635" s="311"/>
      <c r="E635" s="311"/>
      <c r="F635" s="311"/>
      <c r="G635" s="311"/>
      <c r="H635" s="311"/>
      <c r="I635" s="311"/>
      <c r="J635" s="311"/>
      <c r="K635" s="311"/>
      <c r="L635" s="311"/>
      <c r="M635" s="311"/>
      <c r="N635" s="311"/>
      <c r="O635" s="311"/>
      <c r="P635" s="311"/>
      <c r="Q635" s="311"/>
      <c r="R635" s="311"/>
      <c r="S635" s="311"/>
      <c r="T635" s="311"/>
      <c r="U635" s="311"/>
      <c r="V635" s="311"/>
      <c r="W635" s="311"/>
      <c r="X635" s="311"/>
      <c r="Y635" s="311"/>
      <c r="Z635" s="311"/>
    </row>
    <row r="636" ht="13.5" customHeight="1">
      <c r="A636" s="311"/>
      <c r="B636" s="311"/>
      <c r="C636" s="311"/>
      <c r="E636" s="311"/>
      <c r="F636" s="311"/>
      <c r="G636" s="311"/>
      <c r="H636" s="311"/>
      <c r="I636" s="311"/>
      <c r="J636" s="311"/>
      <c r="K636" s="311"/>
      <c r="L636" s="311"/>
      <c r="M636" s="311"/>
      <c r="N636" s="311"/>
      <c r="O636" s="311"/>
      <c r="P636" s="311"/>
      <c r="Q636" s="311"/>
      <c r="R636" s="311"/>
      <c r="S636" s="311"/>
      <c r="T636" s="311"/>
      <c r="U636" s="311"/>
      <c r="V636" s="311"/>
      <c r="W636" s="311"/>
      <c r="X636" s="311"/>
      <c r="Y636" s="311"/>
      <c r="Z636" s="311"/>
    </row>
    <row r="637" ht="13.5" customHeight="1">
      <c r="A637" s="311"/>
      <c r="B637" s="311"/>
      <c r="C637" s="311"/>
      <c r="E637" s="311"/>
      <c r="F637" s="311"/>
      <c r="G637" s="311"/>
      <c r="H637" s="311"/>
      <c r="I637" s="311"/>
      <c r="J637" s="311"/>
      <c r="K637" s="311"/>
      <c r="L637" s="311"/>
      <c r="M637" s="311"/>
      <c r="N637" s="311"/>
      <c r="O637" s="311"/>
      <c r="P637" s="311"/>
      <c r="Q637" s="311"/>
      <c r="R637" s="311"/>
      <c r="S637" s="311"/>
      <c r="T637" s="311"/>
      <c r="U637" s="311"/>
      <c r="V637" s="311"/>
      <c r="W637" s="311"/>
      <c r="X637" s="311"/>
      <c r="Y637" s="311"/>
      <c r="Z637" s="311"/>
    </row>
    <row r="638" ht="13.5" customHeight="1">
      <c r="A638" s="311"/>
      <c r="B638" s="311"/>
      <c r="C638" s="311"/>
      <c r="E638" s="311"/>
      <c r="F638" s="311"/>
      <c r="G638" s="311"/>
      <c r="H638" s="311"/>
      <c r="I638" s="311"/>
      <c r="J638" s="311"/>
      <c r="K638" s="311"/>
      <c r="L638" s="311"/>
      <c r="M638" s="311"/>
      <c r="N638" s="311"/>
      <c r="O638" s="311"/>
      <c r="P638" s="311"/>
      <c r="Q638" s="311"/>
      <c r="R638" s="311"/>
      <c r="S638" s="311"/>
      <c r="T638" s="311"/>
      <c r="U638" s="311"/>
      <c r="V638" s="311"/>
      <c r="W638" s="311"/>
      <c r="X638" s="311"/>
      <c r="Y638" s="311"/>
      <c r="Z638" s="311"/>
    </row>
    <row r="639" ht="13.5" customHeight="1">
      <c r="A639" s="311"/>
      <c r="B639" s="311"/>
      <c r="C639" s="311"/>
      <c r="E639" s="311"/>
      <c r="F639" s="311"/>
      <c r="G639" s="311"/>
      <c r="H639" s="311"/>
      <c r="I639" s="311"/>
      <c r="J639" s="311"/>
      <c r="K639" s="311"/>
      <c r="L639" s="311"/>
      <c r="M639" s="311"/>
      <c r="N639" s="311"/>
      <c r="O639" s="311"/>
      <c r="P639" s="311"/>
      <c r="Q639" s="311"/>
      <c r="R639" s="311"/>
      <c r="S639" s="311"/>
      <c r="T639" s="311"/>
      <c r="U639" s="311"/>
      <c r="V639" s="311"/>
      <c r="W639" s="311"/>
      <c r="X639" s="311"/>
      <c r="Y639" s="311"/>
      <c r="Z639" s="311"/>
    </row>
    <row r="640" ht="13.5" customHeight="1">
      <c r="A640" s="311"/>
      <c r="B640" s="311"/>
      <c r="C640" s="311"/>
      <c r="E640" s="311"/>
      <c r="F640" s="311"/>
      <c r="G640" s="311"/>
      <c r="H640" s="311"/>
      <c r="I640" s="311"/>
      <c r="J640" s="311"/>
      <c r="K640" s="311"/>
      <c r="L640" s="311"/>
      <c r="M640" s="311"/>
      <c r="N640" s="311"/>
      <c r="O640" s="311"/>
      <c r="P640" s="311"/>
      <c r="Q640" s="311"/>
      <c r="R640" s="311"/>
      <c r="S640" s="311"/>
      <c r="T640" s="311"/>
      <c r="U640" s="311"/>
      <c r="V640" s="311"/>
      <c r="W640" s="311"/>
      <c r="X640" s="311"/>
      <c r="Y640" s="311"/>
      <c r="Z640" s="311"/>
    </row>
    <row r="641" ht="13.5" customHeight="1">
      <c r="A641" s="311"/>
      <c r="B641" s="311"/>
      <c r="C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311"/>
      <c r="T641" s="311"/>
      <c r="U641" s="311"/>
      <c r="V641" s="311"/>
      <c r="W641" s="311"/>
      <c r="X641" s="311"/>
      <c r="Y641" s="311"/>
      <c r="Z641" s="311"/>
    </row>
    <row r="642" ht="13.5" customHeight="1">
      <c r="A642" s="311"/>
      <c r="B642" s="311"/>
      <c r="C642" s="311"/>
      <c r="E642" s="311"/>
      <c r="F642" s="311"/>
      <c r="G642" s="311"/>
      <c r="H642" s="311"/>
      <c r="I642" s="311"/>
      <c r="J642" s="311"/>
      <c r="K642" s="311"/>
      <c r="L642" s="311"/>
      <c r="M642" s="311"/>
      <c r="N642" s="311"/>
      <c r="O642" s="311"/>
      <c r="P642" s="311"/>
      <c r="Q642" s="311"/>
      <c r="R642" s="311"/>
      <c r="S642" s="311"/>
      <c r="T642" s="311"/>
      <c r="U642" s="311"/>
      <c r="V642" s="311"/>
      <c r="W642" s="311"/>
      <c r="X642" s="311"/>
      <c r="Y642" s="311"/>
      <c r="Z642" s="311"/>
    </row>
    <row r="643" ht="13.5" customHeight="1">
      <c r="A643" s="311"/>
      <c r="B643" s="311"/>
      <c r="C643" s="311"/>
      <c r="E643" s="311"/>
      <c r="F643" s="311"/>
      <c r="G643" s="311"/>
      <c r="H643" s="311"/>
      <c r="I643" s="311"/>
      <c r="J643" s="311"/>
      <c r="K643" s="311"/>
      <c r="L643" s="311"/>
      <c r="M643" s="311"/>
      <c r="N643" s="311"/>
      <c r="O643" s="311"/>
      <c r="P643" s="311"/>
      <c r="Q643" s="311"/>
      <c r="R643" s="311"/>
      <c r="S643" s="311"/>
      <c r="T643" s="311"/>
      <c r="U643" s="311"/>
      <c r="V643" s="311"/>
      <c r="W643" s="311"/>
      <c r="X643" s="311"/>
      <c r="Y643" s="311"/>
      <c r="Z643" s="311"/>
    </row>
    <row r="644" ht="13.5" customHeight="1">
      <c r="A644" s="311"/>
      <c r="B644" s="311"/>
      <c r="C644" s="311"/>
      <c r="E644" s="311"/>
      <c r="F644" s="311"/>
      <c r="G644" s="311"/>
      <c r="H644" s="311"/>
      <c r="I644" s="311"/>
      <c r="J644" s="311"/>
      <c r="K644" s="311"/>
      <c r="L644" s="311"/>
      <c r="M644" s="311"/>
      <c r="N644" s="311"/>
      <c r="O644" s="311"/>
      <c r="P644" s="311"/>
      <c r="Q644" s="311"/>
      <c r="R644" s="311"/>
      <c r="S644" s="311"/>
      <c r="T644" s="311"/>
      <c r="U644" s="311"/>
      <c r="V644" s="311"/>
      <c r="W644" s="311"/>
      <c r="X644" s="311"/>
      <c r="Y644" s="311"/>
      <c r="Z644" s="311"/>
    </row>
    <row r="645" ht="13.5" customHeight="1">
      <c r="A645" s="311"/>
      <c r="B645" s="311"/>
      <c r="C645" s="311"/>
      <c r="E645" s="311"/>
      <c r="F645" s="311"/>
      <c r="G645" s="311"/>
      <c r="H645" s="311"/>
      <c r="I645" s="311"/>
      <c r="J645" s="311"/>
      <c r="K645" s="311"/>
      <c r="L645" s="311"/>
      <c r="M645" s="311"/>
      <c r="N645" s="311"/>
      <c r="O645" s="311"/>
      <c r="P645" s="311"/>
      <c r="Q645" s="311"/>
      <c r="R645" s="311"/>
      <c r="S645" s="311"/>
      <c r="T645" s="311"/>
      <c r="U645" s="311"/>
      <c r="V645" s="311"/>
      <c r="W645" s="311"/>
      <c r="X645" s="311"/>
      <c r="Y645" s="311"/>
      <c r="Z645" s="311"/>
    </row>
    <row r="646" ht="13.5" customHeight="1">
      <c r="A646" s="311"/>
      <c r="B646" s="311"/>
      <c r="C646" s="311"/>
      <c r="E646" s="311"/>
      <c r="F646" s="311"/>
      <c r="G646" s="311"/>
      <c r="H646" s="311"/>
      <c r="I646" s="311"/>
      <c r="J646" s="311"/>
      <c r="K646" s="311"/>
      <c r="L646" s="311"/>
      <c r="M646" s="311"/>
      <c r="N646" s="311"/>
      <c r="O646" s="311"/>
      <c r="P646" s="311"/>
      <c r="Q646" s="311"/>
      <c r="R646" s="311"/>
      <c r="S646" s="311"/>
      <c r="T646" s="311"/>
      <c r="U646" s="311"/>
      <c r="V646" s="311"/>
      <c r="W646" s="311"/>
      <c r="X646" s="311"/>
      <c r="Y646" s="311"/>
      <c r="Z646" s="311"/>
    </row>
    <row r="647" ht="13.5" customHeight="1">
      <c r="A647" s="311"/>
      <c r="B647" s="311"/>
      <c r="C647" s="311"/>
      <c r="E647" s="311"/>
      <c r="F647" s="311"/>
      <c r="G647" s="311"/>
      <c r="H647" s="311"/>
      <c r="I647" s="311"/>
      <c r="J647" s="311"/>
      <c r="K647" s="311"/>
      <c r="L647" s="311"/>
      <c r="M647" s="311"/>
      <c r="N647" s="311"/>
      <c r="O647" s="311"/>
      <c r="P647" s="311"/>
      <c r="Q647" s="311"/>
      <c r="R647" s="311"/>
      <c r="S647" s="311"/>
      <c r="T647" s="311"/>
      <c r="U647" s="311"/>
      <c r="V647" s="311"/>
      <c r="W647" s="311"/>
      <c r="X647" s="311"/>
      <c r="Y647" s="311"/>
      <c r="Z647" s="311"/>
    </row>
    <row r="648" ht="13.5" customHeight="1">
      <c r="A648" s="311"/>
      <c r="B648" s="311"/>
      <c r="C648" s="311"/>
      <c r="E648" s="311"/>
      <c r="F648" s="311"/>
      <c r="G648" s="311"/>
      <c r="H648" s="311"/>
      <c r="I648" s="311"/>
      <c r="J648" s="311"/>
      <c r="K648" s="311"/>
      <c r="L648" s="311"/>
      <c r="M648" s="311"/>
      <c r="N648" s="311"/>
      <c r="O648" s="311"/>
      <c r="P648" s="311"/>
      <c r="Q648" s="311"/>
      <c r="R648" s="311"/>
      <c r="S648" s="311"/>
      <c r="T648" s="311"/>
      <c r="U648" s="311"/>
      <c r="V648" s="311"/>
      <c r="W648" s="311"/>
      <c r="X648" s="311"/>
      <c r="Y648" s="311"/>
      <c r="Z648" s="311"/>
    </row>
    <row r="649" ht="13.5" customHeight="1">
      <c r="A649" s="311"/>
      <c r="B649" s="311"/>
      <c r="C649" s="311"/>
      <c r="E649" s="311"/>
      <c r="F649" s="311"/>
      <c r="G649" s="311"/>
      <c r="H649" s="311"/>
      <c r="I649" s="311"/>
      <c r="J649" s="311"/>
      <c r="K649" s="311"/>
      <c r="L649" s="311"/>
      <c r="M649" s="311"/>
      <c r="N649" s="311"/>
      <c r="O649" s="311"/>
      <c r="P649" s="311"/>
      <c r="Q649" s="311"/>
      <c r="R649" s="311"/>
      <c r="S649" s="311"/>
      <c r="T649" s="311"/>
      <c r="U649" s="311"/>
      <c r="V649" s="311"/>
      <c r="W649" s="311"/>
      <c r="X649" s="311"/>
      <c r="Y649" s="311"/>
      <c r="Z649" s="311"/>
    </row>
    <row r="650" ht="13.5" customHeight="1">
      <c r="A650" s="311"/>
      <c r="B650" s="311"/>
      <c r="C650" s="311"/>
      <c r="E650" s="311"/>
      <c r="F650" s="311"/>
      <c r="G650" s="311"/>
      <c r="H650" s="311"/>
      <c r="I650" s="311"/>
      <c r="J650" s="311"/>
      <c r="K650" s="311"/>
      <c r="L650" s="311"/>
      <c r="M650" s="311"/>
      <c r="N650" s="311"/>
      <c r="O650" s="311"/>
      <c r="P650" s="311"/>
      <c r="Q650" s="311"/>
      <c r="R650" s="311"/>
      <c r="S650" s="311"/>
      <c r="T650" s="311"/>
      <c r="U650" s="311"/>
      <c r="V650" s="311"/>
      <c r="W650" s="311"/>
      <c r="X650" s="311"/>
      <c r="Y650" s="311"/>
      <c r="Z650" s="311"/>
    </row>
    <row r="651" ht="13.5" customHeight="1">
      <c r="A651" s="311"/>
      <c r="B651" s="311"/>
      <c r="C651" s="311"/>
      <c r="E651" s="311"/>
      <c r="F651" s="311"/>
      <c r="G651" s="311"/>
      <c r="H651" s="311"/>
      <c r="I651" s="311"/>
      <c r="J651" s="311"/>
      <c r="K651" s="311"/>
      <c r="L651" s="311"/>
      <c r="M651" s="311"/>
      <c r="N651" s="311"/>
      <c r="O651" s="311"/>
      <c r="P651" s="311"/>
      <c r="Q651" s="311"/>
      <c r="R651" s="311"/>
      <c r="S651" s="311"/>
      <c r="T651" s="311"/>
      <c r="U651" s="311"/>
      <c r="V651" s="311"/>
      <c r="W651" s="311"/>
      <c r="X651" s="311"/>
      <c r="Y651" s="311"/>
      <c r="Z651" s="311"/>
    </row>
    <row r="652" ht="13.5" customHeight="1">
      <c r="A652" s="311"/>
      <c r="B652" s="311"/>
      <c r="C652" s="311"/>
      <c r="E652" s="311"/>
      <c r="F652" s="311"/>
      <c r="G652" s="311"/>
      <c r="H652" s="311"/>
      <c r="I652" s="311"/>
      <c r="J652" s="311"/>
      <c r="K652" s="311"/>
      <c r="L652" s="311"/>
      <c r="M652" s="311"/>
      <c r="N652" s="311"/>
      <c r="O652" s="311"/>
      <c r="P652" s="311"/>
      <c r="Q652" s="311"/>
      <c r="R652" s="311"/>
      <c r="S652" s="311"/>
      <c r="T652" s="311"/>
      <c r="U652" s="311"/>
      <c r="V652" s="311"/>
      <c r="W652" s="311"/>
      <c r="X652" s="311"/>
      <c r="Y652" s="311"/>
      <c r="Z652" s="311"/>
    </row>
    <row r="653" ht="13.5" customHeight="1">
      <c r="A653" s="311"/>
      <c r="B653" s="311"/>
      <c r="C653" s="311"/>
      <c r="E653" s="311"/>
      <c r="F653" s="311"/>
      <c r="G653" s="311"/>
      <c r="H653" s="311"/>
      <c r="I653" s="311"/>
      <c r="J653" s="311"/>
      <c r="K653" s="311"/>
      <c r="L653" s="311"/>
      <c r="M653" s="311"/>
      <c r="N653" s="311"/>
      <c r="O653" s="311"/>
      <c r="P653" s="311"/>
      <c r="Q653" s="311"/>
      <c r="R653" s="311"/>
      <c r="S653" s="311"/>
      <c r="T653" s="311"/>
      <c r="U653" s="311"/>
      <c r="V653" s="311"/>
      <c r="W653" s="311"/>
      <c r="X653" s="311"/>
      <c r="Y653" s="311"/>
      <c r="Z653" s="311"/>
    </row>
    <row r="654" ht="13.5" customHeight="1">
      <c r="A654" s="311"/>
      <c r="B654" s="311"/>
      <c r="C654" s="311"/>
      <c r="E654" s="311"/>
      <c r="F654" s="311"/>
      <c r="G654" s="311"/>
      <c r="H654" s="311"/>
      <c r="I654" s="311"/>
      <c r="J654" s="311"/>
      <c r="K654" s="311"/>
      <c r="L654" s="311"/>
      <c r="M654" s="311"/>
      <c r="N654" s="311"/>
      <c r="O654" s="311"/>
      <c r="P654" s="311"/>
      <c r="Q654" s="311"/>
      <c r="R654" s="311"/>
      <c r="S654" s="311"/>
      <c r="T654" s="311"/>
      <c r="U654" s="311"/>
      <c r="V654" s="311"/>
      <c r="W654" s="311"/>
      <c r="X654" s="311"/>
      <c r="Y654" s="311"/>
      <c r="Z654" s="311"/>
    </row>
    <row r="655" ht="13.5" customHeight="1">
      <c r="A655" s="311"/>
      <c r="B655" s="311"/>
      <c r="C655" s="311"/>
      <c r="E655" s="311"/>
      <c r="F655" s="311"/>
      <c r="G655" s="311"/>
      <c r="H655" s="311"/>
      <c r="I655" s="311"/>
      <c r="J655" s="311"/>
      <c r="K655" s="311"/>
      <c r="L655" s="311"/>
      <c r="M655" s="311"/>
      <c r="N655" s="311"/>
      <c r="O655" s="311"/>
      <c r="P655" s="311"/>
      <c r="Q655" s="311"/>
      <c r="R655" s="311"/>
      <c r="S655" s="311"/>
      <c r="T655" s="311"/>
      <c r="U655" s="311"/>
      <c r="V655" s="311"/>
      <c r="W655" s="311"/>
      <c r="X655" s="311"/>
      <c r="Y655" s="311"/>
      <c r="Z655" s="311"/>
    </row>
    <row r="656" ht="13.5" customHeight="1">
      <c r="A656" s="311"/>
      <c r="B656" s="311"/>
      <c r="C656" s="311"/>
      <c r="E656" s="311"/>
      <c r="F656" s="311"/>
      <c r="G656" s="311"/>
      <c r="H656" s="311"/>
      <c r="I656" s="311"/>
      <c r="J656" s="311"/>
      <c r="K656" s="311"/>
      <c r="L656" s="311"/>
      <c r="M656" s="311"/>
      <c r="N656" s="311"/>
      <c r="O656" s="311"/>
      <c r="P656" s="311"/>
      <c r="Q656" s="311"/>
      <c r="R656" s="311"/>
      <c r="S656" s="311"/>
      <c r="T656" s="311"/>
      <c r="U656" s="311"/>
      <c r="V656" s="311"/>
      <c r="W656" s="311"/>
      <c r="X656" s="311"/>
      <c r="Y656" s="311"/>
      <c r="Z656" s="311"/>
    </row>
    <row r="657" ht="13.5" customHeight="1">
      <c r="A657" s="311"/>
      <c r="B657" s="311"/>
      <c r="C657" s="311"/>
      <c r="E657" s="311"/>
      <c r="F657" s="311"/>
      <c r="G657" s="311"/>
      <c r="H657" s="311"/>
      <c r="I657" s="311"/>
      <c r="J657" s="311"/>
      <c r="K657" s="311"/>
      <c r="L657" s="311"/>
      <c r="M657" s="311"/>
      <c r="N657" s="311"/>
      <c r="O657" s="311"/>
      <c r="P657" s="311"/>
      <c r="Q657" s="311"/>
      <c r="R657" s="311"/>
      <c r="S657" s="311"/>
      <c r="T657" s="311"/>
      <c r="U657" s="311"/>
      <c r="V657" s="311"/>
      <c r="W657" s="311"/>
      <c r="X657" s="311"/>
      <c r="Y657" s="311"/>
      <c r="Z657" s="311"/>
    </row>
    <row r="658" ht="13.5" customHeight="1">
      <c r="A658" s="311"/>
      <c r="B658" s="311"/>
      <c r="C658" s="311"/>
      <c r="E658" s="311"/>
      <c r="F658" s="311"/>
      <c r="G658" s="311"/>
      <c r="H658" s="311"/>
      <c r="I658" s="311"/>
      <c r="J658" s="311"/>
      <c r="K658" s="311"/>
      <c r="L658" s="311"/>
      <c r="M658" s="311"/>
      <c r="N658" s="311"/>
      <c r="O658" s="311"/>
      <c r="P658" s="311"/>
      <c r="Q658" s="311"/>
      <c r="R658" s="311"/>
      <c r="S658" s="311"/>
      <c r="T658" s="311"/>
      <c r="U658" s="311"/>
      <c r="V658" s="311"/>
      <c r="W658" s="311"/>
      <c r="X658" s="311"/>
      <c r="Y658" s="311"/>
      <c r="Z658" s="311"/>
    </row>
    <row r="659" ht="13.5" customHeight="1">
      <c r="A659" s="311"/>
      <c r="B659" s="311"/>
      <c r="C659" s="311"/>
      <c r="E659" s="311"/>
      <c r="F659" s="311"/>
      <c r="G659" s="311"/>
      <c r="H659" s="311"/>
      <c r="I659" s="311"/>
      <c r="J659" s="311"/>
      <c r="K659" s="311"/>
      <c r="L659" s="311"/>
      <c r="M659" s="311"/>
      <c r="N659" s="311"/>
      <c r="O659" s="311"/>
      <c r="P659" s="311"/>
      <c r="Q659" s="311"/>
      <c r="R659" s="311"/>
      <c r="S659" s="311"/>
      <c r="T659" s="311"/>
      <c r="U659" s="311"/>
      <c r="V659" s="311"/>
      <c r="W659" s="311"/>
      <c r="X659" s="311"/>
      <c r="Y659" s="311"/>
      <c r="Z659" s="311"/>
    </row>
    <row r="660" ht="13.5" customHeight="1">
      <c r="A660" s="311"/>
      <c r="B660" s="311"/>
      <c r="C660" s="311"/>
      <c r="E660" s="311"/>
      <c r="F660" s="311"/>
      <c r="G660" s="311"/>
      <c r="H660" s="311"/>
      <c r="I660" s="311"/>
      <c r="J660" s="311"/>
      <c r="K660" s="311"/>
      <c r="L660" s="311"/>
      <c r="M660" s="311"/>
      <c r="N660" s="311"/>
      <c r="O660" s="311"/>
      <c r="P660" s="311"/>
      <c r="Q660" s="311"/>
      <c r="R660" s="311"/>
      <c r="S660" s="311"/>
      <c r="T660" s="311"/>
      <c r="U660" s="311"/>
      <c r="V660" s="311"/>
      <c r="W660" s="311"/>
      <c r="X660" s="311"/>
      <c r="Y660" s="311"/>
      <c r="Z660" s="311"/>
    </row>
    <row r="661" ht="13.5" customHeight="1">
      <c r="A661" s="311"/>
      <c r="B661" s="311"/>
      <c r="C661" s="311"/>
      <c r="E661" s="311"/>
      <c r="F661" s="311"/>
      <c r="G661" s="311"/>
      <c r="H661" s="311"/>
      <c r="I661" s="311"/>
      <c r="J661" s="311"/>
      <c r="K661" s="311"/>
      <c r="L661" s="311"/>
      <c r="M661" s="311"/>
      <c r="N661" s="311"/>
      <c r="O661" s="311"/>
      <c r="P661" s="311"/>
      <c r="Q661" s="311"/>
      <c r="R661" s="311"/>
      <c r="S661" s="311"/>
      <c r="T661" s="311"/>
      <c r="U661" s="311"/>
      <c r="V661" s="311"/>
      <c r="W661" s="311"/>
      <c r="X661" s="311"/>
      <c r="Y661" s="311"/>
      <c r="Z661" s="311"/>
    </row>
    <row r="662" ht="13.5" customHeight="1">
      <c r="A662" s="311"/>
      <c r="B662" s="311"/>
      <c r="C662" s="311"/>
      <c r="E662" s="311"/>
      <c r="F662" s="311"/>
      <c r="G662" s="311"/>
      <c r="H662" s="311"/>
      <c r="I662" s="311"/>
      <c r="J662" s="311"/>
      <c r="K662" s="311"/>
      <c r="L662" s="311"/>
      <c r="M662" s="311"/>
      <c r="N662" s="311"/>
      <c r="O662" s="311"/>
      <c r="P662" s="311"/>
      <c r="Q662" s="311"/>
      <c r="R662" s="311"/>
      <c r="S662" s="311"/>
      <c r="T662" s="311"/>
      <c r="U662" s="311"/>
      <c r="V662" s="311"/>
      <c r="W662" s="311"/>
      <c r="X662" s="311"/>
      <c r="Y662" s="311"/>
      <c r="Z662" s="311"/>
    </row>
    <row r="663" ht="13.5" customHeight="1">
      <c r="A663" s="311"/>
      <c r="B663" s="311"/>
      <c r="C663" s="311"/>
      <c r="E663" s="311"/>
      <c r="F663" s="311"/>
      <c r="G663" s="311"/>
      <c r="H663" s="311"/>
      <c r="I663" s="311"/>
      <c r="J663" s="311"/>
      <c r="K663" s="311"/>
      <c r="L663" s="311"/>
      <c r="M663" s="311"/>
      <c r="N663" s="311"/>
      <c r="O663" s="311"/>
      <c r="P663" s="311"/>
      <c r="Q663" s="311"/>
      <c r="R663" s="311"/>
      <c r="S663" s="311"/>
      <c r="T663" s="311"/>
      <c r="U663" s="311"/>
      <c r="V663" s="311"/>
      <c r="W663" s="311"/>
      <c r="X663" s="311"/>
      <c r="Y663" s="311"/>
      <c r="Z663" s="311"/>
    </row>
    <row r="664" ht="13.5" customHeight="1">
      <c r="A664" s="311"/>
      <c r="B664" s="311"/>
      <c r="C664" s="311"/>
      <c r="E664" s="311"/>
      <c r="F664" s="311"/>
      <c r="G664" s="311"/>
      <c r="H664" s="311"/>
      <c r="I664" s="311"/>
      <c r="J664" s="311"/>
      <c r="K664" s="311"/>
      <c r="L664" s="311"/>
      <c r="M664" s="311"/>
      <c r="N664" s="311"/>
      <c r="O664" s="311"/>
      <c r="P664" s="311"/>
      <c r="Q664" s="311"/>
      <c r="R664" s="311"/>
      <c r="S664" s="311"/>
      <c r="T664" s="311"/>
      <c r="U664" s="311"/>
      <c r="V664" s="311"/>
      <c r="W664" s="311"/>
      <c r="X664" s="311"/>
      <c r="Y664" s="311"/>
      <c r="Z664" s="311"/>
    </row>
    <row r="665" ht="13.5" customHeight="1">
      <c r="A665" s="311"/>
      <c r="B665" s="311"/>
      <c r="C665" s="311"/>
      <c r="E665" s="311"/>
      <c r="F665" s="311"/>
      <c r="G665" s="311"/>
      <c r="H665" s="311"/>
      <c r="I665" s="311"/>
      <c r="J665" s="311"/>
      <c r="K665" s="311"/>
      <c r="L665" s="311"/>
      <c r="M665" s="311"/>
      <c r="N665" s="311"/>
      <c r="O665" s="311"/>
      <c r="P665" s="311"/>
      <c r="Q665" s="311"/>
      <c r="R665" s="311"/>
      <c r="S665" s="311"/>
      <c r="T665" s="311"/>
      <c r="U665" s="311"/>
      <c r="V665" s="311"/>
      <c r="W665" s="311"/>
      <c r="X665" s="311"/>
      <c r="Y665" s="311"/>
      <c r="Z665" s="311"/>
    </row>
    <row r="666" ht="13.5" customHeight="1">
      <c r="A666" s="311"/>
      <c r="B666" s="311"/>
      <c r="C666" s="311"/>
      <c r="E666" s="311"/>
      <c r="F666" s="311"/>
      <c r="G666" s="311"/>
      <c r="H666" s="311"/>
      <c r="I666" s="311"/>
      <c r="J666" s="311"/>
      <c r="K666" s="311"/>
      <c r="L666" s="311"/>
      <c r="M666" s="311"/>
      <c r="N666" s="311"/>
      <c r="O666" s="311"/>
      <c r="P666" s="311"/>
      <c r="Q666" s="311"/>
      <c r="R666" s="311"/>
      <c r="S666" s="311"/>
      <c r="T666" s="311"/>
      <c r="U666" s="311"/>
      <c r="V666" s="311"/>
      <c r="W666" s="311"/>
      <c r="X666" s="311"/>
      <c r="Y666" s="311"/>
      <c r="Z666" s="311"/>
    </row>
    <row r="667" ht="13.5" customHeight="1">
      <c r="A667" s="311"/>
      <c r="B667" s="311"/>
      <c r="C667" s="311"/>
      <c r="E667" s="311"/>
      <c r="F667" s="311"/>
      <c r="G667" s="311"/>
      <c r="H667" s="311"/>
      <c r="I667" s="311"/>
      <c r="J667" s="311"/>
      <c r="K667" s="311"/>
      <c r="L667" s="311"/>
      <c r="M667" s="311"/>
      <c r="N667" s="311"/>
      <c r="O667" s="311"/>
      <c r="P667" s="311"/>
      <c r="Q667" s="311"/>
      <c r="R667" s="311"/>
      <c r="S667" s="311"/>
      <c r="T667" s="311"/>
      <c r="U667" s="311"/>
      <c r="V667" s="311"/>
      <c r="W667" s="311"/>
      <c r="X667" s="311"/>
      <c r="Y667" s="311"/>
      <c r="Z667" s="311"/>
    </row>
    <row r="668" ht="13.5" customHeight="1">
      <c r="A668" s="311"/>
      <c r="B668" s="311"/>
      <c r="C668" s="311"/>
      <c r="E668" s="311"/>
      <c r="F668" s="311"/>
      <c r="G668" s="311"/>
      <c r="H668" s="311"/>
      <c r="I668" s="311"/>
      <c r="J668" s="311"/>
      <c r="K668" s="311"/>
      <c r="L668" s="311"/>
      <c r="M668" s="311"/>
      <c r="N668" s="311"/>
      <c r="O668" s="311"/>
      <c r="P668" s="311"/>
      <c r="Q668" s="311"/>
      <c r="R668" s="311"/>
      <c r="S668" s="311"/>
      <c r="T668" s="311"/>
      <c r="U668" s="311"/>
      <c r="V668" s="311"/>
      <c r="W668" s="311"/>
      <c r="X668" s="311"/>
      <c r="Y668" s="311"/>
      <c r="Z668" s="311"/>
    </row>
    <row r="669" ht="13.5" customHeight="1">
      <c r="A669" s="311"/>
      <c r="B669" s="311"/>
      <c r="C669" s="311"/>
      <c r="E669" s="311"/>
      <c r="F669" s="311"/>
      <c r="G669" s="311"/>
      <c r="H669" s="311"/>
      <c r="I669" s="311"/>
      <c r="J669" s="311"/>
      <c r="K669" s="311"/>
      <c r="L669" s="311"/>
      <c r="M669" s="311"/>
      <c r="N669" s="311"/>
      <c r="O669" s="311"/>
      <c r="P669" s="311"/>
      <c r="Q669" s="311"/>
      <c r="R669" s="311"/>
      <c r="S669" s="311"/>
      <c r="T669" s="311"/>
      <c r="U669" s="311"/>
      <c r="V669" s="311"/>
      <c r="W669" s="311"/>
      <c r="X669" s="311"/>
      <c r="Y669" s="311"/>
      <c r="Z669" s="311"/>
    </row>
    <row r="670" ht="13.5" customHeight="1">
      <c r="A670" s="311"/>
      <c r="B670" s="311"/>
      <c r="C670" s="311"/>
      <c r="E670" s="311"/>
      <c r="F670" s="311"/>
      <c r="G670" s="311"/>
      <c r="H670" s="311"/>
      <c r="I670" s="311"/>
      <c r="J670" s="311"/>
      <c r="K670" s="311"/>
      <c r="L670" s="311"/>
      <c r="M670" s="311"/>
      <c r="N670" s="311"/>
      <c r="O670" s="311"/>
      <c r="P670" s="311"/>
      <c r="Q670" s="311"/>
      <c r="R670" s="311"/>
      <c r="S670" s="311"/>
      <c r="T670" s="311"/>
      <c r="U670" s="311"/>
      <c r="V670" s="311"/>
      <c r="W670" s="311"/>
      <c r="X670" s="311"/>
      <c r="Y670" s="311"/>
      <c r="Z670" s="311"/>
    </row>
    <row r="671" ht="13.5" customHeight="1">
      <c r="A671" s="311"/>
      <c r="B671" s="311"/>
      <c r="C671" s="311"/>
      <c r="E671" s="311"/>
      <c r="F671" s="311"/>
      <c r="G671" s="311"/>
      <c r="H671" s="311"/>
      <c r="I671" s="311"/>
      <c r="J671" s="311"/>
      <c r="K671" s="311"/>
      <c r="L671" s="311"/>
      <c r="M671" s="311"/>
      <c r="N671" s="311"/>
      <c r="O671" s="311"/>
      <c r="P671" s="311"/>
      <c r="Q671" s="311"/>
      <c r="R671" s="311"/>
      <c r="S671" s="311"/>
      <c r="T671" s="311"/>
      <c r="U671" s="311"/>
      <c r="V671" s="311"/>
      <c r="W671" s="311"/>
      <c r="X671" s="311"/>
      <c r="Y671" s="311"/>
      <c r="Z671" s="311"/>
    </row>
    <row r="672" ht="13.5" customHeight="1">
      <c r="A672" s="311"/>
      <c r="B672" s="311"/>
      <c r="C672" s="311"/>
      <c r="E672" s="311"/>
      <c r="F672" s="311"/>
      <c r="G672" s="311"/>
      <c r="H672" s="311"/>
      <c r="I672" s="311"/>
      <c r="J672" s="311"/>
      <c r="K672" s="311"/>
      <c r="L672" s="311"/>
      <c r="M672" s="311"/>
      <c r="N672" s="311"/>
      <c r="O672" s="311"/>
      <c r="P672" s="311"/>
      <c r="Q672" s="311"/>
      <c r="R672" s="311"/>
      <c r="S672" s="311"/>
      <c r="T672" s="311"/>
      <c r="U672" s="311"/>
      <c r="V672" s="311"/>
      <c r="W672" s="311"/>
      <c r="X672" s="311"/>
      <c r="Y672" s="311"/>
      <c r="Z672" s="311"/>
    </row>
    <row r="673" ht="13.5" customHeight="1">
      <c r="A673" s="311"/>
      <c r="B673" s="311"/>
      <c r="C673" s="311"/>
      <c r="E673" s="311"/>
      <c r="F673" s="311"/>
      <c r="G673" s="311"/>
      <c r="H673" s="311"/>
      <c r="I673" s="311"/>
      <c r="J673" s="311"/>
      <c r="K673" s="311"/>
      <c r="L673" s="311"/>
      <c r="M673" s="311"/>
      <c r="N673" s="311"/>
      <c r="O673" s="311"/>
      <c r="P673" s="311"/>
      <c r="Q673" s="311"/>
      <c r="R673" s="311"/>
      <c r="S673" s="311"/>
      <c r="T673" s="311"/>
      <c r="U673" s="311"/>
      <c r="V673" s="311"/>
      <c r="W673" s="311"/>
      <c r="X673" s="311"/>
      <c r="Y673" s="311"/>
      <c r="Z673" s="311"/>
    </row>
    <row r="674" ht="13.5" customHeight="1">
      <c r="A674" s="311"/>
      <c r="B674" s="311"/>
      <c r="C674" s="311"/>
      <c r="E674" s="311"/>
      <c r="F674" s="311"/>
      <c r="G674" s="311"/>
      <c r="H674" s="311"/>
      <c r="I674" s="311"/>
      <c r="J674" s="311"/>
      <c r="K674" s="311"/>
      <c r="L674" s="311"/>
      <c r="M674" s="311"/>
      <c r="N674" s="311"/>
      <c r="O674" s="311"/>
      <c r="P674" s="311"/>
      <c r="Q674" s="311"/>
      <c r="R674" s="311"/>
      <c r="S674" s="311"/>
      <c r="T674" s="311"/>
      <c r="U674" s="311"/>
      <c r="V674" s="311"/>
      <c r="W674" s="311"/>
      <c r="X674" s="311"/>
      <c r="Y674" s="311"/>
      <c r="Z674" s="311"/>
    </row>
    <row r="675" ht="13.5" customHeight="1">
      <c r="A675" s="311"/>
      <c r="B675" s="311"/>
      <c r="C675" s="311"/>
      <c r="E675" s="311"/>
      <c r="F675" s="311"/>
      <c r="G675" s="311"/>
      <c r="H675" s="311"/>
      <c r="I675" s="311"/>
      <c r="J675" s="311"/>
      <c r="K675" s="311"/>
      <c r="L675" s="311"/>
      <c r="M675" s="311"/>
      <c r="N675" s="311"/>
      <c r="O675" s="311"/>
      <c r="P675" s="311"/>
      <c r="Q675" s="311"/>
      <c r="R675" s="311"/>
      <c r="S675" s="311"/>
      <c r="T675" s="311"/>
      <c r="U675" s="311"/>
      <c r="V675" s="311"/>
      <c r="W675" s="311"/>
      <c r="X675" s="311"/>
      <c r="Y675" s="311"/>
      <c r="Z675" s="311"/>
    </row>
    <row r="676" ht="13.5" customHeight="1">
      <c r="A676" s="311"/>
      <c r="B676" s="311"/>
      <c r="C676" s="311"/>
      <c r="E676" s="311"/>
      <c r="F676" s="311"/>
      <c r="G676" s="311"/>
      <c r="H676" s="311"/>
      <c r="I676" s="311"/>
      <c r="J676" s="311"/>
      <c r="K676" s="311"/>
      <c r="L676" s="311"/>
      <c r="M676" s="311"/>
      <c r="N676" s="311"/>
      <c r="O676" s="311"/>
      <c r="P676" s="311"/>
      <c r="Q676" s="311"/>
      <c r="R676" s="311"/>
      <c r="S676" s="311"/>
      <c r="T676" s="311"/>
      <c r="U676" s="311"/>
      <c r="V676" s="311"/>
      <c r="W676" s="311"/>
      <c r="X676" s="311"/>
      <c r="Y676" s="311"/>
      <c r="Z676" s="311"/>
    </row>
    <row r="677" ht="13.5" customHeight="1">
      <c r="A677" s="311"/>
      <c r="B677" s="311"/>
      <c r="C677" s="311"/>
      <c r="E677" s="311"/>
      <c r="F677" s="311"/>
      <c r="G677" s="311"/>
      <c r="H677" s="311"/>
      <c r="I677" s="311"/>
      <c r="J677" s="311"/>
      <c r="K677" s="311"/>
      <c r="L677" s="311"/>
      <c r="M677" s="311"/>
      <c r="N677" s="311"/>
      <c r="O677" s="311"/>
      <c r="P677" s="311"/>
      <c r="Q677" s="311"/>
      <c r="R677" s="311"/>
      <c r="S677" s="311"/>
      <c r="T677" s="311"/>
      <c r="U677" s="311"/>
      <c r="V677" s="311"/>
      <c r="W677" s="311"/>
      <c r="X677" s="311"/>
      <c r="Y677" s="311"/>
      <c r="Z677" s="311"/>
    </row>
    <row r="678" ht="13.5" customHeight="1">
      <c r="A678" s="311"/>
      <c r="B678" s="311"/>
      <c r="C678" s="311"/>
      <c r="E678" s="311"/>
      <c r="F678" s="311"/>
      <c r="G678" s="311"/>
      <c r="H678" s="311"/>
      <c r="I678" s="311"/>
      <c r="J678" s="311"/>
      <c r="K678" s="311"/>
      <c r="L678" s="311"/>
      <c r="M678" s="311"/>
      <c r="N678" s="311"/>
      <c r="O678" s="311"/>
      <c r="P678" s="311"/>
      <c r="Q678" s="311"/>
      <c r="R678" s="311"/>
      <c r="S678" s="311"/>
      <c r="T678" s="311"/>
      <c r="U678" s="311"/>
      <c r="V678" s="311"/>
      <c r="W678" s="311"/>
      <c r="X678" s="311"/>
      <c r="Y678" s="311"/>
      <c r="Z678" s="311"/>
    </row>
    <row r="679" ht="13.5" customHeight="1">
      <c r="A679" s="311"/>
      <c r="B679" s="311"/>
      <c r="C679" s="311"/>
      <c r="E679" s="311"/>
      <c r="F679" s="311"/>
      <c r="G679" s="311"/>
      <c r="H679" s="311"/>
      <c r="I679" s="311"/>
      <c r="J679" s="311"/>
      <c r="K679" s="311"/>
      <c r="L679" s="311"/>
      <c r="M679" s="311"/>
      <c r="N679" s="311"/>
      <c r="O679" s="311"/>
      <c r="P679" s="311"/>
      <c r="Q679" s="311"/>
      <c r="R679" s="311"/>
      <c r="S679" s="311"/>
      <c r="T679" s="311"/>
      <c r="U679" s="311"/>
      <c r="V679" s="311"/>
      <c r="W679" s="311"/>
      <c r="X679" s="311"/>
      <c r="Y679" s="311"/>
      <c r="Z679" s="311"/>
    </row>
    <row r="680" ht="13.5" customHeight="1">
      <c r="A680" s="311"/>
      <c r="B680" s="311"/>
      <c r="C680" s="311"/>
      <c r="E680" s="311"/>
      <c r="F680" s="311"/>
      <c r="G680" s="311"/>
      <c r="H680" s="311"/>
      <c r="I680" s="311"/>
      <c r="J680" s="311"/>
      <c r="K680" s="311"/>
      <c r="L680" s="311"/>
      <c r="M680" s="311"/>
      <c r="N680" s="311"/>
      <c r="O680" s="311"/>
      <c r="P680" s="311"/>
      <c r="Q680" s="311"/>
      <c r="R680" s="311"/>
      <c r="S680" s="311"/>
      <c r="T680" s="311"/>
      <c r="U680" s="311"/>
      <c r="V680" s="311"/>
      <c r="W680" s="311"/>
      <c r="X680" s="311"/>
      <c r="Y680" s="311"/>
      <c r="Z680" s="311"/>
    </row>
    <row r="681" ht="13.5" customHeight="1">
      <c r="A681" s="311"/>
      <c r="B681" s="311"/>
      <c r="C681" s="311"/>
      <c r="E681" s="311"/>
      <c r="F681" s="311"/>
      <c r="G681" s="311"/>
      <c r="H681" s="311"/>
      <c r="I681" s="311"/>
      <c r="J681" s="311"/>
      <c r="K681" s="311"/>
      <c r="L681" s="311"/>
      <c r="M681" s="311"/>
      <c r="N681" s="311"/>
      <c r="O681" s="311"/>
      <c r="P681" s="311"/>
      <c r="Q681" s="311"/>
      <c r="R681" s="311"/>
      <c r="S681" s="311"/>
      <c r="T681" s="311"/>
      <c r="U681" s="311"/>
      <c r="V681" s="311"/>
      <c r="W681" s="311"/>
      <c r="X681" s="311"/>
      <c r="Y681" s="311"/>
      <c r="Z681" s="311"/>
    </row>
    <row r="682" ht="13.5" customHeight="1">
      <c r="A682" s="311"/>
      <c r="B682" s="311"/>
      <c r="C682" s="311"/>
      <c r="E682" s="311"/>
      <c r="F682" s="311"/>
      <c r="G682" s="311"/>
      <c r="H682" s="311"/>
      <c r="I682" s="311"/>
      <c r="J682" s="311"/>
      <c r="K682" s="311"/>
      <c r="L682" s="311"/>
      <c r="M682" s="311"/>
      <c r="N682" s="311"/>
      <c r="O682" s="311"/>
      <c r="P682" s="311"/>
      <c r="Q682" s="311"/>
      <c r="R682" s="311"/>
      <c r="S682" s="311"/>
      <c r="T682" s="311"/>
      <c r="U682" s="311"/>
      <c r="V682" s="311"/>
      <c r="W682" s="311"/>
      <c r="X682" s="311"/>
      <c r="Y682" s="311"/>
      <c r="Z682" s="311"/>
    </row>
    <row r="683" ht="13.5" customHeight="1">
      <c r="A683" s="311"/>
      <c r="B683" s="311"/>
      <c r="C683" s="311"/>
      <c r="E683" s="311"/>
      <c r="F683" s="311"/>
      <c r="G683" s="311"/>
      <c r="H683" s="311"/>
      <c r="I683" s="311"/>
      <c r="J683" s="311"/>
      <c r="K683" s="311"/>
      <c r="L683" s="311"/>
      <c r="M683" s="311"/>
      <c r="N683" s="311"/>
      <c r="O683" s="311"/>
      <c r="P683" s="311"/>
      <c r="Q683" s="311"/>
      <c r="R683" s="311"/>
      <c r="S683" s="311"/>
      <c r="T683" s="311"/>
      <c r="U683" s="311"/>
      <c r="V683" s="311"/>
      <c r="W683" s="311"/>
      <c r="X683" s="311"/>
      <c r="Y683" s="311"/>
      <c r="Z683" s="311"/>
    </row>
    <row r="684" ht="13.5" customHeight="1">
      <c r="A684" s="311"/>
      <c r="B684" s="311"/>
      <c r="C684" s="311"/>
      <c r="E684" s="311"/>
      <c r="F684" s="311"/>
      <c r="G684" s="311"/>
      <c r="H684" s="311"/>
      <c r="I684" s="311"/>
      <c r="J684" s="311"/>
      <c r="K684" s="311"/>
      <c r="L684" s="311"/>
      <c r="M684" s="311"/>
      <c r="N684" s="311"/>
      <c r="O684" s="311"/>
      <c r="P684" s="311"/>
      <c r="Q684" s="311"/>
      <c r="R684" s="311"/>
      <c r="S684" s="311"/>
      <c r="T684" s="311"/>
      <c r="U684" s="311"/>
      <c r="V684" s="311"/>
      <c r="W684" s="311"/>
      <c r="X684" s="311"/>
      <c r="Y684" s="311"/>
      <c r="Z684" s="311"/>
    </row>
    <row r="685" ht="13.5" customHeight="1">
      <c r="A685" s="311"/>
      <c r="B685" s="311"/>
      <c r="C685" s="311"/>
      <c r="E685" s="311"/>
      <c r="F685" s="311"/>
      <c r="G685" s="311"/>
      <c r="H685" s="311"/>
      <c r="I685" s="311"/>
      <c r="J685" s="311"/>
      <c r="K685" s="311"/>
      <c r="L685" s="311"/>
      <c r="M685" s="311"/>
      <c r="N685" s="311"/>
      <c r="O685" s="311"/>
      <c r="P685" s="311"/>
      <c r="Q685" s="311"/>
      <c r="R685" s="311"/>
      <c r="S685" s="311"/>
      <c r="T685" s="311"/>
      <c r="U685" s="311"/>
      <c r="V685" s="311"/>
      <c r="W685" s="311"/>
      <c r="X685" s="311"/>
      <c r="Y685" s="311"/>
      <c r="Z685" s="311"/>
    </row>
    <row r="686" ht="13.5" customHeight="1">
      <c r="A686" s="311"/>
      <c r="B686" s="311"/>
      <c r="C686" s="311"/>
      <c r="E686" s="311"/>
      <c r="F686" s="311"/>
      <c r="G686" s="311"/>
      <c r="H686" s="311"/>
      <c r="I686" s="311"/>
      <c r="J686" s="311"/>
      <c r="K686" s="311"/>
      <c r="L686" s="311"/>
      <c r="M686" s="311"/>
      <c r="N686" s="311"/>
      <c r="O686" s="311"/>
      <c r="P686" s="311"/>
      <c r="Q686" s="311"/>
      <c r="R686" s="311"/>
      <c r="S686" s="311"/>
      <c r="T686" s="311"/>
      <c r="U686" s="311"/>
      <c r="V686" s="311"/>
      <c r="W686" s="311"/>
      <c r="X686" s="311"/>
      <c r="Y686" s="311"/>
      <c r="Z686" s="311"/>
    </row>
    <row r="687" ht="13.5" customHeight="1">
      <c r="A687" s="311"/>
      <c r="B687" s="311"/>
      <c r="C687" s="311"/>
      <c r="E687" s="311"/>
      <c r="F687" s="311"/>
      <c r="G687" s="311"/>
      <c r="H687" s="311"/>
      <c r="I687" s="311"/>
      <c r="J687" s="311"/>
      <c r="K687" s="311"/>
      <c r="L687" s="311"/>
      <c r="M687" s="311"/>
      <c r="N687" s="311"/>
      <c r="O687" s="311"/>
      <c r="P687" s="311"/>
      <c r="Q687" s="311"/>
      <c r="R687" s="311"/>
      <c r="S687" s="311"/>
      <c r="T687" s="311"/>
      <c r="U687" s="311"/>
      <c r="V687" s="311"/>
      <c r="W687" s="311"/>
      <c r="X687" s="311"/>
      <c r="Y687" s="311"/>
      <c r="Z687" s="311"/>
    </row>
    <row r="688" ht="13.5" customHeight="1">
      <c r="A688" s="311"/>
      <c r="B688" s="311"/>
      <c r="C688" s="311"/>
      <c r="E688" s="311"/>
      <c r="F688" s="311"/>
      <c r="G688" s="311"/>
      <c r="H688" s="311"/>
      <c r="I688" s="311"/>
      <c r="J688" s="311"/>
      <c r="K688" s="311"/>
      <c r="L688" s="311"/>
      <c r="M688" s="311"/>
      <c r="N688" s="311"/>
      <c r="O688" s="311"/>
      <c r="P688" s="311"/>
      <c r="Q688" s="311"/>
      <c r="R688" s="311"/>
      <c r="S688" s="311"/>
      <c r="T688" s="311"/>
      <c r="U688" s="311"/>
      <c r="V688" s="311"/>
      <c r="W688" s="311"/>
      <c r="X688" s="311"/>
      <c r="Y688" s="311"/>
      <c r="Z688" s="311"/>
    </row>
    <row r="689" ht="13.5" customHeight="1">
      <c r="A689" s="311"/>
      <c r="B689" s="311"/>
      <c r="C689" s="311"/>
      <c r="E689" s="311"/>
      <c r="F689" s="311"/>
      <c r="G689" s="311"/>
      <c r="H689" s="311"/>
      <c r="I689" s="311"/>
      <c r="J689" s="311"/>
      <c r="K689" s="311"/>
      <c r="L689" s="311"/>
      <c r="M689" s="311"/>
      <c r="N689" s="311"/>
      <c r="O689" s="311"/>
      <c r="P689" s="311"/>
      <c r="Q689" s="311"/>
      <c r="R689" s="311"/>
      <c r="S689" s="311"/>
      <c r="T689" s="311"/>
      <c r="U689" s="311"/>
      <c r="V689" s="311"/>
      <c r="W689" s="311"/>
      <c r="X689" s="311"/>
      <c r="Y689" s="311"/>
      <c r="Z689" s="311"/>
    </row>
    <row r="690" ht="13.5" customHeight="1">
      <c r="A690" s="311"/>
      <c r="B690" s="311"/>
      <c r="C690" s="311"/>
      <c r="E690" s="311"/>
      <c r="F690" s="311"/>
      <c r="G690" s="311"/>
      <c r="H690" s="311"/>
      <c r="I690" s="311"/>
      <c r="J690" s="311"/>
      <c r="K690" s="311"/>
      <c r="L690" s="311"/>
      <c r="M690" s="311"/>
      <c r="N690" s="311"/>
      <c r="O690" s="311"/>
      <c r="P690" s="311"/>
      <c r="Q690" s="311"/>
      <c r="R690" s="311"/>
      <c r="S690" s="311"/>
      <c r="T690" s="311"/>
      <c r="U690" s="311"/>
      <c r="V690" s="311"/>
      <c r="W690" s="311"/>
      <c r="X690" s="311"/>
      <c r="Y690" s="311"/>
      <c r="Z690" s="311"/>
    </row>
    <row r="691" ht="13.5" customHeight="1">
      <c r="A691" s="311"/>
      <c r="B691" s="311"/>
      <c r="C691" s="311"/>
      <c r="E691" s="311"/>
      <c r="F691" s="311"/>
      <c r="G691" s="311"/>
      <c r="H691" s="311"/>
      <c r="I691" s="311"/>
      <c r="J691" s="311"/>
      <c r="K691" s="311"/>
      <c r="L691" s="311"/>
      <c r="M691" s="311"/>
      <c r="N691" s="311"/>
      <c r="O691" s="311"/>
      <c r="P691" s="311"/>
      <c r="Q691" s="311"/>
      <c r="R691" s="311"/>
      <c r="S691" s="311"/>
      <c r="T691" s="311"/>
      <c r="U691" s="311"/>
      <c r="V691" s="311"/>
      <c r="W691" s="311"/>
      <c r="X691" s="311"/>
      <c r="Y691" s="311"/>
      <c r="Z691" s="311"/>
    </row>
    <row r="692" ht="13.5" customHeight="1">
      <c r="A692" s="311"/>
      <c r="B692" s="311"/>
      <c r="C692" s="311"/>
      <c r="E692" s="311"/>
      <c r="F692" s="311"/>
      <c r="G692" s="311"/>
      <c r="H692" s="311"/>
      <c r="I692" s="311"/>
      <c r="J692" s="311"/>
      <c r="K692" s="311"/>
      <c r="L692" s="311"/>
      <c r="M692" s="311"/>
      <c r="N692" s="311"/>
      <c r="O692" s="311"/>
      <c r="P692" s="311"/>
      <c r="Q692" s="311"/>
      <c r="R692" s="311"/>
      <c r="S692" s="311"/>
      <c r="T692" s="311"/>
      <c r="U692" s="311"/>
      <c r="V692" s="311"/>
      <c r="W692" s="311"/>
      <c r="X692" s="311"/>
      <c r="Y692" s="311"/>
      <c r="Z692" s="311"/>
    </row>
    <row r="693" ht="13.5" customHeight="1">
      <c r="A693" s="311"/>
      <c r="B693" s="311"/>
      <c r="C693" s="311"/>
      <c r="E693" s="311"/>
      <c r="F693" s="311"/>
      <c r="G693" s="311"/>
      <c r="H693" s="311"/>
      <c r="I693" s="311"/>
      <c r="J693" s="311"/>
      <c r="K693" s="311"/>
      <c r="L693" s="311"/>
      <c r="M693" s="311"/>
      <c r="N693" s="311"/>
      <c r="O693" s="311"/>
      <c r="P693" s="311"/>
      <c r="Q693" s="311"/>
      <c r="R693" s="311"/>
      <c r="S693" s="311"/>
      <c r="T693" s="311"/>
      <c r="U693" s="311"/>
      <c r="V693" s="311"/>
      <c r="W693" s="311"/>
      <c r="X693" s="311"/>
      <c r="Y693" s="311"/>
      <c r="Z693" s="311"/>
    </row>
    <row r="694" ht="13.5" customHeight="1">
      <c r="A694" s="311"/>
      <c r="B694" s="311"/>
      <c r="C694" s="311"/>
      <c r="E694" s="311"/>
      <c r="F694" s="311"/>
      <c r="G694" s="311"/>
      <c r="H694" s="311"/>
      <c r="I694" s="311"/>
      <c r="J694" s="311"/>
      <c r="K694" s="311"/>
      <c r="L694" s="311"/>
      <c r="M694" s="311"/>
      <c r="N694" s="311"/>
      <c r="O694" s="311"/>
      <c r="P694" s="311"/>
      <c r="Q694" s="311"/>
      <c r="R694" s="311"/>
      <c r="S694" s="311"/>
      <c r="T694" s="311"/>
      <c r="U694" s="311"/>
      <c r="V694" s="311"/>
      <c r="W694" s="311"/>
      <c r="X694" s="311"/>
      <c r="Y694" s="311"/>
      <c r="Z694" s="311"/>
    </row>
    <row r="695" ht="13.5" customHeight="1">
      <c r="A695" s="311"/>
      <c r="B695" s="311"/>
      <c r="C695" s="311"/>
      <c r="E695" s="311"/>
      <c r="F695" s="311"/>
      <c r="G695" s="311"/>
      <c r="H695" s="311"/>
      <c r="I695" s="311"/>
      <c r="J695" s="311"/>
      <c r="K695" s="311"/>
      <c r="L695" s="311"/>
      <c r="M695" s="311"/>
      <c r="N695" s="311"/>
      <c r="O695" s="311"/>
      <c r="P695" s="311"/>
      <c r="Q695" s="311"/>
      <c r="R695" s="311"/>
      <c r="S695" s="311"/>
      <c r="T695" s="311"/>
      <c r="U695" s="311"/>
      <c r="V695" s="311"/>
      <c r="W695" s="311"/>
      <c r="X695" s="311"/>
      <c r="Y695" s="311"/>
      <c r="Z695" s="311"/>
    </row>
    <row r="696" ht="13.5" customHeight="1">
      <c r="A696" s="311"/>
      <c r="B696" s="311"/>
      <c r="C696" s="311"/>
      <c r="E696" s="311"/>
      <c r="F696" s="311"/>
      <c r="G696" s="311"/>
      <c r="H696" s="311"/>
      <c r="I696" s="311"/>
      <c r="J696" s="311"/>
      <c r="K696" s="311"/>
      <c r="L696" s="311"/>
      <c r="M696" s="311"/>
      <c r="N696" s="311"/>
      <c r="O696" s="311"/>
      <c r="P696" s="311"/>
      <c r="Q696" s="311"/>
      <c r="R696" s="311"/>
      <c r="S696" s="311"/>
      <c r="T696" s="311"/>
      <c r="U696" s="311"/>
      <c r="V696" s="311"/>
      <c r="W696" s="311"/>
      <c r="X696" s="311"/>
      <c r="Y696" s="311"/>
      <c r="Z696" s="311"/>
    </row>
    <row r="697" ht="13.5" customHeight="1">
      <c r="A697" s="311"/>
      <c r="B697" s="311"/>
      <c r="C697" s="311"/>
      <c r="E697" s="311"/>
      <c r="F697" s="311"/>
      <c r="G697" s="311"/>
      <c r="H697" s="311"/>
      <c r="I697" s="311"/>
      <c r="J697" s="311"/>
      <c r="K697" s="311"/>
      <c r="L697" s="311"/>
      <c r="M697" s="311"/>
      <c r="N697" s="311"/>
      <c r="O697" s="311"/>
      <c r="P697" s="311"/>
      <c r="Q697" s="311"/>
      <c r="R697" s="311"/>
      <c r="S697" s="311"/>
      <c r="T697" s="311"/>
      <c r="U697" s="311"/>
      <c r="V697" s="311"/>
      <c r="W697" s="311"/>
      <c r="X697" s="311"/>
      <c r="Y697" s="311"/>
      <c r="Z697" s="311"/>
    </row>
    <row r="698" ht="13.5" customHeight="1">
      <c r="A698" s="311"/>
      <c r="B698" s="311"/>
      <c r="C698" s="311"/>
      <c r="E698" s="311"/>
      <c r="F698" s="311"/>
      <c r="G698" s="311"/>
      <c r="H698" s="311"/>
      <c r="I698" s="311"/>
      <c r="J698" s="311"/>
      <c r="K698" s="311"/>
      <c r="L698" s="311"/>
      <c r="M698" s="311"/>
      <c r="N698" s="311"/>
      <c r="O698" s="311"/>
      <c r="P698" s="311"/>
      <c r="Q698" s="311"/>
      <c r="R698" s="311"/>
      <c r="S698" s="311"/>
      <c r="T698" s="311"/>
      <c r="U698" s="311"/>
      <c r="V698" s="311"/>
      <c r="W698" s="311"/>
      <c r="X698" s="311"/>
      <c r="Y698" s="311"/>
      <c r="Z698" s="311"/>
    </row>
    <row r="699" ht="13.5" customHeight="1">
      <c r="A699" s="311"/>
      <c r="B699" s="311"/>
      <c r="C699" s="311"/>
      <c r="E699" s="311"/>
      <c r="F699" s="311"/>
      <c r="G699" s="311"/>
      <c r="H699" s="311"/>
      <c r="I699" s="311"/>
      <c r="J699" s="311"/>
      <c r="K699" s="311"/>
      <c r="L699" s="311"/>
      <c r="M699" s="311"/>
      <c r="N699" s="311"/>
      <c r="O699" s="311"/>
      <c r="P699" s="311"/>
      <c r="Q699" s="311"/>
      <c r="R699" s="311"/>
      <c r="S699" s="311"/>
      <c r="T699" s="311"/>
      <c r="U699" s="311"/>
      <c r="V699" s="311"/>
      <c r="W699" s="311"/>
      <c r="X699" s="311"/>
      <c r="Y699" s="311"/>
      <c r="Z699" s="311"/>
    </row>
    <row r="700" ht="13.5" customHeight="1">
      <c r="A700" s="311"/>
      <c r="B700" s="311"/>
      <c r="C700" s="311"/>
      <c r="E700" s="311"/>
      <c r="F700" s="311"/>
      <c r="G700" s="311"/>
      <c r="H700" s="311"/>
      <c r="I700" s="311"/>
      <c r="J700" s="311"/>
      <c r="K700" s="311"/>
      <c r="L700" s="311"/>
      <c r="M700" s="311"/>
      <c r="N700" s="311"/>
      <c r="O700" s="311"/>
      <c r="P700" s="311"/>
      <c r="Q700" s="311"/>
      <c r="R700" s="311"/>
      <c r="S700" s="311"/>
      <c r="T700" s="311"/>
      <c r="U700" s="311"/>
      <c r="V700" s="311"/>
      <c r="W700" s="311"/>
      <c r="X700" s="311"/>
      <c r="Y700" s="311"/>
      <c r="Z700" s="311"/>
    </row>
    <row r="701" ht="13.5" customHeight="1">
      <c r="A701" s="311"/>
      <c r="B701" s="311"/>
      <c r="C701" s="311"/>
      <c r="E701" s="311"/>
      <c r="F701" s="311"/>
      <c r="G701" s="311"/>
      <c r="H701" s="311"/>
      <c r="I701" s="311"/>
      <c r="J701" s="311"/>
      <c r="K701" s="311"/>
      <c r="L701" s="311"/>
      <c r="M701" s="311"/>
      <c r="N701" s="311"/>
      <c r="O701" s="311"/>
      <c r="P701" s="311"/>
      <c r="Q701" s="311"/>
      <c r="R701" s="311"/>
      <c r="S701" s="311"/>
      <c r="T701" s="311"/>
      <c r="U701" s="311"/>
      <c r="V701" s="311"/>
      <c r="W701" s="311"/>
      <c r="X701" s="311"/>
      <c r="Y701" s="311"/>
      <c r="Z701" s="311"/>
    </row>
    <row r="702" ht="13.5" customHeight="1">
      <c r="A702" s="311"/>
      <c r="B702" s="311"/>
      <c r="C702" s="311"/>
      <c r="E702" s="311"/>
      <c r="F702" s="311"/>
      <c r="G702" s="311"/>
      <c r="H702" s="311"/>
      <c r="I702" s="311"/>
      <c r="J702" s="311"/>
      <c r="K702" s="311"/>
      <c r="L702" s="311"/>
      <c r="M702" s="311"/>
      <c r="N702" s="311"/>
      <c r="O702" s="311"/>
      <c r="P702" s="311"/>
      <c r="Q702" s="311"/>
      <c r="R702" s="311"/>
      <c r="S702" s="311"/>
      <c r="T702" s="311"/>
      <c r="U702" s="311"/>
      <c r="V702" s="311"/>
      <c r="W702" s="311"/>
      <c r="X702" s="311"/>
      <c r="Y702" s="311"/>
      <c r="Z702" s="311"/>
    </row>
    <row r="703" ht="13.5" customHeight="1">
      <c r="A703" s="311"/>
      <c r="B703" s="311"/>
      <c r="C703" s="311"/>
      <c r="E703" s="311"/>
      <c r="F703" s="311"/>
      <c r="G703" s="311"/>
      <c r="H703" s="311"/>
      <c r="I703" s="311"/>
      <c r="J703" s="311"/>
      <c r="K703" s="311"/>
      <c r="L703" s="311"/>
      <c r="M703" s="311"/>
      <c r="N703" s="311"/>
      <c r="O703" s="311"/>
      <c r="P703" s="311"/>
      <c r="Q703" s="311"/>
      <c r="R703" s="311"/>
      <c r="S703" s="311"/>
      <c r="T703" s="311"/>
      <c r="U703" s="311"/>
      <c r="V703" s="311"/>
      <c r="W703" s="311"/>
      <c r="X703" s="311"/>
      <c r="Y703" s="311"/>
      <c r="Z703" s="311"/>
    </row>
    <row r="704" ht="13.5" customHeight="1">
      <c r="A704" s="311"/>
      <c r="B704" s="311"/>
      <c r="C704" s="311"/>
      <c r="E704" s="311"/>
      <c r="F704" s="311"/>
      <c r="G704" s="311"/>
      <c r="H704" s="311"/>
      <c r="I704" s="311"/>
      <c r="J704" s="311"/>
      <c r="K704" s="311"/>
      <c r="L704" s="311"/>
      <c r="M704" s="311"/>
      <c r="N704" s="311"/>
      <c r="O704" s="311"/>
      <c r="P704" s="311"/>
      <c r="Q704" s="311"/>
      <c r="R704" s="311"/>
      <c r="S704" s="311"/>
      <c r="T704" s="311"/>
      <c r="U704" s="311"/>
      <c r="V704" s="311"/>
      <c r="W704" s="311"/>
      <c r="X704" s="311"/>
      <c r="Y704" s="311"/>
      <c r="Z704" s="311"/>
    </row>
    <row r="705" ht="13.5" customHeight="1">
      <c r="A705" s="311"/>
      <c r="B705" s="311"/>
      <c r="C705" s="311"/>
      <c r="E705" s="311"/>
      <c r="F705" s="311"/>
      <c r="G705" s="311"/>
      <c r="H705" s="311"/>
      <c r="I705" s="311"/>
      <c r="J705" s="311"/>
      <c r="K705" s="311"/>
      <c r="L705" s="311"/>
      <c r="M705" s="311"/>
      <c r="N705" s="311"/>
      <c r="O705" s="311"/>
      <c r="P705" s="311"/>
      <c r="Q705" s="311"/>
      <c r="R705" s="311"/>
      <c r="S705" s="311"/>
      <c r="T705" s="311"/>
      <c r="U705" s="311"/>
      <c r="V705" s="311"/>
      <c r="W705" s="311"/>
      <c r="X705" s="311"/>
      <c r="Y705" s="311"/>
      <c r="Z705" s="311"/>
    </row>
    <row r="706" ht="13.5" customHeight="1">
      <c r="A706" s="311"/>
      <c r="B706" s="311"/>
      <c r="C706" s="311"/>
      <c r="E706" s="311"/>
      <c r="F706" s="311"/>
      <c r="G706" s="311"/>
      <c r="H706" s="311"/>
      <c r="I706" s="311"/>
      <c r="J706" s="311"/>
      <c r="K706" s="311"/>
      <c r="L706" s="311"/>
      <c r="M706" s="311"/>
      <c r="N706" s="311"/>
      <c r="O706" s="311"/>
      <c r="P706" s="311"/>
      <c r="Q706" s="311"/>
      <c r="R706" s="311"/>
      <c r="S706" s="311"/>
      <c r="T706" s="311"/>
      <c r="U706" s="311"/>
      <c r="V706" s="311"/>
      <c r="W706" s="311"/>
      <c r="X706" s="311"/>
      <c r="Y706" s="311"/>
      <c r="Z706" s="311"/>
    </row>
    <row r="707" ht="13.5" customHeight="1">
      <c r="A707" s="311"/>
      <c r="B707" s="311"/>
      <c r="C707" s="311"/>
      <c r="E707" s="311"/>
      <c r="F707" s="311"/>
      <c r="G707" s="311"/>
      <c r="H707" s="311"/>
      <c r="I707" s="311"/>
      <c r="J707" s="311"/>
      <c r="K707" s="311"/>
      <c r="L707" s="311"/>
      <c r="M707" s="311"/>
      <c r="N707" s="311"/>
      <c r="O707" s="311"/>
      <c r="P707" s="311"/>
      <c r="Q707" s="311"/>
      <c r="R707" s="311"/>
      <c r="S707" s="311"/>
      <c r="T707" s="311"/>
      <c r="U707" s="311"/>
      <c r="V707" s="311"/>
      <c r="W707" s="311"/>
      <c r="X707" s="311"/>
      <c r="Y707" s="311"/>
      <c r="Z707" s="311"/>
    </row>
    <row r="708" ht="13.5" customHeight="1">
      <c r="A708" s="311"/>
      <c r="B708" s="311"/>
      <c r="C708" s="311"/>
      <c r="E708" s="311"/>
      <c r="F708" s="311"/>
      <c r="G708" s="311"/>
      <c r="H708" s="311"/>
      <c r="I708" s="311"/>
      <c r="J708" s="311"/>
      <c r="K708" s="311"/>
      <c r="L708" s="311"/>
      <c r="M708" s="311"/>
      <c r="N708" s="311"/>
      <c r="O708" s="311"/>
      <c r="P708" s="311"/>
      <c r="Q708" s="311"/>
      <c r="R708" s="311"/>
      <c r="S708" s="311"/>
      <c r="T708" s="311"/>
      <c r="U708" s="311"/>
      <c r="V708" s="311"/>
      <c r="W708" s="311"/>
      <c r="X708" s="311"/>
      <c r="Y708" s="311"/>
      <c r="Z708" s="311"/>
    </row>
    <row r="709" ht="13.5" customHeight="1">
      <c r="A709" s="311"/>
      <c r="B709" s="311"/>
      <c r="C709" s="311"/>
      <c r="E709" s="311"/>
      <c r="F709" s="311"/>
      <c r="G709" s="311"/>
      <c r="H709" s="311"/>
      <c r="I709" s="311"/>
      <c r="J709" s="311"/>
      <c r="K709" s="311"/>
      <c r="L709" s="311"/>
      <c r="M709" s="311"/>
      <c r="N709" s="311"/>
      <c r="O709" s="311"/>
      <c r="P709" s="311"/>
      <c r="Q709" s="311"/>
      <c r="R709" s="311"/>
      <c r="S709" s="311"/>
      <c r="T709" s="311"/>
      <c r="U709" s="311"/>
      <c r="V709" s="311"/>
      <c r="W709" s="311"/>
      <c r="X709" s="311"/>
      <c r="Y709" s="311"/>
      <c r="Z709" s="311"/>
    </row>
    <row r="710" ht="13.5" customHeight="1">
      <c r="A710" s="311"/>
      <c r="B710" s="311"/>
      <c r="C710" s="311"/>
      <c r="E710" s="311"/>
      <c r="F710" s="311"/>
      <c r="G710" s="311"/>
      <c r="H710" s="311"/>
      <c r="I710" s="311"/>
      <c r="J710" s="311"/>
      <c r="K710" s="311"/>
      <c r="L710" s="311"/>
      <c r="M710" s="311"/>
      <c r="N710" s="311"/>
      <c r="O710" s="311"/>
      <c r="P710" s="311"/>
      <c r="Q710" s="311"/>
      <c r="R710" s="311"/>
      <c r="S710" s="311"/>
      <c r="T710" s="311"/>
      <c r="U710" s="311"/>
      <c r="V710" s="311"/>
      <c r="W710" s="311"/>
      <c r="X710" s="311"/>
      <c r="Y710" s="311"/>
      <c r="Z710" s="311"/>
    </row>
    <row r="711" ht="13.5" customHeight="1">
      <c r="A711" s="311"/>
      <c r="B711" s="311"/>
      <c r="C711" s="311"/>
      <c r="E711" s="311"/>
      <c r="F711" s="311"/>
      <c r="G711" s="311"/>
      <c r="H711" s="311"/>
      <c r="I711" s="311"/>
      <c r="J711" s="311"/>
      <c r="K711" s="311"/>
      <c r="L711" s="311"/>
      <c r="M711" s="311"/>
      <c r="N711" s="311"/>
      <c r="O711" s="311"/>
      <c r="P711" s="311"/>
      <c r="Q711" s="311"/>
      <c r="R711" s="311"/>
      <c r="S711" s="311"/>
      <c r="T711" s="311"/>
      <c r="U711" s="311"/>
      <c r="V711" s="311"/>
      <c r="W711" s="311"/>
      <c r="X711" s="311"/>
      <c r="Y711" s="311"/>
      <c r="Z711" s="311"/>
    </row>
    <row r="712" ht="13.5" customHeight="1">
      <c r="A712" s="311"/>
      <c r="B712" s="311"/>
      <c r="C712" s="311"/>
      <c r="E712" s="311"/>
      <c r="F712" s="311"/>
      <c r="G712" s="311"/>
      <c r="H712" s="311"/>
      <c r="I712" s="311"/>
      <c r="J712" s="311"/>
      <c r="K712" s="311"/>
      <c r="L712" s="311"/>
      <c r="M712" s="311"/>
      <c r="N712" s="311"/>
      <c r="O712" s="311"/>
      <c r="P712" s="311"/>
      <c r="Q712" s="311"/>
      <c r="R712" s="311"/>
      <c r="S712" s="311"/>
      <c r="T712" s="311"/>
      <c r="U712" s="311"/>
      <c r="V712" s="311"/>
      <c r="W712" s="311"/>
      <c r="X712" s="311"/>
      <c r="Y712" s="311"/>
      <c r="Z712" s="311"/>
    </row>
    <row r="713" ht="13.5" customHeight="1">
      <c r="A713" s="311"/>
      <c r="B713" s="311"/>
      <c r="C713" s="311"/>
      <c r="E713" s="311"/>
      <c r="F713" s="311"/>
      <c r="G713" s="311"/>
      <c r="H713" s="311"/>
      <c r="I713" s="311"/>
      <c r="J713" s="311"/>
      <c r="K713" s="311"/>
      <c r="L713" s="311"/>
      <c r="M713" s="311"/>
      <c r="N713" s="311"/>
      <c r="O713" s="311"/>
      <c r="P713" s="311"/>
      <c r="Q713" s="311"/>
      <c r="R713" s="311"/>
      <c r="S713" s="311"/>
      <c r="T713" s="311"/>
      <c r="U713" s="311"/>
      <c r="V713" s="311"/>
      <c r="W713" s="311"/>
      <c r="X713" s="311"/>
      <c r="Y713" s="311"/>
      <c r="Z713" s="311"/>
    </row>
    <row r="714" ht="13.5" customHeight="1">
      <c r="A714" s="311"/>
      <c r="B714" s="311"/>
      <c r="C714" s="311"/>
      <c r="E714" s="311"/>
      <c r="F714" s="311"/>
      <c r="G714" s="311"/>
      <c r="H714" s="311"/>
      <c r="I714" s="311"/>
      <c r="J714" s="311"/>
      <c r="K714" s="311"/>
      <c r="L714" s="311"/>
      <c r="M714" s="311"/>
      <c r="N714" s="311"/>
      <c r="O714" s="311"/>
      <c r="P714" s="311"/>
      <c r="Q714" s="311"/>
      <c r="R714" s="311"/>
      <c r="S714" s="311"/>
      <c r="T714" s="311"/>
      <c r="U714" s="311"/>
      <c r="V714" s="311"/>
      <c r="W714" s="311"/>
      <c r="X714" s="311"/>
      <c r="Y714" s="311"/>
      <c r="Z714" s="311"/>
    </row>
    <row r="715" ht="13.5" customHeight="1">
      <c r="A715" s="311"/>
      <c r="B715" s="311"/>
      <c r="C715" s="311"/>
      <c r="E715" s="311"/>
      <c r="F715" s="311"/>
      <c r="G715" s="311"/>
      <c r="H715" s="311"/>
      <c r="I715" s="311"/>
      <c r="J715" s="311"/>
      <c r="K715" s="311"/>
      <c r="L715" s="311"/>
      <c r="M715" s="311"/>
      <c r="N715" s="311"/>
      <c r="O715" s="311"/>
      <c r="P715" s="311"/>
      <c r="Q715" s="311"/>
      <c r="R715" s="311"/>
      <c r="S715" s="311"/>
      <c r="T715" s="311"/>
      <c r="U715" s="311"/>
      <c r="V715" s="311"/>
      <c r="W715" s="311"/>
      <c r="X715" s="311"/>
      <c r="Y715" s="311"/>
      <c r="Z715" s="311"/>
    </row>
    <row r="716" ht="13.5" customHeight="1">
      <c r="A716" s="311"/>
      <c r="B716" s="311"/>
      <c r="C716" s="311"/>
      <c r="E716" s="311"/>
      <c r="F716" s="311"/>
      <c r="G716" s="311"/>
      <c r="H716" s="311"/>
      <c r="I716" s="311"/>
      <c r="J716" s="311"/>
      <c r="K716" s="311"/>
      <c r="L716" s="311"/>
      <c r="M716" s="311"/>
      <c r="N716" s="311"/>
      <c r="O716" s="311"/>
      <c r="P716" s="311"/>
      <c r="Q716" s="311"/>
      <c r="R716" s="311"/>
      <c r="S716" s="311"/>
      <c r="T716" s="311"/>
      <c r="U716" s="311"/>
      <c r="V716" s="311"/>
      <c r="W716" s="311"/>
      <c r="X716" s="311"/>
      <c r="Y716" s="311"/>
      <c r="Z716" s="311"/>
    </row>
    <row r="717" ht="13.5" customHeight="1">
      <c r="A717" s="311"/>
      <c r="B717" s="311"/>
      <c r="C717" s="311"/>
      <c r="E717" s="311"/>
      <c r="F717" s="311"/>
      <c r="G717" s="311"/>
      <c r="H717" s="311"/>
      <c r="I717" s="311"/>
      <c r="J717" s="311"/>
      <c r="K717" s="311"/>
      <c r="L717" s="311"/>
      <c r="M717" s="311"/>
      <c r="N717" s="311"/>
      <c r="O717" s="311"/>
      <c r="P717" s="311"/>
      <c r="Q717" s="311"/>
      <c r="R717" s="311"/>
      <c r="S717" s="311"/>
      <c r="T717" s="311"/>
      <c r="U717" s="311"/>
      <c r="V717" s="311"/>
      <c r="W717" s="311"/>
      <c r="X717" s="311"/>
      <c r="Y717" s="311"/>
      <c r="Z717" s="311"/>
    </row>
    <row r="718" ht="13.5" customHeight="1">
      <c r="A718" s="311"/>
      <c r="B718" s="311"/>
      <c r="C718" s="311"/>
      <c r="E718" s="311"/>
      <c r="F718" s="311"/>
      <c r="G718" s="311"/>
      <c r="H718" s="311"/>
      <c r="I718" s="311"/>
      <c r="J718" s="311"/>
      <c r="K718" s="311"/>
      <c r="L718" s="311"/>
      <c r="M718" s="311"/>
      <c r="N718" s="311"/>
      <c r="O718" s="311"/>
      <c r="P718" s="311"/>
      <c r="Q718" s="311"/>
      <c r="R718" s="311"/>
      <c r="S718" s="311"/>
      <c r="T718" s="311"/>
      <c r="U718" s="311"/>
      <c r="V718" s="311"/>
      <c r="W718" s="311"/>
      <c r="X718" s="311"/>
      <c r="Y718" s="311"/>
      <c r="Z718" s="311"/>
    </row>
    <row r="719" ht="13.5" customHeight="1">
      <c r="A719" s="311"/>
      <c r="B719" s="311"/>
      <c r="C719" s="311"/>
      <c r="E719" s="311"/>
      <c r="F719" s="311"/>
      <c r="G719" s="311"/>
      <c r="H719" s="311"/>
      <c r="I719" s="311"/>
      <c r="J719" s="311"/>
      <c r="K719" s="311"/>
      <c r="L719" s="311"/>
      <c r="M719" s="311"/>
      <c r="N719" s="311"/>
      <c r="O719" s="311"/>
      <c r="P719" s="311"/>
      <c r="Q719" s="311"/>
      <c r="R719" s="311"/>
      <c r="S719" s="311"/>
      <c r="T719" s="311"/>
      <c r="U719" s="311"/>
      <c r="V719" s="311"/>
      <c r="W719" s="311"/>
      <c r="X719" s="311"/>
      <c r="Y719" s="311"/>
      <c r="Z719" s="311"/>
    </row>
    <row r="720" ht="13.5" customHeight="1">
      <c r="A720" s="311"/>
      <c r="B720" s="311"/>
      <c r="C720" s="311"/>
      <c r="E720" s="311"/>
      <c r="F720" s="311"/>
      <c r="G720" s="311"/>
      <c r="H720" s="311"/>
      <c r="I720" s="311"/>
      <c r="J720" s="311"/>
      <c r="K720" s="311"/>
      <c r="L720" s="311"/>
      <c r="M720" s="311"/>
      <c r="N720" s="311"/>
      <c r="O720" s="311"/>
      <c r="P720" s="311"/>
      <c r="Q720" s="311"/>
      <c r="R720" s="311"/>
      <c r="S720" s="311"/>
      <c r="T720" s="311"/>
      <c r="U720" s="311"/>
      <c r="V720" s="311"/>
      <c r="W720" s="311"/>
      <c r="X720" s="311"/>
      <c r="Y720" s="311"/>
      <c r="Z720" s="311"/>
    </row>
    <row r="721" ht="13.5" customHeight="1">
      <c r="A721" s="311"/>
      <c r="B721" s="311"/>
      <c r="C721" s="311"/>
      <c r="E721" s="311"/>
      <c r="F721" s="311"/>
      <c r="G721" s="311"/>
      <c r="H721" s="311"/>
      <c r="I721" s="311"/>
      <c r="J721" s="311"/>
      <c r="K721" s="311"/>
      <c r="L721" s="311"/>
      <c r="M721" s="311"/>
      <c r="N721" s="311"/>
      <c r="O721" s="311"/>
      <c r="P721" s="311"/>
      <c r="Q721" s="311"/>
      <c r="R721" s="311"/>
      <c r="S721" s="311"/>
      <c r="T721" s="311"/>
      <c r="U721" s="311"/>
      <c r="V721" s="311"/>
      <c r="W721" s="311"/>
      <c r="X721" s="311"/>
      <c r="Y721" s="311"/>
      <c r="Z721" s="311"/>
    </row>
    <row r="722" ht="13.5" customHeight="1">
      <c r="A722" s="311"/>
      <c r="B722" s="311"/>
      <c r="C722" s="311"/>
      <c r="E722" s="311"/>
      <c r="F722" s="311"/>
      <c r="G722" s="311"/>
      <c r="H722" s="311"/>
      <c r="I722" s="311"/>
      <c r="J722" s="311"/>
      <c r="K722" s="311"/>
      <c r="L722" s="311"/>
      <c r="M722" s="311"/>
      <c r="N722" s="311"/>
      <c r="O722" s="311"/>
      <c r="P722" s="311"/>
      <c r="Q722" s="311"/>
      <c r="R722" s="311"/>
      <c r="S722" s="311"/>
      <c r="T722" s="311"/>
      <c r="U722" s="311"/>
      <c r="V722" s="311"/>
      <c r="W722" s="311"/>
      <c r="X722" s="311"/>
      <c r="Y722" s="311"/>
      <c r="Z722" s="311"/>
    </row>
    <row r="723" ht="13.5" customHeight="1">
      <c r="A723" s="311"/>
      <c r="B723" s="311"/>
      <c r="C723" s="311"/>
      <c r="E723" s="311"/>
      <c r="F723" s="311"/>
      <c r="G723" s="311"/>
      <c r="H723" s="311"/>
      <c r="I723" s="311"/>
      <c r="J723" s="311"/>
      <c r="K723" s="311"/>
      <c r="L723" s="311"/>
      <c r="M723" s="311"/>
      <c r="N723" s="311"/>
      <c r="O723" s="311"/>
      <c r="P723" s="311"/>
      <c r="Q723" s="311"/>
      <c r="R723" s="311"/>
      <c r="S723" s="311"/>
      <c r="T723" s="311"/>
      <c r="U723" s="311"/>
      <c r="V723" s="311"/>
      <c r="W723" s="311"/>
      <c r="X723" s="311"/>
      <c r="Y723" s="311"/>
      <c r="Z723" s="311"/>
    </row>
    <row r="724" ht="13.5" customHeight="1">
      <c r="A724" s="311"/>
      <c r="B724" s="311"/>
      <c r="C724" s="311"/>
      <c r="E724" s="311"/>
      <c r="F724" s="311"/>
      <c r="G724" s="311"/>
      <c r="H724" s="311"/>
      <c r="I724" s="311"/>
      <c r="J724" s="311"/>
      <c r="K724" s="311"/>
      <c r="L724" s="311"/>
      <c r="M724" s="311"/>
      <c r="N724" s="311"/>
      <c r="O724" s="311"/>
      <c r="P724" s="311"/>
      <c r="Q724" s="311"/>
      <c r="R724" s="311"/>
      <c r="S724" s="311"/>
      <c r="T724" s="311"/>
      <c r="U724" s="311"/>
      <c r="V724" s="311"/>
      <c r="W724" s="311"/>
      <c r="X724" s="311"/>
      <c r="Y724" s="311"/>
      <c r="Z724" s="311"/>
    </row>
    <row r="725" ht="13.5" customHeight="1">
      <c r="A725" s="311"/>
      <c r="B725" s="311"/>
      <c r="C725" s="311"/>
      <c r="E725" s="311"/>
      <c r="F725" s="311"/>
      <c r="G725" s="311"/>
      <c r="H725" s="311"/>
      <c r="I725" s="311"/>
      <c r="J725" s="311"/>
      <c r="K725" s="311"/>
      <c r="L725" s="311"/>
      <c r="M725" s="311"/>
      <c r="N725" s="311"/>
      <c r="O725" s="311"/>
      <c r="P725" s="311"/>
      <c r="Q725" s="311"/>
      <c r="R725" s="311"/>
      <c r="S725" s="311"/>
      <c r="T725" s="311"/>
      <c r="U725" s="311"/>
      <c r="V725" s="311"/>
      <c r="W725" s="311"/>
      <c r="X725" s="311"/>
      <c r="Y725" s="311"/>
      <c r="Z725" s="311"/>
    </row>
    <row r="726" ht="13.5" customHeight="1">
      <c r="A726" s="311"/>
      <c r="B726" s="311"/>
      <c r="C726" s="311"/>
      <c r="E726" s="311"/>
      <c r="F726" s="311"/>
      <c r="G726" s="311"/>
      <c r="H726" s="311"/>
      <c r="I726" s="311"/>
      <c r="J726" s="311"/>
      <c r="K726" s="311"/>
      <c r="L726" s="311"/>
      <c r="M726" s="311"/>
      <c r="N726" s="311"/>
      <c r="O726" s="311"/>
      <c r="P726" s="311"/>
      <c r="Q726" s="311"/>
      <c r="R726" s="311"/>
      <c r="S726" s="311"/>
      <c r="T726" s="311"/>
      <c r="U726" s="311"/>
      <c r="V726" s="311"/>
      <c r="W726" s="311"/>
      <c r="X726" s="311"/>
      <c r="Y726" s="311"/>
      <c r="Z726" s="311"/>
    </row>
    <row r="727" ht="13.5" customHeight="1">
      <c r="A727" s="311"/>
      <c r="B727" s="311"/>
      <c r="C727" s="311"/>
      <c r="E727" s="311"/>
      <c r="F727" s="311"/>
      <c r="G727" s="311"/>
      <c r="H727" s="311"/>
      <c r="I727" s="311"/>
      <c r="J727" s="311"/>
      <c r="K727" s="311"/>
      <c r="L727" s="311"/>
      <c r="M727" s="311"/>
      <c r="N727" s="311"/>
      <c r="O727" s="311"/>
      <c r="P727" s="311"/>
      <c r="Q727" s="311"/>
      <c r="R727" s="311"/>
      <c r="S727" s="311"/>
      <c r="T727" s="311"/>
      <c r="U727" s="311"/>
      <c r="V727" s="311"/>
      <c r="W727" s="311"/>
      <c r="X727" s="311"/>
      <c r="Y727" s="311"/>
      <c r="Z727" s="311"/>
    </row>
    <row r="728" ht="13.5" customHeight="1">
      <c r="A728" s="311"/>
      <c r="B728" s="311"/>
      <c r="C728" s="311"/>
      <c r="E728" s="311"/>
      <c r="F728" s="311"/>
      <c r="G728" s="311"/>
      <c r="H728" s="311"/>
      <c r="I728" s="311"/>
      <c r="J728" s="311"/>
      <c r="K728" s="311"/>
      <c r="L728" s="311"/>
      <c r="M728" s="311"/>
      <c r="N728" s="311"/>
      <c r="O728" s="311"/>
      <c r="P728" s="311"/>
      <c r="Q728" s="311"/>
      <c r="R728" s="311"/>
      <c r="S728" s="311"/>
      <c r="T728" s="311"/>
      <c r="U728" s="311"/>
      <c r="V728" s="311"/>
      <c r="W728" s="311"/>
      <c r="X728" s="311"/>
      <c r="Y728" s="311"/>
      <c r="Z728" s="311"/>
    </row>
    <row r="729" ht="13.5" customHeight="1">
      <c r="A729" s="311"/>
      <c r="B729" s="311"/>
      <c r="C729" s="311"/>
      <c r="E729" s="311"/>
      <c r="F729" s="311"/>
      <c r="G729" s="311"/>
      <c r="H729" s="311"/>
      <c r="I729" s="311"/>
      <c r="J729" s="311"/>
      <c r="K729" s="311"/>
      <c r="L729" s="311"/>
      <c r="M729" s="311"/>
      <c r="N729" s="311"/>
      <c r="O729" s="311"/>
      <c r="P729" s="311"/>
      <c r="Q729" s="311"/>
      <c r="R729" s="311"/>
      <c r="S729" s="311"/>
      <c r="T729" s="311"/>
      <c r="U729" s="311"/>
      <c r="V729" s="311"/>
      <c r="W729" s="311"/>
      <c r="X729" s="311"/>
      <c r="Y729" s="311"/>
      <c r="Z729" s="311"/>
    </row>
    <row r="730" ht="13.5" customHeight="1">
      <c r="A730" s="311"/>
      <c r="B730" s="311"/>
      <c r="C730" s="311"/>
      <c r="E730" s="311"/>
      <c r="F730" s="311"/>
      <c r="G730" s="311"/>
      <c r="H730" s="311"/>
      <c r="I730" s="311"/>
      <c r="J730" s="311"/>
      <c r="K730" s="311"/>
      <c r="L730" s="311"/>
      <c r="M730" s="311"/>
      <c r="N730" s="311"/>
      <c r="O730" s="311"/>
      <c r="P730" s="311"/>
      <c r="Q730" s="311"/>
      <c r="R730" s="311"/>
      <c r="S730" s="311"/>
      <c r="T730" s="311"/>
      <c r="U730" s="311"/>
      <c r="V730" s="311"/>
      <c r="W730" s="311"/>
      <c r="X730" s="311"/>
      <c r="Y730" s="311"/>
      <c r="Z730" s="311"/>
    </row>
    <row r="731" ht="13.5" customHeight="1">
      <c r="A731" s="311"/>
      <c r="B731" s="311"/>
      <c r="C731" s="311"/>
      <c r="E731" s="311"/>
      <c r="F731" s="311"/>
      <c r="G731" s="311"/>
      <c r="H731" s="311"/>
      <c r="I731" s="311"/>
      <c r="J731" s="311"/>
      <c r="K731" s="311"/>
      <c r="L731" s="311"/>
      <c r="M731" s="311"/>
      <c r="N731" s="311"/>
      <c r="O731" s="311"/>
      <c r="P731" s="311"/>
      <c r="Q731" s="311"/>
      <c r="R731" s="311"/>
      <c r="S731" s="311"/>
      <c r="T731" s="311"/>
      <c r="U731" s="311"/>
      <c r="V731" s="311"/>
      <c r="W731" s="311"/>
      <c r="X731" s="311"/>
      <c r="Y731" s="311"/>
      <c r="Z731" s="311"/>
    </row>
    <row r="732" ht="13.5" customHeight="1">
      <c r="A732" s="311"/>
      <c r="B732" s="311"/>
      <c r="C732" s="311"/>
      <c r="E732" s="311"/>
      <c r="F732" s="311"/>
      <c r="G732" s="311"/>
      <c r="H732" s="311"/>
      <c r="I732" s="311"/>
      <c r="J732" s="311"/>
      <c r="K732" s="311"/>
      <c r="L732" s="311"/>
      <c r="M732" s="311"/>
      <c r="N732" s="311"/>
      <c r="O732" s="311"/>
      <c r="P732" s="311"/>
      <c r="Q732" s="311"/>
      <c r="R732" s="311"/>
      <c r="S732" s="311"/>
      <c r="T732" s="311"/>
      <c r="U732" s="311"/>
      <c r="V732" s="311"/>
      <c r="W732" s="311"/>
      <c r="X732" s="311"/>
      <c r="Y732" s="311"/>
      <c r="Z732" s="311"/>
    </row>
    <row r="733" ht="13.5" customHeight="1">
      <c r="A733" s="311"/>
      <c r="B733" s="311"/>
      <c r="C733" s="311"/>
      <c r="E733" s="311"/>
      <c r="F733" s="311"/>
      <c r="G733" s="311"/>
      <c r="H733" s="311"/>
      <c r="I733" s="311"/>
      <c r="J733" s="311"/>
      <c r="K733" s="311"/>
      <c r="L733" s="311"/>
      <c r="M733" s="311"/>
      <c r="N733" s="311"/>
      <c r="O733" s="311"/>
      <c r="P733" s="311"/>
      <c r="Q733" s="311"/>
      <c r="R733" s="311"/>
      <c r="S733" s="311"/>
      <c r="T733" s="311"/>
      <c r="U733" s="311"/>
      <c r="V733" s="311"/>
      <c r="W733" s="311"/>
      <c r="X733" s="311"/>
      <c r="Y733" s="311"/>
      <c r="Z733" s="311"/>
    </row>
    <row r="734" ht="13.5" customHeight="1">
      <c r="A734" s="311"/>
      <c r="B734" s="311"/>
      <c r="C734" s="311"/>
      <c r="E734" s="311"/>
      <c r="F734" s="311"/>
      <c r="G734" s="311"/>
      <c r="H734" s="311"/>
      <c r="I734" s="311"/>
      <c r="J734" s="311"/>
      <c r="K734" s="311"/>
      <c r="L734" s="311"/>
      <c r="M734" s="311"/>
      <c r="N734" s="311"/>
      <c r="O734" s="311"/>
      <c r="P734" s="311"/>
      <c r="Q734" s="311"/>
      <c r="R734" s="311"/>
      <c r="S734" s="311"/>
      <c r="T734" s="311"/>
      <c r="U734" s="311"/>
      <c r="V734" s="311"/>
      <c r="W734" s="311"/>
      <c r="X734" s="311"/>
      <c r="Y734" s="311"/>
      <c r="Z734" s="311"/>
    </row>
    <row r="735" ht="13.5" customHeight="1">
      <c r="A735" s="311"/>
      <c r="B735" s="311"/>
      <c r="C735" s="311"/>
      <c r="E735" s="311"/>
      <c r="F735" s="311"/>
      <c r="G735" s="311"/>
      <c r="H735" s="311"/>
      <c r="I735" s="311"/>
      <c r="J735" s="311"/>
      <c r="K735" s="311"/>
      <c r="L735" s="311"/>
      <c r="M735" s="311"/>
      <c r="N735" s="311"/>
      <c r="O735" s="311"/>
      <c r="P735" s="311"/>
      <c r="Q735" s="311"/>
      <c r="R735" s="311"/>
      <c r="S735" s="311"/>
      <c r="T735" s="311"/>
      <c r="U735" s="311"/>
      <c r="V735" s="311"/>
      <c r="W735" s="311"/>
      <c r="X735" s="311"/>
      <c r="Y735" s="311"/>
      <c r="Z735" s="311"/>
    </row>
    <row r="736" ht="13.5" customHeight="1">
      <c r="A736" s="311"/>
      <c r="B736" s="311"/>
      <c r="C736" s="311"/>
      <c r="E736" s="311"/>
      <c r="F736" s="311"/>
      <c r="G736" s="311"/>
      <c r="H736" s="311"/>
      <c r="I736" s="311"/>
      <c r="J736" s="311"/>
      <c r="K736" s="311"/>
      <c r="L736" s="311"/>
      <c r="M736" s="311"/>
      <c r="N736" s="311"/>
      <c r="O736" s="311"/>
      <c r="P736" s="311"/>
      <c r="Q736" s="311"/>
      <c r="R736" s="311"/>
      <c r="S736" s="311"/>
      <c r="T736" s="311"/>
      <c r="U736" s="311"/>
      <c r="V736" s="311"/>
      <c r="W736" s="311"/>
      <c r="X736" s="311"/>
      <c r="Y736" s="311"/>
      <c r="Z736" s="311"/>
    </row>
    <row r="737" ht="13.5" customHeight="1">
      <c r="A737" s="311"/>
      <c r="B737" s="311"/>
      <c r="C737" s="311"/>
      <c r="E737" s="311"/>
      <c r="F737" s="311"/>
      <c r="G737" s="311"/>
      <c r="H737" s="311"/>
      <c r="I737" s="311"/>
      <c r="J737" s="311"/>
      <c r="K737" s="311"/>
      <c r="L737" s="311"/>
      <c r="M737" s="311"/>
      <c r="N737" s="311"/>
      <c r="O737" s="311"/>
      <c r="P737" s="311"/>
      <c r="Q737" s="311"/>
      <c r="R737" s="311"/>
      <c r="S737" s="311"/>
      <c r="T737" s="311"/>
      <c r="U737" s="311"/>
      <c r="V737" s="311"/>
      <c r="W737" s="311"/>
      <c r="X737" s="311"/>
      <c r="Y737" s="311"/>
      <c r="Z737" s="311"/>
    </row>
    <row r="738" ht="13.5" customHeight="1">
      <c r="A738" s="311"/>
      <c r="B738" s="311"/>
      <c r="C738" s="311"/>
      <c r="E738" s="311"/>
      <c r="F738" s="311"/>
      <c r="G738" s="311"/>
      <c r="H738" s="311"/>
      <c r="I738" s="311"/>
      <c r="J738" s="311"/>
      <c r="K738" s="311"/>
      <c r="L738" s="311"/>
      <c r="M738" s="311"/>
      <c r="N738" s="311"/>
      <c r="O738" s="311"/>
      <c r="P738" s="311"/>
      <c r="Q738" s="311"/>
      <c r="R738" s="311"/>
      <c r="S738" s="311"/>
      <c r="T738" s="311"/>
      <c r="U738" s="311"/>
      <c r="V738" s="311"/>
      <c r="W738" s="311"/>
      <c r="X738" s="311"/>
      <c r="Y738" s="311"/>
      <c r="Z738" s="311"/>
    </row>
    <row r="739" ht="13.5" customHeight="1">
      <c r="A739" s="311"/>
      <c r="B739" s="311"/>
      <c r="C739" s="311"/>
      <c r="E739" s="311"/>
      <c r="F739" s="311"/>
      <c r="G739" s="311"/>
      <c r="H739" s="311"/>
      <c r="I739" s="311"/>
      <c r="J739" s="311"/>
      <c r="K739" s="311"/>
      <c r="L739" s="311"/>
      <c r="M739" s="311"/>
      <c r="N739" s="311"/>
      <c r="O739" s="311"/>
      <c r="P739" s="311"/>
      <c r="Q739" s="311"/>
      <c r="R739" s="311"/>
      <c r="S739" s="311"/>
      <c r="T739" s="311"/>
      <c r="U739" s="311"/>
      <c r="V739" s="311"/>
      <c r="W739" s="311"/>
      <c r="X739" s="311"/>
      <c r="Y739" s="311"/>
      <c r="Z739" s="311"/>
    </row>
    <row r="740" ht="13.5" customHeight="1">
      <c r="A740" s="311"/>
      <c r="B740" s="311"/>
      <c r="C740" s="311"/>
      <c r="E740" s="311"/>
      <c r="F740" s="311"/>
      <c r="G740" s="311"/>
      <c r="H740" s="311"/>
      <c r="I740" s="311"/>
      <c r="J740" s="311"/>
      <c r="K740" s="311"/>
      <c r="L740" s="311"/>
      <c r="M740" s="311"/>
      <c r="N740" s="311"/>
      <c r="O740" s="311"/>
      <c r="P740" s="311"/>
      <c r="Q740" s="311"/>
      <c r="R740" s="311"/>
      <c r="S740" s="311"/>
      <c r="T740" s="311"/>
      <c r="U740" s="311"/>
      <c r="V740" s="311"/>
      <c r="W740" s="311"/>
      <c r="X740" s="311"/>
      <c r="Y740" s="311"/>
      <c r="Z740" s="311"/>
    </row>
    <row r="741" ht="13.5" customHeight="1">
      <c r="A741" s="311"/>
      <c r="B741" s="311"/>
      <c r="C741" s="311"/>
      <c r="E741" s="311"/>
      <c r="F741" s="311"/>
      <c r="G741" s="311"/>
      <c r="H741" s="311"/>
      <c r="I741" s="311"/>
      <c r="J741" s="311"/>
      <c r="K741" s="311"/>
      <c r="L741" s="311"/>
      <c r="M741" s="311"/>
      <c r="N741" s="311"/>
      <c r="O741" s="311"/>
      <c r="P741" s="311"/>
      <c r="Q741" s="311"/>
      <c r="R741" s="311"/>
      <c r="S741" s="311"/>
      <c r="T741" s="311"/>
      <c r="U741" s="311"/>
      <c r="V741" s="311"/>
      <c r="W741" s="311"/>
      <c r="X741" s="311"/>
      <c r="Y741" s="311"/>
      <c r="Z741" s="311"/>
    </row>
    <row r="742" ht="13.5" customHeight="1">
      <c r="A742" s="311"/>
      <c r="B742" s="311"/>
      <c r="C742" s="311"/>
      <c r="E742" s="311"/>
      <c r="F742" s="311"/>
      <c r="G742" s="311"/>
      <c r="H742" s="311"/>
      <c r="I742" s="311"/>
      <c r="J742" s="311"/>
      <c r="K742" s="311"/>
      <c r="L742" s="311"/>
      <c r="M742" s="311"/>
      <c r="N742" s="311"/>
      <c r="O742" s="311"/>
      <c r="P742" s="311"/>
      <c r="Q742" s="311"/>
      <c r="R742" s="311"/>
      <c r="S742" s="311"/>
      <c r="T742" s="311"/>
      <c r="U742" s="311"/>
      <c r="V742" s="311"/>
      <c r="W742" s="311"/>
      <c r="X742" s="311"/>
      <c r="Y742" s="311"/>
      <c r="Z742" s="311"/>
    </row>
    <row r="743" ht="13.5" customHeight="1">
      <c r="A743" s="311"/>
      <c r="B743" s="311"/>
      <c r="C743" s="311"/>
      <c r="E743" s="311"/>
      <c r="F743" s="311"/>
      <c r="G743" s="311"/>
      <c r="H743" s="311"/>
      <c r="I743" s="311"/>
      <c r="J743" s="311"/>
      <c r="K743" s="311"/>
      <c r="L743" s="311"/>
      <c r="M743" s="311"/>
      <c r="N743" s="311"/>
      <c r="O743" s="311"/>
      <c r="P743" s="311"/>
      <c r="Q743" s="311"/>
      <c r="R743" s="311"/>
      <c r="S743" s="311"/>
      <c r="T743" s="311"/>
      <c r="U743" s="311"/>
      <c r="V743" s="311"/>
      <c r="W743" s="311"/>
      <c r="X743" s="311"/>
      <c r="Y743" s="311"/>
      <c r="Z743" s="311"/>
    </row>
    <row r="744" ht="13.5" customHeight="1">
      <c r="A744" s="311"/>
      <c r="B744" s="311"/>
      <c r="C744" s="311"/>
      <c r="E744" s="311"/>
      <c r="F744" s="311"/>
      <c r="G744" s="311"/>
      <c r="H744" s="311"/>
      <c r="I744" s="311"/>
      <c r="J744" s="311"/>
      <c r="K744" s="311"/>
      <c r="L744" s="311"/>
      <c r="M744" s="311"/>
      <c r="N744" s="311"/>
      <c r="O744" s="311"/>
      <c r="P744" s="311"/>
      <c r="Q744" s="311"/>
      <c r="R744" s="311"/>
      <c r="S744" s="311"/>
      <c r="T744" s="311"/>
      <c r="U744" s="311"/>
      <c r="V744" s="311"/>
      <c r="W744" s="311"/>
      <c r="X744" s="311"/>
      <c r="Y744" s="311"/>
      <c r="Z744" s="311"/>
    </row>
    <row r="745" ht="13.5" customHeight="1">
      <c r="A745" s="311"/>
      <c r="B745" s="311"/>
      <c r="C745" s="311"/>
      <c r="E745" s="311"/>
      <c r="F745" s="311"/>
      <c r="G745" s="311"/>
      <c r="H745" s="311"/>
      <c r="I745" s="311"/>
      <c r="J745" s="311"/>
      <c r="K745" s="311"/>
      <c r="L745" s="311"/>
      <c r="M745" s="311"/>
      <c r="N745" s="311"/>
      <c r="O745" s="311"/>
      <c r="P745" s="311"/>
      <c r="Q745" s="311"/>
      <c r="R745" s="311"/>
      <c r="S745" s="311"/>
      <c r="T745" s="311"/>
      <c r="U745" s="311"/>
      <c r="V745" s="311"/>
      <c r="W745" s="311"/>
      <c r="X745" s="311"/>
      <c r="Y745" s="311"/>
      <c r="Z745" s="311"/>
    </row>
    <row r="746" ht="13.5" customHeight="1">
      <c r="A746" s="311"/>
      <c r="B746" s="311"/>
      <c r="C746" s="311"/>
      <c r="E746" s="311"/>
      <c r="F746" s="311"/>
      <c r="G746" s="311"/>
      <c r="H746" s="311"/>
      <c r="I746" s="311"/>
      <c r="J746" s="311"/>
      <c r="K746" s="311"/>
      <c r="L746" s="311"/>
      <c r="M746" s="311"/>
      <c r="N746" s="311"/>
      <c r="O746" s="311"/>
      <c r="P746" s="311"/>
      <c r="Q746" s="311"/>
      <c r="R746" s="311"/>
      <c r="S746" s="311"/>
      <c r="T746" s="311"/>
      <c r="U746" s="311"/>
      <c r="V746" s="311"/>
      <c r="W746" s="311"/>
      <c r="X746" s="311"/>
      <c r="Y746" s="311"/>
      <c r="Z746" s="311"/>
    </row>
    <row r="747" ht="13.5" customHeight="1">
      <c r="A747" s="311"/>
      <c r="B747" s="311"/>
      <c r="C747" s="311"/>
      <c r="E747" s="311"/>
      <c r="F747" s="311"/>
      <c r="G747" s="311"/>
      <c r="H747" s="311"/>
      <c r="I747" s="311"/>
      <c r="J747" s="311"/>
      <c r="K747" s="311"/>
      <c r="L747" s="311"/>
      <c r="M747" s="311"/>
      <c r="N747" s="311"/>
      <c r="O747" s="311"/>
      <c r="P747" s="311"/>
      <c r="Q747" s="311"/>
      <c r="R747" s="311"/>
      <c r="S747" s="311"/>
      <c r="T747" s="311"/>
      <c r="U747" s="311"/>
      <c r="V747" s="311"/>
      <c r="W747" s="311"/>
      <c r="X747" s="311"/>
      <c r="Y747" s="311"/>
      <c r="Z747" s="311"/>
    </row>
    <row r="748" ht="13.5" customHeight="1">
      <c r="A748" s="311"/>
      <c r="B748" s="311"/>
      <c r="C748" s="311"/>
      <c r="E748" s="311"/>
      <c r="F748" s="311"/>
      <c r="G748" s="311"/>
      <c r="H748" s="311"/>
      <c r="I748" s="311"/>
      <c r="J748" s="311"/>
      <c r="K748" s="311"/>
      <c r="L748" s="311"/>
      <c r="M748" s="311"/>
      <c r="N748" s="311"/>
      <c r="O748" s="311"/>
      <c r="P748" s="311"/>
      <c r="Q748" s="311"/>
      <c r="R748" s="311"/>
      <c r="S748" s="311"/>
      <c r="T748" s="311"/>
      <c r="U748" s="311"/>
      <c r="V748" s="311"/>
      <c r="W748" s="311"/>
      <c r="X748" s="311"/>
      <c r="Y748" s="311"/>
      <c r="Z748" s="311"/>
    </row>
    <row r="749" ht="13.5" customHeight="1">
      <c r="A749" s="311"/>
      <c r="B749" s="311"/>
      <c r="C749" s="311"/>
      <c r="E749" s="311"/>
      <c r="F749" s="311"/>
      <c r="G749" s="311"/>
      <c r="H749" s="311"/>
      <c r="I749" s="311"/>
      <c r="J749" s="311"/>
      <c r="K749" s="311"/>
      <c r="L749" s="311"/>
      <c r="M749" s="311"/>
      <c r="N749" s="311"/>
      <c r="O749" s="311"/>
      <c r="P749" s="311"/>
      <c r="Q749" s="311"/>
      <c r="R749" s="311"/>
      <c r="S749" s="311"/>
      <c r="T749" s="311"/>
      <c r="U749" s="311"/>
      <c r="V749" s="311"/>
      <c r="W749" s="311"/>
      <c r="X749" s="311"/>
      <c r="Y749" s="311"/>
      <c r="Z749" s="311"/>
    </row>
    <row r="750" ht="13.5" customHeight="1">
      <c r="A750" s="311"/>
      <c r="B750" s="311"/>
      <c r="C750" s="311"/>
      <c r="E750" s="311"/>
      <c r="F750" s="311"/>
      <c r="G750" s="311"/>
      <c r="H750" s="311"/>
      <c r="I750" s="311"/>
      <c r="J750" s="311"/>
      <c r="K750" s="311"/>
      <c r="L750" s="311"/>
      <c r="M750" s="311"/>
      <c r="N750" s="311"/>
      <c r="O750" s="311"/>
      <c r="P750" s="311"/>
      <c r="Q750" s="311"/>
      <c r="R750" s="311"/>
      <c r="S750" s="311"/>
      <c r="T750" s="311"/>
      <c r="U750" s="311"/>
      <c r="V750" s="311"/>
      <c r="W750" s="311"/>
      <c r="X750" s="311"/>
      <c r="Y750" s="311"/>
      <c r="Z750" s="311"/>
    </row>
    <row r="751" ht="13.5" customHeight="1">
      <c r="A751" s="311"/>
      <c r="B751" s="311"/>
      <c r="C751" s="311"/>
      <c r="E751" s="311"/>
      <c r="F751" s="311"/>
      <c r="G751" s="311"/>
      <c r="H751" s="311"/>
      <c r="I751" s="311"/>
      <c r="J751" s="311"/>
      <c r="K751" s="311"/>
      <c r="L751" s="311"/>
      <c r="M751" s="311"/>
      <c r="N751" s="311"/>
      <c r="O751" s="311"/>
      <c r="P751" s="311"/>
      <c r="Q751" s="311"/>
      <c r="R751" s="311"/>
      <c r="S751" s="311"/>
      <c r="T751" s="311"/>
      <c r="U751" s="311"/>
      <c r="V751" s="311"/>
      <c r="W751" s="311"/>
      <c r="X751" s="311"/>
      <c r="Y751" s="311"/>
      <c r="Z751" s="311"/>
    </row>
    <row r="752" ht="13.5" customHeight="1">
      <c r="A752" s="311"/>
      <c r="B752" s="311"/>
      <c r="C752" s="311"/>
      <c r="E752" s="311"/>
      <c r="F752" s="311"/>
      <c r="G752" s="311"/>
      <c r="H752" s="311"/>
      <c r="I752" s="311"/>
      <c r="J752" s="311"/>
      <c r="K752" s="311"/>
      <c r="L752" s="311"/>
      <c r="M752" s="311"/>
      <c r="N752" s="311"/>
      <c r="O752" s="311"/>
      <c r="P752" s="311"/>
      <c r="Q752" s="311"/>
      <c r="R752" s="311"/>
      <c r="S752" s="311"/>
      <c r="T752" s="311"/>
      <c r="U752" s="311"/>
      <c r="V752" s="311"/>
      <c r="W752" s="311"/>
      <c r="X752" s="311"/>
      <c r="Y752" s="311"/>
      <c r="Z752" s="311"/>
    </row>
    <row r="753" ht="13.5" customHeight="1">
      <c r="A753" s="311"/>
      <c r="B753" s="311"/>
      <c r="C753" s="311"/>
      <c r="E753" s="311"/>
      <c r="F753" s="311"/>
      <c r="G753" s="311"/>
      <c r="H753" s="311"/>
      <c r="I753" s="311"/>
      <c r="J753" s="311"/>
      <c r="K753" s="311"/>
      <c r="L753" s="311"/>
      <c r="M753" s="311"/>
      <c r="N753" s="311"/>
      <c r="O753" s="311"/>
      <c r="P753" s="311"/>
      <c r="Q753" s="311"/>
      <c r="R753" s="311"/>
      <c r="S753" s="311"/>
      <c r="T753" s="311"/>
      <c r="U753" s="311"/>
      <c r="V753" s="311"/>
      <c r="W753" s="311"/>
      <c r="X753" s="311"/>
      <c r="Y753" s="311"/>
      <c r="Z753" s="311"/>
    </row>
    <row r="754" ht="13.5" customHeight="1">
      <c r="A754" s="311"/>
      <c r="B754" s="311"/>
      <c r="C754" s="311"/>
      <c r="E754" s="311"/>
      <c r="F754" s="311"/>
      <c r="G754" s="311"/>
      <c r="H754" s="311"/>
      <c r="I754" s="311"/>
      <c r="J754" s="311"/>
      <c r="K754" s="311"/>
      <c r="L754" s="311"/>
      <c r="M754" s="311"/>
      <c r="N754" s="311"/>
      <c r="O754" s="311"/>
      <c r="P754" s="311"/>
      <c r="Q754" s="311"/>
      <c r="R754" s="311"/>
      <c r="S754" s="311"/>
      <c r="T754" s="311"/>
      <c r="U754" s="311"/>
      <c r="V754" s="311"/>
      <c r="W754" s="311"/>
      <c r="X754" s="311"/>
      <c r="Y754" s="311"/>
      <c r="Z754" s="311"/>
    </row>
    <row r="755" ht="13.5" customHeight="1">
      <c r="A755" s="311"/>
      <c r="B755" s="311"/>
      <c r="C755" s="311"/>
      <c r="E755" s="311"/>
      <c r="F755" s="311"/>
      <c r="G755" s="311"/>
      <c r="H755" s="311"/>
      <c r="I755" s="311"/>
      <c r="J755" s="311"/>
      <c r="K755" s="311"/>
      <c r="L755" s="311"/>
      <c r="M755" s="311"/>
      <c r="N755" s="311"/>
      <c r="O755" s="311"/>
      <c r="P755" s="311"/>
      <c r="Q755" s="311"/>
      <c r="R755" s="311"/>
      <c r="S755" s="311"/>
      <c r="T755" s="311"/>
      <c r="U755" s="311"/>
      <c r="V755" s="311"/>
      <c r="W755" s="311"/>
      <c r="X755" s="311"/>
      <c r="Y755" s="311"/>
      <c r="Z755" s="311"/>
    </row>
    <row r="756" ht="13.5" customHeight="1">
      <c r="A756" s="311"/>
      <c r="B756" s="311"/>
      <c r="C756" s="311"/>
      <c r="E756" s="311"/>
      <c r="F756" s="311"/>
      <c r="G756" s="311"/>
      <c r="H756" s="311"/>
      <c r="I756" s="311"/>
      <c r="J756" s="311"/>
      <c r="K756" s="311"/>
      <c r="L756" s="311"/>
      <c r="M756" s="311"/>
      <c r="N756" s="311"/>
      <c r="O756" s="311"/>
      <c r="P756" s="311"/>
      <c r="Q756" s="311"/>
      <c r="R756" s="311"/>
      <c r="S756" s="311"/>
      <c r="T756" s="311"/>
      <c r="U756" s="311"/>
      <c r="V756" s="311"/>
      <c r="W756" s="311"/>
      <c r="X756" s="311"/>
      <c r="Y756" s="311"/>
      <c r="Z756" s="311"/>
    </row>
    <row r="757" ht="13.5" customHeight="1">
      <c r="A757" s="311"/>
      <c r="B757" s="311"/>
      <c r="C757" s="311"/>
      <c r="E757" s="311"/>
      <c r="F757" s="311"/>
      <c r="G757" s="311"/>
      <c r="H757" s="311"/>
      <c r="I757" s="311"/>
      <c r="J757" s="311"/>
      <c r="K757" s="311"/>
      <c r="L757" s="311"/>
      <c r="M757" s="311"/>
      <c r="N757" s="311"/>
      <c r="O757" s="311"/>
      <c r="P757" s="311"/>
      <c r="Q757" s="311"/>
      <c r="R757" s="311"/>
      <c r="S757" s="311"/>
      <c r="T757" s="311"/>
      <c r="U757" s="311"/>
      <c r="V757" s="311"/>
      <c r="W757" s="311"/>
      <c r="X757" s="311"/>
      <c r="Y757" s="311"/>
      <c r="Z757" s="311"/>
    </row>
    <row r="758" ht="13.5" customHeight="1">
      <c r="A758" s="311"/>
      <c r="B758" s="311"/>
      <c r="C758" s="311"/>
      <c r="E758" s="311"/>
      <c r="F758" s="311"/>
      <c r="G758" s="311"/>
      <c r="H758" s="311"/>
      <c r="I758" s="311"/>
      <c r="J758" s="311"/>
      <c r="K758" s="311"/>
      <c r="L758" s="311"/>
      <c r="M758" s="311"/>
      <c r="N758" s="311"/>
      <c r="O758" s="311"/>
      <c r="P758" s="311"/>
      <c r="Q758" s="311"/>
      <c r="R758" s="311"/>
      <c r="S758" s="311"/>
      <c r="T758" s="311"/>
      <c r="U758" s="311"/>
      <c r="V758" s="311"/>
      <c r="W758" s="311"/>
      <c r="X758" s="311"/>
      <c r="Y758" s="311"/>
      <c r="Z758" s="311"/>
    </row>
    <row r="759" ht="13.5" customHeight="1">
      <c r="A759" s="311"/>
      <c r="B759" s="311"/>
      <c r="C759" s="311"/>
      <c r="E759" s="311"/>
      <c r="F759" s="311"/>
      <c r="G759" s="311"/>
      <c r="H759" s="311"/>
      <c r="I759" s="311"/>
      <c r="J759" s="311"/>
      <c r="K759" s="311"/>
      <c r="L759" s="311"/>
      <c r="M759" s="311"/>
      <c r="N759" s="311"/>
      <c r="O759" s="311"/>
      <c r="P759" s="311"/>
      <c r="Q759" s="311"/>
      <c r="R759" s="311"/>
      <c r="S759" s="311"/>
      <c r="T759" s="311"/>
      <c r="U759" s="311"/>
      <c r="V759" s="311"/>
      <c r="W759" s="311"/>
      <c r="X759" s="311"/>
      <c r="Y759" s="311"/>
      <c r="Z759" s="311"/>
    </row>
    <row r="760" ht="13.5" customHeight="1">
      <c r="A760" s="311"/>
      <c r="B760" s="311"/>
      <c r="C760" s="311"/>
      <c r="E760" s="311"/>
      <c r="F760" s="311"/>
      <c r="G760" s="311"/>
      <c r="H760" s="311"/>
      <c r="I760" s="311"/>
      <c r="J760" s="311"/>
      <c r="K760" s="311"/>
      <c r="L760" s="311"/>
      <c r="M760" s="311"/>
      <c r="N760" s="311"/>
      <c r="O760" s="311"/>
      <c r="P760" s="311"/>
      <c r="Q760" s="311"/>
      <c r="R760" s="311"/>
      <c r="S760" s="311"/>
      <c r="T760" s="311"/>
      <c r="U760" s="311"/>
      <c r="V760" s="311"/>
      <c r="W760" s="311"/>
      <c r="X760" s="311"/>
      <c r="Y760" s="311"/>
      <c r="Z760" s="311"/>
    </row>
    <row r="761" ht="13.5" customHeight="1">
      <c r="A761" s="311"/>
      <c r="B761" s="311"/>
      <c r="C761" s="311"/>
      <c r="E761" s="311"/>
      <c r="F761" s="311"/>
      <c r="G761" s="311"/>
      <c r="H761" s="311"/>
      <c r="I761" s="311"/>
      <c r="J761" s="311"/>
      <c r="K761" s="311"/>
      <c r="L761" s="311"/>
      <c r="M761" s="311"/>
      <c r="N761" s="311"/>
      <c r="O761" s="311"/>
      <c r="P761" s="311"/>
      <c r="Q761" s="311"/>
      <c r="R761" s="311"/>
      <c r="S761" s="311"/>
      <c r="T761" s="311"/>
      <c r="U761" s="311"/>
      <c r="V761" s="311"/>
      <c r="W761" s="311"/>
      <c r="X761" s="311"/>
      <c r="Y761" s="311"/>
      <c r="Z761" s="311"/>
    </row>
    <row r="762" ht="13.5" customHeight="1">
      <c r="A762" s="311"/>
      <c r="B762" s="311"/>
      <c r="C762" s="311"/>
      <c r="E762" s="311"/>
      <c r="F762" s="311"/>
      <c r="G762" s="311"/>
      <c r="H762" s="311"/>
      <c r="I762" s="311"/>
      <c r="J762" s="311"/>
      <c r="K762" s="311"/>
      <c r="L762" s="311"/>
      <c r="M762" s="311"/>
      <c r="N762" s="311"/>
      <c r="O762" s="311"/>
      <c r="P762" s="311"/>
      <c r="Q762" s="311"/>
      <c r="R762" s="311"/>
      <c r="S762" s="311"/>
      <c r="T762" s="311"/>
      <c r="U762" s="311"/>
      <c r="V762" s="311"/>
      <c r="W762" s="311"/>
      <c r="X762" s="311"/>
      <c r="Y762" s="311"/>
      <c r="Z762" s="311"/>
    </row>
    <row r="763" ht="13.5" customHeight="1">
      <c r="A763" s="311"/>
      <c r="B763" s="311"/>
      <c r="C763" s="311"/>
      <c r="E763" s="311"/>
      <c r="F763" s="311"/>
      <c r="G763" s="311"/>
      <c r="H763" s="311"/>
      <c r="I763" s="311"/>
      <c r="J763" s="311"/>
      <c r="K763" s="311"/>
      <c r="L763" s="311"/>
      <c r="M763" s="311"/>
      <c r="N763" s="311"/>
      <c r="O763" s="311"/>
      <c r="P763" s="311"/>
      <c r="Q763" s="311"/>
      <c r="R763" s="311"/>
      <c r="S763" s="311"/>
      <c r="T763" s="311"/>
      <c r="U763" s="311"/>
      <c r="V763" s="311"/>
      <c r="W763" s="311"/>
      <c r="X763" s="311"/>
      <c r="Y763" s="311"/>
      <c r="Z763" s="311"/>
    </row>
    <row r="764" ht="13.5" customHeight="1">
      <c r="A764" s="311"/>
      <c r="B764" s="311"/>
      <c r="C764" s="311"/>
      <c r="E764" s="311"/>
      <c r="F764" s="311"/>
      <c r="G764" s="311"/>
      <c r="H764" s="311"/>
      <c r="I764" s="311"/>
      <c r="J764" s="311"/>
      <c r="K764" s="311"/>
      <c r="L764" s="311"/>
      <c r="M764" s="311"/>
      <c r="N764" s="311"/>
      <c r="O764" s="311"/>
      <c r="P764" s="311"/>
      <c r="Q764" s="311"/>
      <c r="R764" s="311"/>
      <c r="S764" s="311"/>
      <c r="T764" s="311"/>
      <c r="U764" s="311"/>
      <c r="V764" s="311"/>
      <c r="W764" s="311"/>
      <c r="X764" s="311"/>
      <c r="Y764" s="311"/>
      <c r="Z764" s="311"/>
    </row>
    <row r="765" ht="13.5" customHeight="1">
      <c r="A765" s="311"/>
      <c r="B765" s="311"/>
      <c r="C765" s="311"/>
      <c r="E765" s="311"/>
      <c r="F765" s="311"/>
      <c r="G765" s="311"/>
      <c r="H765" s="311"/>
      <c r="I765" s="311"/>
      <c r="J765" s="311"/>
      <c r="K765" s="311"/>
      <c r="L765" s="311"/>
      <c r="M765" s="311"/>
      <c r="N765" s="311"/>
      <c r="O765" s="311"/>
      <c r="P765" s="311"/>
      <c r="Q765" s="311"/>
      <c r="R765" s="311"/>
      <c r="S765" s="311"/>
      <c r="T765" s="311"/>
      <c r="U765" s="311"/>
      <c r="V765" s="311"/>
      <c r="W765" s="311"/>
      <c r="X765" s="311"/>
      <c r="Y765" s="311"/>
      <c r="Z765" s="311"/>
    </row>
    <row r="766" ht="13.5" customHeight="1">
      <c r="A766" s="311"/>
      <c r="B766" s="311"/>
      <c r="C766" s="311"/>
      <c r="E766" s="311"/>
      <c r="F766" s="311"/>
      <c r="G766" s="311"/>
      <c r="H766" s="311"/>
      <c r="I766" s="311"/>
      <c r="J766" s="311"/>
      <c r="K766" s="311"/>
      <c r="L766" s="311"/>
      <c r="M766" s="311"/>
      <c r="N766" s="311"/>
      <c r="O766" s="311"/>
      <c r="P766" s="311"/>
      <c r="Q766" s="311"/>
      <c r="R766" s="311"/>
      <c r="S766" s="311"/>
      <c r="T766" s="311"/>
      <c r="U766" s="311"/>
      <c r="V766" s="311"/>
      <c r="W766" s="311"/>
      <c r="X766" s="311"/>
      <c r="Y766" s="311"/>
      <c r="Z766" s="311"/>
    </row>
    <row r="767" ht="13.5" customHeight="1">
      <c r="A767" s="311"/>
      <c r="B767" s="311"/>
      <c r="C767" s="311"/>
      <c r="E767" s="311"/>
      <c r="F767" s="311"/>
      <c r="G767" s="311"/>
      <c r="H767" s="311"/>
      <c r="I767" s="311"/>
      <c r="J767" s="311"/>
      <c r="K767" s="311"/>
      <c r="L767" s="311"/>
      <c r="M767" s="311"/>
      <c r="N767" s="311"/>
      <c r="O767" s="311"/>
      <c r="P767" s="311"/>
      <c r="Q767" s="311"/>
      <c r="R767" s="311"/>
      <c r="S767" s="311"/>
      <c r="T767" s="311"/>
      <c r="U767" s="311"/>
      <c r="V767" s="311"/>
      <c r="W767" s="311"/>
      <c r="X767" s="311"/>
      <c r="Y767" s="311"/>
      <c r="Z767" s="311"/>
    </row>
    <row r="768" ht="13.5" customHeight="1">
      <c r="A768" s="311"/>
      <c r="B768" s="311"/>
      <c r="C768" s="311"/>
      <c r="E768" s="311"/>
      <c r="F768" s="311"/>
      <c r="G768" s="311"/>
      <c r="H768" s="311"/>
      <c r="I768" s="311"/>
      <c r="J768" s="311"/>
      <c r="K768" s="311"/>
      <c r="L768" s="311"/>
      <c r="M768" s="311"/>
      <c r="N768" s="311"/>
      <c r="O768" s="311"/>
      <c r="P768" s="311"/>
      <c r="Q768" s="311"/>
      <c r="R768" s="311"/>
      <c r="S768" s="311"/>
      <c r="T768" s="311"/>
      <c r="U768" s="311"/>
      <c r="V768" s="311"/>
      <c r="W768" s="311"/>
      <c r="X768" s="311"/>
      <c r="Y768" s="311"/>
      <c r="Z768" s="311"/>
    </row>
    <row r="769" ht="13.5" customHeight="1">
      <c r="A769" s="311"/>
      <c r="B769" s="311"/>
      <c r="C769" s="311"/>
      <c r="E769" s="311"/>
      <c r="F769" s="311"/>
      <c r="G769" s="311"/>
      <c r="H769" s="311"/>
      <c r="I769" s="311"/>
      <c r="J769" s="311"/>
      <c r="K769" s="311"/>
      <c r="L769" s="311"/>
      <c r="M769" s="311"/>
      <c r="N769" s="311"/>
      <c r="O769" s="311"/>
      <c r="P769" s="311"/>
      <c r="Q769" s="311"/>
      <c r="R769" s="311"/>
      <c r="S769" s="311"/>
      <c r="T769" s="311"/>
      <c r="U769" s="311"/>
      <c r="V769" s="311"/>
      <c r="W769" s="311"/>
      <c r="X769" s="311"/>
      <c r="Y769" s="311"/>
      <c r="Z769" s="311"/>
    </row>
    <row r="770" ht="13.5" customHeight="1">
      <c r="A770" s="311"/>
      <c r="B770" s="311"/>
      <c r="C770" s="311"/>
      <c r="E770" s="311"/>
      <c r="F770" s="311"/>
      <c r="G770" s="311"/>
      <c r="H770" s="311"/>
      <c r="I770" s="311"/>
      <c r="J770" s="311"/>
      <c r="K770" s="311"/>
      <c r="L770" s="311"/>
      <c r="M770" s="311"/>
      <c r="N770" s="311"/>
      <c r="O770" s="311"/>
      <c r="P770" s="311"/>
      <c r="Q770" s="311"/>
      <c r="R770" s="311"/>
      <c r="S770" s="311"/>
      <c r="T770" s="311"/>
      <c r="U770" s="311"/>
      <c r="V770" s="311"/>
      <c r="W770" s="311"/>
      <c r="X770" s="311"/>
      <c r="Y770" s="311"/>
      <c r="Z770" s="311"/>
    </row>
    <row r="771" ht="13.5" customHeight="1">
      <c r="A771" s="311"/>
      <c r="B771" s="311"/>
      <c r="C771" s="311"/>
      <c r="E771" s="311"/>
      <c r="F771" s="311"/>
      <c r="G771" s="311"/>
      <c r="H771" s="311"/>
      <c r="I771" s="311"/>
      <c r="J771" s="311"/>
      <c r="K771" s="311"/>
      <c r="L771" s="311"/>
      <c r="M771" s="311"/>
      <c r="N771" s="311"/>
      <c r="O771" s="311"/>
      <c r="P771" s="311"/>
      <c r="Q771" s="311"/>
      <c r="R771" s="311"/>
      <c r="S771" s="311"/>
      <c r="T771" s="311"/>
      <c r="U771" s="311"/>
      <c r="V771" s="311"/>
      <c r="W771" s="311"/>
      <c r="X771" s="311"/>
      <c r="Y771" s="311"/>
      <c r="Z771" s="311"/>
    </row>
    <row r="772" ht="13.5" customHeight="1">
      <c r="A772" s="311"/>
      <c r="B772" s="311"/>
      <c r="C772" s="311"/>
      <c r="E772" s="311"/>
      <c r="F772" s="311"/>
      <c r="G772" s="311"/>
      <c r="H772" s="311"/>
      <c r="I772" s="311"/>
      <c r="J772" s="311"/>
      <c r="K772" s="311"/>
      <c r="L772" s="311"/>
      <c r="M772" s="311"/>
      <c r="N772" s="311"/>
      <c r="O772" s="311"/>
      <c r="P772" s="311"/>
      <c r="Q772" s="311"/>
      <c r="R772" s="311"/>
      <c r="S772" s="311"/>
      <c r="T772" s="311"/>
      <c r="U772" s="311"/>
      <c r="V772" s="311"/>
      <c r="W772" s="311"/>
      <c r="X772" s="311"/>
      <c r="Y772" s="311"/>
      <c r="Z772" s="311"/>
    </row>
    <row r="773" ht="13.5" customHeight="1">
      <c r="A773" s="311"/>
      <c r="B773" s="311"/>
      <c r="C773" s="311"/>
      <c r="E773" s="311"/>
      <c r="F773" s="311"/>
      <c r="G773" s="311"/>
      <c r="H773" s="311"/>
      <c r="I773" s="311"/>
      <c r="J773" s="311"/>
      <c r="K773" s="311"/>
      <c r="L773" s="311"/>
      <c r="M773" s="311"/>
      <c r="N773" s="311"/>
      <c r="O773" s="311"/>
      <c r="P773" s="311"/>
      <c r="Q773" s="311"/>
      <c r="R773" s="311"/>
      <c r="S773" s="311"/>
      <c r="T773" s="311"/>
      <c r="U773" s="311"/>
      <c r="V773" s="311"/>
      <c r="W773" s="311"/>
      <c r="X773" s="311"/>
      <c r="Y773" s="311"/>
      <c r="Z773" s="311"/>
    </row>
    <row r="774" ht="13.5" customHeight="1">
      <c r="A774" s="311"/>
      <c r="B774" s="311"/>
      <c r="C774" s="311"/>
      <c r="E774" s="311"/>
      <c r="F774" s="311"/>
      <c r="G774" s="311"/>
      <c r="H774" s="311"/>
      <c r="I774" s="311"/>
      <c r="J774" s="311"/>
      <c r="K774" s="311"/>
      <c r="L774" s="311"/>
      <c r="M774" s="311"/>
      <c r="N774" s="311"/>
      <c r="O774" s="311"/>
      <c r="P774" s="311"/>
      <c r="Q774" s="311"/>
      <c r="R774" s="311"/>
      <c r="S774" s="311"/>
      <c r="T774" s="311"/>
      <c r="U774" s="311"/>
      <c r="V774" s="311"/>
      <c r="W774" s="311"/>
      <c r="X774" s="311"/>
      <c r="Y774" s="311"/>
      <c r="Z774" s="311"/>
    </row>
    <row r="775" ht="13.5" customHeight="1">
      <c r="A775" s="311"/>
      <c r="B775" s="311"/>
      <c r="C775" s="311"/>
      <c r="E775" s="311"/>
      <c r="F775" s="311"/>
      <c r="G775" s="311"/>
      <c r="H775" s="311"/>
      <c r="I775" s="311"/>
      <c r="J775" s="311"/>
      <c r="K775" s="311"/>
      <c r="L775" s="311"/>
      <c r="M775" s="311"/>
      <c r="N775" s="311"/>
      <c r="O775" s="311"/>
      <c r="P775" s="311"/>
      <c r="Q775" s="311"/>
      <c r="R775" s="311"/>
      <c r="S775" s="311"/>
      <c r="T775" s="311"/>
      <c r="U775" s="311"/>
      <c r="V775" s="311"/>
      <c r="W775" s="311"/>
      <c r="X775" s="311"/>
      <c r="Y775" s="311"/>
      <c r="Z775" s="311"/>
    </row>
    <row r="776" ht="13.5" customHeight="1">
      <c r="A776" s="311"/>
      <c r="B776" s="311"/>
      <c r="C776" s="311"/>
      <c r="E776" s="311"/>
      <c r="F776" s="311"/>
      <c r="G776" s="311"/>
      <c r="H776" s="311"/>
      <c r="I776" s="311"/>
      <c r="J776" s="311"/>
      <c r="K776" s="311"/>
      <c r="L776" s="311"/>
      <c r="M776" s="311"/>
      <c r="N776" s="311"/>
      <c r="O776" s="311"/>
      <c r="P776" s="311"/>
      <c r="Q776" s="311"/>
      <c r="R776" s="311"/>
      <c r="S776" s="311"/>
      <c r="T776" s="311"/>
      <c r="U776" s="311"/>
      <c r="V776" s="311"/>
      <c r="W776" s="311"/>
      <c r="X776" s="311"/>
      <c r="Y776" s="311"/>
      <c r="Z776" s="311"/>
    </row>
    <row r="777" ht="13.5" customHeight="1">
      <c r="A777" s="311"/>
      <c r="B777" s="311"/>
      <c r="C777" s="311"/>
      <c r="E777" s="311"/>
      <c r="F777" s="311"/>
      <c r="G777" s="311"/>
      <c r="H777" s="311"/>
      <c r="I777" s="311"/>
      <c r="J777" s="311"/>
      <c r="K777" s="311"/>
      <c r="L777" s="311"/>
      <c r="M777" s="311"/>
      <c r="N777" s="311"/>
      <c r="O777" s="311"/>
      <c r="P777" s="311"/>
      <c r="Q777" s="311"/>
      <c r="R777" s="311"/>
      <c r="S777" s="311"/>
      <c r="T777" s="311"/>
      <c r="U777" s="311"/>
      <c r="V777" s="311"/>
      <c r="W777" s="311"/>
      <c r="X777" s="311"/>
      <c r="Y777" s="311"/>
      <c r="Z777" s="311"/>
    </row>
    <row r="778" ht="13.5" customHeight="1">
      <c r="A778" s="311"/>
      <c r="B778" s="311"/>
      <c r="C778" s="311"/>
      <c r="E778" s="311"/>
      <c r="F778" s="311"/>
      <c r="G778" s="311"/>
      <c r="H778" s="311"/>
      <c r="I778" s="311"/>
      <c r="J778" s="311"/>
      <c r="K778" s="311"/>
      <c r="L778" s="311"/>
      <c r="M778" s="311"/>
      <c r="N778" s="311"/>
      <c r="O778" s="311"/>
      <c r="P778" s="311"/>
      <c r="Q778" s="311"/>
      <c r="R778" s="311"/>
      <c r="S778" s="311"/>
      <c r="T778" s="311"/>
      <c r="U778" s="311"/>
      <c r="V778" s="311"/>
      <c r="W778" s="311"/>
      <c r="X778" s="311"/>
      <c r="Y778" s="311"/>
      <c r="Z778" s="311"/>
    </row>
    <row r="779" ht="13.5" customHeight="1">
      <c r="A779" s="311"/>
      <c r="B779" s="311"/>
      <c r="C779" s="311"/>
      <c r="E779" s="311"/>
      <c r="F779" s="311"/>
      <c r="G779" s="311"/>
      <c r="H779" s="311"/>
      <c r="I779" s="311"/>
      <c r="J779" s="311"/>
      <c r="K779" s="311"/>
      <c r="L779" s="311"/>
      <c r="M779" s="311"/>
      <c r="N779" s="311"/>
      <c r="O779" s="311"/>
      <c r="P779" s="311"/>
      <c r="Q779" s="311"/>
      <c r="R779" s="311"/>
      <c r="S779" s="311"/>
      <c r="T779" s="311"/>
      <c r="U779" s="311"/>
      <c r="V779" s="311"/>
      <c r="W779" s="311"/>
      <c r="X779" s="311"/>
      <c r="Y779" s="311"/>
      <c r="Z779" s="311"/>
    </row>
    <row r="780" ht="13.5" customHeight="1">
      <c r="A780" s="311"/>
      <c r="B780" s="311"/>
      <c r="C780" s="311"/>
      <c r="E780" s="311"/>
      <c r="F780" s="311"/>
      <c r="G780" s="311"/>
      <c r="H780" s="311"/>
      <c r="I780" s="311"/>
      <c r="J780" s="311"/>
      <c r="K780" s="311"/>
      <c r="L780" s="311"/>
      <c r="M780" s="311"/>
      <c r="N780" s="311"/>
      <c r="O780" s="311"/>
      <c r="P780" s="311"/>
      <c r="Q780" s="311"/>
      <c r="R780" s="311"/>
      <c r="S780" s="311"/>
      <c r="T780" s="311"/>
      <c r="U780" s="311"/>
      <c r="V780" s="311"/>
      <c r="W780" s="311"/>
      <c r="X780" s="311"/>
      <c r="Y780" s="311"/>
      <c r="Z780" s="311"/>
    </row>
    <row r="781" ht="13.5" customHeight="1">
      <c r="A781" s="311"/>
      <c r="B781" s="311"/>
      <c r="C781" s="311"/>
      <c r="E781" s="311"/>
      <c r="F781" s="311"/>
      <c r="G781" s="311"/>
      <c r="H781" s="311"/>
      <c r="I781" s="311"/>
      <c r="J781" s="311"/>
      <c r="K781" s="311"/>
      <c r="L781" s="311"/>
      <c r="M781" s="311"/>
      <c r="N781" s="311"/>
      <c r="O781" s="311"/>
      <c r="P781" s="311"/>
      <c r="Q781" s="311"/>
      <c r="R781" s="311"/>
      <c r="S781" s="311"/>
      <c r="T781" s="311"/>
      <c r="U781" s="311"/>
      <c r="V781" s="311"/>
      <c r="W781" s="311"/>
      <c r="X781" s="311"/>
      <c r="Y781" s="311"/>
      <c r="Z781" s="311"/>
    </row>
    <row r="782" ht="13.5" customHeight="1">
      <c r="A782" s="311"/>
      <c r="B782" s="311"/>
      <c r="C782" s="311"/>
      <c r="E782" s="311"/>
      <c r="F782" s="311"/>
      <c r="G782" s="311"/>
      <c r="H782" s="311"/>
      <c r="I782" s="311"/>
      <c r="J782" s="311"/>
      <c r="K782" s="311"/>
      <c r="L782" s="311"/>
      <c r="M782" s="311"/>
      <c r="N782" s="311"/>
      <c r="O782" s="311"/>
      <c r="P782" s="311"/>
      <c r="Q782" s="311"/>
      <c r="R782" s="311"/>
      <c r="S782" s="311"/>
      <c r="T782" s="311"/>
      <c r="U782" s="311"/>
      <c r="V782" s="311"/>
      <c r="W782" s="311"/>
      <c r="X782" s="311"/>
      <c r="Y782" s="311"/>
      <c r="Z782" s="311"/>
    </row>
    <row r="783" ht="13.5" customHeight="1">
      <c r="A783" s="311"/>
      <c r="B783" s="311"/>
      <c r="C783" s="311"/>
      <c r="E783" s="311"/>
      <c r="F783" s="311"/>
      <c r="G783" s="311"/>
      <c r="H783" s="311"/>
      <c r="I783" s="311"/>
      <c r="J783" s="311"/>
      <c r="K783" s="311"/>
      <c r="L783" s="311"/>
      <c r="M783" s="311"/>
      <c r="N783" s="311"/>
      <c r="O783" s="311"/>
      <c r="P783" s="311"/>
      <c r="Q783" s="311"/>
      <c r="R783" s="311"/>
      <c r="S783" s="311"/>
      <c r="T783" s="311"/>
      <c r="U783" s="311"/>
      <c r="V783" s="311"/>
      <c r="W783" s="311"/>
      <c r="X783" s="311"/>
      <c r="Y783" s="311"/>
      <c r="Z783" s="311"/>
    </row>
    <row r="784" ht="13.5" customHeight="1">
      <c r="A784" s="311"/>
      <c r="B784" s="311"/>
      <c r="C784" s="311"/>
      <c r="E784" s="311"/>
      <c r="F784" s="311"/>
      <c r="G784" s="311"/>
      <c r="H784" s="311"/>
      <c r="I784" s="311"/>
      <c r="J784" s="311"/>
      <c r="K784" s="311"/>
      <c r="L784" s="311"/>
      <c r="M784" s="311"/>
      <c r="N784" s="311"/>
      <c r="O784" s="311"/>
      <c r="P784" s="311"/>
      <c r="Q784" s="311"/>
      <c r="R784" s="311"/>
      <c r="S784" s="311"/>
      <c r="T784" s="311"/>
      <c r="U784" s="311"/>
      <c r="V784" s="311"/>
      <c r="W784" s="311"/>
      <c r="X784" s="311"/>
      <c r="Y784" s="311"/>
      <c r="Z784" s="311"/>
    </row>
    <row r="785" ht="13.5" customHeight="1">
      <c r="A785" s="311"/>
      <c r="B785" s="311"/>
      <c r="C785" s="311"/>
      <c r="E785" s="311"/>
      <c r="F785" s="311"/>
      <c r="G785" s="311"/>
      <c r="H785" s="311"/>
      <c r="I785" s="311"/>
      <c r="J785" s="311"/>
      <c r="K785" s="311"/>
      <c r="L785" s="311"/>
      <c r="M785" s="311"/>
      <c r="N785" s="311"/>
      <c r="O785" s="311"/>
      <c r="P785" s="311"/>
      <c r="Q785" s="311"/>
      <c r="R785" s="311"/>
      <c r="S785" s="311"/>
      <c r="T785" s="311"/>
      <c r="U785" s="311"/>
      <c r="V785" s="311"/>
      <c r="W785" s="311"/>
      <c r="X785" s="311"/>
      <c r="Y785" s="311"/>
      <c r="Z785" s="311"/>
    </row>
    <row r="786" ht="13.5" customHeight="1">
      <c r="A786" s="311"/>
      <c r="B786" s="311"/>
      <c r="C786" s="311"/>
      <c r="E786" s="311"/>
      <c r="F786" s="311"/>
      <c r="G786" s="311"/>
      <c r="H786" s="311"/>
      <c r="I786" s="311"/>
      <c r="J786" s="311"/>
      <c r="K786" s="311"/>
      <c r="L786" s="311"/>
      <c r="M786" s="311"/>
      <c r="N786" s="311"/>
      <c r="O786" s="311"/>
      <c r="P786" s="311"/>
      <c r="Q786" s="311"/>
      <c r="R786" s="311"/>
      <c r="S786" s="311"/>
      <c r="T786" s="311"/>
      <c r="U786" s="311"/>
      <c r="V786" s="311"/>
      <c r="W786" s="311"/>
      <c r="X786" s="311"/>
      <c r="Y786" s="311"/>
      <c r="Z786" s="311"/>
    </row>
    <row r="787" ht="13.5" customHeight="1">
      <c r="A787" s="311"/>
      <c r="B787" s="311"/>
      <c r="C787" s="311"/>
      <c r="E787" s="311"/>
      <c r="F787" s="311"/>
      <c r="G787" s="311"/>
      <c r="H787" s="311"/>
      <c r="I787" s="311"/>
      <c r="J787" s="311"/>
      <c r="K787" s="311"/>
      <c r="L787" s="311"/>
      <c r="M787" s="311"/>
      <c r="N787" s="311"/>
      <c r="O787" s="311"/>
      <c r="P787" s="311"/>
      <c r="Q787" s="311"/>
      <c r="R787" s="311"/>
      <c r="S787" s="311"/>
      <c r="T787" s="311"/>
      <c r="U787" s="311"/>
      <c r="V787" s="311"/>
      <c r="W787" s="311"/>
      <c r="X787" s="311"/>
      <c r="Y787" s="311"/>
      <c r="Z787" s="311"/>
    </row>
    <row r="788" ht="13.5" customHeight="1">
      <c r="A788" s="311"/>
      <c r="B788" s="311"/>
      <c r="C788" s="311"/>
      <c r="E788" s="311"/>
      <c r="F788" s="311"/>
      <c r="G788" s="311"/>
      <c r="H788" s="311"/>
      <c r="I788" s="311"/>
      <c r="J788" s="311"/>
      <c r="K788" s="311"/>
      <c r="L788" s="311"/>
      <c r="M788" s="311"/>
      <c r="N788" s="311"/>
      <c r="O788" s="311"/>
      <c r="P788" s="311"/>
      <c r="Q788" s="311"/>
      <c r="R788" s="311"/>
      <c r="S788" s="311"/>
      <c r="T788" s="311"/>
      <c r="U788" s="311"/>
      <c r="V788" s="311"/>
      <c r="W788" s="311"/>
      <c r="X788" s="311"/>
      <c r="Y788" s="311"/>
      <c r="Z788" s="311"/>
    </row>
    <row r="789" ht="13.5" customHeight="1">
      <c r="A789" s="311"/>
      <c r="B789" s="311"/>
      <c r="C789" s="311"/>
      <c r="E789" s="311"/>
      <c r="F789" s="311"/>
      <c r="G789" s="311"/>
      <c r="H789" s="311"/>
      <c r="I789" s="311"/>
      <c r="J789" s="311"/>
      <c r="K789" s="311"/>
      <c r="L789" s="311"/>
      <c r="M789" s="311"/>
      <c r="N789" s="311"/>
      <c r="O789" s="311"/>
      <c r="P789" s="311"/>
      <c r="Q789" s="311"/>
      <c r="R789" s="311"/>
      <c r="S789" s="311"/>
      <c r="T789" s="311"/>
      <c r="U789" s="311"/>
      <c r="V789" s="311"/>
      <c r="W789" s="311"/>
      <c r="X789" s="311"/>
      <c r="Y789" s="311"/>
      <c r="Z789" s="311"/>
    </row>
    <row r="790" ht="13.5" customHeight="1">
      <c r="A790" s="311"/>
      <c r="B790" s="311"/>
      <c r="C790" s="311"/>
      <c r="E790" s="311"/>
      <c r="F790" s="311"/>
      <c r="G790" s="311"/>
      <c r="H790" s="311"/>
      <c r="I790" s="311"/>
      <c r="J790" s="311"/>
      <c r="K790" s="311"/>
      <c r="L790" s="311"/>
      <c r="M790" s="311"/>
      <c r="N790" s="311"/>
      <c r="O790" s="311"/>
      <c r="P790" s="311"/>
      <c r="Q790" s="311"/>
      <c r="R790" s="311"/>
      <c r="S790" s="311"/>
      <c r="T790" s="311"/>
      <c r="U790" s="311"/>
      <c r="V790" s="311"/>
      <c r="W790" s="311"/>
      <c r="X790" s="311"/>
      <c r="Y790" s="311"/>
      <c r="Z790" s="311"/>
    </row>
    <row r="791" ht="13.5" customHeight="1">
      <c r="A791" s="311"/>
      <c r="B791" s="311"/>
      <c r="C791" s="311"/>
      <c r="E791" s="311"/>
      <c r="F791" s="311"/>
      <c r="G791" s="311"/>
      <c r="H791" s="311"/>
      <c r="I791" s="311"/>
      <c r="J791" s="311"/>
      <c r="K791" s="311"/>
      <c r="L791" s="311"/>
      <c r="M791" s="311"/>
      <c r="N791" s="311"/>
      <c r="O791" s="311"/>
      <c r="P791" s="311"/>
      <c r="Q791" s="311"/>
      <c r="R791" s="311"/>
      <c r="S791" s="311"/>
      <c r="T791" s="311"/>
      <c r="U791" s="311"/>
      <c r="V791" s="311"/>
      <c r="W791" s="311"/>
      <c r="X791" s="311"/>
      <c r="Y791" s="311"/>
      <c r="Z791" s="311"/>
    </row>
    <row r="792" ht="13.5" customHeight="1">
      <c r="A792" s="311"/>
      <c r="B792" s="311"/>
      <c r="C792" s="311"/>
      <c r="E792" s="311"/>
      <c r="F792" s="311"/>
      <c r="G792" s="311"/>
      <c r="H792" s="311"/>
      <c r="I792" s="311"/>
      <c r="J792" s="311"/>
      <c r="K792" s="311"/>
      <c r="L792" s="311"/>
      <c r="M792" s="311"/>
      <c r="N792" s="311"/>
      <c r="O792" s="311"/>
      <c r="P792" s="311"/>
      <c r="Q792" s="311"/>
      <c r="R792" s="311"/>
      <c r="S792" s="311"/>
      <c r="T792" s="311"/>
      <c r="U792" s="311"/>
      <c r="V792" s="311"/>
      <c r="W792" s="311"/>
      <c r="X792" s="311"/>
      <c r="Y792" s="311"/>
      <c r="Z792" s="311"/>
    </row>
    <row r="793" ht="13.5" customHeight="1">
      <c r="A793" s="311"/>
      <c r="B793" s="311"/>
      <c r="C793" s="311"/>
      <c r="E793" s="311"/>
      <c r="F793" s="311"/>
      <c r="G793" s="311"/>
      <c r="H793" s="311"/>
      <c r="I793" s="311"/>
      <c r="J793" s="311"/>
      <c r="K793" s="311"/>
      <c r="L793" s="311"/>
      <c r="M793" s="311"/>
      <c r="N793" s="311"/>
      <c r="O793" s="311"/>
      <c r="P793" s="311"/>
      <c r="Q793" s="311"/>
      <c r="R793" s="311"/>
      <c r="S793" s="311"/>
      <c r="T793" s="311"/>
      <c r="U793" s="311"/>
      <c r="V793" s="311"/>
      <c r="W793" s="311"/>
      <c r="X793" s="311"/>
      <c r="Y793" s="311"/>
      <c r="Z793" s="311"/>
    </row>
    <row r="794" ht="13.5" customHeight="1">
      <c r="A794" s="311"/>
      <c r="B794" s="311"/>
      <c r="C794" s="311"/>
      <c r="E794" s="311"/>
      <c r="F794" s="311"/>
      <c r="G794" s="311"/>
      <c r="H794" s="311"/>
      <c r="I794" s="311"/>
      <c r="J794" s="311"/>
      <c r="K794" s="311"/>
      <c r="L794" s="311"/>
      <c r="M794" s="311"/>
      <c r="N794" s="311"/>
      <c r="O794" s="311"/>
      <c r="P794" s="311"/>
      <c r="Q794" s="311"/>
      <c r="R794" s="311"/>
      <c r="S794" s="311"/>
      <c r="T794" s="311"/>
      <c r="U794" s="311"/>
      <c r="V794" s="311"/>
      <c r="W794" s="311"/>
      <c r="X794" s="311"/>
      <c r="Y794" s="311"/>
      <c r="Z794" s="311"/>
    </row>
    <row r="795" ht="13.5" customHeight="1">
      <c r="A795" s="311"/>
      <c r="B795" s="311"/>
      <c r="C795" s="311"/>
      <c r="E795" s="311"/>
      <c r="F795" s="311"/>
      <c r="G795" s="311"/>
      <c r="H795" s="311"/>
      <c r="I795" s="311"/>
      <c r="J795" s="311"/>
      <c r="K795" s="311"/>
      <c r="L795" s="311"/>
      <c r="M795" s="311"/>
      <c r="N795" s="311"/>
      <c r="O795" s="311"/>
      <c r="P795" s="311"/>
      <c r="Q795" s="311"/>
      <c r="R795" s="311"/>
      <c r="S795" s="311"/>
      <c r="T795" s="311"/>
      <c r="U795" s="311"/>
      <c r="V795" s="311"/>
      <c r="W795" s="311"/>
      <c r="X795" s="311"/>
      <c r="Y795" s="311"/>
      <c r="Z795" s="311"/>
    </row>
    <row r="796" ht="13.5" customHeight="1">
      <c r="A796" s="311"/>
      <c r="B796" s="311"/>
      <c r="C796" s="311"/>
      <c r="E796" s="311"/>
      <c r="F796" s="311"/>
      <c r="G796" s="311"/>
      <c r="H796" s="311"/>
      <c r="I796" s="311"/>
      <c r="J796" s="311"/>
      <c r="K796" s="311"/>
      <c r="L796" s="311"/>
      <c r="M796" s="311"/>
      <c r="N796" s="311"/>
      <c r="O796" s="311"/>
      <c r="P796" s="311"/>
      <c r="Q796" s="311"/>
      <c r="R796" s="311"/>
      <c r="S796" s="311"/>
      <c r="T796" s="311"/>
      <c r="U796" s="311"/>
      <c r="V796" s="311"/>
      <c r="W796" s="311"/>
      <c r="X796" s="311"/>
      <c r="Y796" s="311"/>
      <c r="Z796" s="311"/>
    </row>
    <row r="797" ht="13.5" customHeight="1">
      <c r="A797" s="311"/>
      <c r="B797" s="311"/>
      <c r="C797" s="311"/>
      <c r="E797" s="311"/>
      <c r="F797" s="311"/>
      <c r="G797" s="311"/>
      <c r="H797" s="311"/>
      <c r="I797" s="311"/>
      <c r="J797" s="311"/>
      <c r="K797" s="311"/>
      <c r="L797" s="311"/>
      <c r="M797" s="311"/>
      <c r="N797" s="311"/>
      <c r="O797" s="311"/>
      <c r="P797" s="311"/>
      <c r="Q797" s="311"/>
      <c r="R797" s="311"/>
      <c r="S797" s="311"/>
      <c r="T797" s="311"/>
      <c r="U797" s="311"/>
      <c r="V797" s="311"/>
      <c r="W797" s="311"/>
      <c r="X797" s="311"/>
      <c r="Y797" s="311"/>
      <c r="Z797" s="311"/>
    </row>
    <row r="798" ht="13.5" customHeight="1">
      <c r="A798" s="311"/>
      <c r="B798" s="311"/>
      <c r="C798" s="311"/>
      <c r="E798" s="311"/>
      <c r="F798" s="311"/>
      <c r="G798" s="311"/>
      <c r="H798" s="311"/>
      <c r="I798" s="311"/>
      <c r="J798" s="311"/>
      <c r="K798" s="311"/>
      <c r="L798" s="311"/>
      <c r="M798" s="311"/>
      <c r="N798" s="311"/>
      <c r="O798" s="311"/>
      <c r="P798" s="311"/>
      <c r="Q798" s="311"/>
      <c r="R798" s="311"/>
      <c r="S798" s="311"/>
      <c r="T798" s="311"/>
      <c r="U798" s="311"/>
      <c r="V798" s="311"/>
      <c r="W798" s="311"/>
      <c r="X798" s="311"/>
      <c r="Y798" s="311"/>
      <c r="Z798" s="311"/>
    </row>
    <row r="799" ht="13.5" customHeight="1">
      <c r="A799" s="311"/>
      <c r="B799" s="311"/>
      <c r="C799" s="311"/>
      <c r="E799" s="311"/>
      <c r="F799" s="311"/>
      <c r="G799" s="311"/>
      <c r="H799" s="311"/>
      <c r="I799" s="311"/>
      <c r="J799" s="311"/>
      <c r="K799" s="311"/>
      <c r="L799" s="311"/>
      <c r="M799" s="311"/>
      <c r="N799" s="311"/>
      <c r="O799" s="311"/>
      <c r="P799" s="311"/>
      <c r="Q799" s="311"/>
      <c r="R799" s="311"/>
      <c r="S799" s="311"/>
      <c r="T799" s="311"/>
      <c r="U799" s="311"/>
      <c r="V799" s="311"/>
      <c r="W799" s="311"/>
      <c r="X799" s="311"/>
      <c r="Y799" s="311"/>
      <c r="Z799" s="311"/>
    </row>
    <row r="800" ht="13.5" customHeight="1">
      <c r="A800" s="311"/>
      <c r="B800" s="311"/>
      <c r="C800" s="311"/>
      <c r="E800" s="311"/>
      <c r="F800" s="311"/>
      <c r="G800" s="311"/>
      <c r="H800" s="311"/>
      <c r="I800" s="311"/>
      <c r="J800" s="311"/>
      <c r="K800" s="311"/>
      <c r="L800" s="311"/>
      <c r="M800" s="311"/>
      <c r="N800" s="311"/>
      <c r="O800" s="311"/>
      <c r="P800" s="311"/>
      <c r="Q800" s="311"/>
      <c r="R800" s="311"/>
      <c r="S800" s="311"/>
      <c r="T800" s="311"/>
      <c r="U800" s="311"/>
      <c r="V800" s="311"/>
      <c r="W800" s="311"/>
      <c r="X800" s="311"/>
      <c r="Y800" s="311"/>
      <c r="Z800" s="311"/>
    </row>
    <row r="801" ht="13.5" customHeight="1">
      <c r="A801" s="311"/>
      <c r="B801" s="311"/>
      <c r="C801" s="311"/>
      <c r="E801" s="311"/>
      <c r="F801" s="311"/>
      <c r="G801" s="311"/>
      <c r="H801" s="311"/>
      <c r="I801" s="311"/>
      <c r="J801" s="311"/>
      <c r="K801" s="311"/>
      <c r="L801" s="311"/>
      <c r="M801" s="311"/>
      <c r="N801" s="311"/>
      <c r="O801" s="311"/>
      <c r="P801" s="311"/>
      <c r="Q801" s="311"/>
      <c r="R801" s="311"/>
      <c r="S801" s="311"/>
      <c r="T801" s="311"/>
      <c r="U801" s="311"/>
      <c r="V801" s="311"/>
      <c r="W801" s="311"/>
      <c r="X801" s="311"/>
      <c r="Y801" s="311"/>
      <c r="Z801" s="311"/>
    </row>
    <row r="802" ht="13.5" customHeight="1">
      <c r="A802" s="311"/>
      <c r="B802" s="311"/>
      <c r="C802" s="311"/>
      <c r="E802" s="311"/>
      <c r="F802" s="311"/>
      <c r="G802" s="311"/>
      <c r="H802" s="311"/>
      <c r="I802" s="311"/>
      <c r="J802" s="311"/>
      <c r="K802" s="311"/>
      <c r="L802" s="311"/>
      <c r="M802" s="311"/>
      <c r="N802" s="311"/>
      <c r="O802" s="311"/>
      <c r="P802" s="311"/>
      <c r="Q802" s="311"/>
      <c r="R802" s="311"/>
      <c r="S802" s="311"/>
      <c r="T802" s="311"/>
      <c r="U802" s="311"/>
      <c r="V802" s="311"/>
      <c r="W802" s="311"/>
      <c r="X802" s="311"/>
      <c r="Y802" s="311"/>
      <c r="Z802" s="311"/>
    </row>
    <row r="803" ht="13.5" customHeight="1">
      <c r="A803" s="311"/>
      <c r="B803" s="311"/>
      <c r="C803" s="311"/>
      <c r="E803" s="311"/>
      <c r="F803" s="311"/>
      <c r="G803" s="311"/>
      <c r="H803" s="311"/>
      <c r="I803" s="311"/>
      <c r="J803" s="311"/>
      <c r="K803" s="311"/>
      <c r="L803" s="311"/>
      <c r="M803" s="311"/>
      <c r="N803" s="311"/>
      <c r="O803" s="311"/>
      <c r="P803" s="311"/>
      <c r="Q803" s="311"/>
      <c r="R803" s="311"/>
      <c r="S803" s="311"/>
      <c r="T803" s="311"/>
      <c r="U803" s="311"/>
      <c r="V803" s="311"/>
      <c r="W803" s="311"/>
      <c r="X803" s="311"/>
      <c r="Y803" s="311"/>
      <c r="Z803" s="311"/>
    </row>
    <row r="804" ht="13.5" customHeight="1">
      <c r="A804" s="311"/>
      <c r="B804" s="311"/>
      <c r="C804" s="311"/>
      <c r="E804" s="311"/>
      <c r="F804" s="311"/>
      <c r="G804" s="311"/>
      <c r="H804" s="311"/>
      <c r="I804" s="311"/>
      <c r="J804" s="311"/>
      <c r="K804" s="311"/>
      <c r="L804" s="311"/>
      <c r="M804" s="311"/>
      <c r="N804" s="311"/>
      <c r="O804" s="311"/>
      <c r="P804" s="311"/>
      <c r="Q804" s="311"/>
      <c r="R804" s="311"/>
      <c r="S804" s="311"/>
      <c r="T804" s="311"/>
      <c r="U804" s="311"/>
      <c r="V804" s="311"/>
      <c r="W804" s="311"/>
      <c r="X804" s="311"/>
      <c r="Y804" s="311"/>
      <c r="Z804" s="311"/>
    </row>
    <row r="805" ht="13.5" customHeight="1">
      <c r="A805" s="311"/>
      <c r="B805" s="311"/>
      <c r="C805" s="311"/>
      <c r="E805" s="311"/>
      <c r="F805" s="311"/>
      <c r="G805" s="311"/>
      <c r="H805" s="311"/>
      <c r="I805" s="311"/>
      <c r="J805" s="311"/>
      <c r="K805" s="311"/>
      <c r="L805" s="311"/>
      <c r="M805" s="311"/>
      <c r="N805" s="311"/>
      <c r="O805" s="311"/>
      <c r="P805" s="311"/>
      <c r="Q805" s="311"/>
      <c r="R805" s="311"/>
      <c r="S805" s="311"/>
      <c r="T805" s="311"/>
      <c r="U805" s="311"/>
      <c r="V805" s="311"/>
      <c r="W805" s="311"/>
      <c r="X805" s="311"/>
      <c r="Y805" s="311"/>
      <c r="Z805" s="311"/>
    </row>
    <row r="806" ht="13.5" customHeight="1">
      <c r="A806" s="311"/>
      <c r="B806" s="311"/>
      <c r="C806" s="311"/>
      <c r="E806" s="311"/>
      <c r="F806" s="311"/>
      <c r="G806" s="311"/>
      <c r="H806" s="311"/>
      <c r="I806" s="311"/>
      <c r="J806" s="311"/>
      <c r="K806" s="311"/>
      <c r="L806" s="311"/>
      <c r="M806" s="311"/>
      <c r="N806" s="311"/>
      <c r="O806" s="311"/>
      <c r="P806" s="311"/>
      <c r="Q806" s="311"/>
      <c r="R806" s="311"/>
      <c r="S806" s="311"/>
      <c r="T806" s="311"/>
      <c r="U806" s="311"/>
      <c r="V806" s="311"/>
      <c r="W806" s="311"/>
      <c r="X806" s="311"/>
      <c r="Y806" s="311"/>
      <c r="Z806" s="311"/>
    </row>
    <row r="807" ht="13.5" customHeight="1">
      <c r="A807" s="311"/>
      <c r="B807" s="311"/>
      <c r="C807" s="311"/>
      <c r="E807" s="311"/>
      <c r="F807" s="311"/>
      <c r="G807" s="311"/>
      <c r="H807" s="311"/>
      <c r="I807" s="311"/>
      <c r="J807" s="311"/>
      <c r="K807" s="311"/>
      <c r="L807" s="311"/>
      <c r="M807" s="311"/>
      <c r="N807" s="311"/>
      <c r="O807" s="311"/>
      <c r="P807" s="311"/>
      <c r="Q807" s="311"/>
      <c r="R807" s="311"/>
      <c r="S807" s="311"/>
      <c r="T807" s="311"/>
      <c r="U807" s="311"/>
      <c r="V807" s="311"/>
      <c r="W807" s="311"/>
      <c r="X807" s="311"/>
      <c r="Y807" s="311"/>
      <c r="Z807" s="311"/>
    </row>
    <row r="808" ht="13.5" customHeight="1">
      <c r="A808" s="311"/>
      <c r="B808" s="311"/>
      <c r="C808" s="311"/>
      <c r="E808" s="311"/>
      <c r="F808" s="311"/>
      <c r="G808" s="311"/>
      <c r="H808" s="311"/>
      <c r="I808" s="311"/>
      <c r="J808" s="311"/>
      <c r="K808" s="311"/>
      <c r="L808" s="311"/>
      <c r="M808" s="311"/>
      <c r="N808" s="311"/>
      <c r="O808" s="311"/>
      <c r="P808" s="311"/>
      <c r="Q808" s="311"/>
      <c r="R808" s="311"/>
      <c r="S808" s="311"/>
      <c r="T808" s="311"/>
      <c r="U808" s="311"/>
      <c r="V808" s="311"/>
      <c r="W808" s="311"/>
      <c r="X808" s="311"/>
      <c r="Y808" s="311"/>
      <c r="Z808" s="311"/>
    </row>
    <row r="809" ht="13.5" customHeight="1">
      <c r="A809" s="311"/>
      <c r="B809" s="311"/>
      <c r="C809" s="311"/>
      <c r="E809" s="311"/>
      <c r="F809" s="311"/>
      <c r="G809" s="311"/>
      <c r="H809" s="311"/>
      <c r="I809" s="311"/>
      <c r="J809" s="311"/>
      <c r="K809" s="311"/>
      <c r="L809" s="311"/>
      <c r="M809" s="311"/>
      <c r="N809" s="311"/>
      <c r="O809" s="311"/>
      <c r="P809" s="311"/>
      <c r="Q809" s="311"/>
      <c r="R809" s="311"/>
      <c r="S809" s="311"/>
      <c r="T809" s="311"/>
      <c r="U809" s="311"/>
      <c r="V809" s="311"/>
      <c r="W809" s="311"/>
      <c r="X809" s="311"/>
      <c r="Y809" s="311"/>
      <c r="Z809" s="311"/>
    </row>
    <row r="810" ht="13.5" customHeight="1">
      <c r="A810" s="311"/>
      <c r="B810" s="311"/>
      <c r="C810" s="311"/>
      <c r="E810" s="311"/>
      <c r="F810" s="311"/>
      <c r="G810" s="311"/>
      <c r="H810" s="311"/>
      <c r="I810" s="311"/>
      <c r="J810" s="311"/>
      <c r="K810" s="311"/>
      <c r="L810" s="311"/>
      <c r="M810" s="311"/>
      <c r="N810" s="311"/>
      <c r="O810" s="311"/>
      <c r="P810" s="311"/>
      <c r="Q810" s="311"/>
      <c r="R810" s="311"/>
      <c r="S810" s="311"/>
      <c r="T810" s="311"/>
      <c r="U810" s="311"/>
      <c r="V810" s="311"/>
      <c r="W810" s="311"/>
      <c r="X810" s="311"/>
      <c r="Y810" s="311"/>
      <c r="Z810" s="311"/>
    </row>
    <row r="811" ht="13.5" customHeight="1">
      <c r="A811" s="311"/>
      <c r="B811" s="311"/>
      <c r="C811" s="311"/>
      <c r="E811" s="311"/>
      <c r="F811" s="311"/>
      <c r="G811" s="311"/>
      <c r="H811" s="311"/>
      <c r="I811" s="311"/>
      <c r="J811" s="311"/>
      <c r="K811" s="311"/>
      <c r="L811" s="311"/>
      <c r="M811" s="311"/>
      <c r="N811" s="311"/>
      <c r="O811" s="311"/>
      <c r="P811" s="311"/>
      <c r="Q811" s="311"/>
      <c r="R811" s="311"/>
      <c r="S811" s="311"/>
      <c r="T811" s="311"/>
      <c r="U811" s="311"/>
      <c r="V811" s="311"/>
      <c r="W811" s="311"/>
      <c r="X811" s="311"/>
      <c r="Y811" s="311"/>
      <c r="Z811" s="311"/>
    </row>
    <row r="812" ht="13.5" customHeight="1">
      <c r="A812" s="311"/>
      <c r="B812" s="311"/>
      <c r="C812" s="311"/>
      <c r="E812" s="311"/>
      <c r="F812" s="311"/>
      <c r="G812" s="311"/>
      <c r="H812" s="311"/>
      <c r="I812" s="311"/>
      <c r="J812" s="311"/>
      <c r="K812" s="311"/>
      <c r="L812" s="311"/>
      <c r="M812" s="311"/>
      <c r="N812" s="311"/>
      <c r="O812" s="311"/>
      <c r="P812" s="311"/>
      <c r="Q812" s="311"/>
      <c r="R812" s="311"/>
      <c r="S812" s="311"/>
      <c r="T812" s="311"/>
      <c r="U812" s="311"/>
      <c r="V812" s="311"/>
      <c r="W812" s="311"/>
      <c r="X812" s="311"/>
      <c r="Y812" s="311"/>
      <c r="Z812" s="311"/>
    </row>
    <row r="813" ht="13.5" customHeight="1">
      <c r="A813" s="311"/>
      <c r="B813" s="311"/>
      <c r="C813" s="311"/>
      <c r="E813" s="311"/>
      <c r="F813" s="311"/>
      <c r="G813" s="311"/>
      <c r="H813" s="311"/>
      <c r="I813" s="311"/>
      <c r="J813" s="311"/>
      <c r="K813" s="311"/>
      <c r="L813" s="311"/>
      <c r="M813" s="311"/>
      <c r="N813" s="311"/>
      <c r="O813" s="311"/>
      <c r="P813" s="311"/>
      <c r="Q813" s="311"/>
      <c r="R813" s="311"/>
      <c r="S813" s="311"/>
      <c r="T813" s="311"/>
      <c r="U813" s="311"/>
      <c r="V813" s="311"/>
      <c r="W813" s="311"/>
      <c r="X813" s="311"/>
      <c r="Y813" s="311"/>
      <c r="Z813" s="311"/>
    </row>
    <row r="814" ht="13.5" customHeight="1">
      <c r="A814" s="311"/>
      <c r="B814" s="311"/>
      <c r="C814" s="311"/>
      <c r="E814" s="311"/>
      <c r="F814" s="311"/>
      <c r="G814" s="311"/>
      <c r="H814" s="311"/>
      <c r="I814" s="311"/>
      <c r="J814" s="311"/>
      <c r="K814" s="311"/>
      <c r="L814" s="311"/>
      <c r="M814" s="311"/>
      <c r="N814" s="311"/>
      <c r="O814" s="311"/>
      <c r="P814" s="311"/>
      <c r="Q814" s="311"/>
      <c r="R814" s="311"/>
      <c r="S814" s="311"/>
      <c r="T814" s="311"/>
      <c r="U814" s="311"/>
      <c r="V814" s="311"/>
      <c r="W814" s="311"/>
      <c r="X814" s="311"/>
      <c r="Y814" s="311"/>
      <c r="Z814" s="311"/>
    </row>
    <row r="815" ht="13.5" customHeight="1">
      <c r="A815" s="311"/>
      <c r="B815" s="311"/>
      <c r="C815" s="311"/>
      <c r="E815" s="311"/>
      <c r="F815" s="311"/>
      <c r="G815" s="311"/>
      <c r="H815" s="311"/>
      <c r="I815" s="311"/>
      <c r="J815" s="311"/>
      <c r="K815" s="311"/>
      <c r="L815" s="311"/>
      <c r="M815" s="311"/>
      <c r="N815" s="311"/>
      <c r="O815" s="311"/>
      <c r="P815" s="311"/>
      <c r="Q815" s="311"/>
      <c r="R815" s="311"/>
      <c r="S815" s="311"/>
      <c r="T815" s="311"/>
      <c r="U815" s="311"/>
      <c r="V815" s="311"/>
      <c r="W815" s="311"/>
      <c r="X815" s="311"/>
      <c r="Y815" s="311"/>
      <c r="Z815" s="311"/>
    </row>
    <row r="816" ht="13.5" customHeight="1">
      <c r="A816" s="311"/>
      <c r="B816" s="311"/>
      <c r="C816" s="311"/>
      <c r="E816" s="311"/>
      <c r="F816" s="311"/>
      <c r="G816" s="311"/>
      <c r="H816" s="311"/>
      <c r="I816" s="311"/>
      <c r="J816" s="311"/>
      <c r="K816" s="311"/>
      <c r="L816" s="311"/>
      <c r="M816" s="311"/>
      <c r="N816" s="311"/>
      <c r="O816" s="311"/>
      <c r="P816" s="311"/>
      <c r="Q816" s="311"/>
      <c r="R816" s="311"/>
      <c r="S816" s="311"/>
      <c r="T816" s="311"/>
      <c r="U816" s="311"/>
      <c r="V816" s="311"/>
      <c r="W816" s="311"/>
      <c r="X816" s="311"/>
      <c r="Y816" s="311"/>
      <c r="Z816" s="311"/>
    </row>
    <row r="817" ht="13.5" customHeight="1">
      <c r="A817" s="311"/>
      <c r="B817" s="311"/>
      <c r="C817" s="311"/>
      <c r="E817" s="311"/>
      <c r="F817" s="311"/>
      <c r="G817" s="311"/>
      <c r="H817" s="311"/>
      <c r="I817" s="311"/>
      <c r="J817" s="311"/>
      <c r="K817" s="311"/>
      <c r="L817" s="311"/>
      <c r="M817" s="311"/>
      <c r="N817" s="311"/>
      <c r="O817" s="311"/>
      <c r="P817" s="311"/>
      <c r="Q817" s="311"/>
      <c r="R817" s="311"/>
      <c r="S817" s="311"/>
      <c r="T817" s="311"/>
      <c r="U817" s="311"/>
      <c r="V817" s="311"/>
      <c r="W817" s="311"/>
      <c r="X817" s="311"/>
      <c r="Y817" s="311"/>
      <c r="Z817" s="311"/>
    </row>
    <row r="818" ht="13.5" customHeight="1">
      <c r="A818" s="311"/>
      <c r="B818" s="311"/>
      <c r="C818" s="311"/>
      <c r="E818" s="311"/>
      <c r="F818" s="311"/>
      <c r="G818" s="311"/>
      <c r="H818" s="311"/>
      <c r="I818" s="311"/>
      <c r="J818" s="311"/>
      <c r="K818" s="311"/>
      <c r="L818" s="311"/>
      <c r="M818" s="311"/>
      <c r="N818" s="311"/>
      <c r="O818" s="311"/>
      <c r="P818" s="311"/>
      <c r="Q818" s="311"/>
      <c r="R818" s="311"/>
      <c r="S818" s="311"/>
      <c r="T818" s="311"/>
      <c r="U818" s="311"/>
      <c r="V818" s="311"/>
      <c r="W818" s="311"/>
      <c r="X818" s="311"/>
      <c r="Y818" s="311"/>
      <c r="Z818" s="311"/>
    </row>
    <row r="819" ht="13.5" customHeight="1">
      <c r="A819" s="311"/>
      <c r="B819" s="311"/>
      <c r="C819" s="311"/>
      <c r="E819" s="311"/>
      <c r="F819" s="311"/>
      <c r="G819" s="311"/>
      <c r="H819" s="311"/>
      <c r="I819" s="311"/>
      <c r="J819" s="311"/>
      <c r="K819" s="311"/>
      <c r="L819" s="311"/>
      <c r="M819" s="311"/>
      <c r="N819" s="311"/>
      <c r="O819" s="311"/>
      <c r="P819" s="311"/>
      <c r="Q819" s="311"/>
      <c r="R819" s="311"/>
      <c r="S819" s="311"/>
      <c r="T819" s="311"/>
      <c r="U819" s="311"/>
      <c r="V819" s="311"/>
      <c r="W819" s="311"/>
      <c r="X819" s="311"/>
      <c r="Y819" s="311"/>
      <c r="Z819" s="311"/>
    </row>
    <row r="820" ht="13.5" customHeight="1">
      <c r="A820" s="311"/>
      <c r="B820" s="311"/>
      <c r="C820" s="311"/>
      <c r="E820" s="311"/>
      <c r="F820" s="311"/>
      <c r="G820" s="311"/>
      <c r="H820" s="311"/>
      <c r="I820" s="311"/>
      <c r="J820" s="311"/>
      <c r="K820" s="311"/>
      <c r="L820" s="311"/>
      <c r="M820" s="311"/>
      <c r="N820" s="311"/>
      <c r="O820" s="311"/>
      <c r="P820" s="311"/>
      <c r="Q820" s="311"/>
      <c r="R820" s="311"/>
      <c r="S820" s="311"/>
      <c r="T820" s="311"/>
      <c r="U820" s="311"/>
      <c r="V820" s="311"/>
      <c r="W820" s="311"/>
      <c r="X820" s="311"/>
      <c r="Y820" s="311"/>
      <c r="Z820" s="311"/>
    </row>
    <row r="821" ht="13.5" customHeight="1">
      <c r="A821" s="311"/>
      <c r="B821" s="311"/>
      <c r="C821" s="311"/>
      <c r="E821" s="311"/>
      <c r="F821" s="311"/>
      <c r="G821" s="311"/>
      <c r="H821" s="311"/>
      <c r="I821" s="311"/>
      <c r="J821" s="311"/>
      <c r="K821" s="311"/>
      <c r="L821" s="311"/>
      <c r="M821" s="311"/>
      <c r="N821" s="311"/>
      <c r="O821" s="311"/>
      <c r="P821" s="311"/>
      <c r="Q821" s="311"/>
      <c r="R821" s="311"/>
      <c r="S821" s="311"/>
      <c r="T821" s="311"/>
      <c r="U821" s="311"/>
      <c r="V821" s="311"/>
      <c r="W821" s="311"/>
      <c r="X821" s="311"/>
      <c r="Y821" s="311"/>
      <c r="Z821" s="311"/>
    </row>
    <row r="822" ht="13.5" customHeight="1">
      <c r="A822" s="311"/>
      <c r="B822" s="311"/>
      <c r="C822" s="311"/>
      <c r="E822" s="311"/>
      <c r="F822" s="311"/>
      <c r="G822" s="311"/>
      <c r="H822" s="311"/>
      <c r="I822" s="311"/>
      <c r="J822" s="311"/>
      <c r="K822" s="311"/>
      <c r="L822" s="311"/>
      <c r="M822" s="311"/>
      <c r="N822" s="311"/>
      <c r="O822" s="311"/>
      <c r="P822" s="311"/>
      <c r="Q822" s="311"/>
      <c r="R822" s="311"/>
      <c r="S822" s="311"/>
      <c r="T822" s="311"/>
      <c r="U822" s="311"/>
      <c r="V822" s="311"/>
      <c r="W822" s="311"/>
      <c r="X822" s="311"/>
      <c r="Y822" s="311"/>
      <c r="Z822" s="311"/>
    </row>
    <row r="823" ht="13.5" customHeight="1">
      <c r="A823" s="311"/>
      <c r="B823" s="311"/>
      <c r="C823" s="311"/>
      <c r="E823" s="311"/>
      <c r="F823" s="311"/>
      <c r="G823" s="311"/>
      <c r="H823" s="311"/>
      <c r="I823" s="311"/>
      <c r="J823" s="311"/>
      <c r="K823" s="311"/>
      <c r="L823" s="311"/>
      <c r="M823" s="311"/>
      <c r="N823" s="311"/>
      <c r="O823" s="311"/>
      <c r="P823" s="311"/>
      <c r="Q823" s="311"/>
      <c r="R823" s="311"/>
      <c r="S823" s="311"/>
      <c r="T823" s="311"/>
      <c r="U823" s="311"/>
      <c r="V823" s="311"/>
      <c r="W823" s="311"/>
      <c r="X823" s="311"/>
      <c r="Y823" s="311"/>
      <c r="Z823" s="311"/>
    </row>
    <row r="824" ht="13.5" customHeight="1">
      <c r="A824" s="311"/>
      <c r="B824" s="311"/>
      <c r="C824" s="311"/>
      <c r="E824" s="311"/>
      <c r="F824" s="311"/>
      <c r="G824" s="311"/>
      <c r="H824" s="311"/>
      <c r="I824" s="311"/>
      <c r="J824" s="311"/>
      <c r="K824" s="311"/>
      <c r="L824" s="311"/>
      <c r="M824" s="311"/>
      <c r="N824" s="311"/>
      <c r="O824" s="311"/>
      <c r="P824" s="311"/>
      <c r="Q824" s="311"/>
      <c r="R824" s="311"/>
      <c r="S824" s="311"/>
      <c r="T824" s="311"/>
      <c r="U824" s="311"/>
      <c r="V824" s="311"/>
      <c r="W824" s="311"/>
      <c r="X824" s="311"/>
      <c r="Y824" s="311"/>
      <c r="Z824" s="311"/>
    </row>
    <row r="825" ht="13.5" customHeight="1">
      <c r="A825" s="311"/>
      <c r="B825" s="311"/>
      <c r="C825" s="311"/>
      <c r="E825" s="311"/>
      <c r="F825" s="311"/>
      <c r="G825" s="311"/>
      <c r="H825" s="311"/>
      <c r="I825" s="311"/>
      <c r="J825" s="311"/>
      <c r="K825" s="311"/>
      <c r="L825" s="311"/>
      <c r="M825" s="311"/>
      <c r="N825" s="311"/>
      <c r="O825" s="311"/>
      <c r="P825" s="311"/>
      <c r="Q825" s="311"/>
      <c r="R825" s="311"/>
      <c r="S825" s="311"/>
      <c r="T825" s="311"/>
      <c r="U825" s="311"/>
      <c r="V825" s="311"/>
      <c r="W825" s="311"/>
      <c r="X825" s="311"/>
      <c r="Y825" s="311"/>
      <c r="Z825" s="311"/>
    </row>
    <row r="826" ht="13.5" customHeight="1">
      <c r="A826" s="311"/>
      <c r="B826" s="311"/>
      <c r="C826" s="311"/>
      <c r="E826" s="311"/>
      <c r="F826" s="311"/>
      <c r="G826" s="311"/>
      <c r="H826" s="311"/>
      <c r="I826" s="311"/>
      <c r="J826" s="311"/>
      <c r="K826" s="311"/>
      <c r="L826" s="311"/>
      <c r="M826" s="311"/>
      <c r="N826" s="311"/>
      <c r="O826" s="311"/>
      <c r="P826" s="311"/>
      <c r="Q826" s="311"/>
      <c r="R826" s="311"/>
      <c r="S826" s="311"/>
      <c r="T826" s="311"/>
      <c r="U826" s="311"/>
      <c r="V826" s="311"/>
      <c r="W826" s="311"/>
      <c r="X826" s="311"/>
      <c r="Y826" s="311"/>
      <c r="Z826" s="311"/>
    </row>
    <row r="827" ht="13.5" customHeight="1">
      <c r="A827" s="311"/>
      <c r="B827" s="311"/>
      <c r="C827" s="311"/>
      <c r="E827" s="311"/>
      <c r="F827" s="311"/>
      <c r="G827" s="311"/>
      <c r="H827" s="311"/>
      <c r="I827" s="311"/>
      <c r="J827" s="311"/>
      <c r="K827" s="311"/>
      <c r="L827" s="311"/>
      <c r="M827" s="311"/>
      <c r="N827" s="311"/>
      <c r="O827" s="311"/>
      <c r="P827" s="311"/>
      <c r="Q827" s="311"/>
      <c r="R827" s="311"/>
      <c r="S827" s="311"/>
      <c r="T827" s="311"/>
      <c r="U827" s="311"/>
      <c r="V827" s="311"/>
      <c r="W827" s="311"/>
      <c r="X827" s="311"/>
      <c r="Y827" s="311"/>
      <c r="Z827" s="311"/>
    </row>
    <row r="828" ht="13.5" customHeight="1">
      <c r="A828" s="311"/>
      <c r="B828" s="311"/>
      <c r="C828" s="311"/>
      <c r="E828" s="311"/>
      <c r="F828" s="311"/>
      <c r="G828" s="311"/>
      <c r="H828" s="311"/>
      <c r="I828" s="311"/>
      <c r="J828" s="311"/>
      <c r="K828" s="311"/>
      <c r="L828" s="311"/>
      <c r="M828" s="311"/>
      <c r="N828" s="311"/>
      <c r="O828" s="311"/>
      <c r="P828" s="311"/>
      <c r="Q828" s="311"/>
      <c r="R828" s="311"/>
      <c r="S828" s="311"/>
      <c r="T828" s="311"/>
      <c r="U828" s="311"/>
      <c r="V828" s="311"/>
      <c r="W828" s="311"/>
      <c r="X828" s="311"/>
      <c r="Y828" s="311"/>
      <c r="Z828" s="311"/>
    </row>
    <row r="829" ht="13.5" customHeight="1">
      <c r="A829" s="311"/>
      <c r="B829" s="311"/>
      <c r="C829" s="311"/>
      <c r="E829" s="311"/>
      <c r="F829" s="311"/>
      <c r="G829" s="311"/>
      <c r="H829" s="311"/>
      <c r="I829" s="311"/>
      <c r="J829" s="311"/>
      <c r="K829" s="311"/>
      <c r="L829" s="311"/>
      <c r="M829" s="311"/>
      <c r="N829" s="311"/>
      <c r="O829" s="311"/>
      <c r="P829" s="311"/>
      <c r="Q829" s="311"/>
      <c r="R829" s="311"/>
      <c r="S829" s="311"/>
      <c r="T829" s="311"/>
      <c r="U829" s="311"/>
      <c r="V829" s="311"/>
      <c r="W829" s="311"/>
      <c r="X829" s="311"/>
      <c r="Y829" s="311"/>
      <c r="Z829" s="311"/>
    </row>
    <row r="830" ht="13.5" customHeight="1">
      <c r="A830" s="311"/>
      <c r="B830" s="311"/>
      <c r="C830" s="311"/>
      <c r="E830" s="311"/>
      <c r="F830" s="311"/>
      <c r="G830" s="311"/>
      <c r="H830" s="311"/>
      <c r="I830" s="311"/>
      <c r="J830" s="311"/>
      <c r="K830" s="311"/>
      <c r="L830" s="311"/>
      <c r="M830" s="311"/>
      <c r="N830" s="311"/>
      <c r="O830" s="311"/>
      <c r="P830" s="311"/>
      <c r="Q830" s="311"/>
      <c r="R830" s="311"/>
      <c r="S830" s="311"/>
      <c r="T830" s="311"/>
      <c r="U830" s="311"/>
      <c r="V830" s="311"/>
      <c r="W830" s="311"/>
      <c r="X830" s="311"/>
      <c r="Y830" s="311"/>
      <c r="Z830" s="311"/>
    </row>
    <row r="831" ht="13.5" customHeight="1">
      <c r="A831" s="311"/>
      <c r="B831" s="311"/>
      <c r="C831" s="311"/>
      <c r="E831" s="311"/>
      <c r="F831" s="311"/>
      <c r="G831" s="311"/>
      <c r="H831" s="311"/>
      <c r="I831" s="311"/>
      <c r="J831" s="311"/>
      <c r="K831" s="311"/>
      <c r="L831" s="311"/>
      <c r="M831" s="311"/>
      <c r="N831" s="311"/>
      <c r="O831" s="311"/>
      <c r="P831" s="311"/>
      <c r="Q831" s="311"/>
      <c r="R831" s="311"/>
      <c r="S831" s="311"/>
      <c r="T831" s="311"/>
      <c r="U831" s="311"/>
      <c r="V831" s="311"/>
      <c r="W831" s="311"/>
      <c r="X831" s="311"/>
      <c r="Y831" s="311"/>
      <c r="Z831" s="311"/>
    </row>
    <row r="832" ht="13.5" customHeight="1">
      <c r="A832" s="311"/>
      <c r="B832" s="311"/>
      <c r="C832" s="311"/>
      <c r="E832" s="311"/>
      <c r="F832" s="311"/>
      <c r="G832" s="311"/>
      <c r="H832" s="311"/>
      <c r="I832" s="311"/>
      <c r="J832" s="311"/>
      <c r="K832" s="311"/>
      <c r="L832" s="311"/>
      <c r="M832" s="311"/>
      <c r="N832" s="311"/>
      <c r="O832" s="311"/>
      <c r="P832" s="311"/>
      <c r="Q832" s="311"/>
      <c r="R832" s="311"/>
      <c r="S832" s="311"/>
      <c r="T832" s="311"/>
      <c r="U832" s="311"/>
      <c r="V832" s="311"/>
      <c r="W832" s="311"/>
      <c r="X832" s="311"/>
      <c r="Y832" s="311"/>
      <c r="Z832" s="311"/>
    </row>
    <row r="833" ht="13.5" customHeight="1">
      <c r="A833" s="311"/>
      <c r="B833" s="311"/>
      <c r="C833" s="311"/>
      <c r="E833" s="311"/>
      <c r="F833" s="311"/>
      <c r="G833" s="311"/>
      <c r="H833" s="311"/>
      <c r="I833" s="311"/>
      <c r="J833" s="311"/>
      <c r="K833" s="311"/>
      <c r="L833" s="311"/>
      <c r="M833" s="311"/>
      <c r="N833" s="311"/>
      <c r="O833" s="311"/>
      <c r="P833" s="311"/>
      <c r="Q833" s="311"/>
      <c r="R833" s="311"/>
      <c r="S833" s="311"/>
      <c r="T833" s="311"/>
      <c r="U833" s="311"/>
      <c r="V833" s="311"/>
      <c r="W833" s="311"/>
      <c r="X833" s="311"/>
      <c r="Y833" s="311"/>
      <c r="Z833" s="311"/>
    </row>
    <row r="834" ht="13.5" customHeight="1">
      <c r="A834" s="311"/>
      <c r="B834" s="311"/>
      <c r="C834" s="311"/>
      <c r="E834" s="311"/>
      <c r="F834" s="311"/>
      <c r="G834" s="311"/>
      <c r="H834" s="311"/>
      <c r="I834" s="311"/>
      <c r="J834" s="311"/>
      <c r="K834" s="311"/>
      <c r="L834" s="311"/>
      <c r="M834" s="311"/>
      <c r="N834" s="311"/>
      <c r="O834" s="311"/>
      <c r="P834" s="311"/>
      <c r="Q834" s="311"/>
      <c r="R834" s="311"/>
      <c r="S834" s="311"/>
      <c r="T834" s="311"/>
      <c r="U834" s="311"/>
      <c r="V834" s="311"/>
      <c r="W834" s="311"/>
      <c r="X834" s="311"/>
      <c r="Y834" s="311"/>
      <c r="Z834" s="311"/>
    </row>
    <row r="835" ht="13.5" customHeight="1">
      <c r="A835" s="311"/>
      <c r="B835" s="311"/>
      <c r="C835" s="311"/>
      <c r="E835" s="311"/>
      <c r="F835" s="311"/>
      <c r="G835" s="311"/>
      <c r="H835" s="311"/>
      <c r="I835" s="311"/>
      <c r="J835" s="311"/>
      <c r="K835" s="311"/>
      <c r="L835" s="311"/>
      <c r="M835" s="311"/>
      <c r="N835" s="311"/>
      <c r="O835" s="311"/>
      <c r="P835" s="311"/>
      <c r="Q835" s="311"/>
      <c r="R835" s="311"/>
      <c r="S835" s="311"/>
      <c r="T835" s="311"/>
      <c r="U835" s="311"/>
      <c r="V835" s="311"/>
      <c r="W835" s="311"/>
      <c r="X835" s="311"/>
      <c r="Y835" s="311"/>
      <c r="Z835" s="311"/>
    </row>
    <row r="836" ht="13.5" customHeight="1">
      <c r="A836" s="311"/>
      <c r="B836" s="311"/>
      <c r="C836" s="311"/>
      <c r="E836" s="311"/>
      <c r="F836" s="311"/>
      <c r="G836" s="311"/>
      <c r="H836" s="311"/>
      <c r="I836" s="311"/>
      <c r="J836" s="311"/>
      <c r="K836" s="311"/>
      <c r="L836" s="311"/>
      <c r="M836" s="311"/>
      <c r="N836" s="311"/>
      <c r="O836" s="311"/>
      <c r="P836" s="311"/>
      <c r="Q836" s="311"/>
      <c r="R836" s="311"/>
      <c r="S836" s="311"/>
      <c r="T836" s="311"/>
      <c r="U836" s="311"/>
      <c r="V836" s="311"/>
      <c r="W836" s="311"/>
      <c r="X836" s="311"/>
      <c r="Y836" s="311"/>
      <c r="Z836" s="311"/>
    </row>
    <row r="837" ht="13.5" customHeight="1">
      <c r="A837" s="311"/>
      <c r="B837" s="311"/>
      <c r="C837" s="311"/>
      <c r="E837" s="311"/>
      <c r="F837" s="311"/>
      <c r="G837" s="311"/>
      <c r="H837" s="311"/>
      <c r="I837" s="311"/>
      <c r="J837" s="311"/>
      <c r="K837" s="311"/>
      <c r="L837" s="311"/>
      <c r="M837" s="311"/>
      <c r="N837" s="311"/>
      <c r="O837" s="311"/>
      <c r="P837" s="311"/>
      <c r="Q837" s="311"/>
      <c r="R837" s="311"/>
      <c r="S837" s="311"/>
      <c r="T837" s="311"/>
      <c r="U837" s="311"/>
      <c r="V837" s="311"/>
      <c r="W837" s="311"/>
      <c r="X837" s="311"/>
      <c r="Y837" s="311"/>
      <c r="Z837" s="311"/>
    </row>
    <row r="838" ht="13.5" customHeight="1">
      <c r="A838" s="311"/>
      <c r="B838" s="311"/>
      <c r="C838" s="311"/>
      <c r="E838" s="311"/>
      <c r="F838" s="311"/>
      <c r="G838" s="311"/>
      <c r="H838" s="311"/>
      <c r="I838" s="311"/>
      <c r="J838" s="311"/>
      <c r="K838" s="311"/>
      <c r="L838" s="311"/>
      <c r="M838" s="311"/>
      <c r="N838" s="311"/>
      <c r="O838" s="311"/>
      <c r="P838" s="311"/>
      <c r="Q838" s="311"/>
      <c r="R838" s="311"/>
      <c r="S838" s="311"/>
      <c r="T838" s="311"/>
      <c r="U838" s="311"/>
      <c r="V838" s="311"/>
      <c r="W838" s="311"/>
      <c r="X838" s="311"/>
      <c r="Y838" s="311"/>
      <c r="Z838" s="311"/>
    </row>
    <row r="839" ht="13.5" customHeight="1">
      <c r="A839" s="311"/>
      <c r="B839" s="311"/>
      <c r="C839" s="311"/>
      <c r="E839" s="311"/>
      <c r="F839" s="311"/>
      <c r="G839" s="311"/>
      <c r="H839" s="311"/>
      <c r="I839" s="311"/>
      <c r="J839" s="311"/>
      <c r="K839" s="311"/>
      <c r="L839" s="311"/>
      <c r="M839" s="311"/>
      <c r="N839" s="311"/>
      <c r="O839" s="311"/>
      <c r="P839" s="311"/>
      <c r="Q839" s="311"/>
      <c r="R839" s="311"/>
      <c r="S839" s="311"/>
      <c r="T839" s="311"/>
      <c r="U839" s="311"/>
      <c r="V839" s="311"/>
      <c r="W839" s="311"/>
      <c r="X839" s="311"/>
      <c r="Y839" s="311"/>
      <c r="Z839" s="311"/>
    </row>
    <row r="840" ht="13.5" customHeight="1">
      <c r="A840" s="311"/>
      <c r="B840" s="311"/>
      <c r="C840" s="311"/>
      <c r="E840" s="311"/>
      <c r="F840" s="311"/>
      <c r="G840" s="311"/>
      <c r="H840" s="311"/>
      <c r="I840" s="311"/>
      <c r="J840" s="311"/>
      <c r="K840" s="311"/>
      <c r="L840" s="311"/>
      <c r="M840" s="311"/>
      <c r="N840" s="311"/>
      <c r="O840" s="311"/>
      <c r="P840" s="311"/>
      <c r="Q840" s="311"/>
      <c r="R840" s="311"/>
      <c r="S840" s="311"/>
      <c r="T840" s="311"/>
      <c r="U840" s="311"/>
      <c r="V840" s="311"/>
      <c r="W840" s="311"/>
      <c r="X840" s="311"/>
      <c r="Y840" s="311"/>
      <c r="Z840" s="311"/>
    </row>
    <row r="841" ht="13.5" customHeight="1">
      <c r="A841" s="311"/>
      <c r="B841" s="311"/>
      <c r="C841" s="311"/>
      <c r="E841" s="311"/>
      <c r="F841" s="311"/>
      <c r="G841" s="311"/>
      <c r="H841" s="311"/>
      <c r="I841" s="311"/>
      <c r="J841" s="311"/>
      <c r="K841" s="311"/>
      <c r="L841" s="311"/>
      <c r="M841" s="311"/>
      <c r="N841" s="311"/>
      <c r="O841" s="311"/>
      <c r="P841" s="311"/>
      <c r="Q841" s="311"/>
      <c r="R841" s="311"/>
      <c r="S841" s="311"/>
      <c r="T841" s="311"/>
      <c r="U841" s="311"/>
      <c r="V841" s="311"/>
      <c r="W841" s="311"/>
      <c r="X841" s="311"/>
      <c r="Y841" s="311"/>
      <c r="Z841" s="311"/>
    </row>
    <row r="842" ht="13.5" customHeight="1">
      <c r="A842" s="311"/>
      <c r="B842" s="311"/>
      <c r="C842" s="311"/>
      <c r="E842" s="311"/>
      <c r="F842" s="311"/>
      <c r="G842" s="311"/>
      <c r="H842" s="311"/>
      <c r="I842" s="311"/>
      <c r="J842" s="311"/>
      <c r="K842" s="311"/>
      <c r="L842" s="311"/>
      <c r="M842" s="311"/>
      <c r="N842" s="311"/>
      <c r="O842" s="311"/>
      <c r="P842" s="311"/>
      <c r="Q842" s="311"/>
      <c r="R842" s="311"/>
      <c r="S842" s="311"/>
      <c r="T842" s="311"/>
      <c r="U842" s="311"/>
      <c r="V842" s="311"/>
      <c r="W842" s="311"/>
      <c r="X842" s="311"/>
      <c r="Y842" s="311"/>
      <c r="Z842" s="311"/>
    </row>
    <row r="843" ht="13.5" customHeight="1">
      <c r="A843" s="311"/>
      <c r="B843" s="311"/>
      <c r="C843" s="311"/>
      <c r="E843" s="311"/>
      <c r="F843" s="311"/>
      <c r="G843" s="311"/>
      <c r="H843" s="311"/>
      <c r="I843" s="311"/>
      <c r="J843" s="311"/>
      <c r="K843" s="311"/>
      <c r="L843" s="311"/>
      <c r="M843" s="311"/>
      <c r="N843" s="311"/>
      <c r="O843" s="311"/>
      <c r="P843" s="311"/>
      <c r="Q843" s="311"/>
      <c r="R843" s="311"/>
      <c r="S843" s="311"/>
      <c r="T843" s="311"/>
      <c r="U843" s="311"/>
      <c r="V843" s="311"/>
      <c r="W843" s="311"/>
      <c r="X843" s="311"/>
      <c r="Y843" s="311"/>
      <c r="Z843" s="311"/>
    </row>
    <row r="844" ht="13.5" customHeight="1">
      <c r="A844" s="311"/>
      <c r="B844" s="311"/>
      <c r="C844" s="311"/>
      <c r="E844" s="311"/>
      <c r="F844" s="311"/>
      <c r="G844" s="311"/>
      <c r="H844" s="311"/>
      <c r="I844" s="311"/>
      <c r="J844" s="311"/>
      <c r="K844" s="311"/>
      <c r="L844" s="311"/>
      <c r="M844" s="311"/>
      <c r="N844" s="311"/>
      <c r="O844" s="311"/>
      <c r="P844" s="311"/>
      <c r="Q844" s="311"/>
      <c r="R844" s="311"/>
      <c r="S844" s="311"/>
      <c r="T844" s="311"/>
      <c r="U844" s="311"/>
      <c r="V844" s="311"/>
      <c r="W844" s="311"/>
      <c r="X844" s="311"/>
      <c r="Y844" s="311"/>
      <c r="Z844" s="311"/>
    </row>
    <row r="845" ht="13.5" customHeight="1">
      <c r="A845" s="311"/>
      <c r="B845" s="311"/>
      <c r="C845" s="311"/>
      <c r="E845" s="311"/>
      <c r="F845" s="311"/>
      <c r="G845" s="311"/>
      <c r="H845" s="311"/>
      <c r="I845" s="311"/>
      <c r="J845" s="311"/>
      <c r="K845" s="311"/>
      <c r="L845" s="311"/>
      <c r="M845" s="311"/>
      <c r="N845" s="311"/>
      <c r="O845" s="311"/>
      <c r="P845" s="311"/>
      <c r="Q845" s="311"/>
      <c r="R845" s="311"/>
      <c r="S845" s="311"/>
      <c r="T845" s="311"/>
      <c r="U845" s="311"/>
      <c r="V845" s="311"/>
      <c r="W845" s="311"/>
      <c r="X845" s="311"/>
      <c r="Y845" s="311"/>
      <c r="Z845" s="311"/>
    </row>
    <row r="846" ht="13.5" customHeight="1">
      <c r="A846" s="311"/>
      <c r="B846" s="311"/>
      <c r="C846" s="311"/>
      <c r="E846" s="311"/>
      <c r="F846" s="311"/>
      <c r="G846" s="311"/>
      <c r="H846" s="311"/>
      <c r="I846" s="311"/>
      <c r="J846" s="311"/>
      <c r="K846" s="311"/>
      <c r="L846" s="311"/>
      <c r="M846" s="311"/>
      <c r="N846" s="311"/>
      <c r="O846" s="311"/>
      <c r="P846" s="311"/>
      <c r="Q846" s="311"/>
      <c r="R846" s="311"/>
      <c r="S846" s="311"/>
      <c r="T846" s="311"/>
      <c r="U846" s="311"/>
      <c r="V846" s="311"/>
      <c r="W846" s="311"/>
      <c r="X846" s="311"/>
      <c r="Y846" s="311"/>
      <c r="Z846" s="311"/>
    </row>
    <row r="847" ht="13.5" customHeight="1">
      <c r="A847" s="311"/>
      <c r="B847" s="311"/>
      <c r="C847" s="311"/>
      <c r="E847" s="311"/>
      <c r="F847" s="311"/>
      <c r="G847" s="311"/>
      <c r="H847" s="311"/>
      <c r="I847" s="311"/>
      <c r="J847" s="311"/>
      <c r="K847" s="311"/>
      <c r="L847" s="311"/>
      <c r="M847" s="311"/>
      <c r="N847" s="311"/>
      <c r="O847" s="311"/>
      <c r="P847" s="311"/>
      <c r="Q847" s="311"/>
      <c r="R847" s="311"/>
      <c r="S847" s="311"/>
      <c r="T847" s="311"/>
      <c r="U847" s="311"/>
      <c r="V847" s="311"/>
      <c r="W847" s="311"/>
      <c r="X847" s="311"/>
      <c r="Y847" s="311"/>
      <c r="Z847" s="311"/>
    </row>
    <row r="848" ht="13.5" customHeight="1">
      <c r="A848" s="311"/>
      <c r="B848" s="311"/>
      <c r="C848" s="311"/>
      <c r="E848" s="311"/>
      <c r="F848" s="311"/>
      <c r="G848" s="311"/>
      <c r="H848" s="311"/>
      <c r="I848" s="311"/>
      <c r="J848" s="311"/>
      <c r="K848" s="311"/>
      <c r="L848" s="311"/>
      <c r="M848" s="311"/>
      <c r="N848" s="311"/>
      <c r="O848" s="311"/>
      <c r="P848" s="311"/>
      <c r="Q848" s="311"/>
      <c r="R848" s="311"/>
      <c r="S848" s="311"/>
      <c r="T848" s="311"/>
      <c r="U848" s="311"/>
      <c r="V848" s="311"/>
      <c r="W848" s="311"/>
      <c r="X848" s="311"/>
      <c r="Y848" s="311"/>
      <c r="Z848" s="311"/>
    </row>
    <row r="849" ht="13.5" customHeight="1">
      <c r="A849" s="311"/>
      <c r="B849" s="311"/>
      <c r="C849" s="311"/>
      <c r="E849" s="311"/>
      <c r="F849" s="311"/>
      <c r="G849" s="311"/>
      <c r="H849" s="311"/>
      <c r="I849" s="311"/>
      <c r="J849" s="311"/>
      <c r="K849" s="311"/>
      <c r="L849" s="311"/>
      <c r="M849" s="311"/>
      <c r="N849" s="311"/>
      <c r="O849" s="311"/>
      <c r="P849" s="311"/>
      <c r="Q849" s="311"/>
      <c r="R849" s="311"/>
      <c r="S849" s="311"/>
      <c r="T849" s="311"/>
      <c r="U849" s="311"/>
      <c r="V849" s="311"/>
      <c r="W849" s="311"/>
      <c r="X849" s="311"/>
      <c r="Y849" s="311"/>
      <c r="Z849" s="311"/>
    </row>
    <row r="850" ht="13.5" customHeight="1">
      <c r="A850" s="311"/>
      <c r="B850" s="311"/>
      <c r="C850" s="311"/>
      <c r="E850" s="311"/>
      <c r="F850" s="311"/>
      <c r="G850" s="311"/>
      <c r="H850" s="311"/>
      <c r="I850" s="311"/>
      <c r="J850" s="311"/>
      <c r="K850" s="311"/>
      <c r="L850" s="311"/>
      <c r="M850" s="311"/>
      <c r="N850" s="311"/>
      <c r="O850" s="311"/>
      <c r="P850" s="311"/>
      <c r="Q850" s="311"/>
      <c r="R850" s="311"/>
      <c r="S850" s="311"/>
      <c r="T850" s="311"/>
      <c r="U850" s="311"/>
      <c r="V850" s="311"/>
      <c r="W850" s="311"/>
      <c r="X850" s="311"/>
      <c r="Y850" s="311"/>
      <c r="Z850" s="311"/>
    </row>
    <row r="851" ht="13.5" customHeight="1">
      <c r="A851" s="311"/>
      <c r="B851" s="311"/>
      <c r="C851" s="311"/>
      <c r="E851" s="311"/>
      <c r="F851" s="311"/>
      <c r="G851" s="311"/>
      <c r="H851" s="311"/>
      <c r="I851" s="311"/>
      <c r="J851" s="311"/>
      <c r="K851" s="311"/>
      <c r="L851" s="311"/>
      <c r="M851" s="311"/>
      <c r="N851" s="311"/>
      <c r="O851" s="311"/>
      <c r="P851" s="311"/>
      <c r="Q851" s="311"/>
      <c r="R851" s="311"/>
      <c r="S851" s="311"/>
      <c r="T851" s="311"/>
      <c r="U851" s="311"/>
      <c r="V851" s="311"/>
      <c r="W851" s="311"/>
      <c r="X851" s="311"/>
      <c r="Y851" s="311"/>
      <c r="Z851" s="311"/>
    </row>
    <row r="852" ht="13.5" customHeight="1">
      <c r="A852" s="311"/>
      <c r="B852" s="311"/>
      <c r="C852" s="311"/>
      <c r="E852" s="311"/>
      <c r="F852" s="311"/>
      <c r="G852" s="311"/>
      <c r="H852" s="311"/>
      <c r="I852" s="311"/>
      <c r="J852" s="311"/>
      <c r="K852" s="311"/>
      <c r="L852" s="311"/>
      <c r="M852" s="311"/>
      <c r="N852" s="311"/>
      <c r="O852" s="311"/>
      <c r="P852" s="311"/>
      <c r="Q852" s="311"/>
      <c r="R852" s="311"/>
      <c r="S852" s="311"/>
      <c r="T852" s="311"/>
      <c r="U852" s="311"/>
      <c r="V852" s="311"/>
      <c r="W852" s="311"/>
      <c r="X852" s="311"/>
      <c r="Y852" s="311"/>
      <c r="Z852" s="311"/>
    </row>
    <row r="853" ht="13.5" customHeight="1">
      <c r="A853" s="311"/>
      <c r="B853" s="311"/>
      <c r="C853" s="311"/>
      <c r="E853" s="311"/>
      <c r="F853" s="311"/>
      <c r="G853" s="311"/>
      <c r="H853" s="311"/>
      <c r="I853" s="311"/>
      <c r="J853" s="311"/>
      <c r="K853" s="311"/>
      <c r="L853" s="311"/>
      <c r="M853" s="311"/>
      <c r="N853" s="311"/>
      <c r="O853" s="311"/>
      <c r="P853" s="311"/>
      <c r="Q853" s="311"/>
      <c r="R853" s="311"/>
      <c r="S853" s="311"/>
      <c r="T853" s="311"/>
      <c r="U853" s="311"/>
      <c r="V853" s="311"/>
      <c r="W853" s="311"/>
      <c r="X853" s="311"/>
      <c r="Y853" s="311"/>
      <c r="Z853" s="311"/>
    </row>
    <row r="854" ht="13.5" customHeight="1">
      <c r="A854" s="311"/>
      <c r="B854" s="311"/>
      <c r="C854" s="311"/>
      <c r="E854" s="311"/>
      <c r="F854" s="311"/>
      <c r="G854" s="311"/>
      <c r="H854" s="311"/>
      <c r="I854" s="311"/>
      <c r="J854" s="311"/>
      <c r="K854" s="311"/>
      <c r="L854" s="311"/>
      <c r="M854" s="311"/>
      <c r="N854" s="311"/>
      <c r="O854" s="311"/>
      <c r="P854" s="311"/>
      <c r="Q854" s="311"/>
      <c r="R854" s="311"/>
      <c r="S854" s="311"/>
      <c r="T854" s="311"/>
      <c r="U854" s="311"/>
      <c r="V854" s="311"/>
      <c r="W854" s="311"/>
      <c r="X854" s="311"/>
      <c r="Y854" s="311"/>
      <c r="Z854" s="311"/>
    </row>
    <row r="855" ht="13.5" customHeight="1">
      <c r="A855" s="311"/>
      <c r="B855" s="311"/>
      <c r="C855" s="311"/>
      <c r="E855" s="311"/>
      <c r="F855" s="311"/>
      <c r="G855" s="311"/>
      <c r="H855" s="311"/>
      <c r="I855" s="311"/>
      <c r="J855" s="311"/>
      <c r="K855" s="311"/>
      <c r="L855" s="311"/>
      <c r="M855" s="311"/>
      <c r="N855" s="311"/>
      <c r="O855" s="311"/>
      <c r="P855" s="311"/>
      <c r="Q855" s="311"/>
      <c r="R855" s="311"/>
      <c r="S855" s="311"/>
      <c r="T855" s="311"/>
      <c r="U855" s="311"/>
      <c r="V855" s="311"/>
      <c r="W855" s="311"/>
      <c r="X855" s="311"/>
      <c r="Y855" s="311"/>
      <c r="Z855" s="311"/>
    </row>
    <row r="856" ht="13.5" customHeight="1">
      <c r="A856" s="311"/>
      <c r="B856" s="311"/>
      <c r="C856" s="311"/>
      <c r="E856" s="311"/>
      <c r="F856" s="311"/>
      <c r="G856" s="311"/>
      <c r="H856" s="311"/>
      <c r="I856" s="311"/>
      <c r="J856" s="311"/>
      <c r="K856" s="311"/>
      <c r="L856" s="311"/>
      <c r="M856" s="311"/>
      <c r="N856" s="311"/>
      <c r="O856" s="311"/>
      <c r="P856" s="311"/>
      <c r="Q856" s="311"/>
      <c r="R856" s="311"/>
      <c r="S856" s="311"/>
      <c r="T856" s="311"/>
      <c r="U856" s="311"/>
      <c r="V856" s="311"/>
      <c r="W856" s="311"/>
      <c r="X856" s="311"/>
      <c r="Y856" s="311"/>
      <c r="Z856" s="311"/>
    </row>
    <row r="857" ht="13.5" customHeight="1">
      <c r="A857" s="311"/>
      <c r="B857" s="311"/>
      <c r="C857" s="311"/>
      <c r="E857" s="311"/>
      <c r="F857" s="311"/>
      <c r="G857" s="311"/>
      <c r="H857" s="311"/>
      <c r="I857" s="311"/>
      <c r="J857" s="311"/>
      <c r="K857" s="311"/>
      <c r="L857" s="311"/>
      <c r="M857" s="311"/>
      <c r="N857" s="311"/>
      <c r="O857" s="311"/>
      <c r="P857" s="311"/>
      <c r="Q857" s="311"/>
      <c r="R857" s="311"/>
      <c r="S857" s="311"/>
      <c r="T857" s="311"/>
      <c r="U857" s="311"/>
      <c r="V857" s="311"/>
      <c r="W857" s="311"/>
      <c r="X857" s="311"/>
      <c r="Y857" s="311"/>
      <c r="Z857" s="311"/>
    </row>
    <row r="858" ht="13.5" customHeight="1">
      <c r="A858" s="311"/>
      <c r="B858" s="311"/>
      <c r="C858" s="311"/>
      <c r="E858" s="311"/>
      <c r="F858" s="311"/>
      <c r="G858" s="311"/>
      <c r="H858" s="311"/>
      <c r="I858" s="311"/>
      <c r="J858" s="311"/>
      <c r="K858" s="311"/>
      <c r="L858" s="311"/>
      <c r="M858" s="311"/>
      <c r="N858" s="311"/>
      <c r="O858" s="311"/>
      <c r="P858" s="311"/>
      <c r="Q858" s="311"/>
      <c r="R858" s="311"/>
      <c r="S858" s="311"/>
      <c r="T858" s="311"/>
      <c r="U858" s="311"/>
      <c r="V858" s="311"/>
      <c r="W858" s="311"/>
      <c r="X858" s="311"/>
      <c r="Y858" s="311"/>
      <c r="Z858" s="311"/>
    </row>
    <row r="859" ht="13.5" customHeight="1">
      <c r="A859" s="311"/>
      <c r="B859" s="311"/>
      <c r="C859" s="311"/>
      <c r="E859" s="311"/>
      <c r="F859" s="311"/>
      <c r="G859" s="311"/>
      <c r="H859" s="311"/>
      <c r="I859" s="311"/>
      <c r="J859" s="311"/>
      <c r="K859" s="311"/>
      <c r="L859" s="311"/>
      <c r="M859" s="311"/>
      <c r="N859" s="311"/>
      <c r="O859" s="311"/>
      <c r="P859" s="311"/>
      <c r="Q859" s="311"/>
      <c r="R859" s="311"/>
      <c r="S859" s="311"/>
      <c r="T859" s="311"/>
      <c r="U859" s="311"/>
      <c r="V859" s="311"/>
      <c r="W859" s="311"/>
      <c r="X859" s="311"/>
      <c r="Y859" s="311"/>
      <c r="Z859" s="311"/>
    </row>
    <row r="860" ht="13.5" customHeight="1">
      <c r="A860" s="311"/>
      <c r="B860" s="311"/>
      <c r="C860" s="311"/>
      <c r="E860" s="311"/>
      <c r="F860" s="311"/>
      <c r="G860" s="311"/>
      <c r="H860" s="311"/>
      <c r="I860" s="311"/>
      <c r="J860" s="311"/>
      <c r="K860" s="311"/>
      <c r="L860" s="311"/>
      <c r="M860" s="311"/>
      <c r="N860" s="311"/>
      <c r="O860" s="311"/>
      <c r="P860" s="311"/>
      <c r="Q860" s="311"/>
      <c r="R860" s="311"/>
      <c r="S860" s="311"/>
      <c r="T860" s="311"/>
      <c r="U860" s="311"/>
      <c r="V860" s="311"/>
      <c r="W860" s="311"/>
      <c r="X860" s="311"/>
      <c r="Y860" s="311"/>
      <c r="Z860" s="311"/>
    </row>
    <row r="861" ht="13.5" customHeight="1">
      <c r="A861" s="311"/>
      <c r="B861" s="311"/>
      <c r="C861" s="311"/>
      <c r="E861" s="311"/>
      <c r="F861" s="311"/>
      <c r="G861" s="311"/>
      <c r="H861" s="311"/>
      <c r="I861" s="311"/>
      <c r="J861" s="311"/>
      <c r="K861" s="311"/>
      <c r="L861" s="311"/>
      <c r="M861" s="311"/>
      <c r="N861" s="311"/>
      <c r="O861" s="311"/>
      <c r="P861" s="311"/>
      <c r="Q861" s="311"/>
      <c r="R861" s="311"/>
      <c r="S861" s="311"/>
      <c r="T861" s="311"/>
      <c r="U861" s="311"/>
      <c r="V861" s="311"/>
      <c r="W861" s="311"/>
      <c r="X861" s="311"/>
      <c r="Y861" s="311"/>
      <c r="Z861" s="311"/>
    </row>
    <row r="862" ht="13.5" customHeight="1">
      <c r="A862" s="311"/>
      <c r="B862" s="311"/>
      <c r="C862" s="311"/>
      <c r="E862" s="311"/>
      <c r="F862" s="311"/>
      <c r="G862" s="311"/>
      <c r="H862" s="311"/>
      <c r="I862" s="311"/>
      <c r="J862" s="311"/>
      <c r="K862" s="311"/>
      <c r="L862" s="311"/>
      <c r="M862" s="311"/>
      <c r="N862" s="311"/>
      <c r="O862" s="311"/>
      <c r="P862" s="311"/>
      <c r="Q862" s="311"/>
      <c r="R862" s="311"/>
      <c r="S862" s="311"/>
      <c r="T862" s="311"/>
      <c r="U862" s="311"/>
      <c r="V862" s="311"/>
      <c r="W862" s="311"/>
      <c r="X862" s="311"/>
      <c r="Y862" s="311"/>
      <c r="Z862" s="311"/>
    </row>
    <row r="863" ht="13.5" customHeight="1">
      <c r="A863" s="311"/>
      <c r="B863" s="311"/>
      <c r="C863" s="311"/>
      <c r="E863" s="311"/>
      <c r="F863" s="311"/>
      <c r="G863" s="311"/>
      <c r="H863" s="311"/>
      <c r="I863" s="311"/>
      <c r="J863" s="311"/>
      <c r="K863" s="311"/>
      <c r="L863" s="311"/>
      <c r="M863" s="311"/>
      <c r="N863" s="311"/>
      <c r="O863" s="311"/>
      <c r="P863" s="311"/>
      <c r="Q863" s="311"/>
      <c r="R863" s="311"/>
      <c r="S863" s="311"/>
      <c r="T863" s="311"/>
      <c r="U863" s="311"/>
      <c r="V863" s="311"/>
      <c r="W863" s="311"/>
      <c r="X863" s="311"/>
      <c r="Y863" s="311"/>
      <c r="Z863" s="311"/>
    </row>
    <row r="864" ht="13.5" customHeight="1">
      <c r="A864" s="311"/>
      <c r="B864" s="311"/>
      <c r="C864" s="311"/>
      <c r="E864" s="311"/>
      <c r="F864" s="311"/>
      <c r="G864" s="311"/>
      <c r="H864" s="311"/>
      <c r="I864" s="311"/>
      <c r="J864" s="311"/>
      <c r="K864" s="311"/>
      <c r="L864" s="311"/>
      <c r="M864" s="311"/>
      <c r="N864" s="311"/>
      <c r="O864" s="311"/>
      <c r="P864" s="311"/>
      <c r="Q864" s="311"/>
      <c r="R864" s="311"/>
      <c r="S864" s="311"/>
      <c r="T864" s="311"/>
      <c r="U864" s="311"/>
      <c r="V864" s="311"/>
      <c r="W864" s="311"/>
      <c r="X864" s="311"/>
      <c r="Y864" s="311"/>
      <c r="Z864" s="311"/>
    </row>
    <row r="865" ht="13.5" customHeight="1">
      <c r="A865" s="311"/>
      <c r="B865" s="311"/>
      <c r="C865" s="311"/>
      <c r="E865" s="311"/>
      <c r="F865" s="311"/>
      <c r="G865" s="311"/>
      <c r="H865" s="311"/>
      <c r="I865" s="311"/>
      <c r="J865" s="311"/>
      <c r="K865" s="311"/>
      <c r="L865" s="311"/>
      <c r="M865" s="311"/>
      <c r="N865" s="311"/>
      <c r="O865" s="311"/>
      <c r="P865" s="311"/>
      <c r="Q865" s="311"/>
      <c r="R865" s="311"/>
      <c r="S865" s="311"/>
      <c r="T865" s="311"/>
      <c r="U865" s="311"/>
      <c r="V865" s="311"/>
      <c r="W865" s="311"/>
      <c r="X865" s="311"/>
      <c r="Y865" s="311"/>
      <c r="Z865" s="311"/>
    </row>
    <row r="866" ht="13.5" customHeight="1">
      <c r="A866" s="311"/>
      <c r="B866" s="311"/>
      <c r="C866" s="311"/>
      <c r="E866" s="311"/>
      <c r="F866" s="311"/>
      <c r="G866" s="311"/>
      <c r="H866" s="311"/>
      <c r="I866" s="311"/>
      <c r="J866" s="311"/>
      <c r="K866" s="311"/>
      <c r="L866" s="311"/>
      <c r="M866" s="311"/>
      <c r="N866" s="311"/>
      <c r="O866" s="311"/>
      <c r="P866" s="311"/>
      <c r="Q866" s="311"/>
      <c r="R866" s="311"/>
      <c r="S866" s="311"/>
      <c r="T866" s="311"/>
      <c r="U866" s="311"/>
      <c r="V866" s="311"/>
      <c r="W866" s="311"/>
      <c r="X866" s="311"/>
      <c r="Y866" s="311"/>
      <c r="Z866" s="311"/>
    </row>
    <row r="867" ht="13.5" customHeight="1">
      <c r="A867" s="311"/>
      <c r="B867" s="311"/>
      <c r="C867" s="311"/>
      <c r="E867" s="311"/>
      <c r="F867" s="311"/>
      <c r="G867" s="311"/>
      <c r="H867" s="311"/>
      <c r="I867" s="311"/>
      <c r="J867" s="311"/>
      <c r="K867" s="311"/>
      <c r="L867" s="311"/>
      <c r="M867" s="311"/>
      <c r="N867" s="311"/>
      <c r="O867" s="311"/>
      <c r="P867" s="311"/>
      <c r="Q867" s="311"/>
      <c r="R867" s="311"/>
      <c r="S867" s="311"/>
      <c r="T867" s="311"/>
      <c r="U867" s="311"/>
      <c r="V867" s="311"/>
      <c r="W867" s="311"/>
      <c r="X867" s="311"/>
      <c r="Y867" s="311"/>
      <c r="Z867" s="311"/>
    </row>
    <row r="868" ht="13.5" customHeight="1">
      <c r="A868" s="311"/>
      <c r="B868" s="311"/>
      <c r="C868" s="311"/>
      <c r="E868" s="311"/>
      <c r="F868" s="311"/>
      <c r="G868" s="311"/>
      <c r="H868" s="311"/>
      <c r="I868" s="311"/>
      <c r="J868" s="311"/>
      <c r="K868" s="311"/>
      <c r="L868" s="311"/>
      <c r="M868" s="311"/>
      <c r="N868" s="311"/>
      <c r="O868" s="311"/>
      <c r="P868" s="311"/>
      <c r="Q868" s="311"/>
      <c r="R868" s="311"/>
      <c r="S868" s="311"/>
      <c r="T868" s="311"/>
      <c r="U868" s="311"/>
      <c r="V868" s="311"/>
      <c r="W868" s="311"/>
      <c r="X868" s="311"/>
      <c r="Y868" s="311"/>
      <c r="Z868" s="311"/>
    </row>
    <row r="869" ht="13.5" customHeight="1">
      <c r="A869" s="311"/>
      <c r="B869" s="311"/>
      <c r="C869" s="311"/>
      <c r="E869" s="311"/>
      <c r="F869" s="311"/>
      <c r="G869" s="311"/>
      <c r="H869" s="311"/>
      <c r="I869" s="311"/>
      <c r="J869" s="311"/>
      <c r="K869" s="311"/>
      <c r="L869" s="311"/>
      <c r="M869" s="311"/>
      <c r="N869" s="311"/>
      <c r="O869" s="311"/>
      <c r="P869" s="311"/>
      <c r="Q869" s="311"/>
      <c r="R869" s="311"/>
      <c r="S869" s="311"/>
      <c r="T869" s="311"/>
      <c r="U869" s="311"/>
      <c r="V869" s="311"/>
      <c r="W869" s="311"/>
      <c r="X869" s="311"/>
      <c r="Y869" s="311"/>
      <c r="Z869" s="311"/>
    </row>
    <row r="870" ht="13.5" customHeight="1">
      <c r="A870" s="311"/>
      <c r="B870" s="311"/>
      <c r="C870" s="311"/>
      <c r="E870" s="311"/>
      <c r="F870" s="311"/>
      <c r="G870" s="311"/>
      <c r="H870" s="311"/>
      <c r="I870" s="311"/>
      <c r="J870" s="311"/>
      <c r="K870" s="311"/>
      <c r="L870" s="311"/>
      <c r="M870" s="311"/>
      <c r="N870" s="311"/>
      <c r="O870" s="311"/>
      <c r="P870" s="311"/>
      <c r="Q870" s="311"/>
      <c r="R870" s="311"/>
      <c r="S870" s="311"/>
      <c r="T870" s="311"/>
      <c r="U870" s="311"/>
      <c r="V870" s="311"/>
      <c r="W870" s="311"/>
      <c r="X870" s="311"/>
      <c r="Y870" s="311"/>
      <c r="Z870" s="311"/>
    </row>
    <row r="871" ht="13.5" customHeight="1">
      <c r="A871" s="311"/>
      <c r="B871" s="311"/>
      <c r="C871" s="311"/>
      <c r="E871" s="311"/>
      <c r="F871" s="311"/>
      <c r="G871" s="311"/>
      <c r="H871" s="311"/>
      <c r="I871" s="311"/>
      <c r="J871" s="311"/>
      <c r="K871" s="311"/>
      <c r="L871" s="311"/>
      <c r="M871" s="311"/>
      <c r="N871" s="311"/>
      <c r="O871" s="311"/>
      <c r="P871" s="311"/>
      <c r="Q871" s="311"/>
      <c r="R871" s="311"/>
      <c r="S871" s="311"/>
      <c r="T871" s="311"/>
      <c r="U871" s="311"/>
      <c r="V871" s="311"/>
      <c r="W871" s="311"/>
      <c r="X871" s="311"/>
      <c r="Y871" s="311"/>
      <c r="Z871" s="311"/>
    </row>
    <row r="872" ht="13.5" customHeight="1">
      <c r="A872" s="311"/>
      <c r="B872" s="311"/>
      <c r="C872" s="311"/>
      <c r="E872" s="311"/>
      <c r="F872" s="311"/>
      <c r="G872" s="311"/>
      <c r="H872" s="311"/>
      <c r="I872" s="311"/>
      <c r="J872" s="311"/>
      <c r="K872" s="311"/>
      <c r="L872" s="311"/>
      <c r="M872" s="311"/>
      <c r="N872" s="311"/>
      <c r="O872" s="311"/>
      <c r="P872" s="311"/>
      <c r="Q872" s="311"/>
      <c r="R872" s="311"/>
      <c r="S872" s="311"/>
      <c r="T872" s="311"/>
      <c r="U872" s="311"/>
      <c r="V872" s="311"/>
      <c r="W872" s="311"/>
      <c r="X872" s="311"/>
      <c r="Y872" s="311"/>
      <c r="Z872" s="311"/>
    </row>
    <row r="873" ht="13.5" customHeight="1">
      <c r="A873" s="311"/>
      <c r="B873" s="311"/>
      <c r="C873" s="311"/>
      <c r="E873" s="311"/>
      <c r="F873" s="311"/>
      <c r="G873" s="311"/>
      <c r="H873" s="311"/>
      <c r="I873" s="311"/>
      <c r="J873" s="311"/>
      <c r="K873" s="311"/>
      <c r="L873" s="311"/>
      <c r="M873" s="311"/>
      <c r="N873" s="311"/>
      <c r="O873" s="311"/>
      <c r="P873" s="311"/>
      <c r="Q873" s="311"/>
      <c r="R873" s="311"/>
      <c r="S873" s="311"/>
      <c r="T873" s="311"/>
      <c r="U873" s="311"/>
      <c r="V873" s="311"/>
      <c r="W873" s="311"/>
      <c r="X873" s="311"/>
      <c r="Y873" s="311"/>
      <c r="Z873" s="311"/>
    </row>
    <row r="874" ht="13.5" customHeight="1">
      <c r="A874" s="311"/>
      <c r="B874" s="311"/>
      <c r="C874" s="311"/>
      <c r="E874" s="311"/>
      <c r="F874" s="311"/>
      <c r="G874" s="311"/>
      <c r="H874" s="311"/>
      <c r="I874" s="311"/>
      <c r="J874" s="311"/>
      <c r="K874" s="311"/>
      <c r="L874" s="311"/>
      <c r="M874" s="311"/>
      <c r="N874" s="311"/>
      <c r="O874" s="311"/>
      <c r="P874" s="311"/>
      <c r="Q874" s="311"/>
      <c r="R874" s="311"/>
      <c r="S874" s="311"/>
      <c r="T874" s="311"/>
      <c r="U874" s="311"/>
      <c r="V874" s="311"/>
      <c r="W874" s="311"/>
      <c r="X874" s="311"/>
      <c r="Y874" s="311"/>
      <c r="Z874" s="311"/>
    </row>
    <row r="875" ht="13.5" customHeight="1">
      <c r="A875" s="311"/>
      <c r="B875" s="311"/>
      <c r="C875" s="311"/>
      <c r="E875" s="311"/>
      <c r="F875" s="311"/>
      <c r="G875" s="311"/>
      <c r="H875" s="311"/>
      <c r="I875" s="311"/>
      <c r="J875" s="311"/>
      <c r="K875" s="311"/>
      <c r="L875" s="311"/>
      <c r="M875" s="311"/>
      <c r="N875" s="311"/>
      <c r="O875" s="311"/>
      <c r="P875" s="311"/>
      <c r="Q875" s="311"/>
      <c r="R875" s="311"/>
      <c r="S875" s="311"/>
      <c r="T875" s="311"/>
      <c r="U875" s="311"/>
      <c r="V875" s="311"/>
      <c r="W875" s="311"/>
      <c r="X875" s="311"/>
      <c r="Y875" s="311"/>
      <c r="Z875" s="311"/>
    </row>
    <row r="876" ht="13.5" customHeight="1">
      <c r="A876" s="311"/>
      <c r="B876" s="311"/>
      <c r="C876" s="311"/>
      <c r="E876" s="311"/>
      <c r="F876" s="311"/>
      <c r="G876" s="311"/>
      <c r="H876" s="311"/>
      <c r="I876" s="311"/>
      <c r="J876" s="311"/>
      <c r="K876" s="311"/>
      <c r="L876" s="311"/>
      <c r="M876" s="311"/>
      <c r="N876" s="311"/>
      <c r="O876" s="311"/>
      <c r="P876" s="311"/>
      <c r="Q876" s="311"/>
      <c r="R876" s="311"/>
      <c r="S876" s="311"/>
      <c r="T876" s="311"/>
      <c r="U876" s="311"/>
      <c r="V876" s="311"/>
      <c r="W876" s="311"/>
      <c r="X876" s="311"/>
      <c r="Y876" s="311"/>
      <c r="Z876" s="311"/>
    </row>
    <row r="877" ht="13.5" customHeight="1">
      <c r="A877" s="311"/>
      <c r="B877" s="311"/>
      <c r="C877" s="311"/>
      <c r="E877" s="311"/>
      <c r="F877" s="311"/>
      <c r="G877" s="311"/>
      <c r="H877" s="311"/>
      <c r="I877" s="311"/>
      <c r="J877" s="311"/>
      <c r="K877" s="311"/>
      <c r="L877" s="311"/>
      <c r="M877" s="311"/>
      <c r="N877" s="311"/>
      <c r="O877" s="311"/>
      <c r="P877" s="311"/>
      <c r="Q877" s="311"/>
      <c r="R877" s="311"/>
      <c r="S877" s="311"/>
      <c r="T877" s="311"/>
      <c r="U877" s="311"/>
      <c r="V877" s="311"/>
      <c r="W877" s="311"/>
      <c r="X877" s="311"/>
      <c r="Y877" s="311"/>
      <c r="Z877" s="311"/>
    </row>
    <row r="878" ht="13.5" customHeight="1">
      <c r="A878" s="311"/>
      <c r="B878" s="311"/>
      <c r="C878" s="311"/>
      <c r="E878" s="311"/>
      <c r="F878" s="311"/>
      <c r="G878" s="311"/>
      <c r="H878" s="311"/>
      <c r="I878" s="311"/>
      <c r="J878" s="311"/>
      <c r="K878" s="311"/>
      <c r="L878" s="311"/>
      <c r="M878" s="311"/>
      <c r="N878" s="311"/>
      <c r="O878" s="311"/>
      <c r="P878" s="311"/>
      <c r="Q878" s="311"/>
      <c r="R878" s="311"/>
      <c r="S878" s="311"/>
      <c r="T878" s="311"/>
      <c r="U878" s="311"/>
      <c r="V878" s="311"/>
      <c r="W878" s="311"/>
      <c r="X878" s="311"/>
      <c r="Y878" s="311"/>
      <c r="Z878" s="311"/>
    </row>
    <row r="879" ht="13.5" customHeight="1">
      <c r="A879" s="311"/>
      <c r="B879" s="311"/>
      <c r="C879" s="311"/>
      <c r="E879" s="311"/>
      <c r="F879" s="311"/>
      <c r="G879" s="311"/>
      <c r="H879" s="311"/>
      <c r="I879" s="311"/>
      <c r="J879" s="311"/>
      <c r="K879" s="311"/>
      <c r="L879" s="311"/>
      <c r="M879" s="311"/>
      <c r="N879" s="311"/>
      <c r="O879" s="311"/>
      <c r="P879" s="311"/>
      <c r="Q879" s="311"/>
      <c r="R879" s="311"/>
      <c r="S879" s="311"/>
      <c r="T879" s="311"/>
      <c r="U879" s="311"/>
      <c r="V879" s="311"/>
      <c r="W879" s="311"/>
      <c r="X879" s="311"/>
      <c r="Y879" s="311"/>
      <c r="Z879" s="311"/>
    </row>
    <row r="880" ht="13.5" customHeight="1">
      <c r="A880" s="311"/>
      <c r="B880" s="311"/>
      <c r="C880" s="311"/>
      <c r="E880" s="311"/>
      <c r="F880" s="311"/>
      <c r="G880" s="311"/>
      <c r="H880" s="311"/>
      <c r="I880" s="311"/>
      <c r="J880" s="311"/>
      <c r="K880" s="311"/>
      <c r="L880" s="311"/>
      <c r="M880" s="311"/>
      <c r="N880" s="311"/>
      <c r="O880" s="311"/>
      <c r="P880" s="311"/>
      <c r="Q880" s="311"/>
      <c r="R880" s="311"/>
      <c r="S880" s="311"/>
      <c r="T880" s="311"/>
      <c r="U880" s="311"/>
      <c r="V880" s="311"/>
      <c r="W880" s="311"/>
      <c r="X880" s="311"/>
      <c r="Y880" s="311"/>
      <c r="Z880" s="311"/>
    </row>
    <row r="881" ht="13.5" customHeight="1">
      <c r="A881" s="311"/>
      <c r="B881" s="311"/>
      <c r="C881" s="311"/>
      <c r="E881" s="311"/>
      <c r="F881" s="311"/>
      <c r="G881" s="311"/>
      <c r="H881" s="311"/>
      <c r="I881" s="311"/>
      <c r="J881" s="311"/>
      <c r="K881" s="311"/>
      <c r="L881" s="311"/>
      <c r="M881" s="311"/>
      <c r="N881" s="311"/>
      <c r="O881" s="311"/>
      <c r="P881" s="311"/>
      <c r="Q881" s="311"/>
      <c r="R881" s="311"/>
      <c r="S881" s="311"/>
      <c r="T881" s="311"/>
      <c r="U881" s="311"/>
      <c r="V881" s="311"/>
      <c r="W881" s="311"/>
      <c r="X881" s="311"/>
      <c r="Y881" s="311"/>
      <c r="Z881" s="311"/>
    </row>
    <row r="882" ht="13.5" customHeight="1">
      <c r="A882" s="311"/>
      <c r="B882" s="311"/>
      <c r="C882" s="311"/>
      <c r="E882" s="311"/>
      <c r="F882" s="311"/>
      <c r="G882" s="311"/>
      <c r="H882" s="311"/>
      <c r="I882" s="311"/>
      <c r="J882" s="311"/>
      <c r="K882" s="311"/>
      <c r="L882" s="311"/>
      <c r="M882" s="311"/>
      <c r="N882" s="311"/>
      <c r="O882" s="311"/>
      <c r="P882" s="311"/>
      <c r="Q882" s="311"/>
      <c r="R882" s="311"/>
      <c r="S882" s="311"/>
      <c r="T882" s="311"/>
      <c r="U882" s="311"/>
      <c r="V882" s="311"/>
      <c r="W882" s="311"/>
      <c r="X882" s="311"/>
      <c r="Y882" s="311"/>
      <c r="Z882" s="311"/>
    </row>
    <row r="883" ht="13.5" customHeight="1">
      <c r="A883" s="311"/>
      <c r="B883" s="311"/>
      <c r="C883" s="311"/>
      <c r="E883" s="311"/>
      <c r="F883" s="311"/>
      <c r="G883" s="311"/>
      <c r="H883" s="311"/>
      <c r="I883" s="311"/>
      <c r="J883" s="311"/>
      <c r="K883" s="311"/>
      <c r="L883" s="311"/>
      <c r="M883" s="311"/>
      <c r="N883" s="311"/>
      <c r="O883" s="311"/>
      <c r="P883" s="311"/>
      <c r="Q883" s="311"/>
      <c r="R883" s="311"/>
      <c r="S883" s="311"/>
      <c r="T883" s="311"/>
      <c r="U883" s="311"/>
      <c r="V883" s="311"/>
      <c r="W883" s="311"/>
      <c r="X883" s="311"/>
      <c r="Y883" s="311"/>
      <c r="Z883" s="311"/>
    </row>
    <row r="884" ht="13.5" customHeight="1">
      <c r="A884" s="311"/>
      <c r="B884" s="311"/>
      <c r="C884" s="311"/>
      <c r="E884" s="311"/>
      <c r="F884" s="311"/>
      <c r="G884" s="311"/>
      <c r="H884" s="311"/>
      <c r="I884" s="311"/>
      <c r="J884" s="311"/>
      <c r="K884" s="311"/>
      <c r="L884" s="311"/>
      <c r="M884" s="311"/>
      <c r="N884" s="311"/>
      <c r="O884" s="311"/>
      <c r="P884" s="311"/>
      <c r="Q884" s="311"/>
      <c r="R884" s="311"/>
      <c r="S884" s="311"/>
      <c r="T884" s="311"/>
      <c r="U884" s="311"/>
      <c r="V884" s="311"/>
      <c r="W884" s="311"/>
      <c r="X884" s="311"/>
      <c r="Y884" s="311"/>
      <c r="Z884" s="311"/>
    </row>
    <row r="885" ht="13.5" customHeight="1">
      <c r="A885" s="311"/>
      <c r="B885" s="311"/>
      <c r="C885" s="311"/>
      <c r="E885" s="311"/>
      <c r="F885" s="311"/>
      <c r="G885" s="311"/>
      <c r="H885" s="311"/>
      <c r="I885" s="311"/>
      <c r="J885" s="311"/>
      <c r="K885" s="311"/>
      <c r="L885" s="311"/>
      <c r="M885" s="311"/>
      <c r="N885" s="311"/>
      <c r="O885" s="311"/>
      <c r="P885" s="311"/>
      <c r="Q885" s="311"/>
      <c r="R885" s="311"/>
      <c r="S885" s="311"/>
      <c r="T885" s="311"/>
      <c r="U885" s="311"/>
      <c r="V885" s="311"/>
      <c r="W885" s="311"/>
      <c r="X885" s="311"/>
      <c r="Y885" s="311"/>
      <c r="Z885" s="311"/>
    </row>
    <row r="886" ht="13.5" customHeight="1">
      <c r="A886" s="311"/>
      <c r="B886" s="311"/>
      <c r="C886" s="311"/>
      <c r="E886" s="311"/>
      <c r="F886" s="311"/>
      <c r="G886" s="311"/>
      <c r="H886" s="311"/>
      <c r="I886" s="311"/>
      <c r="J886" s="311"/>
      <c r="K886" s="311"/>
      <c r="L886" s="311"/>
      <c r="M886" s="311"/>
      <c r="N886" s="311"/>
      <c r="O886" s="311"/>
      <c r="P886" s="311"/>
      <c r="Q886" s="311"/>
      <c r="R886" s="311"/>
      <c r="S886" s="311"/>
      <c r="T886" s="311"/>
      <c r="U886" s="311"/>
      <c r="V886" s="311"/>
      <c r="W886" s="311"/>
      <c r="X886" s="311"/>
      <c r="Y886" s="311"/>
      <c r="Z886" s="311"/>
    </row>
    <row r="887" ht="13.5" customHeight="1">
      <c r="A887" s="311"/>
      <c r="B887" s="311"/>
      <c r="C887" s="311"/>
      <c r="E887" s="311"/>
      <c r="F887" s="311"/>
      <c r="G887" s="311"/>
      <c r="H887" s="311"/>
      <c r="I887" s="311"/>
      <c r="J887" s="311"/>
      <c r="K887" s="311"/>
      <c r="L887" s="311"/>
      <c r="M887" s="311"/>
      <c r="N887" s="311"/>
      <c r="O887" s="311"/>
      <c r="P887" s="311"/>
      <c r="Q887" s="311"/>
      <c r="R887" s="311"/>
      <c r="S887" s="311"/>
      <c r="T887" s="311"/>
      <c r="U887" s="311"/>
      <c r="V887" s="311"/>
      <c r="W887" s="311"/>
      <c r="X887" s="311"/>
      <c r="Y887" s="311"/>
      <c r="Z887" s="311"/>
    </row>
    <row r="888" ht="13.5" customHeight="1">
      <c r="A888" s="311"/>
      <c r="B888" s="311"/>
      <c r="C888" s="311"/>
      <c r="E888" s="311"/>
      <c r="F888" s="311"/>
      <c r="G888" s="311"/>
      <c r="H888" s="311"/>
      <c r="I888" s="311"/>
      <c r="J888" s="311"/>
      <c r="K888" s="311"/>
      <c r="L888" s="311"/>
      <c r="M888" s="311"/>
      <c r="N888" s="311"/>
      <c r="O888" s="311"/>
      <c r="P888" s="311"/>
      <c r="Q888" s="311"/>
      <c r="R888" s="311"/>
      <c r="S888" s="311"/>
      <c r="T888" s="311"/>
      <c r="U888" s="311"/>
      <c r="V888" s="311"/>
      <c r="W888" s="311"/>
      <c r="X888" s="311"/>
      <c r="Y888" s="311"/>
      <c r="Z888" s="311"/>
    </row>
    <row r="889" ht="13.5" customHeight="1">
      <c r="A889" s="311"/>
      <c r="B889" s="311"/>
      <c r="C889" s="311"/>
      <c r="E889" s="311"/>
      <c r="F889" s="311"/>
      <c r="G889" s="311"/>
      <c r="H889" s="311"/>
      <c r="I889" s="311"/>
      <c r="J889" s="311"/>
      <c r="K889" s="311"/>
      <c r="L889" s="311"/>
      <c r="M889" s="311"/>
      <c r="N889" s="311"/>
      <c r="O889" s="311"/>
      <c r="P889" s="311"/>
      <c r="Q889" s="311"/>
      <c r="R889" s="311"/>
      <c r="S889" s="311"/>
      <c r="T889" s="311"/>
      <c r="U889" s="311"/>
      <c r="V889" s="311"/>
      <c r="W889" s="311"/>
      <c r="X889" s="311"/>
      <c r="Y889" s="311"/>
      <c r="Z889" s="311"/>
    </row>
    <row r="890" ht="13.5" customHeight="1">
      <c r="A890" s="311"/>
      <c r="B890" s="311"/>
      <c r="C890" s="311"/>
      <c r="E890" s="311"/>
      <c r="F890" s="311"/>
      <c r="G890" s="311"/>
      <c r="H890" s="311"/>
      <c r="I890" s="311"/>
      <c r="J890" s="311"/>
      <c r="K890" s="311"/>
      <c r="L890" s="311"/>
      <c r="M890" s="311"/>
      <c r="N890" s="311"/>
      <c r="O890" s="311"/>
      <c r="P890" s="311"/>
      <c r="Q890" s="311"/>
      <c r="R890" s="311"/>
      <c r="S890" s="311"/>
      <c r="T890" s="311"/>
      <c r="U890" s="311"/>
      <c r="V890" s="311"/>
      <c r="W890" s="311"/>
      <c r="X890" s="311"/>
      <c r="Y890" s="311"/>
      <c r="Z890" s="311"/>
    </row>
    <row r="891" ht="13.5" customHeight="1">
      <c r="A891" s="311"/>
      <c r="B891" s="311"/>
      <c r="C891" s="311"/>
      <c r="E891" s="311"/>
      <c r="F891" s="311"/>
      <c r="G891" s="311"/>
      <c r="H891" s="311"/>
      <c r="I891" s="311"/>
      <c r="J891" s="311"/>
      <c r="K891" s="311"/>
      <c r="L891" s="311"/>
      <c r="M891" s="311"/>
      <c r="N891" s="311"/>
      <c r="O891" s="311"/>
      <c r="P891" s="311"/>
      <c r="Q891" s="311"/>
      <c r="R891" s="311"/>
      <c r="S891" s="311"/>
      <c r="T891" s="311"/>
      <c r="U891" s="311"/>
      <c r="V891" s="311"/>
      <c r="W891" s="311"/>
      <c r="X891" s="311"/>
      <c r="Y891" s="311"/>
      <c r="Z891" s="311"/>
    </row>
    <row r="892" ht="13.5" customHeight="1">
      <c r="A892" s="311"/>
      <c r="B892" s="311"/>
      <c r="C892" s="311"/>
      <c r="E892" s="311"/>
      <c r="F892" s="311"/>
      <c r="G892" s="311"/>
      <c r="H892" s="311"/>
      <c r="I892" s="311"/>
      <c r="J892" s="311"/>
      <c r="K892" s="311"/>
      <c r="L892" s="311"/>
      <c r="M892" s="311"/>
      <c r="N892" s="311"/>
      <c r="O892" s="311"/>
      <c r="P892" s="311"/>
      <c r="Q892" s="311"/>
      <c r="R892" s="311"/>
      <c r="S892" s="311"/>
      <c r="T892" s="311"/>
      <c r="U892" s="311"/>
      <c r="V892" s="311"/>
      <c r="W892" s="311"/>
      <c r="X892" s="311"/>
      <c r="Y892" s="311"/>
      <c r="Z892" s="311"/>
    </row>
    <row r="893" ht="13.5" customHeight="1">
      <c r="A893" s="311"/>
      <c r="B893" s="311"/>
      <c r="C893" s="311"/>
      <c r="E893" s="311"/>
      <c r="F893" s="311"/>
      <c r="G893" s="311"/>
      <c r="H893" s="311"/>
      <c r="I893" s="311"/>
      <c r="J893" s="311"/>
      <c r="K893" s="311"/>
      <c r="L893" s="311"/>
      <c r="M893" s="311"/>
      <c r="N893" s="311"/>
      <c r="O893" s="311"/>
      <c r="P893" s="311"/>
      <c r="Q893" s="311"/>
      <c r="R893" s="311"/>
      <c r="S893" s="311"/>
      <c r="T893" s="311"/>
      <c r="U893" s="311"/>
      <c r="V893" s="311"/>
      <c r="W893" s="311"/>
      <c r="X893" s="311"/>
      <c r="Y893" s="311"/>
      <c r="Z893" s="311"/>
    </row>
    <row r="894" ht="13.5" customHeight="1">
      <c r="A894" s="311"/>
      <c r="B894" s="311"/>
      <c r="C894" s="311"/>
      <c r="E894" s="311"/>
      <c r="F894" s="311"/>
      <c r="G894" s="311"/>
      <c r="H894" s="311"/>
      <c r="I894" s="311"/>
      <c r="J894" s="311"/>
      <c r="K894" s="311"/>
      <c r="L894" s="311"/>
      <c r="M894" s="311"/>
      <c r="N894" s="311"/>
      <c r="O894" s="311"/>
      <c r="P894" s="311"/>
      <c r="Q894" s="311"/>
      <c r="R894" s="311"/>
      <c r="S894" s="311"/>
      <c r="T894" s="311"/>
      <c r="U894" s="311"/>
      <c r="V894" s="311"/>
      <c r="W894" s="311"/>
      <c r="X894" s="311"/>
      <c r="Y894" s="311"/>
      <c r="Z894" s="311"/>
    </row>
    <row r="895" ht="13.5" customHeight="1">
      <c r="A895" s="311"/>
      <c r="B895" s="311"/>
      <c r="C895" s="311"/>
      <c r="E895" s="311"/>
      <c r="F895" s="311"/>
      <c r="G895" s="311"/>
      <c r="H895" s="311"/>
      <c r="I895" s="311"/>
      <c r="J895" s="311"/>
      <c r="K895" s="311"/>
      <c r="L895" s="311"/>
      <c r="M895" s="311"/>
      <c r="N895" s="311"/>
      <c r="O895" s="311"/>
      <c r="P895" s="311"/>
      <c r="Q895" s="311"/>
      <c r="R895" s="311"/>
      <c r="S895" s="311"/>
      <c r="T895" s="311"/>
      <c r="U895" s="311"/>
      <c r="V895" s="311"/>
      <c r="W895" s="311"/>
      <c r="X895" s="311"/>
      <c r="Y895" s="311"/>
      <c r="Z895" s="311"/>
    </row>
    <row r="896" ht="13.5" customHeight="1">
      <c r="A896" s="311"/>
      <c r="B896" s="311"/>
      <c r="C896" s="311"/>
      <c r="E896" s="311"/>
      <c r="F896" s="311"/>
      <c r="G896" s="311"/>
      <c r="H896" s="311"/>
      <c r="I896" s="311"/>
      <c r="J896" s="311"/>
      <c r="K896" s="311"/>
      <c r="L896" s="311"/>
      <c r="M896" s="311"/>
      <c r="N896" s="311"/>
      <c r="O896" s="311"/>
      <c r="P896" s="311"/>
      <c r="Q896" s="311"/>
      <c r="R896" s="311"/>
      <c r="S896" s="311"/>
      <c r="T896" s="311"/>
      <c r="U896" s="311"/>
      <c r="V896" s="311"/>
      <c r="W896" s="311"/>
      <c r="X896" s="311"/>
      <c r="Y896" s="311"/>
      <c r="Z896" s="311"/>
    </row>
    <row r="897" ht="13.5" customHeight="1">
      <c r="A897" s="311"/>
      <c r="B897" s="311"/>
      <c r="C897" s="311"/>
      <c r="E897" s="311"/>
      <c r="F897" s="311"/>
      <c r="G897" s="311"/>
      <c r="H897" s="311"/>
      <c r="I897" s="311"/>
      <c r="J897" s="311"/>
      <c r="K897" s="311"/>
      <c r="L897" s="311"/>
      <c r="M897" s="311"/>
      <c r="N897" s="311"/>
      <c r="O897" s="311"/>
      <c r="P897" s="311"/>
      <c r="Q897" s="311"/>
      <c r="R897" s="311"/>
      <c r="S897" s="311"/>
      <c r="T897" s="311"/>
      <c r="U897" s="311"/>
      <c r="V897" s="311"/>
      <c r="W897" s="311"/>
      <c r="X897" s="311"/>
      <c r="Y897" s="311"/>
      <c r="Z897" s="311"/>
    </row>
    <row r="898" ht="13.5" customHeight="1">
      <c r="A898" s="311"/>
      <c r="B898" s="311"/>
      <c r="C898" s="311"/>
      <c r="E898" s="311"/>
      <c r="F898" s="311"/>
      <c r="G898" s="311"/>
      <c r="H898" s="311"/>
      <c r="I898" s="311"/>
      <c r="J898" s="311"/>
      <c r="K898" s="311"/>
      <c r="L898" s="311"/>
      <c r="M898" s="311"/>
      <c r="N898" s="311"/>
      <c r="O898" s="311"/>
      <c r="P898" s="311"/>
      <c r="Q898" s="311"/>
      <c r="R898" s="311"/>
      <c r="S898" s="311"/>
      <c r="T898" s="311"/>
      <c r="U898" s="311"/>
      <c r="V898" s="311"/>
      <c r="W898" s="311"/>
      <c r="X898" s="311"/>
      <c r="Y898" s="311"/>
      <c r="Z898" s="311"/>
    </row>
    <row r="899" ht="13.5" customHeight="1">
      <c r="A899" s="311"/>
      <c r="B899" s="311"/>
      <c r="C899" s="311"/>
      <c r="E899" s="311"/>
      <c r="F899" s="311"/>
      <c r="G899" s="311"/>
      <c r="H899" s="311"/>
      <c r="I899" s="311"/>
      <c r="J899" s="311"/>
      <c r="K899" s="311"/>
      <c r="L899" s="311"/>
      <c r="M899" s="311"/>
      <c r="N899" s="311"/>
      <c r="O899" s="311"/>
      <c r="P899" s="311"/>
      <c r="Q899" s="311"/>
      <c r="R899" s="311"/>
      <c r="S899" s="311"/>
      <c r="T899" s="311"/>
      <c r="U899" s="311"/>
      <c r="V899" s="311"/>
      <c r="W899" s="311"/>
      <c r="X899" s="311"/>
      <c r="Y899" s="311"/>
      <c r="Z899" s="311"/>
    </row>
    <row r="900" ht="13.5" customHeight="1">
      <c r="A900" s="311"/>
      <c r="B900" s="311"/>
      <c r="C900" s="311"/>
      <c r="E900" s="311"/>
      <c r="F900" s="311"/>
      <c r="G900" s="311"/>
      <c r="H900" s="311"/>
      <c r="I900" s="311"/>
      <c r="J900" s="311"/>
      <c r="K900" s="311"/>
      <c r="L900" s="311"/>
      <c r="M900" s="311"/>
      <c r="N900" s="311"/>
      <c r="O900" s="311"/>
      <c r="P900" s="311"/>
      <c r="Q900" s="311"/>
      <c r="R900" s="311"/>
      <c r="S900" s="311"/>
      <c r="T900" s="311"/>
      <c r="U900" s="311"/>
      <c r="V900" s="311"/>
      <c r="W900" s="311"/>
      <c r="X900" s="311"/>
      <c r="Y900" s="311"/>
      <c r="Z900" s="311"/>
    </row>
    <row r="901" ht="13.5" customHeight="1">
      <c r="A901" s="311"/>
      <c r="B901" s="311"/>
      <c r="C901" s="311"/>
      <c r="E901" s="311"/>
      <c r="F901" s="311"/>
      <c r="G901" s="311"/>
      <c r="H901" s="311"/>
      <c r="I901" s="311"/>
      <c r="J901" s="311"/>
      <c r="K901" s="311"/>
      <c r="L901" s="311"/>
      <c r="M901" s="311"/>
      <c r="N901" s="311"/>
      <c r="O901" s="311"/>
      <c r="P901" s="311"/>
      <c r="Q901" s="311"/>
      <c r="R901" s="311"/>
      <c r="S901" s="311"/>
      <c r="T901" s="311"/>
      <c r="U901" s="311"/>
      <c r="V901" s="311"/>
      <c r="W901" s="311"/>
      <c r="X901" s="311"/>
      <c r="Y901" s="311"/>
      <c r="Z901" s="311"/>
    </row>
    <row r="902" ht="13.5" customHeight="1">
      <c r="A902" s="311"/>
      <c r="B902" s="311"/>
      <c r="C902" s="311"/>
      <c r="E902" s="311"/>
      <c r="F902" s="311"/>
      <c r="G902" s="311"/>
      <c r="H902" s="311"/>
      <c r="I902" s="311"/>
      <c r="J902" s="311"/>
      <c r="K902" s="311"/>
      <c r="L902" s="311"/>
      <c r="M902" s="311"/>
      <c r="N902" s="311"/>
      <c r="O902" s="311"/>
      <c r="P902" s="311"/>
      <c r="Q902" s="311"/>
      <c r="R902" s="311"/>
      <c r="S902" s="311"/>
      <c r="T902" s="311"/>
      <c r="U902" s="311"/>
      <c r="V902" s="311"/>
      <c r="W902" s="311"/>
      <c r="X902" s="311"/>
      <c r="Y902" s="311"/>
      <c r="Z902" s="311"/>
    </row>
    <row r="903" ht="13.5" customHeight="1">
      <c r="A903" s="311"/>
      <c r="B903" s="311"/>
      <c r="C903" s="311"/>
      <c r="E903" s="311"/>
      <c r="F903" s="311"/>
      <c r="G903" s="311"/>
      <c r="H903" s="311"/>
      <c r="I903" s="311"/>
      <c r="J903" s="311"/>
      <c r="K903" s="311"/>
      <c r="L903" s="311"/>
      <c r="M903" s="311"/>
      <c r="N903" s="311"/>
      <c r="O903" s="311"/>
      <c r="P903" s="311"/>
      <c r="Q903" s="311"/>
      <c r="R903" s="311"/>
      <c r="S903" s="311"/>
      <c r="T903" s="311"/>
      <c r="U903" s="311"/>
      <c r="V903" s="311"/>
      <c r="W903" s="311"/>
      <c r="X903" s="311"/>
      <c r="Y903" s="311"/>
      <c r="Z903" s="311"/>
    </row>
    <row r="904" ht="13.5" customHeight="1">
      <c r="A904" s="311"/>
      <c r="B904" s="311"/>
      <c r="C904" s="311"/>
      <c r="E904" s="311"/>
      <c r="F904" s="311"/>
      <c r="G904" s="311"/>
      <c r="H904" s="311"/>
      <c r="I904" s="311"/>
      <c r="J904" s="311"/>
      <c r="K904" s="311"/>
      <c r="L904" s="311"/>
      <c r="M904" s="311"/>
      <c r="N904" s="311"/>
      <c r="O904" s="311"/>
      <c r="P904" s="311"/>
      <c r="Q904" s="311"/>
      <c r="R904" s="311"/>
      <c r="S904" s="311"/>
      <c r="T904" s="311"/>
      <c r="U904" s="311"/>
      <c r="V904" s="311"/>
      <c r="W904" s="311"/>
      <c r="X904" s="311"/>
      <c r="Y904" s="311"/>
      <c r="Z904" s="311"/>
    </row>
    <row r="905" ht="13.5" customHeight="1">
      <c r="A905" s="311"/>
      <c r="B905" s="311"/>
      <c r="C905" s="311"/>
      <c r="E905" s="311"/>
      <c r="F905" s="311"/>
      <c r="G905" s="311"/>
      <c r="H905" s="311"/>
      <c r="I905" s="311"/>
      <c r="J905" s="311"/>
      <c r="K905" s="311"/>
      <c r="L905" s="311"/>
      <c r="M905" s="311"/>
      <c r="N905" s="311"/>
      <c r="O905" s="311"/>
      <c r="P905" s="311"/>
      <c r="Q905" s="311"/>
      <c r="R905" s="311"/>
      <c r="S905" s="311"/>
      <c r="T905" s="311"/>
      <c r="U905" s="311"/>
      <c r="V905" s="311"/>
      <c r="W905" s="311"/>
      <c r="X905" s="311"/>
      <c r="Y905" s="311"/>
      <c r="Z905" s="311"/>
    </row>
    <row r="906" ht="13.5" customHeight="1">
      <c r="A906" s="311"/>
      <c r="B906" s="311"/>
      <c r="C906" s="311"/>
      <c r="E906" s="311"/>
      <c r="F906" s="311"/>
      <c r="G906" s="311"/>
      <c r="H906" s="311"/>
      <c r="I906" s="311"/>
      <c r="J906" s="311"/>
      <c r="K906" s="311"/>
      <c r="L906" s="311"/>
      <c r="M906" s="311"/>
      <c r="N906" s="311"/>
      <c r="O906" s="311"/>
      <c r="P906" s="311"/>
      <c r="Q906" s="311"/>
      <c r="R906" s="311"/>
      <c r="S906" s="311"/>
      <c r="T906" s="311"/>
      <c r="U906" s="311"/>
      <c r="V906" s="311"/>
      <c r="W906" s="311"/>
      <c r="X906" s="311"/>
      <c r="Y906" s="311"/>
      <c r="Z906" s="311"/>
    </row>
    <row r="907" ht="13.5" customHeight="1">
      <c r="A907" s="311"/>
      <c r="B907" s="311"/>
      <c r="C907" s="311"/>
      <c r="E907" s="311"/>
      <c r="F907" s="311"/>
      <c r="G907" s="311"/>
      <c r="H907" s="311"/>
      <c r="I907" s="311"/>
      <c r="J907" s="311"/>
      <c r="K907" s="311"/>
      <c r="L907" s="311"/>
      <c r="M907" s="311"/>
      <c r="N907" s="311"/>
      <c r="O907" s="311"/>
      <c r="P907" s="311"/>
      <c r="Q907" s="311"/>
      <c r="R907" s="311"/>
      <c r="S907" s="311"/>
      <c r="T907" s="311"/>
      <c r="U907" s="311"/>
      <c r="V907" s="311"/>
      <c r="W907" s="311"/>
      <c r="X907" s="311"/>
      <c r="Y907" s="311"/>
      <c r="Z907" s="311"/>
    </row>
    <row r="908" ht="13.5" customHeight="1">
      <c r="A908" s="311"/>
      <c r="B908" s="311"/>
      <c r="C908" s="311"/>
      <c r="E908" s="311"/>
      <c r="F908" s="311"/>
      <c r="G908" s="311"/>
      <c r="H908" s="311"/>
      <c r="I908" s="311"/>
      <c r="J908" s="311"/>
      <c r="K908" s="311"/>
      <c r="L908" s="311"/>
      <c r="M908" s="311"/>
      <c r="N908" s="311"/>
      <c r="O908" s="311"/>
      <c r="P908" s="311"/>
      <c r="Q908" s="311"/>
      <c r="R908" s="311"/>
      <c r="S908" s="311"/>
      <c r="T908" s="311"/>
      <c r="U908" s="311"/>
      <c r="V908" s="311"/>
      <c r="W908" s="311"/>
      <c r="X908" s="311"/>
      <c r="Y908" s="311"/>
      <c r="Z908" s="311"/>
    </row>
    <row r="909" ht="13.5" customHeight="1">
      <c r="A909" s="311"/>
      <c r="B909" s="311"/>
      <c r="C909" s="311"/>
      <c r="E909" s="311"/>
      <c r="F909" s="311"/>
      <c r="G909" s="311"/>
      <c r="H909" s="311"/>
      <c r="I909" s="311"/>
      <c r="J909" s="311"/>
      <c r="K909" s="311"/>
      <c r="L909" s="311"/>
      <c r="M909" s="311"/>
      <c r="N909" s="311"/>
      <c r="O909" s="311"/>
      <c r="P909" s="311"/>
      <c r="Q909" s="311"/>
      <c r="R909" s="311"/>
      <c r="S909" s="311"/>
      <c r="T909" s="311"/>
      <c r="U909" s="311"/>
      <c r="V909" s="311"/>
      <c r="W909" s="311"/>
      <c r="X909" s="311"/>
      <c r="Y909" s="311"/>
      <c r="Z909" s="311"/>
    </row>
    <row r="910" ht="13.5" customHeight="1">
      <c r="A910" s="311"/>
      <c r="B910" s="311"/>
      <c r="C910" s="311"/>
      <c r="E910" s="311"/>
      <c r="F910" s="311"/>
      <c r="G910" s="311"/>
      <c r="H910" s="311"/>
      <c r="I910" s="311"/>
      <c r="J910" s="311"/>
      <c r="K910" s="311"/>
      <c r="L910" s="311"/>
      <c r="M910" s="311"/>
      <c r="N910" s="311"/>
      <c r="O910" s="311"/>
      <c r="P910" s="311"/>
      <c r="Q910" s="311"/>
      <c r="R910" s="311"/>
      <c r="S910" s="311"/>
      <c r="T910" s="311"/>
      <c r="U910" s="311"/>
      <c r="V910" s="311"/>
      <c r="W910" s="311"/>
      <c r="X910" s="311"/>
      <c r="Y910" s="311"/>
      <c r="Z910" s="311"/>
    </row>
    <row r="911" ht="13.5" customHeight="1">
      <c r="A911" s="311"/>
      <c r="B911" s="311"/>
      <c r="C911" s="311"/>
      <c r="E911" s="311"/>
      <c r="F911" s="311"/>
      <c r="G911" s="311"/>
      <c r="H911" s="311"/>
      <c r="I911" s="311"/>
      <c r="J911" s="311"/>
      <c r="K911" s="311"/>
      <c r="L911" s="311"/>
      <c r="M911" s="311"/>
      <c r="N911" s="311"/>
      <c r="O911" s="311"/>
      <c r="P911" s="311"/>
      <c r="Q911" s="311"/>
      <c r="R911" s="311"/>
      <c r="S911" s="311"/>
      <c r="T911" s="311"/>
      <c r="U911" s="311"/>
      <c r="V911" s="311"/>
      <c r="W911" s="311"/>
      <c r="X911" s="311"/>
      <c r="Y911" s="311"/>
      <c r="Z911" s="311"/>
    </row>
    <row r="912" ht="13.5" customHeight="1">
      <c r="A912" s="311"/>
      <c r="B912" s="311"/>
      <c r="C912" s="311"/>
      <c r="E912" s="311"/>
      <c r="F912" s="311"/>
      <c r="G912" s="311"/>
      <c r="H912" s="311"/>
      <c r="I912" s="311"/>
      <c r="J912" s="311"/>
      <c r="K912" s="311"/>
      <c r="L912" s="311"/>
      <c r="M912" s="311"/>
      <c r="N912" s="311"/>
      <c r="O912" s="311"/>
      <c r="P912" s="311"/>
      <c r="Q912" s="311"/>
      <c r="R912" s="311"/>
      <c r="S912" s="311"/>
      <c r="T912" s="311"/>
      <c r="U912" s="311"/>
      <c r="V912" s="311"/>
      <c r="W912" s="311"/>
      <c r="X912" s="311"/>
      <c r="Y912" s="311"/>
      <c r="Z912" s="311"/>
    </row>
    <row r="913" ht="13.5" customHeight="1">
      <c r="A913" s="311"/>
      <c r="B913" s="311"/>
      <c r="C913" s="311"/>
      <c r="E913" s="311"/>
      <c r="F913" s="311"/>
      <c r="G913" s="311"/>
      <c r="H913" s="311"/>
      <c r="I913" s="311"/>
      <c r="J913" s="311"/>
      <c r="K913" s="311"/>
      <c r="L913" s="311"/>
      <c r="M913" s="311"/>
      <c r="N913" s="311"/>
      <c r="O913" s="311"/>
      <c r="P913" s="311"/>
      <c r="Q913" s="311"/>
      <c r="R913" s="311"/>
      <c r="S913" s="311"/>
      <c r="T913" s="311"/>
      <c r="U913" s="311"/>
      <c r="V913" s="311"/>
      <c r="W913" s="311"/>
      <c r="X913" s="311"/>
      <c r="Y913" s="311"/>
      <c r="Z913" s="311"/>
    </row>
    <row r="914" ht="13.5" customHeight="1">
      <c r="A914" s="311"/>
      <c r="B914" s="311"/>
      <c r="C914" s="311"/>
      <c r="E914" s="311"/>
      <c r="F914" s="311"/>
      <c r="G914" s="311"/>
      <c r="H914" s="311"/>
      <c r="I914" s="311"/>
      <c r="J914" s="311"/>
      <c r="K914" s="311"/>
      <c r="L914" s="311"/>
      <c r="M914" s="311"/>
      <c r="N914" s="311"/>
      <c r="O914" s="311"/>
      <c r="P914" s="311"/>
      <c r="Q914" s="311"/>
      <c r="R914" s="311"/>
      <c r="S914" s="311"/>
      <c r="T914" s="311"/>
      <c r="U914" s="311"/>
      <c r="V914" s="311"/>
      <c r="W914" s="311"/>
      <c r="X914" s="311"/>
      <c r="Y914" s="311"/>
      <c r="Z914" s="311"/>
    </row>
    <row r="915" ht="13.5" customHeight="1">
      <c r="A915" s="311"/>
      <c r="B915" s="311"/>
      <c r="C915" s="311"/>
      <c r="E915" s="311"/>
      <c r="F915" s="311"/>
      <c r="G915" s="311"/>
      <c r="H915" s="311"/>
      <c r="I915" s="311"/>
      <c r="J915" s="311"/>
      <c r="K915" s="311"/>
      <c r="L915" s="311"/>
      <c r="M915" s="311"/>
      <c r="N915" s="311"/>
      <c r="O915" s="311"/>
      <c r="P915" s="311"/>
      <c r="Q915" s="311"/>
      <c r="R915" s="311"/>
      <c r="S915" s="311"/>
      <c r="T915" s="311"/>
      <c r="U915" s="311"/>
      <c r="V915" s="311"/>
      <c r="W915" s="311"/>
      <c r="X915" s="311"/>
      <c r="Y915" s="311"/>
      <c r="Z915" s="311"/>
    </row>
    <row r="916" ht="13.5" customHeight="1">
      <c r="A916" s="311"/>
      <c r="B916" s="311"/>
      <c r="C916" s="311"/>
      <c r="E916" s="311"/>
      <c r="F916" s="311"/>
      <c r="G916" s="311"/>
      <c r="H916" s="311"/>
      <c r="I916" s="311"/>
      <c r="J916" s="311"/>
      <c r="K916" s="311"/>
      <c r="L916" s="311"/>
      <c r="M916" s="311"/>
      <c r="N916" s="311"/>
      <c r="O916" s="311"/>
      <c r="P916" s="311"/>
      <c r="Q916" s="311"/>
      <c r="R916" s="311"/>
      <c r="S916" s="311"/>
      <c r="T916" s="311"/>
      <c r="U916" s="311"/>
      <c r="V916" s="311"/>
      <c r="W916" s="311"/>
      <c r="X916" s="311"/>
      <c r="Y916" s="311"/>
      <c r="Z916" s="311"/>
    </row>
    <row r="917" ht="13.5" customHeight="1">
      <c r="A917" s="311"/>
      <c r="B917" s="311"/>
      <c r="C917" s="311"/>
      <c r="E917" s="311"/>
      <c r="F917" s="311"/>
      <c r="G917" s="311"/>
      <c r="H917" s="311"/>
      <c r="I917" s="311"/>
      <c r="J917" s="311"/>
      <c r="K917" s="311"/>
      <c r="L917" s="311"/>
      <c r="M917" s="311"/>
      <c r="N917" s="311"/>
      <c r="O917" s="311"/>
      <c r="P917" s="311"/>
      <c r="Q917" s="311"/>
      <c r="R917" s="311"/>
      <c r="S917" s="311"/>
      <c r="T917" s="311"/>
      <c r="U917" s="311"/>
      <c r="V917" s="311"/>
      <c r="W917" s="311"/>
      <c r="X917" s="311"/>
      <c r="Y917" s="311"/>
      <c r="Z917" s="311"/>
    </row>
    <row r="918" ht="13.5" customHeight="1">
      <c r="A918" s="311"/>
      <c r="B918" s="311"/>
      <c r="C918" s="311"/>
      <c r="E918" s="311"/>
      <c r="F918" s="311"/>
      <c r="G918" s="311"/>
      <c r="H918" s="311"/>
      <c r="I918" s="311"/>
      <c r="J918" s="311"/>
      <c r="K918" s="311"/>
      <c r="L918" s="311"/>
      <c r="M918" s="311"/>
      <c r="N918" s="311"/>
      <c r="O918" s="311"/>
      <c r="P918" s="311"/>
      <c r="Q918" s="311"/>
      <c r="R918" s="311"/>
      <c r="S918" s="311"/>
      <c r="T918" s="311"/>
      <c r="U918" s="311"/>
      <c r="V918" s="311"/>
      <c r="W918" s="311"/>
      <c r="X918" s="311"/>
      <c r="Y918" s="311"/>
      <c r="Z918" s="311"/>
    </row>
    <row r="919" ht="13.5" customHeight="1">
      <c r="A919" s="311"/>
      <c r="B919" s="311"/>
      <c r="C919" s="311"/>
      <c r="E919" s="311"/>
      <c r="F919" s="311"/>
      <c r="G919" s="311"/>
      <c r="H919" s="311"/>
      <c r="I919" s="311"/>
      <c r="J919" s="311"/>
      <c r="K919" s="311"/>
      <c r="L919" s="311"/>
      <c r="M919" s="311"/>
      <c r="N919" s="311"/>
      <c r="O919" s="311"/>
      <c r="P919" s="311"/>
      <c r="Q919" s="311"/>
      <c r="R919" s="311"/>
      <c r="S919" s="311"/>
      <c r="T919" s="311"/>
      <c r="U919" s="311"/>
      <c r="V919" s="311"/>
      <c r="W919" s="311"/>
      <c r="X919" s="311"/>
      <c r="Y919" s="311"/>
      <c r="Z919" s="311"/>
    </row>
    <row r="920" ht="13.5" customHeight="1">
      <c r="A920" s="311"/>
      <c r="B920" s="311"/>
      <c r="C920" s="311"/>
      <c r="E920" s="311"/>
      <c r="F920" s="311"/>
      <c r="G920" s="311"/>
      <c r="H920" s="311"/>
      <c r="I920" s="311"/>
      <c r="J920" s="311"/>
      <c r="K920" s="311"/>
      <c r="L920" s="311"/>
      <c r="M920" s="311"/>
      <c r="N920" s="311"/>
      <c r="O920" s="311"/>
      <c r="P920" s="311"/>
      <c r="Q920" s="311"/>
      <c r="R920" s="311"/>
      <c r="S920" s="311"/>
      <c r="T920" s="311"/>
      <c r="U920" s="311"/>
      <c r="V920" s="311"/>
      <c r="W920" s="311"/>
      <c r="X920" s="311"/>
      <c r="Y920" s="311"/>
      <c r="Z920" s="311"/>
    </row>
    <row r="921" ht="13.5" customHeight="1">
      <c r="A921" s="311"/>
      <c r="B921" s="311"/>
      <c r="C921" s="311"/>
      <c r="E921" s="311"/>
      <c r="F921" s="311"/>
      <c r="G921" s="311"/>
      <c r="H921" s="311"/>
      <c r="I921" s="311"/>
      <c r="J921" s="311"/>
      <c r="K921" s="311"/>
      <c r="L921" s="311"/>
      <c r="M921" s="311"/>
      <c r="N921" s="311"/>
      <c r="O921" s="311"/>
      <c r="P921" s="311"/>
      <c r="Q921" s="311"/>
      <c r="R921" s="311"/>
      <c r="S921" s="311"/>
      <c r="T921" s="311"/>
      <c r="U921" s="311"/>
      <c r="V921" s="311"/>
      <c r="W921" s="311"/>
      <c r="X921" s="311"/>
      <c r="Y921" s="311"/>
      <c r="Z921" s="311"/>
    </row>
    <row r="922" ht="13.5" customHeight="1">
      <c r="A922" s="311"/>
      <c r="B922" s="311"/>
      <c r="C922" s="311"/>
      <c r="E922" s="311"/>
      <c r="F922" s="311"/>
      <c r="G922" s="311"/>
      <c r="H922" s="311"/>
      <c r="I922" s="311"/>
      <c r="J922" s="311"/>
      <c r="K922" s="311"/>
      <c r="L922" s="311"/>
      <c r="M922" s="311"/>
      <c r="N922" s="311"/>
      <c r="O922" s="311"/>
      <c r="P922" s="311"/>
      <c r="Q922" s="311"/>
      <c r="R922" s="311"/>
      <c r="S922" s="311"/>
      <c r="T922" s="311"/>
      <c r="U922" s="311"/>
      <c r="V922" s="311"/>
      <c r="W922" s="311"/>
      <c r="X922" s="311"/>
      <c r="Y922" s="311"/>
      <c r="Z922" s="311"/>
    </row>
    <row r="923" ht="13.5" customHeight="1">
      <c r="A923" s="311"/>
      <c r="B923" s="311"/>
      <c r="C923" s="311"/>
      <c r="E923" s="311"/>
      <c r="F923" s="311"/>
      <c r="G923" s="311"/>
      <c r="H923" s="311"/>
      <c r="I923" s="311"/>
      <c r="J923" s="311"/>
      <c r="K923" s="311"/>
      <c r="L923" s="311"/>
      <c r="M923" s="311"/>
      <c r="N923" s="311"/>
      <c r="O923" s="311"/>
      <c r="P923" s="311"/>
      <c r="Q923" s="311"/>
      <c r="R923" s="311"/>
      <c r="S923" s="311"/>
      <c r="T923" s="311"/>
      <c r="U923" s="311"/>
      <c r="V923" s="311"/>
      <c r="W923" s="311"/>
      <c r="X923" s="311"/>
      <c r="Y923" s="311"/>
      <c r="Z923" s="311"/>
    </row>
    <row r="924" ht="13.5" customHeight="1">
      <c r="A924" s="311"/>
      <c r="B924" s="311"/>
      <c r="C924" s="311"/>
      <c r="E924" s="311"/>
      <c r="F924" s="311"/>
      <c r="G924" s="311"/>
      <c r="H924" s="311"/>
      <c r="I924" s="311"/>
      <c r="J924" s="311"/>
      <c r="K924" s="311"/>
      <c r="L924" s="311"/>
      <c r="M924" s="311"/>
      <c r="N924" s="311"/>
      <c r="O924" s="311"/>
      <c r="P924" s="311"/>
      <c r="Q924" s="311"/>
      <c r="R924" s="311"/>
      <c r="S924" s="311"/>
      <c r="T924" s="311"/>
      <c r="U924" s="311"/>
      <c r="V924" s="311"/>
      <c r="W924" s="311"/>
      <c r="X924" s="311"/>
      <c r="Y924" s="311"/>
      <c r="Z924" s="311"/>
    </row>
    <row r="925" ht="13.5" customHeight="1">
      <c r="A925" s="311"/>
      <c r="B925" s="311"/>
      <c r="C925" s="311"/>
      <c r="E925" s="311"/>
      <c r="F925" s="311"/>
      <c r="G925" s="311"/>
      <c r="H925" s="311"/>
      <c r="I925" s="311"/>
      <c r="J925" s="311"/>
      <c r="K925" s="311"/>
      <c r="L925" s="311"/>
      <c r="M925" s="311"/>
      <c r="N925" s="311"/>
      <c r="O925" s="311"/>
      <c r="P925" s="311"/>
      <c r="Q925" s="311"/>
      <c r="R925" s="311"/>
      <c r="S925" s="311"/>
      <c r="T925" s="311"/>
      <c r="U925" s="311"/>
      <c r="V925" s="311"/>
      <c r="W925" s="311"/>
      <c r="X925" s="311"/>
      <c r="Y925" s="311"/>
      <c r="Z925" s="311"/>
    </row>
    <row r="926" ht="13.5" customHeight="1">
      <c r="A926" s="311"/>
      <c r="B926" s="311"/>
      <c r="C926" s="311"/>
      <c r="E926" s="311"/>
      <c r="F926" s="311"/>
      <c r="G926" s="311"/>
      <c r="H926" s="311"/>
      <c r="I926" s="311"/>
      <c r="J926" s="311"/>
      <c r="K926" s="311"/>
      <c r="L926" s="311"/>
      <c r="M926" s="311"/>
      <c r="N926" s="311"/>
      <c r="O926" s="311"/>
      <c r="P926" s="311"/>
      <c r="Q926" s="311"/>
      <c r="R926" s="311"/>
      <c r="S926" s="311"/>
      <c r="T926" s="311"/>
      <c r="U926" s="311"/>
      <c r="V926" s="311"/>
      <c r="W926" s="311"/>
      <c r="X926" s="311"/>
      <c r="Y926" s="311"/>
      <c r="Z926" s="311"/>
    </row>
    <row r="927" ht="13.5" customHeight="1">
      <c r="A927" s="311"/>
      <c r="B927" s="311"/>
      <c r="C927" s="311"/>
      <c r="E927" s="311"/>
      <c r="F927" s="311"/>
      <c r="G927" s="311"/>
      <c r="H927" s="311"/>
      <c r="I927" s="311"/>
      <c r="J927" s="311"/>
      <c r="K927" s="311"/>
      <c r="L927" s="311"/>
      <c r="M927" s="311"/>
      <c r="N927" s="311"/>
      <c r="O927" s="311"/>
      <c r="P927" s="311"/>
      <c r="Q927" s="311"/>
      <c r="R927" s="311"/>
      <c r="S927" s="311"/>
      <c r="T927" s="311"/>
      <c r="U927" s="311"/>
      <c r="V927" s="311"/>
      <c r="W927" s="311"/>
      <c r="X927" s="311"/>
      <c r="Y927" s="311"/>
      <c r="Z927" s="311"/>
    </row>
    <row r="928" ht="13.5" customHeight="1">
      <c r="A928" s="311"/>
      <c r="B928" s="311"/>
      <c r="C928" s="311"/>
      <c r="E928" s="311"/>
      <c r="F928" s="311"/>
      <c r="G928" s="311"/>
      <c r="H928" s="311"/>
      <c r="I928" s="311"/>
      <c r="J928" s="311"/>
      <c r="K928" s="311"/>
      <c r="L928" s="311"/>
      <c r="M928" s="311"/>
      <c r="N928" s="311"/>
      <c r="O928" s="311"/>
      <c r="P928" s="311"/>
      <c r="Q928" s="311"/>
      <c r="R928" s="311"/>
      <c r="S928" s="311"/>
      <c r="T928" s="311"/>
      <c r="U928" s="311"/>
      <c r="V928" s="311"/>
      <c r="W928" s="311"/>
      <c r="X928" s="311"/>
      <c r="Y928" s="311"/>
      <c r="Z928" s="311"/>
    </row>
    <row r="929" ht="13.5" customHeight="1">
      <c r="A929" s="311"/>
      <c r="B929" s="311"/>
      <c r="C929" s="311"/>
      <c r="E929" s="311"/>
      <c r="F929" s="311"/>
      <c r="G929" s="311"/>
      <c r="H929" s="311"/>
      <c r="I929" s="311"/>
      <c r="J929" s="311"/>
      <c r="K929" s="311"/>
      <c r="L929" s="311"/>
      <c r="M929" s="311"/>
      <c r="N929" s="311"/>
      <c r="O929" s="311"/>
      <c r="P929" s="311"/>
      <c r="Q929" s="311"/>
      <c r="R929" s="311"/>
      <c r="S929" s="311"/>
      <c r="T929" s="311"/>
      <c r="U929" s="311"/>
      <c r="V929" s="311"/>
      <c r="W929" s="311"/>
      <c r="X929" s="311"/>
      <c r="Y929" s="311"/>
      <c r="Z929" s="311"/>
    </row>
    <row r="930" ht="13.5" customHeight="1">
      <c r="A930" s="311"/>
      <c r="B930" s="311"/>
      <c r="C930" s="311"/>
      <c r="E930" s="311"/>
      <c r="F930" s="311"/>
      <c r="G930" s="311"/>
      <c r="H930" s="311"/>
      <c r="I930" s="311"/>
      <c r="J930" s="311"/>
      <c r="K930" s="311"/>
      <c r="L930" s="311"/>
      <c r="M930" s="311"/>
      <c r="N930" s="311"/>
      <c r="O930" s="311"/>
      <c r="P930" s="311"/>
      <c r="Q930" s="311"/>
      <c r="R930" s="311"/>
      <c r="S930" s="311"/>
      <c r="T930" s="311"/>
      <c r="U930" s="311"/>
      <c r="V930" s="311"/>
      <c r="W930" s="311"/>
      <c r="X930" s="311"/>
      <c r="Y930" s="311"/>
      <c r="Z930" s="311"/>
    </row>
    <row r="931" ht="13.5" customHeight="1">
      <c r="A931" s="311"/>
      <c r="B931" s="311"/>
      <c r="C931" s="311"/>
      <c r="E931" s="311"/>
      <c r="F931" s="311"/>
      <c r="G931" s="311"/>
      <c r="H931" s="311"/>
      <c r="I931" s="311"/>
      <c r="J931" s="311"/>
      <c r="K931" s="311"/>
      <c r="L931" s="311"/>
      <c r="M931" s="311"/>
      <c r="N931" s="311"/>
      <c r="O931" s="311"/>
      <c r="P931" s="311"/>
      <c r="Q931" s="311"/>
      <c r="R931" s="311"/>
      <c r="S931" s="311"/>
      <c r="T931" s="311"/>
      <c r="U931" s="311"/>
      <c r="V931" s="311"/>
      <c r="W931" s="311"/>
      <c r="X931" s="311"/>
      <c r="Y931" s="311"/>
      <c r="Z931" s="311"/>
    </row>
    <row r="932" ht="13.5" customHeight="1">
      <c r="A932" s="311"/>
      <c r="B932" s="311"/>
      <c r="C932" s="311"/>
      <c r="E932" s="311"/>
      <c r="F932" s="311"/>
      <c r="G932" s="311"/>
      <c r="H932" s="311"/>
      <c r="I932" s="311"/>
      <c r="J932" s="311"/>
      <c r="K932" s="311"/>
      <c r="L932" s="311"/>
      <c r="M932" s="311"/>
      <c r="N932" s="311"/>
      <c r="O932" s="311"/>
      <c r="P932" s="311"/>
      <c r="Q932" s="311"/>
      <c r="R932" s="311"/>
      <c r="S932" s="311"/>
      <c r="T932" s="311"/>
      <c r="U932" s="311"/>
      <c r="V932" s="311"/>
      <c r="W932" s="311"/>
      <c r="X932" s="311"/>
      <c r="Y932" s="311"/>
      <c r="Z932" s="311"/>
    </row>
    <row r="933" ht="13.5" customHeight="1">
      <c r="A933" s="311"/>
      <c r="B933" s="311"/>
      <c r="C933" s="311"/>
      <c r="E933" s="311"/>
      <c r="F933" s="311"/>
      <c r="G933" s="311"/>
      <c r="H933" s="311"/>
      <c r="I933" s="311"/>
      <c r="J933" s="311"/>
      <c r="K933" s="311"/>
      <c r="L933" s="311"/>
      <c r="M933" s="311"/>
      <c r="N933" s="311"/>
      <c r="O933" s="311"/>
      <c r="P933" s="311"/>
      <c r="Q933" s="311"/>
      <c r="R933" s="311"/>
      <c r="S933" s="311"/>
      <c r="T933" s="311"/>
      <c r="U933" s="311"/>
      <c r="V933" s="311"/>
      <c r="W933" s="311"/>
      <c r="X933" s="311"/>
      <c r="Y933" s="311"/>
      <c r="Z933" s="311"/>
    </row>
    <row r="934" ht="13.5" customHeight="1">
      <c r="A934" s="311"/>
      <c r="B934" s="311"/>
      <c r="C934" s="311"/>
      <c r="E934" s="311"/>
      <c r="F934" s="311"/>
      <c r="G934" s="311"/>
      <c r="H934" s="311"/>
      <c r="I934" s="311"/>
      <c r="J934" s="311"/>
      <c r="K934" s="311"/>
      <c r="L934" s="311"/>
      <c r="M934" s="311"/>
      <c r="N934" s="311"/>
      <c r="O934" s="311"/>
      <c r="P934" s="311"/>
      <c r="Q934" s="311"/>
      <c r="R934" s="311"/>
      <c r="S934" s="311"/>
      <c r="T934" s="311"/>
      <c r="U934" s="311"/>
      <c r="V934" s="311"/>
      <c r="W934" s="311"/>
      <c r="X934" s="311"/>
      <c r="Y934" s="311"/>
      <c r="Z934" s="311"/>
    </row>
    <row r="935" ht="13.5" customHeight="1">
      <c r="A935" s="311"/>
      <c r="B935" s="311"/>
      <c r="C935" s="311"/>
      <c r="E935" s="311"/>
      <c r="F935" s="311"/>
      <c r="G935" s="311"/>
      <c r="H935" s="311"/>
      <c r="I935" s="311"/>
      <c r="J935" s="311"/>
      <c r="K935" s="311"/>
      <c r="L935" s="311"/>
      <c r="M935" s="311"/>
      <c r="N935" s="311"/>
      <c r="O935" s="311"/>
      <c r="P935" s="311"/>
      <c r="Q935" s="311"/>
      <c r="R935" s="311"/>
      <c r="S935" s="311"/>
      <c r="T935" s="311"/>
      <c r="U935" s="311"/>
      <c r="V935" s="311"/>
      <c r="W935" s="311"/>
      <c r="X935" s="311"/>
      <c r="Y935" s="311"/>
      <c r="Z935" s="311"/>
    </row>
    <row r="936" ht="13.5" customHeight="1">
      <c r="A936" s="311"/>
      <c r="B936" s="311"/>
      <c r="C936" s="311"/>
      <c r="E936" s="311"/>
      <c r="F936" s="311"/>
      <c r="G936" s="311"/>
      <c r="H936" s="311"/>
      <c r="I936" s="311"/>
      <c r="J936" s="311"/>
      <c r="K936" s="311"/>
      <c r="L936" s="311"/>
      <c r="M936" s="311"/>
      <c r="N936" s="311"/>
      <c r="O936" s="311"/>
      <c r="P936" s="311"/>
      <c r="Q936" s="311"/>
      <c r="R936" s="311"/>
      <c r="S936" s="311"/>
      <c r="T936" s="311"/>
      <c r="U936" s="311"/>
      <c r="V936" s="311"/>
      <c r="W936" s="311"/>
      <c r="X936" s="311"/>
      <c r="Y936" s="311"/>
      <c r="Z936" s="311"/>
    </row>
    <row r="937" ht="13.5" customHeight="1">
      <c r="A937" s="311"/>
      <c r="B937" s="311"/>
      <c r="C937" s="311"/>
      <c r="E937" s="311"/>
      <c r="F937" s="311"/>
      <c r="G937" s="311"/>
      <c r="H937" s="311"/>
      <c r="I937" s="311"/>
      <c r="J937" s="311"/>
      <c r="K937" s="311"/>
      <c r="L937" s="311"/>
      <c r="M937" s="311"/>
      <c r="N937" s="311"/>
      <c r="O937" s="311"/>
      <c r="P937" s="311"/>
      <c r="Q937" s="311"/>
      <c r="R937" s="311"/>
      <c r="S937" s="311"/>
      <c r="T937" s="311"/>
      <c r="U937" s="311"/>
      <c r="V937" s="311"/>
      <c r="W937" s="311"/>
      <c r="X937" s="311"/>
      <c r="Y937" s="311"/>
      <c r="Z937" s="311"/>
    </row>
    <row r="938" ht="13.5" customHeight="1">
      <c r="A938" s="311"/>
      <c r="B938" s="311"/>
      <c r="C938" s="311"/>
      <c r="E938" s="311"/>
      <c r="F938" s="311"/>
      <c r="G938" s="311"/>
      <c r="H938" s="311"/>
      <c r="I938" s="311"/>
      <c r="J938" s="311"/>
      <c r="K938" s="311"/>
      <c r="L938" s="311"/>
      <c r="M938" s="311"/>
      <c r="N938" s="311"/>
      <c r="O938" s="311"/>
      <c r="P938" s="311"/>
      <c r="Q938" s="311"/>
      <c r="R938" s="311"/>
      <c r="S938" s="311"/>
      <c r="T938" s="311"/>
      <c r="U938" s="311"/>
      <c r="V938" s="311"/>
      <c r="W938" s="311"/>
      <c r="X938" s="311"/>
      <c r="Y938" s="311"/>
      <c r="Z938" s="311"/>
    </row>
    <row r="939" ht="13.5" customHeight="1">
      <c r="A939" s="311"/>
      <c r="B939" s="311"/>
      <c r="C939" s="311"/>
      <c r="E939" s="311"/>
      <c r="F939" s="311"/>
      <c r="G939" s="311"/>
      <c r="H939" s="311"/>
      <c r="I939" s="311"/>
      <c r="J939" s="311"/>
      <c r="K939" s="311"/>
      <c r="L939" s="311"/>
      <c r="M939" s="311"/>
      <c r="N939" s="311"/>
      <c r="O939" s="311"/>
      <c r="P939" s="311"/>
      <c r="Q939" s="311"/>
      <c r="R939" s="311"/>
      <c r="S939" s="311"/>
      <c r="T939" s="311"/>
      <c r="U939" s="311"/>
      <c r="V939" s="311"/>
      <c r="W939" s="311"/>
      <c r="X939" s="311"/>
      <c r="Y939" s="311"/>
      <c r="Z939" s="311"/>
    </row>
    <row r="940" ht="13.5" customHeight="1">
      <c r="A940" s="311"/>
      <c r="B940" s="311"/>
      <c r="C940" s="311"/>
      <c r="E940" s="311"/>
      <c r="F940" s="311"/>
      <c r="G940" s="311"/>
      <c r="H940" s="311"/>
      <c r="I940" s="311"/>
      <c r="J940" s="311"/>
      <c r="K940" s="311"/>
      <c r="L940" s="311"/>
      <c r="M940" s="311"/>
      <c r="N940" s="311"/>
      <c r="O940" s="311"/>
      <c r="P940" s="311"/>
      <c r="Q940" s="311"/>
      <c r="R940" s="311"/>
      <c r="S940" s="311"/>
      <c r="T940" s="311"/>
      <c r="U940" s="311"/>
      <c r="V940" s="311"/>
      <c r="W940" s="311"/>
      <c r="X940" s="311"/>
      <c r="Y940" s="311"/>
      <c r="Z940" s="311"/>
    </row>
    <row r="941" ht="13.5" customHeight="1">
      <c r="A941" s="311"/>
      <c r="B941" s="311"/>
      <c r="C941" s="311"/>
      <c r="E941" s="311"/>
      <c r="F941" s="311"/>
      <c r="G941" s="311"/>
      <c r="H941" s="311"/>
      <c r="I941" s="311"/>
      <c r="J941" s="311"/>
      <c r="K941" s="311"/>
      <c r="L941" s="311"/>
      <c r="M941" s="311"/>
      <c r="N941" s="311"/>
      <c r="O941" s="311"/>
      <c r="P941" s="311"/>
      <c r="Q941" s="311"/>
      <c r="R941" s="311"/>
      <c r="S941" s="311"/>
      <c r="T941" s="311"/>
      <c r="U941" s="311"/>
      <c r="V941" s="311"/>
      <c r="W941" s="311"/>
      <c r="X941" s="311"/>
      <c r="Y941" s="311"/>
      <c r="Z941" s="311"/>
    </row>
    <row r="942" ht="13.5" customHeight="1">
      <c r="A942" s="311"/>
      <c r="B942" s="311"/>
      <c r="C942" s="311"/>
      <c r="E942" s="311"/>
      <c r="F942" s="311"/>
      <c r="G942" s="311"/>
      <c r="H942" s="311"/>
      <c r="I942" s="311"/>
      <c r="J942" s="311"/>
      <c r="K942" s="311"/>
      <c r="L942" s="311"/>
      <c r="M942" s="311"/>
      <c r="N942" s="311"/>
      <c r="O942" s="311"/>
      <c r="P942" s="311"/>
      <c r="Q942" s="311"/>
      <c r="R942" s="311"/>
      <c r="S942" s="311"/>
      <c r="T942" s="311"/>
      <c r="U942" s="311"/>
      <c r="V942" s="311"/>
      <c r="W942" s="311"/>
      <c r="X942" s="311"/>
      <c r="Y942" s="311"/>
      <c r="Z942" s="311"/>
    </row>
    <row r="943" ht="13.5" customHeight="1">
      <c r="A943" s="311"/>
      <c r="B943" s="311"/>
      <c r="C943" s="311"/>
      <c r="E943" s="311"/>
      <c r="F943" s="311"/>
      <c r="G943" s="311"/>
      <c r="H943" s="311"/>
      <c r="I943" s="311"/>
      <c r="J943" s="311"/>
      <c r="K943" s="311"/>
      <c r="L943" s="311"/>
      <c r="M943" s="311"/>
      <c r="N943" s="311"/>
      <c r="O943" s="311"/>
      <c r="P943" s="311"/>
      <c r="Q943" s="311"/>
      <c r="R943" s="311"/>
      <c r="S943" s="311"/>
      <c r="T943" s="311"/>
      <c r="U943" s="311"/>
      <c r="V943" s="311"/>
      <c r="W943" s="311"/>
      <c r="X943" s="311"/>
      <c r="Y943" s="311"/>
      <c r="Z943" s="311"/>
    </row>
    <row r="944" ht="13.5" customHeight="1">
      <c r="A944" s="311"/>
      <c r="B944" s="311"/>
      <c r="C944" s="311"/>
      <c r="E944" s="311"/>
      <c r="F944" s="311"/>
      <c r="G944" s="311"/>
      <c r="H944" s="311"/>
      <c r="I944" s="311"/>
      <c r="J944" s="311"/>
      <c r="K944" s="311"/>
      <c r="L944" s="311"/>
      <c r="M944" s="311"/>
      <c r="N944" s="311"/>
      <c r="O944" s="311"/>
      <c r="P944" s="311"/>
      <c r="Q944" s="311"/>
      <c r="R944" s="311"/>
      <c r="S944" s="311"/>
      <c r="T944" s="311"/>
      <c r="U944" s="311"/>
      <c r="V944" s="311"/>
      <c r="W944" s="311"/>
      <c r="X944" s="311"/>
      <c r="Y944" s="311"/>
      <c r="Z944" s="311"/>
    </row>
    <row r="945" ht="13.5" customHeight="1">
      <c r="A945" s="311"/>
      <c r="B945" s="311"/>
      <c r="C945" s="311"/>
      <c r="E945" s="311"/>
      <c r="F945" s="311"/>
      <c r="G945" s="311"/>
      <c r="H945" s="311"/>
      <c r="I945" s="311"/>
      <c r="J945" s="311"/>
      <c r="K945" s="311"/>
      <c r="L945" s="311"/>
      <c r="M945" s="311"/>
      <c r="N945" s="311"/>
      <c r="O945" s="311"/>
      <c r="P945" s="311"/>
      <c r="Q945" s="311"/>
      <c r="R945" s="311"/>
      <c r="S945" s="311"/>
      <c r="T945" s="311"/>
      <c r="U945" s="311"/>
      <c r="V945" s="311"/>
      <c r="W945" s="311"/>
      <c r="X945" s="311"/>
      <c r="Y945" s="311"/>
      <c r="Z945" s="311"/>
    </row>
    <row r="946" ht="13.5" customHeight="1">
      <c r="A946" s="311"/>
      <c r="B946" s="311"/>
      <c r="C946" s="311"/>
      <c r="E946" s="311"/>
      <c r="F946" s="311"/>
      <c r="G946" s="311"/>
      <c r="H946" s="311"/>
      <c r="I946" s="311"/>
      <c r="J946" s="311"/>
      <c r="K946" s="311"/>
      <c r="L946" s="311"/>
      <c r="M946" s="311"/>
      <c r="N946" s="311"/>
      <c r="O946" s="311"/>
      <c r="P946" s="311"/>
      <c r="Q946" s="311"/>
      <c r="R946" s="311"/>
      <c r="S946" s="311"/>
      <c r="T946" s="311"/>
      <c r="U946" s="311"/>
      <c r="V946" s="311"/>
      <c r="W946" s="311"/>
      <c r="X946" s="311"/>
      <c r="Y946" s="311"/>
      <c r="Z946" s="311"/>
    </row>
    <row r="947" ht="13.5" customHeight="1">
      <c r="A947" s="311"/>
      <c r="B947" s="311"/>
      <c r="C947" s="311"/>
      <c r="E947" s="311"/>
      <c r="F947" s="311"/>
      <c r="G947" s="311"/>
      <c r="H947" s="311"/>
      <c r="I947" s="311"/>
      <c r="J947" s="311"/>
      <c r="K947" s="311"/>
      <c r="L947" s="311"/>
      <c r="M947" s="311"/>
      <c r="N947" s="311"/>
      <c r="O947" s="311"/>
      <c r="P947" s="311"/>
      <c r="Q947" s="311"/>
      <c r="R947" s="311"/>
      <c r="S947" s="311"/>
      <c r="T947" s="311"/>
      <c r="U947" s="311"/>
      <c r="V947" s="311"/>
      <c r="W947" s="311"/>
      <c r="X947" s="311"/>
      <c r="Y947" s="311"/>
      <c r="Z947" s="311"/>
    </row>
    <row r="948" ht="13.5" customHeight="1">
      <c r="A948" s="311"/>
      <c r="B948" s="311"/>
      <c r="C948" s="311"/>
      <c r="E948" s="311"/>
      <c r="F948" s="311"/>
      <c r="G948" s="311"/>
      <c r="H948" s="311"/>
      <c r="I948" s="311"/>
      <c r="J948" s="311"/>
      <c r="K948" s="311"/>
      <c r="L948" s="311"/>
      <c r="M948" s="311"/>
      <c r="N948" s="311"/>
      <c r="O948" s="311"/>
      <c r="P948" s="311"/>
      <c r="Q948" s="311"/>
      <c r="R948" s="311"/>
      <c r="S948" s="311"/>
      <c r="T948" s="311"/>
      <c r="U948" s="311"/>
      <c r="V948" s="311"/>
      <c r="W948" s="311"/>
      <c r="X948" s="311"/>
      <c r="Y948" s="311"/>
      <c r="Z948" s="311"/>
    </row>
    <row r="949" ht="13.5" customHeight="1">
      <c r="A949" s="311"/>
      <c r="B949" s="311"/>
      <c r="C949" s="311"/>
      <c r="E949" s="311"/>
      <c r="F949" s="311"/>
      <c r="G949" s="311"/>
      <c r="H949" s="311"/>
      <c r="I949" s="311"/>
      <c r="J949" s="311"/>
      <c r="K949" s="311"/>
      <c r="L949" s="311"/>
      <c r="M949" s="311"/>
      <c r="N949" s="311"/>
      <c r="O949" s="311"/>
      <c r="P949" s="311"/>
      <c r="Q949" s="311"/>
      <c r="R949" s="311"/>
      <c r="S949" s="311"/>
      <c r="T949" s="311"/>
      <c r="U949" s="311"/>
      <c r="V949" s="311"/>
      <c r="W949" s="311"/>
      <c r="X949" s="311"/>
      <c r="Y949" s="311"/>
      <c r="Z949" s="311"/>
    </row>
    <row r="950" ht="13.5" customHeight="1">
      <c r="A950" s="311"/>
      <c r="B950" s="311"/>
      <c r="C950" s="311"/>
      <c r="E950" s="311"/>
      <c r="F950" s="311"/>
      <c r="G950" s="311"/>
      <c r="H950" s="311"/>
      <c r="I950" s="311"/>
      <c r="J950" s="311"/>
      <c r="K950" s="311"/>
      <c r="L950" s="311"/>
      <c r="M950" s="311"/>
      <c r="N950" s="311"/>
      <c r="O950" s="311"/>
      <c r="P950" s="311"/>
      <c r="Q950" s="311"/>
      <c r="R950" s="311"/>
      <c r="S950" s="311"/>
      <c r="T950" s="311"/>
      <c r="U950" s="311"/>
      <c r="V950" s="311"/>
      <c r="W950" s="311"/>
      <c r="X950" s="311"/>
      <c r="Y950" s="311"/>
      <c r="Z950" s="311"/>
    </row>
    <row r="951" ht="13.5" customHeight="1">
      <c r="A951" s="311"/>
      <c r="B951" s="311"/>
      <c r="C951" s="311"/>
      <c r="E951" s="311"/>
      <c r="F951" s="311"/>
      <c r="G951" s="311"/>
      <c r="H951" s="311"/>
      <c r="I951" s="311"/>
      <c r="J951" s="311"/>
      <c r="K951" s="311"/>
      <c r="L951" s="311"/>
      <c r="M951" s="311"/>
      <c r="N951" s="311"/>
      <c r="O951" s="311"/>
      <c r="P951" s="311"/>
      <c r="Q951" s="311"/>
      <c r="R951" s="311"/>
      <c r="S951" s="311"/>
      <c r="T951" s="311"/>
      <c r="U951" s="311"/>
      <c r="V951" s="311"/>
      <c r="W951" s="311"/>
      <c r="X951" s="311"/>
      <c r="Y951" s="311"/>
      <c r="Z951" s="311"/>
    </row>
    <row r="952" ht="13.5" customHeight="1">
      <c r="A952" s="311"/>
      <c r="B952" s="311"/>
      <c r="C952" s="311"/>
      <c r="E952" s="311"/>
      <c r="F952" s="311"/>
      <c r="G952" s="311"/>
      <c r="H952" s="311"/>
      <c r="I952" s="311"/>
      <c r="J952" s="311"/>
      <c r="K952" s="311"/>
      <c r="L952" s="311"/>
      <c r="M952" s="311"/>
      <c r="N952" s="311"/>
      <c r="O952" s="311"/>
      <c r="P952" s="311"/>
      <c r="Q952" s="311"/>
      <c r="R952" s="311"/>
      <c r="S952" s="311"/>
      <c r="T952" s="311"/>
      <c r="U952" s="311"/>
      <c r="V952" s="311"/>
      <c r="W952" s="311"/>
      <c r="X952" s="311"/>
      <c r="Y952" s="311"/>
      <c r="Z952" s="311"/>
    </row>
    <row r="953" ht="13.5" customHeight="1">
      <c r="A953" s="311"/>
      <c r="B953" s="311"/>
      <c r="C953" s="311"/>
      <c r="E953" s="311"/>
      <c r="F953" s="311"/>
      <c r="G953" s="311"/>
      <c r="H953" s="311"/>
      <c r="I953" s="311"/>
      <c r="J953" s="311"/>
      <c r="K953" s="311"/>
      <c r="L953" s="311"/>
      <c r="M953" s="311"/>
      <c r="N953" s="311"/>
      <c r="O953" s="311"/>
      <c r="P953" s="311"/>
      <c r="Q953" s="311"/>
      <c r="R953" s="311"/>
      <c r="S953" s="311"/>
      <c r="T953" s="311"/>
      <c r="U953" s="311"/>
      <c r="V953" s="311"/>
      <c r="W953" s="311"/>
      <c r="X953" s="311"/>
      <c r="Y953" s="311"/>
      <c r="Z953" s="311"/>
    </row>
    <row r="954" ht="13.5" customHeight="1">
      <c r="A954" s="311"/>
      <c r="B954" s="311"/>
      <c r="C954" s="311"/>
      <c r="E954" s="311"/>
      <c r="F954" s="311"/>
      <c r="G954" s="311"/>
      <c r="H954" s="311"/>
      <c r="I954" s="311"/>
      <c r="J954" s="311"/>
      <c r="K954" s="311"/>
      <c r="L954" s="311"/>
      <c r="M954" s="311"/>
      <c r="N954" s="311"/>
      <c r="O954" s="311"/>
      <c r="P954" s="311"/>
      <c r="Q954" s="311"/>
      <c r="R954" s="311"/>
      <c r="S954" s="311"/>
      <c r="T954" s="311"/>
      <c r="U954" s="311"/>
      <c r="V954" s="311"/>
      <c r="W954" s="311"/>
      <c r="X954" s="311"/>
      <c r="Y954" s="311"/>
      <c r="Z954" s="311"/>
    </row>
    <row r="955" ht="13.5" customHeight="1">
      <c r="A955" s="311"/>
      <c r="B955" s="311"/>
      <c r="C955" s="311"/>
      <c r="E955" s="311"/>
      <c r="F955" s="311"/>
      <c r="G955" s="311"/>
      <c r="H955" s="311"/>
      <c r="I955" s="311"/>
      <c r="J955" s="311"/>
      <c r="K955" s="311"/>
      <c r="L955" s="311"/>
      <c r="M955" s="311"/>
      <c r="N955" s="311"/>
      <c r="O955" s="311"/>
      <c r="P955" s="311"/>
      <c r="Q955" s="311"/>
      <c r="R955" s="311"/>
      <c r="S955" s="311"/>
      <c r="T955" s="311"/>
      <c r="U955" s="311"/>
      <c r="V955" s="311"/>
      <c r="W955" s="311"/>
      <c r="X955" s="311"/>
      <c r="Y955" s="311"/>
      <c r="Z955" s="311"/>
    </row>
    <row r="956" ht="13.5" customHeight="1">
      <c r="A956" s="311"/>
      <c r="B956" s="311"/>
      <c r="C956" s="311"/>
      <c r="E956" s="311"/>
      <c r="F956" s="311"/>
      <c r="G956" s="311"/>
      <c r="H956" s="311"/>
      <c r="I956" s="311"/>
      <c r="J956" s="311"/>
      <c r="K956" s="311"/>
      <c r="L956" s="311"/>
      <c r="M956" s="311"/>
      <c r="N956" s="311"/>
      <c r="O956" s="311"/>
      <c r="P956" s="311"/>
      <c r="Q956" s="311"/>
      <c r="R956" s="311"/>
      <c r="S956" s="311"/>
      <c r="T956" s="311"/>
      <c r="U956" s="311"/>
      <c r="V956" s="311"/>
      <c r="W956" s="311"/>
      <c r="X956" s="311"/>
      <c r="Y956" s="311"/>
      <c r="Z956" s="311"/>
    </row>
    <row r="957" ht="13.5" customHeight="1">
      <c r="A957" s="311"/>
      <c r="B957" s="311"/>
      <c r="C957" s="311"/>
      <c r="E957" s="311"/>
      <c r="F957" s="311"/>
      <c r="G957" s="311"/>
      <c r="H957" s="311"/>
      <c r="I957" s="311"/>
      <c r="J957" s="311"/>
      <c r="K957" s="311"/>
      <c r="L957" s="311"/>
      <c r="M957" s="311"/>
      <c r="N957" s="311"/>
      <c r="O957" s="311"/>
      <c r="P957" s="311"/>
      <c r="Q957" s="311"/>
      <c r="R957" s="311"/>
      <c r="S957" s="311"/>
      <c r="T957" s="311"/>
      <c r="U957" s="311"/>
      <c r="V957" s="311"/>
      <c r="W957" s="311"/>
      <c r="X957" s="311"/>
      <c r="Y957" s="311"/>
      <c r="Z957" s="311"/>
    </row>
    <row r="958" ht="13.5" customHeight="1">
      <c r="A958" s="311"/>
      <c r="B958" s="311"/>
      <c r="C958" s="311"/>
      <c r="E958" s="311"/>
      <c r="F958" s="311"/>
      <c r="G958" s="311"/>
      <c r="H958" s="311"/>
      <c r="I958" s="311"/>
      <c r="J958" s="311"/>
      <c r="K958" s="311"/>
      <c r="L958" s="311"/>
      <c r="M958" s="311"/>
      <c r="N958" s="311"/>
      <c r="O958" s="311"/>
      <c r="P958" s="311"/>
      <c r="Q958" s="311"/>
      <c r="R958" s="311"/>
      <c r="S958" s="311"/>
      <c r="T958" s="311"/>
      <c r="U958" s="311"/>
      <c r="V958" s="311"/>
      <c r="W958" s="311"/>
      <c r="X958" s="311"/>
      <c r="Y958" s="311"/>
      <c r="Z958" s="311"/>
    </row>
    <row r="959" ht="13.5" customHeight="1">
      <c r="A959" s="311"/>
      <c r="B959" s="311"/>
      <c r="C959" s="311"/>
      <c r="E959" s="311"/>
      <c r="F959" s="311"/>
      <c r="G959" s="311"/>
      <c r="H959" s="311"/>
      <c r="I959" s="311"/>
      <c r="J959" s="311"/>
      <c r="K959" s="311"/>
      <c r="L959" s="311"/>
      <c r="M959" s="311"/>
      <c r="N959" s="311"/>
      <c r="O959" s="311"/>
      <c r="P959" s="311"/>
      <c r="Q959" s="311"/>
      <c r="R959" s="311"/>
      <c r="S959" s="311"/>
      <c r="T959" s="311"/>
      <c r="U959" s="311"/>
      <c r="V959" s="311"/>
      <c r="W959" s="311"/>
      <c r="X959" s="311"/>
      <c r="Y959" s="311"/>
      <c r="Z959" s="311"/>
    </row>
    <row r="960" ht="13.5" customHeight="1">
      <c r="A960" s="311"/>
      <c r="B960" s="311"/>
      <c r="C960" s="311"/>
      <c r="E960" s="311"/>
      <c r="F960" s="311"/>
      <c r="G960" s="311"/>
      <c r="H960" s="311"/>
      <c r="I960" s="311"/>
      <c r="J960" s="311"/>
      <c r="K960" s="311"/>
      <c r="L960" s="311"/>
      <c r="M960" s="311"/>
      <c r="N960" s="311"/>
      <c r="O960" s="311"/>
      <c r="P960" s="311"/>
      <c r="Q960" s="311"/>
      <c r="R960" s="311"/>
      <c r="S960" s="311"/>
      <c r="T960" s="311"/>
      <c r="U960" s="311"/>
      <c r="V960" s="311"/>
      <c r="W960" s="311"/>
      <c r="X960" s="311"/>
      <c r="Y960" s="311"/>
      <c r="Z960" s="311"/>
    </row>
    <row r="961" ht="13.5" customHeight="1">
      <c r="A961" s="311"/>
      <c r="B961" s="311"/>
      <c r="C961" s="311"/>
      <c r="E961" s="311"/>
      <c r="F961" s="311"/>
      <c r="G961" s="311"/>
      <c r="H961" s="311"/>
      <c r="I961" s="311"/>
      <c r="J961" s="311"/>
      <c r="K961" s="311"/>
      <c r="L961" s="311"/>
      <c r="M961" s="311"/>
      <c r="N961" s="311"/>
      <c r="O961" s="311"/>
      <c r="P961" s="311"/>
      <c r="Q961" s="311"/>
      <c r="R961" s="311"/>
      <c r="S961" s="311"/>
      <c r="T961" s="311"/>
      <c r="U961" s="311"/>
      <c r="V961" s="311"/>
      <c r="W961" s="311"/>
      <c r="X961" s="311"/>
      <c r="Y961" s="311"/>
      <c r="Z961" s="311"/>
    </row>
    <row r="962" ht="13.5" customHeight="1">
      <c r="A962" s="311"/>
      <c r="B962" s="311"/>
      <c r="C962" s="311"/>
      <c r="E962" s="311"/>
      <c r="F962" s="311"/>
      <c r="G962" s="311"/>
      <c r="H962" s="311"/>
      <c r="I962" s="311"/>
      <c r="J962" s="311"/>
      <c r="K962" s="311"/>
      <c r="L962" s="311"/>
      <c r="M962" s="311"/>
      <c r="N962" s="311"/>
      <c r="O962" s="311"/>
      <c r="P962" s="311"/>
      <c r="Q962" s="311"/>
      <c r="R962" s="311"/>
      <c r="S962" s="311"/>
      <c r="T962" s="311"/>
      <c r="U962" s="311"/>
      <c r="V962" s="311"/>
      <c r="W962" s="311"/>
      <c r="X962" s="311"/>
      <c r="Y962" s="311"/>
      <c r="Z962" s="311"/>
    </row>
    <row r="963" ht="13.5" customHeight="1">
      <c r="A963" s="311"/>
      <c r="B963" s="311"/>
      <c r="C963" s="311"/>
      <c r="E963" s="311"/>
      <c r="F963" s="311"/>
      <c r="G963" s="311"/>
      <c r="H963" s="311"/>
      <c r="I963" s="311"/>
      <c r="J963" s="311"/>
      <c r="K963" s="311"/>
      <c r="L963" s="311"/>
      <c r="M963" s="311"/>
      <c r="N963" s="311"/>
      <c r="O963" s="311"/>
      <c r="P963" s="311"/>
      <c r="Q963" s="311"/>
      <c r="R963" s="311"/>
      <c r="S963" s="311"/>
      <c r="T963" s="311"/>
      <c r="U963" s="311"/>
      <c r="V963" s="311"/>
      <c r="W963" s="311"/>
      <c r="X963" s="311"/>
      <c r="Y963" s="311"/>
      <c r="Z963" s="311"/>
    </row>
    <row r="964" ht="13.5" customHeight="1">
      <c r="A964" s="311"/>
      <c r="B964" s="311"/>
      <c r="C964" s="311"/>
      <c r="E964" s="311"/>
      <c r="F964" s="311"/>
      <c r="G964" s="311"/>
      <c r="H964" s="311"/>
      <c r="I964" s="311"/>
      <c r="J964" s="311"/>
      <c r="K964" s="311"/>
      <c r="L964" s="311"/>
      <c r="M964" s="311"/>
      <c r="N964" s="311"/>
      <c r="O964" s="311"/>
      <c r="P964" s="311"/>
      <c r="Q964" s="311"/>
      <c r="R964" s="311"/>
      <c r="S964" s="311"/>
      <c r="T964" s="311"/>
      <c r="U964" s="311"/>
      <c r="V964" s="311"/>
      <c r="W964" s="311"/>
      <c r="X964" s="311"/>
      <c r="Y964" s="311"/>
      <c r="Z964" s="311"/>
    </row>
    <row r="965" ht="13.5" customHeight="1">
      <c r="A965" s="311"/>
      <c r="B965" s="311"/>
      <c r="C965" s="311"/>
      <c r="E965" s="311"/>
      <c r="F965" s="311"/>
      <c r="G965" s="311"/>
      <c r="H965" s="311"/>
      <c r="I965" s="311"/>
      <c r="J965" s="311"/>
      <c r="K965" s="311"/>
      <c r="L965" s="311"/>
      <c r="M965" s="311"/>
      <c r="N965" s="311"/>
      <c r="O965" s="311"/>
      <c r="P965" s="311"/>
      <c r="Q965" s="311"/>
      <c r="R965" s="311"/>
      <c r="S965" s="311"/>
      <c r="T965" s="311"/>
      <c r="U965" s="311"/>
      <c r="V965" s="311"/>
      <c r="W965" s="311"/>
      <c r="X965" s="311"/>
      <c r="Y965" s="311"/>
      <c r="Z965" s="311"/>
    </row>
    <row r="966" ht="13.5" customHeight="1">
      <c r="A966" s="311"/>
      <c r="B966" s="311"/>
      <c r="C966" s="311"/>
      <c r="E966" s="311"/>
      <c r="F966" s="311"/>
      <c r="G966" s="311"/>
      <c r="H966" s="311"/>
      <c r="I966" s="311"/>
      <c r="J966" s="311"/>
      <c r="K966" s="311"/>
      <c r="L966" s="311"/>
      <c r="M966" s="311"/>
      <c r="N966" s="311"/>
      <c r="O966" s="311"/>
      <c r="P966" s="311"/>
      <c r="Q966" s="311"/>
      <c r="R966" s="311"/>
      <c r="S966" s="311"/>
      <c r="T966" s="311"/>
      <c r="U966" s="311"/>
      <c r="V966" s="311"/>
      <c r="W966" s="311"/>
      <c r="X966" s="311"/>
      <c r="Y966" s="311"/>
      <c r="Z966" s="311"/>
    </row>
    <row r="967" ht="13.5" customHeight="1">
      <c r="A967" s="311"/>
      <c r="B967" s="311"/>
      <c r="C967" s="311"/>
      <c r="E967" s="311"/>
      <c r="F967" s="311"/>
      <c r="G967" s="311"/>
      <c r="H967" s="311"/>
      <c r="I967" s="311"/>
      <c r="J967" s="311"/>
      <c r="K967" s="311"/>
      <c r="L967" s="311"/>
      <c r="M967" s="311"/>
      <c r="N967" s="311"/>
      <c r="O967" s="311"/>
      <c r="P967" s="311"/>
      <c r="Q967" s="311"/>
      <c r="R967" s="311"/>
      <c r="S967" s="311"/>
      <c r="T967" s="311"/>
      <c r="U967" s="311"/>
      <c r="V967" s="311"/>
      <c r="W967" s="311"/>
      <c r="X967" s="311"/>
      <c r="Y967" s="311"/>
      <c r="Z967" s="311"/>
    </row>
    <row r="968" ht="13.5" customHeight="1">
      <c r="A968" s="311"/>
      <c r="B968" s="311"/>
      <c r="C968" s="311"/>
      <c r="E968" s="311"/>
      <c r="F968" s="311"/>
      <c r="G968" s="311"/>
      <c r="H968" s="311"/>
      <c r="I968" s="311"/>
      <c r="J968" s="311"/>
      <c r="K968" s="311"/>
      <c r="L968" s="311"/>
      <c r="M968" s="311"/>
      <c r="N968" s="311"/>
      <c r="O968" s="311"/>
      <c r="P968" s="311"/>
      <c r="Q968" s="311"/>
      <c r="R968" s="311"/>
      <c r="S968" s="311"/>
      <c r="T968" s="311"/>
      <c r="U968" s="311"/>
      <c r="V968" s="311"/>
      <c r="W968" s="311"/>
      <c r="X968" s="311"/>
      <c r="Y968" s="311"/>
      <c r="Z968" s="311"/>
    </row>
    <row r="969" ht="13.5" customHeight="1">
      <c r="A969" s="311"/>
      <c r="B969" s="311"/>
      <c r="C969" s="311"/>
      <c r="E969" s="311"/>
      <c r="F969" s="311"/>
      <c r="G969" s="311"/>
      <c r="H969" s="311"/>
      <c r="I969" s="311"/>
      <c r="J969" s="311"/>
      <c r="K969" s="311"/>
      <c r="L969" s="311"/>
      <c r="M969" s="311"/>
      <c r="N969" s="311"/>
      <c r="O969" s="311"/>
      <c r="P969" s="311"/>
      <c r="Q969" s="311"/>
      <c r="R969" s="311"/>
      <c r="S969" s="311"/>
      <c r="T969" s="311"/>
      <c r="U969" s="311"/>
      <c r="V969" s="311"/>
      <c r="W969" s="311"/>
      <c r="X969" s="311"/>
      <c r="Y969" s="311"/>
      <c r="Z969" s="311"/>
    </row>
    <row r="970" ht="13.5" customHeight="1">
      <c r="A970" s="311"/>
      <c r="B970" s="311"/>
      <c r="C970" s="311"/>
      <c r="E970" s="311"/>
      <c r="F970" s="311"/>
      <c r="G970" s="311"/>
      <c r="H970" s="311"/>
      <c r="I970" s="311"/>
      <c r="J970" s="311"/>
      <c r="K970" s="311"/>
      <c r="L970" s="311"/>
      <c r="M970" s="311"/>
      <c r="N970" s="311"/>
      <c r="O970" s="311"/>
      <c r="P970" s="311"/>
      <c r="Q970" s="311"/>
      <c r="R970" s="311"/>
      <c r="S970" s="311"/>
      <c r="T970" s="311"/>
      <c r="U970" s="311"/>
      <c r="V970" s="311"/>
      <c r="W970" s="311"/>
      <c r="X970" s="311"/>
      <c r="Y970" s="311"/>
      <c r="Z970" s="311"/>
    </row>
    <row r="971" ht="13.5" customHeight="1">
      <c r="A971" s="311"/>
      <c r="B971" s="311"/>
      <c r="C971" s="311"/>
      <c r="E971" s="311"/>
      <c r="F971" s="311"/>
      <c r="G971" s="311"/>
      <c r="H971" s="311"/>
      <c r="I971" s="311"/>
      <c r="J971" s="311"/>
      <c r="K971" s="311"/>
      <c r="L971" s="311"/>
      <c r="M971" s="311"/>
      <c r="N971" s="311"/>
      <c r="O971" s="311"/>
      <c r="P971" s="311"/>
      <c r="Q971" s="311"/>
      <c r="R971" s="311"/>
      <c r="S971" s="311"/>
      <c r="T971" s="311"/>
      <c r="U971" s="311"/>
      <c r="V971" s="311"/>
      <c r="W971" s="311"/>
      <c r="X971" s="311"/>
      <c r="Y971" s="311"/>
      <c r="Z971" s="311"/>
    </row>
    <row r="972" ht="13.5" customHeight="1">
      <c r="A972" s="311"/>
      <c r="B972" s="311"/>
      <c r="C972" s="311"/>
      <c r="E972" s="311"/>
      <c r="F972" s="311"/>
      <c r="G972" s="311"/>
      <c r="H972" s="311"/>
      <c r="I972" s="311"/>
      <c r="J972" s="311"/>
      <c r="K972" s="311"/>
      <c r="L972" s="311"/>
      <c r="M972" s="311"/>
      <c r="N972" s="311"/>
      <c r="O972" s="311"/>
      <c r="P972" s="311"/>
      <c r="Q972" s="311"/>
      <c r="R972" s="311"/>
      <c r="S972" s="311"/>
      <c r="T972" s="311"/>
      <c r="U972" s="311"/>
      <c r="V972" s="311"/>
      <c r="W972" s="311"/>
      <c r="X972" s="311"/>
      <c r="Y972" s="311"/>
      <c r="Z972" s="311"/>
    </row>
    <row r="973" ht="13.5" customHeight="1">
      <c r="A973" s="311"/>
      <c r="B973" s="311"/>
      <c r="C973" s="311"/>
      <c r="E973" s="311"/>
      <c r="F973" s="311"/>
      <c r="G973" s="311"/>
      <c r="H973" s="311"/>
      <c r="I973" s="311"/>
      <c r="J973" s="311"/>
      <c r="K973" s="311"/>
      <c r="L973" s="311"/>
      <c r="M973" s="311"/>
      <c r="N973" s="311"/>
      <c r="O973" s="311"/>
      <c r="P973" s="311"/>
      <c r="Q973" s="311"/>
      <c r="R973" s="311"/>
      <c r="S973" s="311"/>
      <c r="T973" s="311"/>
      <c r="U973" s="311"/>
      <c r="V973" s="311"/>
      <c r="W973" s="311"/>
      <c r="X973" s="311"/>
      <c r="Y973" s="311"/>
      <c r="Z973" s="311"/>
    </row>
    <row r="974" ht="13.5" customHeight="1">
      <c r="A974" s="311"/>
      <c r="B974" s="311"/>
      <c r="C974" s="311"/>
      <c r="E974" s="311"/>
      <c r="F974" s="311"/>
      <c r="G974" s="311"/>
      <c r="H974" s="311"/>
      <c r="I974" s="311"/>
      <c r="J974" s="311"/>
      <c r="K974" s="311"/>
      <c r="L974" s="311"/>
      <c r="M974" s="311"/>
      <c r="N974" s="311"/>
      <c r="O974" s="311"/>
      <c r="P974" s="311"/>
      <c r="Q974" s="311"/>
      <c r="R974" s="311"/>
      <c r="S974" s="311"/>
      <c r="T974" s="311"/>
      <c r="U974" s="311"/>
      <c r="V974" s="311"/>
      <c r="W974" s="311"/>
      <c r="X974" s="311"/>
      <c r="Y974" s="311"/>
      <c r="Z974" s="311"/>
    </row>
    <row r="975" ht="13.5" customHeight="1">
      <c r="A975" s="311"/>
      <c r="B975" s="311"/>
      <c r="C975" s="311"/>
      <c r="E975" s="311"/>
      <c r="F975" s="311"/>
      <c r="G975" s="311"/>
      <c r="H975" s="311"/>
      <c r="I975" s="311"/>
      <c r="J975" s="311"/>
      <c r="K975" s="311"/>
      <c r="L975" s="311"/>
      <c r="M975" s="311"/>
      <c r="N975" s="311"/>
      <c r="O975" s="311"/>
      <c r="P975" s="311"/>
      <c r="Q975" s="311"/>
      <c r="R975" s="311"/>
      <c r="S975" s="311"/>
      <c r="T975" s="311"/>
      <c r="U975" s="311"/>
      <c r="V975" s="311"/>
      <c r="W975" s="311"/>
      <c r="X975" s="311"/>
      <c r="Y975" s="311"/>
      <c r="Z975" s="311"/>
    </row>
    <row r="976" ht="13.5" customHeight="1">
      <c r="A976" s="311"/>
      <c r="B976" s="311"/>
      <c r="C976" s="311"/>
      <c r="E976" s="311"/>
      <c r="F976" s="311"/>
      <c r="G976" s="311"/>
      <c r="H976" s="311"/>
      <c r="I976" s="311"/>
      <c r="J976" s="311"/>
      <c r="K976" s="311"/>
      <c r="L976" s="311"/>
      <c r="M976" s="311"/>
      <c r="N976" s="311"/>
      <c r="O976" s="311"/>
      <c r="P976" s="311"/>
      <c r="Q976" s="311"/>
      <c r="R976" s="311"/>
      <c r="S976" s="311"/>
      <c r="T976" s="311"/>
      <c r="U976" s="311"/>
      <c r="V976" s="311"/>
      <c r="W976" s="311"/>
      <c r="X976" s="311"/>
      <c r="Y976" s="311"/>
      <c r="Z976" s="311"/>
    </row>
    <row r="977" ht="13.5" customHeight="1">
      <c r="A977" s="311"/>
      <c r="B977" s="311"/>
      <c r="C977" s="311"/>
      <c r="E977" s="311"/>
      <c r="F977" s="311"/>
      <c r="G977" s="311"/>
      <c r="H977" s="311"/>
      <c r="I977" s="311"/>
      <c r="J977" s="311"/>
      <c r="K977" s="311"/>
      <c r="L977" s="311"/>
      <c r="M977" s="311"/>
      <c r="N977" s="311"/>
      <c r="O977" s="311"/>
      <c r="P977" s="311"/>
      <c r="Q977" s="311"/>
      <c r="R977" s="311"/>
      <c r="S977" s="311"/>
      <c r="T977" s="311"/>
      <c r="U977" s="311"/>
      <c r="V977" s="311"/>
      <c r="W977" s="311"/>
      <c r="X977" s="311"/>
      <c r="Y977" s="311"/>
      <c r="Z977" s="311"/>
    </row>
    <row r="978" ht="13.5" customHeight="1">
      <c r="A978" s="311"/>
      <c r="B978" s="311"/>
      <c r="C978" s="311"/>
      <c r="E978" s="311"/>
      <c r="F978" s="311"/>
      <c r="G978" s="311"/>
      <c r="H978" s="311"/>
      <c r="I978" s="311"/>
      <c r="J978" s="311"/>
      <c r="K978" s="311"/>
      <c r="L978" s="311"/>
      <c r="M978" s="311"/>
      <c r="N978" s="311"/>
      <c r="O978" s="311"/>
      <c r="P978" s="311"/>
      <c r="Q978" s="311"/>
      <c r="R978" s="311"/>
      <c r="S978" s="311"/>
      <c r="T978" s="311"/>
      <c r="U978" s="311"/>
      <c r="V978" s="311"/>
      <c r="W978" s="311"/>
      <c r="X978" s="311"/>
      <c r="Y978" s="311"/>
      <c r="Z978" s="311"/>
    </row>
    <row r="979" ht="13.5" customHeight="1">
      <c r="A979" s="311"/>
      <c r="B979" s="311"/>
      <c r="C979" s="311"/>
      <c r="E979" s="311"/>
      <c r="F979" s="311"/>
      <c r="G979" s="311"/>
      <c r="H979" s="311"/>
      <c r="I979" s="311"/>
      <c r="J979" s="311"/>
      <c r="K979" s="311"/>
      <c r="L979" s="311"/>
      <c r="M979" s="311"/>
      <c r="N979" s="311"/>
      <c r="O979" s="311"/>
      <c r="P979" s="311"/>
      <c r="Q979" s="311"/>
      <c r="R979" s="311"/>
      <c r="S979" s="311"/>
      <c r="T979" s="311"/>
      <c r="U979" s="311"/>
      <c r="V979" s="311"/>
      <c r="W979" s="311"/>
      <c r="X979" s="311"/>
      <c r="Y979" s="311"/>
      <c r="Z979" s="311"/>
    </row>
    <row r="980" ht="13.5" customHeight="1">
      <c r="A980" s="311"/>
      <c r="B980" s="311"/>
      <c r="C980" s="311"/>
      <c r="E980" s="311"/>
      <c r="F980" s="311"/>
      <c r="G980" s="311"/>
      <c r="H980" s="311"/>
      <c r="I980" s="311"/>
      <c r="J980" s="311"/>
      <c r="K980" s="311"/>
      <c r="L980" s="311"/>
      <c r="M980" s="311"/>
      <c r="N980" s="311"/>
      <c r="O980" s="311"/>
      <c r="P980" s="311"/>
      <c r="Q980" s="311"/>
      <c r="R980" s="311"/>
      <c r="S980" s="311"/>
      <c r="T980" s="311"/>
      <c r="U980" s="311"/>
      <c r="V980" s="311"/>
      <c r="W980" s="311"/>
      <c r="X980" s="311"/>
      <c r="Y980" s="311"/>
      <c r="Z980" s="311"/>
    </row>
    <row r="981" ht="13.5" customHeight="1">
      <c r="A981" s="311"/>
      <c r="B981" s="311"/>
      <c r="C981" s="311"/>
      <c r="E981" s="311"/>
      <c r="F981" s="311"/>
      <c r="G981" s="311"/>
      <c r="H981" s="311"/>
      <c r="I981" s="311"/>
      <c r="J981" s="311"/>
      <c r="K981" s="311"/>
      <c r="L981" s="311"/>
      <c r="M981" s="311"/>
      <c r="N981" s="311"/>
      <c r="O981" s="311"/>
      <c r="P981" s="311"/>
      <c r="Q981" s="311"/>
      <c r="R981" s="311"/>
      <c r="S981" s="311"/>
      <c r="T981" s="311"/>
      <c r="U981" s="311"/>
      <c r="V981" s="311"/>
      <c r="W981" s="311"/>
      <c r="X981" s="311"/>
      <c r="Y981" s="311"/>
      <c r="Z981" s="311"/>
    </row>
    <row r="982" ht="13.5" customHeight="1">
      <c r="A982" s="311"/>
      <c r="B982" s="311"/>
      <c r="C982" s="311"/>
      <c r="E982" s="311"/>
      <c r="F982" s="311"/>
      <c r="G982" s="311"/>
      <c r="H982" s="311"/>
      <c r="I982" s="311"/>
      <c r="J982" s="311"/>
      <c r="K982" s="311"/>
      <c r="L982" s="311"/>
      <c r="M982" s="311"/>
      <c r="N982" s="311"/>
      <c r="O982" s="311"/>
      <c r="P982" s="311"/>
      <c r="Q982" s="311"/>
      <c r="R982" s="311"/>
      <c r="S982" s="311"/>
      <c r="T982" s="311"/>
      <c r="U982" s="311"/>
      <c r="V982" s="311"/>
      <c r="W982" s="311"/>
      <c r="X982" s="311"/>
      <c r="Y982" s="311"/>
      <c r="Z982" s="311"/>
    </row>
    <row r="983" ht="13.5" customHeight="1">
      <c r="A983" s="311"/>
      <c r="B983" s="311"/>
      <c r="C983" s="311"/>
      <c r="E983" s="311"/>
      <c r="F983" s="311"/>
      <c r="G983" s="311"/>
      <c r="H983" s="311"/>
      <c r="I983" s="311"/>
      <c r="J983" s="311"/>
      <c r="K983" s="311"/>
      <c r="L983" s="311"/>
      <c r="M983" s="311"/>
      <c r="N983" s="311"/>
      <c r="O983" s="311"/>
      <c r="P983" s="311"/>
      <c r="Q983" s="311"/>
      <c r="R983" s="311"/>
      <c r="S983" s="311"/>
      <c r="T983" s="311"/>
      <c r="U983" s="311"/>
      <c r="V983" s="311"/>
      <c r="W983" s="311"/>
      <c r="X983" s="311"/>
      <c r="Y983" s="311"/>
      <c r="Z983" s="311"/>
    </row>
    <row r="984" ht="13.5" customHeight="1">
      <c r="A984" s="311"/>
      <c r="B984" s="311"/>
      <c r="C984" s="311"/>
      <c r="E984" s="311"/>
      <c r="F984" s="311"/>
      <c r="G984" s="311"/>
      <c r="H984" s="311"/>
      <c r="I984" s="311"/>
      <c r="J984" s="311"/>
      <c r="K984" s="311"/>
      <c r="L984" s="311"/>
      <c r="M984" s="311"/>
      <c r="N984" s="311"/>
      <c r="O984" s="311"/>
      <c r="P984" s="311"/>
      <c r="Q984" s="311"/>
      <c r="R984" s="311"/>
      <c r="S984" s="311"/>
      <c r="T984" s="311"/>
      <c r="U984" s="311"/>
      <c r="V984" s="311"/>
      <c r="W984" s="311"/>
      <c r="X984" s="311"/>
      <c r="Y984" s="311"/>
      <c r="Z984" s="311"/>
    </row>
    <row r="985" ht="13.5" customHeight="1">
      <c r="A985" s="311"/>
      <c r="B985" s="311"/>
      <c r="C985" s="311"/>
      <c r="E985" s="311"/>
      <c r="F985" s="311"/>
      <c r="G985" s="311"/>
      <c r="H985" s="311"/>
      <c r="I985" s="311"/>
      <c r="J985" s="311"/>
      <c r="K985" s="311"/>
      <c r="L985" s="311"/>
      <c r="M985" s="311"/>
      <c r="N985" s="311"/>
      <c r="O985" s="311"/>
      <c r="P985" s="311"/>
      <c r="Q985" s="311"/>
      <c r="R985" s="311"/>
      <c r="S985" s="311"/>
      <c r="T985" s="311"/>
      <c r="U985" s="311"/>
      <c r="V985" s="311"/>
      <c r="W985" s="311"/>
      <c r="X985" s="311"/>
      <c r="Y985" s="311"/>
      <c r="Z985" s="311"/>
    </row>
    <row r="986" ht="13.5" customHeight="1">
      <c r="A986" s="311"/>
      <c r="B986" s="311"/>
      <c r="C986" s="311"/>
      <c r="E986" s="311"/>
      <c r="F986" s="311"/>
      <c r="G986" s="311"/>
      <c r="H986" s="311"/>
      <c r="I986" s="311"/>
      <c r="J986" s="311"/>
      <c r="K986" s="311"/>
      <c r="L986" s="311"/>
      <c r="M986" s="311"/>
      <c r="N986" s="311"/>
      <c r="O986" s="311"/>
      <c r="P986" s="311"/>
      <c r="Q986" s="311"/>
      <c r="R986" s="311"/>
      <c r="S986" s="311"/>
      <c r="T986" s="311"/>
      <c r="U986" s="311"/>
      <c r="V986" s="311"/>
      <c r="W986" s="311"/>
      <c r="X986" s="311"/>
      <c r="Y986" s="311"/>
      <c r="Z986" s="311"/>
    </row>
    <row r="987" ht="13.5" customHeight="1">
      <c r="A987" s="311"/>
      <c r="B987" s="311"/>
      <c r="C987" s="311"/>
      <c r="E987" s="311"/>
      <c r="F987" s="311"/>
      <c r="G987" s="311"/>
      <c r="H987" s="311"/>
      <c r="I987" s="311"/>
      <c r="J987" s="311"/>
      <c r="K987" s="311"/>
      <c r="L987" s="311"/>
      <c r="M987" s="311"/>
      <c r="N987" s="311"/>
      <c r="O987" s="311"/>
      <c r="P987" s="311"/>
      <c r="Q987" s="311"/>
      <c r="R987" s="311"/>
      <c r="S987" s="311"/>
      <c r="T987" s="311"/>
      <c r="U987" s="311"/>
      <c r="V987" s="311"/>
      <c r="W987" s="311"/>
      <c r="X987" s="311"/>
      <c r="Y987" s="311"/>
      <c r="Z987" s="311"/>
    </row>
    <row r="988" ht="13.5" customHeight="1">
      <c r="A988" s="311"/>
      <c r="B988" s="311"/>
      <c r="C988" s="311"/>
      <c r="E988" s="311"/>
      <c r="F988" s="311"/>
      <c r="G988" s="311"/>
      <c r="H988" s="311"/>
      <c r="I988" s="311"/>
      <c r="J988" s="311"/>
      <c r="K988" s="311"/>
      <c r="L988" s="311"/>
      <c r="M988" s="311"/>
      <c r="N988" s="311"/>
      <c r="O988" s="311"/>
      <c r="P988" s="311"/>
      <c r="Q988" s="311"/>
      <c r="R988" s="311"/>
      <c r="S988" s="311"/>
      <c r="T988" s="311"/>
      <c r="U988" s="311"/>
      <c r="V988" s="311"/>
      <c r="W988" s="311"/>
      <c r="X988" s="311"/>
      <c r="Y988" s="311"/>
      <c r="Z988" s="311"/>
    </row>
    <row r="989" ht="13.5" customHeight="1">
      <c r="A989" s="311"/>
      <c r="B989" s="311"/>
      <c r="C989" s="311"/>
      <c r="E989" s="311"/>
      <c r="F989" s="311"/>
      <c r="G989" s="311"/>
      <c r="H989" s="311"/>
      <c r="I989" s="311"/>
      <c r="J989" s="311"/>
      <c r="K989" s="311"/>
      <c r="L989" s="311"/>
      <c r="M989" s="311"/>
      <c r="N989" s="311"/>
      <c r="O989" s="311"/>
      <c r="P989" s="311"/>
      <c r="Q989" s="311"/>
      <c r="R989" s="311"/>
      <c r="S989" s="311"/>
      <c r="T989" s="311"/>
      <c r="U989" s="311"/>
      <c r="V989" s="311"/>
      <c r="W989" s="311"/>
      <c r="X989" s="311"/>
      <c r="Y989" s="311"/>
      <c r="Z989" s="311"/>
    </row>
    <row r="990" ht="13.5" customHeight="1">
      <c r="A990" s="311"/>
      <c r="B990" s="311"/>
      <c r="C990" s="311"/>
      <c r="E990" s="311"/>
      <c r="F990" s="311"/>
      <c r="G990" s="311"/>
      <c r="H990" s="311"/>
      <c r="I990" s="311"/>
      <c r="J990" s="311"/>
      <c r="K990" s="311"/>
      <c r="L990" s="311"/>
      <c r="M990" s="311"/>
      <c r="N990" s="311"/>
      <c r="O990" s="311"/>
      <c r="P990" s="311"/>
      <c r="Q990" s="311"/>
      <c r="R990" s="311"/>
      <c r="S990" s="311"/>
      <c r="T990" s="311"/>
      <c r="U990" s="311"/>
      <c r="V990" s="311"/>
      <c r="W990" s="311"/>
      <c r="X990" s="311"/>
      <c r="Y990" s="311"/>
      <c r="Z990" s="311"/>
    </row>
    <row r="991" ht="13.5" customHeight="1">
      <c r="A991" s="311"/>
      <c r="B991" s="311"/>
      <c r="C991" s="311"/>
      <c r="E991" s="311"/>
      <c r="F991" s="311"/>
      <c r="G991" s="311"/>
      <c r="H991" s="311"/>
      <c r="I991" s="311"/>
      <c r="J991" s="311"/>
      <c r="K991" s="311"/>
      <c r="L991" s="311"/>
      <c r="M991" s="311"/>
      <c r="N991" s="311"/>
      <c r="O991" s="311"/>
      <c r="P991" s="311"/>
      <c r="Q991" s="311"/>
      <c r="R991" s="311"/>
      <c r="S991" s="311"/>
      <c r="T991" s="311"/>
      <c r="U991" s="311"/>
      <c r="V991" s="311"/>
      <c r="W991" s="311"/>
      <c r="X991" s="311"/>
      <c r="Y991" s="311"/>
      <c r="Z991" s="311"/>
    </row>
    <row r="992" ht="13.5" customHeight="1">
      <c r="A992" s="311"/>
      <c r="B992" s="311"/>
      <c r="C992" s="311"/>
      <c r="E992" s="311"/>
      <c r="F992" s="311"/>
      <c r="G992" s="311"/>
      <c r="H992" s="311"/>
      <c r="I992" s="311"/>
      <c r="J992" s="311"/>
      <c r="K992" s="311"/>
      <c r="L992" s="311"/>
      <c r="M992" s="311"/>
      <c r="N992" s="311"/>
      <c r="O992" s="311"/>
      <c r="P992" s="311"/>
      <c r="Q992" s="311"/>
      <c r="R992" s="311"/>
      <c r="S992" s="311"/>
      <c r="T992" s="311"/>
      <c r="U992" s="311"/>
      <c r="V992" s="311"/>
      <c r="W992" s="311"/>
      <c r="X992" s="311"/>
      <c r="Y992" s="311"/>
      <c r="Z992" s="311"/>
    </row>
    <row r="993" ht="13.5" customHeight="1">
      <c r="A993" s="311"/>
      <c r="B993" s="311"/>
      <c r="C993" s="311"/>
      <c r="E993" s="311"/>
      <c r="F993" s="311"/>
      <c r="G993" s="311"/>
      <c r="H993" s="311"/>
      <c r="I993" s="311"/>
      <c r="J993" s="311"/>
      <c r="K993" s="311"/>
      <c r="L993" s="311"/>
      <c r="M993" s="311"/>
      <c r="N993" s="311"/>
      <c r="O993" s="311"/>
      <c r="P993" s="311"/>
      <c r="Q993" s="311"/>
      <c r="R993" s="311"/>
      <c r="S993" s="311"/>
      <c r="T993" s="311"/>
      <c r="U993" s="311"/>
      <c r="V993" s="311"/>
      <c r="W993" s="311"/>
      <c r="X993" s="311"/>
      <c r="Y993" s="311"/>
      <c r="Z993" s="311"/>
    </row>
    <row r="994" ht="13.5" customHeight="1">
      <c r="A994" s="311"/>
      <c r="B994" s="311"/>
      <c r="C994" s="311"/>
      <c r="E994" s="311"/>
      <c r="F994" s="311"/>
      <c r="G994" s="311"/>
      <c r="H994" s="311"/>
      <c r="I994" s="311"/>
      <c r="J994" s="311"/>
      <c r="K994" s="311"/>
      <c r="L994" s="311"/>
      <c r="M994" s="311"/>
      <c r="N994" s="311"/>
      <c r="O994" s="311"/>
      <c r="P994" s="311"/>
      <c r="Q994" s="311"/>
      <c r="R994" s="311"/>
      <c r="S994" s="311"/>
      <c r="T994" s="311"/>
      <c r="U994" s="311"/>
      <c r="V994" s="311"/>
      <c r="W994" s="311"/>
      <c r="X994" s="311"/>
      <c r="Y994" s="311"/>
      <c r="Z994" s="311"/>
    </row>
    <row r="995" ht="13.5" customHeight="1">
      <c r="A995" s="311"/>
      <c r="B995" s="311"/>
      <c r="C995" s="311"/>
      <c r="E995" s="311"/>
      <c r="F995" s="311"/>
      <c r="G995" s="311"/>
      <c r="H995" s="311"/>
      <c r="I995" s="311"/>
      <c r="J995" s="311"/>
      <c r="K995" s="311"/>
      <c r="L995" s="311"/>
      <c r="M995" s="311"/>
      <c r="N995" s="311"/>
      <c r="O995" s="311"/>
      <c r="P995" s="311"/>
      <c r="Q995" s="311"/>
      <c r="R995" s="311"/>
      <c r="S995" s="311"/>
      <c r="T995" s="311"/>
      <c r="U995" s="311"/>
      <c r="V995" s="311"/>
      <c r="W995" s="311"/>
      <c r="X995" s="311"/>
      <c r="Y995" s="311"/>
      <c r="Z995" s="311"/>
    </row>
    <row r="996" ht="13.5" customHeight="1">
      <c r="A996" s="311"/>
      <c r="B996" s="311"/>
      <c r="C996" s="311"/>
      <c r="E996" s="311"/>
      <c r="F996" s="311"/>
      <c r="G996" s="311"/>
      <c r="H996" s="311"/>
      <c r="I996" s="311"/>
      <c r="J996" s="311"/>
      <c r="K996" s="311"/>
      <c r="L996" s="311"/>
      <c r="M996" s="311"/>
      <c r="N996" s="311"/>
      <c r="O996" s="311"/>
      <c r="P996" s="311"/>
      <c r="Q996" s="311"/>
      <c r="R996" s="311"/>
      <c r="S996" s="311"/>
      <c r="T996" s="311"/>
      <c r="U996" s="311"/>
      <c r="V996" s="311"/>
      <c r="W996" s="311"/>
      <c r="X996" s="311"/>
      <c r="Y996" s="311"/>
      <c r="Z996" s="311"/>
    </row>
    <row r="997" ht="13.5" customHeight="1">
      <c r="A997" s="311"/>
      <c r="B997" s="311"/>
      <c r="C997" s="311"/>
      <c r="E997" s="311"/>
      <c r="F997" s="311"/>
      <c r="G997" s="311"/>
      <c r="H997" s="311"/>
      <c r="I997" s="311"/>
      <c r="J997" s="311"/>
      <c r="K997" s="311"/>
      <c r="L997" s="311"/>
      <c r="M997" s="311"/>
      <c r="N997" s="311"/>
      <c r="O997" s="311"/>
      <c r="P997" s="311"/>
      <c r="Q997" s="311"/>
      <c r="R997" s="311"/>
      <c r="S997" s="311"/>
      <c r="T997" s="311"/>
      <c r="U997" s="311"/>
      <c r="V997" s="311"/>
      <c r="W997" s="311"/>
      <c r="X997" s="311"/>
      <c r="Y997" s="311"/>
      <c r="Z997" s="311"/>
    </row>
    <row r="998" ht="13.5" customHeight="1">
      <c r="A998" s="311"/>
      <c r="B998" s="311"/>
      <c r="C998" s="311"/>
      <c r="E998" s="311"/>
      <c r="F998" s="311"/>
      <c r="G998" s="311"/>
      <c r="H998" s="311"/>
      <c r="I998" s="311"/>
      <c r="J998" s="311"/>
      <c r="K998" s="311"/>
      <c r="L998" s="311"/>
      <c r="M998" s="311"/>
      <c r="N998" s="311"/>
      <c r="O998" s="311"/>
      <c r="P998" s="311"/>
      <c r="Q998" s="311"/>
      <c r="R998" s="311"/>
      <c r="S998" s="311"/>
      <c r="T998" s="311"/>
      <c r="U998" s="311"/>
      <c r="V998" s="311"/>
      <c r="W998" s="311"/>
      <c r="X998" s="311"/>
      <c r="Y998" s="311"/>
      <c r="Z998" s="311"/>
    </row>
    <row r="999" ht="13.5" customHeight="1">
      <c r="A999" s="311"/>
      <c r="B999" s="311"/>
      <c r="C999" s="311"/>
      <c r="E999" s="311"/>
      <c r="F999" s="311"/>
      <c r="G999" s="311"/>
      <c r="H999" s="311"/>
      <c r="I999" s="311"/>
      <c r="J999" s="311"/>
      <c r="K999" s="311"/>
      <c r="L999" s="311"/>
      <c r="M999" s="311"/>
      <c r="N999" s="311"/>
      <c r="O999" s="311"/>
      <c r="P999" s="311"/>
      <c r="Q999" s="311"/>
      <c r="R999" s="311"/>
      <c r="S999" s="311"/>
      <c r="T999" s="311"/>
      <c r="U999" s="311"/>
      <c r="V999" s="311"/>
      <c r="W999" s="311"/>
      <c r="X999" s="311"/>
      <c r="Y999" s="311"/>
      <c r="Z999" s="311"/>
    </row>
    <row r="1000" ht="13.5" customHeight="1">
      <c r="A1000" s="311"/>
      <c r="B1000" s="311"/>
      <c r="C1000" s="311"/>
      <c r="E1000" s="311"/>
      <c r="F1000" s="311"/>
      <c r="G1000" s="311"/>
      <c r="H1000" s="311"/>
      <c r="I1000" s="311"/>
      <c r="J1000" s="311"/>
      <c r="K1000" s="311"/>
      <c r="L1000" s="311"/>
      <c r="M1000" s="311"/>
      <c r="N1000" s="311"/>
      <c r="O1000" s="311"/>
      <c r="P1000" s="311"/>
      <c r="Q1000" s="311"/>
      <c r="R1000" s="311"/>
      <c r="S1000" s="311"/>
      <c r="T1000" s="311"/>
      <c r="U1000" s="311"/>
      <c r="V1000" s="311"/>
      <c r="W1000" s="311"/>
      <c r="X1000" s="311"/>
      <c r="Y1000" s="311"/>
      <c r="Z1000" s="311"/>
    </row>
  </sheetData>
  <mergeCells count="1">
    <mergeCell ref="B6:C6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10.88"/>
    <col min="2" max="2" customWidth="true" width="11.5"/>
    <col min="3" max="3" customWidth="true" width="30.63"/>
    <col min="4" max="4" customWidth="true" width="31.63"/>
    <col min="5" max="5" customWidth="true" width="31.5"/>
    <col min="6" max="6" customWidth="true" width="32.5"/>
    <col min="7" max="7" customWidth="true" width="30.13"/>
    <col min="8" max="8" customWidth="true" width="29.13"/>
    <col min="9" max="9" customWidth="true" width="29.63"/>
    <col min="10" max="10" customWidth="true" width="19.13"/>
    <col min="11" max="11" customWidth="true" width="41.13"/>
    <col min="12" max="15" customWidth="true" width="19.13"/>
    <col min="16" max="16" customWidth="true" width="39.0"/>
    <col min="17" max="19" customWidth="true" width="19.13"/>
    <col min="20" max="26" customWidth="true" width="11.5"/>
  </cols>
  <sheetData>
    <row r="1" ht="12.75" customHeight="1">
      <c r="A1" s="317"/>
      <c r="B1" s="317"/>
      <c r="C1" s="318"/>
      <c r="D1" s="318"/>
      <c r="E1" s="318"/>
      <c r="F1" s="317"/>
      <c r="G1" s="317"/>
      <c r="H1" s="317"/>
      <c r="I1" s="317"/>
      <c r="J1" s="319" t="s">
        <v>518</v>
      </c>
      <c r="K1" s="8"/>
      <c r="L1" s="8"/>
      <c r="M1" s="8"/>
      <c r="N1" s="105"/>
      <c r="O1" s="320" t="s">
        <v>517</v>
      </c>
      <c r="S1" s="191"/>
      <c r="T1" s="321"/>
      <c r="U1" s="317"/>
      <c r="V1" s="317"/>
      <c r="W1" s="317"/>
      <c r="X1" s="317"/>
      <c r="Y1" s="317"/>
      <c r="Z1" s="317"/>
    </row>
    <row r="2" ht="12.75" customHeight="1">
      <c r="A2" s="317"/>
      <c r="B2" s="317"/>
      <c r="C2" s="318"/>
      <c r="D2" s="318"/>
      <c r="E2" s="318"/>
      <c r="F2" s="317"/>
      <c r="G2" s="317"/>
      <c r="H2" s="317"/>
      <c r="I2" s="322" t="s">
        <v>3981</v>
      </c>
      <c r="J2" s="323">
        <v>1.0</v>
      </c>
      <c r="K2" s="323">
        <v>0.0</v>
      </c>
      <c r="L2" s="323">
        <v>1.0</v>
      </c>
      <c r="M2" s="323">
        <v>0.0</v>
      </c>
      <c r="N2" s="323">
        <v>0.0</v>
      </c>
      <c r="O2" s="324">
        <v>1.0</v>
      </c>
      <c r="P2" s="325">
        <v>0.0</v>
      </c>
      <c r="Q2" s="325">
        <v>1.0</v>
      </c>
      <c r="R2" s="325">
        <v>0.0</v>
      </c>
      <c r="S2" s="325">
        <v>0.0</v>
      </c>
      <c r="T2" s="317"/>
      <c r="U2" s="317"/>
      <c r="V2" s="317"/>
      <c r="W2" s="317"/>
      <c r="X2" s="317"/>
      <c r="Y2" s="317"/>
      <c r="Z2" s="317"/>
    </row>
    <row r="3" ht="12.75" customHeight="1">
      <c r="A3" s="317"/>
      <c r="B3" s="317"/>
      <c r="C3" s="318"/>
      <c r="D3" s="318"/>
      <c r="E3" s="318"/>
      <c r="F3" s="317"/>
      <c r="G3" s="317"/>
      <c r="H3" s="317"/>
      <c r="I3" s="322" t="s">
        <v>3982</v>
      </c>
      <c r="J3" s="323">
        <v>1.0</v>
      </c>
      <c r="K3" s="323">
        <v>1.0</v>
      </c>
      <c r="L3" s="323">
        <v>0.0</v>
      </c>
      <c r="M3" s="323">
        <v>0.0</v>
      </c>
      <c r="N3" s="323" t="s">
        <v>3983</v>
      </c>
      <c r="O3" s="324">
        <v>1.0</v>
      </c>
      <c r="P3" s="325">
        <v>1.0</v>
      </c>
      <c r="Q3" s="325">
        <v>0.0</v>
      </c>
      <c r="R3" s="325">
        <v>0.0</v>
      </c>
      <c r="S3" s="325" t="s">
        <v>3983</v>
      </c>
      <c r="T3" s="317"/>
      <c r="U3" s="317"/>
      <c r="V3" s="317"/>
      <c r="W3" s="317"/>
      <c r="X3" s="317"/>
      <c r="Y3" s="317"/>
      <c r="Z3" s="317"/>
    </row>
    <row r="4" ht="12.75" customHeight="1">
      <c r="A4" s="317"/>
      <c r="B4" s="317"/>
      <c r="C4" s="318"/>
      <c r="D4" s="318"/>
      <c r="E4" s="318"/>
      <c r="F4" s="317"/>
      <c r="G4" s="317"/>
      <c r="H4" s="317"/>
      <c r="I4" s="317"/>
      <c r="J4" s="320"/>
      <c r="K4" s="317"/>
      <c r="L4" s="317"/>
      <c r="M4" s="326"/>
      <c r="N4" s="326"/>
      <c r="O4" s="317"/>
      <c r="P4" s="317"/>
      <c r="Q4" s="317"/>
      <c r="R4" s="326"/>
      <c r="S4" s="317"/>
      <c r="T4" s="317"/>
      <c r="U4" s="317"/>
      <c r="V4" s="317"/>
      <c r="W4" s="317"/>
      <c r="X4" s="317"/>
      <c r="Y4" s="317"/>
      <c r="Z4" s="317"/>
    </row>
    <row r="5" ht="12.75" customHeight="1">
      <c r="A5" s="317"/>
      <c r="B5" s="317"/>
      <c r="C5" s="318"/>
      <c r="D5" s="318"/>
      <c r="E5" s="318"/>
      <c r="F5" s="317"/>
      <c r="G5" s="317"/>
      <c r="H5" s="317"/>
      <c r="I5" s="317"/>
      <c r="J5" s="320"/>
      <c r="K5" s="317"/>
      <c r="L5" s="317"/>
      <c r="M5" s="326"/>
      <c r="N5" s="326"/>
      <c r="O5" s="317"/>
      <c r="P5" s="317"/>
      <c r="Q5" s="317"/>
      <c r="R5" s="326"/>
      <c r="S5" s="317"/>
      <c r="T5" s="317"/>
      <c r="U5" s="317"/>
      <c r="V5" s="317"/>
      <c r="W5" s="317"/>
      <c r="X5" s="317"/>
      <c r="Y5" s="317"/>
      <c r="Z5" s="317"/>
    </row>
    <row r="6" ht="12.75" customHeight="1">
      <c r="A6" s="317"/>
      <c r="B6" s="317"/>
      <c r="C6" s="318"/>
      <c r="D6" s="318"/>
      <c r="E6" s="318"/>
      <c r="F6" s="134"/>
      <c r="G6" s="134"/>
      <c r="H6" s="134"/>
      <c r="I6" s="134"/>
      <c r="J6" s="327"/>
      <c r="K6" s="134"/>
      <c r="L6" s="134"/>
      <c r="M6" s="328"/>
      <c r="N6" s="328"/>
      <c r="O6" s="134"/>
      <c r="P6" s="134"/>
      <c r="Q6" s="134"/>
      <c r="R6" s="328"/>
      <c r="S6" s="134"/>
      <c r="T6" s="317"/>
      <c r="U6" s="317"/>
      <c r="V6" s="317"/>
      <c r="W6" s="317"/>
      <c r="X6" s="317"/>
      <c r="Y6" s="317"/>
      <c r="Z6" s="317"/>
    </row>
    <row r="7" ht="12.75" customHeight="1">
      <c r="A7" s="317"/>
      <c r="B7" s="317"/>
      <c r="C7" s="329" t="s">
        <v>3984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96"/>
      <c r="T7" s="317"/>
      <c r="U7" s="317"/>
      <c r="V7" s="317"/>
      <c r="W7" s="317"/>
      <c r="X7" s="317"/>
      <c r="Y7" s="317"/>
      <c r="Z7" s="317"/>
    </row>
    <row r="8" ht="12.75" customHeight="1">
      <c r="A8" s="317"/>
      <c r="B8" s="317"/>
      <c r="C8" s="330" t="s">
        <v>3447</v>
      </c>
      <c r="D8" s="330"/>
      <c r="E8" s="330"/>
      <c r="F8" s="123">
        <v>1.0</v>
      </c>
      <c r="G8" s="123">
        <v>2.0</v>
      </c>
      <c r="H8" s="123">
        <v>3.0</v>
      </c>
      <c r="I8" s="123">
        <v>4.0</v>
      </c>
      <c r="J8" s="123">
        <v>5.0</v>
      </c>
      <c r="K8" s="123">
        <v>6.0</v>
      </c>
      <c r="L8" s="123">
        <v>7.0</v>
      </c>
      <c r="M8" s="123">
        <v>8.0</v>
      </c>
      <c r="N8" s="123">
        <v>9.0</v>
      </c>
      <c r="O8" s="123">
        <v>10.0</v>
      </c>
      <c r="P8" s="123">
        <v>11.0</v>
      </c>
      <c r="Q8" s="123">
        <v>12.0</v>
      </c>
      <c r="R8" s="123">
        <v>13.0</v>
      </c>
      <c r="S8" s="123">
        <v>14.0</v>
      </c>
      <c r="T8" s="317"/>
      <c r="U8" s="317"/>
      <c r="V8" s="317"/>
      <c r="W8" s="317"/>
      <c r="X8" s="317"/>
      <c r="Y8" s="317"/>
      <c r="Z8" s="317"/>
    </row>
    <row r="9" ht="12.75" customHeight="1">
      <c r="A9" s="231"/>
      <c r="B9" s="231"/>
      <c r="C9" s="331" t="s">
        <v>3448</v>
      </c>
      <c r="D9" s="331"/>
      <c r="E9" s="331"/>
      <c r="F9" s="111" t="s">
        <v>3985</v>
      </c>
      <c r="G9" s="111" t="s">
        <v>3986</v>
      </c>
      <c r="H9" s="111" t="s">
        <v>3987</v>
      </c>
      <c r="I9" s="111" t="s">
        <v>3988</v>
      </c>
      <c r="J9" s="332" t="s">
        <v>3989</v>
      </c>
      <c r="K9" s="111" t="s">
        <v>3990</v>
      </c>
      <c r="L9" s="111" t="s">
        <v>3991</v>
      </c>
      <c r="M9" s="333" t="s">
        <v>3992</v>
      </c>
      <c r="N9" s="333" t="s">
        <v>3993</v>
      </c>
      <c r="O9" s="111" t="s">
        <v>3994</v>
      </c>
      <c r="P9" s="111" t="s">
        <v>3995</v>
      </c>
      <c r="Q9" s="111" t="s">
        <v>3996</v>
      </c>
      <c r="R9" s="333" t="s">
        <v>3997</v>
      </c>
      <c r="S9" s="111" t="s">
        <v>3998</v>
      </c>
      <c r="T9" s="231"/>
      <c r="U9" s="317"/>
      <c r="V9" s="317"/>
      <c r="W9" s="317"/>
      <c r="X9" s="231"/>
      <c r="Y9" s="231"/>
      <c r="Z9" s="231"/>
    </row>
    <row r="10" ht="12.75" customHeight="1">
      <c r="A10" s="184"/>
      <c r="B10" s="184"/>
      <c r="C10" s="334" t="s">
        <v>3723</v>
      </c>
      <c r="D10" s="334"/>
      <c r="E10" s="334" t="s">
        <v>3999</v>
      </c>
      <c r="F10" s="335"/>
      <c r="G10" s="335"/>
      <c r="H10" s="335"/>
      <c r="I10" s="335"/>
      <c r="J10" s="336"/>
      <c r="K10" s="337" t="s">
        <v>4000</v>
      </c>
      <c r="L10" s="335"/>
      <c r="M10" s="338"/>
      <c r="N10" s="338"/>
      <c r="O10" s="335"/>
      <c r="P10" s="337" t="s">
        <v>4001</v>
      </c>
      <c r="Q10" s="335"/>
      <c r="R10" s="338"/>
      <c r="S10" s="335"/>
      <c r="T10" s="184"/>
      <c r="U10" s="184"/>
      <c r="V10" s="184"/>
      <c r="W10" s="184"/>
      <c r="X10" s="184"/>
      <c r="Y10" s="184"/>
      <c r="Z10" s="184"/>
    </row>
    <row r="11" ht="12.75" customHeight="1">
      <c r="A11" s="317"/>
      <c r="B11" s="317"/>
      <c r="C11" s="330" t="s">
        <v>767</v>
      </c>
      <c r="D11" s="330"/>
      <c r="E11" s="330" t="s">
        <v>4002</v>
      </c>
      <c r="F11" s="123">
        <v>5.0</v>
      </c>
      <c r="G11" s="123">
        <v>14.0</v>
      </c>
      <c r="H11" s="123">
        <v>0.0</v>
      </c>
      <c r="I11" s="123">
        <v>5.0</v>
      </c>
      <c r="J11" s="339">
        <v>5.0</v>
      </c>
      <c r="K11" s="340"/>
      <c r="L11" s="340">
        <v>5.0</v>
      </c>
      <c r="M11" s="341">
        <v>0.0</v>
      </c>
      <c r="N11" s="341">
        <v>5.0</v>
      </c>
      <c r="O11" s="342">
        <v>5.0</v>
      </c>
      <c r="P11" s="342"/>
      <c r="Q11" s="342">
        <v>5.0</v>
      </c>
      <c r="R11" s="343">
        <v>0.0</v>
      </c>
      <c r="S11" s="342">
        <v>5.0</v>
      </c>
      <c r="T11" s="317"/>
      <c r="U11" s="317"/>
      <c r="V11" s="317"/>
      <c r="W11" s="317"/>
      <c r="X11" s="317"/>
      <c r="Y11" s="317"/>
      <c r="Z11" s="317"/>
    </row>
    <row r="12" ht="12.75" customHeight="1">
      <c r="A12" s="317"/>
      <c r="B12" s="317"/>
      <c r="C12" s="330" t="s">
        <v>781</v>
      </c>
      <c r="D12" s="330"/>
      <c r="E12" s="330" t="s">
        <v>4003</v>
      </c>
      <c r="F12" s="123">
        <v>0.0</v>
      </c>
      <c r="G12" s="123">
        <v>11.0</v>
      </c>
      <c r="H12" s="123"/>
      <c r="I12" s="123"/>
      <c r="J12" s="339">
        <v>5.0</v>
      </c>
      <c r="K12" s="340"/>
      <c r="L12" s="340">
        <v>0.0</v>
      </c>
      <c r="M12" s="341">
        <v>0.0</v>
      </c>
      <c r="N12" s="341">
        <v>0.0</v>
      </c>
      <c r="O12" s="342">
        <v>5.0</v>
      </c>
      <c r="P12" s="342"/>
      <c r="Q12" s="342">
        <v>0.0</v>
      </c>
      <c r="R12" s="343">
        <v>0.0</v>
      </c>
      <c r="S12" s="342">
        <v>0.0</v>
      </c>
      <c r="T12" s="317"/>
      <c r="U12" s="317"/>
      <c r="V12" s="317"/>
      <c r="W12" s="317"/>
      <c r="X12" s="317"/>
      <c r="Y12" s="317"/>
      <c r="Z12" s="317"/>
    </row>
    <row r="13" ht="12.75" customHeight="1">
      <c r="A13" s="317"/>
      <c r="B13" s="317"/>
      <c r="C13" s="330" t="s">
        <v>779</v>
      </c>
      <c r="D13" s="330"/>
      <c r="E13" s="330" t="s">
        <v>4004</v>
      </c>
      <c r="F13" s="123"/>
      <c r="G13" s="123" t="s">
        <v>4005</v>
      </c>
      <c r="H13" s="123"/>
      <c r="I13" s="123"/>
      <c r="J13" s="344">
        <v>61.92</v>
      </c>
      <c r="K13" s="123"/>
      <c r="L13" s="123"/>
      <c r="M13" s="345"/>
      <c r="N13" s="345"/>
      <c r="O13" s="123">
        <v>121.3</v>
      </c>
      <c r="P13" s="123"/>
      <c r="Q13" s="123"/>
      <c r="R13" s="345"/>
      <c r="S13" s="123"/>
      <c r="T13" s="317"/>
      <c r="U13" s="317"/>
      <c r="V13" s="317"/>
      <c r="W13" s="317"/>
      <c r="X13" s="317"/>
      <c r="Y13" s="317"/>
      <c r="Z13" s="317"/>
    </row>
    <row r="14" ht="12.75" customHeight="1">
      <c r="A14" s="346"/>
      <c r="B14" s="346"/>
      <c r="C14" s="347" t="s">
        <v>4006</v>
      </c>
      <c r="D14" s="347"/>
      <c r="E14" s="347" t="s">
        <v>4007</v>
      </c>
      <c r="F14" s="125">
        <v>0.0</v>
      </c>
      <c r="G14" s="125" t="s">
        <v>3577</v>
      </c>
      <c r="H14" s="125"/>
      <c r="I14" s="125"/>
      <c r="J14" s="348"/>
      <c r="K14" s="125"/>
      <c r="L14" s="125">
        <v>0.0</v>
      </c>
      <c r="M14" s="349">
        <v>0.0</v>
      </c>
      <c r="N14" s="349">
        <v>0.0</v>
      </c>
      <c r="O14" s="125"/>
      <c r="P14" s="125"/>
      <c r="Q14" s="125">
        <v>0.0</v>
      </c>
      <c r="R14" s="349">
        <v>0.0</v>
      </c>
      <c r="S14" s="125">
        <v>0.0</v>
      </c>
      <c r="T14" s="346"/>
      <c r="U14" s="346"/>
      <c r="V14" s="346"/>
      <c r="W14" s="346"/>
      <c r="X14" s="346"/>
      <c r="Y14" s="346"/>
      <c r="Z14" s="346"/>
    </row>
    <row r="15" ht="12.75" customHeight="1">
      <c r="A15" s="317"/>
      <c r="B15" s="317"/>
      <c r="C15" s="330" t="s">
        <v>3730</v>
      </c>
      <c r="D15" s="330"/>
      <c r="E15" s="350" t="s">
        <v>3731</v>
      </c>
      <c r="F15" s="280" t="s">
        <v>223</v>
      </c>
      <c r="G15" s="280" t="s">
        <v>224</v>
      </c>
      <c r="H15" s="280" t="s">
        <v>225</v>
      </c>
      <c r="I15" s="280" t="s">
        <v>226</v>
      </c>
      <c r="J15" s="280" t="s">
        <v>227</v>
      </c>
      <c r="K15" s="280" t="s">
        <v>228</v>
      </c>
      <c r="L15" s="280" t="s">
        <v>229</v>
      </c>
      <c r="M15" s="280" t="s">
        <v>230</v>
      </c>
      <c r="N15" s="280" t="s">
        <v>231</v>
      </c>
      <c r="O15" s="280" t="s">
        <v>232</v>
      </c>
      <c r="P15" s="280" t="s">
        <v>233</v>
      </c>
      <c r="Q15" s="280" t="s">
        <v>234</v>
      </c>
      <c r="R15" s="280" t="s">
        <v>235</v>
      </c>
      <c r="S15" s="280" t="s">
        <v>236</v>
      </c>
      <c r="T15" s="317"/>
      <c r="U15" s="317"/>
      <c r="V15" s="317"/>
      <c r="W15" s="317"/>
      <c r="X15" s="317"/>
      <c r="Y15" s="317"/>
      <c r="Z15" s="317"/>
    </row>
    <row r="16" ht="12.75" customHeight="1">
      <c r="A16" s="317"/>
      <c r="B16" s="317"/>
      <c r="C16" s="330" t="s">
        <v>3732</v>
      </c>
      <c r="D16" s="330"/>
      <c r="E16" s="350" t="s">
        <v>3733</v>
      </c>
      <c r="F16" s="153" t="s">
        <v>89</v>
      </c>
      <c r="G16" s="153" t="s">
        <v>143</v>
      </c>
      <c r="H16" s="153" t="s">
        <v>50</v>
      </c>
      <c r="I16" s="153" t="s">
        <v>50</v>
      </c>
      <c r="J16" s="351" t="s">
        <v>50</v>
      </c>
      <c r="K16" s="153" t="s">
        <v>50</v>
      </c>
      <c r="L16" s="153" t="s">
        <v>50</v>
      </c>
      <c r="M16" s="352" t="s">
        <v>50</v>
      </c>
      <c r="N16" s="352" t="s">
        <v>50</v>
      </c>
      <c r="O16" s="153" t="s">
        <v>50</v>
      </c>
      <c r="P16" s="153" t="s">
        <v>50</v>
      </c>
      <c r="Q16" s="153" t="s">
        <v>50</v>
      </c>
      <c r="R16" s="352" t="s">
        <v>50</v>
      </c>
      <c r="S16" s="153" t="s">
        <v>50</v>
      </c>
      <c r="T16" s="317"/>
      <c r="U16" s="317"/>
      <c r="V16" s="317"/>
      <c r="W16" s="317"/>
      <c r="X16" s="317"/>
      <c r="Y16" s="317"/>
      <c r="Z16" s="317"/>
    </row>
    <row r="17" ht="12.75" customHeight="1">
      <c r="A17" s="317"/>
      <c r="B17" s="317"/>
      <c r="C17" s="330" t="s">
        <v>3734</v>
      </c>
      <c r="D17" s="330"/>
      <c r="E17" s="350" t="s">
        <v>28</v>
      </c>
      <c r="F17" s="107">
        <v>783.0</v>
      </c>
      <c r="G17" s="107" t="s">
        <v>40</v>
      </c>
      <c r="H17" s="107" t="s">
        <v>72</v>
      </c>
      <c r="I17" s="107" t="s">
        <v>72</v>
      </c>
      <c r="J17" s="353" t="s">
        <v>72</v>
      </c>
      <c r="K17" s="107" t="s">
        <v>72</v>
      </c>
      <c r="L17" s="107" t="s">
        <v>72</v>
      </c>
      <c r="M17" s="354" t="s">
        <v>72</v>
      </c>
      <c r="N17" s="354" t="s">
        <v>72</v>
      </c>
      <c r="O17" s="107" t="s">
        <v>72</v>
      </c>
      <c r="P17" s="107" t="s">
        <v>72</v>
      </c>
      <c r="Q17" s="107" t="s">
        <v>72</v>
      </c>
      <c r="R17" s="354" t="s">
        <v>72</v>
      </c>
      <c r="S17" s="107" t="s">
        <v>72</v>
      </c>
      <c r="T17" s="317"/>
      <c r="U17" s="317"/>
      <c r="V17" s="317"/>
      <c r="W17" s="317"/>
      <c r="X17" s="317"/>
      <c r="Y17" s="317"/>
      <c r="Z17" s="317"/>
    </row>
    <row r="18" ht="12.75" customHeight="1">
      <c r="A18" s="317"/>
      <c r="B18" s="317"/>
      <c r="C18" s="330" t="s">
        <v>3735</v>
      </c>
      <c r="D18" s="330"/>
      <c r="E18" s="350" t="s">
        <v>3670</v>
      </c>
      <c r="F18" s="280">
        <v>44344.0</v>
      </c>
      <c r="G18" s="280">
        <v>44490.0</v>
      </c>
      <c r="H18" s="280">
        <v>44309.0</v>
      </c>
      <c r="I18" s="280">
        <v>44309.0</v>
      </c>
      <c r="J18" s="355">
        <v>44309.0</v>
      </c>
      <c r="K18" s="280">
        <v>44309.0</v>
      </c>
      <c r="L18" s="280">
        <v>44309.0</v>
      </c>
      <c r="M18" s="356">
        <v>44309.0</v>
      </c>
      <c r="N18" s="356">
        <v>44309.0</v>
      </c>
      <c r="O18" s="280">
        <v>44309.0</v>
      </c>
      <c r="P18" s="280">
        <v>44309.0</v>
      </c>
      <c r="Q18" s="280">
        <v>44309.0</v>
      </c>
      <c r="R18" s="356">
        <v>44309.0</v>
      </c>
      <c r="S18" s="280">
        <v>44309.0</v>
      </c>
      <c r="T18" s="317"/>
      <c r="U18" s="317"/>
      <c r="V18" s="317"/>
      <c r="W18" s="317"/>
      <c r="X18" s="317"/>
      <c r="Y18" s="317"/>
      <c r="Z18" s="317"/>
    </row>
    <row r="19" ht="12.75" customHeight="1">
      <c r="A19" s="317"/>
      <c r="B19" s="317"/>
      <c r="C19" s="330" t="s">
        <v>3736</v>
      </c>
      <c r="D19" s="330"/>
      <c r="E19" s="350" t="s">
        <v>3737</v>
      </c>
      <c r="F19" s="281" t="s">
        <v>356</v>
      </c>
      <c r="G19" s="281" t="s">
        <v>372</v>
      </c>
      <c r="H19" s="281" t="s">
        <v>352</v>
      </c>
      <c r="I19" s="281" t="s">
        <v>352</v>
      </c>
      <c r="J19" s="357" t="s">
        <v>352</v>
      </c>
      <c r="K19" s="281" t="s">
        <v>352</v>
      </c>
      <c r="L19" s="281" t="s">
        <v>352</v>
      </c>
      <c r="M19" s="358" t="s">
        <v>352</v>
      </c>
      <c r="N19" s="358" t="s">
        <v>352</v>
      </c>
      <c r="O19" s="281" t="s">
        <v>352</v>
      </c>
      <c r="P19" s="281" t="s">
        <v>352</v>
      </c>
      <c r="Q19" s="281" t="s">
        <v>352</v>
      </c>
      <c r="R19" s="358" t="s">
        <v>352</v>
      </c>
      <c r="S19" s="281" t="s">
        <v>352</v>
      </c>
      <c r="T19" s="317"/>
      <c r="U19" s="317"/>
      <c r="V19" s="317"/>
      <c r="W19" s="317"/>
      <c r="X19" s="317"/>
      <c r="Y19" s="317"/>
      <c r="Z19" s="317"/>
    </row>
    <row r="20" ht="12.75" customHeight="1">
      <c r="A20" s="317"/>
      <c r="B20" s="317"/>
      <c r="C20" s="330" t="s">
        <v>3738</v>
      </c>
      <c r="D20" s="330"/>
      <c r="E20" s="350" t="s">
        <v>3739</v>
      </c>
      <c r="F20" s="281" t="s">
        <v>377</v>
      </c>
      <c r="G20" s="281" t="s">
        <v>377</v>
      </c>
      <c r="H20" s="281" t="s">
        <v>377</v>
      </c>
      <c r="I20" s="281" t="s">
        <v>377</v>
      </c>
      <c r="J20" s="357" t="s">
        <v>377</v>
      </c>
      <c r="K20" s="281" t="s">
        <v>377</v>
      </c>
      <c r="L20" s="281" t="s">
        <v>377</v>
      </c>
      <c r="M20" s="358" t="s">
        <v>377</v>
      </c>
      <c r="N20" s="358" t="s">
        <v>377</v>
      </c>
      <c r="O20" s="281" t="s">
        <v>377</v>
      </c>
      <c r="P20" s="281" t="s">
        <v>377</v>
      </c>
      <c r="Q20" s="281" t="s">
        <v>377</v>
      </c>
      <c r="R20" s="358" t="s">
        <v>377</v>
      </c>
      <c r="S20" s="281" t="s">
        <v>377</v>
      </c>
      <c r="T20" s="317"/>
      <c r="U20" s="317"/>
      <c r="V20" s="317"/>
      <c r="W20" s="317"/>
      <c r="X20" s="317"/>
      <c r="Y20" s="317"/>
      <c r="Z20" s="317"/>
    </row>
    <row r="21" ht="12.75" customHeight="1">
      <c r="A21" s="317"/>
      <c r="B21" s="317"/>
      <c r="C21" s="330" t="s">
        <v>3740</v>
      </c>
      <c r="D21" s="330"/>
      <c r="E21" s="350" t="s">
        <v>4008</v>
      </c>
      <c r="F21" s="107">
        <v>6.0</v>
      </c>
      <c r="G21" s="107">
        <v>12.0</v>
      </c>
      <c r="H21" s="107">
        <v>18.0</v>
      </c>
      <c r="I21" s="107">
        <v>18.0</v>
      </c>
      <c r="J21" s="353">
        <v>18.0</v>
      </c>
      <c r="K21" s="107">
        <v>18.0</v>
      </c>
      <c r="L21" s="107">
        <v>18.0</v>
      </c>
      <c r="M21" s="354">
        <v>18.0</v>
      </c>
      <c r="N21" s="354">
        <v>18.0</v>
      </c>
      <c r="O21" s="107">
        <v>18.0</v>
      </c>
      <c r="P21" s="107">
        <v>18.0</v>
      </c>
      <c r="Q21" s="107">
        <v>18.0</v>
      </c>
      <c r="R21" s="354">
        <v>18.0</v>
      </c>
      <c r="S21" s="107">
        <v>18.0</v>
      </c>
      <c r="T21" s="317"/>
      <c r="U21" s="317"/>
      <c r="V21" s="317"/>
      <c r="W21" s="317"/>
      <c r="X21" s="317"/>
      <c r="Y21" s="317"/>
      <c r="Z21" s="317"/>
    </row>
    <row r="22" ht="12.75" customHeight="1">
      <c r="A22" s="317"/>
      <c r="B22" s="317"/>
      <c r="C22" s="330" t="s">
        <v>3742</v>
      </c>
      <c r="D22" s="330"/>
      <c r="E22" s="350" t="s">
        <v>3743</v>
      </c>
      <c r="F22" s="280">
        <v>44344.0</v>
      </c>
      <c r="G22" s="280">
        <v>44490.0</v>
      </c>
      <c r="H22" s="280">
        <v>44309.0</v>
      </c>
      <c r="I22" s="280">
        <v>44309.0</v>
      </c>
      <c r="J22" s="355">
        <v>44309.0</v>
      </c>
      <c r="K22" s="280">
        <v>44309.0</v>
      </c>
      <c r="L22" s="280">
        <v>44309.0</v>
      </c>
      <c r="M22" s="356">
        <v>44309.0</v>
      </c>
      <c r="N22" s="356">
        <v>44309.0</v>
      </c>
      <c r="O22" s="280">
        <v>44309.0</v>
      </c>
      <c r="P22" s="280">
        <v>44309.0</v>
      </c>
      <c r="Q22" s="280">
        <v>44309.0</v>
      </c>
      <c r="R22" s="356">
        <v>44309.0</v>
      </c>
      <c r="S22" s="280">
        <v>44309.0</v>
      </c>
      <c r="T22" s="317"/>
      <c r="U22" s="317"/>
      <c r="V22" s="317"/>
      <c r="W22" s="317"/>
      <c r="X22" s="317"/>
      <c r="Y22" s="317"/>
      <c r="Z22" s="317"/>
    </row>
    <row r="23" ht="12.75" customHeight="1">
      <c r="A23" s="317"/>
      <c r="B23" s="317"/>
      <c r="C23" s="359" t="s">
        <v>3744</v>
      </c>
      <c r="D23" s="359"/>
      <c r="E23" s="350" t="s">
        <v>3745</v>
      </c>
      <c r="F23" s="107"/>
      <c r="G23" s="107"/>
      <c r="H23" s="107"/>
      <c r="I23" s="107"/>
      <c r="J23" s="353"/>
      <c r="K23" s="107"/>
      <c r="L23" s="107"/>
      <c r="M23" s="354"/>
      <c r="N23" s="354"/>
      <c r="O23" s="107"/>
      <c r="P23" s="107"/>
      <c r="Q23" s="107"/>
      <c r="R23" s="354"/>
      <c r="S23" s="107"/>
      <c r="T23" s="317"/>
      <c r="U23" s="317"/>
      <c r="V23" s="317"/>
      <c r="W23" s="317"/>
      <c r="X23" s="317"/>
      <c r="Y23" s="317"/>
      <c r="Z23" s="317"/>
    </row>
    <row r="24" ht="12.75" customHeight="1">
      <c r="A24" s="317"/>
      <c r="B24" s="317"/>
      <c r="C24" s="347" t="s">
        <v>4009</v>
      </c>
      <c r="D24" s="347" t="s">
        <v>4010</v>
      </c>
      <c r="E24" s="360" t="s">
        <v>4011</v>
      </c>
      <c r="F24" s="361" t="s">
        <v>4012</v>
      </c>
      <c r="G24" s="137" t="s">
        <v>4013</v>
      </c>
      <c r="H24" s="137" t="s">
        <v>4014</v>
      </c>
      <c r="I24" s="137" t="s">
        <v>4015</v>
      </c>
      <c r="J24" s="362" t="s">
        <v>4016</v>
      </c>
      <c r="K24" s="361" t="s">
        <v>4014</v>
      </c>
      <c r="L24" s="361" t="s">
        <v>4017</v>
      </c>
      <c r="M24" s="363" t="s">
        <v>4018</v>
      </c>
      <c r="N24" s="363" t="s">
        <v>4019</v>
      </c>
      <c r="O24" s="137" t="s">
        <v>4015</v>
      </c>
      <c r="P24" s="361" t="s">
        <v>4014</v>
      </c>
      <c r="Q24" s="361" t="s">
        <v>4017</v>
      </c>
      <c r="R24" s="363" t="s">
        <v>4018</v>
      </c>
      <c r="S24" s="361" t="s">
        <v>4019</v>
      </c>
      <c r="T24" s="317"/>
      <c r="U24" s="317"/>
      <c r="V24" s="317"/>
      <c r="W24" s="317"/>
      <c r="X24" s="317"/>
      <c r="Y24" s="317"/>
      <c r="Z24" s="317"/>
    </row>
    <row r="25" ht="12.75" customHeight="1">
      <c r="A25" s="317"/>
      <c r="B25" s="317"/>
      <c r="C25" s="364" t="s">
        <v>3753</v>
      </c>
      <c r="D25" s="364"/>
      <c r="E25" s="365" t="s">
        <v>4020</v>
      </c>
      <c r="F25" s="285" t="s">
        <v>44</v>
      </c>
      <c r="G25" s="285" t="s">
        <v>44</v>
      </c>
      <c r="H25" s="285" t="s">
        <v>44</v>
      </c>
      <c r="I25" s="285" t="s">
        <v>44</v>
      </c>
      <c r="J25" s="366" t="s">
        <v>44</v>
      </c>
      <c r="K25" s="285" t="s">
        <v>44</v>
      </c>
      <c r="L25" s="285" t="s">
        <v>44</v>
      </c>
      <c r="M25" s="367" t="s">
        <v>44</v>
      </c>
      <c r="N25" s="367" t="s">
        <v>44</v>
      </c>
      <c r="O25" s="285" t="s">
        <v>44</v>
      </c>
      <c r="P25" s="285" t="s">
        <v>44</v>
      </c>
      <c r="Q25" s="285" t="s">
        <v>44</v>
      </c>
      <c r="R25" s="367" t="s">
        <v>44</v>
      </c>
      <c r="S25" s="285" t="s">
        <v>44</v>
      </c>
      <c r="T25" s="317"/>
      <c r="U25" s="317"/>
      <c r="V25" s="317"/>
      <c r="W25" s="317"/>
      <c r="X25" s="317"/>
      <c r="Y25" s="317"/>
      <c r="Z25" s="317"/>
    </row>
    <row r="26" ht="12.75" customHeight="1">
      <c r="A26" s="317"/>
      <c r="B26" s="317"/>
      <c r="C26" s="330" t="s">
        <v>3755</v>
      </c>
      <c r="D26" s="330"/>
      <c r="E26" s="350" t="s">
        <v>4021</v>
      </c>
      <c r="F26" s="107" t="s">
        <v>42</v>
      </c>
      <c r="G26" s="107" t="s">
        <v>42</v>
      </c>
      <c r="H26" s="107" t="s">
        <v>42</v>
      </c>
      <c r="I26" s="107" t="s">
        <v>42</v>
      </c>
      <c r="J26" s="353" t="s">
        <v>42</v>
      </c>
      <c r="K26" s="107" t="s">
        <v>42</v>
      </c>
      <c r="L26" s="107" t="s">
        <v>42</v>
      </c>
      <c r="M26" s="354" t="s">
        <v>42</v>
      </c>
      <c r="N26" s="354" t="s">
        <v>42</v>
      </c>
      <c r="O26" s="107" t="s">
        <v>42</v>
      </c>
      <c r="P26" s="107" t="s">
        <v>42</v>
      </c>
      <c r="Q26" s="107" t="s">
        <v>42</v>
      </c>
      <c r="R26" s="354" t="s">
        <v>42</v>
      </c>
      <c r="S26" s="107" t="s">
        <v>42</v>
      </c>
      <c r="T26" s="317"/>
      <c r="U26" s="317"/>
      <c r="V26" s="317"/>
      <c r="W26" s="317"/>
      <c r="X26" s="317"/>
      <c r="Y26" s="317"/>
      <c r="Z26" s="317"/>
    </row>
    <row r="27" ht="12.75" customHeight="1">
      <c r="A27" s="317"/>
      <c r="B27" s="317"/>
      <c r="C27" s="330" t="s">
        <v>3757</v>
      </c>
      <c r="D27" s="330"/>
      <c r="E27" s="350" t="s">
        <v>4022</v>
      </c>
      <c r="F27" s="107" t="s">
        <v>445</v>
      </c>
      <c r="G27" s="107" t="s">
        <v>445</v>
      </c>
      <c r="H27" s="107" t="s">
        <v>446</v>
      </c>
      <c r="I27" s="107" t="s">
        <v>446</v>
      </c>
      <c r="J27" s="353" t="s">
        <v>446</v>
      </c>
      <c r="K27" s="107" t="s">
        <v>446</v>
      </c>
      <c r="L27" s="107" t="s">
        <v>446</v>
      </c>
      <c r="M27" s="354" t="s">
        <v>446</v>
      </c>
      <c r="N27" s="354" t="s">
        <v>446</v>
      </c>
      <c r="O27" s="107" t="s">
        <v>446</v>
      </c>
      <c r="P27" s="107" t="s">
        <v>446</v>
      </c>
      <c r="Q27" s="107" t="s">
        <v>446</v>
      </c>
      <c r="R27" s="354" t="s">
        <v>446</v>
      </c>
      <c r="S27" s="107" t="s">
        <v>446</v>
      </c>
      <c r="T27" s="317"/>
      <c r="U27" s="317"/>
      <c r="V27" s="317"/>
      <c r="W27" s="317"/>
      <c r="X27" s="317"/>
      <c r="Y27" s="317"/>
      <c r="Z27" s="317"/>
    </row>
    <row r="28" ht="12.75" customHeight="1">
      <c r="A28" s="317"/>
      <c r="B28" s="317"/>
      <c r="C28" s="330" t="s">
        <v>3759</v>
      </c>
      <c r="D28" s="330"/>
      <c r="E28" s="350" t="s">
        <v>4023</v>
      </c>
      <c r="F28" s="107" t="s">
        <v>449</v>
      </c>
      <c r="G28" s="107" t="s">
        <v>450</v>
      </c>
      <c r="H28" s="107" t="s">
        <v>450</v>
      </c>
      <c r="I28" s="107" t="s">
        <v>450</v>
      </c>
      <c r="J28" s="353" t="s">
        <v>450</v>
      </c>
      <c r="K28" s="107" t="s">
        <v>450</v>
      </c>
      <c r="L28" s="107" t="s">
        <v>450</v>
      </c>
      <c r="M28" s="354" t="s">
        <v>450</v>
      </c>
      <c r="N28" s="354" t="s">
        <v>450</v>
      </c>
      <c r="O28" s="107" t="s">
        <v>450</v>
      </c>
      <c r="P28" s="107" t="s">
        <v>450</v>
      </c>
      <c r="Q28" s="107" t="s">
        <v>450</v>
      </c>
      <c r="R28" s="354" t="s">
        <v>450</v>
      </c>
      <c r="S28" s="107" t="s">
        <v>450</v>
      </c>
      <c r="T28" s="317"/>
      <c r="U28" s="317"/>
      <c r="V28" s="317"/>
      <c r="W28" s="317"/>
      <c r="X28" s="317"/>
      <c r="Y28" s="317"/>
      <c r="Z28" s="317"/>
    </row>
    <row r="29" ht="12.75" customHeight="1">
      <c r="A29" s="317"/>
      <c r="B29" s="317"/>
      <c r="C29" s="330" t="s">
        <v>3761</v>
      </c>
      <c r="D29" s="330"/>
      <c r="E29" s="350" t="s">
        <v>4024</v>
      </c>
      <c r="F29" s="107" t="s">
        <v>453</v>
      </c>
      <c r="G29" s="107" t="s">
        <v>453</v>
      </c>
      <c r="H29" s="107" t="s">
        <v>453</v>
      </c>
      <c r="I29" s="107" t="s">
        <v>453</v>
      </c>
      <c r="J29" s="353" t="s">
        <v>453</v>
      </c>
      <c r="K29" s="107" t="s">
        <v>453</v>
      </c>
      <c r="L29" s="107" t="s">
        <v>453</v>
      </c>
      <c r="M29" s="354" t="s">
        <v>453</v>
      </c>
      <c r="N29" s="354" t="s">
        <v>453</v>
      </c>
      <c r="O29" s="107" t="s">
        <v>453</v>
      </c>
      <c r="P29" s="107" t="s">
        <v>453</v>
      </c>
      <c r="Q29" s="107" t="s">
        <v>453</v>
      </c>
      <c r="R29" s="354" t="s">
        <v>453</v>
      </c>
      <c r="S29" s="107" t="s">
        <v>453</v>
      </c>
      <c r="T29" s="317"/>
      <c r="U29" s="317"/>
      <c r="V29" s="317"/>
      <c r="W29" s="317"/>
      <c r="X29" s="317"/>
      <c r="Y29" s="317"/>
      <c r="Z29" s="317"/>
    </row>
    <row r="30" ht="12.75" customHeight="1">
      <c r="A30" s="317"/>
      <c r="B30" s="317"/>
      <c r="C30" s="330" t="s">
        <v>3763</v>
      </c>
      <c r="D30" s="330"/>
      <c r="E30" s="350" t="s">
        <v>4025</v>
      </c>
      <c r="F30" s="107" t="s">
        <v>456</v>
      </c>
      <c r="G30" s="107" t="s">
        <v>456</v>
      </c>
      <c r="H30" s="107" t="s">
        <v>456</v>
      </c>
      <c r="I30" s="107" t="s">
        <v>456</v>
      </c>
      <c r="J30" s="353" t="s">
        <v>456</v>
      </c>
      <c r="K30" s="107" t="s">
        <v>456</v>
      </c>
      <c r="L30" s="107" t="s">
        <v>456</v>
      </c>
      <c r="M30" s="354" t="s">
        <v>456</v>
      </c>
      <c r="N30" s="354" t="s">
        <v>456</v>
      </c>
      <c r="O30" s="107" t="s">
        <v>456</v>
      </c>
      <c r="P30" s="107" t="s">
        <v>456</v>
      </c>
      <c r="Q30" s="107" t="s">
        <v>456</v>
      </c>
      <c r="R30" s="354" t="s">
        <v>456</v>
      </c>
      <c r="S30" s="107" t="s">
        <v>456</v>
      </c>
      <c r="T30" s="317"/>
      <c r="U30" s="317"/>
      <c r="V30" s="317"/>
      <c r="W30" s="317"/>
      <c r="X30" s="317"/>
      <c r="Y30" s="317"/>
      <c r="Z30" s="317"/>
    </row>
    <row r="31" ht="12.75" customHeight="1">
      <c r="A31" s="317"/>
      <c r="B31" s="317"/>
      <c r="C31" s="330" t="s">
        <v>3765</v>
      </c>
      <c r="D31" s="330"/>
      <c r="E31" s="350" t="s">
        <v>4026</v>
      </c>
      <c r="F31" s="107">
        <v>0.1354235123437577</v>
      </c>
      <c r="G31" s="107">
        <v>0.45269717280407185</v>
      </c>
      <c r="H31" s="107">
        <v>0.9606523809717851</v>
      </c>
      <c r="I31" s="107">
        <v>0.9606523809717851</v>
      </c>
      <c r="J31" s="353">
        <v>0.9606523809717851</v>
      </c>
      <c r="K31" s="107">
        <v>0.9606523809717851</v>
      </c>
      <c r="L31" s="107">
        <v>0.9606523809717851</v>
      </c>
      <c r="M31" s="354">
        <v>0.9606523809717851</v>
      </c>
      <c r="N31" s="354">
        <v>0.9606523809717851</v>
      </c>
      <c r="O31" s="107">
        <v>0.9606523809717851</v>
      </c>
      <c r="P31" s="107">
        <v>0.9606523809717851</v>
      </c>
      <c r="Q31" s="107">
        <v>0.9606523809717851</v>
      </c>
      <c r="R31" s="354">
        <v>0.9606523809717851</v>
      </c>
      <c r="S31" s="107">
        <v>0.9606523809717851</v>
      </c>
      <c r="T31" s="317"/>
      <c r="U31" s="317"/>
      <c r="V31" s="317"/>
      <c r="W31" s="317"/>
      <c r="X31" s="317"/>
      <c r="Y31" s="317"/>
      <c r="Z31" s="317"/>
    </row>
    <row r="32" ht="12.75" customHeight="1">
      <c r="A32" s="317"/>
      <c r="B32" s="317"/>
      <c r="C32" s="330" t="s">
        <v>3767</v>
      </c>
      <c r="D32" s="330"/>
      <c r="E32" s="350" t="s">
        <v>4027</v>
      </c>
      <c r="F32" s="107">
        <v>0.7</v>
      </c>
      <c r="G32" s="107">
        <v>0.7</v>
      </c>
      <c r="H32" s="107">
        <v>1.0</v>
      </c>
      <c r="I32" s="107">
        <v>1.0</v>
      </c>
      <c r="J32" s="368">
        <v>1.0</v>
      </c>
      <c r="K32" s="369">
        <v>1.0</v>
      </c>
      <c r="L32" s="369">
        <v>1.0</v>
      </c>
      <c r="M32" s="370">
        <v>1.0</v>
      </c>
      <c r="N32" s="370">
        <v>1.0</v>
      </c>
      <c r="O32" s="371">
        <v>1.0</v>
      </c>
      <c r="P32" s="371">
        <v>1.0</v>
      </c>
      <c r="Q32" s="371">
        <v>1.0</v>
      </c>
      <c r="R32" s="372">
        <v>1.0</v>
      </c>
      <c r="S32" s="371">
        <v>1.0</v>
      </c>
      <c r="T32" s="317"/>
      <c r="U32" s="317"/>
      <c r="V32" s="317"/>
      <c r="W32" s="317"/>
      <c r="X32" s="317"/>
      <c r="Y32" s="317"/>
      <c r="Z32" s="317"/>
    </row>
    <row r="33" ht="12.75" customHeight="1">
      <c r="A33" s="317"/>
      <c r="B33" s="317"/>
      <c r="C33" s="330" t="s">
        <v>3769</v>
      </c>
      <c r="D33" s="330"/>
      <c r="E33" s="350" t="s">
        <v>4028</v>
      </c>
      <c r="F33" s="107" t="s">
        <v>462</v>
      </c>
      <c r="G33" s="107" t="s">
        <v>462</v>
      </c>
      <c r="H33" s="107" t="s">
        <v>461</v>
      </c>
      <c r="I33" s="107" t="s">
        <v>461</v>
      </c>
      <c r="J33" s="353" t="s">
        <v>461</v>
      </c>
      <c r="K33" s="107" t="s">
        <v>461</v>
      </c>
      <c r="L33" s="107" t="s">
        <v>461</v>
      </c>
      <c r="M33" s="354" t="s">
        <v>461</v>
      </c>
      <c r="N33" s="354" t="s">
        <v>461</v>
      </c>
      <c r="O33" s="107" t="s">
        <v>461</v>
      </c>
      <c r="P33" s="107" t="s">
        <v>461</v>
      </c>
      <c r="Q33" s="107" t="s">
        <v>461</v>
      </c>
      <c r="R33" s="354" t="s">
        <v>461</v>
      </c>
      <c r="S33" s="107" t="s">
        <v>461</v>
      </c>
      <c r="T33" s="317"/>
      <c r="U33" s="317"/>
      <c r="V33" s="317"/>
      <c r="W33" s="317"/>
      <c r="X33" s="317"/>
      <c r="Y33" s="317"/>
      <c r="Z33" s="317"/>
    </row>
    <row r="34" ht="12.75" customHeight="1">
      <c r="A34" s="317"/>
      <c r="B34" s="317"/>
      <c r="C34" s="330" t="s">
        <v>3771</v>
      </c>
      <c r="D34" s="330"/>
      <c r="E34" s="350" t="s">
        <v>4029</v>
      </c>
      <c r="F34" s="107">
        <v>2000.0</v>
      </c>
      <c r="G34" s="107">
        <v>6000.0</v>
      </c>
      <c r="H34" s="107">
        <v>4000.0</v>
      </c>
      <c r="I34" s="107">
        <v>4000.0</v>
      </c>
      <c r="J34" s="353">
        <v>4000.0</v>
      </c>
      <c r="K34" s="107">
        <v>4000.0</v>
      </c>
      <c r="L34" s="107">
        <v>4000.0</v>
      </c>
      <c r="M34" s="354">
        <v>4000.0</v>
      </c>
      <c r="N34" s="354">
        <v>4000.0</v>
      </c>
      <c r="O34" s="107">
        <v>4000.0</v>
      </c>
      <c r="P34" s="107">
        <v>4000.0</v>
      </c>
      <c r="Q34" s="107">
        <v>4000.0</v>
      </c>
      <c r="R34" s="354">
        <v>4000.0</v>
      </c>
      <c r="S34" s="107">
        <v>4000.0</v>
      </c>
      <c r="T34" s="317"/>
      <c r="U34" s="317"/>
      <c r="V34" s="317"/>
      <c r="W34" s="317"/>
      <c r="X34" s="317"/>
      <c r="Y34" s="317"/>
      <c r="Z34" s="317"/>
    </row>
    <row r="35" ht="12.75" customHeight="1">
      <c r="A35" s="317"/>
      <c r="B35" s="317"/>
      <c r="C35" s="330" t="s">
        <v>3773</v>
      </c>
      <c r="D35" s="330"/>
      <c r="E35" s="350" t="s">
        <v>4030</v>
      </c>
      <c r="F35" s="107">
        <v>12.0</v>
      </c>
      <c r="G35" s="107">
        <v>12.0</v>
      </c>
      <c r="H35" s="107">
        <v>12.0</v>
      </c>
      <c r="I35" s="107">
        <v>12.0</v>
      </c>
      <c r="J35" s="353">
        <v>12.0</v>
      </c>
      <c r="K35" s="107">
        <v>12.0</v>
      </c>
      <c r="L35" s="107">
        <v>12.0</v>
      </c>
      <c r="M35" s="354">
        <v>12.0</v>
      </c>
      <c r="N35" s="354">
        <v>12.0</v>
      </c>
      <c r="O35" s="107">
        <v>12.0</v>
      </c>
      <c r="P35" s="107">
        <v>12.0</v>
      </c>
      <c r="Q35" s="107">
        <v>12.0</v>
      </c>
      <c r="R35" s="354">
        <v>12.0</v>
      </c>
      <c r="S35" s="107">
        <v>12.0</v>
      </c>
      <c r="T35" s="317"/>
      <c r="U35" s="317"/>
      <c r="V35" s="317"/>
      <c r="W35" s="317"/>
      <c r="X35" s="317"/>
      <c r="Y35" s="317"/>
      <c r="Z35" s="317"/>
    </row>
    <row r="36" ht="12.75" customHeight="1">
      <c r="A36" s="317"/>
      <c r="B36" s="317"/>
      <c r="C36" s="330" t="s">
        <v>3775</v>
      </c>
      <c r="D36" s="330"/>
      <c r="E36" s="350" t="s">
        <v>4031</v>
      </c>
      <c r="F36" s="107">
        <v>12.0</v>
      </c>
      <c r="G36" s="107">
        <v>12.0</v>
      </c>
      <c r="H36" s="107">
        <v>12.0</v>
      </c>
      <c r="I36" s="107">
        <v>12.0</v>
      </c>
      <c r="J36" s="353">
        <v>12.0</v>
      </c>
      <c r="K36" s="107">
        <v>12.0</v>
      </c>
      <c r="L36" s="107">
        <v>12.0</v>
      </c>
      <c r="M36" s="354">
        <v>12.0</v>
      </c>
      <c r="N36" s="354">
        <v>12.0</v>
      </c>
      <c r="O36" s="107">
        <v>12.0</v>
      </c>
      <c r="P36" s="107">
        <v>12.0</v>
      </c>
      <c r="Q36" s="107">
        <v>12.0</v>
      </c>
      <c r="R36" s="354">
        <v>12.0</v>
      </c>
      <c r="S36" s="107">
        <v>12.0</v>
      </c>
      <c r="T36" s="317"/>
      <c r="U36" s="317"/>
      <c r="V36" s="317"/>
      <c r="W36" s="317"/>
      <c r="X36" s="317"/>
      <c r="Y36" s="317"/>
      <c r="Z36" s="317"/>
    </row>
    <row r="37" ht="12.75" customHeight="1">
      <c r="A37" s="317"/>
      <c r="B37" s="317"/>
      <c r="C37" s="330" t="s">
        <v>3777</v>
      </c>
      <c r="D37" s="330"/>
      <c r="E37" s="350" t="s">
        <v>4032</v>
      </c>
      <c r="F37" s="107" t="s">
        <v>467</v>
      </c>
      <c r="G37" s="107" t="s">
        <v>469</v>
      </c>
      <c r="H37" s="107" t="s">
        <v>468</v>
      </c>
      <c r="I37" s="107" t="s">
        <v>468</v>
      </c>
      <c r="J37" s="353" t="s">
        <v>468</v>
      </c>
      <c r="K37" s="107" t="s">
        <v>468</v>
      </c>
      <c r="L37" s="107" t="s">
        <v>468</v>
      </c>
      <c r="M37" s="354" t="s">
        <v>468</v>
      </c>
      <c r="N37" s="354" t="s">
        <v>468</v>
      </c>
      <c r="O37" s="107" t="s">
        <v>468</v>
      </c>
      <c r="P37" s="107" t="s">
        <v>468</v>
      </c>
      <c r="Q37" s="107" t="s">
        <v>468</v>
      </c>
      <c r="R37" s="354" t="s">
        <v>468</v>
      </c>
      <c r="S37" s="107" t="s">
        <v>468</v>
      </c>
      <c r="T37" s="317"/>
      <c r="U37" s="317"/>
      <c r="V37" s="317"/>
      <c r="W37" s="317"/>
      <c r="X37" s="317"/>
      <c r="Y37" s="317"/>
      <c r="Z37" s="317"/>
    </row>
    <row r="38" ht="12.75" customHeight="1">
      <c r="A38" s="317"/>
      <c r="B38" s="317"/>
      <c r="C38" s="330" t="s">
        <v>3779</v>
      </c>
      <c r="D38" s="330"/>
      <c r="E38" s="350" t="s">
        <v>4033</v>
      </c>
      <c r="F38" s="107">
        <v>0.3</v>
      </c>
      <c r="G38" s="107">
        <v>1.0</v>
      </c>
      <c r="H38" s="107">
        <v>0.1</v>
      </c>
      <c r="I38" s="107">
        <v>0.1</v>
      </c>
      <c r="J38" s="353">
        <v>0.1</v>
      </c>
      <c r="K38" s="107">
        <v>0.1</v>
      </c>
      <c r="L38" s="107">
        <v>0.1</v>
      </c>
      <c r="M38" s="354">
        <v>0.1</v>
      </c>
      <c r="N38" s="354">
        <v>0.1</v>
      </c>
      <c r="O38" s="107">
        <v>0.1</v>
      </c>
      <c r="P38" s="107">
        <v>0.1</v>
      </c>
      <c r="Q38" s="107">
        <v>0.1</v>
      </c>
      <c r="R38" s="354">
        <v>0.1</v>
      </c>
      <c r="S38" s="107">
        <v>0.1</v>
      </c>
      <c r="T38" s="317"/>
      <c r="U38" s="317"/>
      <c r="V38" s="317"/>
      <c r="W38" s="317"/>
      <c r="X38" s="317"/>
      <c r="Y38" s="317"/>
      <c r="Z38" s="317"/>
    </row>
    <row r="39" ht="12.75" customHeight="1">
      <c r="A39" s="317"/>
      <c r="B39" s="317"/>
      <c r="C39" s="330" t="s">
        <v>3781</v>
      </c>
      <c r="D39" s="330"/>
      <c r="E39" s="350" t="s">
        <v>4034</v>
      </c>
      <c r="F39" s="107">
        <v>3700.0</v>
      </c>
      <c r="G39" s="107">
        <v>2900.0</v>
      </c>
      <c r="H39" s="107">
        <v>4300.0</v>
      </c>
      <c r="I39" s="107">
        <v>4300.0</v>
      </c>
      <c r="J39" s="353">
        <v>4300.0</v>
      </c>
      <c r="K39" s="107">
        <v>4300.0</v>
      </c>
      <c r="L39" s="107">
        <v>4300.0</v>
      </c>
      <c r="M39" s="354">
        <v>4300.0</v>
      </c>
      <c r="N39" s="354">
        <v>4300.0</v>
      </c>
      <c r="O39" s="107">
        <v>4300.0</v>
      </c>
      <c r="P39" s="107">
        <v>4300.0</v>
      </c>
      <c r="Q39" s="107">
        <v>4300.0</v>
      </c>
      <c r="R39" s="354">
        <v>4300.0</v>
      </c>
      <c r="S39" s="107">
        <v>4300.0</v>
      </c>
      <c r="T39" s="317"/>
      <c r="U39" s="317"/>
      <c r="V39" s="317"/>
      <c r="W39" s="317"/>
      <c r="X39" s="317"/>
      <c r="Y39" s="317"/>
      <c r="Z39" s="317"/>
    </row>
    <row r="40" ht="12.75" customHeight="1">
      <c r="A40" s="317"/>
      <c r="B40" s="317"/>
      <c r="C40" s="330" t="s">
        <v>3783</v>
      </c>
      <c r="D40" s="330"/>
      <c r="E40" s="350" t="s">
        <v>4035</v>
      </c>
      <c r="F40" s="107">
        <v>100.0</v>
      </c>
      <c r="G40" s="107">
        <v>400.0</v>
      </c>
      <c r="H40" s="107">
        <v>500.0</v>
      </c>
      <c r="I40" s="107">
        <v>500.0</v>
      </c>
      <c r="J40" s="353">
        <v>500.0</v>
      </c>
      <c r="K40" s="107">
        <v>500.0</v>
      </c>
      <c r="L40" s="107">
        <v>500.0</v>
      </c>
      <c r="M40" s="354">
        <v>500.0</v>
      </c>
      <c r="N40" s="354">
        <v>500.0</v>
      </c>
      <c r="O40" s="107">
        <v>500.0</v>
      </c>
      <c r="P40" s="107">
        <v>500.0</v>
      </c>
      <c r="Q40" s="107">
        <v>500.0</v>
      </c>
      <c r="R40" s="354">
        <v>500.0</v>
      </c>
      <c r="S40" s="107">
        <v>500.0</v>
      </c>
      <c r="T40" s="317"/>
      <c r="U40" s="317"/>
      <c r="V40" s="317"/>
      <c r="W40" s="317"/>
      <c r="X40" s="317"/>
      <c r="Y40" s="317"/>
      <c r="Z40" s="317"/>
    </row>
    <row r="41" ht="12.75" customHeight="1">
      <c r="A41" s="317"/>
      <c r="B41" s="317"/>
      <c r="C41" s="330" t="s">
        <v>3785</v>
      </c>
      <c r="D41" s="330"/>
      <c r="E41" s="350" t="s">
        <v>4036</v>
      </c>
      <c r="F41" s="107">
        <v>0.68</v>
      </c>
      <c r="G41" s="107">
        <v>0.78</v>
      </c>
      <c r="H41" s="107">
        <v>0.84</v>
      </c>
      <c r="I41" s="107">
        <v>0.84</v>
      </c>
      <c r="J41" s="353">
        <v>0.84</v>
      </c>
      <c r="K41" s="107">
        <v>0.84</v>
      </c>
      <c r="L41" s="107">
        <v>0.84</v>
      </c>
      <c r="M41" s="354">
        <v>0.84</v>
      </c>
      <c r="N41" s="354">
        <v>0.84</v>
      </c>
      <c r="O41" s="107">
        <v>0.84</v>
      </c>
      <c r="P41" s="107">
        <v>0.84</v>
      </c>
      <c r="Q41" s="107">
        <v>0.84</v>
      </c>
      <c r="R41" s="354">
        <v>0.84</v>
      </c>
      <c r="S41" s="107">
        <v>0.84</v>
      </c>
      <c r="T41" s="317"/>
      <c r="U41" s="317"/>
      <c r="V41" s="317"/>
      <c r="W41" s="317"/>
      <c r="X41" s="317"/>
      <c r="Y41" s="317"/>
      <c r="Z41" s="317"/>
    </row>
    <row r="42" ht="12.75" customHeight="1">
      <c r="A42" s="317"/>
      <c r="B42" s="317"/>
      <c r="C42" s="330" t="s">
        <v>3787</v>
      </c>
      <c r="D42" s="330"/>
      <c r="E42" s="350" t="s">
        <v>4037</v>
      </c>
      <c r="F42" s="107">
        <v>1.0</v>
      </c>
      <c r="G42" s="107">
        <v>2.0</v>
      </c>
      <c r="H42" s="107">
        <v>10.0</v>
      </c>
      <c r="I42" s="107">
        <v>10.0</v>
      </c>
      <c r="J42" s="353">
        <v>10.0</v>
      </c>
      <c r="K42" s="107">
        <v>10.0</v>
      </c>
      <c r="L42" s="107">
        <v>10.0</v>
      </c>
      <c r="M42" s="354">
        <v>10.0</v>
      </c>
      <c r="N42" s="354">
        <v>10.0</v>
      </c>
      <c r="O42" s="107">
        <v>10.0</v>
      </c>
      <c r="P42" s="107">
        <v>10.0</v>
      </c>
      <c r="Q42" s="107">
        <v>10.0</v>
      </c>
      <c r="R42" s="354">
        <v>10.0</v>
      </c>
      <c r="S42" s="107">
        <v>10.0</v>
      </c>
      <c r="T42" s="317"/>
      <c r="U42" s="317"/>
      <c r="V42" s="317"/>
      <c r="W42" s="317"/>
      <c r="X42" s="317"/>
      <c r="Y42" s="317"/>
      <c r="Z42" s="317"/>
    </row>
    <row r="43" ht="12.75" customHeight="1">
      <c r="A43" s="317"/>
      <c r="B43" s="317"/>
      <c r="C43" s="330" t="s">
        <v>3789</v>
      </c>
      <c r="D43" s="330"/>
      <c r="E43" s="350" t="s">
        <v>4038</v>
      </c>
      <c r="F43" s="107">
        <v>10.0</v>
      </c>
      <c r="G43" s="107">
        <v>7.0</v>
      </c>
      <c r="H43" s="107">
        <v>13.0</v>
      </c>
      <c r="I43" s="107">
        <v>13.0</v>
      </c>
      <c r="J43" s="353">
        <v>13.0</v>
      </c>
      <c r="K43" s="107">
        <v>13.0</v>
      </c>
      <c r="L43" s="107">
        <v>13.0</v>
      </c>
      <c r="M43" s="354">
        <v>13.0</v>
      </c>
      <c r="N43" s="354">
        <v>13.0</v>
      </c>
      <c r="O43" s="107">
        <v>13.0</v>
      </c>
      <c r="P43" s="107">
        <v>13.0</v>
      </c>
      <c r="Q43" s="107">
        <v>13.0</v>
      </c>
      <c r="R43" s="354">
        <v>13.0</v>
      </c>
      <c r="S43" s="107">
        <v>13.0</v>
      </c>
      <c r="T43" s="317"/>
      <c r="U43" s="317"/>
      <c r="V43" s="317"/>
      <c r="W43" s="317"/>
      <c r="X43" s="317"/>
      <c r="Y43" s="317"/>
      <c r="Z43" s="317"/>
    </row>
    <row r="44" ht="12.75" customHeight="1">
      <c r="A44" s="317"/>
      <c r="B44" s="317"/>
      <c r="C44" s="330" t="s">
        <v>3791</v>
      </c>
      <c r="D44" s="330"/>
      <c r="E44" s="350" t="s">
        <v>4039</v>
      </c>
      <c r="F44" s="107" t="s">
        <v>477</v>
      </c>
      <c r="G44" s="107" t="s">
        <v>477</v>
      </c>
      <c r="H44" s="107" t="s">
        <v>477</v>
      </c>
      <c r="I44" s="107" t="s">
        <v>477</v>
      </c>
      <c r="J44" s="353" t="s">
        <v>477</v>
      </c>
      <c r="K44" s="107" t="s">
        <v>477</v>
      </c>
      <c r="L44" s="107" t="s">
        <v>477</v>
      </c>
      <c r="M44" s="354" t="s">
        <v>477</v>
      </c>
      <c r="N44" s="354" t="s">
        <v>477</v>
      </c>
      <c r="O44" s="107" t="s">
        <v>477</v>
      </c>
      <c r="P44" s="107" t="s">
        <v>477</v>
      </c>
      <c r="Q44" s="107" t="s">
        <v>477</v>
      </c>
      <c r="R44" s="354" t="s">
        <v>477</v>
      </c>
      <c r="S44" s="107" t="s">
        <v>477</v>
      </c>
      <c r="T44" s="317"/>
      <c r="U44" s="317"/>
      <c r="V44" s="317"/>
      <c r="W44" s="317"/>
      <c r="X44" s="317"/>
      <c r="Y44" s="317"/>
      <c r="Z44" s="317"/>
    </row>
    <row r="45" ht="12.75" customHeight="1">
      <c r="A45" s="317"/>
      <c r="B45" s="317"/>
      <c r="C45" s="330" t="s">
        <v>3793</v>
      </c>
      <c r="D45" s="330"/>
      <c r="E45" s="350" t="s">
        <v>4040</v>
      </c>
      <c r="F45" s="107">
        <v>1.0</v>
      </c>
      <c r="G45" s="107">
        <v>1.0</v>
      </c>
      <c r="H45" s="107">
        <v>1.0</v>
      </c>
      <c r="I45" s="107">
        <v>1.0</v>
      </c>
      <c r="J45" s="353">
        <v>1.0</v>
      </c>
      <c r="K45" s="107">
        <v>1.0</v>
      </c>
      <c r="L45" s="107">
        <v>1.0</v>
      </c>
      <c r="M45" s="354">
        <v>1.0</v>
      </c>
      <c r="N45" s="354">
        <v>1.0</v>
      </c>
      <c r="O45" s="107">
        <v>1.0</v>
      </c>
      <c r="P45" s="107">
        <v>1.0</v>
      </c>
      <c r="Q45" s="107">
        <v>1.0</v>
      </c>
      <c r="R45" s="354">
        <v>1.0</v>
      </c>
      <c r="S45" s="107">
        <v>1.0</v>
      </c>
      <c r="T45" s="317"/>
      <c r="U45" s="317"/>
      <c r="V45" s="317"/>
      <c r="W45" s="317"/>
      <c r="X45" s="317"/>
      <c r="Y45" s="317"/>
      <c r="Z45" s="317"/>
    </row>
    <row r="46" ht="12.75" customHeight="1">
      <c r="A46" s="317"/>
      <c r="B46" s="317"/>
      <c r="C46" s="330" t="s">
        <v>3795</v>
      </c>
      <c r="D46" s="330"/>
      <c r="E46" s="350" t="s">
        <v>4041</v>
      </c>
      <c r="F46" s="107">
        <v>83.0</v>
      </c>
      <c r="G46" s="107">
        <v>18.0</v>
      </c>
      <c r="H46" s="107">
        <v>5.0</v>
      </c>
      <c r="I46" s="107">
        <v>5.0</v>
      </c>
      <c r="J46" s="353">
        <v>5.0</v>
      </c>
      <c r="K46" s="107">
        <v>5.0</v>
      </c>
      <c r="L46" s="107">
        <v>5.0</v>
      </c>
      <c r="M46" s="354">
        <v>5.0</v>
      </c>
      <c r="N46" s="354">
        <v>5.0</v>
      </c>
      <c r="O46" s="107">
        <v>5.0</v>
      </c>
      <c r="P46" s="107">
        <v>5.0</v>
      </c>
      <c r="Q46" s="107">
        <v>5.0</v>
      </c>
      <c r="R46" s="354">
        <v>5.0</v>
      </c>
      <c r="S46" s="107">
        <v>5.0</v>
      </c>
      <c r="T46" s="317"/>
      <c r="U46" s="317"/>
      <c r="V46" s="317"/>
      <c r="W46" s="317"/>
      <c r="X46" s="317"/>
      <c r="Y46" s="317"/>
      <c r="Z46" s="317"/>
    </row>
    <row r="47" ht="12.75" customHeight="1">
      <c r="A47" s="317"/>
      <c r="B47" s="317"/>
      <c r="C47" s="330" t="s">
        <v>3797</v>
      </c>
      <c r="D47" s="330"/>
      <c r="E47" s="350" t="s">
        <v>4042</v>
      </c>
      <c r="F47" s="107" t="s">
        <v>462</v>
      </c>
      <c r="G47" s="107" t="s">
        <v>376</v>
      </c>
      <c r="H47" s="107" t="s">
        <v>376</v>
      </c>
      <c r="I47" s="107" t="s">
        <v>376</v>
      </c>
      <c r="J47" s="353" t="s">
        <v>376</v>
      </c>
      <c r="K47" s="107" t="s">
        <v>376</v>
      </c>
      <c r="L47" s="107" t="s">
        <v>376</v>
      </c>
      <c r="M47" s="354" t="s">
        <v>376</v>
      </c>
      <c r="N47" s="354" t="s">
        <v>376</v>
      </c>
      <c r="O47" s="107" t="s">
        <v>376</v>
      </c>
      <c r="P47" s="107" t="s">
        <v>376</v>
      </c>
      <c r="Q47" s="107" t="s">
        <v>376</v>
      </c>
      <c r="R47" s="354" t="s">
        <v>376</v>
      </c>
      <c r="S47" s="107" t="s">
        <v>376</v>
      </c>
      <c r="T47" s="317"/>
      <c r="U47" s="317"/>
      <c r="V47" s="317"/>
      <c r="W47" s="317"/>
      <c r="X47" s="317"/>
      <c r="Y47" s="317"/>
      <c r="Z47" s="317"/>
    </row>
    <row r="48" ht="12.75" customHeight="1">
      <c r="A48" s="317"/>
      <c r="B48" s="317"/>
      <c r="C48" s="330" t="s">
        <v>3799</v>
      </c>
      <c r="D48" s="330"/>
      <c r="E48" s="350" t="s">
        <v>4043</v>
      </c>
      <c r="F48" s="107">
        <v>0.4</v>
      </c>
      <c r="G48" s="107" t="s">
        <v>376</v>
      </c>
      <c r="H48" s="107" t="s">
        <v>376</v>
      </c>
      <c r="I48" s="107" t="s">
        <v>376</v>
      </c>
      <c r="J48" s="353" t="s">
        <v>376</v>
      </c>
      <c r="K48" s="107" t="s">
        <v>376</v>
      </c>
      <c r="L48" s="107" t="s">
        <v>376</v>
      </c>
      <c r="M48" s="354" t="s">
        <v>376</v>
      </c>
      <c r="N48" s="354" t="s">
        <v>376</v>
      </c>
      <c r="O48" s="107" t="s">
        <v>376</v>
      </c>
      <c r="P48" s="107" t="s">
        <v>376</v>
      </c>
      <c r="Q48" s="107" t="s">
        <v>376</v>
      </c>
      <c r="R48" s="354" t="s">
        <v>376</v>
      </c>
      <c r="S48" s="107" t="s">
        <v>376</v>
      </c>
      <c r="T48" s="317"/>
      <c r="U48" s="317"/>
      <c r="V48" s="317"/>
      <c r="W48" s="317"/>
      <c r="X48" s="317"/>
      <c r="Y48" s="317"/>
      <c r="Z48" s="317"/>
    </row>
    <row r="49" ht="12.75" customHeight="1">
      <c r="A49" s="317"/>
      <c r="B49" s="317"/>
      <c r="C49" s="330" t="s">
        <v>3801</v>
      </c>
      <c r="D49" s="330"/>
      <c r="E49" s="350" t="s">
        <v>4044</v>
      </c>
      <c r="F49" s="107">
        <v>2330.0</v>
      </c>
      <c r="G49" s="107" t="s">
        <v>376</v>
      </c>
      <c r="H49" s="107" t="s">
        <v>376</v>
      </c>
      <c r="I49" s="107" t="s">
        <v>376</v>
      </c>
      <c r="J49" s="353" t="s">
        <v>376</v>
      </c>
      <c r="K49" s="107" t="s">
        <v>376</v>
      </c>
      <c r="L49" s="107" t="s">
        <v>376</v>
      </c>
      <c r="M49" s="354" t="s">
        <v>376</v>
      </c>
      <c r="N49" s="354" t="s">
        <v>376</v>
      </c>
      <c r="O49" s="107" t="s">
        <v>376</v>
      </c>
      <c r="P49" s="107" t="s">
        <v>376</v>
      </c>
      <c r="Q49" s="107" t="s">
        <v>376</v>
      </c>
      <c r="R49" s="354" t="s">
        <v>376</v>
      </c>
      <c r="S49" s="107" t="s">
        <v>376</v>
      </c>
      <c r="T49" s="317"/>
      <c r="U49" s="317"/>
      <c r="V49" s="317"/>
      <c r="W49" s="317"/>
      <c r="X49" s="317"/>
      <c r="Y49" s="317"/>
      <c r="Z49" s="317"/>
    </row>
    <row r="50" ht="12.75" customHeight="1">
      <c r="A50" s="317"/>
      <c r="B50" s="317"/>
      <c r="C50" s="330" t="s">
        <v>3803</v>
      </c>
      <c r="D50" s="330"/>
      <c r="E50" s="350" t="s">
        <v>4045</v>
      </c>
      <c r="F50" s="107" t="s">
        <v>489</v>
      </c>
      <c r="G50" s="107" t="s">
        <v>487</v>
      </c>
      <c r="H50" s="107" t="s">
        <v>488</v>
      </c>
      <c r="I50" s="107" t="s">
        <v>488</v>
      </c>
      <c r="J50" s="353" t="s">
        <v>488</v>
      </c>
      <c r="K50" s="107" t="s">
        <v>488</v>
      </c>
      <c r="L50" s="107" t="s">
        <v>488</v>
      </c>
      <c r="M50" s="354" t="s">
        <v>488</v>
      </c>
      <c r="N50" s="354" t="s">
        <v>488</v>
      </c>
      <c r="O50" s="107" t="s">
        <v>488</v>
      </c>
      <c r="P50" s="107" t="s">
        <v>488</v>
      </c>
      <c r="Q50" s="107" t="s">
        <v>488</v>
      </c>
      <c r="R50" s="354" t="s">
        <v>488</v>
      </c>
      <c r="S50" s="107" t="s">
        <v>488</v>
      </c>
      <c r="T50" s="317"/>
      <c r="U50" s="317"/>
      <c r="V50" s="317"/>
      <c r="W50" s="317"/>
      <c r="X50" s="317"/>
      <c r="Y50" s="317"/>
      <c r="Z50" s="317"/>
    </row>
    <row r="51" ht="12.75" customHeight="1">
      <c r="A51" s="317"/>
      <c r="B51" s="317"/>
      <c r="C51" s="330" t="s">
        <v>3805</v>
      </c>
      <c r="D51" s="330"/>
      <c r="E51" s="350" t="s">
        <v>4046</v>
      </c>
      <c r="F51" s="107" t="s">
        <v>491</v>
      </c>
      <c r="G51" s="107" t="s">
        <v>492</v>
      </c>
      <c r="H51" s="107" t="s">
        <v>492</v>
      </c>
      <c r="I51" s="107" t="s">
        <v>492</v>
      </c>
      <c r="J51" s="353" t="s">
        <v>492</v>
      </c>
      <c r="K51" s="107" t="s">
        <v>492</v>
      </c>
      <c r="L51" s="107" t="s">
        <v>492</v>
      </c>
      <c r="M51" s="354" t="s">
        <v>492</v>
      </c>
      <c r="N51" s="354" t="s">
        <v>492</v>
      </c>
      <c r="O51" s="107" t="s">
        <v>492</v>
      </c>
      <c r="P51" s="107" t="s">
        <v>492</v>
      </c>
      <c r="Q51" s="107" t="s">
        <v>492</v>
      </c>
      <c r="R51" s="354" t="s">
        <v>492</v>
      </c>
      <c r="S51" s="107" t="s">
        <v>492</v>
      </c>
      <c r="T51" s="317"/>
      <c r="U51" s="317"/>
      <c r="V51" s="317"/>
      <c r="W51" s="317"/>
      <c r="X51" s="317"/>
      <c r="Y51" s="317"/>
      <c r="Z51" s="317"/>
    </row>
    <row r="52" ht="12.75" customHeight="1">
      <c r="A52" s="317"/>
      <c r="B52" s="317"/>
      <c r="C52" s="330" t="s">
        <v>3807</v>
      </c>
      <c r="D52" s="330"/>
      <c r="E52" s="350" t="s">
        <v>4047</v>
      </c>
      <c r="F52" s="107" t="b">
        <v>1</v>
      </c>
      <c r="G52" s="107" t="b">
        <v>1</v>
      </c>
      <c r="H52" s="107" t="b">
        <v>1</v>
      </c>
      <c r="I52" s="107" t="b">
        <v>1</v>
      </c>
      <c r="J52" s="353" t="b">
        <v>1</v>
      </c>
      <c r="K52" s="107" t="b">
        <v>1</v>
      </c>
      <c r="L52" s="107" t="b">
        <v>1</v>
      </c>
      <c r="M52" s="354" t="b">
        <v>1</v>
      </c>
      <c r="N52" s="354" t="b">
        <v>1</v>
      </c>
      <c r="O52" s="107" t="b">
        <v>1</v>
      </c>
      <c r="P52" s="107" t="b">
        <v>1</v>
      </c>
      <c r="Q52" s="107" t="b">
        <v>1</v>
      </c>
      <c r="R52" s="354" t="b">
        <v>1</v>
      </c>
      <c r="S52" s="107" t="b">
        <v>1</v>
      </c>
      <c r="T52" s="317"/>
      <c r="U52" s="317"/>
      <c r="V52" s="317"/>
      <c r="W52" s="317"/>
      <c r="X52" s="317"/>
      <c r="Y52" s="317"/>
      <c r="Z52" s="317"/>
    </row>
    <row r="53" ht="12.75" customHeight="1">
      <c r="A53" s="317"/>
      <c r="B53" s="317"/>
      <c r="C53" s="330" t="s">
        <v>3809</v>
      </c>
      <c r="D53" s="330"/>
      <c r="E53" s="350" t="s">
        <v>4048</v>
      </c>
      <c r="F53" s="107" t="s">
        <v>495</v>
      </c>
      <c r="G53" s="107" t="s">
        <v>495</v>
      </c>
      <c r="H53" s="107" t="s">
        <v>497</v>
      </c>
      <c r="I53" s="107" t="s">
        <v>497</v>
      </c>
      <c r="J53" s="353" t="s">
        <v>497</v>
      </c>
      <c r="K53" s="107" t="s">
        <v>497</v>
      </c>
      <c r="L53" s="107" t="s">
        <v>497</v>
      </c>
      <c r="M53" s="354" t="s">
        <v>497</v>
      </c>
      <c r="N53" s="354" t="s">
        <v>497</v>
      </c>
      <c r="O53" s="107" t="s">
        <v>497</v>
      </c>
      <c r="P53" s="107" t="s">
        <v>497</v>
      </c>
      <c r="Q53" s="107" t="s">
        <v>497</v>
      </c>
      <c r="R53" s="354" t="s">
        <v>497</v>
      </c>
      <c r="S53" s="107" t="s">
        <v>497</v>
      </c>
      <c r="T53" s="317"/>
      <c r="U53" s="317"/>
      <c r="V53" s="317"/>
      <c r="W53" s="317"/>
      <c r="X53" s="317"/>
      <c r="Y53" s="317"/>
      <c r="Z53" s="317"/>
    </row>
    <row r="54" ht="12.75" customHeight="1">
      <c r="A54" s="317"/>
      <c r="B54" s="317"/>
      <c r="C54" s="330" t="s">
        <v>3811</v>
      </c>
      <c r="D54" s="330"/>
      <c r="E54" s="350" t="s">
        <v>4049</v>
      </c>
      <c r="F54" s="107" t="s">
        <v>499</v>
      </c>
      <c r="G54" s="107" t="s">
        <v>495</v>
      </c>
      <c r="H54" s="107" t="s">
        <v>499</v>
      </c>
      <c r="I54" s="107" t="s">
        <v>499</v>
      </c>
      <c r="J54" s="353" t="s">
        <v>499</v>
      </c>
      <c r="K54" s="107" t="s">
        <v>499</v>
      </c>
      <c r="L54" s="107" t="s">
        <v>499</v>
      </c>
      <c r="M54" s="354" t="s">
        <v>499</v>
      </c>
      <c r="N54" s="354" t="s">
        <v>499</v>
      </c>
      <c r="O54" s="107" t="s">
        <v>499</v>
      </c>
      <c r="P54" s="107" t="s">
        <v>499</v>
      </c>
      <c r="Q54" s="107" t="s">
        <v>499</v>
      </c>
      <c r="R54" s="354" t="s">
        <v>499</v>
      </c>
      <c r="S54" s="107" t="s">
        <v>499</v>
      </c>
      <c r="T54" s="317"/>
      <c r="U54" s="317"/>
      <c r="V54" s="317"/>
      <c r="W54" s="317"/>
      <c r="X54" s="317"/>
      <c r="Y54" s="317"/>
      <c r="Z54" s="317"/>
    </row>
    <row r="55" ht="12.75" customHeight="1">
      <c r="A55" s="317"/>
      <c r="B55" s="317"/>
      <c r="C55" s="330" t="s">
        <v>3813</v>
      </c>
      <c r="D55" s="330"/>
      <c r="E55" s="350" t="s">
        <v>4050</v>
      </c>
      <c r="F55" s="107" t="s">
        <v>496</v>
      </c>
      <c r="G55" s="107" t="s">
        <v>496</v>
      </c>
      <c r="H55" s="107" t="s">
        <v>496</v>
      </c>
      <c r="I55" s="107" t="s">
        <v>496</v>
      </c>
      <c r="J55" s="353" t="s">
        <v>496</v>
      </c>
      <c r="K55" s="107" t="s">
        <v>496</v>
      </c>
      <c r="L55" s="107" t="s">
        <v>496</v>
      </c>
      <c r="M55" s="354" t="s">
        <v>496</v>
      </c>
      <c r="N55" s="354" t="s">
        <v>496</v>
      </c>
      <c r="O55" s="107" t="s">
        <v>496</v>
      </c>
      <c r="P55" s="107" t="s">
        <v>496</v>
      </c>
      <c r="Q55" s="107" t="s">
        <v>496</v>
      </c>
      <c r="R55" s="354" t="s">
        <v>496</v>
      </c>
      <c r="S55" s="107" t="s">
        <v>496</v>
      </c>
      <c r="T55" s="317"/>
      <c r="U55" s="317"/>
      <c r="V55" s="317"/>
      <c r="W55" s="317"/>
      <c r="X55" s="317"/>
      <c r="Y55" s="317"/>
      <c r="Z55" s="317"/>
    </row>
    <row r="56" ht="12.75" customHeight="1">
      <c r="A56" s="317"/>
      <c r="B56" s="317"/>
      <c r="C56" s="330" t="s">
        <v>3815</v>
      </c>
      <c r="D56" s="330"/>
      <c r="E56" s="350" t="s">
        <v>4051</v>
      </c>
      <c r="F56" s="107" t="s">
        <v>504</v>
      </c>
      <c r="G56" s="107" t="s">
        <v>504</v>
      </c>
      <c r="H56" s="107" t="s">
        <v>504</v>
      </c>
      <c r="I56" s="107" t="s">
        <v>504</v>
      </c>
      <c r="J56" s="353" t="s">
        <v>504</v>
      </c>
      <c r="K56" s="107" t="s">
        <v>504</v>
      </c>
      <c r="L56" s="107" t="s">
        <v>504</v>
      </c>
      <c r="M56" s="354" t="s">
        <v>504</v>
      </c>
      <c r="N56" s="354" t="s">
        <v>504</v>
      </c>
      <c r="O56" s="107" t="s">
        <v>504</v>
      </c>
      <c r="P56" s="107" t="s">
        <v>504</v>
      </c>
      <c r="Q56" s="107" t="s">
        <v>504</v>
      </c>
      <c r="R56" s="354" t="s">
        <v>504</v>
      </c>
      <c r="S56" s="107" t="s">
        <v>504</v>
      </c>
      <c r="T56" s="317"/>
      <c r="U56" s="317"/>
      <c r="V56" s="317"/>
      <c r="W56" s="317"/>
      <c r="X56" s="317"/>
      <c r="Y56" s="317"/>
      <c r="Z56" s="317"/>
    </row>
    <row r="57" ht="12.75" customHeight="1">
      <c r="A57" s="317"/>
      <c r="B57" s="317"/>
      <c r="C57" s="330" t="s">
        <v>3817</v>
      </c>
      <c r="D57" s="330"/>
      <c r="E57" s="350" t="s">
        <v>4052</v>
      </c>
      <c r="F57" s="107" t="b">
        <v>0</v>
      </c>
      <c r="G57" s="107" t="b">
        <v>0</v>
      </c>
      <c r="H57" s="107" t="b">
        <v>0</v>
      </c>
      <c r="I57" s="107" t="b">
        <v>0</v>
      </c>
      <c r="J57" s="353" t="b">
        <v>0</v>
      </c>
      <c r="K57" s="107" t="b">
        <v>0</v>
      </c>
      <c r="L57" s="107" t="b">
        <v>0</v>
      </c>
      <c r="M57" s="354" t="b">
        <v>0</v>
      </c>
      <c r="N57" s="354" t="b">
        <v>0</v>
      </c>
      <c r="O57" s="107" t="b">
        <v>0</v>
      </c>
      <c r="P57" s="107" t="b">
        <v>0</v>
      </c>
      <c r="Q57" s="107" t="b">
        <v>0</v>
      </c>
      <c r="R57" s="354" t="b">
        <v>0</v>
      </c>
      <c r="S57" s="107" t="b">
        <v>0</v>
      </c>
      <c r="T57" s="317"/>
      <c r="U57" s="317"/>
      <c r="V57" s="317"/>
      <c r="W57" s="317"/>
      <c r="X57" s="317"/>
      <c r="Y57" s="317"/>
      <c r="Z57" s="317"/>
    </row>
    <row r="58" ht="12.75" customHeight="1">
      <c r="A58" s="317"/>
      <c r="B58" s="317"/>
      <c r="C58" s="330" t="s">
        <v>3819</v>
      </c>
      <c r="D58" s="330"/>
      <c r="E58" s="350" t="s">
        <v>4053</v>
      </c>
      <c r="F58" s="107" t="b">
        <v>1</v>
      </c>
      <c r="G58" s="107" t="b">
        <v>1</v>
      </c>
      <c r="H58" s="107" t="b">
        <v>1</v>
      </c>
      <c r="I58" s="107" t="b">
        <v>1</v>
      </c>
      <c r="J58" s="353" t="b">
        <v>1</v>
      </c>
      <c r="K58" s="107" t="b">
        <v>1</v>
      </c>
      <c r="L58" s="107" t="b">
        <v>1</v>
      </c>
      <c r="M58" s="354" t="b">
        <v>1</v>
      </c>
      <c r="N58" s="354" t="b">
        <v>1</v>
      </c>
      <c r="O58" s="107" t="b">
        <v>1</v>
      </c>
      <c r="P58" s="107" t="b">
        <v>1</v>
      </c>
      <c r="Q58" s="107" t="b">
        <v>1</v>
      </c>
      <c r="R58" s="354" t="b">
        <v>1</v>
      </c>
      <c r="S58" s="107" t="b">
        <v>1</v>
      </c>
      <c r="T58" s="317"/>
      <c r="U58" s="317"/>
      <c r="V58" s="317"/>
      <c r="W58" s="317"/>
      <c r="X58" s="317"/>
      <c r="Y58" s="317"/>
      <c r="Z58" s="317"/>
    </row>
    <row r="59" ht="12.75" customHeight="1">
      <c r="A59" s="317"/>
      <c r="B59" s="317"/>
      <c r="C59" s="330" t="s">
        <v>4054</v>
      </c>
      <c r="D59" s="330"/>
      <c r="E59" s="350" t="s">
        <v>4055</v>
      </c>
      <c r="F59" s="107">
        <v>1.0</v>
      </c>
      <c r="G59" s="107">
        <v>0.4</v>
      </c>
      <c r="H59" s="107">
        <v>0.7</v>
      </c>
      <c r="I59" s="107">
        <v>0.7</v>
      </c>
      <c r="J59" s="353">
        <v>0.7</v>
      </c>
      <c r="K59" s="107">
        <v>0.7</v>
      </c>
      <c r="L59" s="107">
        <v>0.7</v>
      </c>
      <c r="M59" s="354">
        <v>0.7</v>
      </c>
      <c r="N59" s="354">
        <v>0.7</v>
      </c>
      <c r="O59" s="107">
        <v>0.7</v>
      </c>
      <c r="P59" s="107">
        <v>0.7</v>
      </c>
      <c r="Q59" s="107">
        <v>0.7</v>
      </c>
      <c r="R59" s="354">
        <v>0.7</v>
      </c>
      <c r="S59" s="107">
        <v>0.7</v>
      </c>
      <c r="T59" s="317"/>
      <c r="U59" s="317"/>
      <c r="V59" s="317"/>
      <c r="W59" s="317"/>
      <c r="X59" s="317"/>
      <c r="Y59" s="317"/>
      <c r="Z59" s="317"/>
    </row>
    <row r="60" ht="12.75" customHeight="1">
      <c r="A60" s="317"/>
      <c r="B60" s="317"/>
      <c r="C60" s="330" t="s">
        <v>3821</v>
      </c>
      <c r="D60" s="330"/>
      <c r="E60" s="350" t="s">
        <v>4056</v>
      </c>
      <c r="F60" s="107" t="s">
        <v>508</v>
      </c>
      <c r="G60" s="107" t="s">
        <v>509</v>
      </c>
      <c r="H60" s="107" t="s">
        <v>510</v>
      </c>
      <c r="I60" s="107" t="s">
        <v>510</v>
      </c>
      <c r="J60" s="353" t="s">
        <v>510</v>
      </c>
      <c r="K60" s="107" t="s">
        <v>510</v>
      </c>
      <c r="L60" s="107" t="s">
        <v>510</v>
      </c>
      <c r="M60" s="354" t="s">
        <v>510</v>
      </c>
      <c r="N60" s="354" t="s">
        <v>510</v>
      </c>
      <c r="O60" s="107" t="s">
        <v>510</v>
      </c>
      <c r="P60" s="107" t="s">
        <v>510</v>
      </c>
      <c r="Q60" s="107" t="s">
        <v>510</v>
      </c>
      <c r="R60" s="354" t="s">
        <v>510</v>
      </c>
      <c r="S60" s="107" t="s">
        <v>510</v>
      </c>
      <c r="T60" s="317"/>
      <c r="U60" s="317"/>
      <c r="V60" s="317"/>
      <c r="W60" s="317"/>
      <c r="X60" s="317"/>
      <c r="Y60" s="317"/>
      <c r="Z60" s="317"/>
    </row>
    <row r="61" ht="12.75" customHeight="1">
      <c r="A61" s="317"/>
      <c r="B61" s="317"/>
      <c r="C61" s="330" t="s">
        <v>3823</v>
      </c>
      <c r="D61" s="330"/>
      <c r="E61" s="350" t="s">
        <v>4057</v>
      </c>
      <c r="F61" s="107" t="b">
        <v>1</v>
      </c>
      <c r="G61" s="107" t="b">
        <v>1</v>
      </c>
      <c r="H61" s="107" t="b">
        <v>0</v>
      </c>
      <c r="I61" s="107" t="b">
        <v>0</v>
      </c>
      <c r="J61" s="353" t="b">
        <v>0</v>
      </c>
      <c r="K61" s="107" t="b">
        <v>0</v>
      </c>
      <c r="L61" s="107" t="b">
        <v>0</v>
      </c>
      <c r="M61" s="354" t="b">
        <v>0</v>
      </c>
      <c r="N61" s="354" t="b">
        <v>0</v>
      </c>
      <c r="O61" s="107" t="b">
        <v>0</v>
      </c>
      <c r="P61" s="107" t="b">
        <v>0</v>
      </c>
      <c r="Q61" s="107" t="b">
        <v>0</v>
      </c>
      <c r="R61" s="354" t="b">
        <v>0</v>
      </c>
      <c r="S61" s="107" t="b">
        <v>0</v>
      </c>
      <c r="T61" s="317"/>
      <c r="U61" s="317"/>
      <c r="V61" s="317"/>
      <c r="W61" s="317"/>
      <c r="X61" s="317"/>
      <c r="Y61" s="317"/>
      <c r="Z61" s="317"/>
    </row>
    <row r="62" ht="12.75" customHeight="1">
      <c r="A62" s="317"/>
      <c r="B62" s="317"/>
      <c r="C62" s="330" t="s">
        <v>3825</v>
      </c>
      <c r="D62" s="330"/>
      <c r="E62" s="350" t="s">
        <v>4058</v>
      </c>
      <c r="F62" s="107" t="b">
        <v>0</v>
      </c>
      <c r="G62" s="107" t="b">
        <v>0</v>
      </c>
      <c r="H62" s="107" t="b">
        <v>0</v>
      </c>
      <c r="I62" s="107" t="b">
        <v>0</v>
      </c>
      <c r="J62" s="353" t="b">
        <v>0</v>
      </c>
      <c r="K62" s="107" t="b">
        <v>0</v>
      </c>
      <c r="L62" s="107" t="b">
        <v>0</v>
      </c>
      <c r="M62" s="354" t="b">
        <v>0</v>
      </c>
      <c r="N62" s="354" t="b">
        <v>0</v>
      </c>
      <c r="O62" s="107" t="b">
        <v>0</v>
      </c>
      <c r="P62" s="107" t="b">
        <v>0</v>
      </c>
      <c r="Q62" s="107" t="b">
        <v>0</v>
      </c>
      <c r="R62" s="354" t="b">
        <v>0</v>
      </c>
      <c r="S62" s="107" t="b">
        <v>0</v>
      </c>
      <c r="T62" s="317"/>
      <c r="U62" s="317"/>
      <c r="V62" s="317"/>
      <c r="W62" s="317"/>
      <c r="X62" s="317"/>
      <c r="Y62" s="317"/>
      <c r="Z62" s="317"/>
    </row>
    <row r="63" ht="12.75" customHeight="1">
      <c r="A63" s="317"/>
      <c r="B63" s="317"/>
      <c r="C63" s="330" t="s">
        <v>3827</v>
      </c>
      <c r="D63" s="330"/>
      <c r="E63" s="350" t="s">
        <v>4059</v>
      </c>
      <c r="F63" s="107" t="s">
        <v>514</v>
      </c>
      <c r="G63" s="107" t="s">
        <v>514</v>
      </c>
      <c r="H63" s="107" t="s">
        <v>515</v>
      </c>
      <c r="I63" s="107" t="s">
        <v>515</v>
      </c>
      <c r="J63" s="353" t="s">
        <v>515</v>
      </c>
      <c r="K63" s="107" t="s">
        <v>515</v>
      </c>
      <c r="L63" s="107" t="s">
        <v>515</v>
      </c>
      <c r="M63" s="354" t="s">
        <v>515</v>
      </c>
      <c r="N63" s="354" t="s">
        <v>515</v>
      </c>
      <c r="O63" s="107" t="s">
        <v>515</v>
      </c>
      <c r="P63" s="107" t="s">
        <v>515</v>
      </c>
      <c r="Q63" s="107" t="s">
        <v>515</v>
      </c>
      <c r="R63" s="354" t="s">
        <v>515</v>
      </c>
      <c r="S63" s="107" t="s">
        <v>515</v>
      </c>
      <c r="T63" s="317"/>
      <c r="U63" s="317"/>
      <c r="V63" s="317"/>
      <c r="W63" s="317"/>
      <c r="X63" s="317"/>
      <c r="Y63" s="317"/>
      <c r="Z63" s="317"/>
    </row>
    <row r="64" ht="12.75" customHeight="1">
      <c r="A64" s="317"/>
      <c r="B64" s="317"/>
      <c r="C64" s="330" t="s">
        <v>3829</v>
      </c>
      <c r="D64" s="330"/>
      <c r="E64" s="350" t="s">
        <v>4060</v>
      </c>
      <c r="F64" s="107" t="s">
        <v>517</v>
      </c>
      <c r="G64" s="107" t="s">
        <v>517</v>
      </c>
      <c r="H64" s="368" t="s">
        <v>518</v>
      </c>
      <c r="I64" s="369" t="s">
        <v>518</v>
      </c>
      <c r="J64" s="368" t="s">
        <v>518</v>
      </c>
      <c r="K64" s="369" t="s">
        <v>518</v>
      </c>
      <c r="L64" s="369" t="s">
        <v>518</v>
      </c>
      <c r="M64" s="370" t="s">
        <v>518</v>
      </c>
      <c r="N64" s="370" t="s">
        <v>518</v>
      </c>
      <c r="O64" s="371" t="s">
        <v>517</v>
      </c>
      <c r="P64" s="371" t="s">
        <v>517</v>
      </c>
      <c r="Q64" s="371" t="s">
        <v>517</v>
      </c>
      <c r="R64" s="372" t="s">
        <v>517</v>
      </c>
      <c r="S64" s="371" t="s">
        <v>517</v>
      </c>
      <c r="T64" s="317"/>
      <c r="U64" s="317"/>
      <c r="V64" s="317"/>
      <c r="W64" s="317"/>
      <c r="X64" s="317"/>
      <c r="Y64" s="317"/>
      <c r="Z64" s="317"/>
    </row>
    <row r="65" ht="12.75" customHeight="1">
      <c r="A65" s="317"/>
      <c r="B65" s="317"/>
      <c r="C65" s="330" t="s">
        <v>3830</v>
      </c>
      <c r="D65" s="330"/>
      <c r="E65" s="350" t="s">
        <v>4061</v>
      </c>
      <c r="F65" s="107" t="s">
        <v>43</v>
      </c>
      <c r="G65" s="107" t="s">
        <v>43</v>
      </c>
      <c r="H65" s="107" t="s">
        <v>43</v>
      </c>
      <c r="I65" s="107" t="s">
        <v>43</v>
      </c>
      <c r="J65" s="353" t="s">
        <v>43</v>
      </c>
      <c r="K65" s="107" t="s">
        <v>43</v>
      </c>
      <c r="L65" s="107" t="s">
        <v>43</v>
      </c>
      <c r="M65" s="354" t="s">
        <v>43</v>
      </c>
      <c r="N65" s="354" t="s">
        <v>43</v>
      </c>
      <c r="O65" s="107" t="s">
        <v>43</v>
      </c>
      <c r="P65" s="107" t="s">
        <v>43</v>
      </c>
      <c r="Q65" s="107" t="s">
        <v>43</v>
      </c>
      <c r="R65" s="354" t="s">
        <v>43</v>
      </c>
      <c r="S65" s="107" t="s">
        <v>43</v>
      </c>
      <c r="T65" s="317"/>
      <c r="U65" s="317"/>
      <c r="V65" s="317"/>
      <c r="W65" s="317"/>
      <c r="X65" s="317"/>
      <c r="Y65" s="317"/>
      <c r="Z65" s="317"/>
    </row>
    <row r="66" ht="12.75" customHeight="1">
      <c r="A66" s="317"/>
      <c r="B66" s="317"/>
      <c r="C66" s="330" t="s">
        <v>3833</v>
      </c>
      <c r="D66" s="330"/>
      <c r="E66" s="350" t="s">
        <v>4062</v>
      </c>
      <c r="F66" s="107">
        <v>1.0</v>
      </c>
      <c r="G66" s="107">
        <v>1.0</v>
      </c>
      <c r="H66" s="107">
        <v>1.0</v>
      </c>
      <c r="I66" s="107">
        <v>1.0</v>
      </c>
      <c r="J66" s="353">
        <v>1.0</v>
      </c>
      <c r="K66" s="107">
        <v>1.0</v>
      </c>
      <c r="L66" s="107">
        <v>1.0</v>
      </c>
      <c r="M66" s="354">
        <v>1.0</v>
      </c>
      <c r="N66" s="354">
        <v>1.0</v>
      </c>
      <c r="O66" s="107">
        <v>1.0</v>
      </c>
      <c r="P66" s="107">
        <v>1.0</v>
      </c>
      <c r="Q66" s="107">
        <v>1.0</v>
      </c>
      <c r="R66" s="354">
        <v>1.0</v>
      </c>
      <c r="S66" s="107">
        <v>1.0</v>
      </c>
      <c r="T66" s="317"/>
      <c r="U66" s="317"/>
      <c r="V66" s="317"/>
      <c r="W66" s="317"/>
      <c r="X66" s="317"/>
      <c r="Y66" s="317"/>
      <c r="Z66" s="317"/>
    </row>
    <row r="67" ht="12.75" customHeight="1">
      <c r="A67" s="317"/>
      <c r="B67" s="317"/>
      <c r="C67" s="347" t="s">
        <v>3835</v>
      </c>
      <c r="D67" s="347"/>
      <c r="E67" s="360" t="s">
        <v>4063</v>
      </c>
      <c r="F67" s="137" t="s">
        <v>376</v>
      </c>
      <c r="G67" s="137" t="s">
        <v>376</v>
      </c>
      <c r="H67" s="137" t="s">
        <v>376</v>
      </c>
      <c r="I67" s="137" t="s">
        <v>376</v>
      </c>
      <c r="J67" s="373" t="s">
        <v>376</v>
      </c>
      <c r="K67" s="137" t="s">
        <v>376</v>
      </c>
      <c r="L67" s="137" t="s">
        <v>376</v>
      </c>
      <c r="M67" s="374" t="s">
        <v>376</v>
      </c>
      <c r="N67" s="374" t="s">
        <v>376</v>
      </c>
      <c r="O67" s="137" t="s">
        <v>376</v>
      </c>
      <c r="P67" s="137" t="s">
        <v>376</v>
      </c>
      <c r="Q67" s="137" t="s">
        <v>376</v>
      </c>
      <c r="R67" s="374" t="s">
        <v>376</v>
      </c>
      <c r="S67" s="137" t="s">
        <v>376</v>
      </c>
      <c r="T67" s="317"/>
      <c r="U67" s="317"/>
      <c r="V67" s="317"/>
      <c r="W67" s="317"/>
      <c r="X67" s="317"/>
      <c r="Y67" s="317"/>
      <c r="Z67" s="317"/>
    </row>
    <row r="68" ht="12.75" customHeight="1">
      <c r="A68" s="317"/>
      <c r="B68" s="317"/>
      <c r="C68" s="330" t="s">
        <v>3837</v>
      </c>
      <c r="D68" s="330"/>
      <c r="E68" s="350" t="s">
        <v>4064</v>
      </c>
      <c r="F68" s="107" t="s">
        <v>376</v>
      </c>
      <c r="G68" s="107" t="s">
        <v>523</v>
      </c>
      <c r="H68" s="107" t="s">
        <v>376</v>
      </c>
      <c r="I68" s="107" t="s">
        <v>376</v>
      </c>
      <c r="J68" s="353" t="s">
        <v>376</v>
      </c>
      <c r="K68" s="107" t="s">
        <v>376</v>
      </c>
      <c r="L68" s="107" t="s">
        <v>376</v>
      </c>
      <c r="M68" s="354" t="s">
        <v>376</v>
      </c>
      <c r="N68" s="354" t="s">
        <v>376</v>
      </c>
      <c r="O68" s="107" t="s">
        <v>376</v>
      </c>
      <c r="P68" s="107" t="s">
        <v>376</v>
      </c>
      <c r="Q68" s="107" t="s">
        <v>376</v>
      </c>
      <c r="R68" s="354" t="s">
        <v>376</v>
      </c>
      <c r="S68" s="107" t="s">
        <v>376</v>
      </c>
      <c r="T68" s="317"/>
      <c r="U68" s="317"/>
      <c r="V68" s="317"/>
      <c r="W68" s="317"/>
      <c r="X68" s="317"/>
      <c r="Y68" s="317"/>
      <c r="Z68" s="317"/>
    </row>
    <row r="69" ht="12.75" customHeight="1">
      <c r="A69" s="317"/>
      <c r="B69" s="317"/>
      <c r="C69" s="330" t="s">
        <v>3839</v>
      </c>
      <c r="D69" s="330"/>
      <c r="E69" s="350" t="s">
        <v>4065</v>
      </c>
      <c r="F69" s="107" t="s">
        <v>376</v>
      </c>
      <c r="G69" s="107">
        <v>39.0</v>
      </c>
      <c r="H69" s="107" t="s">
        <v>376</v>
      </c>
      <c r="I69" s="107" t="s">
        <v>376</v>
      </c>
      <c r="J69" s="353" t="s">
        <v>376</v>
      </c>
      <c r="K69" s="107" t="s">
        <v>376</v>
      </c>
      <c r="L69" s="107" t="s">
        <v>376</v>
      </c>
      <c r="M69" s="354" t="s">
        <v>376</v>
      </c>
      <c r="N69" s="354" t="s">
        <v>376</v>
      </c>
      <c r="O69" s="107" t="s">
        <v>376</v>
      </c>
      <c r="P69" s="107" t="s">
        <v>376</v>
      </c>
      <c r="Q69" s="107" t="s">
        <v>376</v>
      </c>
      <c r="R69" s="354" t="s">
        <v>376</v>
      </c>
      <c r="S69" s="107" t="s">
        <v>376</v>
      </c>
      <c r="T69" s="317"/>
      <c r="U69" s="317"/>
      <c r="V69" s="317"/>
      <c r="W69" s="317"/>
      <c r="X69" s="317"/>
      <c r="Y69" s="317"/>
      <c r="Z69" s="317"/>
    </row>
    <row r="70" ht="12.75" customHeight="1">
      <c r="A70" s="317"/>
      <c r="B70" s="317"/>
      <c r="C70" s="330" t="s">
        <v>3841</v>
      </c>
      <c r="D70" s="330"/>
      <c r="E70" s="350" t="s">
        <v>4066</v>
      </c>
      <c r="F70" s="107" t="s">
        <v>376</v>
      </c>
      <c r="G70" s="107" t="s">
        <v>526</v>
      </c>
      <c r="H70" s="107" t="s">
        <v>376</v>
      </c>
      <c r="I70" s="107" t="s">
        <v>376</v>
      </c>
      <c r="J70" s="353" t="s">
        <v>376</v>
      </c>
      <c r="K70" s="107" t="s">
        <v>376</v>
      </c>
      <c r="L70" s="107" t="s">
        <v>376</v>
      </c>
      <c r="M70" s="354" t="s">
        <v>376</v>
      </c>
      <c r="N70" s="354" t="s">
        <v>376</v>
      </c>
      <c r="O70" s="107" t="s">
        <v>376</v>
      </c>
      <c r="P70" s="107" t="s">
        <v>376</v>
      </c>
      <c r="Q70" s="107" t="s">
        <v>376</v>
      </c>
      <c r="R70" s="354" t="s">
        <v>376</v>
      </c>
      <c r="S70" s="107" t="s">
        <v>376</v>
      </c>
      <c r="T70" s="317"/>
      <c r="U70" s="317"/>
      <c r="V70" s="317"/>
      <c r="W70" s="317"/>
      <c r="X70" s="317"/>
      <c r="Y70" s="317"/>
      <c r="Z70" s="317"/>
    </row>
    <row r="71" ht="12.75" customHeight="1">
      <c r="A71" s="317"/>
      <c r="B71" s="317"/>
      <c r="C71" s="330" t="s">
        <v>3843</v>
      </c>
      <c r="D71" s="330"/>
      <c r="E71" s="350" t="s">
        <v>4067</v>
      </c>
      <c r="F71" s="107" t="s">
        <v>376</v>
      </c>
      <c r="G71" s="107">
        <v>79.0</v>
      </c>
      <c r="H71" s="107" t="s">
        <v>376</v>
      </c>
      <c r="I71" s="107" t="s">
        <v>376</v>
      </c>
      <c r="J71" s="353" t="s">
        <v>376</v>
      </c>
      <c r="K71" s="107" t="s">
        <v>376</v>
      </c>
      <c r="L71" s="107" t="s">
        <v>376</v>
      </c>
      <c r="M71" s="354" t="s">
        <v>376</v>
      </c>
      <c r="N71" s="354" t="s">
        <v>376</v>
      </c>
      <c r="O71" s="107" t="s">
        <v>376</v>
      </c>
      <c r="P71" s="107" t="s">
        <v>376</v>
      </c>
      <c r="Q71" s="107" t="s">
        <v>376</v>
      </c>
      <c r="R71" s="354" t="s">
        <v>376</v>
      </c>
      <c r="S71" s="107" t="s">
        <v>376</v>
      </c>
      <c r="T71" s="317"/>
      <c r="U71" s="317"/>
      <c r="V71" s="317"/>
      <c r="W71" s="317"/>
      <c r="X71" s="317"/>
      <c r="Y71" s="317"/>
      <c r="Z71" s="317"/>
    </row>
    <row r="72" ht="12.75" customHeight="1">
      <c r="A72" s="317"/>
      <c r="B72" s="317"/>
      <c r="C72" s="330" t="s">
        <v>4068</v>
      </c>
      <c r="D72" s="330"/>
      <c r="E72" s="350" t="s">
        <v>4069</v>
      </c>
      <c r="F72" s="107" t="s">
        <v>376</v>
      </c>
      <c r="G72" s="107" t="s">
        <v>529</v>
      </c>
      <c r="H72" s="107" t="s">
        <v>376</v>
      </c>
      <c r="I72" s="107" t="s">
        <v>376</v>
      </c>
      <c r="J72" s="353" t="s">
        <v>376</v>
      </c>
      <c r="K72" s="107" t="s">
        <v>376</v>
      </c>
      <c r="L72" s="107" t="s">
        <v>376</v>
      </c>
      <c r="M72" s="354" t="s">
        <v>376</v>
      </c>
      <c r="N72" s="354" t="s">
        <v>376</v>
      </c>
      <c r="O72" s="107" t="s">
        <v>376</v>
      </c>
      <c r="P72" s="107" t="s">
        <v>376</v>
      </c>
      <c r="Q72" s="107" t="s">
        <v>376</v>
      </c>
      <c r="R72" s="354" t="s">
        <v>376</v>
      </c>
      <c r="S72" s="107" t="s">
        <v>376</v>
      </c>
      <c r="T72" s="317"/>
      <c r="U72" s="317"/>
      <c r="V72" s="317"/>
      <c r="W72" s="317"/>
      <c r="X72" s="317"/>
      <c r="Y72" s="317"/>
      <c r="Z72" s="317"/>
    </row>
    <row r="73" ht="12.75" customHeight="1">
      <c r="A73" s="317"/>
      <c r="B73" s="317"/>
      <c r="C73" s="330" t="s">
        <v>4070</v>
      </c>
      <c r="D73" s="330"/>
      <c r="E73" s="350" t="s">
        <v>4071</v>
      </c>
      <c r="F73" s="107" t="s">
        <v>376</v>
      </c>
      <c r="G73" s="107">
        <v>3.0</v>
      </c>
      <c r="H73" s="107" t="s">
        <v>376</v>
      </c>
      <c r="I73" s="107" t="s">
        <v>376</v>
      </c>
      <c r="J73" s="353" t="s">
        <v>376</v>
      </c>
      <c r="K73" s="107" t="s">
        <v>376</v>
      </c>
      <c r="L73" s="107" t="s">
        <v>376</v>
      </c>
      <c r="M73" s="354" t="s">
        <v>376</v>
      </c>
      <c r="N73" s="354" t="s">
        <v>376</v>
      </c>
      <c r="O73" s="107" t="s">
        <v>376</v>
      </c>
      <c r="P73" s="107" t="s">
        <v>376</v>
      </c>
      <c r="Q73" s="107" t="s">
        <v>376</v>
      </c>
      <c r="R73" s="354" t="s">
        <v>376</v>
      </c>
      <c r="S73" s="107" t="s">
        <v>376</v>
      </c>
      <c r="T73" s="317"/>
      <c r="U73" s="317"/>
      <c r="V73" s="317"/>
      <c r="W73" s="317"/>
      <c r="X73" s="317"/>
      <c r="Y73" s="317"/>
      <c r="Z73" s="317"/>
    </row>
    <row r="74" ht="12.75" customHeight="1">
      <c r="A74" s="317"/>
      <c r="B74" s="317"/>
      <c r="C74" s="330" t="s">
        <v>4072</v>
      </c>
      <c r="D74" s="330"/>
      <c r="E74" s="350" t="s">
        <v>4073</v>
      </c>
      <c r="F74" s="107" t="s">
        <v>376</v>
      </c>
      <c r="G74" s="107" t="s">
        <v>532</v>
      </c>
      <c r="H74" s="107" t="s">
        <v>376</v>
      </c>
      <c r="I74" s="107" t="s">
        <v>376</v>
      </c>
      <c r="J74" s="353" t="s">
        <v>376</v>
      </c>
      <c r="K74" s="107" t="s">
        <v>376</v>
      </c>
      <c r="L74" s="107" t="s">
        <v>376</v>
      </c>
      <c r="M74" s="354" t="s">
        <v>376</v>
      </c>
      <c r="N74" s="354" t="s">
        <v>376</v>
      </c>
      <c r="O74" s="107" t="s">
        <v>376</v>
      </c>
      <c r="P74" s="107" t="s">
        <v>376</v>
      </c>
      <c r="Q74" s="107" t="s">
        <v>376</v>
      </c>
      <c r="R74" s="354" t="s">
        <v>376</v>
      </c>
      <c r="S74" s="107" t="s">
        <v>376</v>
      </c>
      <c r="T74" s="317"/>
      <c r="U74" s="317"/>
      <c r="V74" s="317"/>
      <c r="W74" s="317"/>
      <c r="X74" s="317"/>
      <c r="Y74" s="317"/>
      <c r="Z74" s="317"/>
    </row>
    <row r="75" ht="12.75" customHeight="1">
      <c r="A75" s="317"/>
      <c r="B75" s="317"/>
      <c r="C75" s="330" t="s">
        <v>4074</v>
      </c>
      <c r="D75" s="330"/>
      <c r="E75" s="350" t="s">
        <v>4075</v>
      </c>
      <c r="F75" s="107" t="s">
        <v>376</v>
      </c>
      <c r="G75" s="107">
        <v>80.0</v>
      </c>
      <c r="H75" s="107" t="s">
        <v>376</v>
      </c>
      <c r="I75" s="107" t="s">
        <v>376</v>
      </c>
      <c r="J75" s="353" t="s">
        <v>376</v>
      </c>
      <c r="K75" s="107" t="s">
        <v>376</v>
      </c>
      <c r="L75" s="107" t="s">
        <v>376</v>
      </c>
      <c r="M75" s="354" t="s">
        <v>376</v>
      </c>
      <c r="N75" s="354" t="s">
        <v>376</v>
      </c>
      <c r="O75" s="107" t="s">
        <v>376</v>
      </c>
      <c r="P75" s="107" t="s">
        <v>376</v>
      </c>
      <c r="Q75" s="107" t="s">
        <v>376</v>
      </c>
      <c r="R75" s="354" t="s">
        <v>376</v>
      </c>
      <c r="S75" s="107" t="s">
        <v>376</v>
      </c>
      <c r="T75" s="317"/>
      <c r="U75" s="317"/>
      <c r="V75" s="317"/>
      <c r="W75" s="317"/>
      <c r="X75" s="317"/>
      <c r="Y75" s="317"/>
      <c r="Z75" s="317"/>
    </row>
    <row r="76" ht="12.75" customHeight="1">
      <c r="A76" s="317"/>
      <c r="B76" s="317"/>
      <c r="C76" s="330" t="s">
        <v>4076</v>
      </c>
      <c r="D76" s="330"/>
      <c r="E76" s="350" t="s">
        <v>4077</v>
      </c>
      <c r="F76" s="107" t="s">
        <v>376</v>
      </c>
      <c r="G76" s="107" t="s">
        <v>535</v>
      </c>
      <c r="H76" s="107" t="s">
        <v>376</v>
      </c>
      <c r="I76" s="107" t="s">
        <v>376</v>
      </c>
      <c r="J76" s="353" t="s">
        <v>376</v>
      </c>
      <c r="K76" s="107" t="s">
        <v>376</v>
      </c>
      <c r="L76" s="107" t="s">
        <v>376</v>
      </c>
      <c r="M76" s="354" t="s">
        <v>376</v>
      </c>
      <c r="N76" s="354" t="s">
        <v>376</v>
      </c>
      <c r="O76" s="107" t="s">
        <v>376</v>
      </c>
      <c r="P76" s="107" t="s">
        <v>376</v>
      </c>
      <c r="Q76" s="107" t="s">
        <v>376</v>
      </c>
      <c r="R76" s="354" t="s">
        <v>376</v>
      </c>
      <c r="S76" s="107" t="s">
        <v>376</v>
      </c>
      <c r="T76" s="317"/>
      <c r="U76" s="317"/>
      <c r="V76" s="317"/>
      <c r="W76" s="317"/>
      <c r="X76" s="317"/>
      <c r="Y76" s="317"/>
      <c r="Z76" s="317"/>
    </row>
    <row r="77" ht="12.75" customHeight="1">
      <c r="A77" s="317"/>
      <c r="B77" s="317"/>
      <c r="C77" s="330" t="s">
        <v>4078</v>
      </c>
      <c r="D77" s="330"/>
      <c r="E77" s="350" t="s">
        <v>4079</v>
      </c>
      <c r="F77" s="107" t="s">
        <v>376</v>
      </c>
      <c r="G77" s="107">
        <v>70.0</v>
      </c>
      <c r="H77" s="107" t="s">
        <v>376</v>
      </c>
      <c r="I77" s="107" t="s">
        <v>376</v>
      </c>
      <c r="J77" s="353" t="s">
        <v>376</v>
      </c>
      <c r="K77" s="107" t="s">
        <v>376</v>
      </c>
      <c r="L77" s="107" t="s">
        <v>376</v>
      </c>
      <c r="M77" s="354" t="s">
        <v>376</v>
      </c>
      <c r="N77" s="354" t="s">
        <v>376</v>
      </c>
      <c r="O77" s="107" t="s">
        <v>376</v>
      </c>
      <c r="P77" s="107" t="s">
        <v>376</v>
      </c>
      <c r="Q77" s="107" t="s">
        <v>376</v>
      </c>
      <c r="R77" s="354" t="s">
        <v>376</v>
      </c>
      <c r="S77" s="107" t="s">
        <v>376</v>
      </c>
      <c r="T77" s="317"/>
      <c r="U77" s="317"/>
      <c r="V77" s="317"/>
      <c r="W77" s="317"/>
      <c r="X77" s="317"/>
      <c r="Y77" s="317"/>
      <c r="Z77" s="317"/>
    </row>
    <row r="78" ht="12.75" customHeight="1">
      <c r="A78" s="317"/>
      <c r="B78" s="317"/>
      <c r="C78" s="330" t="s">
        <v>4080</v>
      </c>
      <c r="D78" s="330"/>
      <c r="E78" s="350" t="s">
        <v>4081</v>
      </c>
      <c r="F78" s="107" t="s">
        <v>376</v>
      </c>
      <c r="G78" s="107" t="s">
        <v>538</v>
      </c>
      <c r="H78" s="107" t="s">
        <v>376</v>
      </c>
      <c r="I78" s="107" t="s">
        <v>376</v>
      </c>
      <c r="J78" s="353" t="s">
        <v>376</v>
      </c>
      <c r="K78" s="107" t="s">
        <v>376</v>
      </c>
      <c r="L78" s="107" t="s">
        <v>376</v>
      </c>
      <c r="M78" s="354" t="s">
        <v>376</v>
      </c>
      <c r="N78" s="354" t="s">
        <v>376</v>
      </c>
      <c r="O78" s="107" t="s">
        <v>376</v>
      </c>
      <c r="P78" s="107" t="s">
        <v>376</v>
      </c>
      <c r="Q78" s="107" t="s">
        <v>376</v>
      </c>
      <c r="R78" s="354" t="s">
        <v>376</v>
      </c>
      <c r="S78" s="107" t="s">
        <v>376</v>
      </c>
      <c r="T78" s="317"/>
      <c r="U78" s="317"/>
      <c r="V78" s="317"/>
      <c r="W78" s="317"/>
      <c r="X78" s="317"/>
      <c r="Y78" s="317"/>
      <c r="Z78" s="317"/>
    </row>
    <row r="79" ht="12.75" customHeight="1">
      <c r="A79" s="317"/>
      <c r="B79" s="317"/>
      <c r="C79" s="330" t="s">
        <v>4082</v>
      </c>
      <c r="D79" s="330"/>
      <c r="E79" s="350" t="s">
        <v>4083</v>
      </c>
      <c r="F79" s="107" t="s">
        <v>376</v>
      </c>
      <c r="G79" s="107">
        <v>62.0</v>
      </c>
      <c r="H79" s="107" t="s">
        <v>376</v>
      </c>
      <c r="I79" s="107" t="s">
        <v>376</v>
      </c>
      <c r="J79" s="353" t="s">
        <v>376</v>
      </c>
      <c r="K79" s="107" t="s">
        <v>376</v>
      </c>
      <c r="L79" s="107" t="s">
        <v>376</v>
      </c>
      <c r="M79" s="354" t="s">
        <v>376</v>
      </c>
      <c r="N79" s="354" t="s">
        <v>376</v>
      </c>
      <c r="O79" s="107" t="s">
        <v>376</v>
      </c>
      <c r="P79" s="107" t="s">
        <v>376</v>
      </c>
      <c r="Q79" s="107" t="s">
        <v>376</v>
      </c>
      <c r="R79" s="354" t="s">
        <v>376</v>
      </c>
      <c r="S79" s="107" t="s">
        <v>376</v>
      </c>
      <c r="T79" s="317"/>
      <c r="U79" s="317"/>
      <c r="V79" s="317"/>
      <c r="W79" s="317"/>
      <c r="X79" s="317"/>
      <c r="Y79" s="317"/>
      <c r="Z79" s="317"/>
    </row>
    <row r="80" ht="12.75" customHeight="1">
      <c r="A80" s="317"/>
      <c r="B80" s="317"/>
      <c r="C80" s="330" t="s">
        <v>4084</v>
      </c>
      <c r="D80" s="330"/>
      <c r="E80" s="350" t="s">
        <v>4085</v>
      </c>
      <c r="F80" s="107" t="s">
        <v>376</v>
      </c>
      <c r="G80" s="107" t="s">
        <v>541</v>
      </c>
      <c r="H80" s="107" t="s">
        <v>376</v>
      </c>
      <c r="I80" s="107" t="s">
        <v>376</v>
      </c>
      <c r="J80" s="353" t="s">
        <v>376</v>
      </c>
      <c r="K80" s="107" t="s">
        <v>376</v>
      </c>
      <c r="L80" s="107" t="s">
        <v>376</v>
      </c>
      <c r="M80" s="354" t="s">
        <v>376</v>
      </c>
      <c r="N80" s="354" t="s">
        <v>376</v>
      </c>
      <c r="O80" s="107" t="s">
        <v>376</v>
      </c>
      <c r="P80" s="107" t="s">
        <v>376</v>
      </c>
      <c r="Q80" s="107" t="s">
        <v>376</v>
      </c>
      <c r="R80" s="354" t="s">
        <v>376</v>
      </c>
      <c r="S80" s="107" t="s">
        <v>376</v>
      </c>
      <c r="T80" s="317"/>
      <c r="U80" s="317"/>
      <c r="V80" s="317"/>
      <c r="W80" s="317"/>
      <c r="X80" s="317"/>
      <c r="Y80" s="317"/>
      <c r="Z80" s="317"/>
    </row>
    <row r="81" ht="12.75" customHeight="1">
      <c r="A81" s="317"/>
      <c r="B81" s="317"/>
      <c r="C81" s="330" t="s">
        <v>4086</v>
      </c>
      <c r="D81" s="330"/>
      <c r="E81" s="350" t="s">
        <v>4087</v>
      </c>
      <c r="F81" s="107" t="s">
        <v>376</v>
      </c>
      <c r="G81" s="107">
        <v>77.0</v>
      </c>
      <c r="H81" s="107" t="s">
        <v>376</v>
      </c>
      <c r="I81" s="107" t="s">
        <v>376</v>
      </c>
      <c r="J81" s="353" t="s">
        <v>376</v>
      </c>
      <c r="K81" s="107" t="s">
        <v>376</v>
      </c>
      <c r="L81" s="107" t="s">
        <v>376</v>
      </c>
      <c r="M81" s="354" t="s">
        <v>376</v>
      </c>
      <c r="N81" s="354" t="s">
        <v>376</v>
      </c>
      <c r="O81" s="107" t="s">
        <v>376</v>
      </c>
      <c r="P81" s="107" t="s">
        <v>376</v>
      </c>
      <c r="Q81" s="107" t="s">
        <v>376</v>
      </c>
      <c r="R81" s="354" t="s">
        <v>376</v>
      </c>
      <c r="S81" s="107" t="s">
        <v>376</v>
      </c>
      <c r="T81" s="317"/>
      <c r="U81" s="317"/>
      <c r="V81" s="317"/>
      <c r="W81" s="317"/>
      <c r="X81" s="317"/>
      <c r="Y81" s="317"/>
      <c r="Z81" s="317"/>
    </row>
    <row r="82" ht="12.75" customHeight="1">
      <c r="A82" s="317"/>
      <c r="B82" s="317"/>
      <c r="C82" s="330" t="s">
        <v>4088</v>
      </c>
      <c r="D82" s="330"/>
      <c r="E82" s="350" t="s">
        <v>4089</v>
      </c>
      <c r="F82" s="107" t="s">
        <v>376</v>
      </c>
      <c r="G82" s="107" t="s">
        <v>544</v>
      </c>
      <c r="H82" s="107" t="s">
        <v>376</v>
      </c>
      <c r="I82" s="107" t="s">
        <v>376</v>
      </c>
      <c r="J82" s="353" t="s">
        <v>376</v>
      </c>
      <c r="K82" s="107" t="s">
        <v>376</v>
      </c>
      <c r="L82" s="107" t="s">
        <v>376</v>
      </c>
      <c r="M82" s="354" t="s">
        <v>376</v>
      </c>
      <c r="N82" s="354" t="s">
        <v>376</v>
      </c>
      <c r="O82" s="107" t="s">
        <v>376</v>
      </c>
      <c r="P82" s="107" t="s">
        <v>376</v>
      </c>
      <c r="Q82" s="107" t="s">
        <v>376</v>
      </c>
      <c r="R82" s="354" t="s">
        <v>376</v>
      </c>
      <c r="S82" s="107" t="s">
        <v>376</v>
      </c>
      <c r="T82" s="317"/>
      <c r="U82" s="317"/>
      <c r="V82" s="317"/>
      <c r="W82" s="317"/>
      <c r="X82" s="317"/>
      <c r="Y82" s="317"/>
      <c r="Z82" s="317"/>
    </row>
    <row r="83" ht="12.75" customHeight="1">
      <c r="A83" s="317"/>
      <c r="B83" s="317"/>
      <c r="C83" s="330" t="s">
        <v>4090</v>
      </c>
      <c r="D83" s="330"/>
      <c r="E83" s="350" t="s">
        <v>4091</v>
      </c>
      <c r="F83" s="107" t="s">
        <v>376</v>
      </c>
      <c r="G83" s="107">
        <v>99.0</v>
      </c>
      <c r="H83" s="107" t="s">
        <v>376</v>
      </c>
      <c r="I83" s="107" t="s">
        <v>376</v>
      </c>
      <c r="J83" s="353" t="s">
        <v>376</v>
      </c>
      <c r="K83" s="107" t="s">
        <v>376</v>
      </c>
      <c r="L83" s="107" t="s">
        <v>376</v>
      </c>
      <c r="M83" s="354" t="s">
        <v>376</v>
      </c>
      <c r="N83" s="354" t="s">
        <v>376</v>
      </c>
      <c r="O83" s="107" t="s">
        <v>376</v>
      </c>
      <c r="P83" s="107" t="s">
        <v>376</v>
      </c>
      <c r="Q83" s="107" t="s">
        <v>376</v>
      </c>
      <c r="R83" s="354" t="s">
        <v>376</v>
      </c>
      <c r="S83" s="107" t="s">
        <v>376</v>
      </c>
      <c r="T83" s="317"/>
      <c r="U83" s="317"/>
      <c r="V83" s="317"/>
      <c r="W83" s="317"/>
      <c r="X83" s="317"/>
      <c r="Y83" s="317"/>
      <c r="Z83" s="317"/>
    </row>
    <row r="84" ht="12.75" customHeight="1">
      <c r="A84" s="317"/>
      <c r="B84" s="317"/>
      <c r="C84" s="330" t="s">
        <v>4092</v>
      </c>
      <c r="D84" s="330"/>
      <c r="E84" s="350" t="s">
        <v>4093</v>
      </c>
      <c r="F84" s="107" t="s">
        <v>376</v>
      </c>
      <c r="G84" s="107" t="s">
        <v>547</v>
      </c>
      <c r="H84" s="107" t="s">
        <v>376</v>
      </c>
      <c r="I84" s="107" t="s">
        <v>376</v>
      </c>
      <c r="J84" s="353" t="s">
        <v>376</v>
      </c>
      <c r="K84" s="107" t="s">
        <v>376</v>
      </c>
      <c r="L84" s="107" t="s">
        <v>376</v>
      </c>
      <c r="M84" s="354" t="s">
        <v>376</v>
      </c>
      <c r="N84" s="354" t="s">
        <v>376</v>
      </c>
      <c r="O84" s="107" t="s">
        <v>376</v>
      </c>
      <c r="P84" s="107" t="s">
        <v>376</v>
      </c>
      <c r="Q84" s="107" t="s">
        <v>376</v>
      </c>
      <c r="R84" s="354" t="s">
        <v>376</v>
      </c>
      <c r="S84" s="107" t="s">
        <v>376</v>
      </c>
      <c r="T84" s="317"/>
      <c r="U84" s="317"/>
      <c r="V84" s="317"/>
      <c r="W84" s="317"/>
      <c r="X84" s="317"/>
      <c r="Y84" s="317"/>
      <c r="Z84" s="317"/>
    </row>
    <row r="85" ht="12.75" customHeight="1">
      <c r="A85" s="317"/>
      <c r="B85" s="317"/>
      <c r="C85" s="330" t="s">
        <v>4094</v>
      </c>
      <c r="D85" s="330"/>
      <c r="E85" s="350" t="s">
        <v>4095</v>
      </c>
      <c r="F85" s="107" t="s">
        <v>376</v>
      </c>
      <c r="G85" s="107">
        <v>13.0</v>
      </c>
      <c r="H85" s="107" t="s">
        <v>376</v>
      </c>
      <c r="I85" s="107" t="s">
        <v>376</v>
      </c>
      <c r="J85" s="353" t="s">
        <v>376</v>
      </c>
      <c r="K85" s="107" t="s">
        <v>376</v>
      </c>
      <c r="L85" s="107" t="s">
        <v>376</v>
      </c>
      <c r="M85" s="354" t="s">
        <v>376</v>
      </c>
      <c r="N85" s="354" t="s">
        <v>376</v>
      </c>
      <c r="O85" s="107" t="s">
        <v>376</v>
      </c>
      <c r="P85" s="107" t="s">
        <v>376</v>
      </c>
      <c r="Q85" s="107" t="s">
        <v>376</v>
      </c>
      <c r="R85" s="354" t="s">
        <v>376</v>
      </c>
      <c r="S85" s="107" t="s">
        <v>376</v>
      </c>
      <c r="T85" s="317"/>
      <c r="U85" s="317"/>
      <c r="V85" s="317"/>
      <c r="W85" s="317"/>
      <c r="X85" s="317"/>
      <c r="Y85" s="317"/>
      <c r="Z85" s="317"/>
    </row>
    <row r="86" ht="12.75" customHeight="1">
      <c r="A86" s="317"/>
      <c r="B86" s="317"/>
      <c r="C86" s="330" t="s">
        <v>4096</v>
      </c>
      <c r="D86" s="330"/>
      <c r="E86" s="350" t="s">
        <v>4097</v>
      </c>
      <c r="F86" s="107" t="s">
        <v>376</v>
      </c>
      <c r="G86" s="107" t="s">
        <v>550</v>
      </c>
      <c r="H86" s="107" t="s">
        <v>376</v>
      </c>
      <c r="I86" s="107" t="s">
        <v>376</v>
      </c>
      <c r="J86" s="353" t="s">
        <v>376</v>
      </c>
      <c r="K86" s="107" t="s">
        <v>376</v>
      </c>
      <c r="L86" s="107" t="s">
        <v>376</v>
      </c>
      <c r="M86" s="354" t="s">
        <v>376</v>
      </c>
      <c r="N86" s="354" t="s">
        <v>376</v>
      </c>
      <c r="O86" s="107" t="s">
        <v>376</v>
      </c>
      <c r="P86" s="107" t="s">
        <v>376</v>
      </c>
      <c r="Q86" s="107" t="s">
        <v>376</v>
      </c>
      <c r="R86" s="354" t="s">
        <v>376</v>
      </c>
      <c r="S86" s="107" t="s">
        <v>376</v>
      </c>
      <c r="T86" s="317"/>
      <c r="U86" s="317"/>
      <c r="V86" s="317"/>
      <c r="W86" s="317"/>
      <c r="X86" s="317"/>
      <c r="Y86" s="317"/>
      <c r="Z86" s="317"/>
    </row>
    <row r="87" ht="12.75" customHeight="1">
      <c r="A87" s="317"/>
      <c r="B87" s="317"/>
      <c r="C87" s="347" t="s">
        <v>4098</v>
      </c>
      <c r="D87" s="347"/>
      <c r="E87" s="360" t="s">
        <v>4099</v>
      </c>
      <c r="F87" s="137" t="s">
        <v>376</v>
      </c>
      <c r="G87" s="137">
        <v>18.0</v>
      </c>
      <c r="H87" s="137" t="s">
        <v>376</v>
      </c>
      <c r="I87" s="137" t="s">
        <v>376</v>
      </c>
      <c r="J87" s="373" t="s">
        <v>376</v>
      </c>
      <c r="K87" s="137" t="s">
        <v>376</v>
      </c>
      <c r="L87" s="137" t="s">
        <v>376</v>
      </c>
      <c r="M87" s="374" t="s">
        <v>376</v>
      </c>
      <c r="N87" s="374" t="s">
        <v>376</v>
      </c>
      <c r="O87" s="137" t="s">
        <v>376</v>
      </c>
      <c r="P87" s="137" t="s">
        <v>376</v>
      </c>
      <c r="Q87" s="137" t="s">
        <v>376</v>
      </c>
      <c r="R87" s="374" t="s">
        <v>376</v>
      </c>
      <c r="S87" s="137" t="s">
        <v>376</v>
      </c>
      <c r="T87" s="317"/>
      <c r="U87" s="317"/>
      <c r="V87" s="317"/>
      <c r="W87" s="317"/>
      <c r="X87" s="317"/>
      <c r="Y87" s="317"/>
      <c r="Z87" s="317"/>
    </row>
    <row r="88" ht="12.75" customHeight="1">
      <c r="A88" s="317"/>
      <c r="B88" s="317"/>
      <c r="C88" s="330" t="s">
        <v>3849</v>
      </c>
      <c r="D88" s="330"/>
      <c r="E88" s="350" t="s">
        <v>4100</v>
      </c>
      <c r="F88" s="291" t="s">
        <v>45</v>
      </c>
      <c r="G88" s="291" t="s">
        <v>45</v>
      </c>
      <c r="H88" s="291"/>
      <c r="I88" s="291"/>
      <c r="J88" s="375" t="s">
        <v>45</v>
      </c>
      <c r="K88" s="376" t="s">
        <v>45</v>
      </c>
      <c r="L88" s="376" t="s">
        <v>45</v>
      </c>
      <c r="M88" s="377" t="s">
        <v>45</v>
      </c>
      <c r="N88" s="377" t="s">
        <v>45</v>
      </c>
      <c r="O88" s="376" t="s">
        <v>45</v>
      </c>
      <c r="P88" s="376" t="s">
        <v>45</v>
      </c>
      <c r="Q88" s="376" t="s">
        <v>45</v>
      </c>
      <c r="R88" s="377" t="s">
        <v>45</v>
      </c>
      <c r="S88" s="376" t="s">
        <v>45</v>
      </c>
      <c r="T88" s="317"/>
      <c r="U88" s="317"/>
      <c r="V88" s="317"/>
      <c r="W88" s="317"/>
      <c r="X88" s="317"/>
      <c r="Y88" s="317"/>
      <c r="Z88" s="317"/>
    </row>
    <row r="89" ht="12.75" customHeight="1">
      <c r="A89" s="317"/>
      <c r="B89" s="317"/>
      <c r="C89" s="330" t="s">
        <v>3850</v>
      </c>
      <c r="D89" s="330"/>
      <c r="E89" s="350" t="s">
        <v>4101</v>
      </c>
      <c r="F89" s="107" t="s">
        <v>445</v>
      </c>
      <c r="G89" s="107" t="s">
        <v>445</v>
      </c>
      <c r="H89" s="107"/>
      <c r="I89" s="107"/>
      <c r="J89" s="353" t="s">
        <v>446</v>
      </c>
      <c r="K89" s="107" t="s">
        <v>446</v>
      </c>
      <c r="L89" s="107" t="s">
        <v>446</v>
      </c>
      <c r="M89" s="354" t="s">
        <v>446</v>
      </c>
      <c r="N89" s="354" t="s">
        <v>446</v>
      </c>
      <c r="O89" s="107" t="s">
        <v>446</v>
      </c>
      <c r="P89" s="107" t="s">
        <v>446</v>
      </c>
      <c r="Q89" s="107" t="s">
        <v>446</v>
      </c>
      <c r="R89" s="354" t="s">
        <v>446</v>
      </c>
      <c r="S89" s="107" t="s">
        <v>446</v>
      </c>
      <c r="T89" s="317"/>
      <c r="U89" s="317"/>
      <c r="V89" s="317"/>
      <c r="W89" s="317"/>
      <c r="X89" s="317"/>
      <c r="Y89" s="317"/>
      <c r="Z89" s="317"/>
    </row>
    <row r="90" ht="12.75" customHeight="1">
      <c r="A90" s="317"/>
      <c r="B90" s="317"/>
      <c r="C90" s="330" t="s">
        <v>3851</v>
      </c>
      <c r="D90" s="330"/>
      <c r="E90" s="350" t="s">
        <v>4102</v>
      </c>
      <c r="F90" s="107" t="s">
        <v>449</v>
      </c>
      <c r="G90" s="107" t="s">
        <v>449</v>
      </c>
      <c r="H90" s="107"/>
      <c r="I90" s="107"/>
      <c r="J90" s="353" t="s">
        <v>450</v>
      </c>
      <c r="K90" s="107" t="s">
        <v>450</v>
      </c>
      <c r="L90" s="107" t="s">
        <v>450</v>
      </c>
      <c r="M90" s="354" t="s">
        <v>450</v>
      </c>
      <c r="N90" s="354" t="s">
        <v>450</v>
      </c>
      <c r="O90" s="107" t="s">
        <v>450</v>
      </c>
      <c r="P90" s="107" t="s">
        <v>450</v>
      </c>
      <c r="Q90" s="107" t="s">
        <v>450</v>
      </c>
      <c r="R90" s="354" t="s">
        <v>450</v>
      </c>
      <c r="S90" s="107" t="s">
        <v>450</v>
      </c>
      <c r="T90" s="317"/>
      <c r="U90" s="317"/>
      <c r="V90" s="317"/>
      <c r="W90" s="317"/>
      <c r="X90" s="317"/>
      <c r="Y90" s="317"/>
      <c r="Z90" s="317"/>
    </row>
    <row r="91" ht="12.75" customHeight="1">
      <c r="A91" s="317"/>
      <c r="B91" s="317"/>
      <c r="C91" s="330" t="s">
        <v>3852</v>
      </c>
      <c r="D91" s="330"/>
      <c r="E91" s="350" t="s">
        <v>4103</v>
      </c>
      <c r="F91" s="107" t="s">
        <v>453</v>
      </c>
      <c r="G91" s="107" t="s">
        <v>453</v>
      </c>
      <c r="H91" s="107"/>
      <c r="I91" s="107"/>
      <c r="J91" s="353" t="s">
        <v>452</v>
      </c>
      <c r="K91" s="107" t="s">
        <v>452</v>
      </c>
      <c r="L91" s="107" t="s">
        <v>452</v>
      </c>
      <c r="M91" s="354" t="s">
        <v>452</v>
      </c>
      <c r="N91" s="354" t="s">
        <v>452</v>
      </c>
      <c r="O91" s="107" t="s">
        <v>452</v>
      </c>
      <c r="P91" s="107" t="s">
        <v>452</v>
      </c>
      <c r="Q91" s="107" t="s">
        <v>452</v>
      </c>
      <c r="R91" s="354" t="s">
        <v>452</v>
      </c>
      <c r="S91" s="107" t="s">
        <v>452</v>
      </c>
      <c r="T91" s="317"/>
      <c r="U91" s="317"/>
      <c r="V91" s="317"/>
      <c r="W91" s="317"/>
      <c r="X91" s="317"/>
      <c r="Y91" s="317"/>
      <c r="Z91" s="317"/>
    </row>
    <row r="92" ht="12.75" customHeight="1">
      <c r="A92" s="317"/>
      <c r="B92" s="317"/>
      <c r="C92" s="330" t="s">
        <v>3853</v>
      </c>
      <c r="D92" s="330"/>
      <c r="E92" s="350" t="s">
        <v>4104</v>
      </c>
      <c r="F92" s="107" t="s">
        <v>456</v>
      </c>
      <c r="G92" s="107" t="s">
        <v>456</v>
      </c>
      <c r="H92" s="107"/>
      <c r="I92" s="107"/>
      <c r="J92" s="353" t="s">
        <v>455</v>
      </c>
      <c r="K92" s="107" t="s">
        <v>455</v>
      </c>
      <c r="L92" s="107" t="s">
        <v>455</v>
      </c>
      <c r="M92" s="354" t="s">
        <v>455</v>
      </c>
      <c r="N92" s="354" t="s">
        <v>455</v>
      </c>
      <c r="O92" s="107" t="s">
        <v>455</v>
      </c>
      <c r="P92" s="107" t="s">
        <v>455</v>
      </c>
      <c r="Q92" s="107" t="s">
        <v>455</v>
      </c>
      <c r="R92" s="354" t="s">
        <v>455</v>
      </c>
      <c r="S92" s="107" t="s">
        <v>455</v>
      </c>
      <c r="T92" s="317"/>
      <c r="U92" s="317"/>
      <c r="V92" s="317"/>
      <c r="W92" s="317"/>
      <c r="X92" s="317"/>
      <c r="Y92" s="317"/>
      <c r="Z92" s="317"/>
    </row>
    <row r="93" ht="12.75" customHeight="1">
      <c r="A93" s="317"/>
      <c r="B93" s="317"/>
      <c r="C93" s="330" t="s">
        <v>3854</v>
      </c>
      <c r="D93" s="330"/>
      <c r="E93" s="350" t="s">
        <v>4105</v>
      </c>
      <c r="F93" s="107">
        <v>0.2484652591411035</v>
      </c>
      <c r="G93" s="107">
        <v>0.42652202287695196</v>
      </c>
      <c r="H93" s="107"/>
      <c r="I93" s="107"/>
      <c r="J93" s="353">
        <v>0.0</v>
      </c>
      <c r="K93" s="107">
        <v>0.0</v>
      </c>
      <c r="L93" s="107">
        <v>0.0</v>
      </c>
      <c r="M93" s="354">
        <v>0.0</v>
      </c>
      <c r="N93" s="354">
        <v>0.0</v>
      </c>
      <c r="O93" s="107">
        <v>0.0</v>
      </c>
      <c r="P93" s="107">
        <v>0.0</v>
      </c>
      <c r="Q93" s="107">
        <v>0.0</v>
      </c>
      <c r="R93" s="354">
        <v>0.0</v>
      </c>
      <c r="S93" s="107">
        <v>0.0</v>
      </c>
      <c r="T93" s="317"/>
      <c r="U93" s="317"/>
      <c r="V93" s="317"/>
      <c r="W93" s="317"/>
      <c r="X93" s="317"/>
      <c r="Y93" s="317"/>
      <c r="Z93" s="317"/>
    </row>
    <row r="94" ht="12.75" customHeight="1">
      <c r="A94" s="317"/>
      <c r="B94" s="317"/>
      <c r="C94" s="330" t="s">
        <v>3855</v>
      </c>
      <c r="D94" s="330"/>
      <c r="E94" s="350" t="s">
        <v>4106</v>
      </c>
      <c r="F94" s="107">
        <v>0.4</v>
      </c>
      <c r="G94" s="107">
        <v>0.8</v>
      </c>
      <c r="H94" s="107"/>
      <c r="I94" s="107"/>
      <c r="J94" s="368">
        <v>1.0</v>
      </c>
      <c r="K94" s="369">
        <v>1.0</v>
      </c>
      <c r="L94" s="369">
        <v>1.0</v>
      </c>
      <c r="M94" s="370">
        <v>1.0</v>
      </c>
      <c r="N94" s="370">
        <v>1.0</v>
      </c>
      <c r="O94" s="371">
        <v>1.0</v>
      </c>
      <c r="P94" s="371">
        <v>1.0</v>
      </c>
      <c r="Q94" s="371">
        <v>1.0</v>
      </c>
      <c r="R94" s="372">
        <v>1.0</v>
      </c>
      <c r="S94" s="371">
        <v>1.0</v>
      </c>
      <c r="T94" s="317"/>
      <c r="U94" s="317"/>
      <c r="V94" s="317"/>
      <c r="W94" s="317"/>
      <c r="X94" s="317"/>
      <c r="Y94" s="317"/>
      <c r="Z94" s="317"/>
    </row>
    <row r="95" ht="12.75" customHeight="1">
      <c r="A95" s="317"/>
      <c r="B95" s="317"/>
      <c r="C95" s="330" t="s">
        <v>3856</v>
      </c>
      <c r="D95" s="330"/>
      <c r="E95" s="350" t="s">
        <v>4107</v>
      </c>
      <c r="F95" s="107" t="s">
        <v>462</v>
      </c>
      <c r="G95" s="107" t="s">
        <v>462</v>
      </c>
      <c r="H95" s="107"/>
      <c r="I95" s="107"/>
      <c r="J95" s="353" t="s">
        <v>461</v>
      </c>
      <c r="K95" s="107" t="s">
        <v>461</v>
      </c>
      <c r="L95" s="107" t="s">
        <v>461</v>
      </c>
      <c r="M95" s="354" t="s">
        <v>461</v>
      </c>
      <c r="N95" s="354" t="s">
        <v>461</v>
      </c>
      <c r="O95" s="107" t="s">
        <v>461</v>
      </c>
      <c r="P95" s="107" t="s">
        <v>461</v>
      </c>
      <c r="Q95" s="107" t="s">
        <v>461</v>
      </c>
      <c r="R95" s="354" t="s">
        <v>461</v>
      </c>
      <c r="S95" s="107" t="s">
        <v>461</v>
      </c>
      <c r="T95" s="317"/>
      <c r="U95" s="317"/>
      <c r="V95" s="317"/>
      <c r="W95" s="317"/>
      <c r="X95" s="317"/>
      <c r="Y95" s="317"/>
      <c r="Z95" s="317"/>
    </row>
    <row r="96" ht="12.75" customHeight="1">
      <c r="A96" s="317"/>
      <c r="B96" s="317"/>
      <c r="C96" s="330" t="s">
        <v>3857</v>
      </c>
      <c r="D96" s="330"/>
      <c r="E96" s="350" t="s">
        <v>4108</v>
      </c>
      <c r="F96" s="107">
        <v>8000.0</v>
      </c>
      <c r="G96" s="107">
        <v>10000.0</v>
      </c>
      <c r="H96" s="107"/>
      <c r="I96" s="107"/>
      <c r="J96" s="353">
        <v>7000.0</v>
      </c>
      <c r="K96" s="107">
        <v>7000.0</v>
      </c>
      <c r="L96" s="107">
        <v>7000.0</v>
      </c>
      <c r="M96" s="354">
        <v>7000.0</v>
      </c>
      <c r="N96" s="354">
        <v>7000.0</v>
      </c>
      <c r="O96" s="107">
        <v>7000.0</v>
      </c>
      <c r="P96" s="107">
        <v>7000.0</v>
      </c>
      <c r="Q96" s="107">
        <v>7000.0</v>
      </c>
      <c r="R96" s="354">
        <v>7000.0</v>
      </c>
      <c r="S96" s="107">
        <v>7000.0</v>
      </c>
      <c r="T96" s="317"/>
      <c r="U96" s="317"/>
      <c r="V96" s="317"/>
      <c r="W96" s="317"/>
      <c r="X96" s="317"/>
      <c r="Y96" s="317"/>
      <c r="Z96" s="317"/>
    </row>
    <row r="97" ht="12.75" customHeight="1">
      <c r="A97" s="317"/>
      <c r="B97" s="317"/>
      <c r="C97" s="330" t="s">
        <v>3858</v>
      </c>
      <c r="D97" s="330"/>
      <c r="E97" s="350" t="s">
        <v>4109</v>
      </c>
      <c r="F97" s="107">
        <v>12.0</v>
      </c>
      <c r="G97" s="107">
        <v>12.0</v>
      </c>
      <c r="H97" s="107"/>
      <c r="I97" s="107"/>
      <c r="J97" s="353">
        <v>12.0</v>
      </c>
      <c r="K97" s="107">
        <v>12.0</v>
      </c>
      <c r="L97" s="107">
        <v>12.0</v>
      </c>
      <c r="M97" s="354">
        <v>12.0</v>
      </c>
      <c r="N97" s="354">
        <v>12.0</v>
      </c>
      <c r="O97" s="107">
        <v>12.0</v>
      </c>
      <c r="P97" s="107">
        <v>12.0</v>
      </c>
      <c r="Q97" s="107">
        <v>12.0</v>
      </c>
      <c r="R97" s="354">
        <v>12.0</v>
      </c>
      <c r="S97" s="107">
        <v>12.0</v>
      </c>
      <c r="T97" s="317"/>
      <c r="U97" s="317"/>
      <c r="V97" s="317"/>
      <c r="W97" s="317"/>
      <c r="X97" s="317"/>
      <c r="Y97" s="317"/>
      <c r="Z97" s="317"/>
    </row>
    <row r="98" ht="12.75" customHeight="1">
      <c r="A98" s="317"/>
      <c r="B98" s="317"/>
      <c r="C98" s="330" t="s">
        <v>3859</v>
      </c>
      <c r="D98" s="330"/>
      <c r="E98" s="350" t="s">
        <v>4110</v>
      </c>
      <c r="F98" s="107">
        <v>12.0</v>
      </c>
      <c r="G98" s="107">
        <v>12.0</v>
      </c>
      <c r="H98" s="107"/>
      <c r="I98" s="107"/>
      <c r="J98" s="353">
        <v>12.0</v>
      </c>
      <c r="K98" s="107">
        <v>12.0</v>
      </c>
      <c r="L98" s="107">
        <v>12.0</v>
      </c>
      <c r="M98" s="354">
        <v>12.0</v>
      </c>
      <c r="N98" s="354">
        <v>12.0</v>
      </c>
      <c r="O98" s="107">
        <v>12.0</v>
      </c>
      <c r="P98" s="107">
        <v>12.0</v>
      </c>
      <c r="Q98" s="107">
        <v>12.0</v>
      </c>
      <c r="R98" s="354">
        <v>12.0</v>
      </c>
      <c r="S98" s="107">
        <v>12.0</v>
      </c>
      <c r="T98" s="317"/>
      <c r="U98" s="317"/>
      <c r="V98" s="317"/>
      <c r="W98" s="317"/>
      <c r="X98" s="317"/>
      <c r="Y98" s="317"/>
      <c r="Z98" s="317"/>
    </row>
    <row r="99" ht="12.75" customHeight="1">
      <c r="A99" s="317"/>
      <c r="B99" s="317"/>
      <c r="C99" s="330" t="s">
        <v>3860</v>
      </c>
      <c r="D99" s="330"/>
      <c r="E99" s="350" t="s">
        <v>4111</v>
      </c>
      <c r="F99" s="107" t="s">
        <v>468</v>
      </c>
      <c r="G99" s="107" t="s">
        <v>467</v>
      </c>
      <c r="H99" s="107"/>
      <c r="I99" s="107"/>
      <c r="J99" s="353" t="s">
        <v>467</v>
      </c>
      <c r="K99" s="107" t="s">
        <v>467</v>
      </c>
      <c r="L99" s="107" t="s">
        <v>467</v>
      </c>
      <c r="M99" s="354" t="s">
        <v>467</v>
      </c>
      <c r="N99" s="354" t="s">
        <v>467</v>
      </c>
      <c r="O99" s="107" t="s">
        <v>467</v>
      </c>
      <c r="P99" s="107" t="s">
        <v>467</v>
      </c>
      <c r="Q99" s="107" t="s">
        <v>467</v>
      </c>
      <c r="R99" s="354" t="s">
        <v>467</v>
      </c>
      <c r="S99" s="107" t="s">
        <v>467</v>
      </c>
      <c r="T99" s="317"/>
      <c r="U99" s="317"/>
      <c r="V99" s="317"/>
      <c r="W99" s="317"/>
      <c r="X99" s="317"/>
      <c r="Y99" s="317"/>
      <c r="Z99" s="317"/>
    </row>
    <row r="100" ht="12.75" customHeight="1">
      <c r="A100" s="317"/>
      <c r="B100" s="317"/>
      <c r="C100" s="330" t="s">
        <v>3861</v>
      </c>
      <c r="D100" s="330"/>
      <c r="E100" s="350" t="s">
        <v>4112</v>
      </c>
      <c r="F100" s="107">
        <v>0.1</v>
      </c>
      <c r="G100" s="107">
        <v>0.2</v>
      </c>
      <c r="H100" s="107"/>
      <c r="I100" s="107"/>
      <c r="J100" s="353">
        <v>0.5</v>
      </c>
      <c r="K100" s="107">
        <v>0.5</v>
      </c>
      <c r="L100" s="107">
        <v>0.5</v>
      </c>
      <c r="M100" s="354">
        <v>0.5</v>
      </c>
      <c r="N100" s="354">
        <v>0.5</v>
      </c>
      <c r="O100" s="107">
        <v>0.5</v>
      </c>
      <c r="P100" s="107">
        <v>0.5</v>
      </c>
      <c r="Q100" s="107">
        <v>0.5</v>
      </c>
      <c r="R100" s="354">
        <v>0.5</v>
      </c>
      <c r="S100" s="107">
        <v>0.5</v>
      </c>
      <c r="T100" s="317"/>
      <c r="U100" s="317"/>
      <c r="V100" s="317"/>
      <c r="W100" s="317"/>
      <c r="X100" s="317"/>
      <c r="Y100" s="317"/>
      <c r="Z100" s="317"/>
    </row>
    <row r="101" ht="12.75" customHeight="1">
      <c r="A101" s="317"/>
      <c r="B101" s="317"/>
      <c r="C101" s="330" t="s">
        <v>3862</v>
      </c>
      <c r="D101" s="330"/>
      <c r="E101" s="350" t="s">
        <v>4113</v>
      </c>
      <c r="F101" s="107">
        <v>4500.0</v>
      </c>
      <c r="G101" s="107">
        <v>2100.0</v>
      </c>
      <c r="H101" s="107"/>
      <c r="I101" s="107"/>
      <c r="J101" s="353">
        <v>4000.0</v>
      </c>
      <c r="K101" s="107">
        <v>4000.0</v>
      </c>
      <c r="L101" s="107">
        <v>4000.0</v>
      </c>
      <c r="M101" s="354">
        <v>4000.0</v>
      </c>
      <c r="N101" s="354">
        <v>4000.0</v>
      </c>
      <c r="O101" s="107">
        <v>4000.0</v>
      </c>
      <c r="P101" s="107">
        <v>4000.0</v>
      </c>
      <c r="Q101" s="107">
        <v>4000.0</v>
      </c>
      <c r="R101" s="354">
        <v>4000.0</v>
      </c>
      <c r="S101" s="107">
        <v>4000.0</v>
      </c>
      <c r="T101" s="317"/>
      <c r="U101" s="317"/>
      <c r="V101" s="317"/>
      <c r="W101" s="317"/>
      <c r="X101" s="317"/>
      <c r="Y101" s="317"/>
      <c r="Z101" s="317"/>
    </row>
    <row r="102" ht="12.75" customHeight="1">
      <c r="A102" s="317"/>
      <c r="B102" s="317"/>
      <c r="C102" s="330" t="s">
        <v>3863</v>
      </c>
      <c r="D102" s="330"/>
      <c r="E102" s="350" t="s">
        <v>4114</v>
      </c>
      <c r="F102" s="107">
        <v>300.0</v>
      </c>
      <c r="G102" s="107">
        <v>500.0</v>
      </c>
      <c r="H102" s="107"/>
      <c r="I102" s="107"/>
      <c r="J102" s="353">
        <v>900.0</v>
      </c>
      <c r="K102" s="107">
        <v>900.0</v>
      </c>
      <c r="L102" s="107">
        <v>900.0</v>
      </c>
      <c r="M102" s="354">
        <v>900.0</v>
      </c>
      <c r="N102" s="354">
        <v>900.0</v>
      </c>
      <c r="O102" s="107">
        <v>900.0</v>
      </c>
      <c r="P102" s="107">
        <v>900.0</v>
      </c>
      <c r="Q102" s="107">
        <v>900.0</v>
      </c>
      <c r="R102" s="354">
        <v>900.0</v>
      </c>
      <c r="S102" s="107">
        <v>900.0</v>
      </c>
      <c r="T102" s="317"/>
      <c r="U102" s="317"/>
      <c r="V102" s="317"/>
      <c r="W102" s="317"/>
      <c r="X102" s="317"/>
      <c r="Y102" s="317"/>
      <c r="Z102" s="317"/>
    </row>
    <row r="103" ht="12.75" customHeight="1">
      <c r="A103" s="317"/>
      <c r="B103" s="317"/>
      <c r="C103" s="330" t="s">
        <v>3864</v>
      </c>
      <c r="D103" s="330"/>
      <c r="E103" s="350" t="s">
        <v>4115</v>
      </c>
      <c r="F103" s="107">
        <v>0.7</v>
      </c>
      <c r="G103" s="107">
        <v>0.88</v>
      </c>
      <c r="H103" s="107"/>
      <c r="I103" s="107"/>
      <c r="J103" s="353">
        <v>0.8</v>
      </c>
      <c r="K103" s="107">
        <v>0.8</v>
      </c>
      <c r="L103" s="107">
        <v>0.8</v>
      </c>
      <c r="M103" s="354">
        <v>0.8</v>
      </c>
      <c r="N103" s="354">
        <v>0.8</v>
      </c>
      <c r="O103" s="107">
        <v>0.8</v>
      </c>
      <c r="P103" s="107">
        <v>0.8</v>
      </c>
      <c r="Q103" s="107">
        <v>0.8</v>
      </c>
      <c r="R103" s="354">
        <v>0.8</v>
      </c>
      <c r="S103" s="107">
        <v>0.8</v>
      </c>
      <c r="T103" s="317"/>
      <c r="U103" s="317"/>
      <c r="V103" s="317"/>
      <c r="W103" s="317"/>
      <c r="X103" s="317"/>
      <c r="Y103" s="317"/>
      <c r="Z103" s="317"/>
    </row>
    <row r="104" ht="12.75" customHeight="1">
      <c r="A104" s="317"/>
      <c r="B104" s="317"/>
      <c r="C104" s="330" t="s">
        <v>3865</v>
      </c>
      <c r="D104" s="330"/>
      <c r="E104" s="350" t="s">
        <v>4116</v>
      </c>
      <c r="F104" s="107">
        <v>7.0</v>
      </c>
      <c r="G104" s="107">
        <v>1.0</v>
      </c>
      <c r="H104" s="107"/>
      <c r="I104" s="107"/>
      <c r="J104" s="353">
        <v>8.0</v>
      </c>
      <c r="K104" s="107">
        <v>8.0</v>
      </c>
      <c r="L104" s="107">
        <v>8.0</v>
      </c>
      <c r="M104" s="354">
        <v>8.0</v>
      </c>
      <c r="N104" s="354">
        <v>8.0</v>
      </c>
      <c r="O104" s="107">
        <v>8.0</v>
      </c>
      <c r="P104" s="107">
        <v>8.0</v>
      </c>
      <c r="Q104" s="107">
        <v>8.0</v>
      </c>
      <c r="R104" s="354">
        <v>8.0</v>
      </c>
      <c r="S104" s="107">
        <v>8.0</v>
      </c>
      <c r="T104" s="317"/>
      <c r="U104" s="317"/>
      <c r="V104" s="317"/>
      <c r="W104" s="317"/>
      <c r="X104" s="317"/>
      <c r="Y104" s="317"/>
      <c r="Z104" s="317"/>
    </row>
    <row r="105" ht="12.75" customHeight="1">
      <c r="A105" s="317"/>
      <c r="B105" s="317"/>
      <c r="C105" s="330" t="s">
        <v>3866</v>
      </c>
      <c r="D105" s="330"/>
      <c r="E105" s="350" t="s">
        <v>4117</v>
      </c>
      <c r="F105" s="107">
        <v>14.0</v>
      </c>
      <c r="G105" s="107">
        <v>13.0</v>
      </c>
      <c r="H105" s="107"/>
      <c r="I105" s="107"/>
      <c r="J105" s="353">
        <v>12.0</v>
      </c>
      <c r="K105" s="107">
        <v>12.0</v>
      </c>
      <c r="L105" s="107">
        <v>12.0</v>
      </c>
      <c r="M105" s="354">
        <v>12.0</v>
      </c>
      <c r="N105" s="354">
        <v>12.0</v>
      </c>
      <c r="O105" s="107">
        <v>12.0</v>
      </c>
      <c r="P105" s="107">
        <v>12.0</v>
      </c>
      <c r="Q105" s="107">
        <v>12.0</v>
      </c>
      <c r="R105" s="354">
        <v>12.0</v>
      </c>
      <c r="S105" s="107">
        <v>12.0</v>
      </c>
      <c r="T105" s="317"/>
      <c r="U105" s="317"/>
      <c r="V105" s="317"/>
      <c r="W105" s="317"/>
      <c r="X105" s="317"/>
      <c r="Y105" s="317"/>
      <c r="Z105" s="317"/>
    </row>
    <row r="106" ht="12.75" customHeight="1">
      <c r="A106" s="317"/>
      <c r="B106" s="317"/>
      <c r="C106" s="330" t="s">
        <v>3867</v>
      </c>
      <c r="D106" s="330"/>
      <c r="E106" s="350" t="s">
        <v>4118</v>
      </c>
      <c r="F106" s="107" t="s">
        <v>477</v>
      </c>
      <c r="G106" s="107" t="s">
        <v>477</v>
      </c>
      <c r="H106" s="107"/>
      <c r="I106" s="107"/>
      <c r="J106" s="353" t="s">
        <v>477</v>
      </c>
      <c r="K106" s="107" t="s">
        <v>477</v>
      </c>
      <c r="L106" s="107" t="s">
        <v>477</v>
      </c>
      <c r="M106" s="354" t="s">
        <v>477</v>
      </c>
      <c r="N106" s="354" t="s">
        <v>477</v>
      </c>
      <c r="O106" s="107" t="s">
        <v>477</v>
      </c>
      <c r="P106" s="107" t="s">
        <v>477</v>
      </c>
      <c r="Q106" s="107" t="s">
        <v>477</v>
      </c>
      <c r="R106" s="354" t="s">
        <v>477</v>
      </c>
      <c r="S106" s="107" t="s">
        <v>477</v>
      </c>
      <c r="T106" s="317"/>
      <c r="U106" s="317"/>
      <c r="V106" s="317"/>
      <c r="W106" s="317"/>
      <c r="X106" s="317"/>
      <c r="Y106" s="317"/>
      <c r="Z106" s="317"/>
    </row>
    <row r="107" ht="12.75" customHeight="1">
      <c r="A107" s="317"/>
      <c r="B107" s="317"/>
      <c r="C107" s="330" t="s">
        <v>3868</v>
      </c>
      <c r="D107" s="330"/>
      <c r="E107" s="350" t="s">
        <v>4119</v>
      </c>
      <c r="F107" s="107">
        <v>1.0</v>
      </c>
      <c r="G107" s="107">
        <v>1.0</v>
      </c>
      <c r="H107" s="107"/>
      <c r="I107" s="107"/>
      <c r="J107" s="353">
        <v>1.0</v>
      </c>
      <c r="K107" s="107">
        <v>1.0</v>
      </c>
      <c r="L107" s="107">
        <v>1.0</v>
      </c>
      <c r="M107" s="354">
        <v>1.0</v>
      </c>
      <c r="N107" s="354">
        <v>1.0</v>
      </c>
      <c r="O107" s="107">
        <v>1.0</v>
      </c>
      <c r="P107" s="107">
        <v>1.0</v>
      </c>
      <c r="Q107" s="107">
        <v>1.0</v>
      </c>
      <c r="R107" s="354">
        <v>1.0</v>
      </c>
      <c r="S107" s="107">
        <v>1.0</v>
      </c>
      <c r="T107" s="317"/>
      <c r="U107" s="317"/>
      <c r="V107" s="317"/>
      <c r="W107" s="317"/>
      <c r="X107" s="317"/>
      <c r="Y107" s="317"/>
      <c r="Z107" s="317"/>
    </row>
    <row r="108" ht="12.75" customHeight="1">
      <c r="A108" s="317"/>
      <c r="B108" s="317"/>
      <c r="C108" s="330" t="s">
        <v>3869</v>
      </c>
      <c r="D108" s="330"/>
      <c r="E108" s="350" t="s">
        <v>4120</v>
      </c>
      <c r="F108" s="107">
        <v>92.0</v>
      </c>
      <c r="G108" s="107">
        <v>52.0</v>
      </c>
      <c r="H108" s="107"/>
      <c r="I108" s="107"/>
      <c r="J108" s="353">
        <v>83.0</v>
      </c>
      <c r="K108" s="107">
        <v>83.0</v>
      </c>
      <c r="L108" s="107">
        <v>83.0</v>
      </c>
      <c r="M108" s="354">
        <v>83.0</v>
      </c>
      <c r="N108" s="354">
        <v>83.0</v>
      </c>
      <c r="O108" s="107">
        <v>83.0</v>
      </c>
      <c r="P108" s="107">
        <v>83.0</v>
      </c>
      <c r="Q108" s="107">
        <v>83.0</v>
      </c>
      <c r="R108" s="354">
        <v>83.0</v>
      </c>
      <c r="S108" s="107">
        <v>83.0</v>
      </c>
      <c r="T108" s="317"/>
      <c r="U108" s="317"/>
      <c r="V108" s="317"/>
      <c r="W108" s="317"/>
      <c r="X108" s="317"/>
      <c r="Y108" s="317"/>
      <c r="Z108" s="317"/>
    </row>
    <row r="109" ht="12.75" customHeight="1">
      <c r="A109" s="317"/>
      <c r="B109" s="317"/>
      <c r="C109" s="330" t="s">
        <v>3870</v>
      </c>
      <c r="D109" s="330"/>
      <c r="E109" s="350" t="s">
        <v>4121</v>
      </c>
      <c r="F109" s="107" t="s">
        <v>376</v>
      </c>
      <c r="G109" s="107" t="s">
        <v>462</v>
      </c>
      <c r="H109" s="107"/>
      <c r="I109" s="107"/>
      <c r="J109" s="353" t="s">
        <v>462</v>
      </c>
      <c r="K109" s="107" t="s">
        <v>462</v>
      </c>
      <c r="L109" s="107" t="s">
        <v>462</v>
      </c>
      <c r="M109" s="354" t="s">
        <v>462</v>
      </c>
      <c r="N109" s="354" t="s">
        <v>462</v>
      </c>
      <c r="O109" s="107" t="s">
        <v>462</v>
      </c>
      <c r="P109" s="107" t="s">
        <v>462</v>
      </c>
      <c r="Q109" s="107" t="s">
        <v>462</v>
      </c>
      <c r="R109" s="354" t="s">
        <v>462</v>
      </c>
      <c r="S109" s="107" t="s">
        <v>462</v>
      </c>
      <c r="T109" s="317"/>
      <c r="U109" s="317"/>
      <c r="V109" s="317"/>
      <c r="W109" s="317"/>
      <c r="X109" s="317"/>
      <c r="Y109" s="317"/>
      <c r="Z109" s="317"/>
    </row>
    <row r="110" ht="12.75" customHeight="1">
      <c r="A110" s="317"/>
      <c r="B110" s="317"/>
      <c r="C110" s="330" t="s">
        <v>3871</v>
      </c>
      <c r="D110" s="330"/>
      <c r="E110" s="350" t="s">
        <v>4122</v>
      </c>
      <c r="F110" s="107" t="s">
        <v>376</v>
      </c>
      <c r="G110" s="107">
        <v>0.8</v>
      </c>
      <c r="H110" s="107"/>
      <c r="I110" s="107"/>
      <c r="J110" s="353">
        <v>1.0</v>
      </c>
      <c r="K110" s="107">
        <v>1.0</v>
      </c>
      <c r="L110" s="107">
        <v>1.0</v>
      </c>
      <c r="M110" s="354">
        <v>1.0</v>
      </c>
      <c r="N110" s="354">
        <v>1.0</v>
      </c>
      <c r="O110" s="107">
        <v>1.0</v>
      </c>
      <c r="P110" s="107">
        <v>1.0</v>
      </c>
      <c r="Q110" s="107">
        <v>1.0</v>
      </c>
      <c r="R110" s="354">
        <v>1.0</v>
      </c>
      <c r="S110" s="107">
        <v>1.0</v>
      </c>
      <c r="T110" s="317"/>
      <c r="U110" s="317"/>
      <c r="V110" s="317"/>
      <c r="W110" s="317"/>
      <c r="X110" s="317"/>
      <c r="Y110" s="317"/>
      <c r="Z110" s="317"/>
    </row>
    <row r="111" ht="12.75" customHeight="1">
      <c r="A111" s="317"/>
      <c r="B111" s="317"/>
      <c r="C111" s="330" t="s">
        <v>3872</v>
      </c>
      <c r="D111" s="330"/>
      <c r="E111" s="350" t="s">
        <v>4123</v>
      </c>
      <c r="F111" s="107" t="s">
        <v>376</v>
      </c>
      <c r="G111" s="107">
        <v>1610.0</v>
      </c>
      <c r="H111" s="107"/>
      <c r="I111" s="107"/>
      <c r="J111" s="353">
        <v>2190.0</v>
      </c>
      <c r="K111" s="107">
        <v>2190.0</v>
      </c>
      <c r="L111" s="107">
        <v>2190.0</v>
      </c>
      <c r="M111" s="354">
        <v>2190.0</v>
      </c>
      <c r="N111" s="354">
        <v>2190.0</v>
      </c>
      <c r="O111" s="107">
        <v>2190.0</v>
      </c>
      <c r="P111" s="107">
        <v>2190.0</v>
      </c>
      <c r="Q111" s="107">
        <v>2190.0</v>
      </c>
      <c r="R111" s="354">
        <v>2190.0</v>
      </c>
      <c r="S111" s="107">
        <v>2190.0</v>
      </c>
      <c r="T111" s="317"/>
      <c r="U111" s="317"/>
      <c r="V111" s="317"/>
      <c r="W111" s="317"/>
      <c r="X111" s="317"/>
      <c r="Y111" s="317"/>
      <c r="Z111" s="317"/>
    </row>
    <row r="112" ht="12.75" customHeight="1">
      <c r="A112" s="317"/>
      <c r="B112" s="317"/>
      <c r="C112" s="330" t="s">
        <v>3873</v>
      </c>
      <c r="D112" s="330"/>
      <c r="E112" s="350" t="s">
        <v>4124</v>
      </c>
      <c r="F112" s="107" t="s">
        <v>487</v>
      </c>
      <c r="G112" s="107" t="s">
        <v>487</v>
      </c>
      <c r="H112" s="107"/>
      <c r="I112" s="107"/>
      <c r="J112" s="353" t="s">
        <v>488</v>
      </c>
      <c r="K112" s="107" t="s">
        <v>488</v>
      </c>
      <c r="L112" s="107" t="s">
        <v>488</v>
      </c>
      <c r="M112" s="354" t="s">
        <v>488</v>
      </c>
      <c r="N112" s="354" t="s">
        <v>488</v>
      </c>
      <c r="O112" s="107" t="s">
        <v>488</v>
      </c>
      <c r="P112" s="107" t="s">
        <v>488</v>
      </c>
      <c r="Q112" s="107" t="s">
        <v>488</v>
      </c>
      <c r="R112" s="354" t="s">
        <v>488</v>
      </c>
      <c r="S112" s="107" t="s">
        <v>488</v>
      </c>
      <c r="T112" s="317"/>
      <c r="U112" s="317"/>
      <c r="V112" s="317"/>
      <c r="W112" s="317"/>
      <c r="X112" s="317"/>
      <c r="Y112" s="317"/>
      <c r="Z112" s="317"/>
    </row>
    <row r="113" ht="12.75" customHeight="1">
      <c r="A113" s="317"/>
      <c r="B113" s="317"/>
      <c r="C113" s="330" t="s">
        <v>3874</v>
      </c>
      <c r="D113" s="330"/>
      <c r="E113" s="350" t="s">
        <v>4125</v>
      </c>
      <c r="F113" s="107" t="s">
        <v>492</v>
      </c>
      <c r="G113" s="107" t="s">
        <v>492</v>
      </c>
      <c r="H113" s="107"/>
      <c r="I113" s="107"/>
      <c r="J113" s="353" t="s">
        <v>491</v>
      </c>
      <c r="K113" s="107" t="s">
        <v>491</v>
      </c>
      <c r="L113" s="107" t="s">
        <v>491</v>
      </c>
      <c r="M113" s="354" t="s">
        <v>491</v>
      </c>
      <c r="N113" s="354" t="s">
        <v>491</v>
      </c>
      <c r="O113" s="107" t="s">
        <v>491</v>
      </c>
      <c r="P113" s="107" t="s">
        <v>491</v>
      </c>
      <c r="Q113" s="107" t="s">
        <v>491</v>
      </c>
      <c r="R113" s="354" t="s">
        <v>491</v>
      </c>
      <c r="S113" s="107" t="s">
        <v>491</v>
      </c>
      <c r="T113" s="317"/>
      <c r="U113" s="317"/>
      <c r="V113" s="317"/>
      <c r="W113" s="317"/>
      <c r="X113" s="317"/>
      <c r="Y113" s="317"/>
      <c r="Z113" s="317"/>
    </row>
    <row r="114" ht="12.75" customHeight="1">
      <c r="A114" s="317"/>
      <c r="B114" s="317"/>
      <c r="C114" s="330" t="s">
        <v>3875</v>
      </c>
      <c r="D114" s="330"/>
      <c r="E114" s="350" t="s">
        <v>4126</v>
      </c>
      <c r="F114" s="107" t="b">
        <v>0</v>
      </c>
      <c r="G114" s="107" t="b">
        <v>1</v>
      </c>
      <c r="H114" s="107"/>
      <c r="I114" s="107"/>
      <c r="J114" s="353" t="b">
        <v>0</v>
      </c>
      <c r="K114" s="107" t="b">
        <v>0</v>
      </c>
      <c r="L114" s="107" t="b">
        <v>0</v>
      </c>
      <c r="M114" s="354" t="b">
        <v>0</v>
      </c>
      <c r="N114" s="354" t="b">
        <v>0</v>
      </c>
      <c r="O114" s="107" t="b">
        <v>0</v>
      </c>
      <c r="P114" s="107" t="b">
        <v>0</v>
      </c>
      <c r="Q114" s="107" t="b">
        <v>0</v>
      </c>
      <c r="R114" s="354" t="b">
        <v>0</v>
      </c>
      <c r="S114" s="107" t="b">
        <v>0</v>
      </c>
      <c r="T114" s="317"/>
      <c r="U114" s="317"/>
      <c r="V114" s="317"/>
      <c r="W114" s="317"/>
      <c r="X114" s="317"/>
      <c r="Y114" s="317"/>
      <c r="Z114" s="317"/>
    </row>
    <row r="115" ht="12.75" customHeight="1">
      <c r="A115" s="317"/>
      <c r="B115" s="317"/>
      <c r="C115" s="330" t="s">
        <v>3876</v>
      </c>
      <c r="D115" s="330"/>
      <c r="E115" s="350" t="s">
        <v>4127</v>
      </c>
      <c r="F115" s="107" t="s">
        <v>496</v>
      </c>
      <c r="G115" s="107" t="s">
        <v>495</v>
      </c>
      <c r="H115" s="107"/>
      <c r="I115" s="107"/>
      <c r="J115" s="353" t="s">
        <v>495</v>
      </c>
      <c r="K115" s="107" t="s">
        <v>495</v>
      </c>
      <c r="L115" s="107" t="s">
        <v>495</v>
      </c>
      <c r="M115" s="354" t="s">
        <v>495</v>
      </c>
      <c r="N115" s="354" t="s">
        <v>495</v>
      </c>
      <c r="O115" s="107" t="s">
        <v>495</v>
      </c>
      <c r="P115" s="107" t="s">
        <v>495</v>
      </c>
      <c r="Q115" s="107" t="s">
        <v>495</v>
      </c>
      <c r="R115" s="354" t="s">
        <v>495</v>
      </c>
      <c r="S115" s="107" t="s">
        <v>495</v>
      </c>
      <c r="T115" s="317"/>
      <c r="U115" s="317"/>
      <c r="V115" s="317"/>
      <c r="W115" s="317"/>
      <c r="X115" s="317"/>
      <c r="Y115" s="317"/>
      <c r="Z115" s="317"/>
    </row>
    <row r="116" ht="12.75" customHeight="1">
      <c r="A116" s="317"/>
      <c r="B116" s="317"/>
      <c r="C116" s="330" t="s">
        <v>3877</v>
      </c>
      <c r="D116" s="330"/>
      <c r="E116" s="350" t="s">
        <v>4128</v>
      </c>
      <c r="F116" s="107" t="s">
        <v>496</v>
      </c>
      <c r="G116" s="107" t="s">
        <v>496</v>
      </c>
      <c r="H116" s="107"/>
      <c r="I116" s="107"/>
      <c r="J116" s="353" t="s">
        <v>495</v>
      </c>
      <c r="K116" s="107" t="s">
        <v>495</v>
      </c>
      <c r="L116" s="107" t="s">
        <v>495</v>
      </c>
      <c r="M116" s="354" t="s">
        <v>495</v>
      </c>
      <c r="N116" s="354" t="s">
        <v>495</v>
      </c>
      <c r="O116" s="107" t="s">
        <v>495</v>
      </c>
      <c r="P116" s="107" t="s">
        <v>495</v>
      </c>
      <c r="Q116" s="107" t="s">
        <v>495</v>
      </c>
      <c r="R116" s="354" t="s">
        <v>495</v>
      </c>
      <c r="S116" s="107" t="s">
        <v>495</v>
      </c>
      <c r="T116" s="317"/>
      <c r="U116" s="317"/>
      <c r="V116" s="317"/>
      <c r="W116" s="317"/>
      <c r="X116" s="317"/>
      <c r="Y116" s="317"/>
      <c r="Z116" s="317"/>
    </row>
    <row r="117" ht="12.75" customHeight="1">
      <c r="A117" s="317"/>
      <c r="B117" s="317"/>
      <c r="C117" s="330" t="s">
        <v>3878</v>
      </c>
      <c r="D117" s="330"/>
      <c r="E117" s="350" t="s">
        <v>4129</v>
      </c>
      <c r="F117" s="107" t="s">
        <v>496</v>
      </c>
      <c r="G117" s="107" t="s">
        <v>497</v>
      </c>
      <c r="H117" s="107"/>
      <c r="I117" s="107"/>
      <c r="J117" s="353" t="s">
        <v>497</v>
      </c>
      <c r="K117" s="107" t="s">
        <v>497</v>
      </c>
      <c r="L117" s="107" t="s">
        <v>497</v>
      </c>
      <c r="M117" s="354" t="s">
        <v>497</v>
      </c>
      <c r="N117" s="354" t="s">
        <v>497</v>
      </c>
      <c r="O117" s="107" t="s">
        <v>497</v>
      </c>
      <c r="P117" s="107" t="s">
        <v>497</v>
      </c>
      <c r="Q117" s="107" t="s">
        <v>497</v>
      </c>
      <c r="R117" s="354" t="s">
        <v>497</v>
      </c>
      <c r="S117" s="107" t="s">
        <v>497</v>
      </c>
      <c r="T117" s="317"/>
      <c r="U117" s="317"/>
      <c r="V117" s="317"/>
      <c r="W117" s="317"/>
      <c r="X117" s="317"/>
      <c r="Y117" s="317"/>
      <c r="Z117" s="317"/>
    </row>
    <row r="118" ht="12.75" customHeight="1">
      <c r="A118" s="317"/>
      <c r="B118" s="317"/>
      <c r="C118" s="330" t="s">
        <v>3879</v>
      </c>
      <c r="D118" s="330"/>
      <c r="E118" s="350" t="s">
        <v>4130</v>
      </c>
      <c r="F118" s="107" t="s">
        <v>504</v>
      </c>
      <c r="G118" s="107" t="s">
        <v>503</v>
      </c>
      <c r="H118" s="107"/>
      <c r="I118" s="107"/>
      <c r="J118" s="353" t="s">
        <v>503</v>
      </c>
      <c r="K118" s="107" t="s">
        <v>503</v>
      </c>
      <c r="L118" s="107" t="s">
        <v>503</v>
      </c>
      <c r="M118" s="354" t="s">
        <v>503</v>
      </c>
      <c r="N118" s="354" t="s">
        <v>503</v>
      </c>
      <c r="O118" s="107" t="s">
        <v>503</v>
      </c>
      <c r="P118" s="107" t="s">
        <v>503</v>
      </c>
      <c r="Q118" s="107" t="s">
        <v>503</v>
      </c>
      <c r="R118" s="354" t="s">
        <v>503</v>
      </c>
      <c r="S118" s="107" t="s">
        <v>503</v>
      </c>
      <c r="T118" s="317"/>
      <c r="U118" s="317"/>
      <c r="V118" s="317"/>
      <c r="W118" s="317"/>
      <c r="X118" s="317"/>
      <c r="Y118" s="317"/>
      <c r="Z118" s="317"/>
    </row>
    <row r="119" ht="12.75" customHeight="1">
      <c r="A119" s="317"/>
      <c r="B119" s="317"/>
      <c r="C119" s="330" t="s">
        <v>3880</v>
      </c>
      <c r="D119" s="330"/>
      <c r="E119" s="350" t="s">
        <v>4131</v>
      </c>
      <c r="F119" s="107" t="b">
        <v>1</v>
      </c>
      <c r="G119" s="107" t="b">
        <v>0</v>
      </c>
      <c r="H119" s="107"/>
      <c r="I119" s="107"/>
      <c r="J119" s="353" t="b">
        <v>1</v>
      </c>
      <c r="K119" s="107" t="b">
        <v>1</v>
      </c>
      <c r="L119" s="107" t="b">
        <v>1</v>
      </c>
      <c r="M119" s="354" t="b">
        <v>1</v>
      </c>
      <c r="N119" s="354" t="b">
        <v>1</v>
      </c>
      <c r="O119" s="107" t="b">
        <v>1</v>
      </c>
      <c r="P119" s="107" t="b">
        <v>1</v>
      </c>
      <c r="Q119" s="107" t="b">
        <v>1</v>
      </c>
      <c r="R119" s="354" t="b">
        <v>1</v>
      </c>
      <c r="S119" s="107" t="b">
        <v>1</v>
      </c>
      <c r="T119" s="317"/>
      <c r="U119" s="317"/>
      <c r="V119" s="317"/>
      <c r="W119" s="317"/>
      <c r="X119" s="317"/>
      <c r="Y119" s="317"/>
      <c r="Z119" s="317"/>
    </row>
    <row r="120" ht="12.75" customHeight="1">
      <c r="A120" s="317"/>
      <c r="B120" s="317"/>
      <c r="C120" s="330" t="s">
        <v>3881</v>
      </c>
      <c r="D120" s="330"/>
      <c r="E120" s="350" t="s">
        <v>4132</v>
      </c>
      <c r="F120" s="107" t="b">
        <v>1</v>
      </c>
      <c r="G120" s="107" t="b">
        <v>1</v>
      </c>
      <c r="H120" s="107"/>
      <c r="I120" s="107"/>
      <c r="J120" s="353" t="b">
        <v>1</v>
      </c>
      <c r="K120" s="107" t="b">
        <v>1</v>
      </c>
      <c r="L120" s="107" t="b">
        <v>1</v>
      </c>
      <c r="M120" s="354" t="b">
        <v>1</v>
      </c>
      <c r="N120" s="354" t="b">
        <v>1</v>
      </c>
      <c r="O120" s="107" t="b">
        <v>1</v>
      </c>
      <c r="P120" s="107" t="b">
        <v>1</v>
      </c>
      <c r="Q120" s="107" t="b">
        <v>1</v>
      </c>
      <c r="R120" s="354" t="b">
        <v>1</v>
      </c>
      <c r="S120" s="107" t="b">
        <v>1</v>
      </c>
      <c r="T120" s="317"/>
      <c r="U120" s="317"/>
      <c r="V120" s="317"/>
      <c r="W120" s="317"/>
      <c r="X120" s="317"/>
      <c r="Y120" s="317"/>
      <c r="Z120" s="317"/>
    </row>
    <row r="121" ht="12.75" customHeight="1">
      <c r="A121" s="317"/>
      <c r="B121" s="317"/>
      <c r="C121" s="330" t="s">
        <v>4133</v>
      </c>
      <c r="D121" s="330"/>
      <c r="E121" s="350" t="s">
        <v>4134</v>
      </c>
      <c r="F121" s="107">
        <v>0.0</v>
      </c>
      <c r="G121" s="107">
        <v>0.4</v>
      </c>
      <c r="H121" s="107"/>
      <c r="I121" s="107"/>
      <c r="J121" s="353">
        <v>0.9</v>
      </c>
      <c r="K121" s="107">
        <v>0.9</v>
      </c>
      <c r="L121" s="107">
        <v>0.9</v>
      </c>
      <c r="M121" s="354">
        <v>0.9</v>
      </c>
      <c r="N121" s="354">
        <v>0.9</v>
      </c>
      <c r="O121" s="107">
        <v>0.9</v>
      </c>
      <c r="P121" s="107">
        <v>0.9</v>
      </c>
      <c r="Q121" s="107">
        <v>0.9</v>
      </c>
      <c r="R121" s="354">
        <v>0.9</v>
      </c>
      <c r="S121" s="107">
        <v>0.9</v>
      </c>
      <c r="T121" s="317"/>
      <c r="U121" s="317"/>
      <c r="V121" s="317"/>
      <c r="W121" s="317"/>
      <c r="X121" s="317"/>
      <c r="Y121" s="317"/>
      <c r="Z121" s="317"/>
    </row>
    <row r="122" ht="12.75" customHeight="1">
      <c r="A122" s="317"/>
      <c r="B122" s="317"/>
      <c r="C122" s="330" t="s">
        <v>3882</v>
      </c>
      <c r="D122" s="330"/>
      <c r="E122" s="350" t="s">
        <v>4135</v>
      </c>
      <c r="F122" s="107" t="s">
        <v>508</v>
      </c>
      <c r="G122" s="107" t="s">
        <v>508</v>
      </c>
      <c r="H122" s="107"/>
      <c r="I122" s="107"/>
      <c r="J122" s="353" t="s">
        <v>509</v>
      </c>
      <c r="K122" s="107" t="s">
        <v>509</v>
      </c>
      <c r="L122" s="107" t="s">
        <v>509</v>
      </c>
      <c r="M122" s="354" t="s">
        <v>509</v>
      </c>
      <c r="N122" s="354" t="s">
        <v>509</v>
      </c>
      <c r="O122" s="107" t="s">
        <v>509</v>
      </c>
      <c r="P122" s="107" t="s">
        <v>509</v>
      </c>
      <c r="Q122" s="107" t="s">
        <v>509</v>
      </c>
      <c r="R122" s="354" t="s">
        <v>509</v>
      </c>
      <c r="S122" s="107" t="s">
        <v>509</v>
      </c>
      <c r="T122" s="317"/>
      <c r="U122" s="317"/>
      <c r="V122" s="317"/>
      <c r="W122" s="317"/>
      <c r="X122" s="317"/>
      <c r="Y122" s="317"/>
      <c r="Z122" s="317"/>
    </row>
    <row r="123" ht="12.75" customHeight="1">
      <c r="A123" s="317"/>
      <c r="B123" s="317"/>
      <c r="C123" s="330" t="s">
        <v>3883</v>
      </c>
      <c r="D123" s="330"/>
      <c r="E123" s="350" t="s">
        <v>4136</v>
      </c>
      <c r="F123" s="107" t="b">
        <v>0</v>
      </c>
      <c r="G123" s="107" t="b">
        <v>0</v>
      </c>
      <c r="H123" s="107"/>
      <c r="I123" s="107"/>
      <c r="J123" s="353" t="b">
        <v>1</v>
      </c>
      <c r="K123" s="107" t="b">
        <v>1</v>
      </c>
      <c r="L123" s="107" t="b">
        <v>1</v>
      </c>
      <c r="M123" s="354" t="b">
        <v>1</v>
      </c>
      <c r="N123" s="354" t="b">
        <v>1</v>
      </c>
      <c r="O123" s="107" t="b">
        <v>1</v>
      </c>
      <c r="P123" s="107" t="b">
        <v>1</v>
      </c>
      <c r="Q123" s="107" t="b">
        <v>1</v>
      </c>
      <c r="R123" s="354" t="b">
        <v>1</v>
      </c>
      <c r="S123" s="107" t="b">
        <v>1</v>
      </c>
      <c r="T123" s="317"/>
      <c r="U123" s="317"/>
      <c r="V123" s="317"/>
      <c r="W123" s="317"/>
      <c r="X123" s="317"/>
      <c r="Y123" s="317"/>
      <c r="Z123" s="317"/>
    </row>
    <row r="124" ht="12.75" customHeight="1">
      <c r="A124" s="317"/>
      <c r="B124" s="317"/>
      <c r="C124" s="330" t="s">
        <v>3884</v>
      </c>
      <c r="D124" s="330"/>
      <c r="E124" s="350" t="s">
        <v>4137</v>
      </c>
      <c r="F124" s="107" t="b">
        <v>1</v>
      </c>
      <c r="G124" s="107" t="b">
        <v>0</v>
      </c>
      <c r="H124" s="107"/>
      <c r="I124" s="107"/>
      <c r="J124" s="353" t="b">
        <v>1</v>
      </c>
      <c r="K124" s="107" t="b">
        <v>1</v>
      </c>
      <c r="L124" s="107" t="b">
        <v>1</v>
      </c>
      <c r="M124" s="354" t="b">
        <v>1</v>
      </c>
      <c r="N124" s="354" t="b">
        <v>1</v>
      </c>
      <c r="O124" s="107" t="b">
        <v>1</v>
      </c>
      <c r="P124" s="107" t="b">
        <v>1</v>
      </c>
      <c r="Q124" s="107" t="b">
        <v>1</v>
      </c>
      <c r="R124" s="354" t="b">
        <v>1</v>
      </c>
      <c r="S124" s="107" t="b">
        <v>1</v>
      </c>
      <c r="T124" s="317"/>
      <c r="U124" s="317"/>
      <c r="V124" s="317"/>
      <c r="W124" s="317"/>
      <c r="X124" s="317"/>
      <c r="Y124" s="317"/>
      <c r="Z124" s="317"/>
    </row>
    <row r="125" ht="12.75" customHeight="1">
      <c r="A125" s="317"/>
      <c r="B125" s="317"/>
      <c r="C125" s="330" t="s">
        <v>3885</v>
      </c>
      <c r="D125" s="330"/>
      <c r="E125" s="350" t="s">
        <v>4138</v>
      </c>
      <c r="F125" s="107" t="s">
        <v>514</v>
      </c>
      <c r="G125" s="107" t="s">
        <v>515</v>
      </c>
      <c r="H125" s="107"/>
      <c r="I125" s="107"/>
      <c r="J125" s="353" t="s">
        <v>515</v>
      </c>
      <c r="K125" s="107" t="s">
        <v>515</v>
      </c>
      <c r="L125" s="107" t="s">
        <v>515</v>
      </c>
      <c r="M125" s="354" t="s">
        <v>515</v>
      </c>
      <c r="N125" s="354" t="s">
        <v>515</v>
      </c>
      <c r="O125" s="107" t="s">
        <v>515</v>
      </c>
      <c r="P125" s="107" t="s">
        <v>515</v>
      </c>
      <c r="Q125" s="107" t="s">
        <v>515</v>
      </c>
      <c r="R125" s="354" t="s">
        <v>515</v>
      </c>
      <c r="S125" s="107" t="s">
        <v>515</v>
      </c>
      <c r="T125" s="317"/>
      <c r="U125" s="317"/>
      <c r="V125" s="317"/>
      <c r="W125" s="317"/>
      <c r="X125" s="317"/>
      <c r="Y125" s="317"/>
      <c r="Z125" s="317"/>
    </row>
    <row r="126" ht="12.75" customHeight="1">
      <c r="A126" s="317"/>
      <c r="B126" s="317"/>
      <c r="C126" s="330" t="s">
        <v>3886</v>
      </c>
      <c r="D126" s="330"/>
      <c r="E126" s="350" t="s">
        <v>4139</v>
      </c>
      <c r="F126" s="107" t="s">
        <v>517</v>
      </c>
      <c r="G126" s="107" t="s">
        <v>517</v>
      </c>
      <c r="H126" s="107"/>
      <c r="I126" s="107"/>
      <c r="J126" s="368" t="s">
        <v>518</v>
      </c>
      <c r="K126" s="369" t="s">
        <v>518</v>
      </c>
      <c r="L126" s="369" t="s">
        <v>518</v>
      </c>
      <c r="M126" s="370" t="s">
        <v>518</v>
      </c>
      <c r="N126" s="370" t="s">
        <v>518</v>
      </c>
      <c r="O126" s="371" t="s">
        <v>517</v>
      </c>
      <c r="P126" s="371" t="s">
        <v>517</v>
      </c>
      <c r="Q126" s="371" t="s">
        <v>517</v>
      </c>
      <c r="R126" s="372" t="s">
        <v>517</v>
      </c>
      <c r="S126" s="371" t="s">
        <v>517</v>
      </c>
      <c r="T126" s="317"/>
      <c r="U126" s="317"/>
      <c r="V126" s="317"/>
      <c r="W126" s="317"/>
      <c r="X126" s="317"/>
      <c r="Y126" s="317"/>
      <c r="Z126" s="317"/>
    </row>
    <row r="127" ht="12.75" customHeight="1">
      <c r="A127" s="317"/>
      <c r="B127" s="317"/>
      <c r="C127" s="330" t="s">
        <v>3887</v>
      </c>
      <c r="D127" s="330"/>
      <c r="E127" s="350" t="s">
        <v>4140</v>
      </c>
      <c r="F127" s="107" t="s">
        <v>43</v>
      </c>
      <c r="G127" s="107" t="s">
        <v>43</v>
      </c>
      <c r="H127" s="107"/>
      <c r="I127" s="107"/>
      <c r="J127" s="353" t="s">
        <v>43</v>
      </c>
      <c r="K127" s="107" t="s">
        <v>43</v>
      </c>
      <c r="L127" s="107" t="s">
        <v>43</v>
      </c>
      <c r="M127" s="354" t="s">
        <v>43</v>
      </c>
      <c r="N127" s="354" t="s">
        <v>43</v>
      </c>
      <c r="O127" s="107" t="s">
        <v>43</v>
      </c>
      <c r="P127" s="107" t="s">
        <v>43</v>
      </c>
      <c r="Q127" s="107" t="s">
        <v>43</v>
      </c>
      <c r="R127" s="354" t="s">
        <v>43</v>
      </c>
      <c r="S127" s="107" t="s">
        <v>43</v>
      </c>
      <c r="T127" s="317"/>
      <c r="U127" s="317"/>
      <c r="V127" s="317"/>
      <c r="W127" s="317"/>
      <c r="X127" s="317"/>
      <c r="Y127" s="317"/>
      <c r="Z127" s="317"/>
    </row>
    <row r="128" ht="12.75" customHeight="1">
      <c r="A128" s="317"/>
      <c r="B128" s="317"/>
      <c r="C128" s="330" t="s">
        <v>3888</v>
      </c>
      <c r="D128" s="330"/>
      <c r="E128" s="350" t="s">
        <v>4141</v>
      </c>
      <c r="F128" s="107">
        <v>1.0</v>
      </c>
      <c r="G128" s="107">
        <v>1.0</v>
      </c>
      <c r="H128" s="107"/>
      <c r="I128" s="107"/>
      <c r="J128" s="353">
        <v>1.0</v>
      </c>
      <c r="K128" s="107">
        <v>1.0</v>
      </c>
      <c r="L128" s="107">
        <v>1.0</v>
      </c>
      <c r="M128" s="354">
        <v>1.0</v>
      </c>
      <c r="N128" s="354">
        <v>1.0</v>
      </c>
      <c r="O128" s="107">
        <v>1.0</v>
      </c>
      <c r="P128" s="107">
        <v>1.0</v>
      </c>
      <c r="Q128" s="107">
        <v>1.0</v>
      </c>
      <c r="R128" s="354">
        <v>1.0</v>
      </c>
      <c r="S128" s="107">
        <v>1.0</v>
      </c>
      <c r="T128" s="317"/>
      <c r="U128" s="317"/>
      <c r="V128" s="317"/>
      <c r="W128" s="317"/>
      <c r="X128" s="317"/>
      <c r="Y128" s="317"/>
      <c r="Z128" s="317"/>
    </row>
    <row r="129" ht="12.75" customHeight="1">
      <c r="A129" s="317"/>
      <c r="B129" s="317"/>
      <c r="C129" s="347" t="s">
        <v>3889</v>
      </c>
      <c r="D129" s="347"/>
      <c r="E129" s="360" t="s">
        <v>4142</v>
      </c>
      <c r="F129" s="137" t="s">
        <v>376</v>
      </c>
      <c r="G129" s="137">
        <v>836.0</v>
      </c>
      <c r="H129" s="137"/>
      <c r="I129" s="137"/>
      <c r="J129" s="373" t="s">
        <v>376</v>
      </c>
      <c r="K129" s="137" t="s">
        <v>376</v>
      </c>
      <c r="L129" s="137" t="s">
        <v>376</v>
      </c>
      <c r="M129" s="374" t="s">
        <v>376</v>
      </c>
      <c r="N129" s="374" t="s">
        <v>376</v>
      </c>
      <c r="O129" s="137" t="s">
        <v>376</v>
      </c>
      <c r="P129" s="137" t="s">
        <v>376</v>
      </c>
      <c r="Q129" s="137" t="s">
        <v>376</v>
      </c>
      <c r="R129" s="374" t="s">
        <v>376</v>
      </c>
      <c r="S129" s="137" t="s">
        <v>376</v>
      </c>
      <c r="T129" s="317"/>
      <c r="U129" s="317"/>
      <c r="V129" s="317"/>
      <c r="W129" s="317"/>
      <c r="X129" s="317"/>
      <c r="Y129" s="317"/>
      <c r="Z129" s="317"/>
    </row>
    <row r="130" ht="12.75" customHeight="1">
      <c r="A130" s="317"/>
      <c r="B130" s="317"/>
      <c r="C130" s="330" t="s">
        <v>4143</v>
      </c>
      <c r="D130" s="330"/>
      <c r="E130" s="350" t="s">
        <v>4144</v>
      </c>
      <c r="F130" s="107" t="s">
        <v>376</v>
      </c>
      <c r="G130" s="107" t="s">
        <v>376</v>
      </c>
      <c r="H130" s="107" t="s">
        <v>376</v>
      </c>
      <c r="I130" s="107" t="s">
        <v>376</v>
      </c>
      <c r="J130" s="353" t="s">
        <v>376</v>
      </c>
      <c r="K130" s="107" t="s">
        <v>376</v>
      </c>
      <c r="L130" s="107" t="s">
        <v>376</v>
      </c>
      <c r="M130" s="354" t="s">
        <v>376</v>
      </c>
      <c r="N130" s="354" t="s">
        <v>376</v>
      </c>
      <c r="O130" s="107" t="s">
        <v>376</v>
      </c>
      <c r="P130" s="107" t="s">
        <v>376</v>
      </c>
      <c r="Q130" s="107" t="s">
        <v>376</v>
      </c>
      <c r="R130" s="354" t="s">
        <v>376</v>
      </c>
      <c r="S130" s="107" t="s">
        <v>376</v>
      </c>
      <c r="T130" s="317"/>
      <c r="U130" s="317"/>
      <c r="V130" s="317"/>
      <c r="W130" s="317"/>
      <c r="X130" s="317"/>
      <c r="Y130" s="317"/>
      <c r="Z130" s="317"/>
    </row>
    <row r="131" ht="12.75" customHeight="1">
      <c r="A131" s="317"/>
      <c r="B131" s="317"/>
      <c r="C131" s="330" t="s">
        <v>4145</v>
      </c>
      <c r="D131" s="330"/>
      <c r="E131" s="350" t="s">
        <v>4146</v>
      </c>
      <c r="F131" s="107" t="s">
        <v>376</v>
      </c>
      <c r="G131" s="107" t="s">
        <v>376</v>
      </c>
      <c r="H131" s="107" t="s">
        <v>376</v>
      </c>
      <c r="I131" s="107" t="s">
        <v>376</v>
      </c>
      <c r="J131" s="353" t="s">
        <v>376</v>
      </c>
      <c r="K131" s="107" t="s">
        <v>376</v>
      </c>
      <c r="L131" s="107" t="s">
        <v>376</v>
      </c>
      <c r="M131" s="354" t="s">
        <v>376</v>
      </c>
      <c r="N131" s="354" t="s">
        <v>376</v>
      </c>
      <c r="O131" s="107" t="s">
        <v>376</v>
      </c>
      <c r="P131" s="107" t="s">
        <v>376</v>
      </c>
      <c r="Q131" s="107" t="s">
        <v>376</v>
      </c>
      <c r="R131" s="354" t="s">
        <v>376</v>
      </c>
      <c r="S131" s="107" t="s">
        <v>376</v>
      </c>
      <c r="T131" s="317"/>
      <c r="U131" s="317"/>
      <c r="V131" s="317"/>
      <c r="W131" s="317"/>
      <c r="X131" s="317"/>
      <c r="Y131" s="317"/>
      <c r="Z131" s="317"/>
    </row>
    <row r="132" ht="12.75" customHeight="1">
      <c r="A132" s="317"/>
      <c r="B132" s="317"/>
      <c r="C132" s="330" t="s">
        <v>4147</v>
      </c>
      <c r="D132" s="330"/>
      <c r="E132" s="350" t="s">
        <v>4148</v>
      </c>
      <c r="F132" s="107" t="s">
        <v>376</v>
      </c>
      <c r="G132" s="107" t="s">
        <v>376</v>
      </c>
      <c r="H132" s="107" t="s">
        <v>376</v>
      </c>
      <c r="I132" s="107" t="s">
        <v>376</v>
      </c>
      <c r="J132" s="353" t="s">
        <v>376</v>
      </c>
      <c r="K132" s="107" t="s">
        <v>376</v>
      </c>
      <c r="L132" s="107" t="s">
        <v>376</v>
      </c>
      <c r="M132" s="354" t="s">
        <v>376</v>
      </c>
      <c r="N132" s="354" t="s">
        <v>376</v>
      </c>
      <c r="O132" s="107" t="s">
        <v>376</v>
      </c>
      <c r="P132" s="107" t="s">
        <v>376</v>
      </c>
      <c r="Q132" s="107" t="s">
        <v>376</v>
      </c>
      <c r="R132" s="354" t="s">
        <v>376</v>
      </c>
      <c r="S132" s="107" t="s">
        <v>376</v>
      </c>
      <c r="T132" s="317"/>
      <c r="U132" s="317"/>
      <c r="V132" s="317"/>
      <c r="W132" s="317"/>
      <c r="X132" s="317"/>
      <c r="Y132" s="317"/>
      <c r="Z132" s="317"/>
    </row>
    <row r="133" ht="12.75" customHeight="1">
      <c r="A133" s="317"/>
      <c r="B133" s="317"/>
      <c r="C133" s="330" t="s">
        <v>4149</v>
      </c>
      <c r="D133" s="330"/>
      <c r="E133" s="350" t="s">
        <v>4150</v>
      </c>
      <c r="F133" s="107" t="s">
        <v>376</v>
      </c>
      <c r="G133" s="107" t="s">
        <v>376</v>
      </c>
      <c r="H133" s="107" t="s">
        <v>376</v>
      </c>
      <c r="I133" s="107" t="s">
        <v>376</v>
      </c>
      <c r="J133" s="353" t="s">
        <v>376</v>
      </c>
      <c r="K133" s="107" t="s">
        <v>376</v>
      </c>
      <c r="L133" s="107" t="s">
        <v>376</v>
      </c>
      <c r="M133" s="354" t="s">
        <v>376</v>
      </c>
      <c r="N133" s="354" t="s">
        <v>376</v>
      </c>
      <c r="O133" s="107" t="s">
        <v>376</v>
      </c>
      <c r="P133" s="107" t="s">
        <v>376</v>
      </c>
      <c r="Q133" s="107" t="s">
        <v>376</v>
      </c>
      <c r="R133" s="354" t="s">
        <v>376</v>
      </c>
      <c r="S133" s="107" t="s">
        <v>376</v>
      </c>
      <c r="T133" s="317"/>
      <c r="U133" s="317"/>
      <c r="V133" s="317"/>
      <c r="W133" s="317"/>
      <c r="X133" s="317"/>
      <c r="Y133" s="317"/>
      <c r="Z133" s="317"/>
    </row>
    <row r="134" ht="12.75" customHeight="1">
      <c r="A134" s="317"/>
      <c r="B134" s="317"/>
      <c r="C134" s="330" t="s">
        <v>4151</v>
      </c>
      <c r="D134" s="330"/>
      <c r="E134" s="350" t="s">
        <v>4152</v>
      </c>
      <c r="F134" s="107" t="s">
        <v>376</v>
      </c>
      <c r="G134" s="107" t="s">
        <v>376</v>
      </c>
      <c r="H134" s="107" t="s">
        <v>376</v>
      </c>
      <c r="I134" s="107" t="s">
        <v>376</v>
      </c>
      <c r="J134" s="353" t="s">
        <v>376</v>
      </c>
      <c r="K134" s="107" t="s">
        <v>376</v>
      </c>
      <c r="L134" s="107" t="s">
        <v>376</v>
      </c>
      <c r="M134" s="354" t="s">
        <v>376</v>
      </c>
      <c r="N134" s="354" t="s">
        <v>376</v>
      </c>
      <c r="O134" s="107" t="s">
        <v>376</v>
      </c>
      <c r="P134" s="107" t="s">
        <v>376</v>
      </c>
      <c r="Q134" s="107" t="s">
        <v>376</v>
      </c>
      <c r="R134" s="354" t="s">
        <v>376</v>
      </c>
      <c r="S134" s="107" t="s">
        <v>376</v>
      </c>
      <c r="T134" s="317"/>
      <c r="U134" s="317"/>
      <c r="V134" s="317"/>
      <c r="W134" s="317"/>
      <c r="X134" s="317"/>
      <c r="Y134" s="317"/>
      <c r="Z134" s="317"/>
    </row>
    <row r="135" ht="12.75" customHeight="1">
      <c r="A135" s="317"/>
      <c r="B135" s="317"/>
      <c r="C135" s="330" t="s">
        <v>4153</v>
      </c>
      <c r="D135" s="330"/>
      <c r="E135" s="350" t="s">
        <v>4154</v>
      </c>
      <c r="F135" s="107" t="s">
        <v>376</v>
      </c>
      <c r="G135" s="107" t="s">
        <v>376</v>
      </c>
      <c r="H135" s="107" t="s">
        <v>376</v>
      </c>
      <c r="I135" s="107" t="s">
        <v>376</v>
      </c>
      <c r="J135" s="353" t="s">
        <v>376</v>
      </c>
      <c r="K135" s="107" t="s">
        <v>376</v>
      </c>
      <c r="L135" s="107" t="s">
        <v>376</v>
      </c>
      <c r="M135" s="354" t="s">
        <v>376</v>
      </c>
      <c r="N135" s="354" t="s">
        <v>376</v>
      </c>
      <c r="O135" s="107" t="s">
        <v>376</v>
      </c>
      <c r="P135" s="107" t="s">
        <v>376</v>
      </c>
      <c r="Q135" s="107" t="s">
        <v>376</v>
      </c>
      <c r="R135" s="354" t="s">
        <v>376</v>
      </c>
      <c r="S135" s="107" t="s">
        <v>376</v>
      </c>
      <c r="T135" s="317"/>
      <c r="U135" s="317"/>
      <c r="V135" s="317"/>
      <c r="W135" s="317"/>
      <c r="X135" s="317"/>
      <c r="Y135" s="317"/>
      <c r="Z135" s="317"/>
    </row>
    <row r="136" ht="12.75" customHeight="1">
      <c r="A136" s="317"/>
      <c r="B136" s="317"/>
      <c r="C136" s="330" t="s">
        <v>4155</v>
      </c>
      <c r="D136" s="330"/>
      <c r="E136" s="350" t="s">
        <v>4156</v>
      </c>
      <c r="F136" s="107" t="s">
        <v>376</v>
      </c>
      <c r="G136" s="107" t="s">
        <v>376</v>
      </c>
      <c r="H136" s="107" t="s">
        <v>376</v>
      </c>
      <c r="I136" s="107" t="s">
        <v>376</v>
      </c>
      <c r="J136" s="353" t="s">
        <v>376</v>
      </c>
      <c r="K136" s="107" t="s">
        <v>376</v>
      </c>
      <c r="L136" s="107" t="s">
        <v>376</v>
      </c>
      <c r="M136" s="354" t="s">
        <v>376</v>
      </c>
      <c r="N136" s="354" t="s">
        <v>376</v>
      </c>
      <c r="O136" s="107" t="s">
        <v>376</v>
      </c>
      <c r="P136" s="107" t="s">
        <v>376</v>
      </c>
      <c r="Q136" s="107" t="s">
        <v>376</v>
      </c>
      <c r="R136" s="354" t="s">
        <v>376</v>
      </c>
      <c r="S136" s="107" t="s">
        <v>376</v>
      </c>
      <c r="T136" s="317"/>
      <c r="U136" s="317"/>
      <c r="V136" s="317"/>
      <c r="W136" s="317"/>
      <c r="X136" s="317"/>
      <c r="Y136" s="317"/>
      <c r="Z136" s="317"/>
    </row>
    <row r="137" ht="12.75" customHeight="1">
      <c r="A137" s="317"/>
      <c r="B137" s="317"/>
      <c r="C137" s="330" t="s">
        <v>4157</v>
      </c>
      <c r="D137" s="330"/>
      <c r="E137" s="350" t="s">
        <v>4158</v>
      </c>
      <c r="F137" s="107" t="s">
        <v>376</v>
      </c>
      <c r="G137" s="107" t="s">
        <v>376</v>
      </c>
      <c r="H137" s="107" t="s">
        <v>376</v>
      </c>
      <c r="I137" s="107" t="s">
        <v>376</v>
      </c>
      <c r="J137" s="353" t="s">
        <v>376</v>
      </c>
      <c r="K137" s="107" t="s">
        <v>376</v>
      </c>
      <c r="L137" s="107" t="s">
        <v>376</v>
      </c>
      <c r="M137" s="354" t="s">
        <v>376</v>
      </c>
      <c r="N137" s="354" t="s">
        <v>376</v>
      </c>
      <c r="O137" s="107" t="s">
        <v>376</v>
      </c>
      <c r="P137" s="107" t="s">
        <v>376</v>
      </c>
      <c r="Q137" s="107" t="s">
        <v>376</v>
      </c>
      <c r="R137" s="354" t="s">
        <v>376</v>
      </c>
      <c r="S137" s="107" t="s">
        <v>376</v>
      </c>
      <c r="T137" s="317"/>
      <c r="U137" s="317"/>
      <c r="V137" s="317"/>
      <c r="W137" s="317"/>
      <c r="X137" s="317"/>
      <c r="Y137" s="317"/>
      <c r="Z137" s="317"/>
    </row>
    <row r="138" ht="12.75" customHeight="1">
      <c r="A138" s="317"/>
      <c r="B138" s="317"/>
      <c r="C138" s="330" t="s">
        <v>4159</v>
      </c>
      <c r="D138" s="330"/>
      <c r="E138" s="350" t="s">
        <v>4160</v>
      </c>
      <c r="F138" s="107" t="s">
        <v>376</v>
      </c>
      <c r="G138" s="107" t="s">
        <v>376</v>
      </c>
      <c r="H138" s="107" t="s">
        <v>376</v>
      </c>
      <c r="I138" s="107" t="s">
        <v>376</v>
      </c>
      <c r="J138" s="353" t="s">
        <v>376</v>
      </c>
      <c r="K138" s="107" t="s">
        <v>376</v>
      </c>
      <c r="L138" s="107" t="s">
        <v>376</v>
      </c>
      <c r="M138" s="354" t="s">
        <v>376</v>
      </c>
      <c r="N138" s="354" t="s">
        <v>376</v>
      </c>
      <c r="O138" s="107" t="s">
        <v>376</v>
      </c>
      <c r="P138" s="107" t="s">
        <v>376</v>
      </c>
      <c r="Q138" s="107" t="s">
        <v>376</v>
      </c>
      <c r="R138" s="354" t="s">
        <v>376</v>
      </c>
      <c r="S138" s="107" t="s">
        <v>376</v>
      </c>
      <c r="T138" s="317"/>
      <c r="U138" s="317"/>
      <c r="V138" s="317"/>
      <c r="W138" s="317"/>
      <c r="X138" s="317"/>
      <c r="Y138" s="317"/>
      <c r="Z138" s="317"/>
    </row>
    <row r="139" ht="12.75" customHeight="1">
      <c r="A139" s="317"/>
      <c r="B139" s="317"/>
      <c r="C139" s="330" t="s">
        <v>4161</v>
      </c>
      <c r="D139" s="330"/>
      <c r="E139" s="350" t="s">
        <v>4162</v>
      </c>
      <c r="F139" s="107" t="s">
        <v>376</v>
      </c>
      <c r="G139" s="107" t="s">
        <v>376</v>
      </c>
      <c r="H139" s="107" t="s">
        <v>376</v>
      </c>
      <c r="I139" s="107" t="s">
        <v>376</v>
      </c>
      <c r="J139" s="353" t="s">
        <v>376</v>
      </c>
      <c r="K139" s="107" t="s">
        <v>376</v>
      </c>
      <c r="L139" s="107" t="s">
        <v>376</v>
      </c>
      <c r="M139" s="354" t="s">
        <v>376</v>
      </c>
      <c r="N139" s="354" t="s">
        <v>376</v>
      </c>
      <c r="O139" s="107" t="s">
        <v>376</v>
      </c>
      <c r="P139" s="107" t="s">
        <v>376</v>
      </c>
      <c r="Q139" s="107" t="s">
        <v>376</v>
      </c>
      <c r="R139" s="354" t="s">
        <v>376</v>
      </c>
      <c r="S139" s="107" t="s">
        <v>376</v>
      </c>
      <c r="T139" s="317"/>
      <c r="U139" s="317"/>
      <c r="V139" s="317"/>
      <c r="W139" s="317"/>
      <c r="X139" s="317"/>
      <c r="Y139" s="317"/>
      <c r="Z139" s="317"/>
    </row>
    <row r="140" ht="12.75" customHeight="1">
      <c r="A140" s="317"/>
      <c r="B140" s="317"/>
      <c r="C140" s="330" t="s">
        <v>4163</v>
      </c>
      <c r="D140" s="330"/>
      <c r="E140" s="350" t="s">
        <v>4164</v>
      </c>
      <c r="F140" s="107" t="s">
        <v>376</v>
      </c>
      <c r="G140" s="107" t="s">
        <v>376</v>
      </c>
      <c r="H140" s="107" t="s">
        <v>376</v>
      </c>
      <c r="I140" s="107" t="s">
        <v>376</v>
      </c>
      <c r="J140" s="353" t="s">
        <v>376</v>
      </c>
      <c r="K140" s="107" t="s">
        <v>376</v>
      </c>
      <c r="L140" s="107" t="s">
        <v>376</v>
      </c>
      <c r="M140" s="354" t="s">
        <v>376</v>
      </c>
      <c r="N140" s="354" t="s">
        <v>376</v>
      </c>
      <c r="O140" s="107" t="s">
        <v>376</v>
      </c>
      <c r="P140" s="107" t="s">
        <v>376</v>
      </c>
      <c r="Q140" s="107" t="s">
        <v>376</v>
      </c>
      <c r="R140" s="354" t="s">
        <v>376</v>
      </c>
      <c r="S140" s="107" t="s">
        <v>376</v>
      </c>
      <c r="T140" s="317"/>
      <c r="U140" s="317"/>
      <c r="V140" s="317"/>
      <c r="W140" s="317"/>
      <c r="X140" s="317"/>
      <c r="Y140" s="317"/>
      <c r="Z140" s="317"/>
    </row>
    <row r="141" ht="12.75" customHeight="1">
      <c r="A141" s="317"/>
      <c r="B141" s="317"/>
      <c r="C141" s="330" t="s">
        <v>4165</v>
      </c>
      <c r="D141" s="330"/>
      <c r="E141" s="350" t="s">
        <v>4166</v>
      </c>
      <c r="F141" s="107" t="s">
        <v>376</v>
      </c>
      <c r="G141" s="107" t="s">
        <v>376</v>
      </c>
      <c r="H141" s="107" t="s">
        <v>376</v>
      </c>
      <c r="I141" s="107" t="s">
        <v>376</v>
      </c>
      <c r="J141" s="353" t="s">
        <v>376</v>
      </c>
      <c r="K141" s="107" t="s">
        <v>376</v>
      </c>
      <c r="L141" s="107" t="s">
        <v>376</v>
      </c>
      <c r="M141" s="354" t="s">
        <v>376</v>
      </c>
      <c r="N141" s="354" t="s">
        <v>376</v>
      </c>
      <c r="O141" s="107" t="s">
        <v>376</v>
      </c>
      <c r="P141" s="107" t="s">
        <v>376</v>
      </c>
      <c r="Q141" s="107" t="s">
        <v>376</v>
      </c>
      <c r="R141" s="354" t="s">
        <v>376</v>
      </c>
      <c r="S141" s="107" t="s">
        <v>376</v>
      </c>
      <c r="T141" s="317"/>
      <c r="U141" s="317"/>
      <c r="V141" s="317"/>
      <c r="W141" s="317"/>
      <c r="X141" s="317"/>
      <c r="Y141" s="317"/>
      <c r="Z141" s="317"/>
    </row>
    <row r="142" ht="12.75" customHeight="1">
      <c r="A142" s="317"/>
      <c r="B142" s="317"/>
      <c r="C142" s="330" t="s">
        <v>4167</v>
      </c>
      <c r="D142" s="330"/>
      <c r="E142" s="350" t="s">
        <v>4168</v>
      </c>
      <c r="F142" s="107" t="s">
        <v>376</v>
      </c>
      <c r="G142" s="107" t="s">
        <v>376</v>
      </c>
      <c r="H142" s="107" t="s">
        <v>376</v>
      </c>
      <c r="I142" s="107" t="s">
        <v>376</v>
      </c>
      <c r="J142" s="353" t="s">
        <v>376</v>
      </c>
      <c r="K142" s="107" t="s">
        <v>376</v>
      </c>
      <c r="L142" s="107" t="s">
        <v>376</v>
      </c>
      <c r="M142" s="354" t="s">
        <v>376</v>
      </c>
      <c r="N142" s="354" t="s">
        <v>376</v>
      </c>
      <c r="O142" s="107" t="s">
        <v>376</v>
      </c>
      <c r="P142" s="107" t="s">
        <v>376</v>
      </c>
      <c r="Q142" s="107" t="s">
        <v>376</v>
      </c>
      <c r="R142" s="354" t="s">
        <v>376</v>
      </c>
      <c r="S142" s="107" t="s">
        <v>376</v>
      </c>
      <c r="T142" s="317"/>
      <c r="U142" s="317"/>
      <c r="V142" s="317"/>
      <c r="W142" s="317"/>
      <c r="X142" s="317"/>
      <c r="Y142" s="317"/>
      <c r="Z142" s="317"/>
    </row>
    <row r="143" ht="12.75" customHeight="1">
      <c r="A143" s="317"/>
      <c r="B143" s="317"/>
      <c r="C143" s="330" t="s">
        <v>4169</v>
      </c>
      <c r="D143" s="330"/>
      <c r="E143" s="350" t="s">
        <v>4170</v>
      </c>
      <c r="F143" s="107" t="s">
        <v>376</v>
      </c>
      <c r="G143" s="107" t="s">
        <v>376</v>
      </c>
      <c r="H143" s="107" t="s">
        <v>376</v>
      </c>
      <c r="I143" s="107" t="s">
        <v>376</v>
      </c>
      <c r="J143" s="353" t="s">
        <v>376</v>
      </c>
      <c r="K143" s="107" t="s">
        <v>376</v>
      </c>
      <c r="L143" s="107" t="s">
        <v>376</v>
      </c>
      <c r="M143" s="354" t="s">
        <v>376</v>
      </c>
      <c r="N143" s="354" t="s">
        <v>376</v>
      </c>
      <c r="O143" s="107" t="s">
        <v>376</v>
      </c>
      <c r="P143" s="107" t="s">
        <v>376</v>
      </c>
      <c r="Q143" s="107" t="s">
        <v>376</v>
      </c>
      <c r="R143" s="354" t="s">
        <v>376</v>
      </c>
      <c r="S143" s="107" t="s">
        <v>376</v>
      </c>
      <c r="T143" s="317"/>
      <c r="U143" s="317"/>
      <c r="V143" s="317"/>
      <c r="W143" s="317"/>
      <c r="X143" s="317"/>
      <c r="Y143" s="317"/>
      <c r="Z143" s="317"/>
    </row>
    <row r="144" ht="12.75" customHeight="1">
      <c r="A144" s="317"/>
      <c r="B144" s="317"/>
      <c r="C144" s="330" t="s">
        <v>4171</v>
      </c>
      <c r="D144" s="330"/>
      <c r="E144" s="350" t="s">
        <v>4172</v>
      </c>
      <c r="F144" s="107" t="s">
        <v>376</v>
      </c>
      <c r="G144" s="107" t="s">
        <v>376</v>
      </c>
      <c r="H144" s="107" t="s">
        <v>376</v>
      </c>
      <c r="I144" s="107" t="s">
        <v>376</v>
      </c>
      <c r="J144" s="353" t="s">
        <v>376</v>
      </c>
      <c r="K144" s="107" t="s">
        <v>376</v>
      </c>
      <c r="L144" s="107" t="s">
        <v>376</v>
      </c>
      <c r="M144" s="354" t="s">
        <v>376</v>
      </c>
      <c r="N144" s="354" t="s">
        <v>376</v>
      </c>
      <c r="O144" s="107" t="s">
        <v>376</v>
      </c>
      <c r="P144" s="107" t="s">
        <v>376</v>
      </c>
      <c r="Q144" s="107" t="s">
        <v>376</v>
      </c>
      <c r="R144" s="354" t="s">
        <v>376</v>
      </c>
      <c r="S144" s="107" t="s">
        <v>376</v>
      </c>
      <c r="T144" s="317"/>
      <c r="U144" s="317"/>
      <c r="V144" s="317"/>
      <c r="W144" s="317"/>
      <c r="X144" s="317"/>
      <c r="Y144" s="317"/>
      <c r="Z144" s="317"/>
    </row>
    <row r="145" ht="12.75" customHeight="1">
      <c r="A145" s="317"/>
      <c r="B145" s="317"/>
      <c r="C145" s="330" t="s">
        <v>4173</v>
      </c>
      <c r="D145" s="330"/>
      <c r="E145" s="350" t="s">
        <v>4174</v>
      </c>
      <c r="F145" s="107" t="s">
        <v>376</v>
      </c>
      <c r="G145" s="107" t="s">
        <v>376</v>
      </c>
      <c r="H145" s="107" t="s">
        <v>376</v>
      </c>
      <c r="I145" s="107" t="s">
        <v>376</v>
      </c>
      <c r="J145" s="353" t="s">
        <v>376</v>
      </c>
      <c r="K145" s="107" t="s">
        <v>376</v>
      </c>
      <c r="L145" s="107" t="s">
        <v>376</v>
      </c>
      <c r="M145" s="354" t="s">
        <v>376</v>
      </c>
      <c r="N145" s="354" t="s">
        <v>376</v>
      </c>
      <c r="O145" s="107" t="s">
        <v>376</v>
      </c>
      <c r="P145" s="107" t="s">
        <v>376</v>
      </c>
      <c r="Q145" s="107" t="s">
        <v>376</v>
      </c>
      <c r="R145" s="354" t="s">
        <v>376</v>
      </c>
      <c r="S145" s="107" t="s">
        <v>376</v>
      </c>
      <c r="T145" s="317"/>
      <c r="U145" s="317"/>
      <c r="V145" s="317"/>
      <c r="W145" s="317"/>
      <c r="X145" s="317"/>
      <c r="Y145" s="317"/>
      <c r="Z145" s="317"/>
    </row>
    <row r="146" ht="12.75" customHeight="1">
      <c r="A146" s="317"/>
      <c r="B146" s="317"/>
      <c r="C146" s="330" t="s">
        <v>4175</v>
      </c>
      <c r="D146" s="330"/>
      <c r="E146" s="350" t="s">
        <v>4176</v>
      </c>
      <c r="F146" s="107" t="s">
        <v>376</v>
      </c>
      <c r="G146" s="107" t="s">
        <v>376</v>
      </c>
      <c r="H146" s="107" t="s">
        <v>376</v>
      </c>
      <c r="I146" s="107" t="s">
        <v>376</v>
      </c>
      <c r="J146" s="353" t="s">
        <v>376</v>
      </c>
      <c r="K146" s="107" t="s">
        <v>376</v>
      </c>
      <c r="L146" s="107" t="s">
        <v>376</v>
      </c>
      <c r="M146" s="354" t="s">
        <v>376</v>
      </c>
      <c r="N146" s="354" t="s">
        <v>376</v>
      </c>
      <c r="O146" s="107" t="s">
        <v>376</v>
      </c>
      <c r="P146" s="107" t="s">
        <v>376</v>
      </c>
      <c r="Q146" s="107" t="s">
        <v>376</v>
      </c>
      <c r="R146" s="354" t="s">
        <v>376</v>
      </c>
      <c r="S146" s="107" t="s">
        <v>376</v>
      </c>
      <c r="T146" s="317"/>
      <c r="U146" s="317"/>
      <c r="V146" s="317"/>
      <c r="W146" s="317"/>
      <c r="X146" s="317"/>
      <c r="Y146" s="317"/>
      <c r="Z146" s="317"/>
    </row>
    <row r="147" ht="12.75" customHeight="1">
      <c r="A147" s="317"/>
      <c r="B147" s="317"/>
      <c r="C147" s="330" t="s">
        <v>4177</v>
      </c>
      <c r="D147" s="330"/>
      <c r="E147" s="350" t="s">
        <v>4178</v>
      </c>
      <c r="F147" s="107" t="s">
        <v>376</v>
      </c>
      <c r="G147" s="107" t="s">
        <v>376</v>
      </c>
      <c r="H147" s="107" t="s">
        <v>376</v>
      </c>
      <c r="I147" s="107" t="s">
        <v>376</v>
      </c>
      <c r="J147" s="353" t="s">
        <v>376</v>
      </c>
      <c r="K147" s="107" t="s">
        <v>376</v>
      </c>
      <c r="L147" s="107" t="s">
        <v>376</v>
      </c>
      <c r="M147" s="354" t="s">
        <v>376</v>
      </c>
      <c r="N147" s="354" t="s">
        <v>376</v>
      </c>
      <c r="O147" s="107" t="s">
        <v>376</v>
      </c>
      <c r="P147" s="107" t="s">
        <v>376</v>
      </c>
      <c r="Q147" s="107" t="s">
        <v>376</v>
      </c>
      <c r="R147" s="354" t="s">
        <v>376</v>
      </c>
      <c r="S147" s="107" t="s">
        <v>376</v>
      </c>
      <c r="T147" s="317"/>
      <c r="U147" s="317"/>
      <c r="V147" s="317"/>
      <c r="W147" s="317"/>
      <c r="X147" s="317"/>
      <c r="Y147" s="317"/>
      <c r="Z147" s="317"/>
    </row>
    <row r="148" ht="12.75" customHeight="1">
      <c r="A148" s="317"/>
      <c r="B148" s="317"/>
      <c r="C148" s="330" t="s">
        <v>4179</v>
      </c>
      <c r="D148" s="330"/>
      <c r="E148" s="350" t="s">
        <v>4180</v>
      </c>
      <c r="F148" s="107" t="s">
        <v>376</v>
      </c>
      <c r="G148" s="107" t="s">
        <v>376</v>
      </c>
      <c r="H148" s="107" t="s">
        <v>376</v>
      </c>
      <c r="I148" s="107" t="s">
        <v>376</v>
      </c>
      <c r="J148" s="353" t="s">
        <v>376</v>
      </c>
      <c r="K148" s="107" t="s">
        <v>376</v>
      </c>
      <c r="L148" s="107" t="s">
        <v>376</v>
      </c>
      <c r="M148" s="354" t="s">
        <v>376</v>
      </c>
      <c r="N148" s="354" t="s">
        <v>376</v>
      </c>
      <c r="O148" s="107" t="s">
        <v>376</v>
      </c>
      <c r="P148" s="107" t="s">
        <v>376</v>
      </c>
      <c r="Q148" s="107" t="s">
        <v>376</v>
      </c>
      <c r="R148" s="354" t="s">
        <v>376</v>
      </c>
      <c r="S148" s="107" t="s">
        <v>376</v>
      </c>
      <c r="T148" s="317"/>
      <c r="U148" s="317"/>
      <c r="V148" s="317"/>
      <c r="W148" s="317"/>
      <c r="X148" s="317"/>
      <c r="Y148" s="317"/>
      <c r="Z148" s="317"/>
    </row>
    <row r="149" ht="12.75" customHeight="1">
      <c r="A149" s="317"/>
      <c r="B149" s="317"/>
      <c r="C149" s="347" t="s">
        <v>4181</v>
      </c>
      <c r="D149" s="347"/>
      <c r="E149" s="360" t="s">
        <v>4182</v>
      </c>
      <c r="F149" s="137" t="s">
        <v>376</v>
      </c>
      <c r="G149" s="137" t="s">
        <v>376</v>
      </c>
      <c r="H149" s="137" t="s">
        <v>376</v>
      </c>
      <c r="I149" s="137" t="s">
        <v>376</v>
      </c>
      <c r="J149" s="373" t="s">
        <v>376</v>
      </c>
      <c r="K149" s="137" t="s">
        <v>376</v>
      </c>
      <c r="L149" s="137" t="s">
        <v>376</v>
      </c>
      <c r="M149" s="374" t="s">
        <v>376</v>
      </c>
      <c r="N149" s="374" t="s">
        <v>376</v>
      </c>
      <c r="O149" s="137" t="s">
        <v>376</v>
      </c>
      <c r="P149" s="137" t="s">
        <v>376</v>
      </c>
      <c r="Q149" s="137" t="s">
        <v>376</v>
      </c>
      <c r="R149" s="374" t="s">
        <v>376</v>
      </c>
      <c r="S149" s="137" t="s">
        <v>376</v>
      </c>
      <c r="T149" s="317"/>
      <c r="U149" s="317"/>
      <c r="V149" s="317"/>
      <c r="W149" s="317"/>
      <c r="X149" s="317"/>
      <c r="Y149" s="317"/>
      <c r="Z149" s="317"/>
    </row>
    <row r="150" ht="12.75" customHeight="1">
      <c r="A150" s="317"/>
      <c r="B150" s="317"/>
      <c r="C150" s="364" t="s">
        <v>4183</v>
      </c>
      <c r="D150" s="364"/>
      <c r="E150" s="365" t="s">
        <v>4020</v>
      </c>
      <c r="F150" s="378" t="s">
        <v>123</v>
      </c>
      <c r="G150" s="378" t="s">
        <v>123</v>
      </c>
      <c r="H150" s="378" t="s">
        <v>123</v>
      </c>
      <c r="I150" s="378" t="s">
        <v>123</v>
      </c>
      <c r="J150" s="379" t="s">
        <v>123</v>
      </c>
      <c r="K150" s="378" t="s">
        <v>123</v>
      </c>
      <c r="L150" s="378" t="s">
        <v>123</v>
      </c>
      <c r="M150" s="380" t="s">
        <v>123</v>
      </c>
      <c r="N150" s="380" t="s">
        <v>123</v>
      </c>
      <c r="O150" s="378" t="s">
        <v>123</v>
      </c>
      <c r="P150" s="378" t="s">
        <v>123</v>
      </c>
      <c r="Q150" s="378" t="s">
        <v>123</v>
      </c>
      <c r="R150" s="380" t="s">
        <v>123</v>
      </c>
      <c r="S150" s="378" t="s">
        <v>123</v>
      </c>
      <c r="T150" s="317"/>
      <c r="U150" s="317"/>
      <c r="V150" s="317"/>
      <c r="W150" s="317"/>
      <c r="X150" s="317"/>
      <c r="Y150" s="317"/>
      <c r="Z150" s="317"/>
    </row>
    <row r="151" ht="12.75" customHeight="1">
      <c r="A151" s="317"/>
      <c r="B151" s="317"/>
      <c r="C151" s="330" t="s">
        <v>4184</v>
      </c>
      <c r="D151" s="330"/>
      <c r="E151" s="350" t="s">
        <v>4185</v>
      </c>
      <c r="F151" s="291" t="s">
        <v>42</v>
      </c>
      <c r="G151" s="291" t="s">
        <v>42</v>
      </c>
      <c r="H151" s="291" t="s">
        <v>42</v>
      </c>
      <c r="I151" s="291" t="s">
        <v>42</v>
      </c>
      <c r="J151" s="381" t="s">
        <v>42</v>
      </c>
      <c r="K151" s="291" t="s">
        <v>42</v>
      </c>
      <c r="L151" s="291" t="s">
        <v>42</v>
      </c>
      <c r="M151" s="382" t="s">
        <v>42</v>
      </c>
      <c r="N151" s="382" t="s">
        <v>42</v>
      </c>
      <c r="O151" s="291" t="s">
        <v>42</v>
      </c>
      <c r="P151" s="291" t="s">
        <v>42</v>
      </c>
      <c r="Q151" s="291" t="s">
        <v>42</v>
      </c>
      <c r="R151" s="382" t="s">
        <v>42</v>
      </c>
      <c r="S151" s="291" t="s">
        <v>42</v>
      </c>
      <c r="T151" s="317"/>
      <c r="U151" s="317"/>
      <c r="V151" s="317"/>
      <c r="W151" s="317"/>
      <c r="X151" s="317"/>
      <c r="Y151" s="317"/>
      <c r="Z151" s="317"/>
    </row>
    <row r="152" ht="12.75" customHeight="1">
      <c r="A152" s="317"/>
      <c r="B152" s="317"/>
      <c r="C152" s="330" t="s">
        <v>4186</v>
      </c>
      <c r="D152" s="330"/>
      <c r="E152" s="350" t="s">
        <v>4187</v>
      </c>
      <c r="F152" s="107" t="s">
        <v>446</v>
      </c>
      <c r="G152" s="107" t="s">
        <v>446</v>
      </c>
      <c r="H152" s="107" t="s">
        <v>446</v>
      </c>
      <c r="I152" s="107" t="s">
        <v>446</v>
      </c>
      <c r="J152" s="353" t="s">
        <v>446</v>
      </c>
      <c r="K152" s="107" t="s">
        <v>446</v>
      </c>
      <c r="L152" s="107" t="s">
        <v>446</v>
      </c>
      <c r="M152" s="354" t="s">
        <v>446</v>
      </c>
      <c r="N152" s="354" t="s">
        <v>446</v>
      </c>
      <c r="O152" s="107" t="s">
        <v>446</v>
      </c>
      <c r="P152" s="107" t="s">
        <v>446</v>
      </c>
      <c r="Q152" s="107" t="s">
        <v>446</v>
      </c>
      <c r="R152" s="354" t="s">
        <v>446</v>
      </c>
      <c r="S152" s="107" t="s">
        <v>446</v>
      </c>
      <c r="T152" s="317"/>
      <c r="U152" s="317"/>
      <c r="V152" s="317"/>
      <c r="W152" s="317"/>
      <c r="X152" s="317"/>
      <c r="Y152" s="317"/>
      <c r="Z152" s="317"/>
    </row>
    <row r="153" ht="12.75" customHeight="1">
      <c r="A153" s="317"/>
      <c r="B153" s="317"/>
      <c r="C153" s="330" t="s">
        <v>4188</v>
      </c>
      <c r="D153" s="330"/>
      <c r="E153" s="350" t="s">
        <v>4189</v>
      </c>
      <c r="F153" s="107" t="s">
        <v>449</v>
      </c>
      <c r="G153" s="107" t="s">
        <v>450</v>
      </c>
      <c r="H153" s="107" t="s">
        <v>449</v>
      </c>
      <c r="I153" s="107" t="s">
        <v>449</v>
      </c>
      <c r="J153" s="353" t="s">
        <v>449</v>
      </c>
      <c r="K153" s="107" t="s">
        <v>449</v>
      </c>
      <c r="L153" s="107" t="s">
        <v>449</v>
      </c>
      <c r="M153" s="354" t="s">
        <v>449</v>
      </c>
      <c r="N153" s="354" t="s">
        <v>449</v>
      </c>
      <c r="O153" s="107" t="s">
        <v>449</v>
      </c>
      <c r="P153" s="107" t="s">
        <v>449</v>
      </c>
      <c r="Q153" s="107" t="s">
        <v>449</v>
      </c>
      <c r="R153" s="354" t="s">
        <v>449</v>
      </c>
      <c r="S153" s="107" t="s">
        <v>449</v>
      </c>
      <c r="T153" s="317"/>
      <c r="U153" s="317"/>
      <c r="V153" s="317"/>
      <c r="W153" s="317"/>
      <c r="X153" s="317"/>
      <c r="Y153" s="317"/>
      <c r="Z153" s="317"/>
    </row>
    <row r="154" ht="12.75" customHeight="1">
      <c r="A154" s="317"/>
      <c r="B154" s="317"/>
      <c r="C154" s="330" t="s">
        <v>4190</v>
      </c>
      <c r="D154" s="330"/>
      <c r="E154" s="350" t="s">
        <v>4191</v>
      </c>
      <c r="F154" s="107" t="s">
        <v>453</v>
      </c>
      <c r="G154" s="107" t="s">
        <v>453</v>
      </c>
      <c r="H154" s="107" t="s">
        <v>453</v>
      </c>
      <c r="I154" s="107" t="s">
        <v>453</v>
      </c>
      <c r="J154" s="353" t="s">
        <v>453</v>
      </c>
      <c r="K154" s="107" t="s">
        <v>453</v>
      </c>
      <c r="L154" s="107" t="s">
        <v>453</v>
      </c>
      <c r="M154" s="354" t="s">
        <v>453</v>
      </c>
      <c r="N154" s="354" t="s">
        <v>453</v>
      </c>
      <c r="O154" s="107" t="s">
        <v>453</v>
      </c>
      <c r="P154" s="107" t="s">
        <v>453</v>
      </c>
      <c r="Q154" s="107" t="s">
        <v>453</v>
      </c>
      <c r="R154" s="354" t="s">
        <v>453</v>
      </c>
      <c r="S154" s="107" t="s">
        <v>453</v>
      </c>
      <c r="T154" s="317"/>
      <c r="U154" s="317"/>
      <c r="V154" s="317"/>
      <c r="W154" s="317"/>
      <c r="X154" s="317"/>
      <c r="Y154" s="317"/>
      <c r="Z154" s="317"/>
    </row>
    <row r="155" ht="12.75" customHeight="1">
      <c r="A155" s="317"/>
      <c r="B155" s="317"/>
      <c r="C155" s="330" t="s">
        <v>4192</v>
      </c>
      <c r="D155" s="330"/>
      <c r="E155" s="350" t="s">
        <v>4193</v>
      </c>
      <c r="F155" s="107" t="s">
        <v>456</v>
      </c>
      <c r="G155" s="107" t="s">
        <v>456</v>
      </c>
      <c r="H155" s="107" t="s">
        <v>455</v>
      </c>
      <c r="I155" s="107" t="s">
        <v>455</v>
      </c>
      <c r="J155" s="353" t="s">
        <v>455</v>
      </c>
      <c r="K155" s="107" t="s">
        <v>455</v>
      </c>
      <c r="L155" s="107" t="s">
        <v>455</v>
      </c>
      <c r="M155" s="354" t="s">
        <v>455</v>
      </c>
      <c r="N155" s="354" t="s">
        <v>455</v>
      </c>
      <c r="O155" s="107" t="s">
        <v>455</v>
      </c>
      <c r="P155" s="107" t="s">
        <v>455</v>
      </c>
      <c r="Q155" s="107" t="s">
        <v>455</v>
      </c>
      <c r="R155" s="354" t="s">
        <v>455</v>
      </c>
      <c r="S155" s="107" t="s">
        <v>455</v>
      </c>
      <c r="T155" s="317"/>
      <c r="U155" s="317"/>
      <c r="V155" s="317"/>
      <c r="W155" s="317"/>
      <c r="X155" s="317"/>
      <c r="Y155" s="317"/>
      <c r="Z155" s="317"/>
    </row>
    <row r="156" ht="12.75" customHeight="1">
      <c r="A156" s="317"/>
      <c r="B156" s="317"/>
      <c r="C156" s="330" t="s">
        <v>4194</v>
      </c>
      <c r="D156" s="330"/>
      <c r="E156" s="350" t="s">
        <v>4195</v>
      </c>
      <c r="F156" s="107">
        <v>0.729252687961405</v>
      </c>
      <c r="G156" s="107">
        <v>0.005932077582747608</v>
      </c>
      <c r="H156" s="107">
        <v>0.0</v>
      </c>
      <c r="I156" s="107">
        <v>0.0</v>
      </c>
      <c r="J156" s="353">
        <v>0.0</v>
      </c>
      <c r="K156" s="107">
        <v>0.0</v>
      </c>
      <c r="L156" s="107">
        <v>0.0</v>
      </c>
      <c r="M156" s="354">
        <v>0.0</v>
      </c>
      <c r="N156" s="354">
        <v>0.0</v>
      </c>
      <c r="O156" s="107">
        <v>0.0</v>
      </c>
      <c r="P156" s="107">
        <v>0.0</v>
      </c>
      <c r="Q156" s="107">
        <v>0.0</v>
      </c>
      <c r="R156" s="354">
        <v>0.0</v>
      </c>
      <c r="S156" s="107">
        <v>0.0</v>
      </c>
      <c r="T156" s="317"/>
      <c r="U156" s="317"/>
      <c r="V156" s="317"/>
      <c r="W156" s="317"/>
      <c r="X156" s="317"/>
      <c r="Y156" s="317"/>
      <c r="Z156" s="317"/>
    </row>
    <row r="157" ht="12.75" customHeight="1">
      <c r="A157" s="317"/>
      <c r="B157" s="317"/>
      <c r="C157" s="330" t="s">
        <v>4196</v>
      </c>
      <c r="D157" s="330"/>
      <c r="E157" s="350" t="s">
        <v>4197</v>
      </c>
      <c r="F157" s="107">
        <v>1.0</v>
      </c>
      <c r="G157" s="107">
        <v>0.6</v>
      </c>
      <c r="H157" s="107">
        <v>0.1</v>
      </c>
      <c r="I157" s="107">
        <v>0.1</v>
      </c>
      <c r="J157" s="353">
        <v>0.1</v>
      </c>
      <c r="K157" s="107">
        <v>0.1</v>
      </c>
      <c r="L157" s="107">
        <v>0.1</v>
      </c>
      <c r="M157" s="354">
        <v>0.1</v>
      </c>
      <c r="N157" s="354">
        <v>0.1</v>
      </c>
      <c r="O157" s="107">
        <v>0.1</v>
      </c>
      <c r="P157" s="107">
        <v>0.1</v>
      </c>
      <c r="Q157" s="107">
        <v>0.1</v>
      </c>
      <c r="R157" s="354">
        <v>0.1</v>
      </c>
      <c r="S157" s="107">
        <v>0.1</v>
      </c>
      <c r="T157" s="317"/>
      <c r="U157" s="317"/>
      <c r="V157" s="317"/>
      <c r="W157" s="317"/>
      <c r="X157" s="317"/>
      <c r="Y157" s="317"/>
      <c r="Z157" s="317"/>
    </row>
    <row r="158" ht="12.75" customHeight="1">
      <c r="A158" s="317"/>
      <c r="B158" s="317"/>
      <c r="C158" s="330" t="s">
        <v>4198</v>
      </c>
      <c r="D158" s="330"/>
      <c r="E158" s="350" t="s">
        <v>4199</v>
      </c>
      <c r="F158" s="107" t="s">
        <v>462</v>
      </c>
      <c r="G158" s="107" t="s">
        <v>461</v>
      </c>
      <c r="H158" s="107" t="s">
        <v>461</v>
      </c>
      <c r="I158" s="107" t="s">
        <v>461</v>
      </c>
      <c r="J158" s="353" t="s">
        <v>461</v>
      </c>
      <c r="K158" s="107" t="s">
        <v>461</v>
      </c>
      <c r="L158" s="107" t="s">
        <v>461</v>
      </c>
      <c r="M158" s="354" t="s">
        <v>461</v>
      </c>
      <c r="N158" s="354" t="s">
        <v>461</v>
      </c>
      <c r="O158" s="107" t="s">
        <v>461</v>
      </c>
      <c r="P158" s="107" t="s">
        <v>461</v>
      </c>
      <c r="Q158" s="107" t="s">
        <v>461</v>
      </c>
      <c r="R158" s="354" t="s">
        <v>461</v>
      </c>
      <c r="S158" s="107" t="s">
        <v>461</v>
      </c>
      <c r="T158" s="317"/>
      <c r="U158" s="317"/>
      <c r="V158" s="317"/>
      <c r="W158" s="317"/>
      <c r="X158" s="317"/>
      <c r="Y158" s="317"/>
      <c r="Z158" s="317"/>
    </row>
    <row r="159" ht="12.75" customHeight="1">
      <c r="A159" s="317"/>
      <c r="B159" s="317"/>
      <c r="C159" s="330" t="s">
        <v>4200</v>
      </c>
      <c r="D159" s="330"/>
      <c r="E159" s="350" t="s">
        <v>4201</v>
      </c>
      <c r="F159" s="107">
        <v>9000.0</v>
      </c>
      <c r="G159" s="107">
        <v>1000.0</v>
      </c>
      <c r="H159" s="107">
        <v>7000.0</v>
      </c>
      <c r="I159" s="107">
        <v>7000.0</v>
      </c>
      <c r="J159" s="353">
        <v>7000.0</v>
      </c>
      <c r="K159" s="107">
        <v>7000.0</v>
      </c>
      <c r="L159" s="107">
        <v>7000.0</v>
      </c>
      <c r="M159" s="354">
        <v>7000.0</v>
      </c>
      <c r="N159" s="354">
        <v>7000.0</v>
      </c>
      <c r="O159" s="107">
        <v>7000.0</v>
      </c>
      <c r="P159" s="107">
        <v>7000.0</v>
      </c>
      <c r="Q159" s="107">
        <v>7000.0</v>
      </c>
      <c r="R159" s="354">
        <v>7000.0</v>
      </c>
      <c r="S159" s="107">
        <v>7000.0</v>
      </c>
      <c r="T159" s="317"/>
      <c r="U159" s="317"/>
      <c r="V159" s="317"/>
      <c r="W159" s="317"/>
      <c r="X159" s="317"/>
      <c r="Y159" s="317"/>
      <c r="Z159" s="317"/>
    </row>
    <row r="160" ht="12.75" customHeight="1">
      <c r="A160" s="317"/>
      <c r="B160" s="317"/>
      <c r="C160" s="330" t="s">
        <v>4202</v>
      </c>
      <c r="D160" s="330"/>
      <c r="E160" s="350" t="s">
        <v>4203</v>
      </c>
      <c r="F160" s="107">
        <v>12.0</v>
      </c>
      <c r="G160" s="107">
        <v>12.0</v>
      </c>
      <c r="H160" s="107">
        <v>12.0</v>
      </c>
      <c r="I160" s="107">
        <v>12.0</v>
      </c>
      <c r="J160" s="353">
        <v>12.0</v>
      </c>
      <c r="K160" s="107">
        <v>12.0</v>
      </c>
      <c r="L160" s="107">
        <v>12.0</v>
      </c>
      <c r="M160" s="354">
        <v>12.0</v>
      </c>
      <c r="N160" s="354">
        <v>12.0</v>
      </c>
      <c r="O160" s="107">
        <v>12.0</v>
      </c>
      <c r="P160" s="107">
        <v>12.0</v>
      </c>
      <c r="Q160" s="107">
        <v>12.0</v>
      </c>
      <c r="R160" s="354">
        <v>12.0</v>
      </c>
      <c r="S160" s="107">
        <v>12.0</v>
      </c>
      <c r="T160" s="317"/>
      <c r="U160" s="317"/>
      <c r="V160" s="317"/>
      <c r="W160" s="317"/>
      <c r="X160" s="317"/>
      <c r="Y160" s="317"/>
      <c r="Z160" s="317"/>
    </row>
    <row r="161" ht="12.75" customHeight="1">
      <c r="A161" s="317"/>
      <c r="B161" s="317"/>
      <c r="C161" s="330" t="s">
        <v>4204</v>
      </c>
      <c r="D161" s="330"/>
      <c r="E161" s="350" t="s">
        <v>4205</v>
      </c>
      <c r="F161" s="107">
        <v>12.0</v>
      </c>
      <c r="G161" s="107">
        <v>12.0</v>
      </c>
      <c r="H161" s="107">
        <v>12.0</v>
      </c>
      <c r="I161" s="107">
        <v>12.0</v>
      </c>
      <c r="J161" s="353">
        <v>12.0</v>
      </c>
      <c r="K161" s="107">
        <v>12.0</v>
      </c>
      <c r="L161" s="107">
        <v>12.0</v>
      </c>
      <c r="M161" s="354">
        <v>12.0</v>
      </c>
      <c r="N161" s="354">
        <v>12.0</v>
      </c>
      <c r="O161" s="107">
        <v>12.0</v>
      </c>
      <c r="P161" s="107">
        <v>12.0</v>
      </c>
      <c r="Q161" s="107">
        <v>12.0</v>
      </c>
      <c r="R161" s="354">
        <v>12.0</v>
      </c>
      <c r="S161" s="107">
        <v>12.0</v>
      </c>
      <c r="T161" s="317"/>
      <c r="U161" s="317"/>
      <c r="V161" s="317"/>
      <c r="W161" s="317"/>
      <c r="X161" s="317"/>
      <c r="Y161" s="317"/>
      <c r="Z161" s="317"/>
    </row>
    <row r="162" ht="12.75" customHeight="1">
      <c r="A162" s="317"/>
      <c r="B162" s="317"/>
      <c r="C162" s="330" t="s">
        <v>4206</v>
      </c>
      <c r="D162" s="330"/>
      <c r="E162" s="350" t="s">
        <v>4207</v>
      </c>
      <c r="F162" s="107" t="s">
        <v>467</v>
      </c>
      <c r="G162" s="107" t="s">
        <v>467</v>
      </c>
      <c r="H162" s="107" t="s">
        <v>467</v>
      </c>
      <c r="I162" s="107" t="s">
        <v>467</v>
      </c>
      <c r="J162" s="353" t="s">
        <v>467</v>
      </c>
      <c r="K162" s="107" t="s">
        <v>467</v>
      </c>
      <c r="L162" s="107" t="s">
        <v>467</v>
      </c>
      <c r="M162" s="354" t="s">
        <v>467</v>
      </c>
      <c r="N162" s="354" t="s">
        <v>467</v>
      </c>
      <c r="O162" s="107" t="s">
        <v>467</v>
      </c>
      <c r="P162" s="107" t="s">
        <v>467</v>
      </c>
      <c r="Q162" s="107" t="s">
        <v>467</v>
      </c>
      <c r="R162" s="354" t="s">
        <v>467</v>
      </c>
      <c r="S162" s="107" t="s">
        <v>467</v>
      </c>
      <c r="T162" s="317"/>
      <c r="U162" s="317"/>
      <c r="V162" s="317"/>
      <c r="W162" s="317"/>
      <c r="X162" s="317"/>
      <c r="Y162" s="317"/>
      <c r="Z162" s="317"/>
    </row>
    <row r="163" ht="12.75" customHeight="1">
      <c r="A163" s="317"/>
      <c r="B163" s="317"/>
      <c r="C163" s="330" t="s">
        <v>4208</v>
      </c>
      <c r="D163" s="330"/>
      <c r="E163" s="350" t="s">
        <v>4209</v>
      </c>
      <c r="F163" s="107">
        <v>0.4</v>
      </c>
      <c r="G163" s="107">
        <v>0.2</v>
      </c>
      <c r="H163" s="107">
        <v>1.0</v>
      </c>
      <c r="I163" s="107">
        <v>1.0</v>
      </c>
      <c r="J163" s="353">
        <v>1.0</v>
      </c>
      <c r="K163" s="107">
        <v>1.0</v>
      </c>
      <c r="L163" s="107">
        <v>1.0</v>
      </c>
      <c r="M163" s="354">
        <v>1.0</v>
      </c>
      <c r="N163" s="354">
        <v>1.0</v>
      </c>
      <c r="O163" s="107">
        <v>1.0</v>
      </c>
      <c r="P163" s="107">
        <v>1.0</v>
      </c>
      <c r="Q163" s="107">
        <v>1.0</v>
      </c>
      <c r="R163" s="354">
        <v>1.0</v>
      </c>
      <c r="S163" s="107">
        <v>1.0</v>
      </c>
      <c r="T163" s="317"/>
      <c r="U163" s="317"/>
      <c r="V163" s="317"/>
      <c r="W163" s="317"/>
      <c r="X163" s="317"/>
      <c r="Y163" s="317"/>
      <c r="Z163" s="317"/>
    </row>
    <row r="164" ht="12.75" customHeight="1">
      <c r="A164" s="317"/>
      <c r="B164" s="317"/>
      <c r="C164" s="330" t="s">
        <v>4210</v>
      </c>
      <c r="D164" s="330"/>
      <c r="E164" s="350" t="s">
        <v>4211</v>
      </c>
      <c r="F164" s="107">
        <v>3000.0</v>
      </c>
      <c r="G164" s="107">
        <v>4200.0</v>
      </c>
      <c r="H164" s="107">
        <v>4500.0</v>
      </c>
      <c r="I164" s="107">
        <v>4500.0</v>
      </c>
      <c r="J164" s="353">
        <v>4500.0</v>
      </c>
      <c r="K164" s="107">
        <v>4500.0</v>
      </c>
      <c r="L164" s="107">
        <v>4500.0</v>
      </c>
      <c r="M164" s="354">
        <v>4500.0</v>
      </c>
      <c r="N164" s="354">
        <v>4500.0</v>
      </c>
      <c r="O164" s="107">
        <v>4500.0</v>
      </c>
      <c r="P164" s="107">
        <v>4500.0</v>
      </c>
      <c r="Q164" s="107">
        <v>4500.0</v>
      </c>
      <c r="R164" s="354">
        <v>4500.0</v>
      </c>
      <c r="S164" s="107">
        <v>4500.0</v>
      </c>
      <c r="T164" s="317"/>
      <c r="U164" s="317"/>
      <c r="V164" s="317"/>
      <c r="W164" s="317"/>
      <c r="X164" s="317"/>
      <c r="Y164" s="317"/>
      <c r="Z164" s="317"/>
    </row>
    <row r="165" ht="12.75" customHeight="1">
      <c r="A165" s="317"/>
      <c r="B165" s="317"/>
      <c r="C165" s="330" t="s">
        <v>4212</v>
      </c>
      <c r="D165" s="330"/>
      <c r="E165" s="350" t="s">
        <v>4213</v>
      </c>
      <c r="F165" s="107">
        <v>600.0</v>
      </c>
      <c r="G165" s="107">
        <v>700.0</v>
      </c>
      <c r="H165" s="107">
        <v>300.0</v>
      </c>
      <c r="I165" s="107">
        <v>300.0</v>
      </c>
      <c r="J165" s="353">
        <v>300.0</v>
      </c>
      <c r="K165" s="107">
        <v>300.0</v>
      </c>
      <c r="L165" s="107">
        <v>300.0</v>
      </c>
      <c r="M165" s="354">
        <v>300.0</v>
      </c>
      <c r="N165" s="354">
        <v>300.0</v>
      </c>
      <c r="O165" s="107">
        <v>300.0</v>
      </c>
      <c r="P165" s="107">
        <v>300.0</v>
      </c>
      <c r="Q165" s="107">
        <v>300.0</v>
      </c>
      <c r="R165" s="354">
        <v>300.0</v>
      </c>
      <c r="S165" s="107">
        <v>300.0</v>
      </c>
      <c r="T165" s="317"/>
      <c r="U165" s="317"/>
      <c r="V165" s="317"/>
      <c r="W165" s="317"/>
      <c r="X165" s="317"/>
      <c r="Y165" s="317"/>
      <c r="Z165" s="317"/>
    </row>
    <row r="166" ht="12.75" customHeight="1">
      <c r="A166" s="317"/>
      <c r="B166" s="317"/>
      <c r="C166" s="330" t="s">
        <v>4214</v>
      </c>
      <c r="D166" s="330"/>
      <c r="E166" s="350" t="s">
        <v>4215</v>
      </c>
      <c r="F166" s="107">
        <v>1.0</v>
      </c>
      <c r="G166" s="107">
        <v>0.82</v>
      </c>
      <c r="H166" s="107">
        <v>0.68</v>
      </c>
      <c r="I166" s="107">
        <v>0.68</v>
      </c>
      <c r="J166" s="353">
        <v>0.68</v>
      </c>
      <c r="K166" s="107">
        <v>0.68</v>
      </c>
      <c r="L166" s="107">
        <v>0.68</v>
      </c>
      <c r="M166" s="354">
        <v>0.68</v>
      </c>
      <c r="N166" s="354">
        <v>0.68</v>
      </c>
      <c r="O166" s="107">
        <v>0.68</v>
      </c>
      <c r="P166" s="107">
        <v>0.68</v>
      </c>
      <c r="Q166" s="107">
        <v>0.68</v>
      </c>
      <c r="R166" s="354">
        <v>0.68</v>
      </c>
      <c r="S166" s="107">
        <v>0.68</v>
      </c>
      <c r="T166" s="317"/>
      <c r="U166" s="317"/>
      <c r="V166" s="317"/>
      <c r="W166" s="317"/>
      <c r="X166" s="317"/>
      <c r="Y166" s="317"/>
      <c r="Z166" s="317"/>
    </row>
    <row r="167" ht="12.75" customHeight="1">
      <c r="A167" s="317"/>
      <c r="B167" s="317"/>
      <c r="C167" s="330" t="s">
        <v>4216</v>
      </c>
      <c r="D167" s="330"/>
      <c r="E167" s="350" t="s">
        <v>4217</v>
      </c>
      <c r="F167" s="107">
        <v>10.0</v>
      </c>
      <c r="G167" s="107">
        <v>9.0</v>
      </c>
      <c r="H167" s="107">
        <v>4.0</v>
      </c>
      <c r="I167" s="107">
        <v>4.0</v>
      </c>
      <c r="J167" s="353">
        <v>4.0</v>
      </c>
      <c r="K167" s="107">
        <v>4.0</v>
      </c>
      <c r="L167" s="107">
        <v>4.0</v>
      </c>
      <c r="M167" s="354">
        <v>4.0</v>
      </c>
      <c r="N167" s="354">
        <v>4.0</v>
      </c>
      <c r="O167" s="107">
        <v>4.0</v>
      </c>
      <c r="P167" s="107">
        <v>4.0</v>
      </c>
      <c r="Q167" s="107">
        <v>4.0</v>
      </c>
      <c r="R167" s="354">
        <v>4.0</v>
      </c>
      <c r="S167" s="107">
        <v>4.0</v>
      </c>
      <c r="T167" s="317"/>
      <c r="U167" s="317"/>
      <c r="V167" s="317"/>
      <c r="W167" s="317"/>
      <c r="X167" s="317"/>
      <c r="Y167" s="317"/>
      <c r="Z167" s="317"/>
    </row>
    <row r="168" ht="12.75" customHeight="1">
      <c r="A168" s="317"/>
      <c r="B168" s="317"/>
      <c r="C168" s="330" t="s">
        <v>4218</v>
      </c>
      <c r="D168" s="330"/>
      <c r="E168" s="350" t="s">
        <v>4219</v>
      </c>
      <c r="F168" s="107">
        <v>6.0</v>
      </c>
      <c r="G168" s="107">
        <v>5.0</v>
      </c>
      <c r="H168" s="107">
        <v>2.0</v>
      </c>
      <c r="I168" s="107">
        <v>2.0</v>
      </c>
      <c r="J168" s="353">
        <v>2.0</v>
      </c>
      <c r="K168" s="107">
        <v>2.0</v>
      </c>
      <c r="L168" s="107">
        <v>2.0</v>
      </c>
      <c r="M168" s="354">
        <v>2.0</v>
      </c>
      <c r="N168" s="354">
        <v>2.0</v>
      </c>
      <c r="O168" s="107">
        <v>2.0</v>
      </c>
      <c r="P168" s="107">
        <v>2.0</v>
      </c>
      <c r="Q168" s="107">
        <v>2.0</v>
      </c>
      <c r="R168" s="354">
        <v>2.0</v>
      </c>
      <c r="S168" s="107">
        <v>2.0</v>
      </c>
      <c r="T168" s="317"/>
      <c r="U168" s="317"/>
      <c r="V168" s="317"/>
      <c r="W168" s="317"/>
      <c r="X168" s="317"/>
      <c r="Y168" s="317"/>
      <c r="Z168" s="317"/>
    </row>
    <row r="169" ht="12.75" customHeight="1">
      <c r="A169" s="317"/>
      <c r="B169" s="317"/>
      <c r="C169" s="330" t="s">
        <v>4220</v>
      </c>
      <c r="D169" s="330"/>
      <c r="E169" s="350" t="s">
        <v>4221</v>
      </c>
      <c r="F169" s="107" t="s">
        <v>477</v>
      </c>
      <c r="G169" s="107" t="s">
        <v>478</v>
      </c>
      <c r="H169" s="107" t="s">
        <v>478</v>
      </c>
      <c r="I169" s="107" t="s">
        <v>478</v>
      </c>
      <c r="J169" s="353" t="s">
        <v>478</v>
      </c>
      <c r="K169" s="107" t="s">
        <v>478</v>
      </c>
      <c r="L169" s="107" t="s">
        <v>478</v>
      </c>
      <c r="M169" s="354" t="s">
        <v>478</v>
      </c>
      <c r="N169" s="354" t="s">
        <v>478</v>
      </c>
      <c r="O169" s="107" t="s">
        <v>478</v>
      </c>
      <c r="P169" s="107" t="s">
        <v>478</v>
      </c>
      <c r="Q169" s="107" t="s">
        <v>478</v>
      </c>
      <c r="R169" s="354" t="s">
        <v>478</v>
      </c>
      <c r="S169" s="107" t="s">
        <v>478</v>
      </c>
      <c r="T169" s="317"/>
      <c r="U169" s="317"/>
      <c r="V169" s="317"/>
      <c r="W169" s="317"/>
      <c r="X169" s="317"/>
      <c r="Y169" s="317"/>
      <c r="Z169" s="317"/>
    </row>
    <row r="170" ht="12.75" customHeight="1">
      <c r="A170" s="317"/>
      <c r="B170" s="317"/>
      <c r="C170" s="330" t="s">
        <v>4222</v>
      </c>
      <c r="D170" s="330"/>
      <c r="E170" s="350" t="s">
        <v>4223</v>
      </c>
      <c r="F170" s="107">
        <v>100.0</v>
      </c>
      <c r="G170" s="107">
        <v>1.0</v>
      </c>
      <c r="H170" s="107">
        <v>1.0</v>
      </c>
      <c r="I170" s="107">
        <v>1.0</v>
      </c>
      <c r="J170" s="353">
        <v>1.0</v>
      </c>
      <c r="K170" s="107">
        <v>1.0</v>
      </c>
      <c r="L170" s="107">
        <v>1.0</v>
      </c>
      <c r="M170" s="354">
        <v>1.0</v>
      </c>
      <c r="N170" s="354">
        <v>1.0</v>
      </c>
      <c r="O170" s="107">
        <v>1.0</v>
      </c>
      <c r="P170" s="107">
        <v>1.0</v>
      </c>
      <c r="Q170" s="107">
        <v>1.0</v>
      </c>
      <c r="R170" s="354">
        <v>1.0</v>
      </c>
      <c r="S170" s="107">
        <v>1.0</v>
      </c>
      <c r="T170" s="317"/>
      <c r="U170" s="317"/>
      <c r="V170" s="317"/>
      <c r="W170" s="317"/>
      <c r="X170" s="317"/>
      <c r="Y170" s="317"/>
      <c r="Z170" s="317"/>
    </row>
    <row r="171" ht="12.75" customHeight="1">
      <c r="A171" s="317"/>
      <c r="B171" s="317"/>
      <c r="C171" s="330" t="s">
        <v>4224</v>
      </c>
      <c r="D171" s="330"/>
      <c r="E171" s="350" t="s">
        <v>4225</v>
      </c>
      <c r="F171" s="107">
        <v>45.0</v>
      </c>
      <c r="G171" s="107">
        <v>22.0</v>
      </c>
      <c r="H171" s="107">
        <v>57.0</v>
      </c>
      <c r="I171" s="107">
        <v>57.0</v>
      </c>
      <c r="J171" s="353">
        <v>57.0</v>
      </c>
      <c r="K171" s="107">
        <v>57.0</v>
      </c>
      <c r="L171" s="107">
        <v>57.0</v>
      </c>
      <c r="M171" s="354">
        <v>57.0</v>
      </c>
      <c r="N171" s="354">
        <v>57.0</v>
      </c>
      <c r="O171" s="107">
        <v>57.0</v>
      </c>
      <c r="P171" s="107">
        <v>57.0</v>
      </c>
      <c r="Q171" s="107">
        <v>57.0</v>
      </c>
      <c r="R171" s="354">
        <v>57.0</v>
      </c>
      <c r="S171" s="107">
        <v>57.0</v>
      </c>
      <c r="T171" s="317"/>
      <c r="U171" s="317"/>
      <c r="V171" s="317"/>
      <c r="W171" s="317"/>
      <c r="X171" s="317"/>
      <c r="Y171" s="317"/>
      <c r="Z171" s="317"/>
    </row>
    <row r="172" ht="12.75" customHeight="1">
      <c r="A172" s="317"/>
      <c r="B172" s="317"/>
      <c r="C172" s="330" t="s">
        <v>4226</v>
      </c>
      <c r="D172" s="330"/>
      <c r="E172" s="350" t="s">
        <v>4227</v>
      </c>
      <c r="F172" s="107" t="s">
        <v>462</v>
      </c>
      <c r="G172" s="107" t="s">
        <v>483</v>
      </c>
      <c r="H172" s="107" t="s">
        <v>462</v>
      </c>
      <c r="I172" s="107" t="s">
        <v>462</v>
      </c>
      <c r="J172" s="353" t="s">
        <v>462</v>
      </c>
      <c r="K172" s="107" t="s">
        <v>462</v>
      </c>
      <c r="L172" s="107" t="s">
        <v>462</v>
      </c>
      <c r="M172" s="354" t="s">
        <v>462</v>
      </c>
      <c r="N172" s="354" t="s">
        <v>462</v>
      </c>
      <c r="O172" s="107" t="s">
        <v>462</v>
      </c>
      <c r="P172" s="107" t="s">
        <v>462</v>
      </c>
      <c r="Q172" s="107" t="s">
        <v>462</v>
      </c>
      <c r="R172" s="354" t="s">
        <v>462</v>
      </c>
      <c r="S172" s="107" t="s">
        <v>462</v>
      </c>
      <c r="T172" s="317"/>
      <c r="U172" s="317"/>
      <c r="V172" s="317"/>
      <c r="W172" s="317"/>
      <c r="X172" s="317"/>
      <c r="Y172" s="317"/>
      <c r="Z172" s="317"/>
    </row>
    <row r="173" ht="12.75" customHeight="1">
      <c r="A173" s="317"/>
      <c r="B173" s="317"/>
      <c r="C173" s="330" t="s">
        <v>4228</v>
      </c>
      <c r="D173" s="330"/>
      <c r="E173" s="350" t="s">
        <v>4229</v>
      </c>
      <c r="F173" s="107">
        <v>0.9</v>
      </c>
      <c r="G173" s="107">
        <v>0.6</v>
      </c>
      <c r="H173" s="107">
        <v>0.3</v>
      </c>
      <c r="I173" s="107">
        <v>0.3</v>
      </c>
      <c r="J173" s="353">
        <v>0.3</v>
      </c>
      <c r="K173" s="107">
        <v>0.3</v>
      </c>
      <c r="L173" s="107">
        <v>0.3</v>
      </c>
      <c r="M173" s="354">
        <v>0.3</v>
      </c>
      <c r="N173" s="354">
        <v>0.3</v>
      </c>
      <c r="O173" s="107">
        <v>0.3</v>
      </c>
      <c r="P173" s="107">
        <v>0.3</v>
      </c>
      <c r="Q173" s="107">
        <v>0.3</v>
      </c>
      <c r="R173" s="354">
        <v>0.3</v>
      </c>
      <c r="S173" s="107">
        <v>0.3</v>
      </c>
      <c r="T173" s="317"/>
      <c r="U173" s="317"/>
      <c r="V173" s="317"/>
      <c r="W173" s="317"/>
      <c r="X173" s="317"/>
      <c r="Y173" s="317"/>
      <c r="Z173" s="317"/>
    </row>
    <row r="174" ht="12.75" customHeight="1">
      <c r="A174" s="317"/>
      <c r="B174" s="317"/>
      <c r="C174" s="330" t="s">
        <v>4230</v>
      </c>
      <c r="D174" s="330"/>
      <c r="E174" s="350" t="s">
        <v>4231</v>
      </c>
      <c r="F174" s="107">
        <v>2250.0</v>
      </c>
      <c r="G174" s="107">
        <v>1280.0</v>
      </c>
      <c r="H174" s="107">
        <v>1900.0</v>
      </c>
      <c r="I174" s="107">
        <v>1900.0</v>
      </c>
      <c r="J174" s="353">
        <v>1900.0</v>
      </c>
      <c r="K174" s="107">
        <v>1900.0</v>
      </c>
      <c r="L174" s="107">
        <v>1900.0</v>
      </c>
      <c r="M174" s="354">
        <v>1900.0</v>
      </c>
      <c r="N174" s="354">
        <v>1900.0</v>
      </c>
      <c r="O174" s="107">
        <v>1900.0</v>
      </c>
      <c r="P174" s="107">
        <v>1900.0</v>
      </c>
      <c r="Q174" s="107">
        <v>1900.0</v>
      </c>
      <c r="R174" s="354">
        <v>1900.0</v>
      </c>
      <c r="S174" s="107">
        <v>1900.0</v>
      </c>
      <c r="T174" s="317"/>
      <c r="U174" s="317"/>
      <c r="V174" s="317"/>
      <c r="W174" s="317"/>
      <c r="X174" s="317"/>
      <c r="Y174" s="317"/>
      <c r="Z174" s="317"/>
    </row>
    <row r="175" ht="12.75" customHeight="1">
      <c r="A175" s="317"/>
      <c r="B175" s="317"/>
      <c r="C175" s="330" t="s">
        <v>4232</v>
      </c>
      <c r="D175" s="330"/>
      <c r="E175" s="350" t="s">
        <v>4233</v>
      </c>
      <c r="F175" s="107" t="s">
        <v>487</v>
      </c>
      <c r="G175" s="107" t="s">
        <v>487</v>
      </c>
      <c r="H175" s="107" t="s">
        <v>487</v>
      </c>
      <c r="I175" s="107" t="s">
        <v>487</v>
      </c>
      <c r="J175" s="353" t="s">
        <v>487</v>
      </c>
      <c r="K175" s="107" t="s">
        <v>487</v>
      </c>
      <c r="L175" s="107" t="s">
        <v>487</v>
      </c>
      <c r="M175" s="354" t="s">
        <v>487</v>
      </c>
      <c r="N175" s="354" t="s">
        <v>487</v>
      </c>
      <c r="O175" s="107" t="s">
        <v>487</v>
      </c>
      <c r="P175" s="107" t="s">
        <v>487</v>
      </c>
      <c r="Q175" s="107" t="s">
        <v>487</v>
      </c>
      <c r="R175" s="354" t="s">
        <v>487</v>
      </c>
      <c r="S175" s="107" t="s">
        <v>487</v>
      </c>
      <c r="T175" s="317"/>
      <c r="U175" s="317"/>
      <c r="V175" s="317"/>
      <c r="W175" s="317"/>
      <c r="X175" s="317"/>
      <c r="Y175" s="317"/>
      <c r="Z175" s="317"/>
    </row>
    <row r="176" ht="12.75" customHeight="1">
      <c r="A176" s="317"/>
      <c r="B176" s="317"/>
      <c r="C176" s="330" t="s">
        <v>4234</v>
      </c>
      <c r="D176" s="330"/>
      <c r="E176" s="350" t="s">
        <v>4235</v>
      </c>
      <c r="F176" s="107" t="s">
        <v>491</v>
      </c>
      <c r="G176" s="107" t="s">
        <v>491</v>
      </c>
      <c r="H176" s="107" t="s">
        <v>492</v>
      </c>
      <c r="I176" s="107" t="s">
        <v>492</v>
      </c>
      <c r="J176" s="353" t="s">
        <v>492</v>
      </c>
      <c r="K176" s="107" t="s">
        <v>492</v>
      </c>
      <c r="L176" s="107" t="s">
        <v>492</v>
      </c>
      <c r="M176" s="354" t="s">
        <v>492</v>
      </c>
      <c r="N176" s="354" t="s">
        <v>492</v>
      </c>
      <c r="O176" s="107" t="s">
        <v>492</v>
      </c>
      <c r="P176" s="107" t="s">
        <v>492</v>
      </c>
      <c r="Q176" s="107" t="s">
        <v>492</v>
      </c>
      <c r="R176" s="354" t="s">
        <v>492</v>
      </c>
      <c r="S176" s="107" t="s">
        <v>492</v>
      </c>
      <c r="T176" s="317"/>
      <c r="U176" s="317"/>
      <c r="V176" s="317"/>
      <c r="W176" s="317"/>
      <c r="X176" s="317"/>
      <c r="Y176" s="317"/>
      <c r="Z176" s="317"/>
    </row>
    <row r="177" ht="12.75" customHeight="1">
      <c r="A177" s="317"/>
      <c r="B177" s="317"/>
      <c r="C177" s="330" t="s">
        <v>4236</v>
      </c>
      <c r="D177" s="330"/>
      <c r="E177" s="350" t="s">
        <v>4237</v>
      </c>
      <c r="F177" s="107" t="b">
        <v>0</v>
      </c>
      <c r="G177" s="107" t="b">
        <v>1</v>
      </c>
      <c r="H177" s="107" t="b">
        <v>1</v>
      </c>
      <c r="I177" s="107" t="b">
        <v>1</v>
      </c>
      <c r="J177" s="353" t="b">
        <v>1</v>
      </c>
      <c r="K177" s="107" t="b">
        <v>1</v>
      </c>
      <c r="L177" s="107" t="b">
        <v>1</v>
      </c>
      <c r="M177" s="354" t="b">
        <v>1</v>
      </c>
      <c r="N177" s="354" t="b">
        <v>1</v>
      </c>
      <c r="O177" s="107" t="b">
        <v>1</v>
      </c>
      <c r="P177" s="107" t="b">
        <v>1</v>
      </c>
      <c r="Q177" s="107" t="b">
        <v>1</v>
      </c>
      <c r="R177" s="354" t="b">
        <v>1</v>
      </c>
      <c r="S177" s="107" t="b">
        <v>1</v>
      </c>
      <c r="T177" s="317"/>
      <c r="U177" s="317"/>
      <c r="V177" s="317"/>
      <c r="W177" s="317"/>
      <c r="X177" s="317"/>
      <c r="Y177" s="317"/>
      <c r="Z177" s="317"/>
    </row>
    <row r="178" ht="12.75" customHeight="1">
      <c r="A178" s="317"/>
      <c r="B178" s="317"/>
      <c r="C178" s="330" t="s">
        <v>4238</v>
      </c>
      <c r="D178" s="330"/>
      <c r="E178" s="350" t="s">
        <v>4239</v>
      </c>
      <c r="F178" s="107" t="s">
        <v>495</v>
      </c>
      <c r="G178" s="107" t="s">
        <v>495</v>
      </c>
      <c r="H178" s="107" t="s">
        <v>496</v>
      </c>
      <c r="I178" s="107" t="s">
        <v>496</v>
      </c>
      <c r="J178" s="353" t="s">
        <v>496</v>
      </c>
      <c r="K178" s="107" t="s">
        <v>496</v>
      </c>
      <c r="L178" s="107" t="s">
        <v>496</v>
      </c>
      <c r="M178" s="354" t="s">
        <v>496</v>
      </c>
      <c r="N178" s="354" t="s">
        <v>496</v>
      </c>
      <c r="O178" s="107" t="s">
        <v>496</v>
      </c>
      <c r="P178" s="107" t="s">
        <v>496</v>
      </c>
      <c r="Q178" s="107" t="s">
        <v>496</v>
      </c>
      <c r="R178" s="354" t="s">
        <v>496</v>
      </c>
      <c r="S178" s="107" t="s">
        <v>496</v>
      </c>
      <c r="T178" s="317"/>
      <c r="U178" s="317"/>
      <c r="V178" s="317"/>
      <c r="W178" s="317"/>
      <c r="X178" s="317"/>
      <c r="Y178" s="317"/>
      <c r="Z178" s="317"/>
    </row>
    <row r="179" ht="12.75" customHeight="1">
      <c r="A179" s="317"/>
      <c r="B179" s="317"/>
      <c r="C179" s="330" t="s">
        <v>4240</v>
      </c>
      <c r="D179" s="330"/>
      <c r="E179" s="350" t="s">
        <v>4241</v>
      </c>
      <c r="F179" s="107" t="s">
        <v>499</v>
      </c>
      <c r="G179" s="107" t="s">
        <v>499</v>
      </c>
      <c r="H179" s="107" t="s">
        <v>495</v>
      </c>
      <c r="I179" s="107" t="s">
        <v>495</v>
      </c>
      <c r="J179" s="353" t="s">
        <v>495</v>
      </c>
      <c r="K179" s="107" t="s">
        <v>495</v>
      </c>
      <c r="L179" s="107" t="s">
        <v>495</v>
      </c>
      <c r="M179" s="354" t="s">
        <v>495</v>
      </c>
      <c r="N179" s="354" t="s">
        <v>495</v>
      </c>
      <c r="O179" s="107" t="s">
        <v>495</v>
      </c>
      <c r="P179" s="107" t="s">
        <v>495</v>
      </c>
      <c r="Q179" s="107" t="s">
        <v>495</v>
      </c>
      <c r="R179" s="354" t="s">
        <v>495</v>
      </c>
      <c r="S179" s="107" t="s">
        <v>495</v>
      </c>
      <c r="T179" s="317"/>
      <c r="U179" s="317"/>
      <c r="V179" s="317"/>
      <c r="W179" s="317"/>
      <c r="X179" s="317"/>
      <c r="Y179" s="317"/>
      <c r="Z179" s="317"/>
    </row>
    <row r="180" ht="12.75" customHeight="1">
      <c r="A180" s="317"/>
      <c r="B180" s="317"/>
      <c r="C180" s="330" t="s">
        <v>4242</v>
      </c>
      <c r="D180" s="330"/>
      <c r="E180" s="350" t="s">
        <v>4243</v>
      </c>
      <c r="F180" s="107" t="s">
        <v>501</v>
      </c>
      <c r="G180" s="107" t="s">
        <v>496</v>
      </c>
      <c r="H180" s="107" t="s">
        <v>497</v>
      </c>
      <c r="I180" s="107" t="s">
        <v>497</v>
      </c>
      <c r="J180" s="353" t="s">
        <v>497</v>
      </c>
      <c r="K180" s="107" t="s">
        <v>497</v>
      </c>
      <c r="L180" s="107" t="s">
        <v>497</v>
      </c>
      <c r="M180" s="354" t="s">
        <v>497</v>
      </c>
      <c r="N180" s="354" t="s">
        <v>497</v>
      </c>
      <c r="O180" s="107" t="s">
        <v>497</v>
      </c>
      <c r="P180" s="107" t="s">
        <v>497</v>
      </c>
      <c r="Q180" s="107" t="s">
        <v>497</v>
      </c>
      <c r="R180" s="354" t="s">
        <v>497</v>
      </c>
      <c r="S180" s="107" t="s">
        <v>497</v>
      </c>
      <c r="T180" s="317"/>
      <c r="U180" s="317"/>
      <c r="V180" s="317"/>
      <c r="W180" s="317"/>
      <c r="X180" s="317"/>
      <c r="Y180" s="317"/>
      <c r="Z180" s="317"/>
    </row>
    <row r="181" ht="12.75" customHeight="1">
      <c r="A181" s="317"/>
      <c r="B181" s="317"/>
      <c r="C181" s="330" t="s">
        <v>4244</v>
      </c>
      <c r="D181" s="330"/>
      <c r="E181" s="350" t="s">
        <v>4245</v>
      </c>
      <c r="F181" s="107" t="s">
        <v>503</v>
      </c>
      <c r="G181" s="107" t="s">
        <v>503</v>
      </c>
      <c r="H181" s="107" t="s">
        <v>504</v>
      </c>
      <c r="I181" s="107" t="s">
        <v>504</v>
      </c>
      <c r="J181" s="353" t="s">
        <v>504</v>
      </c>
      <c r="K181" s="107" t="s">
        <v>504</v>
      </c>
      <c r="L181" s="107" t="s">
        <v>504</v>
      </c>
      <c r="M181" s="354" t="s">
        <v>504</v>
      </c>
      <c r="N181" s="354" t="s">
        <v>504</v>
      </c>
      <c r="O181" s="107" t="s">
        <v>504</v>
      </c>
      <c r="P181" s="107" t="s">
        <v>504</v>
      </c>
      <c r="Q181" s="107" t="s">
        <v>504</v>
      </c>
      <c r="R181" s="354" t="s">
        <v>504</v>
      </c>
      <c r="S181" s="107" t="s">
        <v>504</v>
      </c>
      <c r="T181" s="317"/>
      <c r="U181" s="317"/>
      <c r="V181" s="317"/>
      <c r="W181" s="317"/>
      <c r="X181" s="317"/>
      <c r="Y181" s="317"/>
      <c r="Z181" s="317"/>
    </row>
    <row r="182" ht="12.75" customHeight="1">
      <c r="A182" s="317"/>
      <c r="B182" s="317"/>
      <c r="C182" s="330" t="s">
        <v>4246</v>
      </c>
      <c r="D182" s="330"/>
      <c r="E182" s="350" t="s">
        <v>4247</v>
      </c>
      <c r="F182" s="107" t="b">
        <v>1</v>
      </c>
      <c r="G182" s="107" t="b">
        <v>1</v>
      </c>
      <c r="H182" s="107" t="b">
        <v>0</v>
      </c>
      <c r="I182" s="107" t="b">
        <v>0</v>
      </c>
      <c r="J182" s="353" t="b">
        <v>0</v>
      </c>
      <c r="K182" s="107" t="b">
        <v>0</v>
      </c>
      <c r="L182" s="107" t="b">
        <v>0</v>
      </c>
      <c r="M182" s="354" t="b">
        <v>0</v>
      </c>
      <c r="N182" s="354" t="b">
        <v>0</v>
      </c>
      <c r="O182" s="107" t="b">
        <v>0</v>
      </c>
      <c r="P182" s="107" t="b">
        <v>0</v>
      </c>
      <c r="Q182" s="107" t="b">
        <v>0</v>
      </c>
      <c r="R182" s="354" t="b">
        <v>0</v>
      </c>
      <c r="S182" s="107" t="b">
        <v>0</v>
      </c>
      <c r="T182" s="317"/>
      <c r="U182" s="317"/>
      <c r="V182" s="317"/>
      <c r="W182" s="317"/>
      <c r="X182" s="317"/>
      <c r="Y182" s="317"/>
      <c r="Z182" s="317"/>
    </row>
    <row r="183" ht="12.75" customHeight="1">
      <c r="A183" s="317"/>
      <c r="B183" s="317"/>
      <c r="C183" s="330" t="s">
        <v>4248</v>
      </c>
      <c r="D183" s="330"/>
      <c r="E183" s="350" t="s">
        <v>4249</v>
      </c>
      <c r="F183" s="107" t="b">
        <v>1</v>
      </c>
      <c r="G183" s="107" t="b">
        <v>1</v>
      </c>
      <c r="H183" s="107" t="b">
        <v>1</v>
      </c>
      <c r="I183" s="107" t="b">
        <v>1</v>
      </c>
      <c r="J183" s="353" t="b">
        <v>1</v>
      </c>
      <c r="K183" s="107" t="b">
        <v>1</v>
      </c>
      <c r="L183" s="107" t="b">
        <v>1</v>
      </c>
      <c r="M183" s="354" t="b">
        <v>1</v>
      </c>
      <c r="N183" s="354" t="b">
        <v>1</v>
      </c>
      <c r="O183" s="107" t="b">
        <v>1</v>
      </c>
      <c r="P183" s="107" t="b">
        <v>1</v>
      </c>
      <c r="Q183" s="107" t="b">
        <v>1</v>
      </c>
      <c r="R183" s="354" t="b">
        <v>1</v>
      </c>
      <c r="S183" s="107" t="b">
        <v>1</v>
      </c>
      <c r="T183" s="317"/>
      <c r="U183" s="317"/>
      <c r="V183" s="317"/>
      <c r="W183" s="317"/>
      <c r="X183" s="317"/>
      <c r="Y183" s="317"/>
      <c r="Z183" s="317"/>
    </row>
    <row r="184" ht="12.75" customHeight="1">
      <c r="A184" s="317"/>
      <c r="B184" s="317"/>
      <c r="C184" s="330" t="s">
        <v>4250</v>
      </c>
      <c r="D184" s="330"/>
      <c r="E184" s="350" t="s">
        <v>4251</v>
      </c>
      <c r="F184" s="107">
        <v>1.0</v>
      </c>
      <c r="G184" s="107">
        <v>1.0</v>
      </c>
      <c r="H184" s="107">
        <v>0.0</v>
      </c>
      <c r="I184" s="107">
        <v>0.0</v>
      </c>
      <c r="J184" s="353">
        <v>0.0</v>
      </c>
      <c r="K184" s="107">
        <v>0.0</v>
      </c>
      <c r="L184" s="107">
        <v>0.0</v>
      </c>
      <c r="M184" s="354">
        <v>0.0</v>
      </c>
      <c r="N184" s="354">
        <v>0.0</v>
      </c>
      <c r="O184" s="107">
        <v>0.0</v>
      </c>
      <c r="P184" s="107">
        <v>0.0</v>
      </c>
      <c r="Q184" s="107">
        <v>0.0</v>
      </c>
      <c r="R184" s="354">
        <v>0.0</v>
      </c>
      <c r="S184" s="107">
        <v>0.0</v>
      </c>
      <c r="T184" s="317"/>
      <c r="U184" s="317"/>
      <c r="V184" s="317"/>
      <c r="W184" s="317"/>
      <c r="X184" s="317"/>
      <c r="Y184" s="317"/>
      <c r="Z184" s="317"/>
    </row>
    <row r="185" ht="12.75" customHeight="1">
      <c r="A185" s="317"/>
      <c r="B185" s="317"/>
      <c r="C185" s="330" t="s">
        <v>4252</v>
      </c>
      <c r="D185" s="330"/>
      <c r="E185" s="350" t="s">
        <v>4253</v>
      </c>
      <c r="F185" s="107" t="s">
        <v>510</v>
      </c>
      <c r="G185" s="107" t="s">
        <v>508</v>
      </c>
      <c r="H185" s="107" t="s">
        <v>509</v>
      </c>
      <c r="I185" s="107" t="s">
        <v>509</v>
      </c>
      <c r="J185" s="353" t="s">
        <v>509</v>
      </c>
      <c r="K185" s="107" t="s">
        <v>509</v>
      </c>
      <c r="L185" s="107" t="s">
        <v>509</v>
      </c>
      <c r="M185" s="354" t="s">
        <v>509</v>
      </c>
      <c r="N185" s="354" t="s">
        <v>509</v>
      </c>
      <c r="O185" s="107" t="s">
        <v>509</v>
      </c>
      <c r="P185" s="107" t="s">
        <v>509</v>
      </c>
      <c r="Q185" s="107" t="s">
        <v>509</v>
      </c>
      <c r="R185" s="354" t="s">
        <v>509</v>
      </c>
      <c r="S185" s="107" t="s">
        <v>509</v>
      </c>
      <c r="T185" s="317"/>
      <c r="U185" s="317"/>
      <c r="V185" s="317"/>
      <c r="W185" s="317"/>
      <c r="X185" s="317"/>
      <c r="Y185" s="317"/>
      <c r="Z185" s="317"/>
    </row>
    <row r="186" ht="12.75" customHeight="1">
      <c r="A186" s="317"/>
      <c r="B186" s="317"/>
      <c r="C186" s="330" t="s">
        <v>4254</v>
      </c>
      <c r="D186" s="330"/>
      <c r="E186" s="350" t="s">
        <v>4255</v>
      </c>
      <c r="F186" s="107" t="b">
        <v>1</v>
      </c>
      <c r="G186" s="107" t="b">
        <v>1</v>
      </c>
      <c r="H186" s="107" t="b">
        <v>0</v>
      </c>
      <c r="I186" s="107" t="b">
        <v>0</v>
      </c>
      <c r="J186" s="353" t="b">
        <v>0</v>
      </c>
      <c r="K186" s="107" t="b">
        <v>0</v>
      </c>
      <c r="L186" s="107" t="b">
        <v>0</v>
      </c>
      <c r="M186" s="354" t="b">
        <v>0</v>
      </c>
      <c r="N186" s="354" t="b">
        <v>0</v>
      </c>
      <c r="O186" s="107" t="b">
        <v>0</v>
      </c>
      <c r="P186" s="107" t="b">
        <v>0</v>
      </c>
      <c r="Q186" s="107" t="b">
        <v>0</v>
      </c>
      <c r="R186" s="354" t="b">
        <v>0</v>
      </c>
      <c r="S186" s="107" t="b">
        <v>0</v>
      </c>
      <c r="T186" s="317"/>
      <c r="U186" s="317"/>
      <c r="V186" s="317"/>
      <c r="W186" s="317"/>
      <c r="X186" s="317"/>
      <c r="Y186" s="317"/>
      <c r="Z186" s="317"/>
    </row>
    <row r="187" ht="12.75" customHeight="1">
      <c r="A187" s="317"/>
      <c r="B187" s="317"/>
      <c r="C187" s="330" t="s">
        <v>4256</v>
      </c>
      <c r="D187" s="330"/>
      <c r="E187" s="350" t="s">
        <v>4257</v>
      </c>
      <c r="F187" s="107" t="b">
        <v>0</v>
      </c>
      <c r="G187" s="107" t="b">
        <v>0</v>
      </c>
      <c r="H187" s="107" t="b">
        <v>1</v>
      </c>
      <c r="I187" s="107" t="b">
        <v>1</v>
      </c>
      <c r="J187" s="353" t="b">
        <v>1</v>
      </c>
      <c r="K187" s="107" t="b">
        <v>1</v>
      </c>
      <c r="L187" s="107" t="b">
        <v>1</v>
      </c>
      <c r="M187" s="354" t="b">
        <v>1</v>
      </c>
      <c r="N187" s="354" t="b">
        <v>1</v>
      </c>
      <c r="O187" s="107" t="b">
        <v>1</v>
      </c>
      <c r="P187" s="107" t="b">
        <v>1</v>
      </c>
      <c r="Q187" s="107" t="b">
        <v>1</v>
      </c>
      <c r="R187" s="354" t="b">
        <v>1</v>
      </c>
      <c r="S187" s="107" t="b">
        <v>1</v>
      </c>
      <c r="T187" s="317"/>
      <c r="U187" s="317"/>
      <c r="V187" s="317"/>
      <c r="W187" s="317"/>
      <c r="X187" s="317"/>
      <c r="Y187" s="317"/>
      <c r="Z187" s="317"/>
    </row>
    <row r="188" ht="12.75" customHeight="1">
      <c r="A188" s="317"/>
      <c r="B188" s="317"/>
      <c r="C188" s="330" t="s">
        <v>4258</v>
      </c>
      <c r="D188" s="330"/>
      <c r="E188" s="350" t="s">
        <v>4259</v>
      </c>
      <c r="F188" s="107" t="s">
        <v>515</v>
      </c>
      <c r="G188" s="107" t="s">
        <v>514</v>
      </c>
      <c r="H188" s="107" t="s">
        <v>515</v>
      </c>
      <c r="I188" s="107" t="s">
        <v>515</v>
      </c>
      <c r="J188" s="353" t="s">
        <v>515</v>
      </c>
      <c r="K188" s="107" t="s">
        <v>515</v>
      </c>
      <c r="L188" s="107" t="s">
        <v>515</v>
      </c>
      <c r="M188" s="354" t="s">
        <v>515</v>
      </c>
      <c r="N188" s="354" t="s">
        <v>515</v>
      </c>
      <c r="O188" s="107" t="s">
        <v>515</v>
      </c>
      <c r="P188" s="107" t="s">
        <v>515</v>
      </c>
      <c r="Q188" s="107" t="s">
        <v>515</v>
      </c>
      <c r="R188" s="354" t="s">
        <v>515</v>
      </c>
      <c r="S188" s="107" t="s">
        <v>515</v>
      </c>
      <c r="T188" s="317"/>
      <c r="U188" s="317"/>
      <c r="V188" s="317"/>
      <c r="W188" s="317"/>
      <c r="X188" s="317"/>
      <c r="Y188" s="317"/>
      <c r="Z188" s="317"/>
    </row>
    <row r="189" ht="12.75" customHeight="1">
      <c r="A189" s="317"/>
      <c r="B189" s="317"/>
      <c r="C189" s="330" t="s">
        <v>4260</v>
      </c>
      <c r="D189" s="330"/>
      <c r="E189" s="350" t="s">
        <v>4261</v>
      </c>
      <c r="F189" s="107" t="s">
        <v>517</v>
      </c>
      <c r="G189" s="107" t="s">
        <v>518</v>
      </c>
      <c r="H189" s="368" t="s">
        <v>518</v>
      </c>
      <c r="I189" s="369" t="s">
        <v>518</v>
      </c>
      <c r="J189" s="368" t="s">
        <v>518</v>
      </c>
      <c r="K189" s="369" t="s">
        <v>518</v>
      </c>
      <c r="L189" s="368" t="s">
        <v>518</v>
      </c>
      <c r="M189" s="369" t="s">
        <v>518</v>
      </c>
      <c r="N189" s="383" t="s">
        <v>518</v>
      </c>
      <c r="O189" s="384" t="s">
        <v>518</v>
      </c>
      <c r="P189" s="384" t="s">
        <v>518</v>
      </c>
      <c r="Q189" s="384" t="s">
        <v>518</v>
      </c>
      <c r="R189" s="383" t="s">
        <v>518</v>
      </c>
      <c r="S189" s="384" t="s">
        <v>518</v>
      </c>
      <c r="T189" s="317"/>
      <c r="U189" s="317"/>
      <c r="V189" s="317"/>
      <c r="W189" s="317"/>
      <c r="X189" s="317"/>
      <c r="Y189" s="317"/>
      <c r="Z189" s="317"/>
    </row>
    <row r="190" ht="12.75" customHeight="1">
      <c r="A190" s="317"/>
      <c r="B190" s="317"/>
      <c r="C190" s="330" t="s">
        <v>4262</v>
      </c>
      <c r="D190" s="330"/>
      <c r="E190" s="350" t="s">
        <v>4263</v>
      </c>
      <c r="F190" s="107" t="s">
        <v>169</v>
      </c>
      <c r="G190" s="107" t="s">
        <v>169</v>
      </c>
      <c r="H190" s="107" t="s">
        <v>169</v>
      </c>
      <c r="I190" s="107" t="s">
        <v>169</v>
      </c>
      <c r="J190" s="381" t="s">
        <v>169</v>
      </c>
      <c r="K190" s="291" t="s">
        <v>169</v>
      </c>
      <c r="L190" s="291" t="s">
        <v>169</v>
      </c>
      <c r="M190" s="382" t="s">
        <v>169</v>
      </c>
      <c r="N190" s="382" t="s">
        <v>169</v>
      </c>
      <c r="O190" s="291" t="s">
        <v>169</v>
      </c>
      <c r="P190" s="291" t="s">
        <v>169</v>
      </c>
      <c r="Q190" s="291" t="s">
        <v>169</v>
      </c>
      <c r="R190" s="382" t="s">
        <v>169</v>
      </c>
      <c r="S190" s="291" t="s">
        <v>169</v>
      </c>
      <c r="T190" s="317"/>
      <c r="U190" s="317"/>
      <c r="V190" s="317"/>
      <c r="W190" s="317"/>
      <c r="X190" s="317"/>
      <c r="Y190" s="317"/>
      <c r="Z190" s="317"/>
    </row>
    <row r="191" ht="12.75" customHeight="1">
      <c r="A191" s="317"/>
      <c r="B191" s="317"/>
      <c r="C191" s="330" t="s">
        <v>4264</v>
      </c>
      <c r="D191" s="330"/>
      <c r="E191" s="350" t="s">
        <v>4265</v>
      </c>
      <c r="F191" s="107">
        <v>2.0</v>
      </c>
      <c r="G191" s="107">
        <v>2.0</v>
      </c>
      <c r="H191" s="107">
        <v>2.0</v>
      </c>
      <c r="I191" s="107">
        <v>2.0</v>
      </c>
      <c r="J191" s="381">
        <v>2.0</v>
      </c>
      <c r="K191" s="291">
        <v>2.0</v>
      </c>
      <c r="L191" s="291">
        <v>2.0</v>
      </c>
      <c r="M191" s="382">
        <v>2.0</v>
      </c>
      <c r="N191" s="382">
        <v>2.0</v>
      </c>
      <c r="O191" s="291">
        <v>2.0</v>
      </c>
      <c r="P191" s="291">
        <v>2.0</v>
      </c>
      <c r="Q191" s="291">
        <v>2.0</v>
      </c>
      <c r="R191" s="382">
        <v>2.0</v>
      </c>
      <c r="S191" s="291">
        <v>2.0</v>
      </c>
      <c r="T191" s="317"/>
      <c r="U191" s="317"/>
      <c r="V191" s="317"/>
      <c r="W191" s="317"/>
      <c r="X191" s="317"/>
      <c r="Y191" s="317"/>
      <c r="Z191" s="317"/>
    </row>
    <row r="192" ht="12.75" customHeight="1">
      <c r="A192" s="317"/>
      <c r="B192" s="317"/>
      <c r="C192" s="347" t="s">
        <v>4266</v>
      </c>
      <c r="D192" s="347"/>
      <c r="E192" s="360" t="s">
        <v>4267</v>
      </c>
      <c r="F192" s="137" t="s">
        <v>376</v>
      </c>
      <c r="G192" s="137" t="s">
        <v>376</v>
      </c>
      <c r="H192" s="137" t="s">
        <v>376</v>
      </c>
      <c r="I192" s="137" t="s">
        <v>376</v>
      </c>
      <c r="J192" s="373" t="s">
        <v>376</v>
      </c>
      <c r="K192" s="137" t="s">
        <v>376</v>
      </c>
      <c r="L192" s="137" t="s">
        <v>376</v>
      </c>
      <c r="M192" s="374" t="s">
        <v>376</v>
      </c>
      <c r="N192" s="374" t="s">
        <v>376</v>
      </c>
      <c r="O192" s="137" t="s">
        <v>376</v>
      </c>
      <c r="P192" s="137" t="s">
        <v>376</v>
      </c>
      <c r="Q192" s="137" t="s">
        <v>376</v>
      </c>
      <c r="R192" s="374" t="s">
        <v>376</v>
      </c>
      <c r="S192" s="137" t="s">
        <v>376</v>
      </c>
      <c r="T192" s="317"/>
      <c r="U192" s="317"/>
      <c r="V192" s="317"/>
      <c r="W192" s="317"/>
      <c r="X192" s="317"/>
      <c r="Y192" s="317"/>
      <c r="Z192" s="317"/>
    </row>
    <row r="193" ht="12.75" customHeight="1">
      <c r="A193" s="317"/>
      <c r="B193" s="317"/>
      <c r="C193" s="330" t="s">
        <v>4268</v>
      </c>
      <c r="D193" s="330"/>
      <c r="E193" s="350" t="s">
        <v>4269</v>
      </c>
      <c r="F193" s="107" t="s">
        <v>376</v>
      </c>
      <c r="G193" s="107" t="s">
        <v>523</v>
      </c>
      <c r="H193" s="107" t="s">
        <v>376</v>
      </c>
      <c r="I193" s="107" t="s">
        <v>376</v>
      </c>
      <c r="J193" s="353" t="s">
        <v>376</v>
      </c>
      <c r="K193" s="107" t="s">
        <v>376</v>
      </c>
      <c r="L193" s="107" t="s">
        <v>376</v>
      </c>
      <c r="M193" s="354" t="s">
        <v>376</v>
      </c>
      <c r="N193" s="354" t="s">
        <v>376</v>
      </c>
      <c r="O193" s="107" t="s">
        <v>376</v>
      </c>
      <c r="P193" s="107" t="s">
        <v>376</v>
      </c>
      <c r="Q193" s="107" t="s">
        <v>376</v>
      </c>
      <c r="R193" s="354" t="s">
        <v>376</v>
      </c>
      <c r="S193" s="107" t="s">
        <v>376</v>
      </c>
      <c r="T193" s="317"/>
      <c r="U193" s="317"/>
      <c r="V193" s="317"/>
      <c r="W193" s="317"/>
      <c r="X193" s="317"/>
      <c r="Y193" s="317"/>
      <c r="Z193" s="317"/>
    </row>
    <row r="194" ht="12.75" customHeight="1">
      <c r="A194" s="317"/>
      <c r="B194" s="317"/>
      <c r="C194" s="330" t="s">
        <v>4270</v>
      </c>
      <c r="D194" s="330"/>
      <c r="E194" s="350" t="s">
        <v>4271</v>
      </c>
      <c r="F194" s="107" t="s">
        <v>376</v>
      </c>
      <c r="G194" s="107">
        <v>36.0</v>
      </c>
      <c r="H194" s="107" t="s">
        <v>376</v>
      </c>
      <c r="I194" s="107" t="s">
        <v>376</v>
      </c>
      <c r="J194" s="353" t="s">
        <v>376</v>
      </c>
      <c r="K194" s="107" t="s">
        <v>376</v>
      </c>
      <c r="L194" s="107" t="s">
        <v>376</v>
      </c>
      <c r="M194" s="354" t="s">
        <v>376</v>
      </c>
      <c r="N194" s="354" t="s">
        <v>376</v>
      </c>
      <c r="O194" s="107" t="s">
        <v>376</v>
      </c>
      <c r="P194" s="107" t="s">
        <v>376</v>
      </c>
      <c r="Q194" s="107" t="s">
        <v>376</v>
      </c>
      <c r="R194" s="354" t="s">
        <v>376</v>
      </c>
      <c r="S194" s="107" t="s">
        <v>376</v>
      </c>
      <c r="T194" s="317"/>
      <c r="U194" s="317"/>
      <c r="V194" s="317"/>
      <c r="W194" s="317"/>
      <c r="X194" s="317"/>
      <c r="Y194" s="317"/>
      <c r="Z194" s="317"/>
    </row>
    <row r="195" ht="12.75" customHeight="1">
      <c r="A195" s="317"/>
      <c r="B195" s="317"/>
      <c r="C195" s="330" t="s">
        <v>4272</v>
      </c>
      <c r="D195" s="330"/>
      <c r="E195" s="350" t="s">
        <v>4273</v>
      </c>
      <c r="F195" s="107" t="s">
        <v>376</v>
      </c>
      <c r="G195" s="107" t="s">
        <v>526</v>
      </c>
      <c r="H195" s="107" t="s">
        <v>376</v>
      </c>
      <c r="I195" s="107" t="s">
        <v>376</v>
      </c>
      <c r="J195" s="353" t="s">
        <v>376</v>
      </c>
      <c r="K195" s="107" t="s">
        <v>376</v>
      </c>
      <c r="L195" s="107" t="s">
        <v>376</v>
      </c>
      <c r="M195" s="354" t="s">
        <v>376</v>
      </c>
      <c r="N195" s="354" t="s">
        <v>376</v>
      </c>
      <c r="O195" s="107" t="s">
        <v>376</v>
      </c>
      <c r="P195" s="107" t="s">
        <v>376</v>
      </c>
      <c r="Q195" s="107" t="s">
        <v>376</v>
      </c>
      <c r="R195" s="354" t="s">
        <v>376</v>
      </c>
      <c r="S195" s="107" t="s">
        <v>376</v>
      </c>
      <c r="T195" s="317"/>
      <c r="U195" s="317"/>
      <c r="V195" s="317"/>
      <c r="W195" s="317"/>
      <c r="X195" s="317"/>
      <c r="Y195" s="317"/>
      <c r="Z195" s="317"/>
    </row>
    <row r="196" ht="12.75" customHeight="1">
      <c r="A196" s="317"/>
      <c r="B196" s="317"/>
      <c r="C196" s="330" t="s">
        <v>4274</v>
      </c>
      <c r="D196" s="330"/>
      <c r="E196" s="350" t="s">
        <v>4275</v>
      </c>
      <c r="F196" s="107" t="s">
        <v>376</v>
      </c>
      <c r="G196" s="107">
        <v>6.0</v>
      </c>
      <c r="H196" s="107" t="s">
        <v>376</v>
      </c>
      <c r="I196" s="107" t="s">
        <v>376</v>
      </c>
      <c r="J196" s="353" t="s">
        <v>376</v>
      </c>
      <c r="K196" s="107" t="s">
        <v>376</v>
      </c>
      <c r="L196" s="107" t="s">
        <v>376</v>
      </c>
      <c r="M196" s="354" t="s">
        <v>376</v>
      </c>
      <c r="N196" s="354" t="s">
        <v>376</v>
      </c>
      <c r="O196" s="107" t="s">
        <v>376</v>
      </c>
      <c r="P196" s="107" t="s">
        <v>376</v>
      </c>
      <c r="Q196" s="107" t="s">
        <v>376</v>
      </c>
      <c r="R196" s="354" t="s">
        <v>376</v>
      </c>
      <c r="S196" s="107" t="s">
        <v>376</v>
      </c>
      <c r="T196" s="317"/>
      <c r="U196" s="317"/>
      <c r="V196" s="317"/>
      <c r="W196" s="317"/>
      <c r="X196" s="317"/>
      <c r="Y196" s="317"/>
      <c r="Z196" s="317"/>
    </row>
    <row r="197" ht="12.75" customHeight="1">
      <c r="A197" s="317"/>
      <c r="B197" s="317"/>
      <c r="C197" s="330" t="s">
        <v>4276</v>
      </c>
      <c r="D197" s="330"/>
      <c r="E197" s="350" t="s">
        <v>4277</v>
      </c>
      <c r="F197" s="107" t="s">
        <v>376</v>
      </c>
      <c r="G197" s="107" t="s">
        <v>529</v>
      </c>
      <c r="H197" s="107" t="s">
        <v>376</v>
      </c>
      <c r="I197" s="107" t="s">
        <v>376</v>
      </c>
      <c r="J197" s="353" t="s">
        <v>376</v>
      </c>
      <c r="K197" s="107" t="s">
        <v>376</v>
      </c>
      <c r="L197" s="107" t="s">
        <v>376</v>
      </c>
      <c r="M197" s="354" t="s">
        <v>376</v>
      </c>
      <c r="N197" s="354" t="s">
        <v>376</v>
      </c>
      <c r="O197" s="107" t="s">
        <v>376</v>
      </c>
      <c r="P197" s="107" t="s">
        <v>376</v>
      </c>
      <c r="Q197" s="107" t="s">
        <v>376</v>
      </c>
      <c r="R197" s="354" t="s">
        <v>376</v>
      </c>
      <c r="S197" s="107" t="s">
        <v>376</v>
      </c>
      <c r="T197" s="317"/>
      <c r="U197" s="317"/>
      <c r="V197" s="317"/>
      <c r="W197" s="317"/>
      <c r="X197" s="317"/>
      <c r="Y197" s="317"/>
      <c r="Z197" s="317"/>
    </row>
    <row r="198" ht="12.75" customHeight="1">
      <c r="A198" s="317"/>
      <c r="B198" s="317"/>
      <c r="C198" s="330" t="s">
        <v>4278</v>
      </c>
      <c r="D198" s="330"/>
      <c r="E198" s="350" t="s">
        <v>4279</v>
      </c>
      <c r="F198" s="107" t="s">
        <v>376</v>
      </c>
      <c r="G198" s="107">
        <v>64.0</v>
      </c>
      <c r="H198" s="107" t="s">
        <v>376</v>
      </c>
      <c r="I198" s="107" t="s">
        <v>376</v>
      </c>
      <c r="J198" s="353" t="s">
        <v>376</v>
      </c>
      <c r="K198" s="107" t="s">
        <v>376</v>
      </c>
      <c r="L198" s="107" t="s">
        <v>376</v>
      </c>
      <c r="M198" s="354" t="s">
        <v>376</v>
      </c>
      <c r="N198" s="354" t="s">
        <v>376</v>
      </c>
      <c r="O198" s="107" t="s">
        <v>376</v>
      </c>
      <c r="P198" s="107" t="s">
        <v>376</v>
      </c>
      <c r="Q198" s="107" t="s">
        <v>376</v>
      </c>
      <c r="R198" s="354" t="s">
        <v>376</v>
      </c>
      <c r="S198" s="107" t="s">
        <v>376</v>
      </c>
      <c r="T198" s="317"/>
      <c r="U198" s="317"/>
      <c r="V198" s="317"/>
      <c r="W198" s="317"/>
      <c r="X198" s="317"/>
      <c r="Y198" s="317"/>
      <c r="Z198" s="317"/>
    </row>
    <row r="199" ht="12.75" customHeight="1">
      <c r="A199" s="317"/>
      <c r="B199" s="317"/>
      <c r="C199" s="330" t="s">
        <v>4280</v>
      </c>
      <c r="D199" s="330"/>
      <c r="E199" s="350" t="s">
        <v>4281</v>
      </c>
      <c r="F199" s="107" t="s">
        <v>376</v>
      </c>
      <c r="G199" s="107" t="s">
        <v>532</v>
      </c>
      <c r="H199" s="107" t="s">
        <v>376</v>
      </c>
      <c r="I199" s="107" t="s">
        <v>376</v>
      </c>
      <c r="J199" s="353" t="s">
        <v>376</v>
      </c>
      <c r="K199" s="107" t="s">
        <v>376</v>
      </c>
      <c r="L199" s="107" t="s">
        <v>376</v>
      </c>
      <c r="M199" s="354" t="s">
        <v>376</v>
      </c>
      <c r="N199" s="354" t="s">
        <v>376</v>
      </c>
      <c r="O199" s="107" t="s">
        <v>376</v>
      </c>
      <c r="P199" s="107" t="s">
        <v>376</v>
      </c>
      <c r="Q199" s="107" t="s">
        <v>376</v>
      </c>
      <c r="R199" s="354" t="s">
        <v>376</v>
      </c>
      <c r="S199" s="107" t="s">
        <v>376</v>
      </c>
      <c r="T199" s="317"/>
      <c r="U199" s="317"/>
      <c r="V199" s="317"/>
      <c r="W199" s="317"/>
      <c r="X199" s="317"/>
      <c r="Y199" s="317"/>
      <c r="Z199" s="317"/>
    </row>
    <row r="200" ht="12.75" customHeight="1">
      <c r="A200" s="317"/>
      <c r="B200" s="317"/>
      <c r="C200" s="330" t="s">
        <v>4282</v>
      </c>
      <c r="D200" s="330"/>
      <c r="E200" s="350" t="s">
        <v>4283</v>
      </c>
      <c r="F200" s="107" t="s">
        <v>376</v>
      </c>
      <c r="G200" s="107">
        <v>79.0</v>
      </c>
      <c r="H200" s="107" t="s">
        <v>376</v>
      </c>
      <c r="I200" s="107" t="s">
        <v>376</v>
      </c>
      <c r="J200" s="353" t="s">
        <v>376</v>
      </c>
      <c r="K200" s="107" t="s">
        <v>376</v>
      </c>
      <c r="L200" s="107" t="s">
        <v>376</v>
      </c>
      <c r="M200" s="354" t="s">
        <v>376</v>
      </c>
      <c r="N200" s="354" t="s">
        <v>376</v>
      </c>
      <c r="O200" s="107" t="s">
        <v>376</v>
      </c>
      <c r="P200" s="107" t="s">
        <v>376</v>
      </c>
      <c r="Q200" s="107" t="s">
        <v>376</v>
      </c>
      <c r="R200" s="354" t="s">
        <v>376</v>
      </c>
      <c r="S200" s="107" t="s">
        <v>376</v>
      </c>
      <c r="T200" s="317"/>
      <c r="U200" s="317"/>
      <c r="V200" s="317"/>
      <c r="W200" s="317"/>
      <c r="X200" s="317"/>
      <c r="Y200" s="317"/>
      <c r="Z200" s="317"/>
    </row>
    <row r="201" ht="12.75" customHeight="1">
      <c r="A201" s="317"/>
      <c r="B201" s="317"/>
      <c r="C201" s="330" t="s">
        <v>4284</v>
      </c>
      <c r="D201" s="330"/>
      <c r="E201" s="350" t="s">
        <v>4285</v>
      </c>
      <c r="F201" s="107" t="s">
        <v>376</v>
      </c>
      <c r="G201" s="107" t="s">
        <v>535</v>
      </c>
      <c r="H201" s="107" t="s">
        <v>376</v>
      </c>
      <c r="I201" s="107" t="s">
        <v>376</v>
      </c>
      <c r="J201" s="353" t="s">
        <v>376</v>
      </c>
      <c r="K201" s="107" t="s">
        <v>376</v>
      </c>
      <c r="L201" s="107" t="s">
        <v>376</v>
      </c>
      <c r="M201" s="354" t="s">
        <v>376</v>
      </c>
      <c r="N201" s="354" t="s">
        <v>376</v>
      </c>
      <c r="O201" s="107" t="s">
        <v>376</v>
      </c>
      <c r="P201" s="107" t="s">
        <v>376</v>
      </c>
      <c r="Q201" s="107" t="s">
        <v>376</v>
      </c>
      <c r="R201" s="354" t="s">
        <v>376</v>
      </c>
      <c r="S201" s="107" t="s">
        <v>376</v>
      </c>
      <c r="T201" s="317"/>
      <c r="U201" s="317"/>
      <c r="V201" s="317"/>
      <c r="W201" s="317"/>
      <c r="X201" s="317"/>
      <c r="Y201" s="317"/>
      <c r="Z201" s="317"/>
    </row>
    <row r="202" ht="12.75" customHeight="1">
      <c r="A202" s="317"/>
      <c r="B202" s="317"/>
      <c r="C202" s="330" t="s">
        <v>4286</v>
      </c>
      <c r="D202" s="330"/>
      <c r="E202" s="350" t="s">
        <v>4287</v>
      </c>
      <c r="F202" s="107" t="s">
        <v>376</v>
      </c>
      <c r="G202" s="107">
        <v>22.0</v>
      </c>
      <c r="H202" s="107" t="s">
        <v>376</v>
      </c>
      <c r="I202" s="107" t="s">
        <v>376</v>
      </c>
      <c r="J202" s="353" t="s">
        <v>376</v>
      </c>
      <c r="K202" s="107" t="s">
        <v>376</v>
      </c>
      <c r="L202" s="107" t="s">
        <v>376</v>
      </c>
      <c r="M202" s="354" t="s">
        <v>376</v>
      </c>
      <c r="N202" s="354" t="s">
        <v>376</v>
      </c>
      <c r="O202" s="107" t="s">
        <v>376</v>
      </c>
      <c r="P202" s="107" t="s">
        <v>376</v>
      </c>
      <c r="Q202" s="107" t="s">
        <v>376</v>
      </c>
      <c r="R202" s="354" t="s">
        <v>376</v>
      </c>
      <c r="S202" s="107" t="s">
        <v>376</v>
      </c>
      <c r="T202" s="317"/>
      <c r="U202" s="317"/>
      <c r="V202" s="317"/>
      <c r="W202" s="317"/>
      <c r="X202" s="317"/>
      <c r="Y202" s="317"/>
      <c r="Z202" s="317"/>
    </row>
    <row r="203" ht="12.75" customHeight="1">
      <c r="A203" s="317"/>
      <c r="B203" s="317"/>
      <c r="C203" s="330" t="s">
        <v>4288</v>
      </c>
      <c r="D203" s="330"/>
      <c r="E203" s="350" t="s">
        <v>4289</v>
      </c>
      <c r="F203" s="107" t="s">
        <v>376</v>
      </c>
      <c r="G203" s="107" t="s">
        <v>538</v>
      </c>
      <c r="H203" s="107" t="s">
        <v>376</v>
      </c>
      <c r="I203" s="107" t="s">
        <v>376</v>
      </c>
      <c r="J203" s="353" t="s">
        <v>376</v>
      </c>
      <c r="K203" s="107" t="s">
        <v>376</v>
      </c>
      <c r="L203" s="107" t="s">
        <v>376</v>
      </c>
      <c r="M203" s="354" t="s">
        <v>376</v>
      </c>
      <c r="N203" s="354" t="s">
        <v>376</v>
      </c>
      <c r="O203" s="107" t="s">
        <v>376</v>
      </c>
      <c r="P203" s="107" t="s">
        <v>376</v>
      </c>
      <c r="Q203" s="107" t="s">
        <v>376</v>
      </c>
      <c r="R203" s="354" t="s">
        <v>376</v>
      </c>
      <c r="S203" s="107" t="s">
        <v>376</v>
      </c>
      <c r="T203" s="317"/>
      <c r="U203" s="317"/>
      <c r="V203" s="317"/>
      <c r="W203" s="317"/>
      <c r="X203" s="317"/>
      <c r="Y203" s="317"/>
      <c r="Z203" s="317"/>
    </row>
    <row r="204" ht="12.75" customHeight="1">
      <c r="A204" s="317"/>
      <c r="B204" s="317"/>
      <c r="C204" s="330" t="s">
        <v>4290</v>
      </c>
      <c r="D204" s="330"/>
      <c r="E204" s="350" t="s">
        <v>4291</v>
      </c>
      <c r="F204" s="107" t="s">
        <v>376</v>
      </c>
      <c r="G204" s="107">
        <v>14.0</v>
      </c>
      <c r="H204" s="107" t="s">
        <v>376</v>
      </c>
      <c r="I204" s="107" t="s">
        <v>376</v>
      </c>
      <c r="J204" s="353" t="s">
        <v>376</v>
      </c>
      <c r="K204" s="107" t="s">
        <v>376</v>
      </c>
      <c r="L204" s="107" t="s">
        <v>376</v>
      </c>
      <c r="M204" s="354" t="s">
        <v>376</v>
      </c>
      <c r="N204" s="354" t="s">
        <v>376</v>
      </c>
      <c r="O204" s="107" t="s">
        <v>376</v>
      </c>
      <c r="P204" s="107" t="s">
        <v>376</v>
      </c>
      <c r="Q204" s="107" t="s">
        <v>376</v>
      </c>
      <c r="R204" s="354" t="s">
        <v>376</v>
      </c>
      <c r="S204" s="107" t="s">
        <v>376</v>
      </c>
      <c r="T204" s="317"/>
      <c r="U204" s="317"/>
      <c r="V204" s="317"/>
      <c r="W204" s="317"/>
      <c r="X204" s="317"/>
      <c r="Y204" s="317"/>
      <c r="Z204" s="317"/>
    </row>
    <row r="205" ht="12.75" customHeight="1">
      <c r="A205" s="317"/>
      <c r="B205" s="317"/>
      <c r="C205" s="330" t="s">
        <v>4292</v>
      </c>
      <c r="D205" s="330"/>
      <c r="E205" s="350" t="s">
        <v>4293</v>
      </c>
      <c r="F205" s="107" t="s">
        <v>376</v>
      </c>
      <c r="G205" s="107" t="s">
        <v>541</v>
      </c>
      <c r="H205" s="107" t="s">
        <v>376</v>
      </c>
      <c r="I205" s="107" t="s">
        <v>376</v>
      </c>
      <c r="J205" s="353" t="s">
        <v>376</v>
      </c>
      <c r="K205" s="107" t="s">
        <v>376</v>
      </c>
      <c r="L205" s="107" t="s">
        <v>376</v>
      </c>
      <c r="M205" s="354" t="s">
        <v>376</v>
      </c>
      <c r="N205" s="354" t="s">
        <v>376</v>
      </c>
      <c r="O205" s="107" t="s">
        <v>376</v>
      </c>
      <c r="P205" s="107" t="s">
        <v>376</v>
      </c>
      <c r="Q205" s="107" t="s">
        <v>376</v>
      </c>
      <c r="R205" s="354" t="s">
        <v>376</v>
      </c>
      <c r="S205" s="107" t="s">
        <v>376</v>
      </c>
      <c r="T205" s="317"/>
      <c r="U205" s="317"/>
      <c r="V205" s="317"/>
      <c r="W205" s="317"/>
      <c r="X205" s="317"/>
      <c r="Y205" s="317"/>
      <c r="Z205" s="317"/>
    </row>
    <row r="206" ht="12.75" customHeight="1">
      <c r="A206" s="317"/>
      <c r="B206" s="317"/>
      <c r="C206" s="330" t="s">
        <v>4294</v>
      </c>
      <c r="D206" s="330"/>
      <c r="E206" s="350" t="s">
        <v>4295</v>
      </c>
      <c r="F206" s="107" t="s">
        <v>376</v>
      </c>
      <c r="G206" s="107">
        <v>8.0</v>
      </c>
      <c r="H206" s="107" t="s">
        <v>376</v>
      </c>
      <c r="I206" s="107" t="s">
        <v>376</v>
      </c>
      <c r="J206" s="353" t="s">
        <v>376</v>
      </c>
      <c r="K206" s="107" t="s">
        <v>376</v>
      </c>
      <c r="L206" s="107" t="s">
        <v>376</v>
      </c>
      <c r="M206" s="354" t="s">
        <v>376</v>
      </c>
      <c r="N206" s="354" t="s">
        <v>376</v>
      </c>
      <c r="O206" s="107" t="s">
        <v>376</v>
      </c>
      <c r="P206" s="107" t="s">
        <v>376</v>
      </c>
      <c r="Q206" s="107" t="s">
        <v>376</v>
      </c>
      <c r="R206" s="354" t="s">
        <v>376</v>
      </c>
      <c r="S206" s="107" t="s">
        <v>376</v>
      </c>
      <c r="T206" s="317"/>
      <c r="U206" s="317"/>
      <c r="V206" s="317"/>
      <c r="W206" s="317"/>
      <c r="X206" s="317"/>
      <c r="Y206" s="317"/>
      <c r="Z206" s="317"/>
    </row>
    <row r="207" ht="12.75" customHeight="1">
      <c r="A207" s="317"/>
      <c r="B207" s="317"/>
      <c r="C207" s="330" t="s">
        <v>4296</v>
      </c>
      <c r="D207" s="330"/>
      <c r="E207" s="350" t="s">
        <v>4297</v>
      </c>
      <c r="F207" s="107" t="s">
        <v>376</v>
      </c>
      <c r="G207" s="107" t="s">
        <v>544</v>
      </c>
      <c r="H207" s="107" t="s">
        <v>376</v>
      </c>
      <c r="I207" s="107" t="s">
        <v>376</v>
      </c>
      <c r="J207" s="353" t="s">
        <v>376</v>
      </c>
      <c r="K207" s="107" t="s">
        <v>376</v>
      </c>
      <c r="L207" s="107" t="s">
        <v>376</v>
      </c>
      <c r="M207" s="354" t="s">
        <v>376</v>
      </c>
      <c r="N207" s="354" t="s">
        <v>376</v>
      </c>
      <c r="O207" s="107" t="s">
        <v>376</v>
      </c>
      <c r="P207" s="107" t="s">
        <v>376</v>
      </c>
      <c r="Q207" s="107" t="s">
        <v>376</v>
      </c>
      <c r="R207" s="354" t="s">
        <v>376</v>
      </c>
      <c r="S207" s="107" t="s">
        <v>376</v>
      </c>
      <c r="T207" s="317"/>
      <c r="U207" s="317"/>
      <c r="V207" s="317"/>
      <c r="W207" s="317"/>
      <c r="X207" s="317"/>
      <c r="Y207" s="317"/>
      <c r="Z207" s="317"/>
    </row>
    <row r="208" ht="12.75" customHeight="1">
      <c r="A208" s="317"/>
      <c r="B208" s="317"/>
      <c r="C208" s="330" t="s">
        <v>4298</v>
      </c>
      <c r="D208" s="330"/>
      <c r="E208" s="350" t="s">
        <v>4299</v>
      </c>
      <c r="F208" s="107" t="s">
        <v>376</v>
      </c>
      <c r="G208" s="107">
        <v>33.0</v>
      </c>
      <c r="H208" s="107" t="s">
        <v>376</v>
      </c>
      <c r="I208" s="107" t="s">
        <v>376</v>
      </c>
      <c r="J208" s="353" t="s">
        <v>376</v>
      </c>
      <c r="K208" s="107" t="s">
        <v>376</v>
      </c>
      <c r="L208" s="107" t="s">
        <v>376</v>
      </c>
      <c r="M208" s="354" t="s">
        <v>376</v>
      </c>
      <c r="N208" s="354" t="s">
        <v>376</v>
      </c>
      <c r="O208" s="107" t="s">
        <v>376</v>
      </c>
      <c r="P208" s="107" t="s">
        <v>376</v>
      </c>
      <c r="Q208" s="107" t="s">
        <v>376</v>
      </c>
      <c r="R208" s="354" t="s">
        <v>376</v>
      </c>
      <c r="S208" s="107" t="s">
        <v>376</v>
      </c>
      <c r="T208" s="317"/>
      <c r="U208" s="317"/>
      <c r="V208" s="317"/>
      <c r="W208" s="317"/>
      <c r="X208" s="317"/>
      <c r="Y208" s="317"/>
      <c r="Z208" s="317"/>
    </row>
    <row r="209" ht="12.75" customHeight="1">
      <c r="A209" s="317"/>
      <c r="B209" s="317"/>
      <c r="C209" s="330" t="s">
        <v>4300</v>
      </c>
      <c r="D209" s="330"/>
      <c r="E209" s="350" t="s">
        <v>4301</v>
      </c>
      <c r="F209" s="107" t="s">
        <v>376</v>
      </c>
      <c r="G209" s="107" t="s">
        <v>547</v>
      </c>
      <c r="H209" s="107" t="s">
        <v>376</v>
      </c>
      <c r="I209" s="107" t="s">
        <v>376</v>
      </c>
      <c r="J209" s="353" t="s">
        <v>376</v>
      </c>
      <c r="K209" s="107" t="s">
        <v>376</v>
      </c>
      <c r="L209" s="107" t="s">
        <v>376</v>
      </c>
      <c r="M209" s="354" t="s">
        <v>376</v>
      </c>
      <c r="N209" s="354" t="s">
        <v>376</v>
      </c>
      <c r="O209" s="107" t="s">
        <v>376</v>
      </c>
      <c r="P209" s="107" t="s">
        <v>376</v>
      </c>
      <c r="Q209" s="107" t="s">
        <v>376</v>
      </c>
      <c r="R209" s="354" t="s">
        <v>376</v>
      </c>
      <c r="S209" s="107" t="s">
        <v>376</v>
      </c>
      <c r="T209" s="317"/>
      <c r="U209" s="317"/>
      <c r="V209" s="317"/>
      <c r="W209" s="317"/>
      <c r="X209" s="317"/>
      <c r="Y209" s="317"/>
      <c r="Z209" s="317"/>
    </row>
    <row r="210" ht="12.75" customHeight="1">
      <c r="A210" s="317"/>
      <c r="B210" s="317"/>
      <c r="C210" s="330" t="s">
        <v>4302</v>
      </c>
      <c r="D210" s="330"/>
      <c r="E210" s="350" t="s">
        <v>4303</v>
      </c>
      <c r="F210" s="107" t="s">
        <v>376</v>
      </c>
      <c r="G210" s="107">
        <v>80.0</v>
      </c>
      <c r="H210" s="107" t="s">
        <v>376</v>
      </c>
      <c r="I210" s="107" t="s">
        <v>376</v>
      </c>
      <c r="J210" s="353" t="s">
        <v>376</v>
      </c>
      <c r="K210" s="107" t="s">
        <v>376</v>
      </c>
      <c r="L210" s="107" t="s">
        <v>376</v>
      </c>
      <c r="M210" s="354" t="s">
        <v>376</v>
      </c>
      <c r="N210" s="354" t="s">
        <v>376</v>
      </c>
      <c r="O210" s="107" t="s">
        <v>376</v>
      </c>
      <c r="P210" s="107" t="s">
        <v>376</v>
      </c>
      <c r="Q210" s="107" t="s">
        <v>376</v>
      </c>
      <c r="R210" s="354" t="s">
        <v>376</v>
      </c>
      <c r="S210" s="107" t="s">
        <v>376</v>
      </c>
      <c r="T210" s="317"/>
      <c r="U210" s="317"/>
      <c r="V210" s="317"/>
      <c r="W210" s="317"/>
      <c r="X210" s="317"/>
      <c r="Y210" s="317"/>
      <c r="Z210" s="317"/>
    </row>
    <row r="211" ht="12.75" customHeight="1">
      <c r="A211" s="317"/>
      <c r="B211" s="317"/>
      <c r="C211" s="330" t="s">
        <v>4304</v>
      </c>
      <c r="D211" s="330"/>
      <c r="E211" s="350" t="s">
        <v>4305</v>
      </c>
      <c r="F211" s="107" t="s">
        <v>376</v>
      </c>
      <c r="G211" s="107" t="s">
        <v>550</v>
      </c>
      <c r="H211" s="107" t="s">
        <v>376</v>
      </c>
      <c r="I211" s="107" t="s">
        <v>376</v>
      </c>
      <c r="J211" s="353" t="s">
        <v>376</v>
      </c>
      <c r="K211" s="107" t="s">
        <v>376</v>
      </c>
      <c r="L211" s="107" t="s">
        <v>376</v>
      </c>
      <c r="M211" s="354" t="s">
        <v>376</v>
      </c>
      <c r="N211" s="354" t="s">
        <v>376</v>
      </c>
      <c r="O211" s="107" t="s">
        <v>376</v>
      </c>
      <c r="P211" s="107" t="s">
        <v>376</v>
      </c>
      <c r="Q211" s="107" t="s">
        <v>376</v>
      </c>
      <c r="R211" s="354" t="s">
        <v>376</v>
      </c>
      <c r="S211" s="107" t="s">
        <v>376</v>
      </c>
      <c r="T211" s="317"/>
      <c r="U211" s="317"/>
      <c r="V211" s="317"/>
      <c r="W211" s="317"/>
      <c r="X211" s="317"/>
      <c r="Y211" s="317"/>
      <c r="Z211" s="317"/>
    </row>
    <row r="212" ht="12.75" customHeight="1">
      <c r="A212" s="317"/>
      <c r="B212" s="317"/>
      <c r="C212" s="347" t="s">
        <v>4306</v>
      </c>
      <c r="D212" s="347"/>
      <c r="E212" s="360" t="s">
        <v>4307</v>
      </c>
      <c r="F212" s="137" t="s">
        <v>376</v>
      </c>
      <c r="G212" s="137">
        <v>6.0</v>
      </c>
      <c r="H212" s="137" t="s">
        <v>376</v>
      </c>
      <c r="I212" s="137" t="s">
        <v>376</v>
      </c>
      <c r="J212" s="373" t="s">
        <v>376</v>
      </c>
      <c r="K212" s="137" t="s">
        <v>376</v>
      </c>
      <c r="L212" s="137" t="s">
        <v>376</v>
      </c>
      <c r="M212" s="374" t="s">
        <v>376</v>
      </c>
      <c r="N212" s="374" t="s">
        <v>376</v>
      </c>
      <c r="O212" s="137" t="s">
        <v>376</v>
      </c>
      <c r="P212" s="137" t="s">
        <v>376</v>
      </c>
      <c r="Q212" s="137" t="s">
        <v>376</v>
      </c>
      <c r="R212" s="374" t="s">
        <v>376</v>
      </c>
      <c r="S212" s="137" t="s">
        <v>376</v>
      </c>
      <c r="T212" s="317"/>
      <c r="U212" s="317"/>
      <c r="V212" s="317"/>
      <c r="W212" s="317"/>
      <c r="X212" s="317"/>
      <c r="Y212" s="317"/>
      <c r="Z212" s="317"/>
    </row>
    <row r="213" ht="12.75" customHeight="1">
      <c r="A213" s="317"/>
      <c r="B213" s="317"/>
      <c r="C213" s="330" t="s">
        <v>4308</v>
      </c>
      <c r="D213" s="330"/>
      <c r="E213" s="350" t="s">
        <v>4309</v>
      </c>
      <c r="F213" s="291" t="s">
        <v>45</v>
      </c>
      <c r="G213" s="291" t="s">
        <v>45</v>
      </c>
      <c r="H213" s="291"/>
      <c r="I213" s="291"/>
      <c r="J213" s="381" t="s">
        <v>45</v>
      </c>
      <c r="K213" s="291" t="s">
        <v>45</v>
      </c>
      <c r="L213" s="291" t="s">
        <v>45</v>
      </c>
      <c r="M213" s="382" t="s">
        <v>45</v>
      </c>
      <c r="N213" s="382" t="s">
        <v>45</v>
      </c>
      <c r="O213" s="291" t="s">
        <v>45</v>
      </c>
      <c r="P213" s="291" t="s">
        <v>45</v>
      </c>
      <c r="Q213" s="291" t="s">
        <v>45</v>
      </c>
      <c r="R213" s="382" t="s">
        <v>45</v>
      </c>
      <c r="S213" s="291" t="s">
        <v>45</v>
      </c>
      <c r="T213" s="317"/>
      <c r="U213" s="317"/>
      <c r="V213" s="317"/>
      <c r="W213" s="317"/>
      <c r="X213" s="317"/>
      <c r="Y213" s="317"/>
      <c r="Z213" s="317"/>
    </row>
    <row r="214" ht="12.75" customHeight="1">
      <c r="A214" s="317"/>
      <c r="B214" s="317"/>
      <c r="C214" s="330" t="s">
        <v>4310</v>
      </c>
      <c r="D214" s="330"/>
      <c r="E214" s="350" t="s">
        <v>4311</v>
      </c>
      <c r="F214" s="107" t="s">
        <v>446</v>
      </c>
      <c r="G214" s="107" t="s">
        <v>446</v>
      </c>
      <c r="H214" s="107"/>
      <c r="I214" s="107"/>
      <c r="J214" s="353" t="s">
        <v>446</v>
      </c>
      <c r="K214" s="107" t="s">
        <v>446</v>
      </c>
      <c r="L214" s="107" t="s">
        <v>446</v>
      </c>
      <c r="M214" s="354" t="s">
        <v>446</v>
      </c>
      <c r="N214" s="354" t="s">
        <v>446</v>
      </c>
      <c r="O214" s="107" t="s">
        <v>446</v>
      </c>
      <c r="P214" s="107" t="s">
        <v>446</v>
      </c>
      <c r="Q214" s="107" t="s">
        <v>446</v>
      </c>
      <c r="R214" s="354" t="s">
        <v>446</v>
      </c>
      <c r="S214" s="107" t="s">
        <v>446</v>
      </c>
      <c r="T214" s="317"/>
      <c r="U214" s="317"/>
      <c r="V214" s="317"/>
      <c r="W214" s="317"/>
      <c r="X214" s="317"/>
      <c r="Y214" s="317"/>
      <c r="Z214" s="317"/>
    </row>
    <row r="215" ht="12.75" customHeight="1">
      <c r="A215" s="317"/>
      <c r="B215" s="317"/>
      <c r="C215" s="330" t="s">
        <v>4312</v>
      </c>
      <c r="D215" s="330"/>
      <c r="E215" s="350" t="s">
        <v>4313</v>
      </c>
      <c r="F215" s="107" t="s">
        <v>449</v>
      </c>
      <c r="G215" s="107" t="s">
        <v>449</v>
      </c>
      <c r="H215" s="107"/>
      <c r="I215" s="107"/>
      <c r="J215" s="353" t="s">
        <v>449</v>
      </c>
      <c r="K215" s="107" t="s">
        <v>449</v>
      </c>
      <c r="L215" s="107" t="s">
        <v>449</v>
      </c>
      <c r="M215" s="354" t="s">
        <v>449</v>
      </c>
      <c r="N215" s="354" t="s">
        <v>449</v>
      </c>
      <c r="O215" s="107" t="s">
        <v>449</v>
      </c>
      <c r="P215" s="107" t="s">
        <v>449</v>
      </c>
      <c r="Q215" s="107" t="s">
        <v>449</v>
      </c>
      <c r="R215" s="354" t="s">
        <v>449</v>
      </c>
      <c r="S215" s="107" t="s">
        <v>449</v>
      </c>
      <c r="T215" s="317"/>
      <c r="U215" s="317"/>
      <c r="V215" s="317"/>
      <c r="W215" s="317"/>
      <c r="X215" s="317"/>
      <c r="Y215" s="317"/>
      <c r="Z215" s="317"/>
    </row>
    <row r="216" ht="12.75" customHeight="1">
      <c r="A216" s="317"/>
      <c r="B216" s="317"/>
      <c r="C216" s="330" t="s">
        <v>4314</v>
      </c>
      <c r="D216" s="330"/>
      <c r="E216" s="350" t="s">
        <v>4315</v>
      </c>
      <c r="F216" s="107" t="s">
        <v>453</v>
      </c>
      <c r="G216" s="107" t="s">
        <v>453</v>
      </c>
      <c r="H216" s="107"/>
      <c r="I216" s="107"/>
      <c r="J216" s="353" t="s">
        <v>453</v>
      </c>
      <c r="K216" s="107" t="s">
        <v>453</v>
      </c>
      <c r="L216" s="107" t="s">
        <v>453</v>
      </c>
      <c r="M216" s="354" t="s">
        <v>453</v>
      </c>
      <c r="N216" s="354" t="s">
        <v>453</v>
      </c>
      <c r="O216" s="107" t="s">
        <v>453</v>
      </c>
      <c r="P216" s="107" t="s">
        <v>453</v>
      </c>
      <c r="Q216" s="107" t="s">
        <v>453</v>
      </c>
      <c r="R216" s="354" t="s">
        <v>453</v>
      </c>
      <c r="S216" s="107" t="s">
        <v>453</v>
      </c>
      <c r="T216" s="317"/>
      <c r="U216" s="317"/>
      <c r="V216" s="317"/>
      <c r="W216" s="317"/>
      <c r="X216" s="317"/>
      <c r="Y216" s="317"/>
      <c r="Z216" s="317"/>
    </row>
    <row r="217" ht="12.75" customHeight="1">
      <c r="A217" s="317"/>
      <c r="B217" s="317"/>
      <c r="C217" s="330" t="s">
        <v>4316</v>
      </c>
      <c r="D217" s="330"/>
      <c r="E217" s="350" t="s">
        <v>4317</v>
      </c>
      <c r="F217" s="107" t="s">
        <v>455</v>
      </c>
      <c r="G217" s="107" t="s">
        <v>455</v>
      </c>
      <c r="H217" s="107"/>
      <c r="I217" s="107"/>
      <c r="J217" s="353" t="s">
        <v>455</v>
      </c>
      <c r="K217" s="107" t="s">
        <v>455</v>
      </c>
      <c r="L217" s="107" t="s">
        <v>455</v>
      </c>
      <c r="M217" s="354" t="s">
        <v>455</v>
      </c>
      <c r="N217" s="354" t="s">
        <v>455</v>
      </c>
      <c r="O217" s="107" t="s">
        <v>455</v>
      </c>
      <c r="P217" s="107" t="s">
        <v>455</v>
      </c>
      <c r="Q217" s="107" t="s">
        <v>455</v>
      </c>
      <c r="R217" s="354" t="s">
        <v>455</v>
      </c>
      <c r="S217" s="107" t="s">
        <v>455</v>
      </c>
      <c r="T217" s="317"/>
      <c r="U217" s="317"/>
      <c r="V217" s="317"/>
      <c r="W217" s="317"/>
      <c r="X217" s="317"/>
      <c r="Y217" s="317"/>
      <c r="Z217" s="317"/>
    </row>
    <row r="218" ht="12.75" customHeight="1">
      <c r="A218" s="317"/>
      <c r="B218" s="317"/>
      <c r="C218" s="330" t="s">
        <v>4318</v>
      </c>
      <c r="D218" s="330"/>
      <c r="E218" s="350" t="s">
        <v>4319</v>
      </c>
      <c r="F218" s="107">
        <v>0.0</v>
      </c>
      <c r="G218" s="107">
        <v>0.0</v>
      </c>
      <c r="H218" s="107"/>
      <c r="I218" s="107"/>
      <c r="J218" s="353">
        <v>0.0</v>
      </c>
      <c r="K218" s="107">
        <v>0.0</v>
      </c>
      <c r="L218" s="107">
        <v>0.0</v>
      </c>
      <c r="M218" s="354">
        <v>0.0</v>
      </c>
      <c r="N218" s="354">
        <v>0.0</v>
      </c>
      <c r="O218" s="107">
        <v>0.0</v>
      </c>
      <c r="P218" s="107">
        <v>0.0</v>
      </c>
      <c r="Q218" s="107">
        <v>0.0</v>
      </c>
      <c r="R218" s="354">
        <v>0.0</v>
      </c>
      <c r="S218" s="107">
        <v>0.0</v>
      </c>
      <c r="T218" s="317"/>
      <c r="U218" s="317"/>
      <c r="V218" s="317"/>
      <c r="W218" s="317"/>
      <c r="X218" s="317"/>
      <c r="Y218" s="317"/>
      <c r="Z218" s="317"/>
    </row>
    <row r="219" ht="12.75" customHeight="1">
      <c r="A219" s="317"/>
      <c r="B219" s="317"/>
      <c r="C219" s="330" t="s">
        <v>4320</v>
      </c>
      <c r="D219" s="330"/>
      <c r="E219" s="350" t="s">
        <v>4321</v>
      </c>
      <c r="F219" s="107">
        <v>0.1</v>
      </c>
      <c r="G219" s="107">
        <v>0.1</v>
      </c>
      <c r="H219" s="107"/>
      <c r="I219" s="107"/>
      <c r="J219" s="353">
        <v>0.1</v>
      </c>
      <c r="K219" s="107">
        <v>0.1</v>
      </c>
      <c r="L219" s="107">
        <v>0.1</v>
      </c>
      <c r="M219" s="354">
        <v>0.1</v>
      </c>
      <c r="N219" s="354">
        <v>0.1</v>
      </c>
      <c r="O219" s="107">
        <v>0.1</v>
      </c>
      <c r="P219" s="107">
        <v>0.1</v>
      </c>
      <c r="Q219" s="107">
        <v>0.1</v>
      </c>
      <c r="R219" s="354">
        <v>0.1</v>
      </c>
      <c r="S219" s="107">
        <v>0.1</v>
      </c>
      <c r="T219" s="317"/>
      <c r="U219" s="317"/>
      <c r="V219" s="317"/>
      <c r="W219" s="317"/>
      <c r="X219" s="317"/>
      <c r="Y219" s="317"/>
      <c r="Z219" s="317"/>
    </row>
    <row r="220" ht="12.75" customHeight="1">
      <c r="A220" s="317"/>
      <c r="B220" s="317"/>
      <c r="C220" s="330" t="s">
        <v>4322</v>
      </c>
      <c r="D220" s="330"/>
      <c r="E220" s="350" t="s">
        <v>4323</v>
      </c>
      <c r="F220" s="107" t="s">
        <v>462</v>
      </c>
      <c r="G220" s="107" t="s">
        <v>462</v>
      </c>
      <c r="H220" s="107"/>
      <c r="I220" s="107"/>
      <c r="J220" s="353" t="s">
        <v>461</v>
      </c>
      <c r="K220" s="107" t="s">
        <v>461</v>
      </c>
      <c r="L220" s="107" t="s">
        <v>461</v>
      </c>
      <c r="M220" s="354" t="s">
        <v>461</v>
      </c>
      <c r="N220" s="354" t="s">
        <v>461</v>
      </c>
      <c r="O220" s="107" t="s">
        <v>461</v>
      </c>
      <c r="P220" s="107" t="s">
        <v>461</v>
      </c>
      <c r="Q220" s="107" t="s">
        <v>461</v>
      </c>
      <c r="R220" s="354" t="s">
        <v>461</v>
      </c>
      <c r="S220" s="107" t="s">
        <v>461</v>
      </c>
      <c r="T220" s="317"/>
      <c r="U220" s="317"/>
      <c r="V220" s="317"/>
      <c r="W220" s="317"/>
      <c r="X220" s="317"/>
      <c r="Y220" s="317"/>
      <c r="Z220" s="317"/>
    </row>
    <row r="221" ht="12.75" customHeight="1">
      <c r="A221" s="317"/>
      <c r="B221" s="317"/>
      <c r="C221" s="330" t="s">
        <v>4324</v>
      </c>
      <c r="D221" s="330"/>
      <c r="E221" s="350" t="s">
        <v>4325</v>
      </c>
      <c r="F221" s="107">
        <v>3000.0</v>
      </c>
      <c r="G221" s="107">
        <v>1000.0</v>
      </c>
      <c r="H221" s="107"/>
      <c r="I221" s="107"/>
      <c r="J221" s="353">
        <v>5000.0</v>
      </c>
      <c r="K221" s="107">
        <v>5000.0</v>
      </c>
      <c r="L221" s="107">
        <v>5000.0</v>
      </c>
      <c r="M221" s="354">
        <v>5000.0</v>
      </c>
      <c r="N221" s="354">
        <v>5000.0</v>
      </c>
      <c r="O221" s="107">
        <v>5000.0</v>
      </c>
      <c r="P221" s="107">
        <v>5000.0</v>
      </c>
      <c r="Q221" s="107">
        <v>5000.0</v>
      </c>
      <c r="R221" s="354">
        <v>5000.0</v>
      </c>
      <c r="S221" s="107">
        <v>5000.0</v>
      </c>
      <c r="T221" s="317"/>
      <c r="U221" s="317"/>
      <c r="V221" s="317"/>
      <c r="W221" s="317"/>
      <c r="X221" s="317"/>
      <c r="Y221" s="317"/>
      <c r="Z221" s="317"/>
    </row>
    <row r="222" ht="12.75" customHeight="1">
      <c r="A222" s="317"/>
      <c r="B222" s="317"/>
      <c r="C222" s="330" t="s">
        <v>4326</v>
      </c>
      <c r="D222" s="330"/>
      <c r="E222" s="350" t="s">
        <v>4327</v>
      </c>
      <c r="F222" s="107">
        <v>12.0</v>
      </c>
      <c r="G222" s="107">
        <v>12.0</v>
      </c>
      <c r="H222" s="107"/>
      <c r="I222" s="107"/>
      <c r="J222" s="353">
        <v>12.0</v>
      </c>
      <c r="K222" s="107">
        <v>12.0</v>
      </c>
      <c r="L222" s="107">
        <v>12.0</v>
      </c>
      <c r="M222" s="354">
        <v>12.0</v>
      </c>
      <c r="N222" s="354">
        <v>12.0</v>
      </c>
      <c r="O222" s="107">
        <v>12.0</v>
      </c>
      <c r="P222" s="107">
        <v>12.0</v>
      </c>
      <c r="Q222" s="107">
        <v>12.0</v>
      </c>
      <c r="R222" s="354">
        <v>12.0</v>
      </c>
      <c r="S222" s="107">
        <v>12.0</v>
      </c>
      <c r="T222" s="317"/>
      <c r="U222" s="317"/>
      <c r="V222" s="317"/>
      <c r="W222" s="317"/>
      <c r="X222" s="317"/>
      <c r="Y222" s="317"/>
      <c r="Z222" s="317"/>
    </row>
    <row r="223" ht="12.75" customHeight="1">
      <c r="A223" s="317"/>
      <c r="B223" s="317"/>
      <c r="C223" s="330" t="s">
        <v>4328</v>
      </c>
      <c r="D223" s="330"/>
      <c r="E223" s="350" t="s">
        <v>4329</v>
      </c>
      <c r="F223" s="107">
        <v>12.0</v>
      </c>
      <c r="G223" s="107">
        <v>12.0</v>
      </c>
      <c r="H223" s="107"/>
      <c r="I223" s="107"/>
      <c r="J223" s="353">
        <v>12.0</v>
      </c>
      <c r="K223" s="107">
        <v>12.0</v>
      </c>
      <c r="L223" s="107">
        <v>12.0</v>
      </c>
      <c r="M223" s="354">
        <v>12.0</v>
      </c>
      <c r="N223" s="354">
        <v>12.0</v>
      </c>
      <c r="O223" s="107">
        <v>12.0</v>
      </c>
      <c r="P223" s="107">
        <v>12.0</v>
      </c>
      <c r="Q223" s="107">
        <v>12.0</v>
      </c>
      <c r="R223" s="354">
        <v>12.0</v>
      </c>
      <c r="S223" s="107">
        <v>12.0</v>
      </c>
      <c r="T223" s="317"/>
      <c r="U223" s="317"/>
      <c r="V223" s="317"/>
      <c r="W223" s="317"/>
      <c r="X223" s="317"/>
      <c r="Y223" s="317"/>
      <c r="Z223" s="317"/>
    </row>
    <row r="224" ht="12.75" customHeight="1">
      <c r="A224" s="317"/>
      <c r="B224" s="317"/>
      <c r="C224" s="330" t="s">
        <v>4330</v>
      </c>
      <c r="D224" s="330"/>
      <c r="E224" s="350" t="s">
        <v>4331</v>
      </c>
      <c r="F224" s="107" t="s">
        <v>468</v>
      </c>
      <c r="G224" s="107" t="s">
        <v>467</v>
      </c>
      <c r="H224" s="107"/>
      <c r="I224" s="107"/>
      <c r="J224" s="353" t="s">
        <v>467</v>
      </c>
      <c r="K224" s="107" t="s">
        <v>467</v>
      </c>
      <c r="L224" s="107" t="s">
        <v>467</v>
      </c>
      <c r="M224" s="354" t="s">
        <v>467</v>
      </c>
      <c r="N224" s="354" t="s">
        <v>467</v>
      </c>
      <c r="O224" s="107" t="s">
        <v>467</v>
      </c>
      <c r="P224" s="107" t="s">
        <v>467</v>
      </c>
      <c r="Q224" s="107" t="s">
        <v>467</v>
      </c>
      <c r="R224" s="354" t="s">
        <v>467</v>
      </c>
      <c r="S224" s="107" t="s">
        <v>467</v>
      </c>
      <c r="T224" s="317"/>
      <c r="U224" s="317"/>
      <c r="V224" s="317"/>
      <c r="W224" s="317"/>
      <c r="X224" s="317"/>
      <c r="Y224" s="317"/>
      <c r="Z224" s="317"/>
    </row>
    <row r="225" ht="12.75" customHeight="1">
      <c r="A225" s="317"/>
      <c r="B225" s="317"/>
      <c r="C225" s="330" t="s">
        <v>4332</v>
      </c>
      <c r="D225" s="330"/>
      <c r="E225" s="350" t="s">
        <v>4333</v>
      </c>
      <c r="F225" s="107">
        <v>1.0</v>
      </c>
      <c r="G225" s="107">
        <v>0.4</v>
      </c>
      <c r="H225" s="107"/>
      <c r="I225" s="107"/>
      <c r="J225" s="353">
        <v>0.3</v>
      </c>
      <c r="K225" s="107">
        <v>0.3</v>
      </c>
      <c r="L225" s="107">
        <v>0.3</v>
      </c>
      <c r="M225" s="354">
        <v>0.3</v>
      </c>
      <c r="N225" s="354">
        <v>0.3</v>
      </c>
      <c r="O225" s="107">
        <v>0.3</v>
      </c>
      <c r="P225" s="107">
        <v>0.3</v>
      </c>
      <c r="Q225" s="107">
        <v>0.3</v>
      </c>
      <c r="R225" s="354">
        <v>0.3</v>
      </c>
      <c r="S225" s="107">
        <v>0.3</v>
      </c>
      <c r="T225" s="317"/>
      <c r="U225" s="317"/>
      <c r="V225" s="317"/>
      <c r="W225" s="317"/>
      <c r="X225" s="317"/>
      <c r="Y225" s="317"/>
      <c r="Z225" s="317"/>
    </row>
    <row r="226" ht="12.75" customHeight="1">
      <c r="A226" s="317"/>
      <c r="B226" s="317"/>
      <c r="C226" s="330" t="s">
        <v>4334</v>
      </c>
      <c r="D226" s="330"/>
      <c r="E226" s="350" t="s">
        <v>4335</v>
      </c>
      <c r="F226" s="107">
        <v>2800.0</v>
      </c>
      <c r="G226" s="107">
        <v>2800.0</v>
      </c>
      <c r="H226" s="107"/>
      <c r="I226" s="107"/>
      <c r="J226" s="353">
        <v>2900.0</v>
      </c>
      <c r="K226" s="107">
        <v>2900.0</v>
      </c>
      <c r="L226" s="107">
        <v>2900.0</v>
      </c>
      <c r="M226" s="354">
        <v>2900.0</v>
      </c>
      <c r="N226" s="354">
        <v>2900.0</v>
      </c>
      <c r="O226" s="107">
        <v>2900.0</v>
      </c>
      <c r="P226" s="107">
        <v>2900.0</v>
      </c>
      <c r="Q226" s="107">
        <v>2900.0</v>
      </c>
      <c r="R226" s="354">
        <v>2900.0</v>
      </c>
      <c r="S226" s="107">
        <v>2900.0</v>
      </c>
      <c r="T226" s="317"/>
      <c r="U226" s="317"/>
      <c r="V226" s="317"/>
      <c r="W226" s="317"/>
      <c r="X226" s="317"/>
      <c r="Y226" s="317"/>
      <c r="Z226" s="317"/>
    </row>
    <row r="227" ht="12.75" customHeight="1">
      <c r="A227" s="317"/>
      <c r="B227" s="317"/>
      <c r="C227" s="330" t="s">
        <v>4336</v>
      </c>
      <c r="D227" s="330"/>
      <c r="E227" s="350" t="s">
        <v>4337</v>
      </c>
      <c r="F227" s="107">
        <v>800.0</v>
      </c>
      <c r="G227" s="107">
        <v>800.0</v>
      </c>
      <c r="H227" s="107"/>
      <c r="I227" s="107"/>
      <c r="J227" s="353">
        <v>800.0</v>
      </c>
      <c r="K227" s="107">
        <v>800.0</v>
      </c>
      <c r="L227" s="107">
        <v>800.0</v>
      </c>
      <c r="M227" s="354">
        <v>800.0</v>
      </c>
      <c r="N227" s="354">
        <v>800.0</v>
      </c>
      <c r="O227" s="107">
        <v>800.0</v>
      </c>
      <c r="P227" s="107">
        <v>800.0</v>
      </c>
      <c r="Q227" s="107">
        <v>800.0</v>
      </c>
      <c r="R227" s="354">
        <v>800.0</v>
      </c>
      <c r="S227" s="107">
        <v>800.0</v>
      </c>
      <c r="T227" s="317"/>
      <c r="U227" s="317"/>
      <c r="V227" s="317"/>
      <c r="W227" s="317"/>
      <c r="X227" s="317"/>
      <c r="Y227" s="317"/>
      <c r="Z227" s="317"/>
    </row>
    <row r="228" ht="12.75" customHeight="1">
      <c r="A228" s="317"/>
      <c r="B228" s="317"/>
      <c r="C228" s="330" t="s">
        <v>4338</v>
      </c>
      <c r="D228" s="330"/>
      <c r="E228" s="350" t="s">
        <v>4339</v>
      </c>
      <c r="F228" s="107">
        <v>0.89</v>
      </c>
      <c r="G228" s="107">
        <v>0.85</v>
      </c>
      <c r="H228" s="107"/>
      <c r="I228" s="107"/>
      <c r="J228" s="353">
        <v>0.76</v>
      </c>
      <c r="K228" s="107">
        <v>0.76</v>
      </c>
      <c r="L228" s="107">
        <v>0.76</v>
      </c>
      <c r="M228" s="354">
        <v>0.76</v>
      </c>
      <c r="N228" s="354">
        <v>0.76</v>
      </c>
      <c r="O228" s="107">
        <v>0.76</v>
      </c>
      <c r="P228" s="107">
        <v>0.76</v>
      </c>
      <c r="Q228" s="107">
        <v>0.76</v>
      </c>
      <c r="R228" s="354">
        <v>0.76</v>
      </c>
      <c r="S228" s="107">
        <v>0.76</v>
      </c>
      <c r="T228" s="317"/>
      <c r="U228" s="317"/>
      <c r="V228" s="317"/>
      <c r="W228" s="317"/>
      <c r="X228" s="317"/>
      <c r="Y228" s="317"/>
      <c r="Z228" s="317"/>
    </row>
    <row r="229" ht="12.75" customHeight="1">
      <c r="A229" s="317"/>
      <c r="B229" s="317"/>
      <c r="C229" s="330" t="s">
        <v>4340</v>
      </c>
      <c r="D229" s="330"/>
      <c r="E229" s="350" t="s">
        <v>4341</v>
      </c>
      <c r="F229" s="107">
        <v>2.0</v>
      </c>
      <c r="G229" s="107">
        <v>2.0</v>
      </c>
      <c r="H229" s="107"/>
      <c r="I229" s="107"/>
      <c r="J229" s="353">
        <v>8.0</v>
      </c>
      <c r="K229" s="107">
        <v>8.0</v>
      </c>
      <c r="L229" s="107">
        <v>8.0</v>
      </c>
      <c r="M229" s="354">
        <v>8.0</v>
      </c>
      <c r="N229" s="354">
        <v>8.0</v>
      </c>
      <c r="O229" s="107">
        <v>8.0</v>
      </c>
      <c r="P229" s="107">
        <v>8.0</v>
      </c>
      <c r="Q229" s="107">
        <v>8.0</v>
      </c>
      <c r="R229" s="354">
        <v>8.0</v>
      </c>
      <c r="S229" s="107">
        <v>8.0</v>
      </c>
      <c r="T229" s="317"/>
      <c r="U229" s="317"/>
      <c r="V229" s="317"/>
      <c r="W229" s="317"/>
      <c r="X229" s="317"/>
      <c r="Y229" s="317"/>
      <c r="Z229" s="317"/>
    </row>
    <row r="230" ht="12.75" customHeight="1">
      <c r="A230" s="317"/>
      <c r="B230" s="317"/>
      <c r="C230" s="330" t="s">
        <v>4342</v>
      </c>
      <c r="D230" s="330"/>
      <c r="E230" s="350" t="s">
        <v>4343</v>
      </c>
      <c r="F230" s="107">
        <v>5.0</v>
      </c>
      <c r="G230" s="107">
        <v>1.0</v>
      </c>
      <c r="H230" s="107"/>
      <c r="I230" s="107"/>
      <c r="J230" s="353">
        <v>13.0</v>
      </c>
      <c r="K230" s="107">
        <v>13.0</v>
      </c>
      <c r="L230" s="107">
        <v>13.0</v>
      </c>
      <c r="M230" s="354">
        <v>13.0</v>
      </c>
      <c r="N230" s="354">
        <v>13.0</v>
      </c>
      <c r="O230" s="107">
        <v>13.0</v>
      </c>
      <c r="P230" s="107">
        <v>13.0</v>
      </c>
      <c r="Q230" s="107">
        <v>13.0</v>
      </c>
      <c r="R230" s="354">
        <v>13.0</v>
      </c>
      <c r="S230" s="107">
        <v>13.0</v>
      </c>
      <c r="T230" s="317"/>
      <c r="U230" s="317"/>
      <c r="V230" s="317"/>
      <c r="W230" s="317"/>
      <c r="X230" s="317"/>
      <c r="Y230" s="317"/>
      <c r="Z230" s="317"/>
    </row>
    <row r="231" ht="12.75" customHeight="1">
      <c r="A231" s="317"/>
      <c r="B231" s="317"/>
      <c r="C231" s="330" t="s">
        <v>4344</v>
      </c>
      <c r="D231" s="330"/>
      <c r="E231" s="350" t="s">
        <v>4345</v>
      </c>
      <c r="F231" s="107" t="s">
        <v>479</v>
      </c>
      <c r="G231" s="107" t="s">
        <v>477</v>
      </c>
      <c r="H231" s="107"/>
      <c r="I231" s="107"/>
      <c r="J231" s="353" t="s">
        <v>478</v>
      </c>
      <c r="K231" s="107" t="s">
        <v>478</v>
      </c>
      <c r="L231" s="107" t="s">
        <v>478</v>
      </c>
      <c r="M231" s="354" t="s">
        <v>478</v>
      </c>
      <c r="N231" s="354" t="s">
        <v>478</v>
      </c>
      <c r="O231" s="107" t="s">
        <v>478</v>
      </c>
      <c r="P231" s="107" t="s">
        <v>478</v>
      </c>
      <c r="Q231" s="107" t="s">
        <v>478</v>
      </c>
      <c r="R231" s="354" t="s">
        <v>478</v>
      </c>
      <c r="S231" s="107" t="s">
        <v>478</v>
      </c>
      <c r="T231" s="317"/>
      <c r="U231" s="317"/>
      <c r="V231" s="317"/>
      <c r="W231" s="317"/>
      <c r="X231" s="317"/>
      <c r="Y231" s="317"/>
      <c r="Z231" s="317"/>
    </row>
    <row r="232" ht="12.75" customHeight="1">
      <c r="A232" s="317"/>
      <c r="B232" s="317"/>
      <c r="C232" s="330" t="s">
        <v>4346</v>
      </c>
      <c r="D232" s="330"/>
      <c r="E232" s="350" t="s">
        <v>4347</v>
      </c>
      <c r="F232" s="107">
        <v>1.0</v>
      </c>
      <c r="G232" s="107">
        <v>100.0</v>
      </c>
      <c r="H232" s="107"/>
      <c r="I232" s="107"/>
      <c r="J232" s="353">
        <v>1.0</v>
      </c>
      <c r="K232" s="107">
        <v>1.0</v>
      </c>
      <c r="L232" s="107">
        <v>1.0</v>
      </c>
      <c r="M232" s="354">
        <v>1.0</v>
      </c>
      <c r="N232" s="354">
        <v>1.0</v>
      </c>
      <c r="O232" s="107">
        <v>1.0</v>
      </c>
      <c r="P232" s="107">
        <v>1.0</v>
      </c>
      <c r="Q232" s="107">
        <v>1.0</v>
      </c>
      <c r="R232" s="354">
        <v>1.0</v>
      </c>
      <c r="S232" s="107">
        <v>1.0</v>
      </c>
      <c r="T232" s="317"/>
      <c r="U232" s="317"/>
      <c r="V232" s="317"/>
      <c r="W232" s="317"/>
      <c r="X232" s="317"/>
      <c r="Y232" s="317"/>
      <c r="Z232" s="317"/>
    </row>
    <row r="233" ht="12.75" customHeight="1">
      <c r="A233" s="317"/>
      <c r="B233" s="317"/>
      <c r="C233" s="330" t="s">
        <v>4348</v>
      </c>
      <c r="D233" s="330"/>
      <c r="E233" s="350" t="s">
        <v>4349</v>
      </c>
      <c r="F233" s="107">
        <v>66.0</v>
      </c>
      <c r="G233" s="107">
        <v>61.0</v>
      </c>
      <c r="H233" s="107"/>
      <c r="I233" s="107"/>
      <c r="J233" s="353">
        <v>23.0</v>
      </c>
      <c r="K233" s="107">
        <v>23.0</v>
      </c>
      <c r="L233" s="107">
        <v>23.0</v>
      </c>
      <c r="M233" s="354">
        <v>23.0</v>
      </c>
      <c r="N233" s="354">
        <v>23.0</v>
      </c>
      <c r="O233" s="107">
        <v>23.0</v>
      </c>
      <c r="P233" s="107">
        <v>23.0</v>
      </c>
      <c r="Q233" s="107">
        <v>23.0</v>
      </c>
      <c r="R233" s="354">
        <v>23.0</v>
      </c>
      <c r="S233" s="107">
        <v>23.0</v>
      </c>
      <c r="T233" s="317"/>
      <c r="U233" s="317"/>
      <c r="V233" s="317"/>
      <c r="W233" s="317"/>
      <c r="X233" s="317"/>
      <c r="Y233" s="317"/>
      <c r="Z233" s="317"/>
    </row>
    <row r="234" ht="12.75" customHeight="1">
      <c r="A234" s="317"/>
      <c r="B234" s="317"/>
      <c r="C234" s="330" t="s">
        <v>4350</v>
      </c>
      <c r="D234" s="330"/>
      <c r="E234" s="350" t="s">
        <v>4351</v>
      </c>
      <c r="F234" s="107" t="s">
        <v>376</v>
      </c>
      <c r="G234" s="107" t="s">
        <v>462</v>
      </c>
      <c r="H234" s="107"/>
      <c r="I234" s="107"/>
      <c r="J234" s="353" t="s">
        <v>483</v>
      </c>
      <c r="K234" s="107" t="s">
        <v>483</v>
      </c>
      <c r="L234" s="107" t="s">
        <v>483</v>
      </c>
      <c r="M234" s="354" t="s">
        <v>483</v>
      </c>
      <c r="N234" s="354" t="s">
        <v>483</v>
      </c>
      <c r="O234" s="107" t="s">
        <v>483</v>
      </c>
      <c r="P234" s="107" t="s">
        <v>483</v>
      </c>
      <c r="Q234" s="107" t="s">
        <v>483</v>
      </c>
      <c r="R234" s="354" t="s">
        <v>483</v>
      </c>
      <c r="S234" s="107" t="s">
        <v>483</v>
      </c>
      <c r="T234" s="317"/>
      <c r="U234" s="317"/>
      <c r="V234" s="317"/>
      <c r="W234" s="317"/>
      <c r="X234" s="317"/>
      <c r="Y234" s="317"/>
      <c r="Z234" s="317"/>
    </row>
    <row r="235" ht="12.75" customHeight="1">
      <c r="A235" s="317"/>
      <c r="B235" s="317"/>
      <c r="C235" s="330" t="s">
        <v>4352</v>
      </c>
      <c r="D235" s="330"/>
      <c r="E235" s="350" t="s">
        <v>4353</v>
      </c>
      <c r="F235" s="107" t="s">
        <v>376</v>
      </c>
      <c r="G235" s="107">
        <v>0.7</v>
      </c>
      <c r="H235" s="107"/>
      <c r="I235" s="107"/>
      <c r="J235" s="353">
        <v>0.7</v>
      </c>
      <c r="K235" s="107">
        <v>0.7</v>
      </c>
      <c r="L235" s="107">
        <v>0.7</v>
      </c>
      <c r="M235" s="354">
        <v>0.7</v>
      </c>
      <c r="N235" s="354">
        <v>0.7</v>
      </c>
      <c r="O235" s="107">
        <v>0.7</v>
      </c>
      <c r="P235" s="107">
        <v>0.7</v>
      </c>
      <c r="Q235" s="107">
        <v>0.7</v>
      </c>
      <c r="R235" s="354">
        <v>0.7</v>
      </c>
      <c r="S235" s="107">
        <v>0.7</v>
      </c>
      <c r="T235" s="317"/>
      <c r="U235" s="317"/>
      <c r="V235" s="317"/>
      <c r="W235" s="317"/>
      <c r="X235" s="317"/>
      <c r="Y235" s="317"/>
      <c r="Z235" s="317"/>
    </row>
    <row r="236" ht="12.75" customHeight="1">
      <c r="A236" s="317"/>
      <c r="B236" s="317"/>
      <c r="C236" s="330" t="s">
        <v>4354</v>
      </c>
      <c r="D236" s="330"/>
      <c r="E236" s="350" t="s">
        <v>4355</v>
      </c>
      <c r="F236" s="107" t="s">
        <v>376</v>
      </c>
      <c r="G236" s="107">
        <v>1600.0</v>
      </c>
      <c r="H236" s="107"/>
      <c r="I236" s="107"/>
      <c r="J236" s="353">
        <v>1480.0</v>
      </c>
      <c r="K236" s="107">
        <v>1480.0</v>
      </c>
      <c r="L236" s="107">
        <v>1480.0</v>
      </c>
      <c r="M236" s="354">
        <v>1480.0</v>
      </c>
      <c r="N236" s="354">
        <v>1480.0</v>
      </c>
      <c r="O236" s="107">
        <v>1480.0</v>
      </c>
      <c r="P236" s="107">
        <v>1480.0</v>
      </c>
      <c r="Q236" s="107">
        <v>1480.0</v>
      </c>
      <c r="R236" s="354">
        <v>1480.0</v>
      </c>
      <c r="S236" s="107">
        <v>1480.0</v>
      </c>
      <c r="T236" s="317"/>
      <c r="U236" s="317"/>
      <c r="V236" s="317"/>
      <c r="W236" s="317"/>
      <c r="X236" s="317"/>
      <c r="Y236" s="317"/>
      <c r="Z236" s="317"/>
    </row>
    <row r="237" ht="12.75" customHeight="1">
      <c r="A237" s="317"/>
      <c r="B237" s="317"/>
      <c r="C237" s="330" t="s">
        <v>4356</v>
      </c>
      <c r="D237" s="330"/>
      <c r="E237" s="350" t="s">
        <v>4357</v>
      </c>
      <c r="F237" s="107" t="s">
        <v>488</v>
      </c>
      <c r="G237" s="107" t="s">
        <v>488</v>
      </c>
      <c r="H237" s="107"/>
      <c r="I237" s="107"/>
      <c r="J237" s="353" t="s">
        <v>489</v>
      </c>
      <c r="K237" s="107" t="s">
        <v>489</v>
      </c>
      <c r="L237" s="107" t="s">
        <v>489</v>
      </c>
      <c r="M237" s="354" t="s">
        <v>489</v>
      </c>
      <c r="N237" s="354" t="s">
        <v>489</v>
      </c>
      <c r="O237" s="107" t="s">
        <v>489</v>
      </c>
      <c r="P237" s="107" t="s">
        <v>489</v>
      </c>
      <c r="Q237" s="107" t="s">
        <v>489</v>
      </c>
      <c r="R237" s="354" t="s">
        <v>489</v>
      </c>
      <c r="S237" s="107" t="s">
        <v>489</v>
      </c>
      <c r="T237" s="317"/>
      <c r="U237" s="317"/>
      <c r="V237" s="317"/>
      <c r="W237" s="317"/>
      <c r="X237" s="317"/>
      <c r="Y237" s="317"/>
      <c r="Z237" s="317"/>
    </row>
    <row r="238" ht="12.75" customHeight="1">
      <c r="A238" s="317"/>
      <c r="B238" s="317"/>
      <c r="C238" s="330" t="s">
        <v>4358</v>
      </c>
      <c r="D238" s="330"/>
      <c r="E238" s="350" t="s">
        <v>4359</v>
      </c>
      <c r="F238" s="107" t="s">
        <v>491</v>
      </c>
      <c r="G238" s="107" t="s">
        <v>492</v>
      </c>
      <c r="H238" s="107"/>
      <c r="I238" s="107"/>
      <c r="J238" s="353" t="s">
        <v>491</v>
      </c>
      <c r="K238" s="107" t="s">
        <v>491</v>
      </c>
      <c r="L238" s="107" t="s">
        <v>491</v>
      </c>
      <c r="M238" s="354" t="s">
        <v>491</v>
      </c>
      <c r="N238" s="354" t="s">
        <v>491</v>
      </c>
      <c r="O238" s="107" t="s">
        <v>491</v>
      </c>
      <c r="P238" s="107" t="s">
        <v>491</v>
      </c>
      <c r="Q238" s="107" t="s">
        <v>491</v>
      </c>
      <c r="R238" s="354" t="s">
        <v>491</v>
      </c>
      <c r="S238" s="107" t="s">
        <v>491</v>
      </c>
      <c r="T238" s="317"/>
      <c r="U238" s="317"/>
      <c r="V238" s="317"/>
      <c r="W238" s="317"/>
      <c r="X238" s="317"/>
      <c r="Y238" s="317"/>
      <c r="Z238" s="317"/>
    </row>
    <row r="239" ht="12.75" customHeight="1">
      <c r="A239" s="317"/>
      <c r="B239" s="317"/>
      <c r="C239" s="330" t="s">
        <v>4360</v>
      </c>
      <c r="D239" s="330"/>
      <c r="E239" s="350" t="s">
        <v>4361</v>
      </c>
      <c r="F239" s="107" t="b">
        <v>1</v>
      </c>
      <c r="G239" s="107" t="b">
        <v>0</v>
      </c>
      <c r="H239" s="107"/>
      <c r="I239" s="107"/>
      <c r="J239" s="353" t="b">
        <v>1</v>
      </c>
      <c r="K239" s="107" t="b">
        <v>1</v>
      </c>
      <c r="L239" s="107" t="b">
        <v>1</v>
      </c>
      <c r="M239" s="354" t="b">
        <v>1</v>
      </c>
      <c r="N239" s="354" t="b">
        <v>1</v>
      </c>
      <c r="O239" s="107" t="b">
        <v>1</v>
      </c>
      <c r="P239" s="107" t="b">
        <v>1</v>
      </c>
      <c r="Q239" s="107" t="b">
        <v>1</v>
      </c>
      <c r="R239" s="354" t="b">
        <v>1</v>
      </c>
      <c r="S239" s="107" t="b">
        <v>1</v>
      </c>
      <c r="T239" s="317"/>
      <c r="U239" s="317"/>
      <c r="V239" s="317"/>
      <c r="W239" s="317"/>
      <c r="X239" s="317"/>
      <c r="Y239" s="317"/>
      <c r="Z239" s="317"/>
    </row>
    <row r="240" ht="12.75" customHeight="1">
      <c r="A240" s="317"/>
      <c r="B240" s="317"/>
      <c r="C240" s="330" t="s">
        <v>4362</v>
      </c>
      <c r="D240" s="330"/>
      <c r="E240" s="350" t="s">
        <v>4363</v>
      </c>
      <c r="F240" s="107" t="s">
        <v>497</v>
      </c>
      <c r="G240" s="107" t="s">
        <v>496</v>
      </c>
      <c r="H240" s="107"/>
      <c r="I240" s="107"/>
      <c r="J240" s="353" t="s">
        <v>497</v>
      </c>
      <c r="K240" s="107" t="s">
        <v>497</v>
      </c>
      <c r="L240" s="107" t="s">
        <v>497</v>
      </c>
      <c r="M240" s="354" t="s">
        <v>497</v>
      </c>
      <c r="N240" s="354" t="s">
        <v>497</v>
      </c>
      <c r="O240" s="107" t="s">
        <v>497</v>
      </c>
      <c r="P240" s="107" t="s">
        <v>497</v>
      </c>
      <c r="Q240" s="107" t="s">
        <v>497</v>
      </c>
      <c r="R240" s="354" t="s">
        <v>497</v>
      </c>
      <c r="S240" s="107" t="s">
        <v>497</v>
      </c>
      <c r="T240" s="317"/>
      <c r="U240" s="317"/>
      <c r="V240" s="317"/>
      <c r="W240" s="317"/>
      <c r="X240" s="317"/>
      <c r="Y240" s="317"/>
      <c r="Z240" s="317"/>
    </row>
    <row r="241" ht="12.75" customHeight="1">
      <c r="A241" s="317"/>
      <c r="B241" s="317"/>
      <c r="C241" s="330" t="s">
        <v>4364</v>
      </c>
      <c r="D241" s="330"/>
      <c r="E241" s="350" t="s">
        <v>4365</v>
      </c>
      <c r="F241" s="107" t="s">
        <v>499</v>
      </c>
      <c r="G241" s="107" t="s">
        <v>497</v>
      </c>
      <c r="H241" s="107"/>
      <c r="I241" s="107"/>
      <c r="J241" s="353" t="s">
        <v>499</v>
      </c>
      <c r="K241" s="107" t="s">
        <v>499</v>
      </c>
      <c r="L241" s="107" t="s">
        <v>499</v>
      </c>
      <c r="M241" s="354" t="s">
        <v>499</v>
      </c>
      <c r="N241" s="354" t="s">
        <v>499</v>
      </c>
      <c r="O241" s="107" t="s">
        <v>499</v>
      </c>
      <c r="P241" s="107" t="s">
        <v>499</v>
      </c>
      <c r="Q241" s="107" t="s">
        <v>499</v>
      </c>
      <c r="R241" s="354" t="s">
        <v>499</v>
      </c>
      <c r="S241" s="107" t="s">
        <v>499</v>
      </c>
      <c r="T241" s="317"/>
      <c r="U241" s="317"/>
      <c r="V241" s="317"/>
      <c r="W241" s="317"/>
      <c r="X241" s="317"/>
      <c r="Y241" s="317"/>
      <c r="Z241" s="317"/>
    </row>
    <row r="242" ht="12.75" customHeight="1">
      <c r="A242" s="317"/>
      <c r="B242" s="317"/>
      <c r="C242" s="330" t="s">
        <v>4366</v>
      </c>
      <c r="D242" s="330"/>
      <c r="E242" s="350" t="s">
        <v>4367</v>
      </c>
      <c r="F242" s="107" t="s">
        <v>496</v>
      </c>
      <c r="G242" s="107" t="s">
        <v>496</v>
      </c>
      <c r="H242" s="107"/>
      <c r="I242" s="107"/>
      <c r="J242" s="353" t="s">
        <v>496</v>
      </c>
      <c r="K242" s="107" t="s">
        <v>496</v>
      </c>
      <c r="L242" s="107" t="s">
        <v>496</v>
      </c>
      <c r="M242" s="354" t="s">
        <v>496</v>
      </c>
      <c r="N242" s="354" t="s">
        <v>496</v>
      </c>
      <c r="O242" s="107" t="s">
        <v>496</v>
      </c>
      <c r="P242" s="107" t="s">
        <v>496</v>
      </c>
      <c r="Q242" s="107" t="s">
        <v>496</v>
      </c>
      <c r="R242" s="354" t="s">
        <v>496</v>
      </c>
      <c r="S242" s="107" t="s">
        <v>496</v>
      </c>
      <c r="T242" s="317"/>
      <c r="U242" s="317"/>
      <c r="V242" s="317"/>
      <c r="W242" s="317"/>
      <c r="X242" s="317"/>
      <c r="Y242" s="317"/>
      <c r="Z242" s="317"/>
    </row>
    <row r="243" ht="12.75" customHeight="1">
      <c r="A243" s="317"/>
      <c r="B243" s="317"/>
      <c r="C243" s="330" t="s">
        <v>4368</v>
      </c>
      <c r="D243" s="330"/>
      <c r="E243" s="350" t="s">
        <v>4369</v>
      </c>
      <c r="F243" s="107" t="s">
        <v>503</v>
      </c>
      <c r="G243" s="107" t="s">
        <v>503</v>
      </c>
      <c r="H243" s="107"/>
      <c r="I243" s="107"/>
      <c r="J243" s="353" t="s">
        <v>503</v>
      </c>
      <c r="K243" s="107" t="s">
        <v>503</v>
      </c>
      <c r="L243" s="107" t="s">
        <v>503</v>
      </c>
      <c r="M243" s="354" t="s">
        <v>503</v>
      </c>
      <c r="N243" s="354" t="s">
        <v>503</v>
      </c>
      <c r="O243" s="107" t="s">
        <v>503</v>
      </c>
      <c r="P243" s="107" t="s">
        <v>503</v>
      </c>
      <c r="Q243" s="107" t="s">
        <v>503</v>
      </c>
      <c r="R243" s="354" t="s">
        <v>503</v>
      </c>
      <c r="S243" s="107" t="s">
        <v>503</v>
      </c>
      <c r="T243" s="317"/>
      <c r="U243" s="317"/>
      <c r="V243" s="317"/>
      <c r="W243" s="317"/>
      <c r="X243" s="317"/>
      <c r="Y243" s="317"/>
      <c r="Z243" s="317"/>
    </row>
    <row r="244" ht="12.75" customHeight="1">
      <c r="A244" s="317"/>
      <c r="B244" s="317"/>
      <c r="C244" s="330" t="s">
        <v>4370</v>
      </c>
      <c r="D244" s="330"/>
      <c r="E244" s="350" t="s">
        <v>4371</v>
      </c>
      <c r="F244" s="107" t="b">
        <v>0</v>
      </c>
      <c r="G244" s="107" t="b">
        <v>1</v>
      </c>
      <c r="H244" s="107"/>
      <c r="I244" s="107"/>
      <c r="J244" s="353" t="b">
        <v>1</v>
      </c>
      <c r="K244" s="107" t="b">
        <v>1</v>
      </c>
      <c r="L244" s="107" t="b">
        <v>1</v>
      </c>
      <c r="M244" s="354" t="b">
        <v>1</v>
      </c>
      <c r="N244" s="354" t="b">
        <v>1</v>
      </c>
      <c r="O244" s="107" t="b">
        <v>1</v>
      </c>
      <c r="P244" s="107" t="b">
        <v>1</v>
      </c>
      <c r="Q244" s="107" t="b">
        <v>1</v>
      </c>
      <c r="R244" s="354" t="b">
        <v>1</v>
      </c>
      <c r="S244" s="107" t="b">
        <v>1</v>
      </c>
      <c r="T244" s="317"/>
      <c r="U244" s="317"/>
      <c r="V244" s="317"/>
      <c r="W244" s="317"/>
      <c r="X244" s="317"/>
      <c r="Y244" s="317"/>
      <c r="Z244" s="317"/>
    </row>
    <row r="245" ht="12.75" customHeight="1">
      <c r="A245" s="317"/>
      <c r="B245" s="317"/>
      <c r="C245" s="330" t="s">
        <v>4372</v>
      </c>
      <c r="D245" s="330"/>
      <c r="E245" s="350" t="s">
        <v>4373</v>
      </c>
      <c r="F245" s="107" t="b">
        <v>1</v>
      </c>
      <c r="G245" s="107" t="b">
        <v>1</v>
      </c>
      <c r="H245" s="107"/>
      <c r="I245" s="107"/>
      <c r="J245" s="353" t="b">
        <v>1</v>
      </c>
      <c r="K245" s="107" t="b">
        <v>1</v>
      </c>
      <c r="L245" s="107" t="b">
        <v>1</v>
      </c>
      <c r="M245" s="354" t="b">
        <v>1</v>
      </c>
      <c r="N245" s="354" t="b">
        <v>1</v>
      </c>
      <c r="O245" s="107" t="b">
        <v>1</v>
      </c>
      <c r="P245" s="107" t="b">
        <v>1</v>
      </c>
      <c r="Q245" s="107" t="b">
        <v>1</v>
      </c>
      <c r="R245" s="354" t="b">
        <v>1</v>
      </c>
      <c r="S245" s="107" t="b">
        <v>1</v>
      </c>
      <c r="T245" s="317"/>
      <c r="U245" s="317"/>
      <c r="V245" s="317"/>
      <c r="W245" s="317"/>
      <c r="X245" s="317"/>
      <c r="Y245" s="317"/>
      <c r="Z245" s="317"/>
    </row>
    <row r="246" ht="12.75" customHeight="1">
      <c r="A246" s="317"/>
      <c r="B246" s="317"/>
      <c r="C246" s="330" t="s">
        <v>4374</v>
      </c>
      <c r="D246" s="330"/>
      <c r="E246" s="350" t="s">
        <v>4375</v>
      </c>
      <c r="F246" s="107">
        <v>1.0</v>
      </c>
      <c r="G246" s="107">
        <v>1.0</v>
      </c>
      <c r="H246" s="107"/>
      <c r="I246" s="107"/>
      <c r="J246" s="353">
        <v>1.0</v>
      </c>
      <c r="K246" s="107">
        <v>1.0</v>
      </c>
      <c r="L246" s="107">
        <v>1.0</v>
      </c>
      <c r="M246" s="354">
        <v>1.0</v>
      </c>
      <c r="N246" s="354">
        <v>1.0</v>
      </c>
      <c r="O246" s="107">
        <v>1.0</v>
      </c>
      <c r="P246" s="107">
        <v>1.0</v>
      </c>
      <c r="Q246" s="107">
        <v>1.0</v>
      </c>
      <c r="R246" s="354">
        <v>1.0</v>
      </c>
      <c r="S246" s="107">
        <v>1.0</v>
      </c>
      <c r="T246" s="317"/>
      <c r="U246" s="317"/>
      <c r="V246" s="317"/>
      <c r="W246" s="317"/>
      <c r="X246" s="317"/>
      <c r="Y246" s="317"/>
      <c r="Z246" s="317"/>
    </row>
    <row r="247" ht="12.75" customHeight="1">
      <c r="A247" s="317"/>
      <c r="B247" s="317"/>
      <c r="C247" s="330" t="s">
        <v>4376</v>
      </c>
      <c r="D247" s="330"/>
      <c r="E247" s="350" t="s">
        <v>4377</v>
      </c>
      <c r="F247" s="107" t="s">
        <v>508</v>
      </c>
      <c r="G247" s="107" t="s">
        <v>508</v>
      </c>
      <c r="H247" s="107"/>
      <c r="I247" s="107"/>
      <c r="J247" s="353" t="s">
        <v>509</v>
      </c>
      <c r="K247" s="107" t="s">
        <v>509</v>
      </c>
      <c r="L247" s="107" t="s">
        <v>509</v>
      </c>
      <c r="M247" s="354" t="s">
        <v>509</v>
      </c>
      <c r="N247" s="354" t="s">
        <v>509</v>
      </c>
      <c r="O247" s="107" t="s">
        <v>509</v>
      </c>
      <c r="P247" s="107" t="s">
        <v>509</v>
      </c>
      <c r="Q247" s="107" t="s">
        <v>509</v>
      </c>
      <c r="R247" s="354" t="s">
        <v>509</v>
      </c>
      <c r="S247" s="107" t="s">
        <v>509</v>
      </c>
      <c r="T247" s="317"/>
      <c r="U247" s="317"/>
      <c r="V247" s="317"/>
      <c r="W247" s="317"/>
      <c r="X247" s="317"/>
      <c r="Y247" s="317"/>
      <c r="Z247" s="317"/>
    </row>
    <row r="248" ht="12.75" customHeight="1">
      <c r="A248" s="317"/>
      <c r="B248" s="317"/>
      <c r="C248" s="330" t="s">
        <v>4378</v>
      </c>
      <c r="D248" s="330"/>
      <c r="E248" s="350" t="s">
        <v>4379</v>
      </c>
      <c r="F248" s="107" t="b">
        <v>0</v>
      </c>
      <c r="G248" s="107" t="b">
        <v>1</v>
      </c>
      <c r="H248" s="107"/>
      <c r="I248" s="107"/>
      <c r="J248" s="353" t="b">
        <v>1</v>
      </c>
      <c r="K248" s="107" t="b">
        <v>1</v>
      </c>
      <c r="L248" s="107" t="b">
        <v>1</v>
      </c>
      <c r="M248" s="354" t="b">
        <v>1</v>
      </c>
      <c r="N248" s="354" t="b">
        <v>1</v>
      </c>
      <c r="O248" s="107" t="b">
        <v>1</v>
      </c>
      <c r="P248" s="107" t="b">
        <v>1</v>
      </c>
      <c r="Q248" s="107" t="b">
        <v>1</v>
      </c>
      <c r="R248" s="354" t="b">
        <v>1</v>
      </c>
      <c r="S248" s="107" t="b">
        <v>1</v>
      </c>
      <c r="T248" s="317"/>
      <c r="U248" s="317"/>
      <c r="V248" s="317"/>
      <c r="W248" s="317"/>
      <c r="X248" s="317"/>
      <c r="Y248" s="317"/>
      <c r="Z248" s="317"/>
    </row>
    <row r="249" ht="12.75" customHeight="1">
      <c r="A249" s="317"/>
      <c r="B249" s="317"/>
      <c r="C249" s="330" t="s">
        <v>4380</v>
      </c>
      <c r="D249" s="330"/>
      <c r="E249" s="350" t="s">
        <v>4381</v>
      </c>
      <c r="F249" s="107" t="b">
        <v>0</v>
      </c>
      <c r="G249" s="107" t="b">
        <v>1</v>
      </c>
      <c r="H249" s="107"/>
      <c r="I249" s="107"/>
      <c r="J249" s="353" t="b">
        <v>0</v>
      </c>
      <c r="K249" s="107" t="b">
        <v>0</v>
      </c>
      <c r="L249" s="107" t="b">
        <v>0</v>
      </c>
      <c r="M249" s="354" t="b">
        <v>0</v>
      </c>
      <c r="N249" s="354" t="b">
        <v>0</v>
      </c>
      <c r="O249" s="107" t="b">
        <v>0</v>
      </c>
      <c r="P249" s="107" t="b">
        <v>0</v>
      </c>
      <c r="Q249" s="107" t="b">
        <v>0</v>
      </c>
      <c r="R249" s="354" t="b">
        <v>0</v>
      </c>
      <c r="S249" s="107" t="b">
        <v>0</v>
      </c>
      <c r="T249" s="317"/>
      <c r="U249" s="317"/>
      <c r="V249" s="317"/>
      <c r="W249" s="317"/>
      <c r="X249" s="317"/>
      <c r="Y249" s="317"/>
      <c r="Z249" s="317"/>
    </row>
    <row r="250" ht="12.75" customHeight="1">
      <c r="A250" s="317"/>
      <c r="B250" s="317"/>
      <c r="C250" s="330" t="s">
        <v>4382</v>
      </c>
      <c r="D250" s="330"/>
      <c r="E250" s="350" t="s">
        <v>4383</v>
      </c>
      <c r="F250" s="107" t="s">
        <v>514</v>
      </c>
      <c r="G250" s="107" t="s">
        <v>515</v>
      </c>
      <c r="H250" s="107"/>
      <c r="I250" s="107"/>
      <c r="J250" s="353" t="s">
        <v>515</v>
      </c>
      <c r="K250" s="107" t="s">
        <v>515</v>
      </c>
      <c r="L250" s="107" t="s">
        <v>515</v>
      </c>
      <c r="M250" s="354" t="s">
        <v>515</v>
      </c>
      <c r="N250" s="354" t="s">
        <v>515</v>
      </c>
      <c r="O250" s="107" t="s">
        <v>515</v>
      </c>
      <c r="P250" s="107" t="s">
        <v>515</v>
      </c>
      <c r="Q250" s="107" t="s">
        <v>515</v>
      </c>
      <c r="R250" s="354" t="s">
        <v>515</v>
      </c>
      <c r="S250" s="107" t="s">
        <v>515</v>
      </c>
      <c r="T250" s="317"/>
      <c r="U250" s="317"/>
      <c r="V250" s="317"/>
      <c r="W250" s="317"/>
      <c r="X250" s="317"/>
      <c r="Y250" s="317"/>
      <c r="Z250" s="317"/>
    </row>
    <row r="251" ht="12.75" customHeight="1">
      <c r="A251" s="317"/>
      <c r="B251" s="317"/>
      <c r="C251" s="330" t="s">
        <v>4384</v>
      </c>
      <c r="D251" s="330"/>
      <c r="E251" s="350" t="s">
        <v>4385</v>
      </c>
      <c r="F251" s="107" t="s">
        <v>517</v>
      </c>
      <c r="G251" s="107" t="s">
        <v>518</v>
      </c>
      <c r="H251" s="107"/>
      <c r="I251" s="107"/>
      <c r="J251" s="385" t="s">
        <v>518</v>
      </c>
      <c r="K251" s="384" t="s">
        <v>518</v>
      </c>
      <c r="L251" s="384" t="s">
        <v>518</v>
      </c>
      <c r="M251" s="383" t="s">
        <v>518</v>
      </c>
      <c r="N251" s="383" t="s">
        <v>518</v>
      </c>
      <c r="O251" s="384" t="s">
        <v>518</v>
      </c>
      <c r="P251" s="384" t="s">
        <v>518</v>
      </c>
      <c r="Q251" s="384" t="s">
        <v>518</v>
      </c>
      <c r="R251" s="383" t="s">
        <v>518</v>
      </c>
      <c r="S251" s="384" t="s">
        <v>518</v>
      </c>
      <c r="T251" s="317"/>
      <c r="U251" s="317"/>
      <c r="V251" s="317"/>
      <c r="W251" s="317"/>
      <c r="X251" s="317"/>
      <c r="Y251" s="317"/>
      <c r="Z251" s="317"/>
    </row>
    <row r="252" ht="12.75" customHeight="1">
      <c r="A252" s="317"/>
      <c r="B252" s="317"/>
      <c r="C252" s="330" t="s">
        <v>4386</v>
      </c>
      <c r="D252" s="330"/>
      <c r="E252" s="350" t="s">
        <v>4387</v>
      </c>
      <c r="F252" s="107" t="s">
        <v>169</v>
      </c>
      <c r="G252" s="107" t="s">
        <v>169</v>
      </c>
      <c r="H252" s="107"/>
      <c r="I252" s="107"/>
      <c r="J252" s="381" t="s">
        <v>169</v>
      </c>
      <c r="K252" s="291" t="s">
        <v>169</v>
      </c>
      <c r="L252" s="291" t="s">
        <v>169</v>
      </c>
      <c r="M252" s="382" t="s">
        <v>169</v>
      </c>
      <c r="N252" s="382" t="s">
        <v>169</v>
      </c>
      <c r="O252" s="291" t="s">
        <v>169</v>
      </c>
      <c r="P252" s="291" t="s">
        <v>169</v>
      </c>
      <c r="Q252" s="291" t="s">
        <v>169</v>
      </c>
      <c r="R252" s="382" t="s">
        <v>169</v>
      </c>
      <c r="S252" s="291" t="s">
        <v>169</v>
      </c>
      <c r="T252" s="317"/>
      <c r="U252" s="317"/>
      <c r="V252" s="317"/>
      <c r="W252" s="317"/>
      <c r="X252" s="317"/>
      <c r="Y252" s="317"/>
      <c r="Z252" s="317"/>
    </row>
    <row r="253" ht="12.75" customHeight="1">
      <c r="A253" s="317"/>
      <c r="B253" s="317"/>
      <c r="C253" s="330" t="s">
        <v>4388</v>
      </c>
      <c r="D253" s="330"/>
      <c r="E253" s="350" t="s">
        <v>4389</v>
      </c>
      <c r="F253" s="107">
        <v>2.0</v>
      </c>
      <c r="G253" s="107">
        <v>2.0</v>
      </c>
      <c r="H253" s="107"/>
      <c r="I253" s="107"/>
      <c r="J253" s="381">
        <v>2.0</v>
      </c>
      <c r="K253" s="291">
        <v>2.0</v>
      </c>
      <c r="L253" s="291">
        <v>2.0</v>
      </c>
      <c r="M253" s="382">
        <v>2.0</v>
      </c>
      <c r="N253" s="382">
        <v>2.0</v>
      </c>
      <c r="O253" s="291">
        <v>2.0</v>
      </c>
      <c r="P253" s="291">
        <v>2.0</v>
      </c>
      <c r="Q253" s="291">
        <v>2.0</v>
      </c>
      <c r="R253" s="382">
        <v>2.0</v>
      </c>
      <c r="S253" s="291">
        <v>2.0</v>
      </c>
      <c r="T253" s="317"/>
      <c r="U253" s="317"/>
      <c r="V253" s="317"/>
      <c r="W253" s="317"/>
      <c r="X253" s="317"/>
      <c r="Y253" s="317"/>
      <c r="Z253" s="317"/>
    </row>
    <row r="254" ht="12.75" customHeight="1">
      <c r="A254" s="317"/>
      <c r="B254" s="317"/>
      <c r="C254" s="347" t="s">
        <v>4390</v>
      </c>
      <c r="D254" s="347"/>
      <c r="E254" s="360" t="s">
        <v>4391</v>
      </c>
      <c r="F254" s="137" t="s">
        <v>376</v>
      </c>
      <c r="G254" s="137">
        <v>620.0</v>
      </c>
      <c r="H254" s="137"/>
      <c r="I254" s="137"/>
      <c r="J254" s="373" t="s">
        <v>376</v>
      </c>
      <c r="K254" s="137" t="s">
        <v>376</v>
      </c>
      <c r="L254" s="137" t="s">
        <v>376</v>
      </c>
      <c r="M254" s="374" t="s">
        <v>376</v>
      </c>
      <c r="N254" s="374" t="s">
        <v>376</v>
      </c>
      <c r="O254" s="137" t="s">
        <v>376</v>
      </c>
      <c r="P254" s="137" t="s">
        <v>376</v>
      </c>
      <c r="Q254" s="137" t="s">
        <v>376</v>
      </c>
      <c r="R254" s="374" t="s">
        <v>376</v>
      </c>
      <c r="S254" s="137" t="s">
        <v>376</v>
      </c>
      <c r="T254" s="317"/>
      <c r="U254" s="317"/>
      <c r="V254" s="317"/>
      <c r="W254" s="317"/>
      <c r="X254" s="317"/>
      <c r="Y254" s="317"/>
      <c r="Z254" s="317"/>
    </row>
    <row r="255" ht="12.75" customHeight="1">
      <c r="A255" s="317"/>
      <c r="B255" s="317"/>
      <c r="C255" s="330" t="s">
        <v>4392</v>
      </c>
      <c r="D255" s="330"/>
      <c r="E255" s="350" t="s">
        <v>4393</v>
      </c>
      <c r="F255" s="107" t="s">
        <v>376</v>
      </c>
      <c r="G255" s="107" t="s">
        <v>376</v>
      </c>
      <c r="H255" s="107" t="s">
        <v>376</v>
      </c>
      <c r="I255" s="107" t="s">
        <v>376</v>
      </c>
      <c r="J255" s="353" t="s">
        <v>376</v>
      </c>
      <c r="K255" s="107" t="s">
        <v>376</v>
      </c>
      <c r="L255" s="107" t="s">
        <v>376</v>
      </c>
      <c r="M255" s="354" t="s">
        <v>376</v>
      </c>
      <c r="N255" s="354" t="s">
        <v>376</v>
      </c>
      <c r="O255" s="107" t="s">
        <v>376</v>
      </c>
      <c r="P255" s="107" t="s">
        <v>376</v>
      </c>
      <c r="Q255" s="107" t="s">
        <v>376</v>
      </c>
      <c r="R255" s="354" t="s">
        <v>376</v>
      </c>
      <c r="S255" s="107" t="s">
        <v>376</v>
      </c>
      <c r="T255" s="317"/>
      <c r="U255" s="317"/>
      <c r="V255" s="317"/>
      <c r="W255" s="317"/>
      <c r="X255" s="317"/>
      <c r="Y255" s="317"/>
      <c r="Z255" s="317"/>
    </row>
    <row r="256" ht="12.75" customHeight="1">
      <c r="A256" s="317"/>
      <c r="B256" s="317"/>
      <c r="C256" s="330" t="s">
        <v>4394</v>
      </c>
      <c r="D256" s="330"/>
      <c r="E256" s="350" t="s">
        <v>4395</v>
      </c>
      <c r="F256" s="107" t="s">
        <v>376</v>
      </c>
      <c r="G256" s="107" t="s">
        <v>376</v>
      </c>
      <c r="H256" s="107"/>
      <c r="I256" s="107" t="s">
        <v>376</v>
      </c>
      <c r="J256" s="353" t="s">
        <v>376</v>
      </c>
      <c r="K256" s="107"/>
      <c r="L256" s="107"/>
      <c r="M256" s="354"/>
      <c r="N256" s="354"/>
      <c r="O256" s="107"/>
      <c r="P256" s="107"/>
      <c r="Q256" s="107"/>
      <c r="R256" s="354"/>
      <c r="S256" s="107"/>
      <c r="T256" s="317"/>
      <c r="U256" s="317"/>
      <c r="V256" s="317"/>
      <c r="W256" s="317"/>
      <c r="X256" s="317"/>
      <c r="Y256" s="317"/>
      <c r="Z256" s="317"/>
    </row>
    <row r="257" ht="12.75" customHeight="1">
      <c r="A257" s="317"/>
      <c r="B257" s="317"/>
      <c r="C257" s="330" t="s">
        <v>4396</v>
      </c>
      <c r="D257" s="330"/>
      <c r="E257" s="350" t="s">
        <v>4397</v>
      </c>
      <c r="F257" s="107" t="s">
        <v>376</v>
      </c>
      <c r="G257" s="107" t="s">
        <v>376</v>
      </c>
      <c r="H257" s="107"/>
      <c r="I257" s="107" t="s">
        <v>376</v>
      </c>
      <c r="J257" s="353" t="s">
        <v>376</v>
      </c>
      <c r="K257" s="107"/>
      <c r="L257" s="107"/>
      <c r="M257" s="354"/>
      <c r="N257" s="354"/>
      <c r="O257" s="107"/>
      <c r="P257" s="107"/>
      <c r="Q257" s="107"/>
      <c r="R257" s="354"/>
      <c r="S257" s="107"/>
      <c r="T257" s="317"/>
      <c r="U257" s="317"/>
      <c r="V257" s="317"/>
      <c r="W257" s="317"/>
      <c r="X257" s="317"/>
      <c r="Y257" s="317"/>
      <c r="Z257" s="317"/>
    </row>
    <row r="258" ht="12.75" customHeight="1">
      <c r="A258" s="317"/>
      <c r="B258" s="317"/>
      <c r="C258" s="330" t="s">
        <v>4398</v>
      </c>
      <c r="D258" s="330"/>
      <c r="E258" s="350" t="s">
        <v>4399</v>
      </c>
      <c r="F258" s="107" t="s">
        <v>376</v>
      </c>
      <c r="G258" s="107" t="s">
        <v>376</v>
      </c>
      <c r="H258" s="107"/>
      <c r="I258" s="107" t="s">
        <v>376</v>
      </c>
      <c r="J258" s="353" t="s">
        <v>376</v>
      </c>
      <c r="K258" s="107"/>
      <c r="L258" s="107"/>
      <c r="M258" s="354"/>
      <c r="N258" s="354"/>
      <c r="O258" s="107"/>
      <c r="P258" s="107"/>
      <c r="Q258" s="107"/>
      <c r="R258" s="354"/>
      <c r="S258" s="107"/>
      <c r="T258" s="317"/>
      <c r="U258" s="317"/>
      <c r="V258" s="317"/>
      <c r="W258" s="317"/>
      <c r="X258" s="317"/>
      <c r="Y258" s="317"/>
      <c r="Z258" s="317"/>
    </row>
    <row r="259" ht="12.75" customHeight="1">
      <c r="A259" s="317"/>
      <c r="B259" s="317"/>
      <c r="C259" s="330" t="s">
        <v>4400</v>
      </c>
      <c r="D259" s="330"/>
      <c r="E259" s="350" t="s">
        <v>4401</v>
      </c>
      <c r="F259" s="107" t="s">
        <v>376</v>
      </c>
      <c r="G259" s="107" t="s">
        <v>376</v>
      </c>
      <c r="H259" s="107"/>
      <c r="I259" s="107" t="s">
        <v>376</v>
      </c>
      <c r="J259" s="353" t="s">
        <v>376</v>
      </c>
      <c r="K259" s="107"/>
      <c r="L259" s="107"/>
      <c r="M259" s="354"/>
      <c r="N259" s="354"/>
      <c r="O259" s="107"/>
      <c r="P259" s="107"/>
      <c r="Q259" s="107"/>
      <c r="R259" s="354"/>
      <c r="S259" s="107"/>
      <c r="T259" s="317"/>
      <c r="U259" s="317"/>
      <c r="V259" s="317"/>
      <c r="W259" s="317"/>
      <c r="X259" s="317"/>
      <c r="Y259" s="317"/>
      <c r="Z259" s="317"/>
    </row>
    <row r="260" ht="12.75" customHeight="1">
      <c r="A260" s="317"/>
      <c r="B260" s="317"/>
      <c r="C260" s="330" t="s">
        <v>4402</v>
      </c>
      <c r="D260" s="330"/>
      <c r="E260" s="350" t="s">
        <v>4403</v>
      </c>
      <c r="F260" s="107" t="s">
        <v>376</v>
      </c>
      <c r="G260" s="107" t="s">
        <v>376</v>
      </c>
      <c r="H260" s="107"/>
      <c r="I260" s="107" t="s">
        <v>376</v>
      </c>
      <c r="J260" s="353" t="s">
        <v>376</v>
      </c>
      <c r="K260" s="107"/>
      <c r="L260" s="107"/>
      <c r="M260" s="354"/>
      <c r="N260" s="354"/>
      <c r="O260" s="107"/>
      <c r="P260" s="107"/>
      <c r="Q260" s="107"/>
      <c r="R260" s="354"/>
      <c r="S260" s="107"/>
      <c r="T260" s="317"/>
      <c r="U260" s="317"/>
      <c r="V260" s="317"/>
      <c r="W260" s="317"/>
      <c r="X260" s="317"/>
      <c r="Y260" s="317"/>
      <c r="Z260" s="317"/>
    </row>
    <row r="261" ht="12.75" customHeight="1">
      <c r="A261" s="317"/>
      <c r="B261" s="317"/>
      <c r="C261" s="330" t="s">
        <v>4404</v>
      </c>
      <c r="D261" s="330"/>
      <c r="E261" s="350" t="s">
        <v>4405</v>
      </c>
      <c r="F261" s="107" t="s">
        <v>376</v>
      </c>
      <c r="G261" s="107" t="s">
        <v>376</v>
      </c>
      <c r="H261" s="107"/>
      <c r="I261" s="107" t="s">
        <v>376</v>
      </c>
      <c r="J261" s="353" t="s">
        <v>376</v>
      </c>
      <c r="K261" s="107"/>
      <c r="L261" s="107"/>
      <c r="M261" s="354"/>
      <c r="N261" s="354"/>
      <c r="O261" s="107"/>
      <c r="P261" s="107"/>
      <c r="Q261" s="107"/>
      <c r="R261" s="354"/>
      <c r="S261" s="107"/>
      <c r="T261" s="317"/>
      <c r="U261" s="317"/>
      <c r="V261" s="317"/>
      <c r="W261" s="317"/>
      <c r="X261" s="317"/>
      <c r="Y261" s="317"/>
      <c r="Z261" s="317"/>
    </row>
    <row r="262" ht="12.75" customHeight="1">
      <c r="A262" s="317"/>
      <c r="B262" s="317"/>
      <c r="C262" s="330" t="s">
        <v>4406</v>
      </c>
      <c r="D262" s="330"/>
      <c r="E262" s="350" t="s">
        <v>4407</v>
      </c>
      <c r="F262" s="107" t="s">
        <v>376</v>
      </c>
      <c r="G262" s="107" t="s">
        <v>376</v>
      </c>
      <c r="H262" s="107"/>
      <c r="I262" s="107" t="s">
        <v>376</v>
      </c>
      <c r="J262" s="353" t="s">
        <v>376</v>
      </c>
      <c r="K262" s="107"/>
      <c r="L262" s="107"/>
      <c r="M262" s="354"/>
      <c r="N262" s="354"/>
      <c r="O262" s="107"/>
      <c r="P262" s="107"/>
      <c r="Q262" s="107"/>
      <c r="R262" s="354"/>
      <c r="S262" s="107"/>
      <c r="T262" s="317"/>
      <c r="U262" s="317"/>
      <c r="V262" s="317"/>
      <c r="W262" s="317"/>
      <c r="X262" s="317"/>
      <c r="Y262" s="317"/>
      <c r="Z262" s="317"/>
    </row>
    <row r="263" ht="12.75" customHeight="1">
      <c r="A263" s="317"/>
      <c r="B263" s="317"/>
      <c r="C263" s="330" t="s">
        <v>4408</v>
      </c>
      <c r="D263" s="330"/>
      <c r="E263" s="350" t="s">
        <v>4409</v>
      </c>
      <c r="F263" s="107" t="s">
        <v>376</v>
      </c>
      <c r="G263" s="107" t="s">
        <v>376</v>
      </c>
      <c r="H263" s="107"/>
      <c r="I263" s="107" t="s">
        <v>376</v>
      </c>
      <c r="J263" s="353" t="s">
        <v>376</v>
      </c>
      <c r="K263" s="107"/>
      <c r="L263" s="107"/>
      <c r="M263" s="354"/>
      <c r="N263" s="354"/>
      <c r="O263" s="107"/>
      <c r="P263" s="107"/>
      <c r="Q263" s="107"/>
      <c r="R263" s="354"/>
      <c r="S263" s="107"/>
      <c r="T263" s="317"/>
      <c r="U263" s="317"/>
      <c r="V263" s="317"/>
      <c r="W263" s="317"/>
      <c r="X263" s="317"/>
      <c r="Y263" s="317"/>
      <c r="Z263" s="317"/>
    </row>
    <row r="264" ht="12.75" customHeight="1">
      <c r="A264" s="317"/>
      <c r="B264" s="317"/>
      <c r="C264" s="330" t="s">
        <v>4410</v>
      </c>
      <c r="D264" s="330"/>
      <c r="E264" s="350" t="s">
        <v>4411</v>
      </c>
      <c r="F264" s="107" t="s">
        <v>376</v>
      </c>
      <c r="G264" s="107" t="s">
        <v>376</v>
      </c>
      <c r="H264" s="107"/>
      <c r="I264" s="107" t="s">
        <v>376</v>
      </c>
      <c r="J264" s="353" t="s">
        <v>376</v>
      </c>
      <c r="K264" s="107"/>
      <c r="L264" s="107"/>
      <c r="M264" s="354"/>
      <c r="N264" s="354"/>
      <c r="O264" s="107"/>
      <c r="P264" s="107"/>
      <c r="Q264" s="107"/>
      <c r="R264" s="354"/>
      <c r="S264" s="107"/>
      <c r="T264" s="317"/>
      <c r="U264" s="317"/>
      <c r="V264" s="317"/>
      <c r="W264" s="317"/>
      <c r="X264" s="317"/>
      <c r="Y264" s="317"/>
      <c r="Z264" s="317"/>
    </row>
    <row r="265" ht="12.75" customHeight="1">
      <c r="A265" s="317"/>
      <c r="B265" s="317"/>
      <c r="C265" s="330" t="s">
        <v>4412</v>
      </c>
      <c r="D265" s="330"/>
      <c r="E265" s="350" t="s">
        <v>4413</v>
      </c>
      <c r="F265" s="107" t="s">
        <v>376</v>
      </c>
      <c r="G265" s="107" t="s">
        <v>376</v>
      </c>
      <c r="H265" s="107"/>
      <c r="I265" s="107" t="s">
        <v>376</v>
      </c>
      <c r="J265" s="353" t="s">
        <v>376</v>
      </c>
      <c r="K265" s="107"/>
      <c r="L265" s="107"/>
      <c r="M265" s="354"/>
      <c r="N265" s="354"/>
      <c r="O265" s="107"/>
      <c r="P265" s="107"/>
      <c r="Q265" s="107"/>
      <c r="R265" s="354"/>
      <c r="S265" s="107"/>
      <c r="T265" s="317"/>
      <c r="U265" s="317"/>
      <c r="V265" s="317"/>
      <c r="W265" s="317"/>
      <c r="X265" s="317"/>
      <c r="Y265" s="317"/>
      <c r="Z265" s="317"/>
    </row>
    <row r="266" ht="12.75" customHeight="1">
      <c r="A266" s="317"/>
      <c r="B266" s="317"/>
      <c r="C266" s="330" t="s">
        <v>4414</v>
      </c>
      <c r="D266" s="330"/>
      <c r="E266" s="350" t="s">
        <v>4415</v>
      </c>
      <c r="F266" s="107" t="s">
        <v>376</v>
      </c>
      <c r="G266" s="107" t="s">
        <v>376</v>
      </c>
      <c r="H266" s="107"/>
      <c r="I266" s="107" t="s">
        <v>376</v>
      </c>
      <c r="J266" s="353" t="s">
        <v>376</v>
      </c>
      <c r="K266" s="107"/>
      <c r="L266" s="107"/>
      <c r="M266" s="354"/>
      <c r="N266" s="354"/>
      <c r="O266" s="107"/>
      <c r="P266" s="107"/>
      <c r="Q266" s="107"/>
      <c r="R266" s="354"/>
      <c r="S266" s="107"/>
      <c r="T266" s="317"/>
      <c r="U266" s="317"/>
      <c r="V266" s="317"/>
      <c r="W266" s="317"/>
      <c r="X266" s="317"/>
      <c r="Y266" s="317"/>
      <c r="Z266" s="317"/>
    </row>
    <row r="267" ht="12.75" customHeight="1">
      <c r="A267" s="317"/>
      <c r="B267" s="317"/>
      <c r="C267" s="330" t="s">
        <v>4416</v>
      </c>
      <c r="D267" s="330"/>
      <c r="E267" s="350" t="s">
        <v>4417</v>
      </c>
      <c r="F267" s="107" t="s">
        <v>376</v>
      </c>
      <c r="G267" s="107" t="s">
        <v>376</v>
      </c>
      <c r="H267" s="107"/>
      <c r="I267" s="107" t="s">
        <v>376</v>
      </c>
      <c r="J267" s="353" t="s">
        <v>376</v>
      </c>
      <c r="K267" s="107"/>
      <c r="L267" s="107"/>
      <c r="M267" s="354"/>
      <c r="N267" s="354"/>
      <c r="O267" s="107"/>
      <c r="P267" s="107"/>
      <c r="Q267" s="107"/>
      <c r="R267" s="354"/>
      <c r="S267" s="107"/>
      <c r="T267" s="317"/>
      <c r="U267" s="317"/>
      <c r="V267" s="317"/>
      <c r="W267" s="317"/>
      <c r="X267" s="317"/>
      <c r="Y267" s="317"/>
      <c r="Z267" s="317"/>
    </row>
    <row r="268" ht="12.75" customHeight="1">
      <c r="A268" s="317"/>
      <c r="B268" s="317"/>
      <c r="C268" s="330" t="s">
        <v>4418</v>
      </c>
      <c r="D268" s="330"/>
      <c r="E268" s="350" t="s">
        <v>4419</v>
      </c>
      <c r="F268" s="107" t="s">
        <v>376</v>
      </c>
      <c r="G268" s="107" t="s">
        <v>376</v>
      </c>
      <c r="H268" s="107"/>
      <c r="I268" s="107" t="s">
        <v>376</v>
      </c>
      <c r="J268" s="353" t="s">
        <v>376</v>
      </c>
      <c r="K268" s="107"/>
      <c r="L268" s="107"/>
      <c r="M268" s="354"/>
      <c r="N268" s="354"/>
      <c r="O268" s="107"/>
      <c r="P268" s="107"/>
      <c r="Q268" s="107"/>
      <c r="R268" s="354"/>
      <c r="S268" s="107"/>
      <c r="T268" s="317"/>
      <c r="U268" s="317"/>
      <c r="V268" s="317"/>
      <c r="W268" s="317"/>
      <c r="X268" s="317"/>
      <c r="Y268" s="317"/>
      <c r="Z268" s="317"/>
    </row>
    <row r="269" ht="12.75" customHeight="1">
      <c r="A269" s="317"/>
      <c r="B269" s="317"/>
      <c r="C269" s="330" t="s">
        <v>4420</v>
      </c>
      <c r="D269" s="330"/>
      <c r="E269" s="350" t="s">
        <v>4421</v>
      </c>
      <c r="F269" s="107" t="s">
        <v>376</v>
      </c>
      <c r="G269" s="107" t="s">
        <v>376</v>
      </c>
      <c r="H269" s="107"/>
      <c r="I269" s="107" t="s">
        <v>376</v>
      </c>
      <c r="J269" s="353" t="s">
        <v>376</v>
      </c>
      <c r="K269" s="107"/>
      <c r="L269" s="107"/>
      <c r="M269" s="354"/>
      <c r="N269" s="354"/>
      <c r="O269" s="107"/>
      <c r="P269" s="107"/>
      <c r="Q269" s="107"/>
      <c r="R269" s="354"/>
      <c r="S269" s="107"/>
      <c r="T269" s="317"/>
      <c r="U269" s="317"/>
      <c r="V269" s="317"/>
      <c r="W269" s="317"/>
      <c r="X269" s="317"/>
      <c r="Y269" s="317"/>
      <c r="Z269" s="317"/>
    </row>
    <row r="270" ht="12.75" customHeight="1">
      <c r="A270" s="317"/>
      <c r="B270" s="317"/>
      <c r="C270" s="330" t="s">
        <v>4422</v>
      </c>
      <c r="D270" s="330"/>
      <c r="E270" s="350" t="s">
        <v>4423</v>
      </c>
      <c r="F270" s="107" t="s">
        <v>376</v>
      </c>
      <c r="G270" s="107" t="s">
        <v>376</v>
      </c>
      <c r="H270" s="107"/>
      <c r="I270" s="107" t="s">
        <v>376</v>
      </c>
      <c r="J270" s="353" t="s">
        <v>376</v>
      </c>
      <c r="K270" s="107"/>
      <c r="L270" s="107"/>
      <c r="M270" s="354"/>
      <c r="N270" s="354"/>
      <c r="O270" s="107"/>
      <c r="P270" s="107"/>
      <c r="Q270" s="107"/>
      <c r="R270" s="354"/>
      <c r="S270" s="107"/>
      <c r="T270" s="317"/>
      <c r="U270" s="317"/>
      <c r="V270" s="317"/>
      <c r="W270" s="317"/>
      <c r="X270" s="317"/>
      <c r="Y270" s="317"/>
      <c r="Z270" s="317"/>
    </row>
    <row r="271" ht="12.75" customHeight="1">
      <c r="A271" s="317"/>
      <c r="B271" s="317"/>
      <c r="C271" s="330" t="s">
        <v>4424</v>
      </c>
      <c r="D271" s="330"/>
      <c r="E271" s="350" t="s">
        <v>4425</v>
      </c>
      <c r="F271" s="107" t="s">
        <v>376</v>
      </c>
      <c r="G271" s="107" t="s">
        <v>376</v>
      </c>
      <c r="H271" s="107"/>
      <c r="I271" s="107" t="s">
        <v>376</v>
      </c>
      <c r="J271" s="353" t="s">
        <v>376</v>
      </c>
      <c r="K271" s="107"/>
      <c r="L271" s="107"/>
      <c r="M271" s="354"/>
      <c r="N271" s="354"/>
      <c r="O271" s="107"/>
      <c r="P271" s="107"/>
      <c r="Q271" s="107"/>
      <c r="R271" s="354"/>
      <c r="S271" s="107"/>
      <c r="T271" s="317"/>
      <c r="U271" s="317"/>
      <c r="V271" s="317"/>
      <c r="W271" s="317"/>
      <c r="X271" s="317"/>
      <c r="Y271" s="317"/>
      <c r="Z271" s="317"/>
    </row>
    <row r="272" ht="12.75" customHeight="1">
      <c r="A272" s="317"/>
      <c r="B272" s="317"/>
      <c r="C272" s="330" t="s">
        <v>4426</v>
      </c>
      <c r="D272" s="330"/>
      <c r="E272" s="350" t="s">
        <v>4427</v>
      </c>
      <c r="F272" s="107" t="s">
        <v>376</v>
      </c>
      <c r="G272" s="107" t="s">
        <v>376</v>
      </c>
      <c r="H272" s="107"/>
      <c r="I272" s="107" t="s">
        <v>376</v>
      </c>
      <c r="J272" s="353" t="s">
        <v>376</v>
      </c>
      <c r="K272" s="107"/>
      <c r="L272" s="107"/>
      <c r="M272" s="354"/>
      <c r="N272" s="354"/>
      <c r="O272" s="107"/>
      <c r="P272" s="107"/>
      <c r="Q272" s="107"/>
      <c r="R272" s="354"/>
      <c r="S272" s="107"/>
      <c r="T272" s="317"/>
      <c r="U272" s="317"/>
      <c r="V272" s="317"/>
      <c r="W272" s="317"/>
      <c r="X272" s="317"/>
      <c r="Y272" s="317"/>
      <c r="Z272" s="317"/>
    </row>
    <row r="273" ht="12.75" customHeight="1">
      <c r="A273" s="317"/>
      <c r="B273" s="317"/>
      <c r="C273" s="330" t="s">
        <v>4428</v>
      </c>
      <c r="D273" s="330"/>
      <c r="E273" s="350" t="s">
        <v>4429</v>
      </c>
      <c r="F273" s="107" t="s">
        <v>376</v>
      </c>
      <c r="G273" s="107" t="s">
        <v>376</v>
      </c>
      <c r="H273" s="107"/>
      <c r="I273" s="107" t="s">
        <v>376</v>
      </c>
      <c r="J273" s="353" t="s">
        <v>376</v>
      </c>
      <c r="K273" s="107"/>
      <c r="L273" s="107"/>
      <c r="M273" s="354"/>
      <c r="N273" s="354"/>
      <c r="O273" s="107"/>
      <c r="P273" s="107"/>
      <c r="Q273" s="107"/>
      <c r="R273" s="354"/>
      <c r="S273" s="107"/>
      <c r="T273" s="317"/>
      <c r="U273" s="317"/>
      <c r="V273" s="317"/>
      <c r="W273" s="317"/>
      <c r="X273" s="317"/>
      <c r="Y273" s="317"/>
      <c r="Z273" s="317"/>
    </row>
    <row r="274" ht="12.75" customHeight="1">
      <c r="A274" s="317"/>
      <c r="B274" s="317"/>
      <c r="C274" s="347" t="s">
        <v>4430</v>
      </c>
      <c r="D274" s="347"/>
      <c r="E274" s="360" t="s">
        <v>4431</v>
      </c>
      <c r="F274" s="137" t="s">
        <v>376</v>
      </c>
      <c r="G274" s="137" t="s">
        <v>376</v>
      </c>
      <c r="H274" s="137"/>
      <c r="I274" s="137" t="s">
        <v>376</v>
      </c>
      <c r="J274" s="373" t="s">
        <v>376</v>
      </c>
      <c r="K274" s="137"/>
      <c r="L274" s="137"/>
      <c r="M274" s="374"/>
      <c r="N274" s="374"/>
      <c r="O274" s="137"/>
      <c r="P274" s="137"/>
      <c r="Q274" s="137"/>
      <c r="R274" s="374"/>
      <c r="S274" s="137"/>
      <c r="T274" s="317"/>
      <c r="U274" s="317"/>
      <c r="V274" s="317"/>
      <c r="W274" s="317"/>
      <c r="X274" s="317"/>
      <c r="Y274" s="317"/>
      <c r="Z274" s="317"/>
    </row>
    <row r="275" ht="12.75" customHeight="1">
      <c r="A275" s="317"/>
      <c r="B275" s="317"/>
      <c r="C275" s="364" t="s">
        <v>4432</v>
      </c>
      <c r="D275" s="364"/>
      <c r="E275" s="365" t="s">
        <v>4433</v>
      </c>
      <c r="F275" s="378"/>
      <c r="G275" s="378"/>
      <c r="H275" s="378"/>
      <c r="I275" s="378"/>
      <c r="J275" s="320"/>
      <c r="K275" s="378"/>
      <c r="L275" s="378"/>
      <c r="M275" s="380"/>
      <c r="N275" s="380"/>
      <c r="O275" s="378"/>
      <c r="P275" s="378"/>
      <c r="Q275" s="378"/>
      <c r="R275" s="380"/>
      <c r="S275" s="378"/>
      <c r="T275" s="317"/>
      <c r="U275" s="317"/>
      <c r="V275" s="317"/>
      <c r="W275" s="317"/>
      <c r="X275" s="317"/>
      <c r="Y275" s="317"/>
      <c r="Z275" s="317"/>
    </row>
    <row r="276" ht="12.75" customHeight="1">
      <c r="A276" s="317"/>
      <c r="B276" s="317"/>
      <c r="C276" s="330" t="s">
        <v>4434</v>
      </c>
      <c r="D276" s="330"/>
      <c r="E276" s="350" t="s">
        <v>4435</v>
      </c>
      <c r="F276" s="291"/>
      <c r="G276" s="291"/>
      <c r="H276" s="291"/>
      <c r="I276" s="291"/>
      <c r="J276" s="320"/>
      <c r="K276" s="291"/>
      <c r="L276" s="291"/>
      <c r="M276" s="382"/>
      <c r="N276" s="382"/>
      <c r="O276" s="291"/>
      <c r="P276" s="291"/>
      <c r="Q276" s="291"/>
      <c r="R276" s="382"/>
      <c r="S276" s="291"/>
      <c r="T276" s="317"/>
      <c r="U276" s="317"/>
      <c r="V276" s="317"/>
      <c r="W276" s="317"/>
      <c r="X276" s="317"/>
      <c r="Y276" s="317"/>
      <c r="Z276" s="317"/>
    </row>
    <row r="277" ht="12.75" customHeight="1">
      <c r="A277" s="317"/>
      <c r="B277" s="317"/>
      <c r="C277" s="330" t="s">
        <v>4436</v>
      </c>
      <c r="D277" s="330"/>
      <c r="E277" s="350" t="s">
        <v>4437</v>
      </c>
      <c r="F277" s="107"/>
      <c r="G277" s="107"/>
      <c r="H277" s="107"/>
      <c r="I277" s="107"/>
      <c r="J277" s="320"/>
      <c r="K277" s="107"/>
      <c r="L277" s="107"/>
      <c r="M277" s="354"/>
      <c r="N277" s="354"/>
      <c r="O277" s="107"/>
      <c r="P277" s="107"/>
      <c r="Q277" s="107"/>
      <c r="R277" s="354"/>
      <c r="S277" s="107"/>
      <c r="T277" s="317"/>
      <c r="U277" s="317"/>
      <c r="V277" s="317"/>
      <c r="W277" s="317"/>
      <c r="X277" s="317"/>
      <c r="Y277" s="317"/>
      <c r="Z277" s="317"/>
    </row>
    <row r="278" ht="12.75" customHeight="1">
      <c r="A278" s="317"/>
      <c r="B278" s="317"/>
      <c r="C278" s="330" t="s">
        <v>4438</v>
      </c>
      <c r="D278" s="330"/>
      <c r="E278" s="350" t="s">
        <v>4439</v>
      </c>
      <c r="F278" s="107"/>
      <c r="G278" s="107"/>
      <c r="H278" s="107"/>
      <c r="I278" s="107"/>
      <c r="J278" s="320"/>
      <c r="K278" s="107"/>
      <c r="L278" s="107"/>
      <c r="M278" s="354"/>
      <c r="N278" s="354"/>
      <c r="O278" s="107"/>
      <c r="P278" s="107"/>
      <c r="Q278" s="107"/>
      <c r="R278" s="354"/>
      <c r="S278" s="107"/>
      <c r="T278" s="317"/>
      <c r="U278" s="317"/>
      <c r="V278" s="317"/>
      <c r="W278" s="317"/>
      <c r="X278" s="317"/>
      <c r="Y278" s="317"/>
      <c r="Z278" s="317"/>
    </row>
    <row r="279" ht="12.75" customHeight="1">
      <c r="A279" s="317"/>
      <c r="B279" s="317"/>
      <c r="C279" s="330" t="s">
        <v>4440</v>
      </c>
      <c r="D279" s="330"/>
      <c r="E279" s="350" t="s">
        <v>4441</v>
      </c>
      <c r="F279" s="107"/>
      <c r="G279" s="107"/>
      <c r="H279" s="107"/>
      <c r="I279" s="107"/>
      <c r="J279" s="320"/>
      <c r="K279" s="107"/>
      <c r="L279" s="107"/>
      <c r="M279" s="354"/>
      <c r="N279" s="354"/>
      <c r="O279" s="107"/>
      <c r="P279" s="107"/>
      <c r="Q279" s="107"/>
      <c r="R279" s="354"/>
      <c r="S279" s="107"/>
      <c r="T279" s="317"/>
      <c r="U279" s="317"/>
      <c r="V279" s="317"/>
      <c r="W279" s="317"/>
      <c r="X279" s="317"/>
      <c r="Y279" s="317"/>
      <c r="Z279" s="317"/>
    </row>
    <row r="280" ht="12.75" customHeight="1">
      <c r="A280" s="317"/>
      <c r="B280" s="317"/>
      <c r="C280" s="330" t="s">
        <v>4442</v>
      </c>
      <c r="D280" s="330"/>
      <c r="E280" s="350" t="s">
        <v>4443</v>
      </c>
      <c r="F280" s="107"/>
      <c r="G280" s="107"/>
      <c r="H280" s="107"/>
      <c r="I280" s="107"/>
      <c r="J280" s="320"/>
      <c r="K280" s="107"/>
      <c r="L280" s="107"/>
      <c r="M280" s="354"/>
      <c r="N280" s="354"/>
      <c r="O280" s="107"/>
      <c r="P280" s="107"/>
      <c r="Q280" s="107"/>
      <c r="R280" s="354"/>
      <c r="S280" s="107"/>
      <c r="T280" s="317"/>
      <c r="U280" s="317"/>
      <c r="V280" s="317"/>
      <c r="W280" s="317"/>
      <c r="X280" s="317"/>
      <c r="Y280" s="317"/>
      <c r="Z280" s="317"/>
    </row>
    <row r="281" ht="12.75" customHeight="1">
      <c r="A281" s="317"/>
      <c r="B281" s="317"/>
      <c r="C281" s="330" t="s">
        <v>4444</v>
      </c>
      <c r="D281" s="330"/>
      <c r="E281" s="350" t="s">
        <v>4445</v>
      </c>
      <c r="F281" s="107"/>
      <c r="G281" s="107"/>
      <c r="H281" s="107"/>
      <c r="I281" s="107"/>
      <c r="J281" s="320"/>
      <c r="K281" s="107"/>
      <c r="L281" s="107"/>
      <c r="M281" s="354"/>
      <c r="N281" s="354"/>
      <c r="O281" s="107"/>
      <c r="P281" s="107"/>
      <c r="Q281" s="107"/>
      <c r="R281" s="354"/>
      <c r="S281" s="107"/>
      <c r="T281" s="317"/>
      <c r="U281" s="317"/>
      <c r="V281" s="317"/>
      <c r="W281" s="317"/>
      <c r="X281" s="317"/>
      <c r="Y281" s="317"/>
      <c r="Z281" s="317"/>
    </row>
    <row r="282" ht="12.75" customHeight="1">
      <c r="A282" s="317"/>
      <c r="B282" s="317"/>
      <c r="C282" s="330" t="s">
        <v>4446</v>
      </c>
      <c r="D282" s="330"/>
      <c r="E282" s="350" t="s">
        <v>4447</v>
      </c>
      <c r="F282" s="107"/>
      <c r="G282" s="107"/>
      <c r="H282" s="107"/>
      <c r="I282" s="107"/>
      <c r="J282" s="320"/>
      <c r="K282" s="107"/>
      <c r="L282" s="107"/>
      <c r="M282" s="354"/>
      <c r="N282" s="354"/>
      <c r="O282" s="107"/>
      <c r="P282" s="107"/>
      <c r="Q282" s="107"/>
      <c r="R282" s="354"/>
      <c r="S282" s="107"/>
      <c r="T282" s="317"/>
      <c r="U282" s="317"/>
      <c r="V282" s="317"/>
      <c r="W282" s="317"/>
      <c r="X282" s="317"/>
      <c r="Y282" s="317"/>
      <c r="Z282" s="317"/>
    </row>
    <row r="283" ht="12.75" customHeight="1">
      <c r="A283" s="317"/>
      <c r="B283" s="317"/>
      <c r="C283" s="330" t="s">
        <v>4448</v>
      </c>
      <c r="D283" s="330"/>
      <c r="E283" s="350" t="s">
        <v>4449</v>
      </c>
      <c r="F283" s="107"/>
      <c r="G283" s="107"/>
      <c r="H283" s="107"/>
      <c r="I283" s="107"/>
      <c r="J283" s="320"/>
      <c r="K283" s="107"/>
      <c r="L283" s="107"/>
      <c r="M283" s="354"/>
      <c r="N283" s="354"/>
      <c r="O283" s="107"/>
      <c r="P283" s="107"/>
      <c r="Q283" s="107"/>
      <c r="R283" s="354"/>
      <c r="S283" s="107"/>
      <c r="T283" s="317"/>
      <c r="U283" s="317"/>
      <c r="V283" s="317"/>
      <c r="W283" s="317"/>
      <c r="X283" s="317"/>
      <c r="Y283" s="317"/>
      <c r="Z283" s="317"/>
    </row>
    <row r="284" ht="12.75" customHeight="1">
      <c r="A284" s="317"/>
      <c r="B284" s="317"/>
      <c r="C284" s="330" t="s">
        <v>4450</v>
      </c>
      <c r="D284" s="330"/>
      <c r="E284" s="350" t="s">
        <v>4451</v>
      </c>
      <c r="F284" s="107"/>
      <c r="G284" s="107"/>
      <c r="H284" s="107"/>
      <c r="I284" s="107"/>
      <c r="J284" s="320"/>
      <c r="K284" s="107"/>
      <c r="L284" s="107"/>
      <c r="M284" s="354"/>
      <c r="N284" s="354"/>
      <c r="O284" s="107"/>
      <c r="P284" s="107"/>
      <c r="Q284" s="107"/>
      <c r="R284" s="354"/>
      <c r="S284" s="107"/>
      <c r="T284" s="317"/>
      <c r="U284" s="317"/>
      <c r="V284" s="317"/>
      <c r="W284" s="317"/>
      <c r="X284" s="317"/>
      <c r="Y284" s="317"/>
      <c r="Z284" s="317"/>
    </row>
    <row r="285" ht="12.75" customHeight="1">
      <c r="A285" s="317"/>
      <c r="B285" s="317"/>
      <c r="C285" s="330" t="s">
        <v>4452</v>
      </c>
      <c r="D285" s="330"/>
      <c r="E285" s="350" t="s">
        <v>4453</v>
      </c>
      <c r="F285" s="107"/>
      <c r="G285" s="107"/>
      <c r="H285" s="107"/>
      <c r="I285" s="107"/>
      <c r="J285" s="320"/>
      <c r="K285" s="107"/>
      <c r="L285" s="107"/>
      <c r="M285" s="354"/>
      <c r="N285" s="354"/>
      <c r="O285" s="107"/>
      <c r="P285" s="107"/>
      <c r="Q285" s="107"/>
      <c r="R285" s="354"/>
      <c r="S285" s="107"/>
      <c r="T285" s="317"/>
      <c r="U285" s="317"/>
      <c r="V285" s="317"/>
      <c r="W285" s="317"/>
      <c r="X285" s="317"/>
      <c r="Y285" s="317"/>
      <c r="Z285" s="317"/>
    </row>
    <row r="286" ht="12.75" customHeight="1">
      <c r="A286" s="317"/>
      <c r="B286" s="317"/>
      <c r="C286" s="330" t="s">
        <v>4454</v>
      </c>
      <c r="D286" s="330"/>
      <c r="E286" s="350" t="s">
        <v>4455</v>
      </c>
      <c r="F286" s="107"/>
      <c r="G286" s="107"/>
      <c r="H286" s="107"/>
      <c r="I286" s="107"/>
      <c r="J286" s="320"/>
      <c r="K286" s="107"/>
      <c r="L286" s="107"/>
      <c r="M286" s="354"/>
      <c r="N286" s="354"/>
      <c r="O286" s="107"/>
      <c r="P286" s="107"/>
      <c r="Q286" s="107"/>
      <c r="R286" s="354"/>
      <c r="S286" s="107"/>
      <c r="T286" s="317"/>
      <c r="U286" s="317"/>
      <c r="V286" s="317"/>
      <c r="W286" s="317"/>
      <c r="X286" s="317"/>
      <c r="Y286" s="317"/>
      <c r="Z286" s="317"/>
    </row>
    <row r="287" ht="12.75" customHeight="1">
      <c r="A287" s="317"/>
      <c r="B287" s="317"/>
      <c r="C287" s="330" t="s">
        <v>4456</v>
      </c>
      <c r="D287" s="330"/>
      <c r="E287" s="350" t="s">
        <v>4457</v>
      </c>
      <c r="F287" s="107"/>
      <c r="G287" s="107"/>
      <c r="H287" s="107"/>
      <c r="I287" s="107"/>
      <c r="J287" s="320"/>
      <c r="K287" s="107"/>
      <c r="L287" s="107"/>
      <c r="M287" s="354"/>
      <c r="N287" s="354"/>
      <c r="O287" s="107"/>
      <c r="P287" s="107"/>
      <c r="Q287" s="107"/>
      <c r="R287" s="354"/>
      <c r="S287" s="107"/>
      <c r="T287" s="317"/>
      <c r="U287" s="317"/>
      <c r="V287" s="317"/>
      <c r="W287" s="317"/>
      <c r="X287" s="317"/>
      <c r="Y287" s="317"/>
      <c r="Z287" s="317"/>
    </row>
    <row r="288" ht="12.75" customHeight="1">
      <c r="A288" s="317"/>
      <c r="B288" s="317"/>
      <c r="C288" s="330" t="s">
        <v>4458</v>
      </c>
      <c r="D288" s="330"/>
      <c r="E288" s="350" t="s">
        <v>4459</v>
      </c>
      <c r="F288" s="107"/>
      <c r="G288" s="107"/>
      <c r="H288" s="107"/>
      <c r="I288" s="107"/>
      <c r="J288" s="320"/>
      <c r="K288" s="107"/>
      <c r="L288" s="107"/>
      <c r="M288" s="354"/>
      <c r="N288" s="354"/>
      <c r="O288" s="107"/>
      <c r="P288" s="107"/>
      <c r="Q288" s="107"/>
      <c r="R288" s="354"/>
      <c r="S288" s="107"/>
      <c r="T288" s="317"/>
      <c r="U288" s="317"/>
      <c r="V288" s="317"/>
      <c r="W288" s="317"/>
      <c r="X288" s="317"/>
      <c r="Y288" s="317"/>
      <c r="Z288" s="317"/>
    </row>
    <row r="289" ht="12.75" customHeight="1">
      <c r="A289" s="317"/>
      <c r="B289" s="317"/>
      <c r="C289" s="330" t="s">
        <v>4460</v>
      </c>
      <c r="D289" s="330"/>
      <c r="E289" s="350" t="s">
        <v>4461</v>
      </c>
      <c r="F289" s="107"/>
      <c r="G289" s="107"/>
      <c r="H289" s="107"/>
      <c r="I289" s="107"/>
      <c r="J289" s="320"/>
      <c r="K289" s="107"/>
      <c r="L289" s="107"/>
      <c r="M289" s="354"/>
      <c r="N289" s="354"/>
      <c r="O289" s="107"/>
      <c r="P289" s="107"/>
      <c r="Q289" s="107"/>
      <c r="R289" s="354"/>
      <c r="S289" s="107"/>
      <c r="T289" s="317"/>
      <c r="U289" s="317"/>
      <c r="V289" s="317"/>
      <c r="W289" s="317"/>
      <c r="X289" s="317"/>
      <c r="Y289" s="317"/>
      <c r="Z289" s="317"/>
    </row>
    <row r="290" ht="12.75" customHeight="1">
      <c r="A290" s="317"/>
      <c r="B290" s="317"/>
      <c r="C290" s="330" t="s">
        <v>4462</v>
      </c>
      <c r="D290" s="330"/>
      <c r="E290" s="350" t="s">
        <v>4463</v>
      </c>
      <c r="F290" s="107"/>
      <c r="G290" s="107"/>
      <c r="H290" s="107"/>
      <c r="I290" s="107"/>
      <c r="J290" s="320"/>
      <c r="K290" s="107"/>
      <c r="L290" s="107"/>
      <c r="M290" s="354"/>
      <c r="N290" s="354"/>
      <c r="O290" s="107"/>
      <c r="P290" s="107"/>
      <c r="Q290" s="107"/>
      <c r="R290" s="354"/>
      <c r="S290" s="107"/>
      <c r="T290" s="317"/>
      <c r="U290" s="317"/>
      <c r="V290" s="317"/>
      <c r="W290" s="317"/>
      <c r="X290" s="317"/>
      <c r="Y290" s="317"/>
      <c r="Z290" s="317"/>
    </row>
    <row r="291" ht="12.75" customHeight="1">
      <c r="A291" s="317"/>
      <c r="B291" s="317"/>
      <c r="C291" s="330" t="s">
        <v>4464</v>
      </c>
      <c r="D291" s="330"/>
      <c r="E291" s="350" t="s">
        <v>4465</v>
      </c>
      <c r="F291" s="107"/>
      <c r="G291" s="107"/>
      <c r="H291" s="107"/>
      <c r="I291" s="107"/>
      <c r="J291" s="320"/>
      <c r="K291" s="107"/>
      <c r="L291" s="107"/>
      <c r="M291" s="354"/>
      <c r="N291" s="354"/>
      <c r="O291" s="107"/>
      <c r="P291" s="107"/>
      <c r="Q291" s="107"/>
      <c r="R291" s="354"/>
      <c r="S291" s="107"/>
      <c r="T291" s="317"/>
      <c r="U291" s="317"/>
      <c r="V291" s="317"/>
      <c r="W291" s="317"/>
      <c r="X291" s="317"/>
      <c r="Y291" s="317"/>
      <c r="Z291" s="317"/>
    </row>
    <row r="292" ht="12.75" customHeight="1">
      <c r="A292" s="317"/>
      <c r="B292" s="317"/>
      <c r="C292" s="330" t="s">
        <v>4466</v>
      </c>
      <c r="D292" s="330"/>
      <c r="E292" s="350" t="s">
        <v>4467</v>
      </c>
      <c r="F292" s="107"/>
      <c r="G292" s="107"/>
      <c r="H292" s="107"/>
      <c r="I292" s="107"/>
      <c r="J292" s="320"/>
      <c r="K292" s="107"/>
      <c r="L292" s="107"/>
      <c r="M292" s="354"/>
      <c r="N292" s="354"/>
      <c r="O292" s="107"/>
      <c r="P292" s="107"/>
      <c r="Q292" s="107"/>
      <c r="R292" s="354"/>
      <c r="S292" s="107"/>
      <c r="T292" s="317"/>
      <c r="U292" s="317"/>
      <c r="V292" s="317"/>
      <c r="W292" s="317"/>
      <c r="X292" s="317"/>
      <c r="Y292" s="317"/>
      <c r="Z292" s="317"/>
    </row>
    <row r="293" ht="12.75" customHeight="1">
      <c r="A293" s="317"/>
      <c r="B293" s="317"/>
      <c r="C293" s="330" t="s">
        <v>4468</v>
      </c>
      <c r="D293" s="330"/>
      <c r="E293" s="350" t="s">
        <v>4469</v>
      </c>
      <c r="F293" s="107"/>
      <c r="G293" s="107"/>
      <c r="H293" s="107"/>
      <c r="I293" s="107"/>
      <c r="J293" s="320"/>
      <c r="K293" s="107"/>
      <c r="L293" s="107"/>
      <c r="M293" s="354"/>
      <c r="N293" s="354"/>
      <c r="O293" s="107"/>
      <c r="P293" s="107"/>
      <c r="Q293" s="107"/>
      <c r="R293" s="354"/>
      <c r="S293" s="107"/>
      <c r="T293" s="317"/>
      <c r="U293" s="317"/>
      <c r="V293" s="317"/>
      <c r="W293" s="317"/>
      <c r="X293" s="317"/>
      <c r="Y293" s="317"/>
      <c r="Z293" s="317"/>
    </row>
    <row r="294" ht="12.75" customHeight="1">
      <c r="A294" s="317"/>
      <c r="B294" s="317"/>
      <c r="C294" s="330" t="s">
        <v>4470</v>
      </c>
      <c r="D294" s="330"/>
      <c r="E294" s="350" t="s">
        <v>4471</v>
      </c>
      <c r="F294" s="107"/>
      <c r="G294" s="107"/>
      <c r="H294" s="107"/>
      <c r="I294" s="107"/>
      <c r="J294" s="320"/>
      <c r="K294" s="107"/>
      <c r="L294" s="107"/>
      <c r="M294" s="354"/>
      <c r="N294" s="354"/>
      <c r="O294" s="107"/>
      <c r="P294" s="107"/>
      <c r="Q294" s="107"/>
      <c r="R294" s="354"/>
      <c r="S294" s="107"/>
      <c r="T294" s="317"/>
      <c r="U294" s="317"/>
      <c r="V294" s="317"/>
      <c r="W294" s="317"/>
      <c r="X294" s="317"/>
      <c r="Y294" s="317"/>
      <c r="Z294" s="317"/>
    </row>
    <row r="295" ht="12.75" customHeight="1">
      <c r="A295" s="317"/>
      <c r="B295" s="317"/>
      <c r="C295" s="330" t="s">
        <v>4472</v>
      </c>
      <c r="D295" s="330"/>
      <c r="E295" s="350" t="s">
        <v>4473</v>
      </c>
      <c r="F295" s="107"/>
      <c r="G295" s="107"/>
      <c r="H295" s="107"/>
      <c r="I295" s="107"/>
      <c r="J295" s="320"/>
      <c r="K295" s="107"/>
      <c r="L295" s="107"/>
      <c r="M295" s="354"/>
      <c r="N295" s="354"/>
      <c r="O295" s="107"/>
      <c r="P295" s="107"/>
      <c r="Q295" s="107"/>
      <c r="R295" s="354"/>
      <c r="S295" s="107"/>
      <c r="T295" s="317"/>
      <c r="U295" s="317"/>
      <c r="V295" s="317"/>
      <c r="W295" s="317"/>
      <c r="X295" s="317"/>
      <c r="Y295" s="317"/>
      <c r="Z295" s="317"/>
    </row>
    <row r="296" ht="12.75" customHeight="1">
      <c r="A296" s="317"/>
      <c r="B296" s="317"/>
      <c r="C296" s="330" t="s">
        <v>4474</v>
      </c>
      <c r="D296" s="330"/>
      <c r="E296" s="350" t="s">
        <v>4475</v>
      </c>
      <c r="F296" s="107"/>
      <c r="G296" s="107"/>
      <c r="H296" s="107"/>
      <c r="I296" s="107"/>
      <c r="J296" s="320"/>
      <c r="K296" s="107"/>
      <c r="L296" s="107"/>
      <c r="M296" s="354"/>
      <c r="N296" s="354"/>
      <c r="O296" s="107"/>
      <c r="P296" s="107"/>
      <c r="Q296" s="107"/>
      <c r="R296" s="354"/>
      <c r="S296" s="107"/>
      <c r="T296" s="317"/>
      <c r="U296" s="317"/>
      <c r="V296" s="317"/>
      <c r="W296" s="317"/>
      <c r="X296" s="317"/>
      <c r="Y296" s="317"/>
      <c r="Z296" s="317"/>
    </row>
    <row r="297" ht="12.75" customHeight="1">
      <c r="A297" s="317"/>
      <c r="B297" s="317"/>
      <c r="C297" s="330" t="s">
        <v>4476</v>
      </c>
      <c r="D297" s="330"/>
      <c r="E297" s="350" t="s">
        <v>4477</v>
      </c>
      <c r="F297" s="107"/>
      <c r="G297" s="107"/>
      <c r="H297" s="107"/>
      <c r="I297" s="107"/>
      <c r="J297" s="320"/>
      <c r="K297" s="107"/>
      <c r="L297" s="107"/>
      <c r="M297" s="354"/>
      <c r="N297" s="354"/>
      <c r="O297" s="107"/>
      <c r="P297" s="107"/>
      <c r="Q297" s="107"/>
      <c r="R297" s="354"/>
      <c r="S297" s="107"/>
      <c r="T297" s="317"/>
      <c r="U297" s="317"/>
      <c r="V297" s="317"/>
      <c r="W297" s="317"/>
      <c r="X297" s="317"/>
      <c r="Y297" s="317"/>
      <c r="Z297" s="317"/>
    </row>
    <row r="298" ht="12.75" customHeight="1">
      <c r="A298" s="317"/>
      <c r="B298" s="317"/>
      <c r="C298" s="330" t="s">
        <v>4478</v>
      </c>
      <c r="D298" s="330"/>
      <c r="E298" s="350" t="s">
        <v>4479</v>
      </c>
      <c r="F298" s="107"/>
      <c r="G298" s="107"/>
      <c r="H298" s="107"/>
      <c r="I298" s="107"/>
      <c r="J298" s="320"/>
      <c r="K298" s="107"/>
      <c r="L298" s="107"/>
      <c r="M298" s="354"/>
      <c r="N298" s="354"/>
      <c r="O298" s="107"/>
      <c r="P298" s="107"/>
      <c r="Q298" s="107"/>
      <c r="R298" s="354"/>
      <c r="S298" s="107"/>
      <c r="T298" s="317"/>
      <c r="U298" s="317"/>
      <c r="V298" s="317"/>
      <c r="W298" s="317"/>
      <c r="X298" s="317"/>
      <c r="Y298" s="317"/>
      <c r="Z298" s="317"/>
    </row>
    <row r="299" ht="12.75" customHeight="1">
      <c r="A299" s="317"/>
      <c r="B299" s="317"/>
      <c r="C299" s="330" t="s">
        <v>4480</v>
      </c>
      <c r="D299" s="330"/>
      <c r="E299" s="350" t="s">
        <v>4481</v>
      </c>
      <c r="F299" s="107"/>
      <c r="G299" s="107"/>
      <c r="H299" s="107"/>
      <c r="I299" s="107"/>
      <c r="J299" s="320"/>
      <c r="K299" s="107"/>
      <c r="L299" s="107"/>
      <c r="M299" s="354"/>
      <c r="N299" s="354"/>
      <c r="O299" s="107"/>
      <c r="P299" s="107"/>
      <c r="Q299" s="107"/>
      <c r="R299" s="354"/>
      <c r="S299" s="107"/>
      <c r="T299" s="317"/>
      <c r="U299" s="317"/>
      <c r="V299" s="317"/>
      <c r="W299" s="317"/>
      <c r="X299" s="317"/>
      <c r="Y299" s="317"/>
      <c r="Z299" s="317"/>
    </row>
    <row r="300" ht="12.75" customHeight="1">
      <c r="A300" s="317"/>
      <c r="B300" s="317"/>
      <c r="C300" s="330" t="s">
        <v>4482</v>
      </c>
      <c r="D300" s="330"/>
      <c r="E300" s="350" t="s">
        <v>4483</v>
      </c>
      <c r="F300" s="107"/>
      <c r="G300" s="107"/>
      <c r="H300" s="107"/>
      <c r="I300" s="107"/>
      <c r="J300" s="320"/>
      <c r="K300" s="107"/>
      <c r="L300" s="107"/>
      <c r="M300" s="354"/>
      <c r="N300" s="354"/>
      <c r="O300" s="107"/>
      <c r="P300" s="107"/>
      <c r="Q300" s="107"/>
      <c r="R300" s="354"/>
      <c r="S300" s="107"/>
      <c r="T300" s="317"/>
      <c r="U300" s="317"/>
      <c r="V300" s="317"/>
      <c r="W300" s="317"/>
      <c r="X300" s="317"/>
      <c r="Y300" s="317"/>
      <c r="Z300" s="317"/>
    </row>
    <row r="301" ht="12.75" customHeight="1">
      <c r="A301" s="317"/>
      <c r="B301" s="317"/>
      <c r="C301" s="330" t="s">
        <v>4484</v>
      </c>
      <c r="D301" s="330"/>
      <c r="E301" s="350" t="s">
        <v>4485</v>
      </c>
      <c r="F301" s="107"/>
      <c r="G301" s="107"/>
      <c r="H301" s="107"/>
      <c r="I301" s="107"/>
      <c r="J301" s="320"/>
      <c r="K301" s="107"/>
      <c r="L301" s="107"/>
      <c r="M301" s="354"/>
      <c r="N301" s="354"/>
      <c r="O301" s="107"/>
      <c r="P301" s="107"/>
      <c r="Q301" s="107"/>
      <c r="R301" s="354"/>
      <c r="S301" s="107"/>
      <c r="T301" s="317"/>
      <c r="U301" s="317"/>
      <c r="V301" s="317"/>
      <c r="W301" s="317"/>
      <c r="X301" s="317"/>
      <c r="Y301" s="317"/>
      <c r="Z301" s="317"/>
    </row>
    <row r="302" ht="12.75" customHeight="1">
      <c r="A302" s="317"/>
      <c r="B302" s="317"/>
      <c r="C302" s="330" t="s">
        <v>4486</v>
      </c>
      <c r="D302" s="330"/>
      <c r="E302" s="350" t="s">
        <v>4487</v>
      </c>
      <c r="F302" s="107"/>
      <c r="G302" s="107"/>
      <c r="H302" s="107"/>
      <c r="I302" s="107"/>
      <c r="J302" s="320"/>
      <c r="K302" s="107"/>
      <c r="L302" s="107"/>
      <c r="M302" s="354"/>
      <c r="N302" s="354"/>
      <c r="O302" s="107"/>
      <c r="P302" s="107"/>
      <c r="Q302" s="107"/>
      <c r="R302" s="354"/>
      <c r="S302" s="107"/>
      <c r="T302" s="317"/>
      <c r="U302" s="317"/>
      <c r="V302" s="317"/>
      <c r="W302" s="317"/>
      <c r="X302" s="317"/>
      <c r="Y302" s="317"/>
      <c r="Z302" s="317"/>
    </row>
    <row r="303" ht="12.75" customHeight="1">
      <c r="A303" s="317"/>
      <c r="B303" s="317"/>
      <c r="C303" s="330" t="s">
        <v>4488</v>
      </c>
      <c r="D303" s="330"/>
      <c r="E303" s="350" t="s">
        <v>4489</v>
      </c>
      <c r="F303" s="107"/>
      <c r="G303" s="107"/>
      <c r="H303" s="107"/>
      <c r="I303" s="107"/>
      <c r="J303" s="320"/>
      <c r="K303" s="107"/>
      <c r="L303" s="107"/>
      <c r="M303" s="354"/>
      <c r="N303" s="354"/>
      <c r="O303" s="107"/>
      <c r="P303" s="107"/>
      <c r="Q303" s="107"/>
      <c r="R303" s="354"/>
      <c r="S303" s="107"/>
      <c r="T303" s="317"/>
      <c r="U303" s="317"/>
      <c r="V303" s="317"/>
      <c r="W303" s="317"/>
      <c r="X303" s="317"/>
      <c r="Y303" s="317"/>
      <c r="Z303" s="317"/>
    </row>
    <row r="304" ht="12.75" customHeight="1">
      <c r="A304" s="317"/>
      <c r="B304" s="317"/>
      <c r="C304" s="330" t="s">
        <v>4490</v>
      </c>
      <c r="D304" s="330"/>
      <c r="E304" s="350" t="s">
        <v>4491</v>
      </c>
      <c r="F304" s="107"/>
      <c r="G304" s="107"/>
      <c r="H304" s="107"/>
      <c r="I304" s="107"/>
      <c r="J304" s="320"/>
      <c r="K304" s="107"/>
      <c r="L304" s="107"/>
      <c r="M304" s="354"/>
      <c r="N304" s="354"/>
      <c r="O304" s="107"/>
      <c r="P304" s="107"/>
      <c r="Q304" s="107"/>
      <c r="R304" s="354"/>
      <c r="S304" s="107"/>
      <c r="T304" s="317"/>
      <c r="U304" s="317"/>
      <c r="V304" s="317"/>
      <c r="W304" s="317"/>
      <c r="X304" s="317"/>
      <c r="Y304" s="317"/>
      <c r="Z304" s="317"/>
    </row>
    <row r="305" ht="12.75" customHeight="1">
      <c r="A305" s="317"/>
      <c r="B305" s="317"/>
      <c r="C305" s="330" t="s">
        <v>4492</v>
      </c>
      <c r="D305" s="330"/>
      <c r="E305" s="350" t="s">
        <v>4493</v>
      </c>
      <c r="F305" s="107"/>
      <c r="G305" s="107"/>
      <c r="H305" s="107"/>
      <c r="I305" s="107"/>
      <c r="J305" s="320"/>
      <c r="K305" s="107"/>
      <c r="L305" s="107"/>
      <c r="M305" s="354"/>
      <c r="N305" s="354"/>
      <c r="O305" s="107"/>
      <c r="P305" s="107"/>
      <c r="Q305" s="107"/>
      <c r="R305" s="354"/>
      <c r="S305" s="107"/>
      <c r="T305" s="317"/>
      <c r="U305" s="317"/>
      <c r="V305" s="317"/>
      <c r="W305" s="317"/>
      <c r="X305" s="317"/>
      <c r="Y305" s="317"/>
      <c r="Z305" s="317"/>
    </row>
    <row r="306" ht="12.75" customHeight="1">
      <c r="A306" s="317"/>
      <c r="B306" s="317"/>
      <c r="C306" s="330" t="s">
        <v>4494</v>
      </c>
      <c r="D306" s="330"/>
      <c r="E306" s="350" t="s">
        <v>4495</v>
      </c>
      <c r="F306" s="107"/>
      <c r="G306" s="107"/>
      <c r="H306" s="107"/>
      <c r="I306" s="107"/>
      <c r="J306" s="320"/>
      <c r="K306" s="107"/>
      <c r="L306" s="107"/>
      <c r="M306" s="354"/>
      <c r="N306" s="354"/>
      <c r="O306" s="107"/>
      <c r="P306" s="107"/>
      <c r="Q306" s="107"/>
      <c r="R306" s="354"/>
      <c r="S306" s="107"/>
      <c r="T306" s="317"/>
      <c r="U306" s="317"/>
      <c r="V306" s="317"/>
      <c r="W306" s="317"/>
      <c r="X306" s="317"/>
      <c r="Y306" s="317"/>
      <c r="Z306" s="317"/>
    </row>
    <row r="307" ht="12.75" customHeight="1">
      <c r="A307" s="317"/>
      <c r="B307" s="317"/>
      <c r="C307" s="330" t="s">
        <v>4496</v>
      </c>
      <c r="D307" s="330"/>
      <c r="E307" s="350" t="s">
        <v>4497</v>
      </c>
      <c r="F307" s="107"/>
      <c r="G307" s="107"/>
      <c r="H307" s="107"/>
      <c r="I307" s="107"/>
      <c r="J307" s="320"/>
      <c r="K307" s="107"/>
      <c r="L307" s="107"/>
      <c r="M307" s="354"/>
      <c r="N307" s="354"/>
      <c r="O307" s="107"/>
      <c r="P307" s="107"/>
      <c r="Q307" s="107"/>
      <c r="R307" s="354"/>
      <c r="S307" s="107"/>
      <c r="T307" s="317"/>
      <c r="U307" s="317"/>
      <c r="V307" s="317"/>
      <c r="W307" s="317"/>
      <c r="X307" s="317"/>
      <c r="Y307" s="317"/>
      <c r="Z307" s="317"/>
    </row>
    <row r="308" ht="12.75" customHeight="1">
      <c r="A308" s="317"/>
      <c r="B308" s="317"/>
      <c r="C308" s="330" t="s">
        <v>4498</v>
      </c>
      <c r="D308" s="330"/>
      <c r="E308" s="350" t="s">
        <v>4499</v>
      </c>
      <c r="F308" s="107"/>
      <c r="G308" s="107"/>
      <c r="H308" s="107"/>
      <c r="I308" s="107"/>
      <c r="J308" s="320"/>
      <c r="K308" s="107"/>
      <c r="L308" s="107"/>
      <c r="M308" s="354"/>
      <c r="N308" s="354"/>
      <c r="O308" s="107"/>
      <c r="P308" s="107"/>
      <c r="Q308" s="107"/>
      <c r="R308" s="354"/>
      <c r="S308" s="107"/>
      <c r="T308" s="317"/>
      <c r="U308" s="317"/>
      <c r="V308" s="317"/>
      <c r="W308" s="317"/>
      <c r="X308" s="317"/>
      <c r="Y308" s="317"/>
      <c r="Z308" s="317"/>
    </row>
    <row r="309" ht="12.75" customHeight="1">
      <c r="A309" s="317"/>
      <c r="B309" s="317"/>
      <c r="C309" s="330" t="s">
        <v>4500</v>
      </c>
      <c r="D309" s="330"/>
      <c r="E309" s="350" t="s">
        <v>4501</v>
      </c>
      <c r="F309" s="107"/>
      <c r="G309" s="107"/>
      <c r="H309" s="107"/>
      <c r="I309" s="107"/>
      <c r="J309" s="320"/>
      <c r="K309" s="107"/>
      <c r="L309" s="107"/>
      <c r="M309" s="354"/>
      <c r="N309" s="354"/>
      <c r="O309" s="107"/>
      <c r="P309" s="107"/>
      <c r="Q309" s="107"/>
      <c r="R309" s="354"/>
      <c r="S309" s="107"/>
      <c r="T309" s="317"/>
      <c r="U309" s="317"/>
      <c r="V309" s="317"/>
      <c r="W309" s="317"/>
      <c r="X309" s="317"/>
      <c r="Y309" s="317"/>
      <c r="Z309" s="317"/>
    </row>
    <row r="310" ht="12.75" customHeight="1">
      <c r="A310" s="317"/>
      <c r="B310" s="317"/>
      <c r="C310" s="330" t="s">
        <v>4502</v>
      </c>
      <c r="D310" s="330"/>
      <c r="E310" s="350" t="s">
        <v>4503</v>
      </c>
      <c r="F310" s="107"/>
      <c r="G310" s="107"/>
      <c r="H310" s="107"/>
      <c r="I310" s="107"/>
      <c r="J310" s="320"/>
      <c r="K310" s="107"/>
      <c r="L310" s="107"/>
      <c r="M310" s="354"/>
      <c r="N310" s="354"/>
      <c r="O310" s="107"/>
      <c r="P310" s="107"/>
      <c r="Q310" s="107"/>
      <c r="R310" s="354"/>
      <c r="S310" s="107"/>
      <c r="T310" s="317"/>
      <c r="U310" s="317"/>
      <c r="V310" s="317"/>
      <c r="W310" s="317"/>
      <c r="X310" s="317"/>
      <c r="Y310" s="317"/>
      <c r="Z310" s="317"/>
    </row>
    <row r="311" ht="12.75" customHeight="1">
      <c r="A311" s="317"/>
      <c r="B311" s="317"/>
      <c r="C311" s="330" t="s">
        <v>4504</v>
      </c>
      <c r="D311" s="330"/>
      <c r="E311" s="350" t="s">
        <v>4505</v>
      </c>
      <c r="F311" s="107"/>
      <c r="G311" s="107"/>
      <c r="H311" s="107"/>
      <c r="I311" s="107"/>
      <c r="J311" s="320"/>
      <c r="K311" s="107"/>
      <c r="L311" s="107"/>
      <c r="M311" s="354"/>
      <c r="N311" s="354"/>
      <c r="O311" s="107"/>
      <c r="P311" s="107"/>
      <c r="Q311" s="107"/>
      <c r="R311" s="354"/>
      <c r="S311" s="107"/>
      <c r="T311" s="317"/>
      <c r="U311" s="317"/>
      <c r="V311" s="317"/>
      <c r="W311" s="317"/>
      <c r="X311" s="317"/>
      <c r="Y311" s="317"/>
      <c r="Z311" s="317"/>
    </row>
    <row r="312" ht="12.75" customHeight="1">
      <c r="A312" s="317"/>
      <c r="B312" s="317"/>
      <c r="C312" s="330" t="s">
        <v>4506</v>
      </c>
      <c r="D312" s="330"/>
      <c r="E312" s="350" t="s">
        <v>4507</v>
      </c>
      <c r="F312" s="107"/>
      <c r="G312" s="107"/>
      <c r="H312" s="107"/>
      <c r="I312" s="107"/>
      <c r="J312" s="320"/>
      <c r="K312" s="107"/>
      <c r="L312" s="107"/>
      <c r="M312" s="354"/>
      <c r="N312" s="354"/>
      <c r="O312" s="107"/>
      <c r="P312" s="107"/>
      <c r="Q312" s="107"/>
      <c r="R312" s="354"/>
      <c r="S312" s="107"/>
      <c r="T312" s="317"/>
      <c r="U312" s="317"/>
      <c r="V312" s="317"/>
      <c r="W312" s="317"/>
      <c r="X312" s="317"/>
      <c r="Y312" s="317"/>
      <c r="Z312" s="317"/>
    </row>
    <row r="313" ht="12.75" customHeight="1">
      <c r="A313" s="317"/>
      <c r="B313" s="317"/>
      <c r="C313" s="330" t="s">
        <v>4508</v>
      </c>
      <c r="D313" s="330"/>
      <c r="E313" s="350" t="s">
        <v>4509</v>
      </c>
      <c r="F313" s="107"/>
      <c r="G313" s="107"/>
      <c r="H313" s="107"/>
      <c r="I313" s="107"/>
      <c r="J313" s="320"/>
      <c r="K313" s="107"/>
      <c r="L313" s="107"/>
      <c r="M313" s="354"/>
      <c r="N313" s="354"/>
      <c r="O313" s="107"/>
      <c r="P313" s="107"/>
      <c r="Q313" s="107"/>
      <c r="R313" s="354"/>
      <c r="S313" s="107"/>
      <c r="T313" s="317"/>
      <c r="U313" s="317"/>
      <c r="V313" s="317"/>
      <c r="W313" s="317"/>
      <c r="X313" s="317"/>
      <c r="Y313" s="317"/>
      <c r="Z313" s="317"/>
    </row>
    <row r="314" ht="12.75" customHeight="1">
      <c r="A314" s="317"/>
      <c r="B314" s="317"/>
      <c r="C314" s="330" t="s">
        <v>4510</v>
      </c>
      <c r="D314" s="330"/>
      <c r="E314" s="350" t="s">
        <v>4511</v>
      </c>
      <c r="F314" s="107"/>
      <c r="G314" s="107"/>
      <c r="H314" s="107"/>
      <c r="I314" s="107"/>
      <c r="J314" s="320"/>
      <c r="K314" s="107"/>
      <c r="L314" s="107"/>
      <c r="M314" s="354"/>
      <c r="N314" s="354"/>
      <c r="O314" s="107"/>
      <c r="P314" s="107"/>
      <c r="Q314" s="107"/>
      <c r="R314" s="354"/>
      <c r="S314" s="107"/>
      <c r="T314" s="317"/>
      <c r="U314" s="317"/>
      <c r="V314" s="317"/>
      <c r="W314" s="317"/>
      <c r="X314" s="317"/>
      <c r="Y314" s="317"/>
      <c r="Z314" s="317"/>
    </row>
    <row r="315" ht="12.75" customHeight="1">
      <c r="A315" s="317"/>
      <c r="B315" s="317"/>
      <c r="C315" s="330" t="s">
        <v>4512</v>
      </c>
      <c r="D315" s="330"/>
      <c r="E315" s="350" t="s">
        <v>4513</v>
      </c>
      <c r="F315" s="107"/>
      <c r="G315" s="107"/>
      <c r="H315" s="107"/>
      <c r="I315" s="107"/>
      <c r="J315" s="320"/>
      <c r="K315" s="107"/>
      <c r="L315" s="107"/>
      <c r="M315" s="354"/>
      <c r="N315" s="354"/>
      <c r="O315" s="107"/>
      <c r="P315" s="107"/>
      <c r="Q315" s="107"/>
      <c r="R315" s="354"/>
      <c r="S315" s="107"/>
      <c r="T315" s="317"/>
      <c r="U315" s="317"/>
      <c r="V315" s="317"/>
      <c r="W315" s="317"/>
      <c r="X315" s="317"/>
      <c r="Y315" s="317"/>
      <c r="Z315" s="317"/>
    </row>
    <row r="316" ht="12.75" customHeight="1">
      <c r="A316" s="317"/>
      <c r="B316" s="317"/>
      <c r="C316" s="330" t="s">
        <v>4514</v>
      </c>
      <c r="D316" s="330"/>
      <c r="E316" s="350" t="s">
        <v>4515</v>
      </c>
      <c r="F316" s="107"/>
      <c r="G316" s="107"/>
      <c r="H316" s="107"/>
      <c r="I316" s="107"/>
      <c r="J316" s="320"/>
      <c r="K316" s="107"/>
      <c r="L316" s="107"/>
      <c r="M316" s="354"/>
      <c r="N316" s="354"/>
      <c r="O316" s="107"/>
      <c r="P316" s="107"/>
      <c r="Q316" s="107"/>
      <c r="R316" s="354"/>
      <c r="S316" s="107"/>
      <c r="T316" s="317"/>
      <c r="U316" s="317"/>
      <c r="V316" s="317"/>
      <c r="W316" s="317"/>
      <c r="X316" s="317"/>
      <c r="Y316" s="317"/>
      <c r="Z316" s="317"/>
    </row>
    <row r="317" ht="12.75" customHeight="1">
      <c r="A317" s="317"/>
      <c r="B317" s="317"/>
      <c r="C317" s="347" t="s">
        <v>4516</v>
      </c>
      <c r="D317" s="347"/>
      <c r="E317" s="360" t="s">
        <v>4517</v>
      </c>
      <c r="F317" s="137"/>
      <c r="G317" s="137"/>
      <c r="H317" s="137"/>
      <c r="I317" s="137"/>
      <c r="J317" s="320"/>
      <c r="K317" s="137"/>
      <c r="L317" s="137"/>
      <c r="M317" s="374"/>
      <c r="N317" s="374"/>
      <c r="O317" s="137"/>
      <c r="P317" s="137"/>
      <c r="Q317" s="137"/>
      <c r="R317" s="374"/>
      <c r="S317" s="137"/>
      <c r="T317" s="317"/>
      <c r="U317" s="317"/>
      <c r="V317" s="317"/>
      <c r="W317" s="317"/>
      <c r="X317" s="317"/>
      <c r="Y317" s="317"/>
      <c r="Z317" s="317"/>
    </row>
    <row r="318" ht="12.75" customHeight="1">
      <c r="A318" s="317"/>
      <c r="B318" s="317"/>
      <c r="C318" s="330" t="s">
        <v>4518</v>
      </c>
      <c r="D318" s="330"/>
      <c r="E318" s="350" t="s">
        <v>4519</v>
      </c>
      <c r="F318" s="107"/>
      <c r="G318" s="107"/>
      <c r="H318" s="107"/>
      <c r="I318" s="107"/>
      <c r="J318" s="320"/>
      <c r="K318" s="107"/>
      <c r="L318" s="107"/>
      <c r="M318" s="354"/>
      <c r="N318" s="354"/>
      <c r="O318" s="107"/>
      <c r="P318" s="107"/>
      <c r="Q318" s="107"/>
      <c r="R318" s="354"/>
      <c r="S318" s="107"/>
      <c r="T318" s="317"/>
      <c r="U318" s="317"/>
      <c r="V318" s="317"/>
      <c r="W318" s="317"/>
      <c r="X318" s="317"/>
      <c r="Y318" s="317"/>
      <c r="Z318" s="317"/>
    </row>
    <row r="319" ht="12.75" customHeight="1">
      <c r="A319" s="317"/>
      <c r="B319" s="317"/>
      <c r="C319" s="330" t="s">
        <v>4520</v>
      </c>
      <c r="D319" s="330"/>
      <c r="E319" s="350" t="s">
        <v>4521</v>
      </c>
      <c r="F319" s="107"/>
      <c r="G319" s="107"/>
      <c r="H319" s="107"/>
      <c r="I319" s="107"/>
      <c r="J319" s="320"/>
      <c r="K319" s="107"/>
      <c r="L319" s="107"/>
      <c r="M319" s="354"/>
      <c r="N319" s="354"/>
      <c r="O319" s="107"/>
      <c r="P319" s="107"/>
      <c r="Q319" s="107"/>
      <c r="R319" s="354"/>
      <c r="S319" s="107"/>
      <c r="T319" s="317"/>
      <c r="U319" s="317"/>
      <c r="V319" s="317"/>
      <c r="W319" s="317"/>
      <c r="X319" s="317"/>
      <c r="Y319" s="317"/>
      <c r="Z319" s="317"/>
    </row>
    <row r="320" ht="12.75" customHeight="1">
      <c r="A320" s="317"/>
      <c r="B320" s="317"/>
      <c r="C320" s="330" t="s">
        <v>4522</v>
      </c>
      <c r="D320" s="330"/>
      <c r="E320" s="350" t="s">
        <v>4523</v>
      </c>
      <c r="F320" s="107"/>
      <c r="G320" s="107"/>
      <c r="H320" s="107"/>
      <c r="I320" s="107"/>
      <c r="J320" s="320"/>
      <c r="K320" s="107"/>
      <c r="L320" s="107"/>
      <c r="M320" s="354"/>
      <c r="N320" s="354"/>
      <c r="O320" s="107"/>
      <c r="P320" s="107"/>
      <c r="Q320" s="107"/>
      <c r="R320" s="354"/>
      <c r="S320" s="107"/>
      <c r="T320" s="317"/>
      <c r="U320" s="317"/>
      <c r="V320" s="317"/>
      <c r="W320" s="317"/>
      <c r="X320" s="317"/>
      <c r="Y320" s="317"/>
      <c r="Z320" s="317"/>
    </row>
    <row r="321" ht="12.75" customHeight="1">
      <c r="A321" s="317"/>
      <c r="B321" s="317"/>
      <c r="C321" s="330" t="s">
        <v>4524</v>
      </c>
      <c r="D321" s="330"/>
      <c r="E321" s="350" t="s">
        <v>4525</v>
      </c>
      <c r="F321" s="107"/>
      <c r="G321" s="107"/>
      <c r="H321" s="107"/>
      <c r="I321" s="107"/>
      <c r="J321" s="320"/>
      <c r="K321" s="107"/>
      <c r="L321" s="107"/>
      <c r="M321" s="354"/>
      <c r="N321" s="354"/>
      <c r="O321" s="107"/>
      <c r="P321" s="107"/>
      <c r="Q321" s="107"/>
      <c r="R321" s="354"/>
      <c r="S321" s="107"/>
      <c r="T321" s="317"/>
      <c r="U321" s="317"/>
      <c r="V321" s="317"/>
      <c r="W321" s="317"/>
      <c r="X321" s="317"/>
      <c r="Y321" s="317"/>
      <c r="Z321" s="317"/>
    </row>
    <row r="322" ht="12.75" customHeight="1">
      <c r="A322" s="317"/>
      <c r="B322" s="317"/>
      <c r="C322" s="330" t="s">
        <v>4526</v>
      </c>
      <c r="D322" s="330"/>
      <c r="E322" s="350" t="s">
        <v>4527</v>
      </c>
      <c r="F322" s="107"/>
      <c r="G322" s="107"/>
      <c r="H322" s="107"/>
      <c r="I322" s="107"/>
      <c r="J322" s="320"/>
      <c r="K322" s="107"/>
      <c r="L322" s="107"/>
      <c r="M322" s="354"/>
      <c r="N322" s="354"/>
      <c r="O322" s="107"/>
      <c r="P322" s="107"/>
      <c r="Q322" s="107"/>
      <c r="R322" s="354"/>
      <c r="S322" s="107"/>
      <c r="T322" s="317"/>
      <c r="U322" s="317"/>
      <c r="V322" s="317"/>
      <c r="W322" s="317"/>
      <c r="X322" s="317"/>
      <c r="Y322" s="317"/>
      <c r="Z322" s="317"/>
    </row>
    <row r="323" ht="12.75" customHeight="1">
      <c r="A323" s="317"/>
      <c r="B323" s="317"/>
      <c r="C323" s="330" t="s">
        <v>4528</v>
      </c>
      <c r="D323" s="330"/>
      <c r="E323" s="350" t="s">
        <v>4529</v>
      </c>
      <c r="F323" s="107"/>
      <c r="G323" s="107"/>
      <c r="H323" s="107"/>
      <c r="I323" s="107"/>
      <c r="J323" s="320"/>
      <c r="K323" s="107"/>
      <c r="L323" s="107"/>
      <c r="M323" s="354"/>
      <c r="N323" s="354"/>
      <c r="O323" s="107"/>
      <c r="P323" s="107"/>
      <c r="Q323" s="107"/>
      <c r="R323" s="354"/>
      <c r="S323" s="107"/>
      <c r="T323" s="317"/>
      <c r="U323" s="317"/>
      <c r="V323" s="317"/>
      <c r="W323" s="317"/>
      <c r="X323" s="317"/>
      <c r="Y323" s="317"/>
      <c r="Z323" s="317"/>
    </row>
    <row r="324" ht="12.75" customHeight="1">
      <c r="A324" s="317"/>
      <c r="B324" s="317"/>
      <c r="C324" s="330" t="s">
        <v>4530</v>
      </c>
      <c r="D324" s="330"/>
      <c r="E324" s="350" t="s">
        <v>4531</v>
      </c>
      <c r="F324" s="107"/>
      <c r="G324" s="107"/>
      <c r="H324" s="107"/>
      <c r="I324" s="107"/>
      <c r="J324" s="320"/>
      <c r="K324" s="107"/>
      <c r="L324" s="107"/>
      <c r="M324" s="354"/>
      <c r="N324" s="354"/>
      <c r="O324" s="107"/>
      <c r="P324" s="107"/>
      <c r="Q324" s="107"/>
      <c r="R324" s="354"/>
      <c r="S324" s="107"/>
      <c r="T324" s="317"/>
      <c r="U324" s="317"/>
      <c r="V324" s="317"/>
      <c r="W324" s="317"/>
      <c r="X324" s="317"/>
      <c r="Y324" s="317"/>
      <c r="Z324" s="317"/>
    </row>
    <row r="325" ht="12.75" customHeight="1">
      <c r="A325" s="317"/>
      <c r="B325" s="317"/>
      <c r="C325" s="330" t="s">
        <v>4532</v>
      </c>
      <c r="D325" s="330"/>
      <c r="E325" s="350" t="s">
        <v>4533</v>
      </c>
      <c r="F325" s="107"/>
      <c r="G325" s="107"/>
      <c r="H325" s="107"/>
      <c r="I325" s="107"/>
      <c r="J325" s="320"/>
      <c r="K325" s="107"/>
      <c r="L325" s="107"/>
      <c r="M325" s="354"/>
      <c r="N325" s="354"/>
      <c r="O325" s="107"/>
      <c r="P325" s="107"/>
      <c r="Q325" s="107"/>
      <c r="R325" s="354"/>
      <c r="S325" s="107"/>
      <c r="T325" s="317"/>
      <c r="U325" s="317"/>
      <c r="V325" s="317"/>
      <c r="W325" s="317"/>
      <c r="X325" s="317"/>
      <c r="Y325" s="317"/>
      <c r="Z325" s="317"/>
    </row>
    <row r="326" ht="12.75" customHeight="1">
      <c r="A326" s="317"/>
      <c r="B326" s="317"/>
      <c r="C326" s="330" t="s">
        <v>4534</v>
      </c>
      <c r="D326" s="330"/>
      <c r="E326" s="350" t="s">
        <v>4535</v>
      </c>
      <c r="F326" s="107"/>
      <c r="G326" s="107"/>
      <c r="H326" s="107"/>
      <c r="I326" s="107"/>
      <c r="J326" s="320"/>
      <c r="K326" s="107"/>
      <c r="L326" s="107"/>
      <c r="M326" s="354"/>
      <c r="N326" s="354"/>
      <c r="O326" s="107"/>
      <c r="P326" s="107"/>
      <c r="Q326" s="107"/>
      <c r="R326" s="354"/>
      <c r="S326" s="107"/>
      <c r="T326" s="317"/>
      <c r="U326" s="317"/>
      <c r="V326" s="317"/>
      <c r="W326" s="317"/>
      <c r="X326" s="317"/>
      <c r="Y326" s="317"/>
      <c r="Z326" s="317"/>
    </row>
    <row r="327" ht="12.75" customHeight="1">
      <c r="A327" s="317"/>
      <c r="B327" s="317"/>
      <c r="C327" s="330" t="s">
        <v>4536</v>
      </c>
      <c r="D327" s="330"/>
      <c r="E327" s="350" t="s">
        <v>4537</v>
      </c>
      <c r="F327" s="107"/>
      <c r="G327" s="107"/>
      <c r="H327" s="107"/>
      <c r="I327" s="107"/>
      <c r="J327" s="320"/>
      <c r="K327" s="107"/>
      <c r="L327" s="107"/>
      <c r="M327" s="354"/>
      <c r="N327" s="354"/>
      <c r="O327" s="107"/>
      <c r="P327" s="107"/>
      <c r="Q327" s="107"/>
      <c r="R327" s="354"/>
      <c r="S327" s="107"/>
      <c r="T327" s="317"/>
      <c r="U327" s="317"/>
      <c r="V327" s="317"/>
      <c r="W327" s="317"/>
      <c r="X327" s="317"/>
      <c r="Y327" s="317"/>
      <c r="Z327" s="317"/>
    </row>
    <row r="328" ht="12.75" customHeight="1">
      <c r="A328" s="317"/>
      <c r="B328" s="317"/>
      <c r="C328" s="330" t="s">
        <v>4538</v>
      </c>
      <c r="D328" s="330"/>
      <c r="E328" s="350" t="s">
        <v>4539</v>
      </c>
      <c r="F328" s="107"/>
      <c r="G328" s="107"/>
      <c r="H328" s="107"/>
      <c r="I328" s="107"/>
      <c r="J328" s="320"/>
      <c r="K328" s="107"/>
      <c r="L328" s="107"/>
      <c r="M328" s="354"/>
      <c r="N328" s="354"/>
      <c r="O328" s="107"/>
      <c r="P328" s="107"/>
      <c r="Q328" s="107"/>
      <c r="R328" s="354"/>
      <c r="S328" s="107"/>
      <c r="T328" s="317"/>
      <c r="U328" s="317"/>
      <c r="V328" s="317"/>
      <c r="W328" s="317"/>
      <c r="X328" s="317"/>
      <c r="Y328" s="317"/>
      <c r="Z328" s="317"/>
    </row>
    <row r="329" ht="12.75" customHeight="1">
      <c r="A329" s="317"/>
      <c r="B329" s="317"/>
      <c r="C329" s="330" t="s">
        <v>4540</v>
      </c>
      <c r="D329" s="330"/>
      <c r="E329" s="350" t="s">
        <v>4541</v>
      </c>
      <c r="F329" s="107"/>
      <c r="G329" s="107"/>
      <c r="H329" s="107"/>
      <c r="I329" s="107"/>
      <c r="J329" s="320"/>
      <c r="K329" s="107"/>
      <c r="L329" s="107"/>
      <c r="M329" s="354"/>
      <c r="N329" s="354"/>
      <c r="O329" s="107"/>
      <c r="P329" s="107"/>
      <c r="Q329" s="107"/>
      <c r="R329" s="354"/>
      <c r="S329" s="107"/>
      <c r="T329" s="317"/>
      <c r="U329" s="317"/>
      <c r="V329" s="317"/>
      <c r="W329" s="317"/>
      <c r="X329" s="317"/>
      <c r="Y329" s="317"/>
      <c r="Z329" s="317"/>
    </row>
    <row r="330" ht="12.75" customHeight="1">
      <c r="A330" s="317"/>
      <c r="B330" s="317"/>
      <c r="C330" s="330" t="s">
        <v>4542</v>
      </c>
      <c r="D330" s="330"/>
      <c r="E330" s="350" t="s">
        <v>4543</v>
      </c>
      <c r="F330" s="107"/>
      <c r="G330" s="107"/>
      <c r="H330" s="107"/>
      <c r="I330" s="107"/>
      <c r="J330" s="320"/>
      <c r="K330" s="107"/>
      <c r="L330" s="107"/>
      <c r="M330" s="354"/>
      <c r="N330" s="354"/>
      <c r="O330" s="107"/>
      <c r="P330" s="107"/>
      <c r="Q330" s="107"/>
      <c r="R330" s="354"/>
      <c r="S330" s="107"/>
      <c r="T330" s="317"/>
      <c r="U330" s="317"/>
      <c r="V330" s="317"/>
      <c r="W330" s="317"/>
      <c r="X330" s="317"/>
      <c r="Y330" s="317"/>
      <c r="Z330" s="317"/>
    </row>
    <row r="331" ht="12.75" customHeight="1">
      <c r="A331" s="317"/>
      <c r="B331" s="317"/>
      <c r="C331" s="330" t="s">
        <v>4544</v>
      </c>
      <c r="D331" s="330"/>
      <c r="E331" s="350" t="s">
        <v>4545</v>
      </c>
      <c r="F331" s="107"/>
      <c r="G331" s="107"/>
      <c r="H331" s="107"/>
      <c r="I331" s="107"/>
      <c r="J331" s="320"/>
      <c r="K331" s="107"/>
      <c r="L331" s="107"/>
      <c r="M331" s="354"/>
      <c r="N331" s="354"/>
      <c r="O331" s="107"/>
      <c r="P331" s="107"/>
      <c r="Q331" s="107"/>
      <c r="R331" s="354"/>
      <c r="S331" s="107"/>
      <c r="T331" s="317"/>
      <c r="U331" s="317"/>
      <c r="V331" s="317"/>
      <c r="W331" s="317"/>
      <c r="X331" s="317"/>
      <c r="Y331" s="317"/>
      <c r="Z331" s="317"/>
    </row>
    <row r="332" ht="12.75" customHeight="1">
      <c r="A332" s="317"/>
      <c r="B332" s="317"/>
      <c r="C332" s="330" t="s">
        <v>4546</v>
      </c>
      <c r="D332" s="330"/>
      <c r="E332" s="350" t="s">
        <v>4547</v>
      </c>
      <c r="F332" s="107"/>
      <c r="G332" s="107"/>
      <c r="H332" s="107"/>
      <c r="I332" s="107"/>
      <c r="J332" s="320"/>
      <c r="K332" s="107"/>
      <c r="L332" s="107"/>
      <c r="M332" s="354"/>
      <c r="N332" s="354"/>
      <c r="O332" s="107"/>
      <c r="P332" s="107"/>
      <c r="Q332" s="107"/>
      <c r="R332" s="354"/>
      <c r="S332" s="107"/>
      <c r="T332" s="317"/>
      <c r="U332" s="317"/>
      <c r="V332" s="317"/>
      <c r="W332" s="317"/>
      <c r="X332" s="317"/>
      <c r="Y332" s="317"/>
      <c r="Z332" s="317"/>
    </row>
    <row r="333" ht="12.75" customHeight="1">
      <c r="A333" s="317"/>
      <c r="B333" s="317"/>
      <c r="C333" s="330" t="s">
        <v>4548</v>
      </c>
      <c r="D333" s="330"/>
      <c r="E333" s="350" t="s">
        <v>4549</v>
      </c>
      <c r="F333" s="107"/>
      <c r="G333" s="107"/>
      <c r="H333" s="107"/>
      <c r="I333" s="107"/>
      <c r="J333" s="320"/>
      <c r="K333" s="107"/>
      <c r="L333" s="107"/>
      <c r="M333" s="354"/>
      <c r="N333" s="354"/>
      <c r="O333" s="107"/>
      <c r="P333" s="107"/>
      <c r="Q333" s="107"/>
      <c r="R333" s="354"/>
      <c r="S333" s="107"/>
      <c r="T333" s="317"/>
      <c r="U333" s="317"/>
      <c r="V333" s="317"/>
      <c r="W333" s="317"/>
      <c r="X333" s="317"/>
      <c r="Y333" s="317"/>
      <c r="Z333" s="317"/>
    </row>
    <row r="334" ht="12.75" customHeight="1">
      <c r="A334" s="317"/>
      <c r="B334" s="317"/>
      <c r="C334" s="330" t="s">
        <v>4550</v>
      </c>
      <c r="D334" s="330"/>
      <c r="E334" s="350" t="s">
        <v>4551</v>
      </c>
      <c r="F334" s="107"/>
      <c r="G334" s="107"/>
      <c r="H334" s="107"/>
      <c r="I334" s="107"/>
      <c r="J334" s="320"/>
      <c r="K334" s="107"/>
      <c r="L334" s="107"/>
      <c r="M334" s="354"/>
      <c r="N334" s="354"/>
      <c r="O334" s="107"/>
      <c r="P334" s="107"/>
      <c r="Q334" s="107"/>
      <c r="R334" s="354"/>
      <c r="S334" s="107"/>
      <c r="T334" s="317"/>
      <c r="U334" s="317"/>
      <c r="V334" s="317"/>
      <c r="W334" s="317"/>
      <c r="X334" s="317"/>
      <c r="Y334" s="317"/>
      <c r="Z334" s="317"/>
    </row>
    <row r="335" ht="12.75" customHeight="1">
      <c r="A335" s="317"/>
      <c r="B335" s="317"/>
      <c r="C335" s="330" t="s">
        <v>4552</v>
      </c>
      <c r="D335" s="330"/>
      <c r="E335" s="350" t="s">
        <v>4553</v>
      </c>
      <c r="F335" s="107"/>
      <c r="G335" s="107"/>
      <c r="H335" s="107"/>
      <c r="I335" s="107"/>
      <c r="J335" s="320"/>
      <c r="K335" s="107"/>
      <c r="L335" s="107"/>
      <c r="M335" s="354"/>
      <c r="N335" s="354"/>
      <c r="O335" s="107"/>
      <c r="P335" s="107"/>
      <c r="Q335" s="107"/>
      <c r="R335" s="354"/>
      <c r="S335" s="107"/>
      <c r="T335" s="317"/>
      <c r="U335" s="317"/>
      <c r="V335" s="317"/>
      <c r="W335" s="317"/>
      <c r="X335" s="317"/>
      <c r="Y335" s="317"/>
      <c r="Z335" s="317"/>
    </row>
    <row r="336" ht="12.75" customHeight="1">
      <c r="A336" s="317"/>
      <c r="B336" s="317"/>
      <c r="C336" s="330" t="s">
        <v>4554</v>
      </c>
      <c r="D336" s="330"/>
      <c r="E336" s="350" t="s">
        <v>4555</v>
      </c>
      <c r="F336" s="107"/>
      <c r="G336" s="107"/>
      <c r="H336" s="107"/>
      <c r="I336" s="107"/>
      <c r="J336" s="320"/>
      <c r="K336" s="107"/>
      <c r="L336" s="107"/>
      <c r="M336" s="354"/>
      <c r="N336" s="354"/>
      <c r="O336" s="107"/>
      <c r="P336" s="107"/>
      <c r="Q336" s="107"/>
      <c r="R336" s="354"/>
      <c r="S336" s="107"/>
      <c r="T336" s="317"/>
      <c r="U336" s="317"/>
      <c r="V336" s="317"/>
      <c r="W336" s="317"/>
      <c r="X336" s="317"/>
      <c r="Y336" s="317"/>
      <c r="Z336" s="317"/>
    </row>
    <row r="337" ht="12.75" customHeight="1">
      <c r="A337" s="317"/>
      <c r="B337" s="317"/>
      <c r="C337" s="347" t="s">
        <v>4556</v>
      </c>
      <c r="D337" s="347"/>
      <c r="E337" s="360" t="s">
        <v>4557</v>
      </c>
      <c r="F337" s="137"/>
      <c r="G337" s="137"/>
      <c r="H337" s="137"/>
      <c r="I337" s="137"/>
      <c r="J337" s="320"/>
      <c r="K337" s="137"/>
      <c r="L337" s="137"/>
      <c r="M337" s="374"/>
      <c r="N337" s="374"/>
      <c r="O337" s="137"/>
      <c r="P337" s="137"/>
      <c r="Q337" s="137"/>
      <c r="R337" s="374"/>
      <c r="S337" s="137"/>
      <c r="T337" s="317"/>
      <c r="U337" s="317"/>
      <c r="V337" s="317"/>
      <c r="W337" s="317"/>
      <c r="X337" s="317"/>
      <c r="Y337" s="317"/>
      <c r="Z337" s="317"/>
    </row>
    <row r="338" ht="12.75" customHeight="1">
      <c r="A338" s="317"/>
      <c r="B338" s="317"/>
      <c r="C338" s="330" t="s">
        <v>4558</v>
      </c>
      <c r="D338" s="330"/>
      <c r="E338" s="350" t="s">
        <v>4559</v>
      </c>
      <c r="F338" s="291"/>
      <c r="G338" s="291"/>
      <c r="H338" s="291"/>
      <c r="I338" s="291"/>
      <c r="J338" s="320"/>
      <c r="K338" s="291"/>
      <c r="L338" s="291"/>
      <c r="M338" s="382"/>
      <c r="N338" s="382"/>
      <c r="O338" s="291"/>
      <c r="P338" s="291"/>
      <c r="Q338" s="291"/>
      <c r="R338" s="382"/>
      <c r="S338" s="291"/>
      <c r="T338" s="317"/>
      <c r="U338" s="317"/>
      <c r="V338" s="317"/>
      <c r="W338" s="317"/>
      <c r="X338" s="317"/>
      <c r="Y338" s="317"/>
      <c r="Z338" s="317"/>
    </row>
    <row r="339" ht="12.75" customHeight="1">
      <c r="A339" s="317"/>
      <c r="B339" s="317"/>
      <c r="C339" s="330" t="s">
        <v>4560</v>
      </c>
      <c r="D339" s="330"/>
      <c r="E339" s="350" t="s">
        <v>4561</v>
      </c>
      <c r="F339" s="107"/>
      <c r="G339" s="107"/>
      <c r="H339" s="107"/>
      <c r="I339" s="107"/>
      <c r="J339" s="320"/>
      <c r="K339" s="107"/>
      <c r="L339" s="107"/>
      <c r="M339" s="354"/>
      <c r="N339" s="354"/>
      <c r="O339" s="107"/>
      <c r="P339" s="107"/>
      <c r="Q339" s="107"/>
      <c r="R339" s="354"/>
      <c r="S339" s="107"/>
      <c r="T339" s="317"/>
      <c r="U339" s="317"/>
      <c r="V339" s="317"/>
      <c r="W339" s="317"/>
      <c r="X339" s="317"/>
      <c r="Y339" s="317"/>
      <c r="Z339" s="317"/>
    </row>
    <row r="340" ht="12.75" customHeight="1">
      <c r="A340" s="317"/>
      <c r="B340" s="317"/>
      <c r="C340" s="330" t="s">
        <v>4562</v>
      </c>
      <c r="D340" s="330"/>
      <c r="E340" s="350" t="s">
        <v>4563</v>
      </c>
      <c r="F340" s="107"/>
      <c r="G340" s="107"/>
      <c r="H340" s="107"/>
      <c r="I340" s="107"/>
      <c r="J340" s="320"/>
      <c r="K340" s="107"/>
      <c r="L340" s="107"/>
      <c r="M340" s="354"/>
      <c r="N340" s="354"/>
      <c r="O340" s="107"/>
      <c r="P340" s="107"/>
      <c r="Q340" s="107"/>
      <c r="R340" s="354"/>
      <c r="S340" s="107"/>
      <c r="T340" s="317"/>
      <c r="U340" s="317"/>
      <c r="V340" s="317"/>
      <c r="W340" s="317"/>
      <c r="X340" s="317"/>
      <c r="Y340" s="317"/>
      <c r="Z340" s="317"/>
    </row>
    <row r="341" ht="12.75" customHeight="1">
      <c r="A341" s="317"/>
      <c r="B341" s="317"/>
      <c r="C341" s="330" t="s">
        <v>4564</v>
      </c>
      <c r="D341" s="330"/>
      <c r="E341" s="350" t="s">
        <v>4565</v>
      </c>
      <c r="F341" s="107"/>
      <c r="G341" s="107"/>
      <c r="H341" s="107"/>
      <c r="I341" s="107"/>
      <c r="J341" s="320"/>
      <c r="K341" s="107"/>
      <c r="L341" s="107"/>
      <c r="M341" s="354"/>
      <c r="N341" s="354"/>
      <c r="O341" s="107"/>
      <c r="P341" s="107"/>
      <c r="Q341" s="107"/>
      <c r="R341" s="354"/>
      <c r="S341" s="107"/>
      <c r="T341" s="317"/>
      <c r="U341" s="317"/>
      <c r="V341" s="317"/>
      <c r="W341" s="317"/>
      <c r="X341" s="317"/>
      <c r="Y341" s="317"/>
      <c r="Z341" s="317"/>
    </row>
    <row r="342" ht="12.75" customHeight="1">
      <c r="A342" s="317"/>
      <c r="B342" s="317"/>
      <c r="C342" s="330" t="s">
        <v>4566</v>
      </c>
      <c r="D342" s="330"/>
      <c r="E342" s="350" t="s">
        <v>4567</v>
      </c>
      <c r="F342" s="107"/>
      <c r="G342" s="107"/>
      <c r="H342" s="107"/>
      <c r="I342" s="107"/>
      <c r="J342" s="320"/>
      <c r="K342" s="107"/>
      <c r="L342" s="107"/>
      <c r="M342" s="354"/>
      <c r="N342" s="354"/>
      <c r="O342" s="107"/>
      <c r="P342" s="107"/>
      <c r="Q342" s="107"/>
      <c r="R342" s="354"/>
      <c r="S342" s="107"/>
      <c r="T342" s="317"/>
      <c r="U342" s="317"/>
      <c r="V342" s="317"/>
      <c r="W342" s="317"/>
      <c r="X342" s="317"/>
      <c r="Y342" s="317"/>
      <c r="Z342" s="317"/>
    </row>
    <row r="343" ht="12.75" customHeight="1">
      <c r="A343" s="317"/>
      <c r="B343" s="317"/>
      <c r="C343" s="330" t="s">
        <v>4568</v>
      </c>
      <c r="D343" s="330"/>
      <c r="E343" s="350" t="s">
        <v>4569</v>
      </c>
      <c r="F343" s="107"/>
      <c r="G343" s="107"/>
      <c r="H343" s="107"/>
      <c r="I343" s="107"/>
      <c r="J343" s="320"/>
      <c r="K343" s="107"/>
      <c r="L343" s="107"/>
      <c r="M343" s="354"/>
      <c r="N343" s="354"/>
      <c r="O343" s="107"/>
      <c r="P343" s="107"/>
      <c r="Q343" s="107"/>
      <c r="R343" s="354"/>
      <c r="S343" s="107"/>
      <c r="T343" s="317"/>
      <c r="U343" s="317"/>
      <c r="V343" s="317"/>
      <c r="W343" s="317"/>
      <c r="X343" s="317"/>
      <c r="Y343" s="317"/>
      <c r="Z343" s="317"/>
    </row>
    <row r="344" ht="12.75" customHeight="1">
      <c r="A344" s="317"/>
      <c r="B344" s="317"/>
      <c r="C344" s="330" t="s">
        <v>4570</v>
      </c>
      <c r="D344" s="330"/>
      <c r="E344" s="350" t="s">
        <v>4571</v>
      </c>
      <c r="F344" s="107"/>
      <c r="G344" s="107"/>
      <c r="H344" s="107"/>
      <c r="I344" s="107"/>
      <c r="J344" s="320"/>
      <c r="K344" s="107"/>
      <c r="L344" s="107"/>
      <c r="M344" s="354"/>
      <c r="N344" s="354"/>
      <c r="O344" s="107"/>
      <c r="P344" s="107"/>
      <c r="Q344" s="107"/>
      <c r="R344" s="354"/>
      <c r="S344" s="107"/>
      <c r="T344" s="317"/>
      <c r="U344" s="317"/>
      <c r="V344" s="317"/>
      <c r="W344" s="317"/>
      <c r="X344" s="317"/>
      <c r="Y344" s="317"/>
      <c r="Z344" s="317"/>
    </row>
    <row r="345" ht="12.75" customHeight="1">
      <c r="A345" s="317"/>
      <c r="B345" s="317"/>
      <c r="C345" s="330" t="s">
        <v>4572</v>
      </c>
      <c r="D345" s="330"/>
      <c r="E345" s="350" t="s">
        <v>4573</v>
      </c>
      <c r="F345" s="107"/>
      <c r="G345" s="107"/>
      <c r="H345" s="107"/>
      <c r="I345" s="107"/>
      <c r="J345" s="320"/>
      <c r="K345" s="107"/>
      <c r="L345" s="107"/>
      <c r="M345" s="354"/>
      <c r="N345" s="354"/>
      <c r="O345" s="107"/>
      <c r="P345" s="107"/>
      <c r="Q345" s="107"/>
      <c r="R345" s="354"/>
      <c r="S345" s="107"/>
      <c r="T345" s="317"/>
      <c r="U345" s="317"/>
      <c r="V345" s="317"/>
      <c r="W345" s="317"/>
      <c r="X345" s="317"/>
      <c r="Y345" s="317"/>
      <c r="Z345" s="317"/>
    </row>
    <row r="346" ht="12.75" customHeight="1">
      <c r="A346" s="317"/>
      <c r="B346" s="317"/>
      <c r="C346" s="330" t="s">
        <v>4574</v>
      </c>
      <c r="D346" s="330"/>
      <c r="E346" s="350" t="s">
        <v>4575</v>
      </c>
      <c r="F346" s="107"/>
      <c r="G346" s="107"/>
      <c r="H346" s="107"/>
      <c r="I346" s="107"/>
      <c r="J346" s="320"/>
      <c r="K346" s="107"/>
      <c r="L346" s="107"/>
      <c r="M346" s="354"/>
      <c r="N346" s="354"/>
      <c r="O346" s="107"/>
      <c r="P346" s="107"/>
      <c r="Q346" s="107"/>
      <c r="R346" s="354"/>
      <c r="S346" s="107"/>
      <c r="T346" s="317"/>
      <c r="U346" s="317"/>
      <c r="V346" s="317"/>
      <c r="W346" s="317"/>
      <c r="X346" s="317"/>
      <c r="Y346" s="317"/>
      <c r="Z346" s="317"/>
    </row>
    <row r="347" ht="12.75" customHeight="1">
      <c r="A347" s="317"/>
      <c r="B347" s="317"/>
      <c r="C347" s="330" t="s">
        <v>4576</v>
      </c>
      <c r="D347" s="330"/>
      <c r="E347" s="350" t="s">
        <v>4577</v>
      </c>
      <c r="F347" s="107"/>
      <c r="G347" s="107"/>
      <c r="H347" s="107"/>
      <c r="I347" s="107"/>
      <c r="J347" s="320"/>
      <c r="K347" s="107"/>
      <c r="L347" s="107"/>
      <c r="M347" s="354"/>
      <c r="N347" s="354"/>
      <c r="O347" s="107"/>
      <c r="P347" s="107"/>
      <c r="Q347" s="107"/>
      <c r="R347" s="354"/>
      <c r="S347" s="107"/>
      <c r="T347" s="317"/>
      <c r="U347" s="317"/>
      <c r="V347" s="317"/>
      <c r="W347" s="317"/>
      <c r="X347" s="317"/>
      <c r="Y347" s="317"/>
      <c r="Z347" s="317"/>
    </row>
    <row r="348" ht="12.75" customHeight="1">
      <c r="A348" s="317"/>
      <c r="B348" s="317"/>
      <c r="C348" s="330" t="s">
        <v>4578</v>
      </c>
      <c r="D348" s="330"/>
      <c r="E348" s="350" t="s">
        <v>4579</v>
      </c>
      <c r="F348" s="107"/>
      <c r="G348" s="107"/>
      <c r="H348" s="107"/>
      <c r="I348" s="107"/>
      <c r="J348" s="320"/>
      <c r="K348" s="107"/>
      <c r="L348" s="107"/>
      <c r="M348" s="354"/>
      <c r="N348" s="354"/>
      <c r="O348" s="107"/>
      <c r="P348" s="107"/>
      <c r="Q348" s="107"/>
      <c r="R348" s="354"/>
      <c r="S348" s="107"/>
      <c r="T348" s="317"/>
      <c r="U348" s="317"/>
      <c r="V348" s="317"/>
      <c r="W348" s="317"/>
      <c r="X348" s="317"/>
      <c r="Y348" s="317"/>
      <c r="Z348" s="317"/>
    </row>
    <row r="349" ht="12.75" customHeight="1">
      <c r="A349" s="317"/>
      <c r="B349" s="317"/>
      <c r="C349" s="330" t="s">
        <v>4580</v>
      </c>
      <c r="D349" s="330"/>
      <c r="E349" s="350" t="s">
        <v>4581</v>
      </c>
      <c r="F349" s="107"/>
      <c r="G349" s="107"/>
      <c r="H349" s="107"/>
      <c r="I349" s="107"/>
      <c r="J349" s="320"/>
      <c r="K349" s="107"/>
      <c r="L349" s="107"/>
      <c r="M349" s="354"/>
      <c r="N349" s="354"/>
      <c r="O349" s="107"/>
      <c r="P349" s="107"/>
      <c r="Q349" s="107"/>
      <c r="R349" s="354"/>
      <c r="S349" s="107"/>
      <c r="T349" s="317"/>
      <c r="U349" s="317"/>
      <c r="V349" s="317"/>
      <c r="W349" s="317"/>
      <c r="X349" s="317"/>
      <c r="Y349" s="317"/>
      <c r="Z349" s="317"/>
    </row>
    <row r="350" ht="12.75" customHeight="1">
      <c r="A350" s="317"/>
      <c r="B350" s="317"/>
      <c r="C350" s="330" t="s">
        <v>4582</v>
      </c>
      <c r="D350" s="330"/>
      <c r="E350" s="350" t="s">
        <v>4583</v>
      </c>
      <c r="F350" s="107"/>
      <c r="G350" s="107"/>
      <c r="H350" s="107"/>
      <c r="I350" s="107"/>
      <c r="J350" s="320"/>
      <c r="K350" s="107"/>
      <c r="L350" s="107"/>
      <c r="M350" s="354"/>
      <c r="N350" s="354"/>
      <c r="O350" s="107"/>
      <c r="P350" s="107"/>
      <c r="Q350" s="107"/>
      <c r="R350" s="354"/>
      <c r="S350" s="107"/>
      <c r="T350" s="317"/>
      <c r="U350" s="317"/>
      <c r="V350" s="317"/>
      <c r="W350" s="317"/>
      <c r="X350" s="317"/>
      <c r="Y350" s="317"/>
      <c r="Z350" s="317"/>
    </row>
    <row r="351" ht="12.75" customHeight="1">
      <c r="A351" s="317"/>
      <c r="B351" s="317"/>
      <c r="C351" s="330" t="s">
        <v>4584</v>
      </c>
      <c r="D351" s="330"/>
      <c r="E351" s="350" t="s">
        <v>4585</v>
      </c>
      <c r="F351" s="107"/>
      <c r="G351" s="107"/>
      <c r="H351" s="107"/>
      <c r="I351" s="107"/>
      <c r="J351" s="320"/>
      <c r="K351" s="107"/>
      <c r="L351" s="107"/>
      <c r="M351" s="354"/>
      <c r="N351" s="354"/>
      <c r="O351" s="107"/>
      <c r="P351" s="107"/>
      <c r="Q351" s="107"/>
      <c r="R351" s="354"/>
      <c r="S351" s="107"/>
      <c r="T351" s="317"/>
      <c r="U351" s="317"/>
      <c r="V351" s="317"/>
      <c r="W351" s="317"/>
      <c r="X351" s="317"/>
      <c r="Y351" s="317"/>
      <c r="Z351" s="317"/>
    </row>
    <row r="352" ht="12.75" customHeight="1">
      <c r="A352" s="317"/>
      <c r="B352" s="317"/>
      <c r="C352" s="330" t="s">
        <v>4586</v>
      </c>
      <c r="D352" s="330"/>
      <c r="E352" s="350" t="s">
        <v>4587</v>
      </c>
      <c r="F352" s="107"/>
      <c r="G352" s="107"/>
      <c r="H352" s="107"/>
      <c r="I352" s="107"/>
      <c r="J352" s="320"/>
      <c r="K352" s="107"/>
      <c r="L352" s="107"/>
      <c r="M352" s="354"/>
      <c r="N352" s="354"/>
      <c r="O352" s="107"/>
      <c r="P352" s="107"/>
      <c r="Q352" s="107"/>
      <c r="R352" s="354"/>
      <c r="S352" s="107"/>
      <c r="T352" s="317"/>
      <c r="U352" s="317"/>
      <c r="V352" s="317"/>
      <c r="W352" s="317"/>
      <c r="X352" s="317"/>
      <c r="Y352" s="317"/>
      <c r="Z352" s="317"/>
    </row>
    <row r="353" ht="12.75" customHeight="1">
      <c r="A353" s="317"/>
      <c r="B353" s="317"/>
      <c r="C353" s="330" t="s">
        <v>4588</v>
      </c>
      <c r="D353" s="330"/>
      <c r="E353" s="350" t="s">
        <v>4589</v>
      </c>
      <c r="F353" s="107"/>
      <c r="G353" s="107"/>
      <c r="H353" s="107"/>
      <c r="I353" s="107"/>
      <c r="J353" s="320"/>
      <c r="K353" s="107"/>
      <c r="L353" s="107"/>
      <c r="M353" s="354"/>
      <c r="N353" s="354"/>
      <c r="O353" s="107"/>
      <c r="P353" s="107"/>
      <c r="Q353" s="107"/>
      <c r="R353" s="354"/>
      <c r="S353" s="107"/>
      <c r="T353" s="317"/>
      <c r="U353" s="317"/>
      <c r="V353" s="317"/>
      <c r="W353" s="317"/>
      <c r="X353" s="317"/>
      <c r="Y353" s="317"/>
      <c r="Z353" s="317"/>
    </row>
    <row r="354" ht="12.75" customHeight="1">
      <c r="A354" s="317"/>
      <c r="B354" s="317"/>
      <c r="C354" s="330" t="s">
        <v>4590</v>
      </c>
      <c r="D354" s="330"/>
      <c r="E354" s="350" t="s">
        <v>4591</v>
      </c>
      <c r="F354" s="107"/>
      <c r="G354" s="107"/>
      <c r="H354" s="107"/>
      <c r="I354" s="107"/>
      <c r="J354" s="320"/>
      <c r="K354" s="107"/>
      <c r="L354" s="107"/>
      <c r="M354" s="354"/>
      <c r="N354" s="354"/>
      <c r="O354" s="107"/>
      <c r="P354" s="107"/>
      <c r="Q354" s="107"/>
      <c r="R354" s="354"/>
      <c r="S354" s="107"/>
      <c r="T354" s="317"/>
      <c r="U354" s="317"/>
      <c r="V354" s="317"/>
      <c r="W354" s="317"/>
      <c r="X354" s="317"/>
      <c r="Y354" s="317"/>
      <c r="Z354" s="317"/>
    </row>
    <row r="355" ht="12.75" customHeight="1">
      <c r="A355" s="317"/>
      <c r="B355" s="317"/>
      <c r="C355" s="330" t="s">
        <v>4592</v>
      </c>
      <c r="D355" s="330"/>
      <c r="E355" s="350" t="s">
        <v>4593</v>
      </c>
      <c r="F355" s="107"/>
      <c r="G355" s="107"/>
      <c r="H355" s="107"/>
      <c r="I355" s="107"/>
      <c r="J355" s="320"/>
      <c r="K355" s="107"/>
      <c r="L355" s="107"/>
      <c r="M355" s="354"/>
      <c r="N355" s="354"/>
      <c r="O355" s="107"/>
      <c r="P355" s="107"/>
      <c r="Q355" s="107"/>
      <c r="R355" s="354"/>
      <c r="S355" s="107"/>
      <c r="T355" s="317"/>
      <c r="U355" s="317"/>
      <c r="V355" s="317"/>
      <c r="W355" s="317"/>
      <c r="X355" s="317"/>
      <c r="Y355" s="317"/>
      <c r="Z355" s="317"/>
    </row>
    <row r="356" ht="12.75" customHeight="1">
      <c r="A356" s="317"/>
      <c r="B356" s="317"/>
      <c r="C356" s="330" t="s">
        <v>4594</v>
      </c>
      <c r="D356" s="330"/>
      <c r="E356" s="350" t="s">
        <v>4595</v>
      </c>
      <c r="F356" s="107"/>
      <c r="G356" s="107"/>
      <c r="H356" s="107"/>
      <c r="I356" s="107"/>
      <c r="J356" s="320"/>
      <c r="K356" s="107"/>
      <c r="L356" s="107"/>
      <c r="M356" s="354"/>
      <c r="N356" s="354"/>
      <c r="O356" s="107"/>
      <c r="P356" s="107"/>
      <c r="Q356" s="107"/>
      <c r="R356" s="354"/>
      <c r="S356" s="107"/>
      <c r="T356" s="317"/>
      <c r="U356" s="317"/>
      <c r="V356" s="317"/>
      <c r="W356" s="317"/>
      <c r="X356" s="317"/>
      <c r="Y356" s="317"/>
      <c r="Z356" s="317"/>
    </row>
    <row r="357" ht="12.75" customHeight="1">
      <c r="A357" s="317"/>
      <c r="B357" s="317"/>
      <c r="C357" s="330" t="s">
        <v>4596</v>
      </c>
      <c r="D357" s="330"/>
      <c r="E357" s="350" t="s">
        <v>4597</v>
      </c>
      <c r="F357" s="107"/>
      <c r="G357" s="107"/>
      <c r="H357" s="107"/>
      <c r="I357" s="107"/>
      <c r="J357" s="320"/>
      <c r="K357" s="107"/>
      <c r="L357" s="107"/>
      <c r="M357" s="354"/>
      <c r="N357" s="354"/>
      <c r="O357" s="107"/>
      <c r="P357" s="107"/>
      <c r="Q357" s="107"/>
      <c r="R357" s="354"/>
      <c r="S357" s="107"/>
      <c r="T357" s="317"/>
      <c r="U357" s="317"/>
      <c r="V357" s="317"/>
      <c r="W357" s="317"/>
      <c r="X357" s="317"/>
      <c r="Y357" s="317"/>
      <c r="Z357" s="317"/>
    </row>
    <row r="358" ht="12.75" customHeight="1">
      <c r="A358" s="317"/>
      <c r="B358" s="317"/>
      <c r="C358" s="330" t="s">
        <v>4598</v>
      </c>
      <c r="D358" s="330"/>
      <c r="E358" s="350" t="s">
        <v>4599</v>
      </c>
      <c r="F358" s="107"/>
      <c r="G358" s="107"/>
      <c r="H358" s="107"/>
      <c r="I358" s="107"/>
      <c r="J358" s="320"/>
      <c r="K358" s="107"/>
      <c r="L358" s="107"/>
      <c r="M358" s="354"/>
      <c r="N358" s="354"/>
      <c r="O358" s="107"/>
      <c r="P358" s="107"/>
      <c r="Q358" s="107"/>
      <c r="R358" s="354"/>
      <c r="S358" s="107"/>
      <c r="T358" s="317"/>
      <c r="U358" s="317"/>
      <c r="V358" s="317"/>
      <c r="W358" s="317"/>
      <c r="X358" s="317"/>
      <c r="Y358" s="317"/>
      <c r="Z358" s="317"/>
    </row>
    <row r="359" ht="12.75" customHeight="1">
      <c r="A359" s="317"/>
      <c r="B359" s="317"/>
      <c r="C359" s="330" t="s">
        <v>4600</v>
      </c>
      <c r="D359" s="330"/>
      <c r="E359" s="350" t="s">
        <v>4601</v>
      </c>
      <c r="F359" s="107"/>
      <c r="G359" s="107"/>
      <c r="H359" s="107"/>
      <c r="I359" s="107"/>
      <c r="J359" s="320"/>
      <c r="K359" s="107"/>
      <c r="L359" s="107"/>
      <c r="M359" s="354"/>
      <c r="N359" s="354"/>
      <c r="O359" s="107"/>
      <c r="P359" s="107"/>
      <c r="Q359" s="107"/>
      <c r="R359" s="354"/>
      <c r="S359" s="107"/>
      <c r="T359" s="317"/>
      <c r="U359" s="317"/>
      <c r="V359" s="317"/>
      <c r="W359" s="317"/>
      <c r="X359" s="317"/>
      <c r="Y359" s="317"/>
      <c r="Z359" s="317"/>
    </row>
    <row r="360" ht="12.75" customHeight="1">
      <c r="A360" s="317"/>
      <c r="B360" s="317"/>
      <c r="C360" s="330" t="s">
        <v>4602</v>
      </c>
      <c r="D360" s="330"/>
      <c r="E360" s="350" t="s">
        <v>4603</v>
      </c>
      <c r="F360" s="107"/>
      <c r="G360" s="107"/>
      <c r="H360" s="107"/>
      <c r="I360" s="107"/>
      <c r="J360" s="320"/>
      <c r="K360" s="107"/>
      <c r="L360" s="107"/>
      <c r="M360" s="354"/>
      <c r="N360" s="354"/>
      <c r="O360" s="107"/>
      <c r="P360" s="107"/>
      <c r="Q360" s="107"/>
      <c r="R360" s="354"/>
      <c r="S360" s="107"/>
      <c r="T360" s="317"/>
      <c r="U360" s="317"/>
      <c r="V360" s="317"/>
      <c r="W360" s="317"/>
      <c r="X360" s="317"/>
      <c r="Y360" s="317"/>
      <c r="Z360" s="317"/>
    </row>
    <row r="361" ht="12.75" customHeight="1">
      <c r="A361" s="317"/>
      <c r="B361" s="317"/>
      <c r="C361" s="330" t="s">
        <v>4604</v>
      </c>
      <c r="D361" s="330"/>
      <c r="E361" s="350" t="s">
        <v>4605</v>
      </c>
      <c r="F361" s="107"/>
      <c r="G361" s="107"/>
      <c r="H361" s="107"/>
      <c r="I361" s="107"/>
      <c r="J361" s="320"/>
      <c r="K361" s="107"/>
      <c r="L361" s="107"/>
      <c r="M361" s="354"/>
      <c r="N361" s="354"/>
      <c r="O361" s="107"/>
      <c r="P361" s="107"/>
      <c r="Q361" s="107"/>
      <c r="R361" s="354"/>
      <c r="S361" s="107"/>
      <c r="T361" s="317"/>
      <c r="U361" s="317"/>
      <c r="V361" s="317"/>
      <c r="W361" s="317"/>
      <c r="X361" s="317"/>
      <c r="Y361" s="317"/>
      <c r="Z361" s="317"/>
    </row>
    <row r="362" ht="12.75" customHeight="1">
      <c r="A362" s="317"/>
      <c r="B362" s="317"/>
      <c r="C362" s="330" t="s">
        <v>4606</v>
      </c>
      <c r="D362" s="330"/>
      <c r="E362" s="350" t="s">
        <v>4607</v>
      </c>
      <c r="F362" s="107"/>
      <c r="G362" s="107"/>
      <c r="H362" s="107"/>
      <c r="I362" s="107"/>
      <c r="J362" s="320"/>
      <c r="K362" s="107"/>
      <c r="L362" s="107"/>
      <c r="M362" s="354"/>
      <c r="N362" s="354"/>
      <c r="O362" s="107"/>
      <c r="P362" s="107"/>
      <c r="Q362" s="107"/>
      <c r="R362" s="354"/>
      <c r="S362" s="107"/>
      <c r="T362" s="317"/>
      <c r="U362" s="317"/>
      <c r="V362" s="317"/>
      <c r="W362" s="317"/>
      <c r="X362" s="317"/>
      <c r="Y362" s="317"/>
      <c r="Z362" s="317"/>
    </row>
    <row r="363" ht="12.75" customHeight="1">
      <c r="A363" s="317"/>
      <c r="B363" s="317"/>
      <c r="C363" s="330" t="s">
        <v>4608</v>
      </c>
      <c r="D363" s="330"/>
      <c r="E363" s="350" t="s">
        <v>4609</v>
      </c>
      <c r="F363" s="107"/>
      <c r="G363" s="107"/>
      <c r="H363" s="107"/>
      <c r="I363" s="107"/>
      <c r="J363" s="320"/>
      <c r="K363" s="107"/>
      <c r="L363" s="107"/>
      <c r="M363" s="354"/>
      <c r="N363" s="354"/>
      <c r="O363" s="107"/>
      <c r="P363" s="107"/>
      <c r="Q363" s="107"/>
      <c r="R363" s="354"/>
      <c r="S363" s="107"/>
      <c r="T363" s="317"/>
      <c r="U363" s="317"/>
      <c r="V363" s="317"/>
      <c r="W363" s="317"/>
      <c r="X363" s="317"/>
      <c r="Y363" s="317"/>
      <c r="Z363" s="317"/>
    </row>
    <row r="364" ht="12.75" customHeight="1">
      <c r="A364" s="317"/>
      <c r="B364" s="317"/>
      <c r="C364" s="330" t="s">
        <v>4610</v>
      </c>
      <c r="D364" s="330"/>
      <c r="E364" s="350" t="s">
        <v>4611</v>
      </c>
      <c r="F364" s="107"/>
      <c r="G364" s="107"/>
      <c r="H364" s="107"/>
      <c r="I364" s="107"/>
      <c r="J364" s="320"/>
      <c r="K364" s="107"/>
      <c r="L364" s="107"/>
      <c r="M364" s="354"/>
      <c r="N364" s="354"/>
      <c r="O364" s="107"/>
      <c r="P364" s="107"/>
      <c r="Q364" s="107"/>
      <c r="R364" s="354"/>
      <c r="S364" s="107"/>
      <c r="T364" s="317"/>
      <c r="U364" s="317"/>
      <c r="V364" s="317"/>
      <c r="W364" s="317"/>
      <c r="X364" s="317"/>
      <c r="Y364" s="317"/>
      <c r="Z364" s="317"/>
    </row>
    <row r="365" ht="12.75" customHeight="1">
      <c r="A365" s="317"/>
      <c r="B365" s="317"/>
      <c r="C365" s="330" t="s">
        <v>4612</v>
      </c>
      <c r="D365" s="330"/>
      <c r="E365" s="350" t="s">
        <v>4613</v>
      </c>
      <c r="F365" s="107"/>
      <c r="G365" s="107"/>
      <c r="H365" s="107"/>
      <c r="I365" s="107"/>
      <c r="J365" s="320"/>
      <c r="K365" s="107"/>
      <c r="L365" s="107"/>
      <c r="M365" s="354"/>
      <c r="N365" s="354"/>
      <c r="O365" s="107"/>
      <c r="P365" s="107"/>
      <c r="Q365" s="107"/>
      <c r="R365" s="354"/>
      <c r="S365" s="107"/>
      <c r="T365" s="317"/>
      <c r="U365" s="317"/>
      <c r="V365" s="317"/>
      <c r="W365" s="317"/>
      <c r="X365" s="317"/>
      <c r="Y365" s="317"/>
      <c r="Z365" s="317"/>
    </row>
    <row r="366" ht="12.75" customHeight="1">
      <c r="A366" s="317"/>
      <c r="B366" s="317"/>
      <c r="C366" s="330" t="s">
        <v>4614</v>
      </c>
      <c r="D366" s="330"/>
      <c r="E366" s="350" t="s">
        <v>4615</v>
      </c>
      <c r="F366" s="107"/>
      <c r="G366" s="107"/>
      <c r="H366" s="107"/>
      <c r="I366" s="107"/>
      <c r="J366" s="320"/>
      <c r="K366" s="107"/>
      <c r="L366" s="107"/>
      <c r="M366" s="354"/>
      <c r="N366" s="354"/>
      <c r="O366" s="107"/>
      <c r="P366" s="107"/>
      <c r="Q366" s="107"/>
      <c r="R366" s="354"/>
      <c r="S366" s="107"/>
      <c r="T366" s="317"/>
      <c r="U366" s="317"/>
      <c r="V366" s="317"/>
      <c r="W366" s="317"/>
      <c r="X366" s="317"/>
      <c r="Y366" s="317"/>
      <c r="Z366" s="317"/>
    </row>
    <row r="367" ht="12.75" customHeight="1">
      <c r="A367" s="317"/>
      <c r="B367" s="317"/>
      <c r="C367" s="330" t="s">
        <v>4616</v>
      </c>
      <c r="D367" s="330"/>
      <c r="E367" s="350" t="s">
        <v>4617</v>
      </c>
      <c r="F367" s="107"/>
      <c r="G367" s="107"/>
      <c r="H367" s="107"/>
      <c r="I367" s="107"/>
      <c r="J367" s="320"/>
      <c r="K367" s="107"/>
      <c r="L367" s="107"/>
      <c r="M367" s="354"/>
      <c r="N367" s="354"/>
      <c r="O367" s="107"/>
      <c r="P367" s="107"/>
      <c r="Q367" s="107"/>
      <c r="R367" s="354"/>
      <c r="S367" s="107"/>
      <c r="T367" s="317"/>
      <c r="U367" s="317"/>
      <c r="V367" s="317"/>
      <c r="W367" s="317"/>
      <c r="X367" s="317"/>
      <c r="Y367" s="317"/>
      <c r="Z367" s="317"/>
    </row>
    <row r="368" ht="12.75" customHeight="1">
      <c r="A368" s="317"/>
      <c r="B368" s="317"/>
      <c r="C368" s="330" t="s">
        <v>4618</v>
      </c>
      <c r="D368" s="330"/>
      <c r="E368" s="350" t="s">
        <v>4619</v>
      </c>
      <c r="F368" s="107"/>
      <c r="G368" s="107"/>
      <c r="H368" s="107"/>
      <c r="I368" s="107"/>
      <c r="J368" s="320"/>
      <c r="K368" s="107"/>
      <c r="L368" s="107"/>
      <c r="M368" s="354"/>
      <c r="N368" s="354"/>
      <c r="O368" s="107"/>
      <c r="P368" s="107"/>
      <c r="Q368" s="107"/>
      <c r="R368" s="354"/>
      <c r="S368" s="107"/>
      <c r="T368" s="317"/>
      <c r="U368" s="317"/>
      <c r="V368" s="317"/>
      <c r="W368" s="317"/>
      <c r="X368" s="317"/>
      <c r="Y368" s="317"/>
      <c r="Z368" s="317"/>
    </row>
    <row r="369" ht="12.75" customHeight="1">
      <c r="A369" s="317"/>
      <c r="B369" s="317"/>
      <c r="C369" s="330" t="s">
        <v>4620</v>
      </c>
      <c r="D369" s="330"/>
      <c r="E369" s="350" t="s">
        <v>4621</v>
      </c>
      <c r="F369" s="107"/>
      <c r="G369" s="107"/>
      <c r="H369" s="107"/>
      <c r="I369" s="107"/>
      <c r="J369" s="320"/>
      <c r="K369" s="107"/>
      <c r="L369" s="107"/>
      <c r="M369" s="354"/>
      <c r="N369" s="354"/>
      <c r="O369" s="107"/>
      <c r="P369" s="107"/>
      <c r="Q369" s="107"/>
      <c r="R369" s="354"/>
      <c r="S369" s="107"/>
      <c r="T369" s="317"/>
      <c r="U369" s="317"/>
      <c r="V369" s="317"/>
      <c r="W369" s="317"/>
      <c r="X369" s="317"/>
      <c r="Y369" s="317"/>
      <c r="Z369" s="317"/>
    </row>
    <row r="370" ht="12.75" customHeight="1">
      <c r="A370" s="317"/>
      <c r="B370" s="317"/>
      <c r="C370" s="330" t="s">
        <v>4622</v>
      </c>
      <c r="D370" s="330"/>
      <c r="E370" s="350" t="s">
        <v>4623</v>
      </c>
      <c r="F370" s="107"/>
      <c r="G370" s="107"/>
      <c r="H370" s="107"/>
      <c r="I370" s="107"/>
      <c r="J370" s="320"/>
      <c r="K370" s="107"/>
      <c r="L370" s="107"/>
      <c r="M370" s="354"/>
      <c r="N370" s="354"/>
      <c r="O370" s="107"/>
      <c r="P370" s="107"/>
      <c r="Q370" s="107"/>
      <c r="R370" s="354"/>
      <c r="S370" s="107"/>
      <c r="T370" s="317"/>
      <c r="U370" s="317"/>
      <c r="V370" s="317"/>
      <c r="W370" s="317"/>
      <c r="X370" s="317"/>
      <c r="Y370" s="317"/>
      <c r="Z370" s="317"/>
    </row>
    <row r="371" ht="12.75" customHeight="1">
      <c r="A371" s="317"/>
      <c r="B371" s="317"/>
      <c r="C371" s="330" t="s">
        <v>4624</v>
      </c>
      <c r="D371" s="330"/>
      <c r="E371" s="350" t="s">
        <v>4625</v>
      </c>
      <c r="F371" s="107"/>
      <c r="G371" s="107"/>
      <c r="H371" s="107"/>
      <c r="I371" s="107"/>
      <c r="J371" s="320"/>
      <c r="K371" s="107"/>
      <c r="L371" s="107"/>
      <c r="M371" s="354"/>
      <c r="N371" s="354"/>
      <c r="O371" s="107"/>
      <c r="P371" s="107"/>
      <c r="Q371" s="107"/>
      <c r="R371" s="354"/>
      <c r="S371" s="107"/>
      <c r="T371" s="317"/>
      <c r="U371" s="317"/>
      <c r="V371" s="317"/>
      <c r="W371" s="317"/>
      <c r="X371" s="317"/>
      <c r="Y371" s="317"/>
      <c r="Z371" s="317"/>
    </row>
    <row r="372" ht="12.75" customHeight="1">
      <c r="A372" s="317"/>
      <c r="B372" s="317"/>
      <c r="C372" s="330" t="s">
        <v>4626</v>
      </c>
      <c r="D372" s="330"/>
      <c r="E372" s="350" t="s">
        <v>4627</v>
      </c>
      <c r="F372" s="107"/>
      <c r="G372" s="107"/>
      <c r="H372" s="107"/>
      <c r="I372" s="107"/>
      <c r="J372" s="320"/>
      <c r="K372" s="107"/>
      <c r="L372" s="107"/>
      <c r="M372" s="354"/>
      <c r="N372" s="354"/>
      <c r="O372" s="107"/>
      <c r="P372" s="107"/>
      <c r="Q372" s="107"/>
      <c r="R372" s="354"/>
      <c r="S372" s="107"/>
      <c r="T372" s="317"/>
      <c r="U372" s="317"/>
      <c r="V372" s="317"/>
      <c r="W372" s="317"/>
      <c r="X372" s="317"/>
      <c r="Y372" s="317"/>
      <c r="Z372" s="317"/>
    </row>
    <row r="373" ht="12.75" customHeight="1">
      <c r="A373" s="317"/>
      <c r="B373" s="317"/>
      <c r="C373" s="330" t="s">
        <v>4628</v>
      </c>
      <c r="D373" s="330"/>
      <c r="E373" s="350" t="s">
        <v>4629</v>
      </c>
      <c r="F373" s="107"/>
      <c r="G373" s="107"/>
      <c r="H373" s="107"/>
      <c r="I373" s="107"/>
      <c r="J373" s="320"/>
      <c r="K373" s="107"/>
      <c r="L373" s="107"/>
      <c r="M373" s="354"/>
      <c r="N373" s="354"/>
      <c r="O373" s="107"/>
      <c r="P373" s="107"/>
      <c r="Q373" s="107"/>
      <c r="R373" s="354"/>
      <c r="S373" s="107"/>
      <c r="T373" s="317"/>
      <c r="U373" s="317"/>
      <c r="V373" s="317"/>
      <c r="W373" s="317"/>
      <c r="X373" s="317"/>
      <c r="Y373" s="317"/>
      <c r="Z373" s="317"/>
    </row>
    <row r="374" ht="12.75" customHeight="1">
      <c r="A374" s="317"/>
      <c r="B374" s="317"/>
      <c r="C374" s="330" t="s">
        <v>4630</v>
      </c>
      <c r="D374" s="330"/>
      <c r="E374" s="350" t="s">
        <v>4631</v>
      </c>
      <c r="F374" s="107"/>
      <c r="G374" s="107"/>
      <c r="H374" s="107"/>
      <c r="I374" s="107"/>
      <c r="J374" s="320"/>
      <c r="K374" s="107"/>
      <c r="L374" s="107"/>
      <c r="M374" s="354"/>
      <c r="N374" s="354"/>
      <c r="O374" s="107"/>
      <c r="P374" s="107"/>
      <c r="Q374" s="107"/>
      <c r="R374" s="354"/>
      <c r="S374" s="107"/>
      <c r="T374" s="317"/>
      <c r="U374" s="317"/>
      <c r="V374" s="317"/>
      <c r="W374" s="317"/>
      <c r="X374" s="317"/>
      <c r="Y374" s="317"/>
      <c r="Z374" s="317"/>
    </row>
    <row r="375" ht="12.75" customHeight="1">
      <c r="A375" s="317"/>
      <c r="B375" s="317"/>
      <c r="C375" s="330" t="s">
        <v>4632</v>
      </c>
      <c r="D375" s="330"/>
      <c r="E375" s="350" t="s">
        <v>4633</v>
      </c>
      <c r="F375" s="107"/>
      <c r="G375" s="107"/>
      <c r="H375" s="107"/>
      <c r="I375" s="107"/>
      <c r="J375" s="320"/>
      <c r="K375" s="107"/>
      <c r="L375" s="107"/>
      <c r="M375" s="354"/>
      <c r="N375" s="354"/>
      <c r="O375" s="107"/>
      <c r="P375" s="107"/>
      <c r="Q375" s="107"/>
      <c r="R375" s="354"/>
      <c r="S375" s="107"/>
      <c r="T375" s="317"/>
      <c r="U375" s="317"/>
      <c r="V375" s="317"/>
      <c r="W375" s="317"/>
      <c r="X375" s="317"/>
      <c r="Y375" s="317"/>
      <c r="Z375" s="317"/>
    </row>
    <row r="376" ht="12.75" customHeight="1">
      <c r="A376" s="317"/>
      <c r="B376" s="317"/>
      <c r="C376" s="330" t="s">
        <v>4634</v>
      </c>
      <c r="D376" s="330"/>
      <c r="E376" s="350" t="s">
        <v>4635</v>
      </c>
      <c r="F376" s="107"/>
      <c r="G376" s="107"/>
      <c r="H376" s="107"/>
      <c r="I376" s="107"/>
      <c r="J376" s="320"/>
      <c r="K376" s="107"/>
      <c r="L376" s="107"/>
      <c r="M376" s="354"/>
      <c r="N376" s="354"/>
      <c r="O376" s="107"/>
      <c r="P376" s="107"/>
      <c r="Q376" s="107"/>
      <c r="R376" s="354"/>
      <c r="S376" s="107"/>
      <c r="T376" s="317"/>
      <c r="U376" s="317"/>
      <c r="V376" s="317"/>
      <c r="W376" s="317"/>
      <c r="X376" s="317"/>
      <c r="Y376" s="317"/>
      <c r="Z376" s="317"/>
    </row>
    <row r="377" ht="12.75" customHeight="1">
      <c r="A377" s="317"/>
      <c r="B377" s="317"/>
      <c r="C377" s="330" t="s">
        <v>4636</v>
      </c>
      <c r="D377" s="330"/>
      <c r="E377" s="350" t="s">
        <v>4637</v>
      </c>
      <c r="F377" s="107"/>
      <c r="G377" s="107"/>
      <c r="H377" s="107"/>
      <c r="I377" s="107"/>
      <c r="J377" s="320"/>
      <c r="K377" s="107"/>
      <c r="L377" s="107"/>
      <c r="M377" s="354"/>
      <c r="N377" s="354"/>
      <c r="O377" s="107"/>
      <c r="P377" s="107"/>
      <c r="Q377" s="107"/>
      <c r="R377" s="354"/>
      <c r="S377" s="107"/>
      <c r="T377" s="317"/>
      <c r="U377" s="317"/>
      <c r="V377" s="317"/>
      <c r="W377" s="317"/>
      <c r="X377" s="317"/>
      <c r="Y377" s="317"/>
      <c r="Z377" s="317"/>
    </row>
    <row r="378" ht="12.75" customHeight="1">
      <c r="A378" s="317"/>
      <c r="B378" s="317"/>
      <c r="C378" s="330" t="s">
        <v>4638</v>
      </c>
      <c r="D378" s="330"/>
      <c r="E378" s="350" t="s">
        <v>4639</v>
      </c>
      <c r="F378" s="107"/>
      <c r="G378" s="107"/>
      <c r="H378" s="107"/>
      <c r="I378" s="107"/>
      <c r="J378" s="320"/>
      <c r="K378" s="107"/>
      <c r="L378" s="107"/>
      <c r="M378" s="354"/>
      <c r="N378" s="354"/>
      <c r="O378" s="107"/>
      <c r="P378" s="107"/>
      <c r="Q378" s="107"/>
      <c r="R378" s="354"/>
      <c r="S378" s="107"/>
      <c r="T378" s="317"/>
      <c r="U378" s="317"/>
      <c r="V378" s="317"/>
      <c r="W378" s="317"/>
      <c r="X378" s="317"/>
      <c r="Y378" s="317"/>
      <c r="Z378" s="317"/>
    </row>
    <row r="379" ht="12.75" customHeight="1">
      <c r="A379" s="317"/>
      <c r="B379" s="317"/>
      <c r="C379" s="347" t="s">
        <v>4640</v>
      </c>
      <c r="D379" s="347"/>
      <c r="E379" s="360" t="s">
        <v>4641</v>
      </c>
      <c r="F379" s="137"/>
      <c r="G379" s="137"/>
      <c r="H379" s="137"/>
      <c r="I379" s="137"/>
      <c r="J379" s="320"/>
      <c r="K379" s="137"/>
      <c r="L379" s="137"/>
      <c r="M379" s="374"/>
      <c r="N379" s="374"/>
      <c r="O379" s="137"/>
      <c r="P379" s="137"/>
      <c r="Q379" s="137"/>
      <c r="R379" s="374"/>
      <c r="S379" s="137"/>
      <c r="T379" s="317"/>
      <c r="U379" s="317"/>
      <c r="V379" s="317"/>
      <c r="W379" s="317"/>
      <c r="X379" s="317"/>
      <c r="Y379" s="317"/>
      <c r="Z379" s="317"/>
    </row>
    <row r="380" ht="12.75" customHeight="1">
      <c r="A380" s="317"/>
      <c r="B380" s="317"/>
      <c r="C380" s="330" t="s">
        <v>4642</v>
      </c>
      <c r="D380" s="330"/>
      <c r="E380" s="350" t="s">
        <v>4643</v>
      </c>
      <c r="F380" s="107"/>
      <c r="G380" s="107"/>
      <c r="H380" s="107"/>
      <c r="I380" s="107"/>
      <c r="J380" s="320"/>
      <c r="K380" s="107"/>
      <c r="L380" s="107"/>
      <c r="M380" s="354"/>
      <c r="N380" s="354"/>
      <c r="O380" s="107"/>
      <c r="P380" s="107"/>
      <c r="Q380" s="107"/>
      <c r="R380" s="354"/>
      <c r="S380" s="107"/>
      <c r="T380" s="317"/>
      <c r="U380" s="317"/>
      <c r="V380" s="317"/>
      <c r="W380" s="317"/>
      <c r="X380" s="317"/>
      <c r="Y380" s="317"/>
      <c r="Z380" s="317"/>
    </row>
    <row r="381" ht="12.75" customHeight="1">
      <c r="A381" s="317"/>
      <c r="B381" s="317"/>
      <c r="C381" s="330" t="s">
        <v>4644</v>
      </c>
      <c r="D381" s="330"/>
      <c r="E381" s="350" t="s">
        <v>4645</v>
      </c>
      <c r="F381" s="107"/>
      <c r="G381" s="107"/>
      <c r="H381" s="107"/>
      <c r="I381" s="107"/>
      <c r="J381" s="320"/>
      <c r="K381" s="107"/>
      <c r="L381" s="107"/>
      <c r="M381" s="354"/>
      <c r="N381" s="354"/>
      <c r="O381" s="107"/>
      <c r="P381" s="107"/>
      <c r="Q381" s="107"/>
      <c r="R381" s="354"/>
      <c r="S381" s="107"/>
      <c r="T381" s="317"/>
      <c r="U381" s="317"/>
      <c r="V381" s="317"/>
      <c r="W381" s="317"/>
      <c r="X381" s="317"/>
      <c r="Y381" s="317"/>
      <c r="Z381" s="317"/>
    </row>
    <row r="382" ht="12.75" customHeight="1">
      <c r="A382" s="317"/>
      <c r="B382" s="317"/>
      <c r="C382" s="330" t="s">
        <v>4646</v>
      </c>
      <c r="D382" s="330"/>
      <c r="E382" s="350" t="s">
        <v>4647</v>
      </c>
      <c r="F382" s="107"/>
      <c r="G382" s="107"/>
      <c r="H382" s="107"/>
      <c r="I382" s="107"/>
      <c r="J382" s="320"/>
      <c r="K382" s="107"/>
      <c r="L382" s="107"/>
      <c r="M382" s="354"/>
      <c r="N382" s="354"/>
      <c r="O382" s="107"/>
      <c r="P382" s="107"/>
      <c r="Q382" s="107"/>
      <c r="R382" s="354"/>
      <c r="S382" s="107"/>
      <c r="T382" s="317"/>
      <c r="U382" s="317"/>
      <c r="V382" s="317"/>
      <c r="W382" s="317"/>
      <c r="X382" s="317"/>
      <c r="Y382" s="317"/>
      <c r="Z382" s="317"/>
    </row>
    <row r="383" ht="12.75" customHeight="1">
      <c r="A383" s="317"/>
      <c r="B383" s="317"/>
      <c r="C383" s="330" t="s">
        <v>4648</v>
      </c>
      <c r="D383" s="330"/>
      <c r="E383" s="350" t="s">
        <v>4649</v>
      </c>
      <c r="F383" s="107"/>
      <c r="G383" s="107"/>
      <c r="H383" s="107"/>
      <c r="I383" s="107"/>
      <c r="J383" s="320"/>
      <c r="K383" s="107"/>
      <c r="L383" s="107"/>
      <c r="M383" s="354"/>
      <c r="N383" s="354"/>
      <c r="O383" s="107"/>
      <c r="P383" s="107"/>
      <c r="Q383" s="107"/>
      <c r="R383" s="354"/>
      <c r="S383" s="107"/>
      <c r="T383" s="317"/>
      <c r="U383" s="317"/>
      <c r="V383" s="317"/>
      <c r="W383" s="317"/>
      <c r="X383" s="317"/>
      <c r="Y383" s="317"/>
      <c r="Z383" s="317"/>
    </row>
    <row r="384" ht="12.75" customHeight="1">
      <c r="A384" s="317"/>
      <c r="B384" s="317"/>
      <c r="C384" s="330" t="s">
        <v>4650</v>
      </c>
      <c r="D384" s="330"/>
      <c r="E384" s="350" t="s">
        <v>4651</v>
      </c>
      <c r="F384" s="107"/>
      <c r="G384" s="107"/>
      <c r="H384" s="107"/>
      <c r="I384" s="107"/>
      <c r="J384" s="320"/>
      <c r="K384" s="107"/>
      <c r="L384" s="107"/>
      <c r="M384" s="354"/>
      <c r="N384" s="354"/>
      <c r="O384" s="107"/>
      <c r="P384" s="107"/>
      <c r="Q384" s="107"/>
      <c r="R384" s="354"/>
      <c r="S384" s="107"/>
      <c r="T384" s="317"/>
      <c r="U384" s="317"/>
      <c r="V384" s="317"/>
      <c r="W384" s="317"/>
      <c r="X384" s="317"/>
      <c r="Y384" s="317"/>
      <c r="Z384" s="317"/>
    </row>
    <row r="385" ht="12.75" customHeight="1">
      <c r="A385" s="317"/>
      <c r="B385" s="317"/>
      <c r="C385" s="330" t="s">
        <v>4652</v>
      </c>
      <c r="D385" s="330"/>
      <c r="E385" s="350" t="s">
        <v>4653</v>
      </c>
      <c r="F385" s="107"/>
      <c r="G385" s="107"/>
      <c r="H385" s="107"/>
      <c r="I385" s="107"/>
      <c r="J385" s="320"/>
      <c r="K385" s="107"/>
      <c r="L385" s="107"/>
      <c r="M385" s="354"/>
      <c r="N385" s="354"/>
      <c r="O385" s="107"/>
      <c r="P385" s="107"/>
      <c r="Q385" s="107"/>
      <c r="R385" s="354"/>
      <c r="S385" s="107"/>
      <c r="T385" s="317"/>
      <c r="U385" s="317"/>
      <c r="V385" s="317"/>
      <c r="W385" s="317"/>
      <c r="X385" s="317"/>
      <c r="Y385" s="317"/>
      <c r="Z385" s="317"/>
    </row>
    <row r="386" ht="12.75" customHeight="1">
      <c r="A386" s="317"/>
      <c r="B386" s="317"/>
      <c r="C386" s="330" t="s">
        <v>4654</v>
      </c>
      <c r="D386" s="330"/>
      <c r="E386" s="350" t="s">
        <v>4655</v>
      </c>
      <c r="F386" s="107"/>
      <c r="G386" s="107"/>
      <c r="H386" s="107"/>
      <c r="I386" s="107"/>
      <c r="J386" s="320"/>
      <c r="K386" s="107"/>
      <c r="L386" s="107"/>
      <c r="M386" s="354"/>
      <c r="N386" s="354"/>
      <c r="O386" s="107"/>
      <c r="P386" s="107"/>
      <c r="Q386" s="107"/>
      <c r="R386" s="354"/>
      <c r="S386" s="107"/>
      <c r="T386" s="317"/>
      <c r="U386" s="317"/>
      <c r="V386" s="317"/>
      <c r="W386" s="317"/>
      <c r="X386" s="317"/>
      <c r="Y386" s="317"/>
      <c r="Z386" s="317"/>
    </row>
    <row r="387" ht="12.75" customHeight="1">
      <c r="A387" s="317"/>
      <c r="B387" s="317"/>
      <c r="C387" s="330" t="s">
        <v>4656</v>
      </c>
      <c r="D387" s="330"/>
      <c r="E387" s="350" t="s">
        <v>4657</v>
      </c>
      <c r="F387" s="107"/>
      <c r="G387" s="107"/>
      <c r="H387" s="107"/>
      <c r="I387" s="107"/>
      <c r="J387" s="320"/>
      <c r="K387" s="107"/>
      <c r="L387" s="107"/>
      <c r="M387" s="354"/>
      <c r="N387" s="354"/>
      <c r="O387" s="107"/>
      <c r="P387" s="107"/>
      <c r="Q387" s="107"/>
      <c r="R387" s="354"/>
      <c r="S387" s="107"/>
      <c r="T387" s="317"/>
      <c r="U387" s="317"/>
      <c r="V387" s="317"/>
      <c r="W387" s="317"/>
      <c r="X387" s="317"/>
      <c r="Y387" s="317"/>
      <c r="Z387" s="317"/>
    </row>
    <row r="388" ht="12.75" customHeight="1">
      <c r="A388" s="317"/>
      <c r="B388" s="317"/>
      <c r="C388" s="330" t="s">
        <v>4658</v>
      </c>
      <c r="D388" s="330"/>
      <c r="E388" s="350" t="s">
        <v>4659</v>
      </c>
      <c r="F388" s="107"/>
      <c r="G388" s="107"/>
      <c r="H388" s="107"/>
      <c r="I388" s="107"/>
      <c r="J388" s="320"/>
      <c r="K388" s="107"/>
      <c r="L388" s="107"/>
      <c r="M388" s="354"/>
      <c r="N388" s="354"/>
      <c r="O388" s="107"/>
      <c r="P388" s="107"/>
      <c r="Q388" s="107"/>
      <c r="R388" s="354"/>
      <c r="S388" s="107"/>
      <c r="T388" s="317"/>
      <c r="U388" s="317"/>
      <c r="V388" s="317"/>
      <c r="W388" s="317"/>
      <c r="X388" s="317"/>
      <c r="Y388" s="317"/>
      <c r="Z388" s="317"/>
    </row>
    <row r="389" ht="12.75" customHeight="1">
      <c r="A389" s="317"/>
      <c r="B389" s="317"/>
      <c r="C389" s="330" t="s">
        <v>4660</v>
      </c>
      <c r="D389" s="330"/>
      <c r="E389" s="350" t="s">
        <v>4661</v>
      </c>
      <c r="F389" s="107"/>
      <c r="G389" s="107"/>
      <c r="H389" s="107"/>
      <c r="I389" s="107"/>
      <c r="J389" s="320"/>
      <c r="K389" s="107"/>
      <c r="L389" s="107"/>
      <c r="M389" s="354"/>
      <c r="N389" s="354"/>
      <c r="O389" s="107"/>
      <c r="P389" s="107"/>
      <c r="Q389" s="107"/>
      <c r="R389" s="354"/>
      <c r="S389" s="107"/>
      <c r="T389" s="317"/>
      <c r="U389" s="317"/>
      <c r="V389" s="317"/>
      <c r="W389" s="317"/>
      <c r="X389" s="317"/>
      <c r="Y389" s="317"/>
      <c r="Z389" s="317"/>
    </row>
    <row r="390" ht="12.75" customHeight="1">
      <c r="A390" s="317"/>
      <c r="B390" s="317"/>
      <c r="C390" s="330" t="s">
        <v>4662</v>
      </c>
      <c r="D390" s="330"/>
      <c r="E390" s="350" t="s">
        <v>4663</v>
      </c>
      <c r="F390" s="107"/>
      <c r="G390" s="107"/>
      <c r="H390" s="107"/>
      <c r="I390" s="107"/>
      <c r="J390" s="353"/>
      <c r="K390" s="107"/>
      <c r="L390" s="107"/>
      <c r="M390" s="354"/>
      <c r="N390" s="354"/>
      <c r="O390" s="107"/>
      <c r="P390" s="107"/>
      <c r="Q390" s="107"/>
      <c r="R390" s="354"/>
      <c r="S390" s="107"/>
      <c r="T390" s="317"/>
      <c r="U390" s="317"/>
      <c r="V390" s="317"/>
      <c r="W390" s="317"/>
      <c r="X390" s="317"/>
      <c r="Y390" s="317"/>
      <c r="Z390" s="317"/>
    </row>
    <row r="391" ht="12.75" customHeight="1">
      <c r="A391" s="317"/>
      <c r="B391" s="317"/>
      <c r="C391" s="330" t="s">
        <v>4664</v>
      </c>
      <c r="D391" s="330"/>
      <c r="E391" s="350" t="s">
        <v>4665</v>
      </c>
      <c r="F391" s="107"/>
      <c r="G391" s="107"/>
      <c r="H391" s="107"/>
      <c r="I391" s="107"/>
      <c r="J391" s="353"/>
      <c r="K391" s="107"/>
      <c r="L391" s="107"/>
      <c r="M391" s="354"/>
      <c r="N391" s="354"/>
      <c r="O391" s="107"/>
      <c r="P391" s="107"/>
      <c r="Q391" s="107"/>
      <c r="R391" s="354"/>
      <c r="S391" s="107"/>
      <c r="T391" s="317"/>
      <c r="U391" s="317"/>
      <c r="V391" s="317"/>
      <c r="W391" s="317"/>
      <c r="X391" s="317"/>
      <c r="Y391" s="317"/>
      <c r="Z391" s="317"/>
    </row>
    <row r="392" ht="12.75" customHeight="1">
      <c r="A392" s="317"/>
      <c r="B392" s="317"/>
      <c r="C392" s="330" t="s">
        <v>4666</v>
      </c>
      <c r="D392" s="330"/>
      <c r="E392" s="350" t="s">
        <v>4667</v>
      </c>
      <c r="F392" s="107"/>
      <c r="G392" s="107"/>
      <c r="H392" s="107"/>
      <c r="I392" s="107"/>
      <c r="J392" s="353"/>
      <c r="K392" s="107"/>
      <c r="L392" s="107"/>
      <c r="M392" s="354"/>
      <c r="N392" s="354"/>
      <c r="O392" s="107"/>
      <c r="P392" s="107"/>
      <c r="Q392" s="107"/>
      <c r="R392" s="354"/>
      <c r="S392" s="107"/>
      <c r="T392" s="317"/>
      <c r="U392" s="317"/>
      <c r="V392" s="317"/>
      <c r="W392" s="317"/>
      <c r="X392" s="317"/>
      <c r="Y392" s="317"/>
      <c r="Z392" s="317"/>
    </row>
    <row r="393" ht="12.75" customHeight="1">
      <c r="A393" s="317"/>
      <c r="B393" s="317"/>
      <c r="C393" s="330" t="s">
        <v>4668</v>
      </c>
      <c r="D393" s="330"/>
      <c r="E393" s="350" t="s">
        <v>4669</v>
      </c>
      <c r="F393" s="107"/>
      <c r="G393" s="107"/>
      <c r="H393" s="107"/>
      <c r="I393" s="107"/>
      <c r="J393" s="353"/>
      <c r="K393" s="107"/>
      <c r="L393" s="107"/>
      <c r="M393" s="354"/>
      <c r="N393" s="354"/>
      <c r="O393" s="107"/>
      <c r="P393" s="107"/>
      <c r="Q393" s="107"/>
      <c r="R393" s="354"/>
      <c r="S393" s="107"/>
      <c r="T393" s="317"/>
      <c r="U393" s="317"/>
      <c r="V393" s="317"/>
      <c r="W393" s="317"/>
      <c r="X393" s="317"/>
      <c r="Y393" s="317"/>
      <c r="Z393" s="317"/>
    </row>
    <row r="394" ht="12.75" customHeight="1">
      <c r="A394" s="317"/>
      <c r="B394" s="317"/>
      <c r="C394" s="330" t="s">
        <v>4670</v>
      </c>
      <c r="D394" s="330"/>
      <c r="E394" s="350" t="s">
        <v>4671</v>
      </c>
      <c r="F394" s="107"/>
      <c r="G394" s="107"/>
      <c r="H394" s="107"/>
      <c r="I394" s="107"/>
      <c r="J394" s="353"/>
      <c r="K394" s="107"/>
      <c r="L394" s="107"/>
      <c r="M394" s="354"/>
      <c r="N394" s="354"/>
      <c r="O394" s="107"/>
      <c r="P394" s="107"/>
      <c r="Q394" s="107"/>
      <c r="R394" s="354"/>
      <c r="S394" s="107"/>
      <c r="T394" s="317"/>
      <c r="U394" s="317"/>
      <c r="V394" s="317"/>
      <c r="W394" s="317"/>
      <c r="X394" s="317"/>
      <c r="Y394" s="317"/>
      <c r="Z394" s="317"/>
    </row>
    <row r="395" ht="12.75" customHeight="1">
      <c r="A395" s="317"/>
      <c r="B395" s="317"/>
      <c r="C395" s="330" t="s">
        <v>4672</v>
      </c>
      <c r="D395" s="330"/>
      <c r="E395" s="350" t="s">
        <v>4673</v>
      </c>
      <c r="F395" s="107"/>
      <c r="G395" s="107"/>
      <c r="H395" s="107"/>
      <c r="I395" s="107"/>
      <c r="J395" s="353"/>
      <c r="K395" s="107"/>
      <c r="L395" s="107"/>
      <c r="M395" s="354"/>
      <c r="N395" s="354"/>
      <c r="O395" s="107"/>
      <c r="P395" s="107"/>
      <c r="Q395" s="107"/>
      <c r="R395" s="354"/>
      <c r="S395" s="107"/>
      <c r="T395" s="317"/>
      <c r="U395" s="317"/>
      <c r="V395" s="317"/>
      <c r="W395" s="317"/>
      <c r="X395" s="317"/>
      <c r="Y395" s="317"/>
      <c r="Z395" s="317"/>
    </row>
    <row r="396" ht="12.75" customHeight="1">
      <c r="A396" s="317"/>
      <c r="B396" s="317"/>
      <c r="C396" s="330" t="s">
        <v>4674</v>
      </c>
      <c r="D396" s="330"/>
      <c r="E396" s="350" t="s">
        <v>4675</v>
      </c>
      <c r="F396" s="107"/>
      <c r="G396" s="107"/>
      <c r="H396" s="107"/>
      <c r="I396" s="107"/>
      <c r="J396" s="353"/>
      <c r="K396" s="107"/>
      <c r="L396" s="107"/>
      <c r="M396" s="354"/>
      <c r="N396" s="354"/>
      <c r="O396" s="107"/>
      <c r="P396" s="107"/>
      <c r="Q396" s="107"/>
      <c r="R396" s="354"/>
      <c r="S396" s="107"/>
      <c r="T396" s="317"/>
      <c r="U396" s="317"/>
      <c r="V396" s="317"/>
      <c r="W396" s="317"/>
      <c r="X396" s="317"/>
      <c r="Y396" s="317"/>
      <c r="Z396" s="317"/>
    </row>
    <row r="397" ht="12.75" customHeight="1">
      <c r="A397" s="317"/>
      <c r="B397" s="317"/>
      <c r="C397" s="330" t="s">
        <v>4676</v>
      </c>
      <c r="D397" s="330"/>
      <c r="E397" s="350" t="s">
        <v>4677</v>
      </c>
      <c r="F397" s="107"/>
      <c r="G397" s="107"/>
      <c r="H397" s="107"/>
      <c r="I397" s="107"/>
      <c r="J397" s="353"/>
      <c r="K397" s="107"/>
      <c r="L397" s="107"/>
      <c r="M397" s="354"/>
      <c r="N397" s="354"/>
      <c r="O397" s="107"/>
      <c r="P397" s="107"/>
      <c r="Q397" s="107"/>
      <c r="R397" s="354"/>
      <c r="S397" s="107"/>
      <c r="T397" s="317"/>
      <c r="U397" s="317"/>
      <c r="V397" s="317"/>
      <c r="W397" s="317"/>
      <c r="X397" s="317"/>
      <c r="Y397" s="317"/>
      <c r="Z397" s="317"/>
    </row>
    <row r="398" ht="12.75" customHeight="1">
      <c r="A398" s="317"/>
      <c r="B398" s="317"/>
      <c r="C398" s="330" t="s">
        <v>4678</v>
      </c>
      <c r="D398" s="330"/>
      <c r="E398" s="350" t="s">
        <v>4679</v>
      </c>
      <c r="F398" s="107"/>
      <c r="G398" s="107"/>
      <c r="H398" s="107"/>
      <c r="I398" s="107"/>
      <c r="J398" s="353"/>
      <c r="K398" s="107"/>
      <c r="L398" s="107"/>
      <c r="M398" s="354"/>
      <c r="N398" s="354"/>
      <c r="O398" s="107"/>
      <c r="P398" s="107"/>
      <c r="Q398" s="107"/>
      <c r="R398" s="354"/>
      <c r="S398" s="107"/>
      <c r="T398" s="317"/>
      <c r="U398" s="317"/>
      <c r="V398" s="317"/>
      <c r="W398" s="317"/>
      <c r="X398" s="317"/>
      <c r="Y398" s="317"/>
      <c r="Z398" s="317"/>
    </row>
    <row r="399" ht="12.75" customHeight="1">
      <c r="A399" s="317"/>
      <c r="B399" s="317"/>
      <c r="C399" s="347" t="s">
        <v>4680</v>
      </c>
      <c r="D399" s="347"/>
      <c r="E399" s="360" t="s">
        <v>4681</v>
      </c>
      <c r="F399" s="137"/>
      <c r="G399" s="137"/>
      <c r="H399" s="137"/>
      <c r="I399" s="137"/>
      <c r="J399" s="373"/>
      <c r="K399" s="137"/>
      <c r="L399" s="137"/>
      <c r="M399" s="374"/>
      <c r="N399" s="374"/>
      <c r="O399" s="137"/>
      <c r="P399" s="137"/>
      <c r="Q399" s="137"/>
      <c r="R399" s="374"/>
      <c r="S399" s="137"/>
      <c r="T399" s="317"/>
      <c r="U399" s="317"/>
      <c r="V399" s="317"/>
      <c r="W399" s="317"/>
      <c r="X399" s="317"/>
      <c r="Y399" s="317"/>
      <c r="Z399" s="317"/>
    </row>
    <row r="400" ht="12.75" customHeight="1">
      <c r="A400" s="317"/>
      <c r="B400" s="317"/>
      <c r="C400" s="386"/>
      <c r="D400" s="386"/>
      <c r="E400" s="386"/>
      <c r="F400" s="317"/>
      <c r="G400" s="317"/>
      <c r="H400" s="317"/>
      <c r="I400" s="317"/>
      <c r="J400" s="320"/>
      <c r="K400" s="317"/>
      <c r="L400" s="317"/>
      <c r="M400" s="326"/>
      <c r="N400" s="326"/>
      <c r="O400" s="317"/>
      <c r="P400" s="317"/>
      <c r="Q400" s="317"/>
      <c r="R400" s="326"/>
      <c r="S400" s="317"/>
      <c r="T400" s="317"/>
      <c r="U400" s="317"/>
      <c r="V400" s="317"/>
      <c r="W400" s="317"/>
      <c r="X400" s="317"/>
      <c r="Y400" s="317"/>
      <c r="Z400" s="317"/>
    </row>
    <row r="401" ht="12.75" customHeight="1">
      <c r="A401" s="317"/>
      <c r="B401" s="317"/>
      <c r="C401" s="386"/>
      <c r="D401" s="386"/>
      <c r="E401" s="386"/>
      <c r="F401" s="317"/>
      <c r="G401" s="317"/>
      <c r="H401" s="317"/>
      <c r="I401" s="317"/>
      <c r="J401" s="320"/>
      <c r="K401" s="317"/>
      <c r="L401" s="317"/>
      <c r="M401" s="326"/>
      <c r="N401" s="326"/>
      <c r="O401" s="317"/>
      <c r="P401" s="317"/>
      <c r="Q401" s="317"/>
      <c r="R401" s="326"/>
      <c r="S401" s="317"/>
      <c r="T401" s="317"/>
      <c r="U401" s="317"/>
      <c r="V401" s="317"/>
      <c r="W401" s="317"/>
      <c r="X401" s="317"/>
      <c r="Y401" s="317"/>
      <c r="Z401" s="317"/>
    </row>
    <row r="402" ht="12.75" customHeight="1">
      <c r="A402" s="317"/>
      <c r="B402" s="317"/>
      <c r="C402" s="386"/>
      <c r="D402" s="386"/>
      <c r="E402" s="386"/>
      <c r="F402" s="317"/>
      <c r="G402" s="317"/>
      <c r="H402" s="317"/>
      <c r="I402" s="317"/>
      <c r="J402" s="320"/>
      <c r="K402" s="317"/>
      <c r="L402" s="317"/>
      <c r="M402" s="326"/>
      <c r="N402" s="326"/>
      <c r="O402" s="317"/>
      <c r="P402" s="317"/>
      <c r="Q402" s="317"/>
      <c r="R402" s="326"/>
      <c r="S402" s="317"/>
      <c r="T402" s="317"/>
      <c r="U402" s="317"/>
      <c r="V402" s="317"/>
      <c r="W402" s="317"/>
      <c r="X402" s="317"/>
      <c r="Y402" s="317"/>
      <c r="Z402" s="317"/>
    </row>
    <row r="403" ht="12.75" customHeight="1">
      <c r="A403" s="317"/>
      <c r="B403" s="317"/>
      <c r="C403" s="386"/>
      <c r="D403" s="386"/>
      <c r="E403" s="386"/>
      <c r="F403" s="317"/>
      <c r="G403" s="317"/>
      <c r="H403" s="317"/>
      <c r="I403" s="317"/>
      <c r="J403" s="320"/>
      <c r="K403" s="317"/>
      <c r="L403" s="317"/>
      <c r="M403" s="326"/>
      <c r="N403" s="326"/>
      <c r="O403" s="317"/>
      <c r="P403" s="317"/>
      <c r="Q403" s="317"/>
      <c r="R403" s="326"/>
      <c r="S403" s="317"/>
      <c r="T403" s="317"/>
      <c r="U403" s="317"/>
      <c r="V403" s="317"/>
      <c r="W403" s="317"/>
      <c r="X403" s="317"/>
      <c r="Y403" s="317"/>
      <c r="Z403" s="317"/>
    </row>
    <row r="404" ht="12.75" customHeight="1">
      <c r="A404" s="317"/>
      <c r="B404" s="317"/>
      <c r="C404" s="386"/>
      <c r="D404" s="386"/>
      <c r="E404" s="386"/>
      <c r="F404" s="317"/>
      <c r="G404" s="317"/>
      <c r="H404" s="317"/>
      <c r="I404" s="317"/>
      <c r="J404" s="320"/>
      <c r="K404" s="317"/>
      <c r="L404" s="317"/>
      <c r="M404" s="326"/>
      <c r="N404" s="326"/>
      <c r="O404" s="317"/>
      <c r="P404" s="317"/>
      <c r="Q404" s="317"/>
      <c r="R404" s="326"/>
      <c r="S404" s="317"/>
      <c r="T404" s="317"/>
      <c r="U404" s="317"/>
      <c r="V404" s="317"/>
      <c r="W404" s="317"/>
      <c r="X404" s="317"/>
      <c r="Y404" s="317"/>
      <c r="Z404" s="317"/>
    </row>
    <row r="405" ht="12.75" customHeight="1">
      <c r="A405" s="317"/>
      <c r="B405" s="317"/>
      <c r="C405" s="386"/>
      <c r="D405" s="386"/>
      <c r="E405" s="386"/>
      <c r="F405" s="317"/>
      <c r="G405" s="317"/>
      <c r="H405" s="317"/>
      <c r="I405" s="317"/>
      <c r="J405" s="320"/>
      <c r="K405" s="317"/>
      <c r="L405" s="317"/>
      <c r="M405" s="326"/>
      <c r="N405" s="326"/>
      <c r="O405" s="317"/>
      <c r="P405" s="317"/>
      <c r="Q405" s="317"/>
      <c r="R405" s="326"/>
      <c r="S405" s="317"/>
      <c r="T405" s="317"/>
      <c r="U405" s="317"/>
      <c r="V405" s="317"/>
      <c r="W405" s="317"/>
      <c r="X405" s="317"/>
      <c r="Y405" s="317"/>
      <c r="Z405" s="317"/>
    </row>
    <row r="406" ht="12.75" customHeight="1">
      <c r="A406" s="317"/>
      <c r="B406" s="317"/>
      <c r="C406" s="386"/>
      <c r="D406" s="386"/>
      <c r="E406" s="386"/>
      <c r="F406" s="317"/>
      <c r="G406" s="317"/>
      <c r="H406" s="317"/>
      <c r="I406" s="317"/>
      <c r="J406" s="320"/>
      <c r="K406" s="317"/>
      <c r="L406" s="317"/>
      <c r="M406" s="326"/>
      <c r="N406" s="326"/>
      <c r="O406" s="317"/>
      <c r="P406" s="317"/>
      <c r="Q406" s="317"/>
      <c r="R406" s="326"/>
      <c r="S406" s="317"/>
      <c r="T406" s="317"/>
      <c r="U406" s="317"/>
      <c r="V406" s="317"/>
      <c r="W406" s="317"/>
      <c r="X406" s="317"/>
      <c r="Y406" s="317"/>
      <c r="Z406" s="317"/>
    </row>
    <row r="407" ht="12.75" customHeight="1">
      <c r="A407" s="317"/>
      <c r="B407" s="317"/>
      <c r="C407" s="386"/>
      <c r="D407" s="386"/>
      <c r="E407" s="386"/>
      <c r="F407" s="317"/>
      <c r="G407" s="317"/>
      <c r="H407" s="317"/>
      <c r="I407" s="317"/>
      <c r="J407" s="320"/>
      <c r="K407" s="317"/>
      <c r="L407" s="317"/>
      <c r="M407" s="326"/>
      <c r="N407" s="326"/>
      <c r="O407" s="317"/>
      <c r="P407" s="317"/>
      <c r="Q407" s="317"/>
      <c r="R407" s="326"/>
      <c r="S407" s="317"/>
      <c r="T407" s="317"/>
      <c r="U407" s="317"/>
      <c r="V407" s="317"/>
      <c r="W407" s="317"/>
      <c r="X407" s="317"/>
      <c r="Y407" s="317"/>
      <c r="Z407" s="317"/>
    </row>
    <row r="408" ht="12.75" customHeight="1">
      <c r="A408" s="317"/>
      <c r="B408" s="317"/>
      <c r="C408" s="386"/>
      <c r="D408" s="386"/>
      <c r="E408" s="386"/>
      <c r="F408" s="317"/>
      <c r="G408" s="317"/>
      <c r="H408" s="317"/>
      <c r="I408" s="317"/>
      <c r="J408" s="320"/>
      <c r="K408" s="317"/>
      <c r="L408" s="317"/>
      <c r="M408" s="326"/>
      <c r="N408" s="326"/>
      <c r="O408" s="317"/>
      <c r="P408" s="317"/>
      <c r="Q408" s="317"/>
      <c r="R408" s="326"/>
      <c r="S408" s="317"/>
      <c r="T408" s="317"/>
      <c r="U408" s="317"/>
      <c r="V408" s="317"/>
      <c r="W408" s="317"/>
      <c r="X408" s="317"/>
      <c r="Y408" s="317"/>
      <c r="Z408" s="317"/>
    </row>
    <row r="409" ht="12.75" customHeight="1">
      <c r="A409" s="317"/>
      <c r="B409" s="317"/>
      <c r="C409" s="386"/>
      <c r="D409" s="386"/>
      <c r="E409" s="386"/>
      <c r="F409" s="317"/>
      <c r="G409" s="317"/>
      <c r="H409" s="317"/>
      <c r="I409" s="317"/>
      <c r="J409" s="320"/>
      <c r="K409" s="317"/>
      <c r="L409" s="317"/>
      <c r="M409" s="326"/>
      <c r="N409" s="326"/>
      <c r="O409" s="317"/>
      <c r="P409" s="317"/>
      <c r="Q409" s="317"/>
      <c r="R409" s="326"/>
      <c r="S409" s="317"/>
      <c r="T409" s="317"/>
      <c r="U409" s="317"/>
      <c r="V409" s="317"/>
      <c r="W409" s="317"/>
      <c r="X409" s="317"/>
      <c r="Y409" s="317"/>
      <c r="Z409" s="317"/>
    </row>
    <row r="410" ht="12.75" customHeight="1">
      <c r="A410" s="317"/>
      <c r="B410" s="317"/>
      <c r="C410" s="386"/>
      <c r="D410" s="386"/>
      <c r="E410" s="386"/>
      <c r="F410" s="317"/>
      <c r="G410" s="317"/>
      <c r="H410" s="317"/>
      <c r="I410" s="317"/>
      <c r="J410" s="320"/>
      <c r="K410" s="317"/>
      <c r="L410" s="317"/>
      <c r="M410" s="326"/>
      <c r="N410" s="326"/>
      <c r="O410" s="317"/>
      <c r="P410" s="317"/>
      <c r="Q410" s="317"/>
      <c r="R410" s="326"/>
      <c r="S410" s="317"/>
      <c r="T410" s="317"/>
      <c r="U410" s="317"/>
      <c r="V410" s="317"/>
      <c r="W410" s="317"/>
      <c r="X410" s="317"/>
      <c r="Y410" s="317"/>
      <c r="Z410" s="317"/>
    </row>
    <row r="411" ht="12.75" customHeight="1">
      <c r="A411" s="317"/>
      <c r="B411" s="317"/>
      <c r="C411" s="386"/>
      <c r="D411" s="386"/>
      <c r="E411" s="386"/>
      <c r="F411" s="317"/>
      <c r="G411" s="317"/>
      <c r="H411" s="317"/>
      <c r="I411" s="317"/>
      <c r="J411" s="320"/>
      <c r="K411" s="317"/>
      <c r="L411" s="317"/>
      <c r="M411" s="326"/>
      <c r="N411" s="326"/>
      <c r="O411" s="317"/>
      <c r="P411" s="317"/>
      <c r="Q411" s="317"/>
      <c r="R411" s="326"/>
      <c r="S411" s="317"/>
      <c r="T411" s="317"/>
      <c r="U411" s="317"/>
      <c r="V411" s="317"/>
      <c r="W411" s="317"/>
      <c r="X411" s="317"/>
      <c r="Y411" s="317"/>
      <c r="Z411" s="317"/>
    </row>
    <row r="412" ht="12.75" customHeight="1">
      <c r="A412" s="317"/>
      <c r="B412" s="317"/>
      <c r="C412" s="386"/>
      <c r="D412" s="386"/>
      <c r="E412" s="386"/>
      <c r="F412" s="317"/>
      <c r="G412" s="317"/>
      <c r="H412" s="317"/>
      <c r="I412" s="317"/>
      <c r="J412" s="320"/>
      <c r="K412" s="317"/>
      <c r="L412" s="317"/>
      <c r="M412" s="326"/>
      <c r="N412" s="326"/>
      <c r="O412" s="317"/>
      <c r="P412" s="317"/>
      <c r="Q412" s="317"/>
      <c r="R412" s="326"/>
      <c r="S412" s="317"/>
      <c r="T412" s="317"/>
      <c r="U412" s="317"/>
      <c r="V412" s="317"/>
      <c r="W412" s="317"/>
      <c r="X412" s="317"/>
      <c r="Y412" s="317"/>
      <c r="Z412" s="317"/>
    </row>
    <row r="413" ht="12.75" customHeight="1">
      <c r="A413" s="317"/>
      <c r="B413" s="317"/>
      <c r="C413" s="386"/>
      <c r="D413" s="386"/>
      <c r="E413" s="386"/>
      <c r="F413" s="317"/>
      <c r="G413" s="317"/>
      <c r="H413" s="317"/>
      <c r="I413" s="317"/>
      <c r="J413" s="320"/>
      <c r="K413" s="317"/>
      <c r="L413" s="317"/>
      <c r="M413" s="326"/>
      <c r="N413" s="326"/>
      <c r="O413" s="317"/>
      <c r="P413" s="317"/>
      <c r="Q413" s="317"/>
      <c r="R413" s="326"/>
      <c r="S413" s="317"/>
      <c r="T413" s="317"/>
      <c r="U413" s="317"/>
      <c r="V413" s="317"/>
      <c r="W413" s="317"/>
      <c r="X413" s="317"/>
      <c r="Y413" s="317"/>
      <c r="Z413" s="317"/>
    </row>
    <row r="414" ht="12.75" customHeight="1">
      <c r="A414" s="317"/>
      <c r="B414" s="317"/>
      <c r="C414" s="386"/>
      <c r="D414" s="386"/>
      <c r="E414" s="386"/>
      <c r="F414" s="317"/>
      <c r="G414" s="317"/>
      <c r="H414" s="317"/>
      <c r="I414" s="317"/>
      <c r="J414" s="320"/>
      <c r="K414" s="317"/>
      <c r="L414" s="317"/>
      <c r="M414" s="326"/>
      <c r="N414" s="326"/>
      <c r="O414" s="317"/>
      <c r="P414" s="317"/>
      <c r="Q414" s="317"/>
      <c r="R414" s="326"/>
      <c r="S414" s="317"/>
      <c r="T414" s="317"/>
      <c r="U414" s="317"/>
      <c r="V414" s="317"/>
      <c r="W414" s="317"/>
      <c r="X414" s="317"/>
      <c r="Y414" s="317"/>
      <c r="Z414" s="317"/>
    </row>
    <row r="415" ht="12.75" customHeight="1">
      <c r="A415" s="317"/>
      <c r="B415" s="317"/>
      <c r="C415" s="386"/>
      <c r="D415" s="386"/>
      <c r="E415" s="386"/>
      <c r="F415" s="317"/>
      <c r="G415" s="317"/>
      <c r="H415" s="317"/>
      <c r="I415" s="317"/>
      <c r="J415" s="320"/>
      <c r="K415" s="317"/>
      <c r="L415" s="317"/>
      <c r="M415" s="326"/>
      <c r="N415" s="326"/>
      <c r="O415" s="317"/>
      <c r="P415" s="317"/>
      <c r="Q415" s="317"/>
      <c r="R415" s="326"/>
      <c r="S415" s="317"/>
      <c r="T415" s="317"/>
      <c r="U415" s="317"/>
      <c r="V415" s="317"/>
      <c r="W415" s="317"/>
      <c r="X415" s="317"/>
      <c r="Y415" s="317"/>
      <c r="Z415" s="317"/>
    </row>
    <row r="416" ht="12.75" customHeight="1">
      <c r="A416" s="317"/>
      <c r="B416" s="317"/>
      <c r="C416" s="386"/>
      <c r="D416" s="386"/>
      <c r="E416" s="386"/>
      <c r="F416" s="317"/>
      <c r="G416" s="317"/>
      <c r="H416" s="317"/>
      <c r="I416" s="317"/>
      <c r="J416" s="320"/>
      <c r="K416" s="317"/>
      <c r="L416" s="317"/>
      <c r="M416" s="326"/>
      <c r="N416" s="326"/>
      <c r="O416" s="317"/>
      <c r="P416" s="317"/>
      <c r="Q416" s="317"/>
      <c r="R416" s="326"/>
      <c r="S416" s="317"/>
      <c r="T416" s="317"/>
      <c r="U416" s="317"/>
      <c r="V416" s="317"/>
      <c r="W416" s="317"/>
      <c r="X416" s="317"/>
      <c r="Y416" s="317"/>
      <c r="Z416" s="317"/>
    </row>
    <row r="417" ht="12.75" customHeight="1">
      <c r="A417" s="317"/>
      <c r="B417" s="317"/>
      <c r="C417" s="386"/>
      <c r="D417" s="386"/>
      <c r="E417" s="386"/>
      <c r="F417" s="317"/>
      <c r="G417" s="317"/>
      <c r="H417" s="317"/>
      <c r="I417" s="317"/>
      <c r="J417" s="320"/>
      <c r="K417" s="317"/>
      <c r="L417" s="317"/>
      <c r="M417" s="326"/>
      <c r="N417" s="326"/>
      <c r="O417" s="317"/>
      <c r="P417" s="317"/>
      <c r="Q417" s="317"/>
      <c r="R417" s="326"/>
      <c r="S417" s="317"/>
      <c r="T417" s="317"/>
      <c r="U417" s="317"/>
      <c r="V417" s="317"/>
      <c r="W417" s="317"/>
      <c r="X417" s="317"/>
      <c r="Y417" s="317"/>
      <c r="Z417" s="317"/>
    </row>
    <row r="418" ht="12.75" customHeight="1">
      <c r="A418" s="317"/>
      <c r="B418" s="317"/>
      <c r="C418" s="386"/>
      <c r="D418" s="386"/>
      <c r="E418" s="386"/>
      <c r="F418" s="317"/>
      <c r="G418" s="317"/>
      <c r="H418" s="317"/>
      <c r="I418" s="317"/>
      <c r="J418" s="320"/>
      <c r="K418" s="317"/>
      <c r="L418" s="317"/>
      <c r="M418" s="326"/>
      <c r="N418" s="326"/>
      <c r="O418" s="317"/>
      <c r="P418" s="317"/>
      <c r="Q418" s="317"/>
      <c r="R418" s="326"/>
      <c r="S418" s="317"/>
      <c r="T418" s="317"/>
      <c r="U418" s="317"/>
      <c r="V418" s="317"/>
      <c r="W418" s="317"/>
      <c r="X418" s="317"/>
      <c r="Y418" s="317"/>
      <c r="Z418" s="317"/>
    </row>
    <row r="419" ht="12.75" customHeight="1">
      <c r="A419" s="317"/>
      <c r="B419" s="317"/>
      <c r="C419" s="386"/>
      <c r="D419" s="386"/>
      <c r="E419" s="386"/>
      <c r="F419" s="317"/>
      <c r="G419" s="317"/>
      <c r="H419" s="317"/>
      <c r="I419" s="317"/>
      <c r="J419" s="320"/>
      <c r="K419" s="317"/>
      <c r="L419" s="317"/>
      <c r="M419" s="326"/>
      <c r="N419" s="326"/>
      <c r="O419" s="317"/>
      <c r="P419" s="317"/>
      <c r="Q419" s="317"/>
      <c r="R419" s="326"/>
      <c r="S419" s="317"/>
      <c r="T419" s="317"/>
      <c r="U419" s="317"/>
      <c r="V419" s="317"/>
      <c r="W419" s="317"/>
      <c r="X419" s="317"/>
      <c r="Y419" s="317"/>
      <c r="Z419" s="317"/>
    </row>
    <row r="420" ht="12.75" customHeight="1">
      <c r="A420" s="317"/>
      <c r="B420" s="317"/>
      <c r="C420" s="386"/>
      <c r="D420" s="386"/>
      <c r="E420" s="386"/>
      <c r="F420" s="317"/>
      <c r="G420" s="317"/>
      <c r="H420" s="317"/>
      <c r="I420" s="317"/>
      <c r="J420" s="320"/>
      <c r="K420" s="317"/>
      <c r="L420" s="317"/>
      <c r="M420" s="326"/>
      <c r="N420" s="326"/>
      <c r="O420" s="317"/>
      <c r="P420" s="317"/>
      <c r="Q420" s="317"/>
      <c r="R420" s="326"/>
      <c r="S420" s="317"/>
      <c r="T420" s="317"/>
      <c r="U420" s="317"/>
      <c r="V420" s="317"/>
      <c r="W420" s="317"/>
      <c r="X420" s="317"/>
      <c r="Y420" s="317"/>
      <c r="Z420" s="317"/>
    </row>
    <row r="421" ht="12.75" customHeight="1">
      <c r="A421" s="317"/>
      <c r="B421" s="317"/>
      <c r="C421" s="386"/>
      <c r="D421" s="386"/>
      <c r="E421" s="386"/>
      <c r="F421" s="317"/>
      <c r="G421" s="317"/>
      <c r="H421" s="317"/>
      <c r="I421" s="317"/>
      <c r="J421" s="320"/>
      <c r="K421" s="317"/>
      <c r="L421" s="317"/>
      <c r="M421" s="326"/>
      <c r="N421" s="326"/>
      <c r="O421" s="317"/>
      <c r="P421" s="317"/>
      <c r="Q421" s="317"/>
      <c r="R421" s="326"/>
      <c r="S421" s="317"/>
      <c r="T421" s="317"/>
      <c r="U421" s="317"/>
      <c r="V421" s="317"/>
      <c r="W421" s="317"/>
      <c r="X421" s="317"/>
      <c r="Y421" s="317"/>
      <c r="Z421" s="317"/>
    </row>
    <row r="422" ht="12.75" customHeight="1">
      <c r="A422" s="317"/>
      <c r="B422" s="317"/>
      <c r="C422" s="386"/>
      <c r="D422" s="386"/>
      <c r="E422" s="386"/>
      <c r="F422" s="317"/>
      <c r="G422" s="317"/>
      <c r="H422" s="317"/>
      <c r="I422" s="317"/>
      <c r="J422" s="320"/>
      <c r="K422" s="317"/>
      <c r="L422" s="317"/>
      <c r="M422" s="326"/>
      <c r="N422" s="326"/>
      <c r="O422" s="317"/>
      <c r="P422" s="317"/>
      <c r="Q422" s="317"/>
      <c r="R422" s="326"/>
      <c r="S422" s="317"/>
      <c r="T422" s="317"/>
      <c r="U422" s="317"/>
      <c r="V422" s="317"/>
      <c r="W422" s="317"/>
      <c r="X422" s="317"/>
      <c r="Y422" s="317"/>
      <c r="Z422" s="317"/>
    </row>
    <row r="423" ht="12.75" customHeight="1">
      <c r="A423" s="317"/>
      <c r="B423" s="317"/>
      <c r="C423" s="386"/>
      <c r="D423" s="386"/>
      <c r="E423" s="386"/>
      <c r="F423" s="317"/>
      <c r="G423" s="317"/>
      <c r="H423" s="317"/>
      <c r="I423" s="317"/>
      <c r="J423" s="320"/>
      <c r="K423" s="317"/>
      <c r="L423" s="317"/>
      <c r="M423" s="326"/>
      <c r="N423" s="326"/>
      <c r="O423" s="317"/>
      <c r="P423" s="317"/>
      <c r="Q423" s="317"/>
      <c r="R423" s="326"/>
      <c r="S423" s="317"/>
      <c r="T423" s="317"/>
      <c r="U423" s="317"/>
      <c r="V423" s="317"/>
      <c r="W423" s="317"/>
      <c r="X423" s="317"/>
      <c r="Y423" s="317"/>
      <c r="Z423" s="317"/>
    </row>
    <row r="424" ht="12.75" customHeight="1">
      <c r="A424" s="317"/>
      <c r="B424" s="317"/>
      <c r="C424" s="386"/>
      <c r="D424" s="386"/>
      <c r="E424" s="386"/>
      <c r="F424" s="317"/>
      <c r="G424" s="317"/>
      <c r="H424" s="317"/>
      <c r="I424" s="317"/>
      <c r="J424" s="320"/>
      <c r="K424" s="317"/>
      <c r="L424" s="317"/>
      <c r="M424" s="326"/>
      <c r="N424" s="326"/>
      <c r="O424" s="317"/>
      <c r="P424" s="317"/>
      <c r="Q424" s="317"/>
      <c r="R424" s="326"/>
      <c r="S424" s="317"/>
      <c r="T424" s="317"/>
      <c r="U424" s="317"/>
      <c r="V424" s="317"/>
      <c r="W424" s="317"/>
      <c r="X424" s="317"/>
      <c r="Y424" s="317"/>
      <c r="Z424" s="317"/>
    </row>
    <row r="425" ht="12.75" customHeight="1">
      <c r="A425" s="317"/>
      <c r="B425" s="317"/>
      <c r="C425" s="386"/>
      <c r="D425" s="386"/>
      <c r="E425" s="386"/>
      <c r="F425" s="317"/>
      <c r="G425" s="317"/>
      <c r="H425" s="317"/>
      <c r="I425" s="317"/>
      <c r="J425" s="320"/>
      <c r="K425" s="317"/>
      <c r="L425" s="317"/>
      <c r="M425" s="326"/>
      <c r="N425" s="326"/>
      <c r="O425" s="317"/>
      <c r="P425" s="317"/>
      <c r="Q425" s="317"/>
      <c r="R425" s="326"/>
      <c r="S425" s="317"/>
      <c r="T425" s="317"/>
      <c r="U425" s="317"/>
      <c r="V425" s="317"/>
      <c r="W425" s="317"/>
      <c r="X425" s="317"/>
      <c r="Y425" s="317"/>
      <c r="Z425" s="317"/>
    </row>
    <row r="426" ht="12.75" customHeight="1">
      <c r="A426" s="317"/>
      <c r="B426" s="317"/>
      <c r="C426" s="386"/>
      <c r="D426" s="386"/>
      <c r="E426" s="386"/>
      <c r="F426" s="317"/>
      <c r="G426" s="317"/>
      <c r="H426" s="317"/>
      <c r="I426" s="317"/>
      <c r="J426" s="320"/>
      <c r="K426" s="317"/>
      <c r="L426" s="317"/>
      <c r="M426" s="326"/>
      <c r="N426" s="326"/>
      <c r="O426" s="317"/>
      <c r="P426" s="317"/>
      <c r="Q426" s="317"/>
      <c r="R426" s="326"/>
      <c r="S426" s="317"/>
      <c r="T426" s="317"/>
      <c r="U426" s="317"/>
      <c r="V426" s="317"/>
      <c r="W426" s="317"/>
      <c r="X426" s="317"/>
      <c r="Y426" s="317"/>
      <c r="Z426" s="317"/>
    </row>
    <row r="427" ht="12.75" customHeight="1">
      <c r="A427" s="317"/>
      <c r="B427" s="317"/>
      <c r="C427" s="386"/>
      <c r="D427" s="386"/>
      <c r="E427" s="386"/>
      <c r="F427" s="317"/>
      <c r="G427" s="317"/>
      <c r="H427" s="317"/>
      <c r="I427" s="317"/>
      <c r="J427" s="320"/>
      <c r="K427" s="317"/>
      <c r="L427" s="317"/>
      <c r="M427" s="326"/>
      <c r="N427" s="326"/>
      <c r="O427" s="317"/>
      <c r="P427" s="317"/>
      <c r="Q427" s="317"/>
      <c r="R427" s="326"/>
      <c r="S427" s="317"/>
      <c r="T427" s="317"/>
      <c r="U427" s="317"/>
      <c r="V427" s="317"/>
      <c r="W427" s="317"/>
      <c r="X427" s="317"/>
      <c r="Y427" s="317"/>
      <c r="Z427" s="317"/>
    </row>
    <row r="428" ht="12.75" customHeight="1">
      <c r="A428" s="317"/>
      <c r="B428" s="317"/>
      <c r="C428" s="386"/>
      <c r="D428" s="386"/>
      <c r="E428" s="386"/>
      <c r="F428" s="317"/>
      <c r="G428" s="317"/>
      <c r="H428" s="317"/>
      <c r="I428" s="317"/>
      <c r="J428" s="320"/>
      <c r="K428" s="317"/>
      <c r="L428" s="317"/>
      <c r="M428" s="326"/>
      <c r="N428" s="326"/>
      <c r="O428" s="317"/>
      <c r="P428" s="317"/>
      <c r="Q428" s="317"/>
      <c r="R428" s="326"/>
      <c r="S428" s="317"/>
      <c r="T428" s="317"/>
      <c r="U428" s="317"/>
      <c r="V428" s="317"/>
      <c r="W428" s="317"/>
      <c r="X428" s="317"/>
      <c r="Y428" s="317"/>
      <c r="Z428" s="317"/>
    </row>
    <row r="429" ht="12.75" customHeight="1">
      <c r="A429" s="317"/>
      <c r="B429" s="317"/>
      <c r="C429" s="386"/>
      <c r="D429" s="386"/>
      <c r="E429" s="386"/>
      <c r="F429" s="317"/>
      <c r="G429" s="317"/>
      <c r="H429" s="317"/>
      <c r="I429" s="317"/>
      <c r="J429" s="320"/>
      <c r="K429" s="317"/>
      <c r="L429" s="317"/>
      <c r="M429" s="326"/>
      <c r="N429" s="326"/>
      <c r="O429" s="317"/>
      <c r="P429" s="317"/>
      <c r="Q429" s="317"/>
      <c r="R429" s="326"/>
      <c r="S429" s="317"/>
      <c r="T429" s="317"/>
      <c r="U429" s="317"/>
      <c r="V429" s="317"/>
      <c r="W429" s="317"/>
      <c r="X429" s="317"/>
      <c r="Y429" s="317"/>
      <c r="Z429" s="317"/>
    </row>
    <row r="430" ht="12.75" customHeight="1">
      <c r="A430" s="317"/>
      <c r="B430" s="317"/>
      <c r="C430" s="386"/>
      <c r="D430" s="386"/>
      <c r="E430" s="386"/>
      <c r="F430" s="317"/>
      <c r="G430" s="317"/>
      <c r="H430" s="317"/>
      <c r="I430" s="317"/>
      <c r="J430" s="320"/>
      <c r="K430" s="317"/>
      <c r="L430" s="317"/>
      <c r="M430" s="326"/>
      <c r="N430" s="326"/>
      <c r="O430" s="317"/>
      <c r="P430" s="317"/>
      <c r="Q430" s="317"/>
      <c r="R430" s="326"/>
      <c r="S430" s="317"/>
      <c r="T430" s="317"/>
      <c r="U430" s="317"/>
      <c r="V430" s="317"/>
      <c r="W430" s="317"/>
      <c r="X430" s="317"/>
      <c r="Y430" s="317"/>
      <c r="Z430" s="317"/>
    </row>
    <row r="431" ht="12.75" customHeight="1">
      <c r="A431" s="317"/>
      <c r="B431" s="317"/>
      <c r="C431" s="386"/>
      <c r="D431" s="386"/>
      <c r="E431" s="386"/>
      <c r="F431" s="317"/>
      <c r="G431" s="317"/>
      <c r="H431" s="317"/>
      <c r="I431" s="317"/>
      <c r="J431" s="320"/>
      <c r="K431" s="317"/>
      <c r="L431" s="317"/>
      <c r="M431" s="326"/>
      <c r="N431" s="326"/>
      <c r="O431" s="317"/>
      <c r="P431" s="317"/>
      <c r="Q431" s="317"/>
      <c r="R431" s="326"/>
      <c r="S431" s="317"/>
      <c r="T431" s="317"/>
      <c r="U431" s="317"/>
      <c r="V431" s="317"/>
      <c r="W431" s="317"/>
      <c r="X431" s="317"/>
      <c r="Y431" s="317"/>
      <c r="Z431" s="317"/>
    </row>
    <row r="432" ht="12.75" customHeight="1">
      <c r="A432" s="317"/>
      <c r="B432" s="317"/>
      <c r="C432" s="386"/>
      <c r="D432" s="386"/>
      <c r="E432" s="386"/>
      <c r="F432" s="317"/>
      <c r="G432" s="317"/>
      <c r="H432" s="317"/>
      <c r="I432" s="317"/>
      <c r="J432" s="320"/>
      <c r="K432" s="317"/>
      <c r="L432" s="317"/>
      <c r="M432" s="326"/>
      <c r="N432" s="326"/>
      <c r="O432" s="317"/>
      <c r="P432" s="317"/>
      <c r="Q432" s="317"/>
      <c r="R432" s="326"/>
      <c r="S432" s="317"/>
      <c r="T432" s="317"/>
      <c r="U432" s="317"/>
      <c r="V432" s="317"/>
      <c r="W432" s="317"/>
      <c r="X432" s="317"/>
      <c r="Y432" s="317"/>
      <c r="Z432" s="317"/>
    </row>
    <row r="433" ht="12.75" customHeight="1">
      <c r="A433" s="317"/>
      <c r="B433" s="317"/>
      <c r="C433" s="386"/>
      <c r="D433" s="386"/>
      <c r="E433" s="386"/>
      <c r="F433" s="317"/>
      <c r="G433" s="317"/>
      <c r="H433" s="317"/>
      <c r="I433" s="317"/>
      <c r="J433" s="320"/>
      <c r="K433" s="317"/>
      <c r="L433" s="317"/>
      <c r="M433" s="326"/>
      <c r="N433" s="326"/>
      <c r="O433" s="317"/>
      <c r="P433" s="317"/>
      <c r="Q433" s="317"/>
      <c r="R433" s="326"/>
      <c r="S433" s="317"/>
      <c r="T433" s="317"/>
      <c r="U433" s="317"/>
      <c r="V433" s="317"/>
      <c r="W433" s="317"/>
      <c r="X433" s="317"/>
      <c r="Y433" s="317"/>
      <c r="Z433" s="317"/>
    </row>
    <row r="434" ht="12.75" customHeight="1">
      <c r="A434" s="317"/>
      <c r="B434" s="317"/>
      <c r="C434" s="386"/>
      <c r="D434" s="386"/>
      <c r="E434" s="386"/>
      <c r="F434" s="317"/>
      <c r="G434" s="317"/>
      <c r="H434" s="317"/>
      <c r="I434" s="317"/>
      <c r="J434" s="320"/>
      <c r="K434" s="317"/>
      <c r="L434" s="317"/>
      <c r="M434" s="326"/>
      <c r="N434" s="326"/>
      <c r="O434" s="317"/>
      <c r="P434" s="317"/>
      <c r="Q434" s="317"/>
      <c r="R434" s="326"/>
      <c r="S434" s="317"/>
      <c r="T434" s="317"/>
      <c r="U434" s="317"/>
      <c r="V434" s="317"/>
      <c r="W434" s="317"/>
      <c r="X434" s="317"/>
      <c r="Y434" s="317"/>
      <c r="Z434" s="317"/>
    </row>
    <row r="435" ht="12.75" customHeight="1">
      <c r="A435" s="317"/>
      <c r="B435" s="317"/>
      <c r="C435" s="386"/>
      <c r="D435" s="386"/>
      <c r="E435" s="386"/>
      <c r="F435" s="317"/>
      <c r="G435" s="317"/>
      <c r="H435" s="317"/>
      <c r="I435" s="317"/>
      <c r="J435" s="320"/>
      <c r="K435" s="317"/>
      <c r="L435" s="317"/>
      <c r="M435" s="326"/>
      <c r="N435" s="326"/>
      <c r="O435" s="317"/>
      <c r="P435" s="317"/>
      <c r="Q435" s="317"/>
      <c r="R435" s="326"/>
      <c r="S435" s="317"/>
      <c r="T435" s="317"/>
      <c r="U435" s="317"/>
      <c r="V435" s="317"/>
      <c r="W435" s="317"/>
      <c r="X435" s="317"/>
      <c r="Y435" s="317"/>
      <c r="Z435" s="317"/>
    </row>
    <row r="436" ht="12.75" customHeight="1">
      <c r="A436" s="317"/>
      <c r="B436" s="317"/>
      <c r="C436" s="386"/>
      <c r="D436" s="386"/>
      <c r="E436" s="386"/>
      <c r="F436" s="317"/>
      <c r="G436" s="317"/>
      <c r="H436" s="317"/>
      <c r="I436" s="317"/>
      <c r="J436" s="320"/>
      <c r="K436" s="317"/>
      <c r="L436" s="317"/>
      <c r="M436" s="326"/>
      <c r="N436" s="326"/>
      <c r="O436" s="317"/>
      <c r="P436" s="317"/>
      <c r="Q436" s="317"/>
      <c r="R436" s="326"/>
      <c r="S436" s="317"/>
      <c r="T436" s="317"/>
      <c r="U436" s="317"/>
      <c r="V436" s="317"/>
      <c r="W436" s="317"/>
      <c r="X436" s="317"/>
      <c r="Y436" s="317"/>
      <c r="Z436" s="317"/>
    </row>
    <row r="437" ht="12.75" customHeight="1">
      <c r="A437" s="317"/>
      <c r="B437" s="317"/>
      <c r="C437" s="386"/>
      <c r="D437" s="386"/>
      <c r="E437" s="386"/>
      <c r="F437" s="317"/>
      <c r="G437" s="317"/>
      <c r="H437" s="317"/>
      <c r="I437" s="317"/>
      <c r="J437" s="320"/>
      <c r="K437" s="317"/>
      <c r="L437" s="317"/>
      <c r="M437" s="326"/>
      <c r="N437" s="326"/>
      <c r="O437" s="317"/>
      <c r="P437" s="317"/>
      <c r="Q437" s="317"/>
      <c r="R437" s="326"/>
      <c r="S437" s="317"/>
      <c r="T437" s="317"/>
      <c r="U437" s="317"/>
      <c r="V437" s="317"/>
      <c r="W437" s="317"/>
      <c r="X437" s="317"/>
      <c r="Y437" s="317"/>
      <c r="Z437" s="317"/>
    </row>
    <row r="438" ht="12.75" customHeight="1">
      <c r="A438" s="317"/>
      <c r="B438" s="317"/>
      <c r="C438" s="386"/>
      <c r="D438" s="386"/>
      <c r="E438" s="386"/>
      <c r="F438" s="317"/>
      <c r="G438" s="317"/>
      <c r="H438" s="317"/>
      <c r="I438" s="317"/>
      <c r="J438" s="320"/>
      <c r="K438" s="317"/>
      <c r="L438" s="317"/>
      <c r="M438" s="326"/>
      <c r="N438" s="326"/>
      <c r="O438" s="317"/>
      <c r="P438" s="317"/>
      <c r="Q438" s="317"/>
      <c r="R438" s="326"/>
      <c r="S438" s="317"/>
      <c r="T438" s="317"/>
      <c r="U438" s="317"/>
      <c r="V438" s="317"/>
      <c r="W438" s="317"/>
      <c r="X438" s="317"/>
      <c r="Y438" s="317"/>
      <c r="Z438" s="317"/>
    </row>
    <row r="439" ht="12.75" customHeight="1">
      <c r="A439" s="317"/>
      <c r="B439" s="317"/>
      <c r="C439" s="386"/>
      <c r="D439" s="386"/>
      <c r="E439" s="386"/>
      <c r="F439" s="317"/>
      <c r="G439" s="317"/>
      <c r="H439" s="317"/>
      <c r="I439" s="317"/>
      <c r="J439" s="320"/>
      <c r="K439" s="317"/>
      <c r="L439" s="317"/>
      <c r="M439" s="326"/>
      <c r="N439" s="326"/>
      <c r="O439" s="317"/>
      <c r="P439" s="317"/>
      <c r="Q439" s="317"/>
      <c r="R439" s="326"/>
      <c r="S439" s="317"/>
      <c r="T439" s="317"/>
      <c r="U439" s="317"/>
      <c r="V439" s="317"/>
      <c r="W439" s="317"/>
      <c r="X439" s="317"/>
      <c r="Y439" s="317"/>
      <c r="Z439" s="317"/>
    </row>
    <row r="440" ht="12.75" customHeight="1">
      <c r="A440" s="317"/>
      <c r="B440" s="317"/>
      <c r="C440" s="386"/>
      <c r="D440" s="386"/>
      <c r="E440" s="386"/>
      <c r="F440" s="317"/>
      <c r="G440" s="317"/>
      <c r="H440" s="317"/>
      <c r="I440" s="317"/>
      <c r="J440" s="320"/>
      <c r="K440" s="317"/>
      <c r="L440" s="317"/>
      <c r="M440" s="326"/>
      <c r="N440" s="326"/>
      <c r="O440" s="317"/>
      <c r="P440" s="317"/>
      <c r="Q440" s="317"/>
      <c r="R440" s="326"/>
      <c r="S440" s="317"/>
      <c r="T440" s="317"/>
      <c r="U440" s="317"/>
      <c r="V440" s="317"/>
      <c r="W440" s="317"/>
      <c r="X440" s="317"/>
      <c r="Y440" s="317"/>
      <c r="Z440" s="317"/>
    </row>
    <row r="441" ht="12.75" customHeight="1">
      <c r="A441" s="317"/>
      <c r="B441" s="317"/>
      <c r="C441" s="386"/>
      <c r="D441" s="386"/>
      <c r="E441" s="386"/>
      <c r="F441" s="317"/>
      <c r="G441" s="317"/>
      <c r="H441" s="317"/>
      <c r="I441" s="317"/>
      <c r="J441" s="320"/>
      <c r="K441" s="317"/>
      <c r="L441" s="317"/>
      <c r="M441" s="326"/>
      <c r="N441" s="326"/>
      <c r="O441" s="317"/>
      <c r="P441" s="317"/>
      <c r="Q441" s="317"/>
      <c r="R441" s="326"/>
      <c r="S441" s="317"/>
      <c r="T441" s="317"/>
      <c r="U441" s="317"/>
      <c r="V441" s="317"/>
      <c r="W441" s="317"/>
      <c r="X441" s="317"/>
      <c r="Y441" s="317"/>
      <c r="Z441" s="317"/>
    </row>
    <row r="442" ht="12.75" customHeight="1">
      <c r="A442" s="317"/>
      <c r="B442" s="317"/>
      <c r="C442" s="386"/>
      <c r="D442" s="386"/>
      <c r="E442" s="386"/>
      <c r="F442" s="317"/>
      <c r="G442" s="317"/>
      <c r="H442" s="317"/>
      <c r="I442" s="317"/>
      <c r="J442" s="320"/>
      <c r="K442" s="317"/>
      <c r="L442" s="317"/>
      <c r="M442" s="326"/>
      <c r="N442" s="326"/>
      <c r="O442" s="317"/>
      <c r="P442" s="317"/>
      <c r="Q442" s="317"/>
      <c r="R442" s="326"/>
      <c r="S442" s="317"/>
      <c r="T442" s="317"/>
      <c r="U442" s="317"/>
      <c r="V442" s="317"/>
      <c r="W442" s="317"/>
      <c r="X442" s="317"/>
      <c r="Y442" s="317"/>
      <c r="Z442" s="317"/>
    </row>
    <row r="443" ht="12.75" customHeight="1">
      <c r="A443" s="317"/>
      <c r="B443" s="317"/>
      <c r="C443" s="386"/>
      <c r="D443" s="386"/>
      <c r="E443" s="386"/>
      <c r="F443" s="317"/>
      <c r="G443" s="317"/>
      <c r="H443" s="317"/>
      <c r="I443" s="317"/>
      <c r="J443" s="320"/>
      <c r="K443" s="317"/>
      <c r="L443" s="317"/>
      <c r="M443" s="326"/>
      <c r="N443" s="326"/>
      <c r="O443" s="317"/>
      <c r="P443" s="317"/>
      <c r="Q443" s="317"/>
      <c r="R443" s="326"/>
      <c r="S443" s="317"/>
      <c r="T443" s="317"/>
      <c r="U443" s="317"/>
      <c r="V443" s="317"/>
      <c r="W443" s="317"/>
      <c r="X443" s="317"/>
      <c r="Y443" s="317"/>
      <c r="Z443" s="317"/>
    </row>
    <row r="444" ht="12.75" customHeight="1">
      <c r="A444" s="317"/>
      <c r="B444" s="317"/>
      <c r="C444" s="386"/>
      <c r="D444" s="386"/>
      <c r="E444" s="386"/>
      <c r="F444" s="317"/>
      <c r="G444" s="317"/>
      <c r="H444" s="317"/>
      <c r="I444" s="317"/>
      <c r="J444" s="320"/>
      <c r="K444" s="317"/>
      <c r="L444" s="317"/>
      <c r="M444" s="326"/>
      <c r="N444" s="326"/>
      <c r="O444" s="317"/>
      <c r="P444" s="317"/>
      <c r="Q444" s="317"/>
      <c r="R444" s="326"/>
      <c r="S444" s="317"/>
      <c r="T444" s="317"/>
      <c r="U444" s="317"/>
      <c r="V444" s="317"/>
      <c r="W444" s="317"/>
      <c r="X444" s="317"/>
      <c r="Y444" s="317"/>
      <c r="Z444" s="317"/>
    </row>
    <row r="445" ht="12.75" customHeight="1">
      <c r="A445" s="317"/>
      <c r="B445" s="317"/>
      <c r="C445" s="386"/>
      <c r="D445" s="386"/>
      <c r="E445" s="386"/>
      <c r="F445" s="317"/>
      <c r="G445" s="317"/>
      <c r="H445" s="317"/>
      <c r="I445" s="317"/>
      <c r="J445" s="320"/>
      <c r="K445" s="317"/>
      <c r="L445" s="317"/>
      <c r="M445" s="326"/>
      <c r="N445" s="326"/>
      <c r="O445" s="317"/>
      <c r="P445" s="317"/>
      <c r="Q445" s="317"/>
      <c r="R445" s="326"/>
      <c r="S445" s="317"/>
      <c r="T445" s="317"/>
      <c r="U445" s="317"/>
      <c r="V445" s="317"/>
      <c r="W445" s="317"/>
      <c r="X445" s="317"/>
      <c r="Y445" s="317"/>
      <c r="Z445" s="317"/>
    </row>
    <row r="446" ht="12.75" customHeight="1">
      <c r="A446" s="317"/>
      <c r="B446" s="317"/>
      <c r="C446" s="386"/>
      <c r="D446" s="386"/>
      <c r="E446" s="386"/>
      <c r="F446" s="317"/>
      <c r="G446" s="317"/>
      <c r="H446" s="317"/>
      <c r="I446" s="317"/>
      <c r="J446" s="320"/>
      <c r="K446" s="317"/>
      <c r="L446" s="317"/>
      <c r="M446" s="326"/>
      <c r="N446" s="326"/>
      <c r="O446" s="317"/>
      <c r="P446" s="317"/>
      <c r="Q446" s="317"/>
      <c r="R446" s="326"/>
      <c r="S446" s="317"/>
      <c r="T446" s="317"/>
      <c r="U446" s="317"/>
      <c r="V446" s="317"/>
      <c r="W446" s="317"/>
      <c r="X446" s="317"/>
      <c r="Y446" s="317"/>
      <c r="Z446" s="317"/>
    </row>
    <row r="447" ht="12.75" customHeight="1">
      <c r="A447" s="317"/>
      <c r="B447" s="317"/>
      <c r="C447" s="386"/>
      <c r="D447" s="386"/>
      <c r="E447" s="386"/>
      <c r="F447" s="317"/>
      <c r="G447" s="317"/>
      <c r="H447" s="317"/>
      <c r="I447" s="317"/>
      <c r="J447" s="320"/>
      <c r="K447" s="317"/>
      <c r="L447" s="317"/>
      <c r="M447" s="326"/>
      <c r="N447" s="326"/>
      <c r="O447" s="317"/>
      <c r="P447" s="317"/>
      <c r="Q447" s="317"/>
      <c r="R447" s="326"/>
      <c r="S447" s="317"/>
      <c r="T447" s="317"/>
      <c r="U447" s="317"/>
      <c r="V447" s="317"/>
      <c r="W447" s="317"/>
      <c r="X447" s="317"/>
      <c r="Y447" s="317"/>
      <c r="Z447" s="317"/>
    </row>
    <row r="448" ht="12.75" customHeight="1">
      <c r="A448" s="317"/>
      <c r="B448" s="317"/>
      <c r="C448" s="386"/>
      <c r="D448" s="386"/>
      <c r="E448" s="386"/>
      <c r="F448" s="317"/>
      <c r="G448" s="317"/>
      <c r="H448" s="317"/>
      <c r="I448" s="317"/>
      <c r="J448" s="320"/>
      <c r="K448" s="317"/>
      <c r="L448" s="317"/>
      <c r="M448" s="326"/>
      <c r="N448" s="326"/>
      <c r="O448" s="317"/>
      <c r="P448" s="317"/>
      <c r="Q448" s="317"/>
      <c r="R448" s="326"/>
      <c r="S448" s="317"/>
      <c r="T448" s="317"/>
      <c r="U448" s="317"/>
      <c r="V448" s="317"/>
      <c r="W448" s="317"/>
      <c r="X448" s="317"/>
      <c r="Y448" s="317"/>
      <c r="Z448" s="317"/>
    </row>
    <row r="449" ht="12.75" customHeight="1">
      <c r="A449" s="317"/>
      <c r="B449" s="317"/>
      <c r="C449" s="386"/>
      <c r="D449" s="386"/>
      <c r="E449" s="386"/>
      <c r="F449" s="317"/>
      <c r="G449" s="317"/>
      <c r="H449" s="317"/>
      <c r="I449" s="317"/>
      <c r="J449" s="320"/>
      <c r="K449" s="317"/>
      <c r="L449" s="317"/>
      <c r="M449" s="326"/>
      <c r="N449" s="326"/>
      <c r="O449" s="317"/>
      <c r="P449" s="317"/>
      <c r="Q449" s="317"/>
      <c r="R449" s="326"/>
      <c r="S449" s="317"/>
      <c r="T449" s="317"/>
      <c r="U449" s="317"/>
      <c r="V449" s="317"/>
      <c r="W449" s="317"/>
      <c r="X449" s="317"/>
      <c r="Y449" s="317"/>
      <c r="Z449" s="317"/>
    </row>
    <row r="450" ht="12.75" customHeight="1">
      <c r="A450" s="317"/>
      <c r="B450" s="317"/>
      <c r="C450" s="386"/>
      <c r="D450" s="386"/>
      <c r="E450" s="386"/>
      <c r="F450" s="317"/>
      <c r="G450" s="317"/>
      <c r="H450" s="317"/>
      <c r="I450" s="317"/>
      <c r="J450" s="320"/>
      <c r="K450" s="317"/>
      <c r="L450" s="317"/>
      <c r="M450" s="326"/>
      <c r="N450" s="326"/>
      <c r="O450" s="317"/>
      <c r="P450" s="317"/>
      <c r="Q450" s="317"/>
      <c r="R450" s="326"/>
      <c r="S450" s="317"/>
      <c r="T450" s="317"/>
      <c r="U450" s="317"/>
      <c r="V450" s="317"/>
      <c r="W450" s="317"/>
      <c r="X450" s="317"/>
      <c r="Y450" s="317"/>
      <c r="Z450" s="317"/>
    </row>
    <row r="451" ht="12.75" customHeight="1">
      <c r="A451" s="317"/>
      <c r="B451" s="317"/>
      <c r="C451" s="386"/>
      <c r="D451" s="386"/>
      <c r="E451" s="386"/>
      <c r="F451" s="317"/>
      <c r="G451" s="317"/>
      <c r="H451" s="317"/>
      <c r="I451" s="317"/>
      <c r="J451" s="320"/>
      <c r="K451" s="317"/>
      <c r="L451" s="317"/>
      <c r="M451" s="326"/>
      <c r="N451" s="326"/>
      <c r="O451" s="317"/>
      <c r="P451" s="317"/>
      <c r="Q451" s="317"/>
      <c r="R451" s="326"/>
      <c r="S451" s="317"/>
      <c r="T451" s="317"/>
      <c r="U451" s="317"/>
      <c r="V451" s="317"/>
      <c r="W451" s="317"/>
      <c r="X451" s="317"/>
      <c r="Y451" s="317"/>
      <c r="Z451" s="317"/>
    </row>
    <row r="452" ht="12.75" customHeight="1">
      <c r="A452" s="317"/>
      <c r="B452" s="317"/>
      <c r="C452" s="386"/>
      <c r="D452" s="386"/>
      <c r="E452" s="386"/>
      <c r="F452" s="317"/>
      <c r="G452" s="317"/>
      <c r="H452" s="317"/>
      <c r="I452" s="317"/>
      <c r="J452" s="320"/>
      <c r="K452" s="317"/>
      <c r="L452" s="317"/>
      <c r="M452" s="326"/>
      <c r="N452" s="326"/>
      <c r="O452" s="317"/>
      <c r="P452" s="317"/>
      <c r="Q452" s="317"/>
      <c r="R452" s="326"/>
      <c r="S452" s="317"/>
      <c r="T452" s="317"/>
      <c r="U452" s="317"/>
      <c r="V452" s="317"/>
      <c r="W452" s="317"/>
      <c r="X452" s="317"/>
      <c r="Y452" s="317"/>
      <c r="Z452" s="317"/>
    </row>
    <row r="453" ht="12.75" customHeight="1">
      <c r="A453" s="317"/>
      <c r="B453" s="317"/>
      <c r="C453" s="386"/>
      <c r="D453" s="386"/>
      <c r="E453" s="386"/>
      <c r="F453" s="317"/>
      <c r="G453" s="317"/>
      <c r="H453" s="317"/>
      <c r="I453" s="317"/>
      <c r="J453" s="320"/>
      <c r="K453" s="317"/>
      <c r="L453" s="317"/>
      <c r="M453" s="326"/>
      <c r="N453" s="326"/>
      <c r="O453" s="317"/>
      <c r="P453" s="317"/>
      <c r="Q453" s="317"/>
      <c r="R453" s="326"/>
      <c r="S453" s="317"/>
      <c r="T453" s="317"/>
      <c r="U453" s="317"/>
      <c r="V453" s="317"/>
      <c r="W453" s="317"/>
      <c r="X453" s="317"/>
      <c r="Y453" s="317"/>
      <c r="Z453" s="317"/>
    </row>
    <row r="454" ht="12.75" customHeight="1">
      <c r="A454" s="317"/>
      <c r="B454" s="317"/>
      <c r="C454" s="386"/>
      <c r="D454" s="386"/>
      <c r="E454" s="386"/>
      <c r="F454" s="317"/>
      <c r="G454" s="317"/>
      <c r="H454" s="317"/>
      <c r="I454" s="317"/>
      <c r="J454" s="320"/>
      <c r="K454" s="317"/>
      <c r="L454" s="317"/>
      <c r="M454" s="326"/>
      <c r="N454" s="326"/>
      <c r="O454" s="317"/>
      <c r="P454" s="317"/>
      <c r="Q454" s="317"/>
      <c r="R454" s="326"/>
      <c r="S454" s="317"/>
      <c r="T454" s="317"/>
      <c r="U454" s="317"/>
      <c r="V454" s="317"/>
      <c r="W454" s="317"/>
      <c r="X454" s="317"/>
      <c r="Y454" s="317"/>
      <c r="Z454" s="317"/>
    </row>
    <row r="455" ht="12.75" customHeight="1">
      <c r="A455" s="317"/>
      <c r="B455" s="317"/>
      <c r="C455" s="386"/>
      <c r="D455" s="386"/>
      <c r="E455" s="386"/>
      <c r="F455" s="317"/>
      <c r="G455" s="317"/>
      <c r="H455" s="317"/>
      <c r="I455" s="317"/>
      <c r="J455" s="320"/>
      <c r="K455" s="317"/>
      <c r="L455" s="317"/>
      <c r="M455" s="326"/>
      <c r="N455" s="326"/>
      <c r="O455" s="317"/>
      <c r="P455" s="317"/>
      <c r="Q455" s="317"/>
      <c r="R455" s="326"/>
      <c r="S455" s="317"/>
      <c r="T455" s="317"/>
      <c r="U455" s="317"/>
      <c r="V455" s="317"/>
      <c r="W455" s="317"/>
      <c r="X455" s="317"/>
      <c r="Y455" s="317"/>
      <c r="Z455" s="317"/>
    </row>
    <row r="456" ht="12.75" customHeight="1">
      <c r="A456" s="317"/>
      <c r="B456" s="317"/>
      <c r="C456" s="386"/>
      <c r="D456" s="386"/>
      <c r="E456" s="386"/>
      <c r="F456" s="317"/>
      <c r="G456" s="317"/>
      <c r="H456" s="317"/>
      <c r="I456" s="317"/>
      <c r="J456" s="320"/>
      <c r="K456" s="317"/>
      <c r="L456" s="317"/>
      <c r="M456" s="326"/>
      <c r="N456" s="326"/>
      <c r="O456" s="317"/>
      <c r="P456" s="317"/>
      <c r="Q456" s="317"/>
      <c r="R456" s="326"/>
      <c r="S456" s="317"/>
      <c r="T456" s="317"/>
      <c r="U456" s="317"/>
      <c r="V456" s="317"/>
      <c r="W456" s="317"/>
      <c r="X456" s="317"/>
      <c r="Y456" s="317"/>
      <c r="Z456" s="317"/>
    </row>
    <row r="457" ht="12.75" customHeight="1">
      <c r="A457" s="317"/>
      <c r="B457" s="317"/>
      <c r="C457" s="386"/>
      <c r="D457" s="386"/>
      <c r="E457" s="386"/>
      <c r="F457" s="317"/>
      <c r="G457" s="317"/>
      <c r="H457" s="317"/>
      <c r="I457" s="317"/>
      <c r="J457" s="320"/>
      <c r="K457" s="317"/>
      <c r="L457" s="317"/>
      <c r="M457" s="326"/>
      <c r="N457" s="326"/>
      <c r="O457" s="317"/>
      <c r="P457" s="317"/>
      <c r="Q457" s="317"/>
      <c r="R457" s="326"/>
      <c r="S457" s="317"/>
      <c r="T457" s="317"/>
      <c r="U457" s="317"/>
      <c r="V457" s="317"/>
      <c r="W457" s="317"/>
      <c r="X457" s="317"/>
      <c r="Y457" s="317"/>
      <c r="Z457" s="317"/>
    </row>
    <row r="458" ht="12.75" customHeight="1">
      <c r="A458" s="317"/>
      <c r="B458" s="317"/>
      <c r="C458" s="386"/>
      <c r="D458" s="386"/>
      <c r="E458" s="386"/>
      <c r="F458" s="317"/>
      <c r="G458" s="317"/>
      <c r="H458" s="317"/>
      <c r="I458" s="317"/>
      <c r="J458" s="320"/>
      <c r="K458" s="317"/>
      <c r="L458" s="317"/>
      <c r="M458" s="326"/>
      <c r="N458" s="326"/>
      <c r="O458" s="317"/>
      <c r="P458" s="317"/>
      <c r="Q458" s="317"/>
      <c r="R458" s="326"/>
      <c r="S458" s="317"/>
      <c r="T458" s="317"/>
      <c r="U458" s="317"/>
      <c r="V458" s="317"/>
      <c r="W458" s="317"/>
      <c r="X458" s="317"/>
      <c r="Y458" s="317"/>
      <c r="Z458" s="317"/>
    </row>
    <row r="459" ht="12.75" customHeight="1">
      <c r="A459" s="317"/>
      <c r="B459" s="317"/>
      <c r="C459" s="386"/>
      <c r="D459" s="386"/>
      <c r="E459" s="386"/>
      <c r="F459" s="317"/>
      <c r="G459" s="317"/>
      <c r="H459" s="317"/>
      <c r="I459" s="317"/>
      <c r="J459" s="320"/>
      <c r="K459" s="317"/>
      <c r="L459" s="317"/>
      <c r="M459" s="326"/>
      <c r="N459" s="326"/>
      <c r="O459" s="317"/>
      <c r="P459" s="317"/>
      <c r="Q459" s="317"/>
      <c r="R459" s="326"/>
      <c r="S459" s="317"/>
      <c r="T459" s="317"/>
      <c r="U459" s="317"/>
      <c r="V459" s="317"/>
      <c r="W459" s="317"/>
      <c r="X459" s="317"/>
      <c r="Y459" s="317"/>
      <c r="Z459" s="317"/>
    </row>
    <row r="460" ht="12.75" customHeight="1">
      <c r="A460" s="317"/>
      <c r="B460" s="317"/>
      <c r="C460" s="386"/>
      <c r="D460" s="386"/>
      <c r="E460" s="386"/>
      <c r="F460" s="317"/>
      <c r="G460" s="317"/>
      <c r="H460" s="317"/>
      <c r="I460" s="317"/>
      <c r="J460" s="320"/>
      <c r="K460" s="317"/>
      <c r="L460" s="317"/>
      <c r="M460" s="326"/>
      <c r="N460" s="326"/>
      <c r="O460" s="317"/>
      <c r="P460" s="317"/>
      <c r="Q460" s="317"/>
      <c r="R460" s="326"/>
      <c r="S460" s="317"/>
      <c r="T460" s="317"/>
      <c r="U460" s="317"/>
      <c r="V460" s="317"/>
      <c r="W460" s="317"/>
      <c r="X460" s="317"/>
      <c r="Y460" s="317"/>
      <c r="Z460" s="317"/>
    </row>
    <row r="461" ht="12.75" customHeight="1">
      <c r="A461" s="317"/>
      <c r="B461" s="317"/>
      <c r="C461" s="386"/>
      <c r="D461" s="386"/>
      <c r="E461" s="386"/>
      <c r="F461" s="317"/>
      <c r="G461" s="317"/>
      <c r="H461" s="317"/>
      <c r="I461" s="317"/>
      <c r="J461" s="320"/>
      <c r="K461" s="317"/>
      <c r="L461" s="317"/>
      <c r="M461" s="326"/>
      <c r="N461" s="326"/>
      <c r="O461" s="317"/>
      <c r="P461" s="317"/>
      <c r="Q461" s="317"/>
      <c r="R461" s="326"/>
      <c r="S461" s="317"/>
      <c r="T461" s="317"/>
      <c r="U461" s="317"/>
      <c r="V461" s="317"/>
      <c r="W461" s="317"/>
      <c r="X461" s="317"/>
      <c r="Y461" s="317"/>
      <c r="Z461" s="317"/>
    </row>
    <row r="462" ht="12.75" customHeight="1">
      <c r="A462" s="317"/>
      <c r="B462" s="317"/>
      <c r="C462" s="386"/>
      <c r="D462" s="386"/>
      <c r="E462" s="386"/>
      <c r="F462" s="317"/>
      <c r="G462" s="317"/>
      <c r="H462" s="317"/>
      <c r="I462" s="317"/>
      <c r="J462" s="320"/>
      <c r="K462" s="317"/>
      <c r="L462" s="317"/>
      <c r="M462" s="326"/>
      <c r="N462" s="326"/>
      <c r="O462" s="317"/>
      <c r="P462" s="317"/>
      <c r="Q462" s="317"/>
      <c r="R462" s="326"/>
      <c r="S462" s="317"/>
      <c r="T462" s="317"/>
      <c r="U462" s="317"/>
      <c r="V462" s="317"/>
      <c r="W462" s="317"/>
      <c r="X462" s="317"/>
      <c r="Y462" s="317"/>
      <c r="Z462" s="317"/>
    </row>
    <row r="463" ht="12.75" customHeight="1">
      <c r="A463" s="317"/>
      <c r="B463" s="317"/>
      <c r="C463" s="386"/>
      <c r="D463" s="386"/>
      <c r="E463" s="386"/>
      <c r="F463" s="317"/>
      <c r="G463" s="317"/>
      <c r="H463" s="317"/>
      <c r="I463" s="317"/>
      <c r="J463" s="320"/>
      <c r="K463" s="317"/>
      <c r="L463" s="317"/>
      <c r="M463" s="326"/>
      <c r="N463" s="326"/>
      <c r="O463" s="317"/>
      <c r="P463" s="317"/>
      <c r="Q463" s="317"/>
      <c r="R463" s="326"/>
      <c r="S463" s="317"/>
      <c r="T463" s="317"/>
      <c r="U463" s="317"/>
      <c r="V463" s="317"/>
      <c r="W463" s="317"/>
      <c r="X463" s="317"/>
      <c r="Y463" s="317"/>
      <c r="Z463" s="317"/>
    </row>
    <row r="464" ht="12.75" customHeight="1">
      <c r="A464" s="317"/>
      <c r="B464" s="317"/>
      <c r="C464" s="386"/>
      <c r="D464" s="386"/>
      <c r="E464" s="386"/>
      <c r="F464" s="317"/>
      <c r="G464" s="317"/>
      <c r="H464" s="317"/>
      <c r="I464" s="317"/>
      <c r="J464" s="320"/>
      <c r="K464" s="317"/>
      <c r="L464" s="317"/>
      <c r="M464" s="326"/>
      <c r="N464" s="326"/>
      <c r="O464" s="317"/>
      <c r="P464" s="317"/>
      <c r="Q464" s="317"/>
      <c r="R464" s="326"/>
      <c r="S464" s="317"/>
      <c r="T464" s="317"/>
      <c r="U464" s="317"/>
      <c r="V464" s="317"/>
      <c r="W464" s="317"/>
      <c r="X464" s="317"/>
      <c r="Y464" s="317"/>
      <c r="Z464" s="317"/>
    </row>
    <row r="465" ht="12.75" customHeight="1">
      <c r="A465" s="317"/>
      <c r="B465" s="317"/>
      <c r="C465" s="386"/>
      <c r="D465" s="386"/>
      <c r="E465" s="386"/>
      <c r="F465" s="317"/>
      <c r="G465" s="317"/>
      <c r="H465" s="317"/>
      <c r="I465" s="317"/>
      <c r="J465" s="320"/>
      <c r="K465" s="317"/>
      <c r="L465" s="317"/>
      <c r="M465" s="326"/>
      <c r="N465" s="326"/>
      <c r="O465" s="317"/>
      <c r="P465" s="317"/>
      <c r="Q465" s="317"/>
      <c r="R465" s="326"/>
      <c r="S465" s="317"/>
      <c r="T465" s="317"/>
      <c r="U465" s="317"/>
      <c r="V465" s="317"/>
      <c r="W465" s="317"/>
      <c r="X465" s="317"/>
      <c r="Y465" s="317"/>
      <c r="Z465" s="317"/>
    </row>
    <row r="466" ht="12.75" customHeight="1">
      <c r="A466" s="317"/>
      <c r="B466" s="317"/>
      <c r="C466" s="386"/>
      <c r="D466" s="386"/>
      <c r="E466" s="386"/>
      <c r="F466" s="317"/>
      <c r="G466" s="317"/>
      <c r="H466" s="317"/>
      <c r="I466" s="317"/>
      <c r="J466" s="320"/>
      <c r="K466" s="317"/>
      <c r="L466" s="317"/>
      <c r="M466" s="326"/>
      <c r="N466" s="326"/>
      <c r="O466" s="317"/>
      <c r="P466" s="317"/>
      <c r="Q466" s="317"/>
      <c r="R466" s="326"/>
      <c r="S466" s="317"/>
      <c r="T466" s="317"/>
      <c r="U466" s="317"/>
      <c r="V466" s="317"/>
      <c r="W466" s="317"/>
      <c r="X466" s="317"/>
      <c r="Y466" s="317"/>
      <c r="Z466" s="317"/>
    </row>
    <row r="467" ht="12.75" customHeight="1">
      <c r="A467" s="317"/>
      <c r="B467" s="317"/>
      <c r="C467" s="386"/>
      <c r="D467" s="386"/>
      <c r="E467" s="386"/>
      <c r="F467" s="317"/>
      <c r="G467" s="317"/>
      <c r="H467" s="317"/>
      <c r="I467" s="317"/>
      <c r="J467" s="320"/>
      <c r="K467" s="317"/>
      <c r="L467" s="317"/>
      <c r="M467" s="326"/>
      <c r="N467" s="326"/>
      <c r="O467" s="317"/>
      <c r="P467" s="317"/>
      <c r="Q467" s="317"/>
      <c r="R467" s="326"/>
      <c r="S467" s="317"/>
      <c r="T467" s="317"/>
      <c r="U467" s="317"/>
      <c r="V467" s="317"/>
      <c r="W467" s="317"/>
      <c r="X467" s="317"/>
      <c r="Y467" s="317"/>
      <c r="Z467" s="317"/>
    </row>
    <row r="468" ht="12.75" customHeight="1">
      <c r="A468" s="317"/>
      <c r="B468" s="317"/>
      <c r="C468" s="386"/>
      <c r="D468" s="386"/>
      <c r="E468" s="386"/>
      <c r="F468" s="317"/>
      <c r="G468" s="317"/>
      <c r="H468" s="317"/>
      <c r="I468" s="317"/>
      <c r="J468" s="320"/>
      <c r="K468" s="317"/>
      <c r="L468" s="317"/>
      <c r="M468" s="326"/>
      <c r="N468" s="326"/>
      <c r="O468" s="317"/>
      <c r="P468" s="317"/>
      <c r="Q468" s="317"/>
      <c r="R468" s="326"/>
      <c r="S468" s="317"/>
      <c r="T468" s="317"/>
      <c r="U468" s="317"/>
      <c r="V468" s="317"/>
      <c r="W468" s="317"/>
      <c r="X468" s="317"/>
      <c r="Y468" s="317"/>
      <c r="Z468" s="317"/>
    </row>
    <row r="469" ht="12.75" customHeight="1">
      <c r="A469" s="317"/>
      <c r="B469" s="317"/>
      <c r="C469" s="386"/>
      <c r="D469" s="386"/>
      <c r="E469" s="386"/>
      <c r="F469" s="317"/>
      <c r="G469" s="317"/>
      <c r="H469" s="317"/>
      <c r="I469" s="317"/>
      <c r="J469" s="320"/>
      <c r="K469" s="317"/>
      <c r="L469" s="317"/>
      <c r="M469" s="326"/>
      <c r="N469" s="326"/>
      <c r="O469" s="317"/>
      <c r="P469" s="317"/>
      <c r="Q469" s="317"/>
      <c r="R469" s="326"/>
      <c r="S469" s="317"/>
      <c r="T469" s="317"/>
      <c r="U469" s="317"/>
      <c r="V469" s="317"/>
      <c r="W469" s="317"/>
      <c r="X469" s="317"/>
      <c r="Y469" s="317"/>
      <c r="Z469" s="317"/>
    </row>
    <row r="470" ht="12.75" customHeight="1">
      <c r="A470" s="317"/>
      <c r="B470" s="317"/>
      <c r="C470" s="386"/>
      <c r="D470" s="386"/>
      <c r="E470" s="386"/>
      <c r="F470" s="317"/>
      <c r="G470" s="317"/>
      <c r="H470" s="317"/>
      <c r="I470" s="317"/>
      <c r="J470" s="320"/>
      <c r="K470" s="317"/>
      <c r="L470" s="317"/>
      <c r="M470" s="326"/>
      <c r="N470" s="326"/>
      <c r="O470" s="317"/>
      <c r="P470" s="317"/>
      <c r="Q470" s="317"/>
      <c r="R470" s="326"/>
      <c r="S470" s="317"/>
      <c r="T470" s="317"/>
      <c r="U470" s="317"/>
      <c r="V470" s="317"/>
      <c r="W470" s="317"/>
      <c r="X470" s="317"/>
      <c r="Y470" s="317"/>
      <c r="Z470" s="317"/>
    </row>
    <row r="471" ht="12.75" customHeight="1">
      <c r="A471" s="317"/>
      <c r="B471" s="317"/>
      <c r="C471" s="386"/>
      <c r="D471" s="386"/>
      <c r="E471" s="386"/>
      <c r="F471" s="317"/>
      <c r="G471" s="317"/>
      <c r="H471" s="317"/>
      <c r="I471" s="317"/>
      <c r="J471" s="320"/>
      <c r="K471" s="317"/>
      <c r="L471" s="317"/>
      <c r="M471" s="326"/>
      <c r="N471" s="326"/>
      <c r="O471" s="317"/>
      <c r="P471" s="317"/>
      <c r="Q471" s="317"/>
      <c r="R471" s="326"/>
      <c r="S471" s="317"/>
      <c r="T471" s="317"/>
      <c r="U471" s="317"/>
      <c r="V471" s="317"/>
      <c r="W471" s="317"/>
      <c r="X471" s="317"/>
      <c r="Y471" s="317"/>
      <c r="Z471" s="317"/>
    </row>
    <row r="472" ht="12.75" customHeight="1">
      <c r="A472" s="317"/>
      <c r="B472" s="317"/>
      <c r="C472" s="386"/>
      <c r="D472" s="386"/>
      <c r="E472" s="386"/>
      <c r="F472" s="317"/>
      <c r="G472" s="317"/>
      <c r="H472" s="317"/>
      <c r="I472" s="317"/>
      <c r="J472" s="320"/>
      <c r="K472" s="317"/>
      <c r="L472" s="317"/>
      <c r="M472" s="326"/>
      <c r="N472" s="326"/>
      <c r="O472" s="317"/>
      <c r="P472" s="317"/>
      <c r="Q472" s="317"/>
      <c r="R472" s="326"/>
      <c r="S472" s="317"/>
      <c r="T472" s="317"/>
      <c r="U472" s="317"/>
      <c r="V472" s="317"/>
      <c r="W472" s="317"/>
      <c r="X472" s="317"/>
      <c r="Y472" s="317"/>
      <c r="Z472" s="317"/>
    </row>
    <row r="473" ht="12.75" customHeight="1">
      <c r="A473" s="317"/>
      <c r="B473" s="317"/>
      <c r="C473" s="386"/>
      <c r="D473" s="386"/>
      <c r="E473" s="386"/>
      <c r="F473" s="317"/>
      <c r="G473" s="317"/>
      <c r="H473" s="317"/>
      <c r="I473" s="317"/>
      <c r="J473" s="320"/>
      <c r="K473" s="317"/>
      <c r="L473" s="317"/>
      <c r="M473" s="326"/>
      <c r="N473" s="326"/>
      <c r="O473" s="317"/>
      <c r="P473" s="317"/>
      <c r="Q473" s="317"/>
      <c r="R473" s="326"/>
      <c r="S473" s="317"/>
      <c r="T473" s="317"/>
      <c r="U473" s="317"/>
      <c r="V473" s="317"/>
      <c r="W473" s="317"/>
      <c r="X473" s="317"/>
      <c r="Y473" s="317"/>
      <c r="Z473" s="317"/>
    </row>
    <row r="474" ht="12.75" customHeight="1">
      <c r="A474" s="317"/>
      <c r="B474" s="317"/>
      <c r="C474" s="386"/>
      <c r="D474" s="386"/>
      <c r="E474" s="386"/>
      <c r="F474" s="317"/>
      <c r="G474" s="317"/>
      <c r="H474" s="317"/>
      <c r="I474" s="317"/>
      <c r="J474" s="320"/>
      <c r="K474" s="317"/>
      <c r="L474" s="317"/>
      <c r="M474" s="326"/>
      <c r="N474" s="326"/>
      <c r="O474" s="317"/>
      <c r="P474" s="317"/>
      <c r="Q474" s="317"/>
      <c r="R474" s="326"/>
      <c r="S474" s="317"/>
      <c r="T474" s="317"/>
      <c r="U474" s="317"/>
      <c r="V474" s="317"/>
      <c r="W474" s="317"/>
      <c r="X474" s="317"/>
      <c r="Y474" s="317"/>
      <c r="Z474" s="317"/>
    </row>
    <row r="475" ht="12.75" customHeight="1">
      <c r="A475" s="317"/>
      <c r="B475" s="317"/>
      <c r="C475" s="386"/>
      <c r="D475" s="386"/>
      <c r="E475" s="386"/>
      <c r="F475" s="317"/>
      <c r="G475" s="317"/>
      <c r="H475" s="317"/>
      <c r="I475" s="317"/>
      <c r="J475" s="320"/>
      <c r="K475" s="317"/>
      <c r="L475" s="317"/>
      <c r="M475" s="326"/>
      <c r="N475" s="326"/>
      <c r="O475" s="317"/>
      <c r="P475" s="317"/>
      <c r="Q475" s="317"/>
      <c r="R475" s="326"/>
      <c r="S475" s="317"/>
      <c r="T475" s="317"/>
      <c r="U475" s="317"/>
      <c r="V475" s="317"/>
      <c r="W475" s="317"/>
      <c r="X475" s="317"/>
      <c r="Y475" s="317"/>
      <c r="Z475" s="317"/>
    </row>
    <row r="476" ht="12.75" customHeight="1">
      <c r="A476" s="317"/>
      <c r="B476" s="317"/>
      <c r="C476" s="386"/>
      <c r="D476" s="386"/>
      <c r="E476" s="386"/>
      <c r="F476" s="317"/>
      <c r="G476" s="317"/>
      <c r="H476" s="317"/>
      <c r="I476" s="317"/>
      <c r="J476" s="320"/>
      <c r="K476" s="317"/>
      <c r="L476" s="317"/>
      <c r="M476" s="326"/>
      <c r="N476" s="326"/>
      <c r="O476" s="317"/>
      <c r="P476" s="317"/>
      <c r="Q476" s="317"/>
      <c r="R476" s="326"/>
      <c r="S476" s="317"/>
      <c r="T476" s="317"/>
      <c r="U476" s="317"/>
      <c r="V476" s="317"/>
      <c r="W476" s="317"/>
      <c r="X476" s="317"/>
      <c r="Y476" s="317"/>
      <c r="Z476" s="317"/>
    </row>
    <row r="477" ht="12.75" customHeight="1">
      <c r="A477" s="317"/>
      <c r="B477" s="317"/>
      <c r="C477" s="386"/>
      <c r="D477" s="386"/>
      <c r="E477" s="386"/>
      <c r="F477" s="317"/>
      <c r="G477" s="317"/>
      <c r="H477" s="317"/>
      <c r="I477" s="317"/>
      <c r="J477" s="320"/>
      <c r="K477" s="317"/>
      <c r="L477" s="317"/>
      <c r="M477" s="326"/>
      <c r="N477" s="326"/>
      <c r="O477" s="317"/>
      <c r="P477" s="317"/>
      <c r="Q477" s="317"/>
      <c r="R477" s="326"/>
      <c r="S477" s="317"/>
      <c r="T477" s="317"/>
      <c r="U477" s="317"/>
      <c r="V477" s="317"/>
      <c r="W477" s="317"/>
      <c r="X477" s="317"/>
      <c r="Y477" s="317"/>
      <c r="Z477" s="317"/>
    </row>
    <row r="478" ht="12.75" customHeight="1">
      <c r="A478" s="317"/>
      <c r="B478" s="317"/>
      <c r="C478" s="386"/>
      <c r="D478" s="386"/>
      <c r="E478" s="386"/>
      <c r="F478" s="317"/>
      <c r="G478" s="317"/>
      <c r="H478" s="317"/>
      <c r="I478" s="317"/>
      <c r="J478" s="320"/>
      <c r="K478" s="317"/>
      <c r="L478" s="317"/>
      <c r="M478" s="326"/>
      <c r="N478" s="326"/>
      <c r="O478" s="317"/>
      <c r="P478" s="317"/>
      <c r="Q478" s="317"/>
      <c r="R478" s="326"/>
      <c r="S478" s="317"/>
      <c r="T478" s="317"/>
      <c r="U478" s="317"/>
      <c r="V478" s="317"/>
      <c r="W478" s="317"/>
      <c r="X478" s="317"/>
      <c r="Y478" s="317"/>
      <c r="Z478" s="317"/>
    </row>
    <row r="479" ht="12.75" customHeight="1">
      <c r="A479" s="317"/>
      <c r="B479" s="317"/>
      <c r="C479" s="386"/>
      <c r="D479" s="386"/>
      <c r="E479" s="386"/>
      <c r="F479" s="317"/>
      <c r="G479" s="317"/>
      <c r="H479" s="317"/>
      <c r="I479" s="317"/>
      <c r="J479" s="320"/>
      <c r="K479" s="317"/>
      <c r="L479" s="317"/>
      <c r="M479" s="326"/>
      <c r="N479" s="326"/>
      <c r="O479" s="317"/>
      <c r="P479" s="317"/>
      <c r="Q479" s="317"/>
      <c r="R479" s="326"/>
      <c r="S479" s="317"/>
      <c r="T479" s="317"/>
      <c r="U479" s="317"/>
      <c r="V479" s="317"/>
      <c r="W479" s="317"/>
      <c r="X479" s="317"/>
      <c r="Y479" s="317"/>
      <c r="Z479" s="317"/>
    </row>
    <row r="480" ht="12.75" customHeight="1">
      <c r="A480" s="317"/>
      <c r="B480" s="317"/>
      <c r="C480" s="386"/>
      <c r="D480" s="386"/>
      <c r="E480" s="386"/>
      <c r="F480" s="317"/>
      <c r="G480" s="317"/>
      <c r="H480" s="317"/>
      <c r="I480" s="317"/>
      <c r="J480" s="320"/>
      <c r="K480" s="317"/>
      <c r="L480" s="317"/>
      <c r="M480" s="326"/>
      <c r="N480" s="326"/>
      <c r="O480" s="317"/>
      <c r="P480" s="317"/>
      <c r="Q480" s="317"/>
      <c r="R480" s="326"/>
      <c r="S480" s="317"/>
      <c r="T480" s="317"/>
      <c r="U480" s="317"/>
      <c r="V480" s="317"/>
      <c r="W480" s="317"/>
      <c r="X480" s="317"/>
      <c r="Y480" s="317"/>
      <c r="Z480" s="317"/>
    </row>
    <row r="481" ht="12.75" customHeight="1">
      <c r="A481" s="317"/>
      <c r="B481" s="317"/>
      <c r="C481" s="386"/>
      <c r="D481" s="386"/>
      <c r="E481" s="386"/>
      <c r="F481" s="317"/>
      <c r="G481" s="317"/>
      <c r="H481" s="317"/>
      <c r="I481" s="317"/>
      <c r="J481" s="320"/>
      <c r="K481" s="317"/>
      <c r="L481" s="317"/>
      <c r="M481" s="326"/>
      <c r="N481" s="326"/>
      <c r="O481" s="317"/>
      <c r="P481" s="317"/>
      <c r="Q481" s="317"/>
      <c r="R481" s="326"/>
      <c r="S481" s="317"/>
      <c r="T481" s="317"/>
      <c r="U481" s="317"/>
      <c r="V481" s="317"/>
      <c r="W481" s="317"/>
      <c r="X481" s="317"/>
      <c r="Y481" s="317"/>
      <c r="Z481" s="317"/>
    </row>
    <row r="482" ht="12.75" customHeight="1">
      <c r="A482" s="317"/>
      <c r="B482" s="317"/>
      <c r="C482" s="386"/>
      <c r="D482" s="386"/>
      <c r="E482" s="386"/>
      <c r="F482" s="317"/>
      <c r="G482" s="317"/>
      <c r="H482" s="317"/>
      <c r="I482" s="317"/>
      <c r="J482" s="320"/>
      <c r="K482" s="317"/>
      <c r="L482" s="317"/>
      <c r="M482" s="326"/>
      <c r="N482" s="326"/>
      <c r="O482" s="317"/>
      <c r="P482" s="317"/>
      <c r="Q482" s="317"/>
      <c r="R482" s="326"/>
      <c r="S482" s="317"/>
      <c r="T482" s="317"/>
      <c r="U482" s="317"/>
      <c r="V482" s="317"/>
      <c r="W482" s="317"/>
      <c r="X482" s="317"/>
      <c r="Y482" s="317"/>
      <c r="Z482" s="317"/>
    </row>
    <row r="483" ht="12.75" customHeight="1">
      <c r="A483" s="317"/>
      <c r="B483" s="317"/>
      <c r="C483" s="386"/>
      <c r="D483" s="386"/>
      <c r="E483" s="386"/>
      <c r="F483" s="317"/>
      <c r="G483" s="317"/>
      <c r="H483" s="317"/>
      <c r="I483" s="317"/>
      <c r="J483" s="320"/>
      <c r="K483" s="317"/>
      <c r="L483" s="317"/>
      <c r="M483" s="326"/>
      <c r="N483" s="326"/>
      <c r="O483" s="317"/>
      <c r="P483" s="317"/>
      <c r="Q483" s="317"/>
      <c r="R483" s="326"/>
      <c r="S483" s="317"/>
      <c r="T483" s="317"/>
      <c r="U483" s="317"/>
      <c r="V483" s="317"/>
      <c r="W483" s="317"/>
      <c r="X483" s="317"/>
      <c r="Y483" s="317"/>
      <c r="Z483" s="317"/>
    </row>
    <row r="484" ht="12.75" customHeight="1">
      <c r="A484" s="317"/>
      <c r="B484" s="317"/>
      <c r="C484" s="386"/>
      <c r="D484" s="386"/>
      <c r="E484" s="386"/>
      <c r="F484" s="317"/>
      <c r="G484" s="317"/>
      <c r="H484" s="317"/>
      <c r="I484" s="317"/>
      <c r="J484" s="320"/>
      <c r="K484" s="317"/>
      <c r="L484" s="317"/>
      <c r="M484" s="326"/>
      <c r="N484" s="326"/>
      <c r="O484" s="317"/>
      <c r="P484" s="317"/>
      <c r="Q484" s="317"/>
      <c r="R484" s="326"/>
      <c r="S484" s="317"/>
      <c r="T484" s="317"/>
      <c r="U484" s="317"/>
      <c r="V484" s="317"/>
      <c r="W484" s="317"/>
      <c r="X484" s="317"/>
      <c r="Y484" s="317"/>
      <c r="Z484" s="317"/>
    </row>
    <row r="485" ht="12.75" customHeight="1">
      <c r="A485" s="317"/>
      <c r="B485" s="317"/>
      <c r="C485" s="386"/>
      <c r="D485" s="386"/>
      <c r="E485" s="386"/>
      <c r="F485" s="317"/>
      <c r="G485" s="317"/>
      <c r="H485" s="317"/>
      <c r="I485" s="317"/>
      <c r="J485" s="320"/>
      <c r="K485" s="317"/>
      <c r="L485" s="317"/>
      <c r="M485" s="326"/>
      <c r="N485" s="326"/>
      <c r="O485" s="317"/>
      <c r="P485" s="317"/>
      <c r="Q485" s="317"/>
      <c r="R485" s="326"/>
      <c r="S485" s="317"/>
      <c r="T485" s="317"/>
      <c r="U485" s="317"/>
      <c r="V485" s="317"/>
      <c r="W485" s="317"/>
      <c r="X485" s="317"/>
      <c r="Y485" s="317"/>
      <c r="Z485" s="317"/>
    </row>
    <row r="486" ht="12.75" customHeight="1">
      <c r="A486" s="317"/>
      <c r="B486" s="317"/>
      <c r="C486" s="386"/>
      <c r="D486" s="386"/>
      <c r="E486" s="386"/>
      <c r="F486" s="317"/>
      <c r="G486" s="317"/>
      <c r="H486" s="317"/>
      <c r="I486" s="317"/>
      <c r="J486" s="320"/>
      <c r="K486" s="317"/>
      <c r="L486" s="317"/>
      <c r="M486" s="326"/>
      <c r="N486" s="326"/>
      <c r="O486" s="317"/>
      <c r="P486" s="317"/>
      <c r="Q486" s="317"/>
      <c r="R486" s="326"/>
      <c r="S486" s="317"/>
      <c r="T486" s="317"/>
      <c r="U486" s="317"/>
      <c r="V486" s="317"/>
      <c r="W486" s="317"/>
      <c r="X486" s="317"/>
      <c r="Y486" s="317"/>
      <c r="Z486" s="317"/>
    </row>
    <row r="487" ht="12.75" customHeight="1">
      <c r="A487" s="317"/>
      <c r="B487" s="317"/>
      <c r="C487" s="386"/>
      <c r="D487" s="386"/>
      <c r="E487" s="386"/>
      <c r="F487" s="317"/>
      <c r="G487" s="317"/>
      <c r="H487" s="317"/>
      <c r="I487" s="317"/>
      <c r="J487" s="320"/>
      <c r="K487" s="317"/>
      <c r="L487" s="317"/>
      <c r="M487" s="326"/>
      <c r="N487" s="326"/>
      <c r="O487" s="317"/>
      <c r="P487" s="317"/>
      <c r="Q487" s="317"/>
      <c r="R487" s="326"/>
      <c r="S487" s="317"/>
      <c r="T487" s="317"/>
      <c r="U487" s="317"/>
      <c r="V487" s="317"/>
      <c r="W487" s="317"/>
      <c r="X487" s="317"/>
      <c r="Y487" s="317"/>
      <c r="Z487" s="317"/>
    </row>
    <row r="488" ht="12.75" customHeight="1">
      <c r="A488" s="317"/>
      <c r="B488" s="317"/>
      <c r="C488" s="386"/>
      <c r="D488" s="386"/>
      <c r="E488" s="386"/>
      <c r="F488" s="317"/>
      <c r="G488" s="317"/>
      <c r="H488" s="317"/>
      <c r="I488" s="317"/>
      <c r="J488" s="320"/>
      <c r="K488" s="317"/>
      <c r="L488" s="317"/>
      <c r="M488" s="326"/>
      <c r="N488" s="326"/>
      <c r="O488" s="317"/>
      <c r="P488" s="317"/>
      <c r="Q488" s="317"/>
      <c r="R488" s="326"/>
      <c r="S488" s="317"/>
      <c r="T488" s="317"/>
      <c r="U488" s="317"/>
      <c r="V488" s="317"/>
      <c r="W488" s="317"/>
      <c r="X488" s="317"/>
      <c r="Y488" s="317"/>
      <c r="Z488" s="317"/>
    </row>
    <row r="489" ht="12.75" customHeight="1">
      <c r="A489" s="317"/>
      <c r="B489" s="317"/>
      <c r="C489" s="386"/>
      <c r="D489" s="386"/>
      <c r="E489" s="386"/>
      <c r="F489" s="317"/>
      <c r="G489" s="317"/>
      <c r="H489" s="317"/>
      <c r="I489" s="317"/>
      <c r="J489" s="320"/>
      <c r="K489" s="317"/>
      <c r="L489" s="317"/>
      <c r="M489" s="326"/>
      <c r="N489" s="326"/>
      <c r="O489" s="317"/>
      <c r="P489" s="317"/>
      <c r="Q489" s="317"/>
      <c r="R489" s="326"/>
      <c r="S489" s="317"/>
      <c r="T489" s="317"/>
      <c r="U489" s="317"/>
      <c r="V489" s="317"/>
      <c r="W489" s="317"/>
      <c r="X489" s="317"/>
      <c r="Y489" s="317"/>
      <c r="Z489" s="317"/>
    </row>
    <row r="490" ht="12.75" customHeight="1">
      <c r="A490" s="317"/>
      <c r="B490" s="317"/>
      <c r="C490" s="386"/>
      <c r="D490" s="386"/>
      <c r="E490" s="386"/>
      <c r="F490" s="317"/>
      <c r="G490" s="317"/>
      <c r="H490" s="317"/>
      <c r="I490" s="317"/>
      <c r="J490" s="320"/>
      <c r="K490" s="317"/>
      <c r="L490" s="317"/>
      <c r="M490" s="326"/>
      <c r="N490" s="326"/>
      <c r="O490" s="317"/>
      <c r="P490" s="317"/>
      <c r="Q490" s="317"/>
      <c r="R490" s="326"/>
      <c r="S490" s="317"/>
      <c r="T490" s="317"/>
      <c r="U490" s="317"/>
      <c r="V490" s="317"/>
      <c r="W490" s="317"/>
      <c r="X490" s="317"/>
      <c r="Y490" s="317"/>
      <c r="Z490" s="317"/>
    </row>
    <row r="491" ht="12.75" customHeight="1">
      <c r="A491" s="317"/>
      <c r="B491" s="317"/>
      <c r="C491" s="386"/>
      <c r="D491" s="386"/>
      <c r="E491" s="386"/>
      <c r="F491" s="317"/>
      <c r="G491" s="317"/>
      <c r="H491" s="317"/>
      <c r="I491" s="317"/>
      <c r="J491" s="320"/>
      <c r="K491" s="317"/>
      <c r="L491" s="317"/>
      <c r="M491" s="326"/>
      <c r="N491" s="326"/>
      <c r="O491" s="317"/>
      <c r="P491" s="317"/>
      <c r="Q491" s="317"/>
      <c r="R491" s="326"/>
      <c r="S491" s="317"/>
      <c r="T491" s="317"/>
      <c r="U491" s="317"/>
      <c r="V491" s="317"/>
      <c r="W491" s="317"/>
      <c r="X491" s="317"/>
      <c r="Y491" s="317"/>
      <c r="Z491" s="317"/>
    </row>
    <row r="492" ht="12.75" customHeight="1">
      <c r="A492" s="317"/>
      <c r="B492" s="317"/>
      <c r="C492" s="386"/>
      <c r="D492" s="386"/>
      <c r="E492" s="386"/>
      <c r="F492" s="317"/>
      <c r="G492" s="317"/>
      <c r="H492" s="317"/>
      <c r="I492" s="317"/>
      <c r="J492" s="320"/>
      <c r="K492" s="317"/>
      <c r="L492" s="317"/>
      <c r="M492" s="326"/>
      <c r="N492" s="326"/>
      <c r="O492" s="317"/>
      <c r="P492" s="317"/>
      <c r="Q492" s="317"/>
      <c r="R492" s="326"/>
      <c r="S492" s="317"/>
      <c r="T492" s="317"/>
      <c r="U492" s="317"/>
      <c r="V492" s="317"/>
      <c r="W492" s="317"/>
      <c r="X492" s="317"/>
      <c r="Y492" s="317"/>
      <c r="Z492" s="317"/>
    </row>
    <row r="493" ht="12.75" customHeight="1">
      <c r="A493" s="317"/>
      <c r="B493" s="317"/>
      <c r="C493" s="386"/>
      <c r="D493" s="386"/>
      <c r="E493" s="386"/>
      <c r="F493" s="317"/>
      <c r="G493" s="317"/>
      <c r="H493" s="317"/>
      <c r="I493" s="317"/>
      <c r="J493" s="320"/>
      <c r="K493" s="317"/>
      <c r="L493" s="317"/>
      <c r="M493" s="326"/>
      <c r="N493" s="326"/>
      <c r="O493" s="317"/>
      <c r="P493" s="317"/>
      <c r="Q493" s="317"/>
      <c r="R493" s="326"/>
      <c r="S493" s="317"/>
      <c r="T493" s="317"/>
      <c r="U493" s="317"/>
      <c r="V493" s="317"/>
      <c r="W493" s="317"/>
      <c r="X493" s="317"/>
      <c r="Y493" s="317"/>
      <c r="Z493" s="317"/>
    </row>
    <row r="494" ht="12.75" customHeight="1">
      <c r="A494" s="317"/>
      <c r="B494" s="317"/>
      <c r="C494" s="386"/>
      <c r="D494" s="386"/>
      <c r="E494" s="386"/>
      <c r="F494" s="317"/>
      <c r="G494" s="317"/>
      <c r="H494" s="317"/>
      <c r="I494" s="317"/>
      <c r="J494" s="320"/>
      <c r="K494" s="317"/>
      <c r="L494" s="317"/>
      <c r="M494" s="326"/>
      <c r="N494" s="326"/>
      <c r="O494" s="317"/>
      <c r="P494" s="317"/>
      <c r="Q494" s="317"/>
      <c r="R494" s="326"/>
      <c r="S494" s="317"/>
      <c r="T494" s="317"/>
      <c r="U494" s="317"/>
      <c r="V494" s="317"/>
      <c r="W494" s="317"/>
      <c r="X494" s="317"/>
      <c r="Y494" s="317"/>
      <c r="Z494" s="317"/>
    </row>
    <row r="495" ht="12.75" customHeight="1">
      <c r="A495" s="317"/>
      <c r="B495" s="317"/>
      <c r="C495" s="386"/>
      <c r="D495" s="386"/>
      <c r="E495" s="386"/>
      <c r="F495" s="317"/>
      <c r="G495" s="317"/>
      <c r="H495" s="317"/>
      <c r="I495" s="317"/>
      <c r="J495" s="320"/>
      <c r="K495" s="317"/>
      <c r="L495" s="317"/>
      <c r="M495" s="326"/>
      <c r="N495" s="326"/>
      <c r="O495" s="317"/>
      <c r="P495" s="317"/>
      <c r="Q495" s="317"/>
      <c r="R495" s="326"/>
      <c r="S495" s="317"/>
      <c r="T495" s="317"/>
      <c r="U495" s="317"/>
      <c r="V495" s="317"/>
      <c r="W495" s="317"/>
      <c r="X495" s="317"/>
      <c r="Y495" s="317"/>
      <c r="Z495" s="317"/>
    </row>
    <row r="496" ht="12.75" customHeight="1">
      <c r="A496" s="317"/>
      <c r="B496" s="317"/>
      <c r="C496" s="386"/>
      <c r="D496" s="386"/>
      <c r="E496" s="386"/>
      <c r="F496" s="317"/>
      <c r="G496" s="317"/>
      <c r="H496" s="317"/>
      <c r="I496" s="317"/>
      <c r="J496" s="320"/>
      <c r="K496" s="317"/>
      <c r="L496" s="317"/>
      <c r="M496" s="326"/>
      <c r="N496" s="326"/>
      <c r="O496" s="317"/>
      <c r="P496" s="317"/>
      <c r="Q496" s="317"/>
      <c r="R496" s="326"/>
      <c r="S496" s="317"/>
      <c r="T496" s="317"/>
      <c r="U496" s="317"/>
      <c r="V496" s="317"/>
      <c r="W496" s="317"/>
      <c r="X496" s="317"/>
      <c r="Y496" s="317"/>
      <c r="Z496" s="317"/>
    </row>
    <row r="497" ht="12.75" customHeight="1">
      <c r="A497" s="317"/>
      <c r="B497" s="317"/>
      <c r="C497" s="386"/>
      <c r="D497" s="386"/>
      <c r="E497" s="386"/>
      <c r="F497" s="317"/>
      <c r="G497" s="317"/>
      <c r="H497" s="317"/>
      <c r="I497" s="317"/>
      <c r="J497" s="320"/>
      <c r="K497" s="317"/>
      <c r="L497" s="317"/>
      <c r="M497" s="326"/>
      <c r="N497" s="326"/>
      <c r="O497" s="317"/>
      <c r="P497" s="317"/>
      <c r="Q497" s="317"/>
      <c r="R497" s="326"/>
      <c r="S497" s="317"/>
      <c r="T497" s="317"/>
      <c r="U497" s="317"/>
      <c r="V497" s="317"/>
      <c r="W497" s="317"/>
      <c r="X497" s="317"/>
      <c r="Y497" s="317"/>
      <c r="Z497" s="317"/>
    </row>
    <row r="498" ht="12.75" customHeight="1">
      <c r="A498" s="317"/>
      <c r="B498" s="317"/>
      <c r="C498" s="386"/>
      <c r="D498" s="386"/>
      <c r="E498" s="386"/>
      <c r="F498" s="317"/>
      <c r="G498" s="317"/>
      <c r="H498" s="317"/>
      <c r="I498" s="317"/>
      <c r="J498" s="320"/>
      <c r="K498" s="317"/>
      <c r="L498" s="317"/>
      <c r="M498" s="326"/>
      <c r="N498" s="326"/>
      <c r="O498" s="317"/>
      <c r="P498" s="317"/>
      <c r="Q498" s="317"/>
      <c r="R498" s="326"/>
      <c r="S498" s="317"/>
      <c r="T498" s="317"/>
      <c r="U498" s="317"/>
      <c r="V498" s="317"/>
      <c r="W498" s="317"/>
      <c r="X498" s="317"/>
      <c r="Y498" s="317"/>
      <c r="Z498" s="317"/>
    </row>
    <row r="499" ht="12.75" customHeight="1">
      <c r="A499" s="317"/>
      <c r="B499" s="317"/>
      <c r="C499" s="386"/>
      <c r="D499" s="386"/>
      <c r="E499" s="386"/>
      <c r="F499" s="317"/>
      <c r="G499" s="317"/>
      <c r="H499" s="317"/>
      <c r="I499" s="317"/>
      <c r="J499" s="320"/>
      <c r="K499" s="317"/>
      <c r="L499" s="317"/>
      <c r="M499" s="326"/>
      <c r="N499" s="326"/>
      <c r="O499" s="317"/>
      <c r="P499" s="317"/>
      <c r="Q499" s="317"/>
      <c r="R499" s="326"/>
      <c r="S499" s="317"/>
      <c r="T499" s="317"/>
      <c r="U499" s="317"/>
      <c r="V499" s="317"/>
      <c r="W499" s="317"/>
      <c r="X499" s="317"/>
      <c r="Y499" s="317"/>
      <c r="Z499" s="317"/>
    </row>
    <row r="500" ht="12.75" customHeight="1">
      <c r="A500" s="317"/>
      <c r="B500" s="317"/>
      <c r="C500" s="386"/>
      <c r="D500" s="386"/>
      <c r="E500" s="386"/>
      <c r="F500" s="317"/>
      <c r="G500" s="317"/>
      <c r="H500" s="317"/>
      <c r="I500" s="317"/>
      <c r="J500" s="320"/>
      <c r="K500" s="317"/>
      <c r="L500" s="317"/>
      <c r="M500" s="326"/>
      <c r="N500" s="326"/>
      <c r="O500" s="317"/>
      <c r="P500" s="317"/>
      <c r="Q500" s="317"/>
      <c r="R500" s="326"/>
      <c r="S500" s="317"/>
      <c r="T500" s="317"/>
      <c r="U500" s="317"/>
      <c r="V500" s="317"/>
      <c r="W500" s="317"/>
      <c r="X500" s="317"/>
      <c r="Y500" s="317"/>
      <c r="Z500" s="317"/>
    </row>
    <row r="501" ht="12.75" customHeight="1">
      <c r="A501" s="317"/>
      <c r="B501" s="317"/>
      <c r="C501" s="386"/>
      <c r="D501" s="386"/>
      <c r="E501" s="386"/>
      <c r="F501" s="317"/>
      <c r="G501" s="317"/>
      <c r="H501" s="317"/>
      <c r="I501" s="317"/>
      <c r="J501" s="320"/>
      <c r="K501" s="317"/>
      <c r="L501" s="317"/>
      <c r="M501" s="326"/>
      <c r="N501" s="326"/>
      <c r="O501" s="317"/>
      <c r="P501" s="317"/>
      <c r="Q501" s="317"/>
      <c r="R501" s="326"/>
      <c r="S501" s="317"/>
      <c r="T501" s="317"/>
      <c r="U501" s="317"/>
      <c r="V501" s="317"/>
      <c r="W501" s="317"/>
      <c r="X501" s="317"/>
      <c r="Y501" s="317"/>
      <c r="Z501" s="317"/>
    </row>
    <row r="502" ht="12.75" customHeight="1">
      <c r="A502" s="317"/>
      <c r="B502" s="317"/>
      <c r="C502" s="386"/>
      <c r="D502" s="386"/>
      <c r="E502" s="386"/>
      <c r="F502" s="317"/>
      <c r="G502" s="317"/>
      <c r="H502" s="317"/>
      <c r="I502" s="317"/>
      <c r="J502" s="320"/>
      <c r="K502" s="317"/>
      <c r="L502" s="317"/>
      <c r="M502" s="326"/>
      <c r="N502" s="326"/>
      <c r="O502" s="317"/>
      <c r="P502" s="317"/>
      <c r="Q502" s="317"/>
      <c r="R502" s="326"/>
      <c r="S502" s="317"/>
      <c r="T502" s="317"/>
      <c r="U502" s="317"/>
      <c r="V502" s="317"/>
      <c r="W502" s="317"/>
      <c r="X502" s="317"/>
      <c r="Y502" s="317"/>
      <c r="Z502" s="317"/>
    </row>
    <row r="503" ht="12.75" customHeight="1">
      <c r="A503" s="317"/>
      <c r="B503" s="317"/>
      <c r="C503" s="386"/>
      <c r="D503" s="386"/>
      <c r="E503" s="386"/>
      <c r="F503" s="317"/>
      <c r="G503" s="317"/>
      <c r="H503" s="317"/>
      <c r="I503" s="317"/>
      <c r="J503" s="320"/>
      <c r="K503" s="317"/>
      <c r="L503" s="317"/>
      <c r="M503" s="326"/>
      <c r="N503" s="326"/>
      <c r="O503" s="317"/>
      <c r="P503" s="317"/>
      <c r="Q503" s="317"/>
      <c r="R503" s="326"/>
      <c r="S503" s="317"/>
      <c r="T503" s="317"/>
      <c r="U503" s="317"/>
      <c r="V503" s="317"/>
      <c r="W503" s="317"/>
      <c r="X503" s="317"/>
      <c r="Y503" s="317"/>
      <c r="Z503" s="317"/>
    </row>
    <row r="504" ht="12.75" customHeight="1">
      <c r="A504" s="317"/>
      <c r="B504" s="317"/>
      <c r="C504" s="386"/>
      <c r="D504" s="386"/>
      <c r="E504" s="386"/>
      <c r="F504" s="317"/>
      <c r="G504" s="317"/>
      <c r="H504" s="317"/>
      <c r="I504" s="317"/>
      <c r="J504" s="320"/>
      <c r="K504" s="317"/>
      <c r="L504" s="317"/>
      <c r="M504" s="326"/>
      <c r="N504" s="326"/>
      <c r="O504" s="317"/>
      <c r="P504" s="317"/>
      <c r="Q504" s="317"/>
      <c r="R504" s="326"/>
      <c r="S504" s="317"/>
      <c r="T504" s="317"/>
      <c r="U504" s="317"/>
      <c r="V504" s="317"/>
      <c r="W504" s="317"/>
      <c r="X504" s="317"/>
      <c r="Y504" s="317"/>
      <c r="Z504" s="317"/>
    </row>
    <row r="505" ht="12.75" customHeight="1">
      <c r="A505" s="317"/>
      <c r="B505" s="317"/>
      <c r="C505" s="386"/>
      <c r="D505" s="386"/>
      <c r="E505" s="386"/>
      <c r="F505" s="317"/>
      <c r="G505" s="317"/>
      <c r="H505" s="317"/>
      <c r="I505" s="317"/>
      <c r="J505" s="320"/>
      <c r="K505" s="317"/>
      <c r="L505" s="317"/>
      <c r="M505" s="326"/>
      <c r="N505" s="326"/>
      <c r="O505" s="317"/>
      <c r="P505" s="317"/>
      <c r="Q505" s="317"/>
      <c r="R505" s="326"/>
      <c r="S505" s="317"/>
      <c r="T505" s="317"/>
      <c r="U505" s="317"/>
      <c r="V505" s="317"/>
      <c r="W505" s="317"/>
      <c r="X505" s="317"/>
      <c r="Y505" s="317"/>
      <c r="Z505" s="317"/>
    </row>
    <row r="506" ht="12.75" customHeight="1">
      <c r="A506" s="317"/>
      <c r="B506" s="317"/>
      <c r="C506" s="386"/>
      <c r="D506" s="386"/>
      <c r="E506" s="386"/>
      <c r="F506" s="317"/>
      <c r="G506" s="317"/>
      <c r="H506" s="317"/>
      <c r="I506" s="317"/>
      <c r="J506" s="320"/>
      <c r="K506" s="317"/>
      <c r="L506" s="317"/>
      <c r="M506" s="326"/>
      <c r="N506" s="326"/>
      <c r="O506" s="317"/>
      <c r="P506" s="317"/>
      <c r="Q506" s="317"/>
      <c r="R506" s="326"/>
      <c r="S506" s="317"/>
      <c r="T506" s="317"/>
      <c r="U506" s="317"/>
      <c r="V506" s="317"/>
      <c r="W506" s="317"/>
      <c r="X506" s="317"/>
      <c r="Y506" s="317"/>
      <c r="Z506" s="317"/>
    </row>
    <row r="507" ht="12.75" customHeight="1">
      <c r="A507" s="317"/>
      <c r="B507" s="317"/>
      <c r="C507" s="386"/>
      <c r="D507" s="386"/>
      <c r="E507" s="386"/>
      <c r="F507" s="317"/>
      <c r="G507" s="317"/>
      <c r="H507" s="317"/>
      <c r="I507" s="317"/>
      <c r="J507" s="320"/>
      <c r="K507" s="317"/>
      <c r="L507" s="317"/>
      <c r="M507" s="326"/>
      <c r="N507" s="326"/>
      <c r="O507" s="317"/>
      <c r="P507" s="317"/>
      <c r="Q507" s="317"/>
      <c r="R507" s="326"/>
      <c r="S507" s="317"/>
      <c r="T507" s="317"/>
      <c r="U507" s="317"/>
      <c r="V507" s="317"/>
      <c r="W507" s="317"/>
      <c r="X507" s="317"/>
      <c r="Y507" s="317"/>
      <c r="Z507" s="317"/>
    </row>
    <row r="508" ht="12.75" customHeight="1">
      <c r="A508" s="317"/>
      <c r="B508" s="317"/>
      <c r="C508" s="386"/>
      <c r="D508" s="386"/>
      <c r="E508" s="386"/>
      <c r="F508" s="317"/>
      <c r="G508" s="317"/>
      <c r="H508" s="317"/>
      <c r="I508" s="317"/>
      <c r="J508" s="320"/>
      <c r="K508" s="317"/>
      <c r="L508" s="317"/>
      <c r="M508" s="326"/>
      <c r="N508" s="326"/>
      <c r="O508" s="317"/>
      <c r="P508" s="317"/>
      <c r="Q508" s="317"/>
      <c r="R508" s="326"/>
      <c r="S508" s="317"/>
      <c r="T508" s="317"/>
      <c r="U508" s="317"/>
      <c r="V508" s="317"/>
      <c r="W508" s="317"/>
      <c r="X508" s="317"/>
      <c r="Y508" s="317"/>
      <c r="Z508" s="317"/>
    </row>
    <row r="509" ht="12.75" customHeight="1">
      <c r="A509" s="317"/>
      <c r="B509" s="317"/>
      <c r="C509" s="386"/>
      <c r="D509" s="386"/>
      <c r="E509" s="386"/>
      <c r="F509" s="317"/>
      <c r="G509" s="317"/>
      <c r="H509" s="317"/>
      <c r="I509" s="317"/>
      <c r="J509" s="320"/>
      <c r="K509" s="317"/>
      <c r="L509" s="317"/>
      <c r="M509" s="326"/>
      <c r="N509" s="326"/>
      <c r="O509" s="317"/>
      <c r="P509" s="317"/>
      <c r="Q509" s="317"/>
      <c r="R509" s="326"/>
      <c r="S509" s="317"/>
      <c r="T509" s="317"/>
      <c r="U509" s="317"/>
      <c r="V509" s="317"/>
      <c r="W509" s="317"/>
      <c r="X509" s="317"/>
      <c r="Y509" s="317"/>
      <c r="Z509" s="317"/>
    </row>
    <row r="510" ht="12.75" customHeight="1">
      <c r="A510" s="317"/>
      <c r="B510" s="317"/>
      <c r="C510" s="386"/>
      <c r="D510" s="386"/>
      <c r="E510" s="386"/>
      <c r="F510" s="317"/>
      <c r="G510" s="317"/>
      <c r="H510" s="317"/>
      <c r="I510" s="317"/>
      <c r="J510" s="320"/>
      <c r="K510" s="317"/>
      <c r="L510" s="317"/>
      <c r="M510" s="326"/>
      <c r="N510" s="326"/>
      <c r="O510" s="317"/>
      <c r="P510" s="317"/>
      <c r="Q510" s="317"/>
      <c r="R510" s="326"/>
      <c r="S510" s="317"/>
      <c r="T510" s="317"/>
      <c r="U510" s="317"/>
      <c r="V510" s="317"/>
      <c r="W510" s="317"/>
      <c r="X510" s="317"/>
      <c r="Y510" s="317"/>
      <c r="Z510" s="317"/>
    </row>
    <row r="511" ht="12.75" customHeight="1">
      <c r="A511" s="317"/>
      <c r="B511" s="317"/>
      <c r="C511" s="386"/>
      <c r="D511" s="386"/>
      <c r="E511" s="386"/>
      <c r="F511" s="317"/>
      <c r="G511" s="317"/>
      <c r="H511" s="317"/>
      <c r="I511" s="317"/>
      <c r="J511" s="320"/>
      <c r="K511" s="317"/>
      <c r="L511" s="317"/>
      <c r="M511" s="326"/>
      <c r="N511" s="326"/>
      <c r="O511" s="317"/>
      <c r="P511" s="317"/>
      <c r="Q511" s="317"/>
      <c r="R511" s="326"/>
      <c r="S511" s="317"/>
      <c r="T511" s="317"/>
      <c r="U511" s="317"/>
      <c r="V511" s="317"/>
      <c r="W511" s="317"/>
      <c r="X511" s="317"/>
      <c r="Y511" s="317"/>
      <c r="Z511" s="317"/>
    </row>
    <row r="512" ht="12.75" customHeight="1">
      <c r="A512" s="317"/>
      <c r="B512" s="317"/>
      <c r="C512" s="386"/>
      <c r="D512" s="386"/>
      <c r="E512" s="386"/>
      <c r="F512" s="317"/>
      <c r="G512" s="317"/>
      <c r="H512" s="317"/>
      <c r="I512" s="317"/>
      <c r="J512" s="320"/>
      <c r="K512" s="317"/>
      <c r="L512" s="317"/>
      <c r="M512" s="326"/>
      <c r="N512" s="326"/>
      <c r="O512" s="317"/>
      <c r="P512" s="317"/>
      <c r="Q512" s="317"/>
      <c r="R512" s="326"/>
      <c r="S512" s="317"/>
      <c r="T512" s="317"/>
      <c r="U512" s="317"/>
      <c r="V512" s="317"/>
      <c r="W512" s="317"/>
      <c r="X512" s="317"/>
      <c r="Y512" s="317"/>
      <c r="Z512" s="317"/>
    </row>
    <row r="513" ht="12.75" customHeight="1">
      <c r="A513" s="317"/>
      <c r="B513" s="317"/>
      <c r="C513" s="386"/>
      <c r="D513" s="386"/>
      <c r="E513" s="386"/>
      <c r="F513" s="317"/>
      <c r="G513" s="317"/>
      <c r="H513" s="317"/>
      <c r="I513" s="317"/>
      <c r="J513" s="320"/>
      <c r="K513" s="317"/>
      <c r="L513" s="317"/>
      <c r="M513" s="326"/>
      <c r="N513" s="326"/>
      <c r="O513" s="317"/>
      <c r="P513" s="317"/>
      <c r="Q513" s="317"/>
      <c r="R513" s="326"/>
      <c r="S513" s="317"/>
      <c r="T513" s="317"/>
      <c r="U513" s="317"/>
      <c r="V513" s="317"/>
      <c r="W513" s="317"/>
      <c r="X513" s="317"/>
      <c r="Y513" s="317"/>
      <c r="Z513" s="317"/>
    </row>
    <row r="514" ht="12.75" customHeight="1">
      <c r="A514" s="317"/>
      <c r="B514" s="317"/>
      <c r="C514" s="386"/>
      <c r="D514" s="386"/>
      <c r="E514" s="386"/>
      <c r="F514" s="317"/>
      <c r="G514" s="317"/>
      <c r="H514" s="317"/>
      <c r="I514" s="317"/>
      <c r="J514" s="320"/>
      <c r="K514" s="317"/>
      <c r="L514" s="317"/>
      <c r="M514" s="326"/>
      <c r="N514" s="326"/>
      <c r="O514" s="317"/>
      <c r="P514" s="317"/>
      <c r="Q514" s="317"/>
      <c r="R514" s="326"/>
      <c r="S514" s="317"/>
      <c r="T514" s="317"/>
      <c r="U514" s="317"/>
      <c r="V514" s="317"/>
      <c r="W514" s="317"/>
      <c r="X514" s="317"/>
      <c r="Y514" s="317"/>
      <c r="Z514" s="317"/>
    </row>
    <row r="515" ht="12.75" customHeight="1">
      <c r="A515" s="317"/>
      <c r="B515" s="317"/>
      <c r="C515" s="386"/>
      <c r="D515" s="386"/>
      <c r="E515" s="386"/>
      <c r="F515" s="317"/>
      <c r="G515" s="317"/>
      <c r="H515" s="317"/>
      <c r="I515" s="317"/>
      <c r="J515" s="320"/>
      <c r="K515" s="317"/>
      <c r="L515" s="317"/>
      <c r="M515" s="326"/>
      <c r="N515" s="326"/>
      <c r="O515" s="317"/>
      <c r="P515" s="317"/>
      <c r="Q515" s="317"/>
      <c r="R515" s="326"/>
      <c r="S515" s="317"/>
      <c r="T515" s="317"/>
      <c r="U515" s="317"/>
      <c r="V515" s="317"/>
      <c r="W515" s="317"/>
      <c r="X515" s="317"/>
      <c r="Y515" s="317"/>
      <c r="Z515" s="317"/>
    </row>
    <row r="516" ht="12.75" customHeight="1">
      <c r="A516" s="317"/>
      <c r="B516" s="317"/>
      <c r="C516" s="386"/>
      <c r="D516" s="386"/>
      <c r="E516" s="386"/>
      <c r="F516" s="317"/>
      <c r="G516" s="317"/>
      <c r="H516" s="317"/>
      <c r="I516" s="317"/>
      <c r="J516" s="320"/>
      <c r="K516" s="317"/>
      <c r="L516" s="317"/>
      <c r="M516" s="326"/>
      <c r="N516" s="326"/>
      <c r="O516" s="317"/>
      <c r="P516" s="317"/>
      <c r="Q516" s="317"/>
      <c r="R516" s="326"/>
      <c r="S516" s="317"/>
      <c r="T516" s="317"/>
      <c r="U516" s="317"/>
      <c r="V516" s="317"/>
      <c r="W516" s="317"/>
      <c r="X516" s="317"/>
      <c r="Y516" s="317"/>
      <c r="Z516" s="317"/>
    </row>
    <row r="517" ht="12.75" customHeight="1">
      <c r="A517" s="317"/>
      <c r="B517" s="317"/>
      <c r="C517" s="386"/>
      <c r="D517" s="386"/>
      <c r="E517" s="386"/>
      <c r="F517" s="317"/>
      <c r="G517" s="317"/>
      <c r="H517" s="317"/>
      <c r="I517" s="317"/>
      <c r="J517" s="320"/>
      <c r="K517" s="317"/>
      <c r="L517" s="317"/>
      <c r="M517" s="326"/>
      <c r="N517" s="326"/>
      <c r="O517" s="317"/>
      <c r="P517" s="317"/>
      <c r="Q517" s="317"/>
      <c r="R517" s="326"/>
      <c r="S517" s="317"/>
      <c r="T517" s="317"/>
      <c r="U517" s="317"/>
      <c r="V517" s="317"/>
      <c r="W517" s="317"/>
      <c r="X517" s="317"/>
      <c r="Y517" s="317"/>
      <c r="Z517" s="317"/>
    </row>
    <row r="518" ht="12.75" customHeight="1">
      <c r="A518" s="317"/>
      <c r="B518" s="317"/>
      <c r="C518" s="386"/>
      <c r="D518" s="386"/>
      <c r="E518" s="386"/>
      <c r="F518" s="317"/>
      <c r="G518" s="317"/>
      <c r="H518" s="317"/>
      <c r="I518" s="317"/>
      <c r="J518" s="320"/>
      <c r="K518" s="317"/>
      <c r="L518" s="317"/>
      <c r="M518" s="326"/>
      <c r="N518" s="326"/>
      <c r="O518" s="317"/>
      <c r="P518" s="317"/>
      <c r="Q518" s="317"/>
      <c r="R518" s="326"/>
      <c r="S518" s="317"/>
      <c r="T518" s="317"/>
      <c r="U518" s="317"/>
      <c r="V518" s="317"/>
      <c r="W518" s="317"/>
      <c r="X518" s="317"/>
      <c r="Y518" s="317"/>
      <c r="Z518" s="317"/>
    </row>
    <row r="519" ht="12.75" customHeight="1">
      <c r="A519" s="317"/>
      <c r="B519" s="317"/>
      <c r="C519" s="386"/>
      <c r="D519" s="386"/>
      <c r="E519" s="386"/>
      <c r="F519" s="317"/>
      <c r="G519" s="317"/>
      <c r="H519" s="317"/>
      <c r="I519" s="317"/>
      <c r="J519" s="320"/>
      <c r="K519" s="317"/>
      <c r="L519" s="317"/>
      <c r="M519" s="326"/>
      <c r="N519" s="326"/>
      <c r="O519" s="317"/>
      <c r="P519" s="317"/>
      <c r="Q519" s="317"/>
      <c r="R519" s="326"/>
      <c r="S519" s="317"/>
      <c r="T519" s="317"/>
      <c r="U519" s="317"/>
      <c r="V519" s="317"/>
      <c r="W519" s="317"/>
      <c r="X519" s="317"/>
      <c r="Y519" s="317"/>
      <c r="Z519" s="317"/>
    </row>
    <row r="520" ht="12.75" customHeight="1">
      <c r="A520" s="317"/>
      <c r="B520" s="317"/>
      <c r="C520" s="386"/>
      <c r="D520" s="386"/>
      <c r="E520" s="386"/>
      <c r="F520" s="317"/>
      <c r="G520" s="317"/>
      <c r="H520" s="317"/>
      <c r="I520" s="317"/>
      <c r="J520" s="320"/>
      <c r="K520" s="317"/>
      <c r="L520" s="317"/>
      <c r="M520" s="326"/>
      <c r="N520" s="326"/>
      <c r="O520" s="317"/>
      <c r="P520" s="317"/>
      <c r="Q520" s="317"/>
      <c r="R520" s="326"/>
      <c r="S520" s="317"/>
      <c r="T520" s="317"/>
      <c r="U520" s="317"/>
      <c r="V520" s="317"/>
      <c r="W520" s="317"/>
      <c r="X520" s="317"/>
      <c r="Y520" s="317"/>
      <c r="Z520" s="317"/>
    </row>
    <row r="521" ht="12.75" customHeight="1">
      <c r="A521" s="317"/>
      <c r="B521" s="317"/>
      <c r="C521" s="386"/>
      <c r="D521" s="386"/>
      <c r="E521" s="386"/>
      <c r="F521" s="317"/>
      <c r="G521" s="317"/>
      <c r="H521" s="317"/>
      <c r="I521" s="317"/>
      <c r="J521" s="320"/>
      <c r="K521" s="317"/>
      <c r="L521" s="317"/>
      <c r="M521" s="326"/>
      <c r="N521" s="326"/>
      <c r="O521" s="317"/>
      <c r="P521" s="317"/>
      <c r="Q521" s="317"/>
      <c r="R521" s="326"/>
      <c r="S521" s="317"/>
      <c r="T521" s="317"/>
      <c r="U521" s="317"/>
      <c r="V521" s="317"/>
      <c r="W521" s="317"/>
      <c r="X521" s="317"/>
      <c r="Y521" s="317"/>
      <c r="Z521" s="317"/>
    </row>
    <row r="522" ht="12.75" customHeight="1">
      <c r="A522" s="317"/>
      <c r="B522" s="317"/>
      <c r="C522" s="386"/>
      <c r="D522" s="386"/>
      <c r="E522" s="386"/>
      <c r="F522" s="317"/>
      <c r="G522" s="317"/>
      <c r="H522" s="317"/>
      <c r="I522" s="317"/>
      <c r="J522" s="320"/>
      <c r="K522" s="317"/>
      <c r="L522" s="317"/>
      <c r="M522" s="326"/>
      <c r="N522" s="326"/>
      <c r="O522" s="317"/>
      <c r="P522" s="317"/>
      <c r="Q522" s="317"/>
      <c r="R522" s="326"/>
      <c r="S522" s="317"/>
      <c r="T522" s="317"/>
      <c r="U522" s="317"/>
      <c r="V522" s="317"/>
      <c r="W522" s="317"/>
      <c r="X522" s="317"/>
      <c r="Y522" s="317"/>
      <c r="Z522" s="317"/>
    </row>
    <row r="523" ht="12.75" customHeight="1">
      <c r="A523" s="317"/>
      <c r="B523" s="317"/>
      <c r="C523" s="386"/>
      <c r="D523" s="386"/>
      <c r="E523" s="386"/>
      <c r="F523" s="317"/>
      <c r="G523" s="317"/>
      <c r="H523" s="317"/>
      <c r="I523" s="317"/>
      <c r="J523" s="320"/>
      <c r="K523" s="317"/>
      <c r="L523" s="317"/>
      <c r="M523" s="326"/>
      <c r="N523" s="326"/>
      <c r="O523" s="317"/>
      <c r="P523" s="317"/>
      <c r="Q523" s="317"/>
      <c r="R523" s="326"/>
      <c r="S523" s="317"/>
      <c r="T523" s="317"/>
      <c r="U523" s="317"/>
      <c r="V523" s="317"/>
      <c r="W523" s="317"/>
      <c r="X523" s="317"/>
      <c r="Y523" s="317"/>
      <c r="Z523" s="317"/>
    </row>
    <row r="524" ht="12.75" customHeight="1">
      <c r="A524" s="317"/>
      <c r="B524" s="317"/>
      <c r="C524" s="386"/>
      <c r="D524" s="386"/>
      <c r="E524" s="386"/>
      <c r="F524" s="317"/>
      <c r="G524" s="317"/>
      <c r="H524" s="317"/>
      <c r="I524" s="317"/>
      <c r="J524" s="320"/>
      <c r="K524" s="317"/>
      <c r="L524" s="317"/>
      <c r="M524" s="326"/>
      <c r="N524" s="326"/>
      <c r="O524" s="317"/>
      <c r="P524" s="317"/>
      <c r="Q524" s="317"/>
      <c r="R524" s="326"/>
      <c r="S524" s="317"/>
      <c r="T524" s="317"/>
      <c r="U524" s="317"/>
      <c r="V524" s="317"/>
      <c r="W524" s="317"/>
      <c r="X524" s="317"/>
      <c r="Y524" s="317"/>
      <c r="Z524" s="317"/>
    </row>
    <row r="525" ht="12.75" customHeight="1">
      <c r="A525" s="317"/>
      <c r="B525" s="317"/>
      <c r="C525" s="386"/>
      <c r="D525" s="386"/>
      <c r="E525" s="386"/>
      <c r="F525" s="317"/>
      <c r="G525" s="317"/>
      <c r="H525" s="317"/>
      <c r="I525" s="317"/>
      <c r="J525" s="320"/>
      <c r="K525" s="317"/>
      <c r="L525" s="317"/>
      <c r="M525" s="326"/>
      <c r="N525" s="326"/>
      <c r="O525" s="317"/>
      <c r="P525" s="317"/>
      <c r="Q525" s="317"/>
      <c r="R525" s="326"/>
      <c r="S525" s="317"/>
      <c r="T525" s="317"/>
      <c r="U525" s="317"/>
      <c r="V525" s="317"/>
      <c r="W525" s="317"/>
      <c r="X525" s="317"/>
      <c r="Y525" s="317"/>
      <c r="Z525" s="317"/>
    </row>
    <row r="526" ht="12.75" customHeight="1">
      <c r="A526" s="317"/>
      <c r="B526" s="317"/>
      <c r="C526" s="386"/>
      <c r="D526" s="386"/>
      <c r="E526" s="386"/>
      <c r="F526" s="317"/>
      <c r="G526" s="317"/>
      <c r="H526" s="317"/>
      <c r="I526" s="317"/>
      <c r="J526" s="320"/>
      <c r="K526" s="317"/>
      <c r="L526" s="317"/>
      <c r="M526" s="326"/>
      <c r="N526" s="326"/>
      <c r="O526" s="317"/>
      <c r="P526" s="317"/>
      <c r="Q526" s="317"/>
      <c r="R526" s="326"/>
      <c r="S526" s="317"/>
      <c r="T526" s="317"/>
      <c r="U526" s="317"/>
      <c r="V526" s="317"/>
      <c r="W526" s="317"/>
      <c r="X526" s="317"/>
      <c r="Y526" s="317"/>
      <c r="Z526" s="317"/>
    </row>
    <row r="527" ht="12.75" customHeight="1">
      <c r="A527" s="317"/>
      <c r="B527" s="317"/>
      <c r="C527" s="386"/>
      <c r="D527" s="386"/>
      <c r="E527" s="386"/>
      <c r="F527" s="317"/>
      <c r="G527" s="317"/>
      <c r="H527" s="317"/>
      <c r="I527" s="317"/>
      <c r="J527" s="320"/>
      <c r="K527" s="317"/>
      <c r="L527" s="317"/>
      <c r="M527" s="326"/>
      <c r="N527" s="326"/>
      <c r="O527" s="317"/>
      <c r="P527" s="317"/>
      <c r="Q527" s="317"/>
      <c r="R527" s="326"/>
      <c r="S527" s="317"/>
      <c r="T527" s="317"/>
      <c r="U527" s="317"/>
      <c r="V527" s="317"/>
      <c r="W527" s="317"/>
      <c r="X527" s="317"/>
      <c r="Y527" s="317"/>
      <c r="Z527" s="317"/>
    </row>
    <row r="528" ht="12.75" customHeight="1">
      <c r="A528" s="317"/>
      <c r="B528" s="317"/>
      <c r="C528" s="386"/>
      <c r="D528" s="386"/>
      <c r="E528" s="386"/>
      <c r="F528" s="317"/>
      <c r="G528" s="317"/>
      <c r="H528" s="317"/>
      <c r="I528" s="317"/>
      <c r="J528" s="320"/>
      <c r="K528" s="317"/>
      <c r="L528" s="317"/>
      <c r="M528" s="326"/>
      <c r="N528" s="326"/>
      <c r="O528" s="317"/>
      <c r="P528" s="317"/>
      <c r="Q528" s="317"/>
      <c r="R528" s="326"/>
      <c r="S528" s="317"/>
      <c r="T528" s="317"/>
      <c r="U528" s="317"/>
      <c r="V528" s="317"/>
      <c r="W528" s="317"/>
      <c r="X528" s="317"/>
      <c r="Y528" s="317"/>
      <c r="Z528" s="317"/>
    </row>
    <row r="529" ht="12.75" customHeight="1">
      <c r="A529" s="317"/>
      <c r="B529" s="317"/>
      <c r="C529" s="386"/>
      <c r="D529" s="386"/>
      <c r="E529" s="386"/>
      <c r="F529" s="317"/>
      <c r="G529" s="317"/>
      <c r="H529" s="317"/>
      <c r="I529" s="317"/>
      <c r="J529" s="320"/>
      <c r="K529" s="317"/>
      <c r="L529" s="317"/>
      <c r="M529" s="326"/>
      <c r="N529" s="326"/>
      <c r="O529" s="317"/>
      <c r="P529" s="317"/>
      <c r="Q529" s="317"/>
      <c r="R529" s="326"/>
      <c r="S529" s="317"/>
      <c r="T529" s="317"/>
      <c r="U529" s="317"/>
      <c r="V529" s="317"/>
      <c r="W529" s="317"/>
      <c r="X529" s="317"/>
      <c r="Y529" s="317"/>
      <c r="Z529" s="317"/>
    </row>
    <row r="530" ht="12.75" customHeight="1">
      <c r="A530" s="317"/>
      <c r="B530" s="317"/>
      <c r="C530" s="386"/>
      <c r="D530" s="386"/>
      <c r="E530" s="386"/>
      <c r="F530" s="317"/>
      <c r="G530" s="317"/>
      <c r="H530" s="317"/>
      <c r="I530" s="317"/>
      <c r="J530" s="320"/>
      <c r="K530" s="317"/>
      <c r="L530" s="317"/>
      <c r="M530" s="326"/>
      <c r="N530" s="326"/>
      <c r="O530" s="317"/>
      <c r="P530" s="317"/>
      <c r="Q530" s="317"/>
      <c r="R530" s="326"/>
      <c r="S530" s="317"/>
      <c r="T530" s="317"/>
      <c r="U530" s="317"/>
      <c r="V530" s="317"/>
      <c r="W530" s="317"/>
      <c r="X530" s="317"/>
      <c r="Y530" s="317"/>
      <c r="Z530" s="317"/>
    </row>
    <row r="531" ht="12.75" customHeight="1">
      <c r="A531" s="317"/>
      <c r="B531" s="317"/>
      <c r="C531" s="386"/>
      <c r="D531" s="386"/>
      <c r="E531" s="386"/>
      <c r="F531" s="317"/>
      <c r="G531" s="317"/>
      <c r="H531" s="317"/>
      <c r="I531" s="317"/>
      <c r="J531" s="320"/>
      <c r="K531" s="317"/>
      <c r="L531" s="317"/>
      <c r="M531" s="326"/>
      <c r="N531" s="326"/>
      <c r="O531" s="317"/>
      <c r="P531" s="317"/>
      <c r="Q531" s="317"/>
      <c r="R531" s="326"/>
      <c r="S531" s="317"/>
      <c r="T531" s="317"/>
      <c r="U531" s="317"/>
      <c r="V531" s="317"/>
      <c r="W531" s="317"/>
      <c r="X531" s="317"/>
      <c r="Y531" s="317"/>
      <c r="Z531" s="317"/>
    </row>
    <row r="532" ht="12.75" customHeight="1">
      <c r="A532" s="317"/>
      <c r="B532" s="317"/>
      <c r="C532" s="386"/>
      <c r="D532" s="386"/>
      <c r="E532" s="386"/>
      <c r="F532" s="317"/>
      <c r="G532" s="317"/>
      <c r="H532" s="317"/>
      <c r="I532" s="317"/>
      <c r="J532" s="320"/>
      <c r="K532" s="317"/>
      <c r="L532" s="317"/>
      <c r="M532" s="326"/>
      <c r="N532" s="326"/>
      <c r="O532" s="317"/>
      <c r="P532" s="317"/>
      <c r="Q532" s="317"/>
      <c r="R532" s="326"/>
      <c r="S532" s="317"/>
      <c r="T532" s="317"/>
      <c r="U532" s="317"/>
      <c r="V532" s="317"/>
      <c r="W532" s="317"/>
      <c r="X532" s="317"/>
      <c r="Y532" s="317"/>
      <c r="Z532" s="317"/>
    </row>
    <row r="533" ht="12.75" customHeight="1">
      <c r="A533" s="317"/>
      <c r="B533" s="317"/>
      <c r="C533" s="386"/>
      <c r="D533" s="386"/>
      <c r="E533" s="386"/>
      <c r="F533" s="317"/>
      <c r="G533" s="317"/>
      <c r="H533" s="317"/>
      <c r="I533" s="317"/>
      <c r="J533" s="320"/>
      <c r="K533" s="317"/>
      <c r="L533" s="317"/>
      <c r="M533" s="326"/>
      <c r="N533" s="326"/>
      <c r="O533" s="317"/>
      <c r="P533" s="317"/>
      <c r="Q533" s="317"/>
      <c r="R533" s="326"/>
      <c r="S533" s="317"/>
      <c r="T533" s="317"/>
      <c r="U533" s="317"/>
      <c r="V533" s="317"/>
      <c r="W533" s="317"/>
      <c r="X533" s="317"/>
      <c r="Y533" s="317"/>
      <c r="Z533" s="317"/>
    </row>
    <row r="534" ht="12.75" customHeight="1">
      <c r="A534" s="317"/>
      <c r="B534" s="317"/>
      <c r="C534" s="386"/>
      <c r="D534" s="386"/>
      <c r="E534" s="386"/>
      <c r="F534" s="317"/>
      <c r="G534" s="317"/>
      <c r="H534" s="317"/>
      <c r="I534" s="317"/>
      <c r="J534" s="320"/>
      <c r="K534" s="317"/>
      <c r="L534" s="317"/>
      <c r="M534" s="326"/>
      <c r="N534" s="326"/>
      <c r="O534" s="317"/>
      <c r="P534" s="317"/>
      <c r="Q534" s="317"/>
      <c r="R534" s="326"/>
      <c r="S534" s="317"/>
      <c r="T534" s="317"/>
      <c r="U534" s="317"/>
      <c r="V534" s="317"/>
      <c r="W534" s="317"/>
      <c r="X534" s="317"/>
      <c r="Y534" s="317"/>
      <c r="Z534" s="317"/>
    </row>
    <row r="535" ht="12.75" customHeight="1">
      <c r="A535" s="317"/>
      <c r="B535" s="317"/>
      <c r="C535" s="386"/>
      <c r="D535" s="386"/>
      <c r="E535" s="386"/>
      <c r="F535" s="317"/>
      <c r="G535" s="317"/>
      <c r="H535" s="317"/>
      <c r="I535" s="317"/>
      <c r="J535" s="320"/>
      <c r="K535" s="317"/>
      <c r="L535" s="317"/>
      <c r="M535" s="326"/>
      <c r="N535" s="326"/>
      <c r="O535" s="317"/>
      <c r="P535" s="317"/>
      <c r="Q535" s="317"/>
      <c r="R535" s="326"/>
      <c r="S535" s="317"/>
      <c r="T535" s="317"/>
      <c r="U535" s="317"/>
      <c r="V535" s="317"/>
      <c r="W535" s="317"/>
      <c r="X535" s="317"/>
      <c r="Y535" s="317"/>
      <c r="Z535" s="317"/>
    </row>
    <row r="536" ht="12.75" customHeight="1">
      <c r="A536" s="317"/>
      <c r="B536" s="317"/>
      <c r="C536" s="386"/>
      <c r="D536" s="386"/>
      <c r="E536" s="386"/>
      <c r="F536" s="317"/>
      <c r="G536" s="317"/>
      <c r="H536" s="317"/>
      <c r="I536" s="317"/>
      <c r="J536" s="320"/>
      <c r="K536" s="317"/>
      <c r="L536" s="317"/>
      <c r="M536" s="326"/>
      <c r="N536" s="326"/>
      <c r="O536" s="317"/>
      <c r="P536" s="317"/>
      <c r="Q536" s="317"/>
      <c r="R536" s="326"/>
      <c r="S536" s="317"/>
      <c r="T536" s="317"/>
      <c r="U536" s="317"/>
      <c r="V536" s="317"/>
      <c r="W536" s="317"/>
      <c r="X536" s="317"/>
      <c r="Y536" s="317"/>
      <c r="Z536" s="317"/>
    </row>
    <row r="537" ht="12.75" customHeight="1">
      <c r="A537" s="317"/>
      <c r="B537" s="317"/>
      <c r="C537" s="386"/>
      <c r="D537" s="386"/>
      <c r="E537" s="386"/>
      <c r="F537" s="317"/>
      <c r="G537" s="317"/>
      <c r="H537" s="317"/>
      <c r="I537" s="317"/>
      <c r="J537" s="320"/>
      <c r="K537" s="317"/>
      <c r="L537" s="317"/>
      <c r="M537" s="326"/>
      <c r="N537" s="326"/>
      <c r="O537" s="317"/>
      <c r="P537" s="317"/>
      <c r="Q537" s="317"/>
      <c r="R537" s="326"/>
      <c r="S537" s="317"/>
      <c r="T537" s="317"/>
      <c r="U537" s="317"/>
      <c r="V537" s="317"/>
      <c r="W537" s="317"/>
      <c r="X537" s="317"/>
      <c r="Y537" s="317"/>
      <c r="Z537" s="317"/>
    </row>
    <row r="538" ht="12.75" customHeight="1">
      <c r="A538" s="317"/>
      <c r="B538" s="317"/>
      <c r="C538" s="386"/>
      <c r="D538" s="386"/>
      <c r="E538" s="386"/>
      <c r="F538" s="317"/>
      <c r="G538" s="317"/>
      <c r="H538" s="317"/>
      <c r="I538" s="317"/>
      <c r="J538" s="320"/>
      <c r="K538" s="317"/>
      <c r="L538" s="317"/>
      <c r="M538" s="326"/>
      <c r="N538" s="326"/>
      <c r="O538" s="317"/>
      <c r="P538" s="317"/>
      <c r="Q538" s="317"/>
      <c r="R538" s="326"/>
      <c r="S538" s="317"/>
      <c r="T538" s="317"/>
      <c r="U538" s="317"/>
      <c r="V538" s="317"/>
      <c r="W538" s="317"/>
      <c r="X538" s="317"/>
      <c r="Y538" s="317"/>
      <c r="Z538" s="317"/>
    </row>
    <row r="539" ht="12.75" customHeight="1">
      <c r="A539" s="317"/>
      <c r="B539" s="317"/>
      <c r="C539" s="386"/>
      <c r="D539" s="386"/>
      <c r="E539" s="386"/>
      <c r="F539" s="317"/>
      <c r="G539" s="317"/>
      <c r="H539" s="317"/>
      <c r="I539" s="317"/>
      <c r="J539" s="320"/>
      <c r="K539" s="317"/>
      <c r="L539" s="317"/>
      <c r="M539" s="326"/>
      <c r="N539" s="326"/>
      <c r="O539" s="317"/>
      <c r="P539" s="317"/>
      <c r="Q539" s="317"/>
      <c r="R539" s="326"/>
      <c r="S539" s="317"/>
      <c r="T539" s="317"/>
      <c r="U539" s="317"/>
      <c r="V539" s="317"/>
      <c r="W539" s="317"/>
      <c r="X539" s="317"/>
      <c r="Y539" s="317"/>
      <c r="Z539" s="317"/>
    </row>
    <row r="540" ht="12.75" customHeight="1">
      <c r="A540" s="317"/>
      <c r="B540" s="317"/>
      <c r="C540" s="386"/>
      <c r="D540" s="386"/>
      <c r="E540" s="386"/>
      <c r="F540" s="317"/>
      <c r="G540" s="317"/>
      <c r="H540" s="317"/>
      <c r="I540" s="317"/>
      <c r="J540" s="320"/>
      <c r="K540" s="317"/>
      <c r="L540" s="317"/>
      <c r="M540" s="326"/>
      <c r="N540" s="326"/>
      <c r="O540" s="317"/>
      <c r="P540" s="317"/>
      <c r="Q540" s="317"/>
      <c r="R540" s="326"/>
      <c r="S540" s="317"/>
      <c r="T540" s="317"/>
      <c r="U540" s="317"/>
      <c r="V540" s="317"/>
      <c r="W540" s="317"/>
      <c r="X540" s="317"/>
      <c r="Y540" s="317"/>
      <c r="Z540" s="317"/>
    </row>
    <row r="541" ht="12.75" customHeight="1">
      <c r="A541" s="317"/>
      <c r="B541" s="317"/>
      <c r="C541" s="386"/>
      <c r="D541" s="386"/>
      <c r="E541" s="386"/>
      <c r="F541" s="317"/>
      <c r="G541" s="317"/>
      <c r="H541" s="317"/>
      <c r="I541" s="317"/>
      <c r="J541" s="320"/>
      <c r="K541" s="317"/>
      <c r="L541" s="317"/>
      <c r="M541" s="326"/>
      <c r="N541" s="326"/>
      <c r="O541" s="317"/>
      <c r="P541" s="317"/>
      <c r="Q541" s="317"/>
      <c r="R541" s="326"/>
      <c r="S541" s="317"/>
      <c r="T541" s="317"/>
      <c r="U541" s="317"/>
      <c r="V541" s="317"/>
      <c r="W541" s="317"/>
      <c r="X541" s="317"/>
      <c r="Y541" s="317"/>
      <c r="Z541" s="317"/>
    </row>
    <row r="542" ht="12.75" customHeight="1">
      <c r="A542" s="317"/>
      <c r="B542" s="317"/>
      <c r="C542" s="386"/>
      <c r="D542" s="386"/>
      <c r="E542" s="386"/>
      <c r="F542" s="317"/>
      <c r="G542" s="317"/>
      <c r="H542" s="317"/>
      <c r="I542" s="317"/>
      <c r="J542" s="320"/>
      <c r="K542" s="317"/>
      <c r="L542" s="317"/>
      <c r="M542" s="326"/>
      <c r="N542" s="326"/>
      <c r="O542" s="317"/>
      <c r="P542" s="317"/>
      <c r="Q542" s="317"/>
      <c r="R542" s="326"/>
      <c r="S542" s="317"/>
      <c r="T542" s="317"/>
      <c r="U542" s="317"/>
      <c r="V542" s="317"/>
      <c r="W542" s="317"/>
      <c r="X542" s="317"/>
      <c r="Y542" s="317"/>
      <c r="Z542" s="317"/>
    </row>
    <row r="543" ht="12.75" customHeight="1">
      <c r="A543" s="317"/>
      <c r="B543" s="317"/>
      <c r="C543" s="386"/>
      <c r="D543" s="386"/>
      <c r="E543" s="386"/>
      <c r="F543" s="317"/>
      <c r="G543" s="317"/>
      <c r="H543" s="317"/>
      <c r="I543" s="317"/>
      <c r="J543" s="320"/>
      <c r="K543" s="317"/>
      <c r="L543" s="317"/>
      <c r="M543" s="326"/>
      <c r="N543" s="326"/>
      <c r="O543" s="317"/>
      <c r="P543" s="317"/>
      <c r="Q543" s="317"/>
      <c r="R543" s="326"/>
      <c r="S543" s="317"/>
      <c r="T543" s="317"/>
      <c r="U543" s="317"/>
      <c r="V543" s="317"/>
      <c r="W543" s="317"/>
      <c r="X543" s="317"/>
      <c r="Y543" s="317"/>
      <c r="Z543" s="317"/>
    </row>
    <row r="544" ht="12.75" customHeight="1">
      <c r="A544" s="317"/>
      <c r="B544" s="317"/>
      <c r="C544" s="386"/>
      <c r="D544" s="386"/>
      <c r="E544" s="386"/>
      <c r="F544" s="317"/>
      <c r="G544" s="317"/>
      <c r="H544" s="317"/>
      <c r="I544" s="317"/>
      <c r="J544" s="320"/>
      <c r="K544" s="317"/>
      <c r="L544" s="317"/>
      <c r="M544" s="326"/>
      <c r="N544" s="326"/>
      <c r="O544" s="317"/>
      <c r="P544" s="317"/>
      <c r="Q544" s="317"/>
      <c r="R544" s="326"/>
      <c r="S544" s="317"/>
      <c r="T544" s="317"/>
      <c r="U544" s="317"/>
      <c r="V544" s="317"/>
      <c r="W544" s="317"/>
      <c r="X544" s="317"/>
      <c r="Y544" s="317"/>
      <c r="Z544" s="317"/>
    </row>
    <row r="545" ht="12.75" customHeight="1">
      <c r="A545" s="317"/>
      <c r="B545" s="317"/>
      <c r="C545" s="386"/>
      <c r="D545" s="386"/>
      <c r="E545" s="386"/>
      <c r="F545" s="317"/>
      <c r="G545" s="317"/>
      <c r="H545" s="317"/>
      <c r="I545" s="317"/>
      <c r="J545" s="320"/>
      <c r="K545" s="317"/>
      <c r="L545" s="317"/>
      <c r="M545" s="326"/>
      <c r="N545" s="326"/>
      <c r="O545" s="317"/>
      <c r="P545" s="317"/>
      <c r="Q545" s="317"/>
      <c r="R545" s="326"/>
      <c r="S545" s="317"/>
      <c r="T545" s="317"/>
      <c r="U545" s="317"/>
      <c r="V545" s="317"/>
      <c r="W545" s="317"/>
      <c r="X545" s="317"/>
      <c r="Y545" s="317"/>
      <c r="Z545" s="317"/>
    </row>
    <row r="546" ht="12.75" customHeight="1">
      <c r="A546" s="317"/>
      <c r="B546" s="317"/>
      <c r="C546" s="386"/>
      <c r="D546" s="386"/>
      <c r="E546" s="386"/>
      <c r="F546" s="317"/>
      <c r="G546" s="317"/>
      <c r="H546" s="317"/>
      <c r="I546" s="317"/>
      <c r="J546" s="320"/>
      <c r="K546" s="317"/>
      <c r="L546" s="317"/>
      <c r="M546" s="326"/>
      <c r="N546" s="326"/>
      <c r="O546" s="317"/>
      <c r="P546" s="317"/>
      <c r="Q546" s="317"/>
      <c r="R546" s="326"/>
      <c r="S546" s="317"/>
      <c r="T546" s="317"/>
      <c r="U546" s="317"/>
      <c r="V546" s="317"/>
      <c r="W546" s="317"/>
      <c r="X546" s="317"/>
      <c r="Y546" s="317"/>
      <c r="Z546" s="317"/>
    </row>
    <row r="547" ht="12.75" customHeight="1">
      <c r="A547" s="317"/>
      <c r="B547" s="317"/>
      <c r="C547" s="386"/>
      <c r="D547" s="386"/>
      <c r="E547" s="386"/>
      <c r="F547" s="317"/>
      <c r="G547" s="317"/>
      <c r="H547" s="317"/>
      <c r="I547" s="317"/>
      <c r="J547" s="320"/>
      <c r="K547" s="317"/>
      <c r="L547" s="317"/>
      <c r="M547" s="326"/>
      <c r="N547" s="326"/>
      <c r="O547" s="317"/>
      <c r="P547" s="317"/>
      <c r="Q547" s="317"/>
      <c r="R547" s="326"/>
      <c r="S547" s="317"/>
      <c r="T547" s="317"/>
      <c r="U547" s="317"/>
      <c r="V547" s="317"/>
      <c r="W547" s="317"/>
      <c r="X547" s="317"/>
      <c r="Y547" s="317"/>
      <c r="Z547" s="317"/>
    </row>
    <row r="548" ht="12.75" customHeight="1">
      <c r="A548" s="317"/>
      <c r="B548" s="317"/>
      <c r="C548" s="386"/>
      <c r="D548" s="386"/>
      <c r="E548" s="386"/>
      <c r="F548" s="317"/>
      <c r="G548" s="317"/>
      <c r="H548" s="317"/>
      <c r="I548" s="317"/>
      <c r="J548" s="320"/>
      <c r="K548" s="317"/>
      <c r="L548" s="317"/>
      <c r="M548" s="326"/>
      <c r="N548" s="326"/>
      <c r="O548" s="317"/>
      <c r="P548" s="317"/>
      <c r="Q548" s="317"/>
      <c r="R548" s="326"/>
      <c r="S548" s="317"/>
      <c r="T548" s="317"/>
      <c r="U548" s="317"/>
      <c r="V548" s="317"/>
      <c r="W548" s="317"/>
      <c r="X548" s="317"/>
      <c r="Y548" s="317"/>
      <c r="Z548" s="317"/>
    </row>
    <row r="549" ht="12.75" customHeight="1">
      <c r="A549" s="317"/>
      <c r="B549" s="317"/>
      <c r="C549" s="386"/>
      <c r="D549" s="386"/>
      <c r="E549" s="386"/>
      <c r="F549" s="317"/>
      <c r="G549" s="317"/>
      <c r="H549" s="317"/>
      <c r="I549" s="317"/>
      <c r="J549" s="320"/>
      <c r="K549" s="317"/>
      <c r="L549" s="317"/>
      <c r="M549" s="326"/>
      <c r="N549" s="326"/>
      <c r="O549" s="317"/>
      <c r="P549" s="317"/>
      <c r="Q549" s="317"/>
      <c r="R549" s="326"/>
      <c r="S549" s="317"/>
      <c r="T549" s="317"/>
      <c r="U549" s="317"/>
      <c r="V549" s="317"/>
      <c r="W549" s="317"/>
      <c r="X549" s="317"/>
      <c r="Y549" s="317"/>
      <c r="Z549" s="317"/>
    </row>
    <row r="550" ht="12.75" customHeight="1">
      <c r="A550" s="317"/>
      <c r="B550" s="317"/>
      <c r="C550" s="386"/>
      <c r="D550" s="386"/>
      <c r="E550" s="386"/>
      <c r="F550" s="317"/>
      <c r="G550" s="317"/>
      <c r="H550" s="317"/>
      <c r="I550" s="317"/>
      <c r="J550" s="320"/>
      <c r="K550" s="317"/>
      <c r="L550" s="317"/>
      <c r="M550" s="326"/>
      <c r="N550" s="326"/>
      <c r="O550" s="317"/>
      <c r="P550" s="317"/>
      <c r="Q550" s="317"/>
      <c r="R550" s="326"/>
      <c r="S550" s="317"/>
      <c r="T550" s="317"/>
      <c r="U550" s="317"/>
      <c r="V550" s="317"/>
      <c r="W550" s="317"/>
      <c r="X550" s="317"/>
      <c r="Y550" s="317"/>
      <c r="Z550" s="317"/>
    </row>
    <row r="551" ht="12.75" customHeight="1">
      <c r="A551" s="317"/>
      <c r="B551" s="317"/>
      <c r="C551" s="386"/>
      <c r="D551" s="386"/>
      <c r="E551" s="386"/>
      <c r="F551" s="317"/>
      <c r="G551" s="317"/>
      <c r="H551" s="317"/>
      <c r="I551" s="317"/>
      <c r="J551" s="320"/>
      <c r="K551" s="317"/>
      <c r="L551" s="317"/>
      <c r="M551" s="326"/>
      <c r="N551" s="326"/>
      <c r="O551" s="317"/>
      <c r="P551" s="317"/>
      <c r="Q551" s="317"/>
      <c r="R551" s="326"/>
      <c r="S551" s="317"/>
      <c r="T551" s="317"/>
      <c r="U551" s="317"/>
      <c r="V551" s="317"/>
      <c r="W551" s="317"/>
      <c r="X551" s="317"/>
      <c r="Y551" s="317"/>
      <c r="Z551" s="317"/>
    </row>
    <row r="552" ht="12.75" customHeight="1">
      <c r="A552" s="317"/>
      <c r="B552" s="317"/>
      <c r="C552" s="386"/>
      <c r="D552" s="386"/>
      <c r="E552" s="386"/>
      <c r="F552" s="317"/>
      <c r="G552" s="317"/>
      <c r="H552" s="317"/>
      <c r="I552" s="317"/>
      <c r="J552" s="320"/>
      <c r="K552" s="317"/>
      <c r="L552" s="317"/>
      <c r="M552" s="326"/>
      <c r="N552" s="326"/>
      <c r="O552" s="317"/>
      <c r="P552" s="317"/>
      <c r="Q552" s="317"/>
      <c r="R552" s="326"/>
      <c r="S552" s="317"/>
      <c r="T552" s="317"/>
      <c r="U552" s="317"/>
      <c r="V552" s="317"/>
      <c r="W552" s="317"/>
      <c r="X552" s="317"/>
      <c r="Y552" s="317"/>
      <c r="Z552" s="317"/>
    </row>
    <row r="553" ht="12.75" customHeight="1">
      <c r="A553" s="317"/>
      <c r="B553" s="317"/>
      <c r="C553" s="386"/>
      <c r="D553" s="386"/>
      <c r="E553" s="386"/>
      <c r="F553" s="317"/>
      <c r="G553" s="317"/>
      <c r="H553" s="317"/>
      <c r="I553" s="317"/>
      <c r="J553" s="320"/>
      <c r="K553" s="317"/>
      <c r="L553" s="317"/>
      <c r="M553" s="326"/>
      <c r="N553" s="326"/>
      <c r="O553" s="317"/>
      <c r="P553" s="317"/>
      <c r="Q553" s="317"/>
      <c r="R553" s="326"/>
      <c r="S553" s="317"/>
      <c r="T553" s="317"/>
      <c r="U553" s="317"/>
      <c r="V553" s="317"/>
      <c r="W553" s="317"/>
      <c r="X553" s="317"/>
      <c r="Y553" s="317"/>
      <c r="Z553" s="317"/>
    </row>
    <row r="554" ht="12.75" customHeight="1">
      <c r="A554" s="317"/>
      <c r="B554" s="317"/>
      <c r="C554" s="386"/>
      <c r="D554" s="386"/>
      <c r="E554" s="386"/>
      <c r="F554" s="317"/>
      <c r="G554" s="317"/>
      <c r="H554" s="317"/>
      <c r="I554" s="317"/>
      <c r="J554" s="320"/>
      <c r="K554" s="317"/>
      <c r="L554" s="317"/>
      <c r="M554" s="326"/>
      <c r="N554" s="326"/>
      <c r="O554" s="317"/>
      <c r="P554" s="317"/>
      <c r="Q554" s="317"/>
      <c r="R554" s="326"/>
      <c r="S554" s="317"/>
      <c r="T554" s="317"/>
      <c r="U554" s="317"/>
      <c r="V554" s="317"/>
      <c r="W554" s="317"/>
      <c r="X554" s="317"/>
      <c r="Y554" s="317"/>
      <c r="Z554" s="317"/>
    </row>
    <row r="555" ht="12.75" customHeight="1">
      <c r="A555" s="317"/>
      <c r="B555" s="317"/>
      <c r="C555" s="386"/>
      <c r="D555" s="386"/>
      <c r="E555" s="386"/>
      <c r="F555" s="317"/>
      <c r="G555" s="317"/>
      <c r="H555" s="317"/>
      <c r="I555" s="317"/>
      <c r="J555" s="320"/>
      <c r="K555" s="317"/>
      <c r="L555" s="317"/>
      <c r="M555" s="326"/>
      <c r="N555" s="326"/>
      <c r="O555" s="317"/>
      <c r="P555" s="317"/>
      <c r="Q555" s="317"/>
      <c r="R555" s="326"/>
      <c r="S555" s="317"/>
      <c r="T555" s="317"/>
      <c r="U555" s="317"/>
      <c r="V555" s="317"/>
      <c r="W555" s="317"/>
      <c r="X555" s="317"/>
      <c r="Y555" s="317"/>
      <c r="Z555" s="317"/>
    </row>
    <row r="556" ht="12.75" customHeight="1">
      <c r="A556" s="317"/>
      <c r="B556" s="317"/>
      <c r="C556" s="386"/>
      <c r="D556" s="386"/>
      <c r="E556" s="386"/>
      <c r="F556" s="317"/>
      <c r="G556" s="317"/>
      <c r="H556" s="317"/>
      <c r="I556" s="317"/>
      <c r="J556" s="320"/>
      <c r="K556" s="317"/>
      <c r="L556" s="317"/>
      <c r="M556" s="326"/>
      <c r="N556" s="326"/>
      <c r="O556" s="317"/>
      <c r="P556" s="317"/>
      <c r="Q556" s="317"/>
      <c r="R556" s="326"/>
      <c r="S556" s="317"/>
      <c r="T556" s="317"/>
      <c r="U556" s="317"/>
      <c r="V556" s="317"/>
      <c r="W556" s="317"/>
      <c r="X556" s="317"/>
      <c r="Y556" s="317"/>
      <c r="Z556" s="317"/>
    </row>
    <row r="557" ht="12.75" customHeight="1">
      <c r="A557" s="317"/>
      <c r="B557" s="317"/>
      <c r="C557" s="386"/>
      <c r="D557" s="386"/>
      <c r="E557" s="386"/>
      <c r="F557" s="317"/>
      <c r="G557" s="317"/>
      <c r="H557" s="317"/>
      <c r="I557" s="317"/>
      <c r="J557" s="320"/>
      <c r="K557" s="317"/>
      <c r="L557" s="317"/>
      <c r="M557" s="326"/>
      <c r="N557" s="326"/>
      <c r="O557" s="317"/>
      <c r="P557" s="317"/>
      <c r="Q557" s="317"/>
      <c r="R557" s="326"/>
      <c r="S557" s="317"/>
      <c r="T557" s="317"/>
      <c r="U557" s="317"/>
      <c r="V557" s="317"/>
      <c r="W557" s="317"/>
      <c r="X557" s="317"/>
      <c r="Y557" s="317"/>
      <c r="Z557" s="317"/>
    </row>
    <row r="558" ht="12.75" customHeight="1">
      <c r="A558" s="317"/>
      <c r="B558" s="317"/>
      <c r="C558" s="386"/>
      <c r="D558" s="386"/>
      <c r="E558" s="386"/>
      <c r="F558" s="317"/>
      <c r="G558" s="317"/>
      <c r="H558" s="317"/>
      <c r="I558" s="317"/>
      <c r="J558" s="320"/>
      <c r="K558" s="317"/>
      <c r="L558" s="317"/>
      <c r="M558" s="326"/>
      <c r="N558" s="326"/>
      <c r="O558" s="317"/>
      <c r="P558" s="317"/>
      <c r="Q558" s="317"/>
      <c r="R558" s="326"/>
      <c r="S558" s="317"/>
      <c r="T558" s="317"/>
      <c r="U558" s="317"/>
      <c r="V558" s="317"/>
      <c r="W558" s="317"/>
      <c r="X558" s="317"/>
      <c r="Y558" s="317"/>
      <c r="Z558" s="317"/>
    </row>
    <row r="559" ht="12.75" customHeight="1">
      <c r="A559" s="317"/>
      <c r="B559" s="317"/>
      <c r="C559" s="386"/>
      <c r="D559" s="386"/>
      <c r="E559" s="386"/>
      <c r="F559" s="317"/>
      <c r="G559" s="317"/>
      <c r="H559" s="317"/>
      <c r="I559" s="317"/>
      <c r="J559" s="320"/>
      <c r="K559" s="317"/>
      <c r="L559" s="317"/>
      <c r="M559" s="326"/>
      <c r="N559" s="326"/>
      <c r="O559" s="317"/>
      <c r="P559" s="317"/>
      <c r="Q559" s="317"/>
      <c r="R559" s="326"/>
      <c r="S559" s="317"/>
      <c r="T559" s="317"/>
      <c r="U559" s="317"/>
      <c r="V559" s="317"/>
      <c r="W559" s="317"/>
      <c r="X559" s="317"/>
      <c r="Y559" s="317"/>
      <c r="Z559" s="317"/>
    </row>
    <row r="560" ht="12.75" customHeight="1">
      <c r="A560" s="317"/>
      <c r="B560" s="317"/>
      <c r="C560" s="386"/>
      <c r="D560" s="386"/>
      <c r="E560" s="386"/>
      <c r="F560" s="317"/>
      <c r="G560" s="317"/>
      <c r="H560" s="317"/>
      <c r="I560" s="317"/>
      <c r="J560" s="320"/>
      <c r="K560" s="317"/>
      <c r="L560" s="317"/>
      <c r="M560" s="326"/>
      <c r="N560" s="326"/>
      <c r="O560" s="317"/>
      <c r="P560" s="317"/>
      <c r="Q560" s="317"/>
      <c r="R560" s="326"/>
      <c r="S560" s="317"/>
      <c r="T560" s="317"/>
      <c r="U560" s="317"/>
      <c r="V560" s="317"/>
      <c r="W560" s="317"/>
      <c r="X560" s="317"/>
      <c r="Y560" s="317"/>
      <c r="Z560" s="317"/>
    </row>
    <row r="561" ht="12.75" customHeight="1">
      <c r="A561" s="317"/>
      <c r="B561" s="317"/>
      <c r="C561" s="386"/>
      <c r="D561" s="386"/>
      <c r="E561" s="386"/>
      <c r="F561" s="317"/>
      <c r="G561" s="317"/>
      <c r="H561" s="317"/>
      <c r="I561" s="317"/>
      <c r="J561" s="320"/>
      <c r="K561" s="317"/>
      <c r="L561" s="317"/>
      <c r="M561" s="326"/>
      <c r="N561" s="326"/>
      <c r="O561" s="317"/>
      <c r="P561" s="317"/>
      <c r="Q561" s="317"/>
      <c r="R561" s="326"/>
      <c r="S561" s="317"/>
      <c r="T561" s="317"/>
      <c r="U561" s="317"/>
      <c r="V561" s="317"/>
      <c r="W561" s="317"/>
      <c r="X561" s="317"/>
      <c r="Y561" s="317"/>
      <c r="Z561" s="317"/>
    </row>
    <row r="562" ht="12.75" customHeight="1">
      <c r="A562" s="317"/>
      <c r="B562" s="317"/>
      <c r="C562" s="386"/>
      <c r="D562" s="386"/>
      <c r="E562" s="386"/>
      <c r="F562" s="317"/>
      <c r="G562" s="317"/>
      <c r="H562" s="317"/>
      <c r="I562" s="317"/>
      <c r="J562" s="320"/>
      <c r="K562" s="317"/>
      <c r="L562" s="317"/>
      <c r="M562" s="326"/>
      <c r="N562" s="326"/>
      <c r="O562" s="317"/>
      <c r="P562" s="317"/>
      <c r="Q562" s="317"/>
      <c r="R562" s="326"/>
      <c r="S562" s="317"/>
      <c r="T562" s="317"/>
      <c r="U562" s="317"/>
      <c r="V562" s="317"/>
      <c r="W562" s="317"/>
      <c r="X562" s="317"/>
      <c r="Y562" s="317"/>
      <c r="Z562" s="317"/>
    </row>
    <row r="563" ht="12.75" customHeight="1">
      <c r="A563" s="317"/>
      <c r="B563" s="317"/>
      <c r="C563" s="386"/>
      <c r="D563" s="386"/>
      <c r="E563" s="386"/>
      <c r="F563" s="317"/>
      <c r="G563" s="317"/>
      <c r="H563" s="317"/>
      <c r="I563" s="317"/>
      <c r="J563" s="320"/>
      <c r="K563" s="317"/>
      <c r="L563" s="317"/>
      <c r="M563" s="326"/>
      <c r="N563" s="326"/>
      <c r="O563" s="317"/>
      <c r="P563" s="317"/>
      <c r="Q563" s="317"/>
      <c r="R563" s="326"/>
      <c r="S563" s="317"/>
      <c r="T563" s="317"/>
      <c r="U563" s="317"/>
      <c r="V563" s="317"/>
      <c r="W563" s="317"/>
      <c r="X563" s="317"/>
      <c r="Y563" s="317"/>
      <c r="Z563" s="317"/>
    </row>
    <row r="564" ht="12.75" customHeight="1">
      <c r="A564" s="317"/>
      <c r="B564" s="317"/>
      <c r="C564" s="386"/>
      <c r="D564" s="386"/>
      <c r="E564" s="386"/>
      <c r="F564" s="317"/>
      <c r="G564" s="317"/>
      <c r="H564" s="317"/>
      <c r="I564" s="317"/>
      <c r="J564" s="320"/>
      <c r="K564" s="317"/>
      <c r="L564" s="317"/>
      <c r="M564" s="326"/>
      <c r="N564" s="326"/>
      <c r="O564" s="317"/>
      <c r="P564" s="317"/>
      <c r="Q564" s="317"/>
      <c r="R564" s="326"/>
      <c r="S564" s="317"/>
      <c r="T564" s="317"/>
      <c r="U564" s="317"/>
      <c r="V564" s="317"/>
      <c r="W564" s="317"/>
      <c r="X564" s="317"/>
      <c r="Y564" s="317"/>
      <c r="Z564" s="317"/>
    </row>
    <row r="565" ht="12.75" customHeight="1">
      <c r="A565" s="317"/>
      <c r="B565" s="317"/>
      <c r="C565" s="386"/>
      <c r="D565" s="386"/>
      <c r="E565" s="386"/>
      <c r="F565" s="317"/>
      <c r="G565" s="317"/>
      <c r="H565" s="317"/>
      <c r="I565" s="317"/>
      <c r="J565" s="320"/>
      <c r="K565" s="317"/>
      <c r="L565" s="317"/>
      <c r="M565" s="326"/>
      <c r="N565" s="326"/>
      <c r="O565" s="317"/>
      <c r="P565" s="317"/>
      <c r="Q565" s="317"/>
      <c r="R565" s="326"/>
      <c r="S565" s="317"/>
      <c r="T565" s="317"/>
      <c r="U565" s="317"/>
      <c r="V565" s="317"/>
      <c r="W565" s="317"/>
      <c r="X565" s="317"/>
      <c r="Y565" s="317"/>
      <c r="Z565" s="317"/>
    </row>
    <row r="566" ht="12.75" customHeight="1">
      <c r="A566" s="317"/>
      <c r="B566" s="317"/>
      <c r="C566" s="386"/>
      <c r="D566" s="386"/>
      <c r="E566" s="386"/>
      <c r="F566" s="317"/>
      <c r="G566" s="317"/>
      <c r="H566" s="317"/>
      <c r="I566" s="317"/>
      <c r="J566" s="320"/>
      <c r="K566" s="317"/>
      <c r="L566" s="317"/>
      <c r="M566" s="326"/>
      <c r="N566" s="326"/>
      <c r="O566" s="317"/>
      <c r="P566" s="317"/>
      <c r="Q566" s="317"/>
      <c r="R566" s="326"/>
      <c r="S566" s="317"/>
      <c r="T566" s="317"/>
      <c r="U566" s="317"/>
      <c r="V566" s="317"/>
      <c r="W566" s="317"/>
      <c r="X566" s="317"/>
      <c r="Y566" s="317"/>
      <c r="Z566" s="317"/>
    </row>
    <row r="567" ht="12.75" customHeight="1">
      <c r="A567" s="317"/>
      <c r="B567" s="317"/>
      <c r="C567" s="386"/>
      <c r="D567" s="386"/>
      <c r="E567" s="386"/>
      <c r="F567" s="317"/>
      <c r="G567" s="317"/>
      <c r="H567" s="317"/>
      <c r="I567" s="317"/>
      <c r="J567" s="320"/>
      <c r="K567" s="317"/>
      <c r="L567" s="317"/>
      <c r="M567" s="326"/>
      <c r="N567" s="326"/>
      <c r="O567" s="317"/>
      <c r="P567" s="317"/>
      <c r="Q567" s="317"/>
      <c r="R567" s="326"/>
      <c r="S567" s="317"/>
      <c r="T567" s="317"/>
      <c r="U567" s="317"/>
      <c r="V567" s="317"/>
      <c r="W567" s="317"/>
      <c r="X567" s="317"/>
      <c r="Y567" s="317"/>
      <c r="Z567" s="317"/>
    </row>
    <row r="568" ht="12.75" customHeight="1">
      <c r="A568" s="317"/>
      <c r="B568" s="317"/>
      <c r="C568" s="386"/>
      <c r="D568" s="386"/>
      <c r="E568" s="386"/>
      <c r="F568" s="317"/>
      <c r="G568" s="317"/>
      <c r="H568" s="317"/>
      <c r="I568" s="317"/>
      <c r="J568" s="320"/>
      <c r="K568" s="317"/>
      <c r="L568" s="317"/>
      <c r="M568" s="326"/>
      <c r="N568" s="326"/>
      <c r="O568" s="317"/>
      <c r="P568" s="317"/>
      <c r="Q568" s="317"/>
      <c r="R568" s="326"/>
      <c r="S568" s="317"/>
      <c r="T568" s="317"/>
      <c r="U568" s="317"/>
      <c r="V568" s="317"/>
      <c r="W568" s="317"/>
      <c r="X568" s="317"/>
      <c r="Y568" s="317"/>
      <c r="Z568" s="317"/>
    </row>
    <row r="569" ht="12.75" customHeight="1">
      <c r="A569" s="317"/>
      <c r="B569" s="317"/>
      <c r="C569" s="386"/>
      <c r="D569" s="386"/>
      <c r="E569" s="386"/>
      <c r="F569" s="317"/>
      <c r="G569" s="317"/>
      <c r="H569" s="317"/>
      <c r="I569" s="317"/>
      <c r="J569" s="320"/>
      <c r="K569" s="317"/>
      <c r="L569" s="317"/>
      <c r="M569" s="326"/>
      <c r="N569" s="326"/>
      <c r="O569" s="317"/>
      <c r="P569" s="317"/>
      <c r="Q569" s="317"/>
      <c r="R569" s="326"/>
      <c r="S569" s="317"/>
      <c r="T569" s="317"/>
      <c r="U569" s="317"/>
      <c r="V569" s="317"/>
      <c r="W569" s="317"/>
      <c r="X569" s="317"/>
      <c r="Y569" s="317"/>
      <c r="Z569" s="317"/>
    </row>
    <row r="570" ht="12.75" customHeight="1">
      <c r="A570" s="317"/>
      <c r="B570" s="317"/>
      <c r="C570" s="386"/>
      <c r="D570" s="386"/>
      <c r="E570" s="386"/>
      <c r="F570" s="317"/>
      <c r="G570" s="317"/>
      <c r="H570" s="317"/>
      <c r="I570" s="317"/>
      <c r="J570" s="320"/>
      <c r="K570" s="317"/>
      <c r="L570" s="317"/>
      <c r="M570" s="326"/>
      <c r="N570" s="326"/>
      <c r="O570" s="317"/>
      <c r="P570" s="317"/>
      <c r="Q570" s="317"/>
      <c r="R570" s="326"/>
      <c r="S570" s="317"/>
      <c r="T570" s="317"/>
      <c r="U570" s="317"/>
      <c r="V570" s="317"/>
      <c r="W570" s="317"/>
      <c r="X570" s="317"/>
      <c r="Y570" s="317"/>
      <c r="Z570" s="317"/>
    </row>
    <row r="571" ht="12.75" customHeight="1">
      <c r="A571" s="317"/>
      <c r="B571" s="317"/>
      <c r="C571" s="386"/>
      <c r="D571" s="386"/>
      <c r="E571" s="386"/>
      <c r="F571" s="317"/>
      <c r="G571" s="317"/>
      <c r="H571" s="317"/>
      <c r="I571" s="317"/>
      <c r="J571" s="320"/>
      <c r="K571" s="317"/>
      <c r="L571" s="317"/>
      <c r="M571" s="326"/>
      <c r="N571" s="326"/>
      <c r="O571" s="317"/>
      <c r="P571" s="317"/>
      <c r="Q571" s="317"/>
      <c r="R571" s="326"/>
      <c r="S571" s="317"/>
      <c r="T571" s="317"/>
      <c r="U571" s="317"/>
      <c r="V571" s="317"/>
      <c r="W571" s="317"/>
      <c r="X571" s="317"/>
      <c r="Y571" s="317"/>
      <c r="Z571" s="317"/>
    </row>
    <row r="572" ht="12.75" customHeight="1">
      <c r="A572" s="317"/>
      <c r="B572" s="317"/>
      <c r="C572" s="386"/>
      <c r="D572" s="386"/>
      <c r="E572" s="386"/>
      <c r="F572" s="317"/>
      <c r="G572" s="317"/>
      <c r="H572" s="317"/>
      <c r="I572" s="317"/>
      <c r="J572" s="320"/>
      <c r="K572" s="317"/>
      <c r="L572" s="317"/>
      <c r="M572" s="326"/>
      <c r="N572" s="326"/>
      <c r="O572" s="317"/>
      <c r="P572" s="317"/>
      <c r="Q572" s="317"/>
      <c r="R572" s="326"/>
      <c r="S572" s="317"/>
      <c r="T572" s="317"/>
      <c r="U572" s="317"/>
      <c r="V572" s="317"/>
      <c r="W572" s="317"/>
      <c r="X572" s="317"/>
      <c r="Y572" s="317"/>
      <c r="Z572" s="317"/>
    </row>
    <row r="573" ht="12.75" customHeight="1">
      <c r="A573" s="317"/>
      <c r="B573" s="317"/>
      <c r="C573" s="386"/>
      <c r="D573" s="386"/>
      <c r="E573" s="386"/>
      <c r="F573" s="317"/>
      <c r="G573" s="317"/>
      <c r="H573" s="317"/>
      <c r="I573" s="317"/>
      <c r="J573" s="320"/>
      <c r="K573" s="317"/>
      <c r="L573" s="317"/>
      <c r="M573" s="326"/>
      <c r="N573" s="326"/>
      <c r="O573" s="317"/>
      <c r="P573" s="317"/>
      <c r="Q573" s="317"/>
      <c r="R573" s="326"/>
      <c r="S573" s="317"/>
      <c r="T573" s="317"/>
      <c r="U573" s="317"/>
      <c r="V573" s="317"/>
      <c r="W573" s="317"/>
      <c r="X573" s="317"/>
      <c r="Y573" s="317"/>
      <c r="Z573" s="317"/>
    </row>
    <row r="574" ht="12.75" customHeight="1">
      <c r="A574" s="317"/>
      <c r="B574" s="317"/>
      <c r="C574" s="386"/>
      <c r="D574" s="386"/>
      <c r="E574" s="386"/>
      <c r="F574" s="317"/>
      <c r="G574" s="317"/>
      <c r="H574" s="317"/>
      <c r="I574" s="317"/>
      <c r="J574" s="320"/>
      <c r="K574" s="317"/>
      <c r="L574" s="317"/>
      <c r="M574" s="326"/>
      <c r="N574" s="326"/>
      <c r="O574" s="317"/>
      <c r="P574" s="317"/>
      <c r="Q574" s="317"/>
      <c r="R574" s="326"/>
      <c r="S574" s="317"/>
      <c r="T574" s="317"/>
      <c r="U574" s="317"/>
      <c r="V574" s="317"/>
      <c r="W574" s="317"/>
      <c r="X574" s="317"/>
      <c r="Y574" s="317"/>
      <c r="Z574" s="317"/>
    </row>
    <row r="575" ht="12.75" customHeight="1">
      <c r="A575" s="317"/>
      <c r="B575" s="317"/>
      <c r="C575" s="386"/>
      <c r="D575" s="386"/>
      <c r="E575" s="386"/>
      <c r="F575" s="317"/>
      <c r="G575" s="317"/>
      <c r="H575" s="317"/>
      <c r="I575" s="317"/>
      <c r="J575" s="320"/>
      <c r="K575" s="317"/>
      <c r="L575" s="317"/>
      <c r="M575" s="326"/>
      <c r="N575" s="326"/>
      <c r="O575" s="317"/>
      <c r="P575" s="317"/>
      <c r="Q575" s="317"/>
      <c r="R575" s="326"/>
      <c r="S575" s="317"/>
      <c r="T575" s="317"/>
      <c r="U575" s="317"/>
      <c r="V575" s="317"/>
      <c r="W575" s="317"/>
      <c r="X575" s="317"/>
      <c r="Y575" s="317"/>
      <c r="Z575" s="317"/>
    </row>
    <row r="576" ht="12.75" customHeight="1">
      <c r="A576" s="317"/>
      <c r="B576" s="317"/>
      <c r="C576" s="386"/>
      <c r="D576" s="386"/>
      <c r="E576" s="386"/>
      <c r="F576" s="317"/>
      <c r="G576" s="317"/>
      <c r="H576" s="317"/>
      <c r="I576" s="317"/>
      <c r="J576" s="320"/>
      <c r="K576" s="317"/>
      <c r="L576" s="317"/>
      <c r="M576" s="326"/>
      <c r="N576" s="326"/>
      <c r="O576" s="317"/>
      <c r="P576" s="317"/>
      <c r="Q576" s="317"/>
      <c r="R576" s="326"/>
      <c r="S576" s="317"/>
      <c r="T576" s="317"/>
      <c r="U576" s="317"/>
      <c r="V576" s="317"/>
      <c r="W576" s="317"/>
      <c r="X576" s="317"/>
      <c r="Y576" s="317"/>
      <c r="Z576" s="317"/>
    </row>
    <row r="577" ht="12.75" customHeight="1">
      <c r="A577" s="317"/>
      <c r="B577" s="317"/>
      <c r="C577" s="386"/>
      <c r="D577" s="386"/>
      <c r="E577" s="386"/>
      <c r="F577" s="317"/>
      <c r="G577" s="317"/>
      <c r="H577" s="317"/>
      <c r="I577" s="317"/>
      <c r="J577" s="320"/>
      <c r="K577" s="317"/>
      <c r="L577" s="317"/>
      <c r="M577" s="326"/>
      <c r="N577" s="326"/>
      <c r="O577" s="317"/>
      <c r="P577" s="317"/>
      <c r="Q577" s="317"/>
      <c r="R577" s="326"/>
      <c r="S577" s="317"/>
      <c r="T577" s="317"/>
      <c r="U577" s="317"/>
      <c r="V577" s="317"/>
      <c r="W577" s="317"/>
      <c r="X577" s="317"/>
      <c r="Y577" s="317"/>
      <c r="Z577" s="317"/>
    </row>
    <row r="578" ht="12.75" customHeight="1">
      <c r="A578" s="317"/>
      <c r="B578" s="317"/>
      <c r="C578" s="386"/>
      <c r="D578" s="386"/>
      <c r="E578" s="386"/>
      <c r="F578" s="317"/>
      <c r="G578" s="317"/>
      <c r="H578" s="317"/>
      <c r="I578" s="317"/>
      <c r="J578" s="320"/>
      <c r="K578" s="317"/>
      <c r="L578" s="317"/>
      <c r="M578" s="326"/>
      <c r="N578" s="326"/>
      <c r="O578" s="317"/>
      <c r="P578" s="317"/>
      <c r="Q578" s="317"/>
      <c r="R578" s="326"/>
      <c r="S578" s="317"/>
      <c r="T578" s="317"/>
      <c r="U578" s="317"/>
      <c r="V578" s="317"/>
      <c r="W578" s="317"/>
      <c r="X578" s="317"/>
      <c r="Y578" s="317"/>
      <c r="Z578" s="317"/>
    </row>
    <row r="579" ht="12.75" customHeight="1">
      <c r="A579" s="317"/>
      <c r="B579" s="317"/>
      <c r="C579" s="386"/>
      <c r="D579" s="386"/>
      <c r="E579" s="386"/>
      <c r="F579" s="317"/>
      <c r="G579" s="317"/>
      <c r="H579" s="317"/>
      <c r="I579" s="317"/>
      <c r="J579" s="320"/>
      <c r="K579" s="317"/>
      <c r="L579" s="317"/>
      <c r="M579" s="326"/>
      <c r="N579" s="326"/>
      <c r="O579" s="317"/>
      <c r="P579" s="317"/>
      <c r="Q579" s="317"/>
      <c r="R579" s="326"/>
      <c r="S579" s="317"/>
      <c r="T579" s="317"/>
      <c r="U579" s="317"/>
      <c r="V579" s="317"/>
      <c r="W579" s="317"/>
      <c r="X579" s="317"/>
      <c r="Y579" s="317"/>
      <c r="Z579" s="317"/>
    </row>
    <row r="580" ht="12.75" customHeight="1">
      <c r="A580" s="317"/>
      <c r="B580" s="317"/>
      <c r="C580" s="386"/>
      <c r="D580" s="386"/>
      <c r="E580" s="386"/>
      <c r="F580" s="317"/>
      <c r="G580" s="317"/>
      <c r="H580" s="317"/>
      <c r="I580" s="317"/>
      <c r="J580" s="320"/>
      <c r="K580" s="317"/>
      <c r="L580" s="317"/>
      <c r="M580" s="326"/>
      <c r="N580" s="326"/>
      <c r="O580" s="317"/>
      <c r="P580" s="317"/>
      <c r="Q580" s="317"/>
      <c r="R580" s="326"/>
      <c r="S580" s="317"/>
      <c r="T580" s="317"/>
      <c r="U580" s="317"/>
      <c r="V580" s="317"/>
      <c r="W580" s="317"/>
      <c r="X580" s="317"/>
      <c r="Y580" s="317"/>
      <c r="Z580" s="317"/>
    </row>
    <row r="581" ht="12.75" customHeight="1">
      <c r="A581" s="317"/>
      <c r="B581" s="317"/>
      <c r="C581" s="386"/>
      <c r="D581" s="386"/>
      <c r="E581" s="386"/>
      <c r="F581" s="317"/>
      <c r="G581" s="317"/>
      <c r="H581" s="317"/>
      <c r="I581" s="317"/>
      <c r="J581" s="320"/>
      <c r="K581" s="317"/>
      <c r="L581" s="317"/>
      <c r="M581" s="326"/>
      <c r="N581" s="326"/>
      <c r="O581" s="317"/>
      <c r="P581" s="317"/>
      <c r="Q581" s="317"/>
      <c r="R581" s="326"/>
      <c r="S581" s="317"/>
      <c r="T581" s="317"/>
      <c r="U581" s="317"/>
      <c r="V581" s="317"/>
      <c r="W581" s="317"/>
      <c r="X581" s="317"/>
      <c r="Y581" s="317"/>
      <c r="Z581" s="317"/>
    </row>
    <row r="582" ht="12.75" customHeight="1">
      <c r="A582" s="317"/>
      <c r="B582" s="317"/>
      <c r="C582" s="386"/>
      <c r="D582" s="386"/>
      <c r="E582" s="386"/>
      <c r="F582" s="317"/>
      <c r="G582" s="317"/>
      <c r="H582" s="317"/>
      <c r="I582" s="317"/>
      <c r="J582" s="320"/>
      <c r="K582" s="317"/>
      <c r="L582" s="317"/>
      <c r="M582" s="326"/>
      <c r="N582" s="326"/>
      <c r="O582" s="317"/>
      <c r="P582" s="317"/>
      <c r="Q582" s="317"/>
      <c r="R582" s="326"/>
      <c r="S582" s="317"/>
      <c r="T582" s="317"/>
      <c r="U582" s="317"/>
      <c r="V582" s="317"/>
      <c r="W582" s="317"/>
      <c r="X582" s="317"/>
      <c r="Y582" s="317"/>
      <c r="Z582" s="317"/>
    </row>
    <row r="583" ht="12.75" customHeight="1">
      <c r="A583" s="317"/>
      <c r="B583" s="317"/>
      <c r="C583" s="386"/>
      <c r="D583" s="386"/>
      <c r="E583" s="386"/>
      <c r="F583" s="317"/>
      <c r="G583" s="317"/>
      <c r="H583" s="317"/>
      <c r="I583" s="317"/>
      <c r="J583" s="320"/>
      <c r="K583" s="317"/>
      <c r="L583" s="317"/>
      <c r="M583" s="326"/>
      <c r="N583" s="326"/>
      <c r="O583" s="317"/>
      <c r="P583" s="317"/>
      <c r="Q583" s="317"/>
      <c r="R583" s="326"/>
      <c r="S583" s="317"/>
      <c r="T583" s="317"/>
      <c r="U583" s="317"/>
      <c r="V583" s="317"/>
      <c r="W583" s="317"/>
      <c r="X583" s="317"/>
      <c r="Y583" s="317"/>
      <c r="Z583" s="317"/>
    </row>
    <row r="584" ht="12.75" customHeight="1">
      <c r="A584" s="317"/>
      <c r="B584" s="317"/>
      <c r="C584" s="386"/>
      <c r="D584" s="386"/>
      <c r="E584" s="386"/>
      <c r="F584" s="317"/>
      <c r="G584" s="317"/>
      <c r="H584" s="317"/>
      <c r="I584" s="317"/>
      <c r="J584" s="320"/>
      <c r="K584" s="317"/>
      <c r="L584" s="317"/>
      <c r="M584" s="326"/>
      <c r="N584" s="326"/>
      <c r="O584" s="317"/>
      <c r="P584" s="317"/>
      <c r="Q584" s="317"/>
      <c r="R584" s="326"/>
      <c r="S584" s="317"/>
      <c r="T584" s="317"/>
      <c r="U584" s="317"/>
      <c r="V584" s="317"/>
      <c r="W584" s="317"/>
      <c r="X584" s="317"/>
      <c r="Y584" s="317"/>
      <c r="Z584" s="317"/>
    </row>
    <row r="585" ht="12.75" customHeight="1">
      <c r="A585" s="317"/>
      <c r="B585" s="317"/>
      <c r="C585" s="386"/>
      <c r="D585" s="386"/>
      <c r="E585" s="386"/>
      <c r="F585" s="317"/>
      <c r="G585" s="317"/>
      <c r="H585" s="317"/>
      <c r="I585" s="317"/>
      <c r="J585" s="320"/>
      <c r="K585" s="317"/>
      <c r="L585" s="317"/>
      <c r="M585" s="326"/>
      <c r="N585" s="326"/>
      <c r="O585" s="317"/>
      <c r="P585" s="317"/>
      <c r="Q585" s="317"/>
      <c r="R585" s="326"/>
      <c r="S585" s="317"/>
      <c r="T585" s="317"/>
      <c r="U585" s="317"/>
      <c r="V585" s="317"/>
      <c r="W585" s="317"/>
      <c r="X585" s="317"/>
      <c r="Y585" s="317"/>
      <c r="Z585" s="317"/>
    </row>
    <row r="586" ht="12.75" customHeight="1">
      <c r="A586" s="317"/>
      <c r="B586" s="317"/>
      <c r="C586" s="386"/>
      <c r="D586" s="386"/>
      <c r="E586" s="386"/>
      <c r="F586" s="317"/>
      <c r="G586" s="317"/>
      <c r="H586" s="317"/>
      <c r="I586" s="317"/>
      <c r="J586" s="320"/>
      <c r="K586" s="317"/>
      <c r="L586" s="317"/>
      <c r="M586" s="326"/>
      <c r="N586" s="326"/>
      <c r="O586" s="317"/>
      <c r="P586" s="317"/>
      <c r="Q586" s="317"/>
      <c r="R586" s="326"/>
      <c r="S586" s="317"/>
      <c r="T586" s="317"/>
      <c r="U586" s="317"/>
      <c r="V586" s="317"/>
      <c r="W586" s="317"/>
      <c r="X586" s="317"/>
      <c r="Y586" s="317"/>
      <c r="Z586" s="317"/>
    </row>
    <row r="587" ht="12.75" customHeight="1">
      <c r="A587" s="317"/>
      <c r="B587" s="317"/>
      <c r="C587" s="386"/>
      <c r="D587" s="386"/>
      <c r="E587" s="386"/>
      <c r="F587" s="317"/>
      <c r="G587" s="317"/>
      <c r="H587" s="317"/>
      <c r="I587" s="317"/>
      <c r="J587" s="320"/>
      <c r="K587" s="317"/>
      <c r="L587" s="317"/>
      <c r="M587" s="326"/>
      <c r="N587" s="326"/>
      <c r="O587" s="317"/>
      <c r="P587" s="317"/>
      <c r="Q587" s="317"/>
      <c r="R587" s="326"/>
      <c r="S587" s="317"/>
      <c r="T587" s="317"/>
      <c r="U587" s="317"/>
      <c r="V587" s="317"/>
      <c r="W587" s="317"/>
      <c r="X587" s="317"/>
      <c r="Y587" s="317"/>
      <c r="Z587" s="317"/>
    </row>
    <row r="588" ht="12.75" customHeight="1">
      <c r="A588" s="317"/>
      <c r="B588" s="317"/>
      <c r="C588" s="386"/>
      <c r="D588" s="386"/>
      <c r="E588" s="386"/>
      <c r="F588" s="317"/>
      <c r="G588" s="317"/>
      <c r="H588" s="317"/>
      <c r="I588" s="317"/>
      <c r="J588" s="320"/>
      <c r="K588" s="317"/>
      <c r="L588" s="317"/>
      <c r="M588" s="326"/>
      <c r="N588" s="326"/>
      <c r="O588" s="317"/>
      <c r="P588" s="317"/>
      <c r="Q588" s="317"/>
      <c r="R588" s="326"/>
      <c r="S588" s="317"/>
      <c r="T588" s="317"/>
      <c r="U588" s="317"/>
      <c r="V588" s="317"/>
      <c r="W588" s="317"/>
      <c r="X588" s="317"/>
      <c r="Y588" s="317"/>
      <c r="Z588" s="317"/>
    </row>
    <row r="589" ht="12.75" customHeight="1">
      <c r="A589" s="317"/>
      <c r="B589" s="317"/>
      <c r="C589" s="386"/>
      <c r="D589" s="386"/>
      <c r="E589" s="386"/>
      <c r="F589" s="317"/>
      <c r="G589" s="317"/>
      <c r="H589" s="317"/>
      <c r="I589" s="317"/>
      <c r="J589" s="320"/>
      <c r="K589" s="317"/>
      <c r="L589" s="317"/>
      <c r="M589" s="326"/>
      <c r="N589" s="326"/>
      <c r="O589" s="317"/>
      <c r="P589" s="317"/>
      <c r="Q589" s="317"/>
      <c r="R589" s="326"/>
      <c r="S589" s="317"/>
      <c r="T589" s="317"/>
      <c r="U589" s="317"/>
      <c r="V589" s="317"/>
      <c r="W589" s="317"/>
      <c r="X589" s="317"/>
      <c r="Y589" s="317"/>
      <c r="Z589" s="317"/>
    </row>
    <row r="590" ht="12.75" customHeight="1">
      <c r="A590" s="317"/>
      <c r="B590" s="317"/>
      <c r="C590" s="386"/>
      <c r="D590" s="386"/>
      <c r="E590" s="386"/>
      <c r="F590" s="317"/>
      <c r="G590" s="317"/>
      <c r="H590" s="317"/>
      <c r="I590" s="317"/>
      <c r="J590" s="320"/>
      <c r="K590" s="317"/>
      <c r="L590" s="317"/>
      <c r="M590" s="326"/>
      <c r="N590" s="326"/>
      <c r="O590" s="317"/>
      <c r="P590" s="317"/>
      <c r="Q590" s="317"/>
      <c r="R590" s="326"/>
      <c r="S590" s="317"/>
      <c r="T590" s="317"/>
      <c r="U590" s="317"/>
      <c r="V590" s="317"/>
      <c r="W590" s="317"/>
      <c r="X590" s="317"/>
      <c r="Y590" s="317"/>
      <c r="Z590" s="317"/>
    </row>
    <row r="591" ht="12.75" customHeight="1">
      <c r="A591" s="317"/>
      <c r="B591" s="317"/>
      <c r="C591" s="386"/>
      <c r="D591" s="386"/>
      <c r="E591" s="386"/>
      <c r="F591" s="317"/>
      <c r="G591" s="317"/>
      <c r="H591" s="317"/>
      <c r="I591" s="317"/>
      <c r="J591" s="320"/>
      <c r="K591" s="317"/>
      <c r="L591" s="317"/>
      <c r="M591" s="326"/>
      <c r="N591" s="326"/>
      <c r="O591" s="317"/>
      <c r="P591" s="317"/>
      <c r="Q591" s="317"/>
      <c r="R591" s="326"/>
      <c r="S591" s="317"/>
      <c r="T591" s="317"/>
      <c r="U591" s="317"/>
      <c r="V591" s="317"/>
      <c r="W591" s="317"/>
      <c r="X591" s="317"/>
      <c r="Y591" s="317"/>
      <c r="Z591" s="317"/>
    </row>
    <row r="592" ht="12.75" customHeight="1">
      <c r="A592" s="317"/>
      <c r="B592" s="317"/>
      <c r="C592" s="386"/>
      <c r="D592" s="386"/>
      <c r="E592" s="386"/>
      <c r="F592" s="317"/>
      <c r="G592" s="317"/>
      <c r="H592" s="317"/>
      <c r="I592" s="317"/>
      <c r="J592" s="320"/>
      <c r="K592" s="317"/>
      <c r="L592" s="317"/>
      <c r="M592" s="326"/>
      <c r="N592" s="326"/>
      <c r="O592" s="317"/>
      <c r="P592" s="317"/>
      <c r="Q592" s="317"/>
      <c r="R592" s="326"/>
      <c r="S592" s="317"/>
      <c r="T592" s="317"/>
      <c r="U592" s="317"/>
      <c r="V592" s="317"/>
      <c r="W592" s="317"/>
      <c r="X592" s="317"/>
      <c r="Y592" s="317"/>
      <c r="Z592" s="317"/>
    </row>
    <row r="593" ht="12.75" customHeight="1">
      <c r="A593" s="317"/>
      <c r="B593" s="317"/>
      <c r="C593" s="386"/>
      <c r="D593" s="386"/>
      <c r="E593" s="386"/>
      <c r="F593" s="317"/>
      <c r="G593" s="317"/>
      <c r="H593" s="317"/>
      <c r="I593" s="317"/>
      <c r="J593" s="320"/>
      <c r="K593" s="317"/>
      <c r="L593" s="317"/>
      <c r="M593" s="326"/>
      <c r="N593" s="326"/>
      <c r="O593" s="317"/>
      <c r="P593" s="317"/>
      <c r="Q593" s="317"/>
      <c r="R593" s="326"/>
      <c r="S593" s="317"/>
      <c r="T593" s="317"/>
      <c r="U593" s="317"/>
      <c r="V593" s="317"/>
      <c r="W593" s="317"/>
      <c r="X593" s="317"/>
      <c r="Y593" s="317"/>
      <c r="Z593" s="317"/>
    </row>
    <row r="594" ht="12.75" customHeight="1">
      <c r="A594" s="317"/>
      <c r="B594" s="317"/>
      <c r="C594" s="386"/>
      <c r="D594" s="386"/>
      <c r="E594" s="386"/>
      <c r="F594" s="317"/>
      <c r="G594" s="317"/>
      <c r="H594" s="317"/>
      <c r="I594" s="317"/>
      <c r="J594" s="320"/>
      <c r="K594" s="317"/>
      <c r="L594" s="317"/>
      <c r="M594" s="326"/>
      <c r="N594" s="326"/>
      <c r="O594" s="317"/>
      <c r="P594" s="317"/>
      <c r="Q594" s="317"/>
      <c r="R594" s="326"/>
      <c r="S594" s="317"/>
      <c r="T594" s="317"/>
      <c r="U594" s="317"/>
      <c r="V594" s="317"/>
      <c r="W594" s="317"/>
      <c r="X594" s="317"/>
      <c r="Y594" s="317"/>
      <c r="Z594" s="317"/>
    </row>
    <row r="595" ht="12.75" customHeight="1">
      <c r="A595" s="317"/>
      <c r="B595" s="317"/>
      <c r="C595" s="386"/>
      <c r="D595" s="386"/>
      <c r="E595" s="386"/>
      <c r="F595" s="317"/>
      <c r="G595" s="317"/>
      <c r="H595" s="317"/>
      <c r="I595" s="317"/>
      <c r="J595" s="320"/>
      <c r="K595" s="317"/>
      <c r="L595" s="317"/>
      <c r="M595" s="326"/>
      <c r="N595" s="326"/>
      <c r="O595" s="317"/>
      <c r="P595" s="317"/>
      <c r="Q595" s="317"/>
      <c r="R595" s="326"/>
      <c r="S595" s="317"/>
      <c r="T595" s="317"/>
      <c r="U595" s="317"/>
      <c r="V595" s="317"/>
      <c r="W595" s="317"/>
      <c r="X595" s="317"/>
      <c r="Y595" s="317"/>
      <c r="Z595" s="317"/>
    </row>
    <row r="596" ht="12.75" customHeight="1">
      <c r="A596" s="317"/>
      <c r="B596" s="317"/>
      <c r="C596" s="386"/>
      <c r="D596" s="386"/>
      <c r="E596" s="386"/>
      <c r="F596" s="317"/>
      <c r="G596" s="317"/>
      <c r="H596" s="317"/>
      <c r="I596" s="317"/>
      <c r="J596" s="320"/>
      <c r="K596" s="317"/>
      <c r="L596" s="317"/>
      <c r="M596" s="326"/>
      <c r="N596" s="326"/>
      <c r="O596" s="317"/>
      <c r="P596" s="317"/>
      <c r="Q596" s="317"/>
      <c r="R596" s="326"/>
      <c r="S596" s="317"/>
      <c r="T596" s="317"/>
      <c r="U596" s="317"/>
      <c r="V596" s="317"/>
      <c r="W596" s="317"/>
      <c r="X596" s="317"/>
      <c r="Y596" s="317"/>
      <c r="Z596" s="317"/>
    </row>
    <row r="597" ht="12.75" customHeight="1">
      <c r="A597" s="317"/>
      <c r="B597" s="317"/>
      <c r="C597" s="386"/>
      <c r="D597" s="386"/>
      <c r="E597" s="386"/>
      <c r="F597" s="317"/>
      <c r="G597" s="317"/>
      <c r="H597" s="317"/>
      <c r="I597" s="317"/>
      <c r="J597" s="320"/>
      <c r="K597" s="317"/>
      <c r="L597" s="317"/>
      <c r="M597" s="326"/>
      <c r="N597" s="326"/>
      <c r="O597" s="317"/>
      <c r="P597" s="317"/>
      <c r="Q597" s="317"/>
      <c r="R597" s="326"/>
      <c r="S597" s="317"/>
      <c r="T597" s="317"/>
      <c r="U597" s="317"/>
      <c r="V597" s="317"/>
      <c r="W597" s="317"/>
      <c r="X597" s="317"/>
      <c r="Y597" s="317"/>
      <c r="Z597" s="317"/>
    </row>
    <row r="598" ht="12.75" customHeight="1">
      <c r="A598" s="317"/>
      <c r="B598" s="317"/>
      <c r="C598" s="386"/>
      <c r="D598" s="386"/>
      <c r="E598" s="386"/>
      <c r="F598" s="317"/>
      <c r="G598" s="317"/>
      <c r="H598" s="317"/>
      <c r="I598" s="317"/>
      <c r="J598" s="320"/>
      <c r="K598" s="317"/>
      <c r="L598" s="317"/>
      <c r="M598" s="326"/>
      <c r="N598" s="326"/>
      <c r="O598" s="317"/>
      <c r="P598" s="317"/>
      <c r="Q598" s="317"/>
      <c r="R598" s="326"/>
      <c r="S598" s="317"/>
      <c r="T598" s="317"/>
      <c r="U598" s="317"/>
      <c r="V598" s="317"/>
      <c r="W598" s="317"/>
      <c r="X598" s="317"/>
      <c r="Y598" s="317"/>
      <c r="Z598" s="317"/>
    </row>
    <row r="599" ht="12.75" customHeight="1">
      <c r="A599" s="317"/>
      <c r="B599" s="317"/>
      <c r="C599" s="386"/>
      <c r="D599" s="386"/>
      <c r="E599" s="386"/>
      <c r="F599" s="317"/>
      <c r="G599" s="317"/>
      <c r="H599" s="317"/>
      <c r="I599" s="317"/>
      <c r="J599" s="320"/>
      <c r="K599" s="317"/>
      <c r="L599" s="317"/>
      <c r="M599" s="326"/>
      <c r="N599" s="326"/>
      <c r="O599" s="317"/>
      <c r="P599" s="317"/>
      <c r="Q599" s="317"/>
      <c r="R599" s="326"/>
      <c r="S599" s="317"/>
      <c r="T599" s="317"/>
      <c r="U599" s="317"/>
      <c r="V599" s="317"/>
      <c r="W599" s="317"/>
      <c r="X599" s="317"/>
      <c r="Y599" s="317"/>
      <c r="Z599" s="317"/>
    </row>
    <row r="600" ht="12.75" customHeight="1">
      <c r="A600" s="317"/>
      <c r="B600" s="317"/>
      <c r="C600" s="386"/>
      <c r="D600" s="386"/>
      <c r="E600" s="386"/>
      <c r="F600" s="317"/>
      <c r="G600" s="317"/>
      <c r="H600" s="317"/>
      <c r="I600" s="317"/>
      <c r="J600" s="320"/>
      <c r="K600" s="317"/>
      <c r="L600" s="317"/>
      <c r="M600" s="326"/>
      <c r="N600" s="326"/>
      <c r="O600" s="317"/>
      <c r="P600" s="317"/>
      <c r="Q600" s="317"/>
      <c r="R600" s="326"/>
      <c r="S600" s="317"/>
      <c r="T600" s="317"/>
      <c r="U600" s="317"/>
      <c r="V600" s="317"/>
      <c r="W600" s="317"/>
      <c r="X600" s="317"/>
      <c r="Y600" s="317"/>
      <c r="Z600" s="317"/>
    </row>
    <row r="601" ht="12.75" customHeight="1">
      <c r="A601" s="317"/>
      <c r="B601" s="317"/>
      <c r="C601" s="386"/>
      <c r="D601" s="386"/>
      <c r="E601" s="386"/>
      <c r="F601" s="317"/>
      <c r="G601" s="317"/>
      <c r="H601" s="317"/>
      <c r="I601" s="317"/>
      <c r="J601" s="320"/>
      <c r="K601" s="317"/>
      <c r="L601" s="317"/>
      <c r="M601" s="326"/>
      <c r="N601" s="326"/>
      <c r="O601" s="317"/>
      <c r="P601" s="317"/>
      <c r="Q601" s="317"/>
      <c r="R601" s="326"/>
      <c r="S601" s="317"/>
      <c r="T601" s="317"/>
      <c r="U601" s="317"/>
      <c r="V601" s="317"/>
      <c r="W601" s="317"/>
      <c r="X601" s="317"/>
      <c r="Y601" s="317"/>
      <c r="Z601" s="317"/>
    </row>
    <row r="602" ht="12.75" customHeight="1">
      <c r="A602" s="317"/>
      <c r="B602" s="317"/>
      <c r="C602" s="386"/>
      <c r="D602" s="386"/>
      <c r="E602" s="386"/>
      <c r="F602" s="317"/>
      <c r="G602" s="317"/>
      <c r="H602" s="317"/>
      <c r="I602" s="317"/>
      <c r="J602" s="320"/>
      <c r="K602" s="317"/>
      <c r="L602" s="317"/>
      <c r="M602" s="326"/>
      <c r="N602" s="326"/>
      <c r="O602" s="317"/>
      <c r="P602" s="317"/>
      <c r="Q602" s="317"/>
      <c r="R602" s="326"/>
      <c r="S602" s="317"/>
      <c r="T602" s="317"/>
      <c r="U602" s="317"/>
      <c r="V602" s="317"/>
      <c r="W602" s="317"/>
      <c r="X602" s="317"/>
      <c r="Y602" s="317"/>
      <c r="Z602" s="317"/>
    </row>
    <row r="603" ht="12.75" customHeight="1">
      <c r="A603" s="317"/>
      <c r="B603" s="317"/>
      <c r="C603" s="386"/>
      <c r="D603" s="386"/>
      <c r="E603" s="386"/>
      <c r="F603" s="317"/>
      <c r="G603" s="317"/>
      <c r="H603" s="317"/>
      <c r="I603" s="317"/>
      <c r="J603" s="320"/>
      <c r="K603" s="317"/>
      <c r="L603" s="317"/>
      <c r="M603" s="326"/>
      <c r="N603" s="326"/>
      <c r="O603" s="317"/>
      <c r="P603" s="317"/>
      <c r="Q603" s="317"/>
      <c r="R603" s="326"/>
      <c r="S603" s="317"/>
      <c r="T603" s="317"/>
      <c r="U603" s="317"/>
      <c r="V603" s="317"/>
      <c r="W603" s="317"/>
      <c r="X603" s="317"/>
      <c r="Y603" s="317"/>
      <c r="Z603" s="317"/>
    </row>
    <row r="604" ht="12.75" customHeight="1">
      <c r="A604" s="317"/>
      <c r="B604" s="317"/>
      <c r="C604" s="386"/>
      <c r="D604" s="386"/>
      <c r="E604" s="386"/>
      <c r="F604" s="317"/>
      <c r="G604" s="317"/>
      <c r="H604" s="317"/>
      <c r="I604" s="317"/>
      <c r="J604" s="320"/>
      <c r="K604" s="317"/>
      <c r="L604" s="317"/>
      <c r="M604" s="326"/>
      <c r="N604" s="326"/>
      <c r="O604" s="317"/>
      <c r="P604" s="317"/>
      <c r="Q604" s="317"/>
      <c r="R604" s="326"/>
      <c r="S604" s="317"/>
      <c r="T604" s="317"/>
      <c r="U604" s="317"/>
      <c r="V604" s="317"/>
      <c r="W604" s="317"/>
      <c r="X604" s="317"/>
      <c r="Y604" s="317"/>
      <c r="Z604" s="317"/>
    </row>
    <row r="605" ht="12.75" customHeight="1">
      <c r="A605" s="317"/>
      <c r="B605" s="317"/>
      <c r="C605" s="386"/>
      <c r="D605" s="386"/>
      <c r="E605" s="386"/>
      <c r="F605" s="317"/>
      <c r="G605" s="317"/>
      <c r="H605" s="317"/>
      <c r="I605" s="317"/>
      <c r="J605" s="320"/>
      <c r="K605" s="317"/>
      <c r="L605" s="317"/>
      <c r="M605" s="326"/>
      <c r="N605" s="326"/>
      <c r="O605" s="317"/>
      <c r="P605" s="317"/>
      <c r="Q605" s="317"/>
      <c r="R605" s="326"/>
      <c r="S605" s="317"/>
      <c r="T605" s="317"/>
      <c r="U605" s="317"/>
      <c r="V605" s="317"/>
      <c r="W605" s="317"/>
      <c r="X605" s="317"/>
      <c r="Y605" s="317"/>
      <c r="Z605" s="317"/>
    </row>
    <row r="606" ht="12.75" customHeight="1">
      <c r="A606" s="317"/>
      <c r="B606" s="317"/>
      <c r="C606" s="386"/>
      <c r="D606" s="386"/>
      <c r="E606" s="386"/>
      <c r="F606" s="317"/>
      <c r="G606" s="317"/>
      <c r="H606" s="317"/>
      <c r="I606" s="317"/>
      <c r="J606" s="320"/>
      <c r="K606" s="317"/>
      <c r="L606" s="317"/>
      <c r="M606" s="326"/>
      <c r="N606" s="326"/>
      <c r="O606" s="317"/>
      <c r="P606" s="317"/>
      <c r="Q606" s="317"/>
      <c r="R606" s="326"/>
      <c r="S606" s="317"/>
      <c r="T606" s="317"/>
      <c r="U606" s="317"/>
      <c r="V606" s="317"/>
      <c r="W606" s="317"/>
      <c r="X606" s="317"/>
      <c r="Y606" s="317"/>
      <c r="Z606" s="317"/>
    </row>
    <row r="607" ht="12.75" customHeight="1">
      <c r="A607" s="317"/>
      <c r="B607" s="317"/>
      <c r="C607" s="386"/>
      <c r="D607" s="386"/>
      <c r="E607" s="386"/>
      <c r="F607" s="317"/>
      <c r="G607" s="317"/>
      <c r="H607" s="317"/>
      <c r="I607" s="317"/>
      <c r="J607" s="320"/>
      <c r="K607" s="317"/>
      <c r="L607" s="317"/>
      <c r="M607" s="326"/>
      <c r="N607" s="326"/>
      <c r="O607" s="317"/>
      <c r="P607" s="317"/>
      <c r="Q607" s="317"/>
      <c r="R607" s="326"/>
      <c r="S607" s="317"/>
      <c r="T607" s="317"/>
      <c r="U607" s="317"/>
      <c r="V607" s="317"/>
      <c r="W607" s="317"/>
      <c r="X607" s="317"/>
      <c r="Y607" s="317"/>
      <c r="Z607" s="317"/>
    </row>
    <row r="608" ht="12.75" customHeight="1">
      <c r="A608" s="317"/>
      <c r="B608" s="317"/>
      <c r="C608" s="386"/>
      <c r="D608" s="386"/>
      <c r="E608" s="386"/>
      <c r="F608" s="317"/>
      <c r="G608" s="317"/>
      <c r="H608" s="317"/>
      <c r="I608" s="317"/>
      <c r="J608" s="320"/>
      <c r="K608" s="317"/>
      <c r="L608" s="317"/>
      <c r="M608" s="326"/>
      <c r="N608" s="326"/>
      <c r="O608" s="317"/>
      <c r="P608" s="317"/>
      <c r="Q608" s="317"/>
      <c r="R608" s="326"/>
      <c r="S608" s="317"/>
      <c r="T608" s="317"/>
      <c r="U608" s="317"/>
      <c r="V608" s="317"/>
      <c r="W608" s="317"/>
      <c r="X608" s="317"/>
      <c r="Y608" s="317"/>
      <c r="Z608" s="317"/>
    </row>
    <row r="609" ht="12.75" customHeight="1">
      <c r="A609" s="317"/>
      <c r="B609" s="317"/>
      <c r="C609" s="386"/>
      <c r="D609" s="386"/>
      <c r="E609" s="386"/>
      <c r="F609" s="317"/>
      <c r="G609" s="317"/>
      <c r="H609" s="317"/>
      <c r="I609" s="317"/>
      <c r="J609" s="320"/>
      <c r="K609" s="317"/>
      <c r="L609" s="317"/>
      <c r="M609" s="326"/>
      <c r="N609" s="326"/>
      <c r="O609" s="317"/>
      <c r="P609" s="317"/>
      <c r="Q609" s="317"/>
      <c r="R609" s="326"/>
      <c r="S609" s="317"/>
      <c r="T609" s="317"/>
      <c r="U609" s="317"/>
      <c r="V609" s="317"/>
      <c r="W609" s="317"/>
      <c r="X609" s="317"/>
      <c r="Y609" s="317"/>
      <c r="Z609" s="317"/>
    </row>
    <row r="610" ht="12.75" customHeight="1">
      <c r="A610" s="317"/>
      <c r="B610" s="317"/>
      <c r="C610" s="386"/>
      <c r="D610" s="386"/>
      <c r="E610" s="386"/>
      <c r="F610" s="317"/>
      <c r="G610" s="317"/>
      <c r="H610" s="317"/>
      <c r="I610" s="317"/>
      <c r="J610" s="320"/>
      <c r="K610" s="317"/>
      <c r="L610" s="317"/>
      <c r="M610" s="326"/>
      <c r="N610" s="326"/>
      <c r="O610" s="317"/>
      <c r="P610" s="317"/>
      <c r="Q610" s="317"/>
      <c r="R610" s="326"/>
      <c r="S610" s="317"/>
      <c r="T610" s="317"/>
      <c r="U610" s="317"/>
      <c r="V610" s="317"/>
      <c r="W610" s="317"/>
      <c r="X610" s="317"/>
      <c r="Y610" s="317"/>
      <c r="Z610" s="317"/>
    </row>
    <row r="611" ht="12.75" customHeight="1">
      <c r="A611" s="317"/>
      <c r="B611" s="317"/>
      <c r="C611" s="386"/>
      <c r="D611" s="386"/>
      <c r="E611" s="386"/>
      <c r="F611" s="317"/>
      <c r="G611" s="317"/>
      <c r="H611" s="317"/>
      <c r="I611" s="317"/>
      <c r="J611" s="320"/>
      <c r="K611" s="317"/>
      <c r="L611" s="317"/>
      <c r="M611" s="326"/>
      <c r="N611" s="326"/>
      <c r="O611" s="317"/>
      <c r="P611" s="317"/>
      <c r="Q611" s="317"/>
      <c r="R611" s="326"/>
      <c r="S611" s="317"/>
      <c r="T611" s="317"/>
      <c r="U611" s="317"/>
      <c r="V611" s="317"/>
      <c r="W611" s="317"/>
      <c r="X611" s="317"/>
      <c r="Y611" s="317"/>
      <c r="Z611" s="317"/>
    </row>
    <row r="612" ht="12.75" customHeight="1">
      <c r="A612" s="317"/>
      <c r="B612" s="317"/>
      <c r="C612" s="386"/>
      <c r="D612" s="386"/>
      <c r="E612" s="386"/>
      <c r="F612" s="317"/>
      <c r="G612" s="317"/>
      <c r="H612" s="317"/>
      <c r="I612" s="317"/>
      <c r="J612" s="320"/>
      <c r="K612" s="317"/>
      <c r="L612" s="317"/>
      <c r="M612" s="326"/>
      <c r="N612" s="326"/>
      <c r="O612" s="317"/>
      <c r="P612" s="317"/>
      <c r="Q612" s="317"/>
      <c r="R612" s="326"/>
      <c r="S612" s="317"/>
      <c r="T612" s="317"/>
      <c r="U612" s="317"/>
      <c r="V612" s="317"/>
      <c r="W612" s="317"/>
      <c r="X612" s="317"/>
      <c r="Y612" s="317"/>
      <c r="Z612" s="317"/>
    </row>
    <row r="613" ht="12.75" customHeight="1">
      <c r="A613" s="317"/>
      <c r="B613" s="317"/>
      <c r="C613" s="386"/>
      <c r="D613" s="386"/>
      <c r="E613" s="386"/>
      <c r="F613" s="317"/>
      <c r="G613" s="317"/>
      <c r="H613" s="317"/>
      <c r="I613" s="317"/>
      <c r="J613" s="320"/>
      <c r="K613" s="317"/>
      <c r="L613" s="317"/>
      <c r="M613" s="326"/>
      <c r="N613" s="326"/>
      <c r="O613" s="317"/>
      <c r="P613" s="317"/>
      <c r="Q613" s="317"/>
      <c r="R613" s="326"/>
      <c r="S613" s="317"/>
      <c r="T613" s="317"/>
      <c r="U613" s="317"/>
      <c r="V613" s="317"/>
      <c r="W613" s="317"/>
      <c r="X613" s="317"/>
      <c r="Y613" s="317"/>
      <c r="Z613" s="317"/>
    </row>
    <row r="614" ht="12.75" customHeight="1">
      <c r="A614" s="317"/>
      <c r="B614" s="317"/>
      <c r="C614" s="386"/>
      <c r="D614" s="386"/>
      <c r="E614" s="386"/>
      <c r="F614" s="317"/>
      <c r="G614" s="317"/>
      <c r="H614" s="317"/>
      <c r="I614" s="317"/>
      <c r="J614" s="320"/>
      <c r="K614" s="317"/>
      <c r="L614" s="317"/>
      <c r="M614" s="326"/>
      <c r="N614" s="326"/>
      <c r="O614" s="317"/>
      <c r="P614" s="317"/>
      <c r="Q614" s="317"/>
      <c r="R614" s="326"/>
      <c r="S614" s="317"/>
      <c r="T614" s="317"/>
      <c r="U614" s="317"/>
      <c r="V614" s="317"/>
      <c r="W614" s="317"/>
      <c r="X614" s="317"/>
      <c r="Y614" s="317"/>
      <c r="Z614" s="317"/>
    </row>
    <row r="615" ht="12.75" customHeight="1">
      <c r="A615" s="317"/>
      <c r="B615" s="317"/>
      <c r="C615" s="386"/>
      <c r="D615" s="386"/>
      <c r="E615" s="386"/>
      <c r="F615" s="317"/>
      <c r="G615" s="317"/>
      <c r="H615" s="317"/>
      <c r="I615" s="317"/>
      <c r="J615" s="320"/>
      <c r="K615" s="317"/>
      <c r="L615" s="317"/>
      <c r="M615" s="326"/>
      <c r="N615" s="326"/>
      <c r="O615" s="317"/>
      <c r="P615" s="317"/>
      <c r="Q615" s="317"/>
      <c r="R615" s="326"/>
      <c r="S615" s="317"/>
      <c r="T615" s="317"/>
      <c r="U615" s="317"/>
      <c r="V615" s="317"/>
      <c r="W615" s="317"/>
      <c r="X615" s="317"/>
      <c r="Y615" s="317"/>
      <c r="Z615" s="317"/>
    </row>
    <row r="616" ht="12.75" customHeight="1">
      <c r="A616" s="317"/>
      <c r="B616" s="317"/>
      <c r="C616" s="386"/>
      <c r="D616" s="386"/>
      <c r="E616" s="386"/>
      <c r="F616" s="317"/>
      <c r="G616" s="317"/>
      <c r="H616" s="317"/>
      <c r="I616" s="317"/>
      <c r="J616" s="320"/>
      <c r="K616" s="317"/>
      <c r="L616" s="317"/>
      <c r="M616" s="326"/>
      <c r="N616" s="326"/>
      <c r="O616" s="317"/>
      <c r="P616" s="317"/>
      <c r="Q616" s="317"/>
      <c r="R616" s="326"/>
      <c r="S616" s="317"/>
      <c r="T616" s="317"/>
      <c r="U616" s="317"/>
      <c r="V616" s="317"/>
      <c r="W616" s="317"/>
      <c r="X616" s="317"/>
      <c r="Y616" s="317"/>
      <c r="Z616" s="317"/>
    </row>
    <row r="617" ht="12.75" customHeight="1">
      <c r="A617" s="317"/>
      <c r="B617" s="317"/>
      <c r="C617" s="386"/>
      <c r="D617" s="386"/>
      <c r="E617" s="386"/>
      <c r="F617" s="317"/>
      <c r="G617" s="317"/>
      <c r="H617" s="317"/>
      <c r="I617" s="317"/>
      <c r="J617" s="320"/>
      <c r="K617" s="317"/>
      <c r="L617" s="317"/>
      <c r="M617" s="326"/>
      <c r="N617" s="326"/>
      <c r="O617" s="317"/>
      <c r="P617" s="317"/>
      <c r="Q617" s="317"/>
      <c r="R617" s="326"/>
      <c r="S617" s="317"/>
      <c r="T617" s="317"/>
      <c r="U617" s="317"/>
      <c r="V617" s="317"/>
      <c r="W617" s="317"/>
      <c r="X617" s="317"/>
      <c r="Y617" s="317"/>
      <c r="Z617" s="317"/>
    </row>
    <row r="618" ht="12.75" customHeight="1">
      <c r="A618" s="317"/>
      <c r="B618" s="317"/>
      <c r="C618" s="386"/>
      <c r="D618" s="386"/>
      <c r="E618" s="386"/>
      <c r="F618" s="317"/>
      <c r="G618" s="317"/>
      <c r="H618" s="317"/>
      <c r="I618" s="317"/>
      <c r="J618" s="320"/>
      <c r="K618" s="317"/>
      <c r="L618" s="317"/>
      <c r="M618" s="326"/>
      <c r="N618" s="326"/>
      <c r="O618" s="317"/>
      <c r="P618" s="317"/>
      <c r="Q618" s="317"/>
      <c r="R618" s="326"/>
      <c r="S618" s="317"/>
      <c r="T618" s="317"/>
      <c r="U618" s="317"/>
      <c r="V618" s="317"/>
      <c r="W618" s="317"/>
      <c r="X618" s="317"/>
      <c r="Y618" s="317"/>
      <c r="Z618" s="317"/>
    </row>
    <row r="619" ht="12.75" customHeight="1">
      <c r="A619" s="317"/>
      <c r="B619" s="317"/>
      <c r="C619" s="386"/>
      <c r="D619" s="386"/>
      <c r="E619" s="386"/>
      <c r="F619" s="317"/>
      <c r="G619" s="317"/>
      <c r="H619" s="317"/>
      <c r="I619" s="317"/>
      <c r="J619" s="320"/>
      <c r="K619" s="317"/>
      <c r="L619" s="317"/>
      <c r="M619" s="326"/>
      <c r="N619" s="326"/>
      <c r="O619" s="317"/>
      <c r="P619" s="317"/>
      <c r="Q619" s="317"/>
      <c r="R619" s="326"/>
      <c r="S619" s="317"/>
      <c r="T619" s="317"/>
      <c r="U619" s="317"/>
      <c r="V619" s="317"/>
      <c r="W619" s="317"/>
      <c r="X619" s="317"/>
      <c r="Y619" s="317"/>
      <c r="Z619" s="317"/>
    </row>
    <row r="620" ht="12.75" customHeight="1">
      <c r="A620" s="317"/>
      <c r="B620" s="317"/>
      <c r="C620" s="386"/>
      <c r="D620" s="386"/>
      <c r="E620" s="386"/>
      <c r="F620" s="317"/>
      <c r="G620" s="317"/>
      <c r="H620" s="317"/>
      <c r="I620" s="317"/>
      <c r="J620" s="320"/>
      <c r="K620" s="317"/>
      <c r="L620" s="317"/>
      <c r="M620" s="326"/>
      <c r="N620" s="326"/>
      <c r="O620" s="317"/>
      <c r="P620" s="317"/>
      <c r="Q620" s="317"/>
      <c r="R620" s="326"/>
      <c r="S620" s="317"/>
      <c r="T620" s="317"/>
      <c r="U620" s="317"/>
      <c r="V620" s="317"/>
      <c r="W620" s="317"/>
      <c r="X620" s="317"/>
      <c r="Y620" s="317"/>
      <c r="Z620" s="317"/>
    </row>
    <row r="621" ht="12.75" customHeight="1">
      <c r="A621" s="317"/>
      <c r="B621" s="317"/>
      <c r="C621" s="386"/>
      <c r="D621" s="386"/>
      <c r="E621" s="386"/>
      <c r="F621" s="317"/>
      <c r="G621" s="317"/>
      <c r="H621" s="317"/>
      <c r="I621" s="317"/>
      <c r="J621" s="320"/>
      <c r="K621" s="317"/>
      <c r="L621" s="317"/>
      <c r="M621" s="326"/>
      <c r="N621" s="326"/>
      <c r="O621" s="317"/>
      <c r="P621" s="317"/>
      <c r="Q621" s="317"/>
      <c r="R621" s="326"/>
      <c r="S621" s="317"/>
      <c r="T621" s="317"/>
      <c r="U621" s="317"/>
      <c r="V621" s="317"/>
      <c r="W621" s="317"/>
      <c r="X621" s="317"/>
      <c r="Y621" s="317"/>
      <c r="Z621" s="317"/>
    </row>
    <row r="622" ht="12.75" customHeight="1">
      <c r="A622" s="317"/>
      <c r="B622" s="317"/>
      <c r="C622" s="386"/>
      <c r="D622" s="386"/>
      <c r="E622" s="386"/>
      <c r="F622" s="317"/>
      <c r="G622" s="317"/>
      <c r="H622" s="317"/>
      <c r="I622" s="317"/>
      <c r="J622" s="320"/>
      <c r="K622" s="317"/>
      <c r="L622" s="317"/>
      <c r="M622" s="326"/>
      <c r="N622" s="326"/>
      <c r="O622" s="317"/>
      <c r="P622" s="317"/>
      <c r="Q622" s="317"/>
      <c r="R622" s="326"/>
      <c r="S622" s="317"/>
      <c r="T622" s="317"/>
      <c r="U622" s="317"/>
      <c r="V622" s="317"/>
      <c r="W622" s="317"/>
      <c r="X622" s="317"/>
      <c r="Y622" s="317"/>
      <c r="Z622" s="317"/>
    </row>
    <row r="623" ht="12.75" customHeight="1">
      <c r="A623" s="317"/>
      <c r="B623" s="317"/>
      <c r="C623" s="386"/>
      <c r="D623" s="386"/>
      <c r="E623" s="386"/>
      <c r="F623" s="317"/>
      <c r="G623" s="317"/>
      <c r="H623" s="317"/>
      <c r="I623" s="317"/>
      <c r="J623" s="320"/>
      <c r="K623" s="317"/>
      <c r="L623" s="317"/>
      <c r="M623" s="326"/>
      <c r="N623" s="326"/>
      <c r="O623" s="317"/>
      <c r="P623" s="317"/>
      <c r="Q623" s="317"/>
      <c r="R623" s="326"/>
      <c r="S623" s="317"/>
      <c r="T623" s="317"/>
      <c r="U623" s="317"/>
      <c r="V623" s="317"/>
      <c r="W623" s="317"/>
      <c r="X623" s="317"/>
      <c r="Y623" s="317"/>
      <c r="Z623" s="317"/>
    </row>
    <row r="624" ht="12.75" customHeight="1">
      <c r="A624" s="317"/>
      <c r="B624" s="317"/>
      <c r="C624" s="386"/>
      <c r="D624" s="386"/>
      <c r="E624" s="386"/>
      <c r="F624" s="317"/>
      <c r="G624" s="317"/>
      <c r="H624" s="317"/>
      <c r="I624" s="317"/>
      <c r="J624" s="320"/>
      <c r="K624" s="317"/>
      <c r="L624" s="317"/>
      <c r="M624" s="326"/>
      <c r="N624" s="326"/>
      <c r="O624" s="317"/>
      <c r="P624" s="317"/>
      <c r="Q624" s="317"/>
      <c r="R624" s="326"/>
      <c r="S624" s="317"/>
      <c r="T624" s="317"/>
      <c r="U624" s="317"/>
      <c r="V624" s="317"/>
      <c r="W624" s="317"/>
      <c r="X624" s="317"/>
      <c r="Y624" s="317"/>
      <c r="Z624" s="317"/>
    </row>
    <row r="625" ht="12.75" customHeight="1">
      <c r="A625" s="317"/>
      <c r="B625" s="317"/>
      <c r="C625" s="386"/>
      <c r="D625" s="386"/>
      <c r="E625" s="386"/>
      <c r="F625" s="317"/>
      <c r="G625" s="317"/>
      <c r="H625" s="317"/>
      <c r="I625" s="317"/>
      <c r="J625" s="320"/>
      <c r="K625" s="317"/>
      <c r="L625" s="317"/>
      <c r="M625" s="326"/>
      <c r="N625" s="326"/>
      <c r="O625" s="317"/>
      <c r="P625" s="317"/>
      <c r="Q625" s="317"/>
      <c r="R625" s="326"/>
      <c r="S625" s="317"/>
      <c r="T625" s="317"/>
      <c r="U625" s="317"/>
      <c r="V625" s="317"/>
      <c r="W625" s="317"/>
      <c r="X625" s="317"/>
      <c r="Y625" s="317"/>
      <c r="Z625" s="317"/>
    </row>
    <row r="626" ht="12.75" customHeight="1">
      <c r="A626" s="317"/>
      <c r="B626" s="317"/>
      <c r="C626" s="386"/>
      <c r="D626" s="386"/>
      <c r="E626" s="386"/>
      <c r="F626" s="317"/>
      <c r="G626" s="317"/>
      <c r="H626" s="317"/>
      <c r="I626" s="317"/>
      <c r="J626" s="320"/>
      <c r="K626" s="317"/>
      <c r="L626" s="317"/>
      <c r="M626" s="326"/>
      <c r="N626" s="326"/>
      <c r="O626" s="317"/>
      <c r="P626" s="317"/>
      <c r="Q626" s="317"/>
      <c r="R626" s="326"/>
      <c r="S626" s="317"/>
      <c r="T626" s="317"/>
      <c r="U626" s="317"/>
      <c r="V626" s="317"/>
      <c r="W626" s="317"/>
      <c r="X626" s="317"/>
      <c r="Y626" s="317"/>
      <c r="Z626" s="317"/>
    </row>
    <row r="627" ht="12.75" customHeight="1">
      <c r="A627" s="317"/>
      <c r="B627" s="317"/>
      <c r="C627" s="386"/>
      <c r="D627" s="386"/>
      <c r="E627" s="386"/>
      <c r="F627" s="317"/>
      <c r="G627" s="317"/>
      <c r="H627" s="317"/>
      <c r="I627" s="317"/>
      <c r="J627" s="320"/>
      <c r="K627" s="317"/>
      <c r="L627" s="317"/>
      <c r="M627" s="326"/>
      <c r="N627" s="326"/>
      <c r="O627" s="317"/>
      <c r="P627" s="317"/>
      <c r="Q627" s="317"/>
      <c r="R627" s="326"/>
      <c r="S627" s="317"/>
      <c r="T627" s="317"/>
      <c r="U627" s="317"/>
      <c r="V627" s="317"/>
      <c r="W627" s="317"/>
      <c r="X627" s="317"/>
      <c r="Y627" s="317"/>
      <c r="Z627" s="317"/>
    </row>
    <row r="628" ht="12.75" customHeight="1">
      <c r="A628" s="317"/>
      <c r="B628" s="317"/>
      <c r="C628" s="386"/>
      <c r="D628" s="386"/>
      <c r="E628" s="386"/>
      <c r="F628" s="317"/>
      <c r="G628" s="317"/>
      <c r="H628" s="317"/>
      <c r="I628" s="317"/>
      <c r="J628" s="320"/>
      <c r="K628" s="317"/>
      <c r="L628" s="317"/>
      <c r="M628" s="326"/>
      <c r="N628" s="326"/>
      <c r="O628" s="317"/>
      <c r="P628" s="317"/>
      <c r="Q628" s="317"/>
      <c r="R628" s="326"/>
      <c r="S628" s="317"/>
      <c r="T628" s="317"/>
      <c r="U628" s="317"/>
      <c r="V628" s="317"/>
      <c r="W628" s="317"/>
      <c r="X628" s="317"/>
      <c r="Y628" s="317"/>
      <c r="Z628" s="317"/>
    </row>
    <row r="629" ht="12.75" customHeight="1">
      <c r="A629" s="317"/>
      <c r="B629" s="317"/>
      <c r="C629" s="386"/>
      <c r="D629" s="386"/>
      <c r="E629" s="386"/>
      <c r="F629" s="317"/>
      <c r="G629" s="317"/>
      <c r="H629" s="317"/>
      <c r="I629" s="317"/>
      <c r="J629" s="320"/>
      <c r="K629" s="317"/>
      <c r="L629" s="317"/>
      <c r="M629" s="326"/>
      <c r="N629" s="326"/>
      <c r="O629" s="317"/>
      <c r="P629" s="317"/>
      <c r="Q629" s="317"/>
      <c r="R629" s="326"/>
      <c r="S629" s="317"/>
      <c r="T629" s="317"/>
      <c r="U629" s="317"/>
      <c r="V629" s="317"/>
      <c r="W629" s="317"/>
      <c r="X629" s="317"/>
      <c r="Y629" s="317"/>
      <c r="Z629" s="317"/>
    </row>
    <row r="630" ht="12.75" customHeight="1">
      <c r="A630" s="317"/>
      <c r="B630" s="317"/>
      <c r="C630" s="386"/>
      <c r="D630" s="386"/>
      <c r="E630" s="386"/>
      <c r="F630" s="317"/>
      <c r="G630" s="317"/>
      <c r="H630" s="317"/>
      <c r="I630" s="317"/>
      <c r="J630" s="320"/>
      <c r="K630" s="317"/>
      <c r="L630" s="317"/>
      <c r="M630" s="326"/>
      <c r="N630" s="326"/>
      <c r="O630" s="317"/>
      <c r="P630" s="317"/>
      <c r="Q630" s="317"/>
      <c r="R630" s="326"/>
      <c r="S630" s="317"/>
      <c r="T630" s="317"/>
      <c r="U630" s="317"/>
      <c r="V630" s="317"/>
      <c r="W630" s="317"/>
      <c r="X630" s="317"/>
      <c r="Y630" s="317"/>
      <c r="Z630" s="317"/>
    </row>
    <row r="631" ht="12.75" customHeight="1">
      <c r="A631" s="317"/>
      <c r="B631" s="317"/>
      <c r="C631" s="386"/>
      <c r="D631" s="386"/>
      <c r="E631" s="386"/>
      <c r="F631" s="317"/>
      <c r="G631" s="317"/>
      <c r="H631" s="317"/>
      <c r="I631" s="317"/>
      <c r="J631" s="320"/>
      <c r="K631" s="317"/>
      <c r="L631" s="317"/>
      <c r="M631" s="326"/>
      <c r="N631" s="326"/>
      <c r="O631" s="317"/>
      <c r="P631" s="317"/>
      <c r="Q631" s="317"/>
      <c r="R631" s="326"/>
      <c r="S631" s="317"/>
      <c r="T631" s="317"/>
      <c r="U631" s="317"/>
      <c r="V631" s="317"/>
      <c r="W631" s="317"/>
      <c r="X631" s="317"/>
      <c r="Y631" s="317"/>
      <c r="Z631" s="317"/>
    </row>
    <row r="632" ht="12.75" customHeight="1">
      <c r="A632" s="317"/>
      <c r="B632" s="317"/>
      <c r="C632" s="386"/>
      <c r="D632" s="386"/>
      <c r="E632" s="386"/>
      <c r="F632" s="317"/>
      <c r="G632" s="317"/>
      <c r="H632" s="317"/>
      <c r="I632" s="317"/>
      <c r="J632" s="320"/>
      <c r="K632" s="317"/>
      <c r="L632" s="317"/>
      <c r="M632" s="326"/>
      <c r="N632" s="326"/>
      <c r="O632" s="317"/>
      <c r="P632" s="317"/>
      <c r="Q632" s="317"/>
      <c r="R632" s="326"/>
      <c r="S632" s="317"/>
      <c r="T632" s="317"/>
      <c r="U632" s="317"/>
      <c r="V632" s="317"/>
      <c r="W632" s="317"/>
      <c r="X632" s="317"/>
      <c r="Y632" s="317"/>
      <c r="Z632" s="317"/>
    </row>
    <row r="633" ht="12.75" customHeight="1">
      <c r="A633" s="317"/>
      <c r="B633" s="317"/>
      <c r="C633" s="386"/>
      <c r="D633" s="386"/>
      <c r="E633" s="386"/>
      <c r="F633" s="317"/>
      <c r="G633" s="317"/>
      <c r="H633" s="317"/>
      <c r="I633" s="317"/>
      <c r="J633" s="320"/>
      <c r="K633" s="317"/>
      <c r="L633" s="317"/>
      <c r="M633" s="326"/>
      <c r="N633" s="326"/>
      <c r="O633" s="317"/>
      <c r="P633" s="317"/>
      <c r="Q633" s="317"/>
      <c r="R633" s="326"/>
      <c r="S633" s="317"/>
      <c r="T633" s="317"/>
      <c r="U633" s="317"/>
      <c r="V633" s="317"/>
      <c r="W633" s="317"/>
      <c r="X633" s="317"/>
      <c r="Y633" s="317"/>
      <c r="Z633" s="317"/>
    </row>
    <row r="634" ht="12.75" customHeight="1">
      <c r="A634" s="317"/>
      <c r="B634" s="317"/>
      <c r="C634" s="386"/>
      <c r="D634" s="386"/>
      <c r="E634" s="386"/>
      <c r="F634" s="317"/>
      <c r="G634" s="317"/>
      <c r="H634" s="317"/>
      <c r="I634" s="317"/>
      <c r="J634" s="320"/>
      <c r="K634" s="317"/>
      <c r="L634" s="317"/>
      <c r="M634" s="326"/>
      <c r="N634" s="326"/>
      <c r="O634" s="317"/>
      <c r="P634" s="317"/>
      <c r="Q634" s="317"/>
      <c r="R634" s="326"/>
      <c r="S634" s="317"/>
      <c r="T634" s="317"/>
      <c r="U634" s="317"/>
      <c r="V634" s="317"/>
      <c r="W634" s="317"/>
      <c r="X634" s="317"/>
      <c r="Y634" s="317"/>
      <c r="Z634" s="317"/>
    </row>
    <row r="635" ht="12.75" customHeight="1">
      <c r="A635" s="317"/>
      <c r="B635" s="317"/>
      <c r="C635" s="386"/>
      <c r="D635" s="386"/>
      <c r="E635" s="386"/>
      <c r="F635" s="317"/>
      <c r="G635" s="317"/>
      <c r="H635" s="317"/>
      <c r="I635" s="317"/>
      <c r="J635" s="320"/>
      <c r="K635" s="317"/>
      <c r="L635" s="317"/>
      <c r="M635" s="326"/>
      <c r="N635" s="326"/>
      <c r="O635" s="317"/>
      <c r="P635" s="317"/>
      <c r="Q635" s="317"/>
      <c r="R635" s="326"/>
      <c r="S635" s="317"/>
      <c r="T635" s="317"/>
      <c r="U635" s="317"/>
      <c r="V635" s="317"/>
      <c r="W635" s="317"/>
      <c r="X635" s="317"/>
      <c r="Y635" s="317"/>
      <c r="Z635" s="317"/>
    </row>
    <row r="636" ht="12.75" customHeight="1">
      <c r="A636" s="317"/>
      <c r="B636" s="317"/>
      <c r="C636" s="386"/>
      <c r="D636" s="386"/>
      <c r="E636" s="386"/>
      <c r="F636" s="317"/>
      <c r="G636" s="317"/>
      <c r="H636" s="317"/>
      <c r="I636" s="317"/>
      <c r="J636" s="320"/>
      <c r="K636" s="317"/>
      <c r="L636" s="317"/>
      <c r="M636" s="326"/>
      <c r="N636" s="326"/>
      <c r="O636" s="317"/>
      <c r="P636" s="317"/>
      <c r="Q636" s="317"/>
      <c r="R636" s="326"/>
      <c r="S636" s="317"/>
      <c r="T636" s="317"/>
      <c r="U636" s="317"/>
      <c r="V636" s="317"/>
      <c r="W636" s="317"/>
      <c r="X636" s="317"/>
      <c r="Y636" s="317"/>
      <c r="Z636" s="317"/>
    </row>
    <row r="637" ht="12.75" customHeight="1">
      <c r="A637" s="317"/>
      <c r="B637" s="317"/>
      <c r="C637" s="386"/>
      <c r="D637" s="386"/>
      <c r="E637" s="386"/>
      <c r="F637" s="317"/>
      <c r="G637" s="317"/>
      <c r="H637" s="317"/>
      <c r="I637" s="317"/>
      <c r="J637" s="320"/>
      <c r="K637" s="317"/>
      <c r="L637" s="317"/>
      <c r="M637" s="326"/>
      <c r="N637" s="326"/>
      <c r="O637" s="317"/>
      <c r="P637" s="317"/>
      <c r="Q637" s="317"/>
      <c r="R637" s="326"/>
      <c r="S637" s="317"/>
      <c r="T637" s="317"/>
      <c r="U637" s="317"/>
      <c r="V637" s="317"/>
      <c r="W637" s="317"/>
      <c r="X637" s="317"/>
      <c r="Y637" s="317"/>
      <c r="Z637" s="317"/>
    </row>
    <row r="638" ht="12.75" customHeight="1">
      <c r="A638" s="317"/>
      <c r="B638" s="317"/>
      <c r="C638" s="386"/>
      <c r="D638" s="386"/>
      <c r="E638" s="386"/>
      <c r="F638" s="317"/>
      <c r="G638" s="317"/>
      <c r="H638" s="317"/>
      <c r="I638" s="317"/>
      <c r="J638" s="320"/>
      <c r="K638" s="317"/>
      <c r="L638" s="317"/>
      <c r="M638" s="326"/>
      <c r="N638" s="326"/>
      <c r="O638" s="317"/>
      <c r="P638" s="317"/>
      <c r="Q638" s="317"/>
      <c r="R638" s="326"/>
      <c r="S638" s="317"/>
      <c r="T638" s="317"/>
      <c r="U638" s="317"/>
      <c r="V638" s="317"/>
      <c r="W638" s="317"/>
      <c r="X638" s="317"/>
      <c r="Y638" s="317"/>
      <c r="Z638" s="317"/>
    </row>
    <row r="639" ht="12.75" customHeight="1">
      <c r="A639" s="317"/>
      <c r="B639" s="317"/>
      <c r="C639" s="386"/>
      <c r="D639" s="386"/>
      <c r="E639" s="386"/>
      <c r="F639" s="317"/>
      <c r="G639" s="317"/>
      <c r="H639" s="317"/>
      <c r="I639" s="317"/>
      <c r="J639" s="320"/>
      <c r="K639" s="317"/>
      <c r="L639" s="317"/>
      <c r="M639" s="326"/>
      <c r="N639" s="326"/>
      <c r="O639" s="317"/>
      <c r="P639" s="317"/>
      <c r="Q639" s="317"/>
      <c r="R639" s="326"/>
      <c r="S639" s="317"/>
      <c r="T639" s="317"/>
      <c r="U639" s="317"/>
      <c r="V639" s="317"/>
      <c r="W639" s="317"/>
      <c r="X639" s="317"/>
      <c r="Y639" s="317"/>
      <c r="Z639" s="317"/>
    </row>
    <row r="640" ht="12.75" customHeight="1">
      <c r="A640" s="317"/>
      <c r="B640" s="317"/>
      <c r="C640" s="386"/>
      <c r="D640" s="386"/>
      <c r="E640" s="386"/>
      <c r="F640" s="317"/>
      <c r="G640" s="317"/>
      <c r="H640" s="317"/>
      <c r="I640" s="317"/>
      <c r="J640" s="320"/>
      <c r="K640" s="317"/>
      <c r="L640" s="317"/>
      <c r="M640" s="326"/>
      <c r="N640" s="326"/>
      <c r="O640" s="317"/>
      <c r="P640" s="317"/>
      <c r="Q640" s="317"/>
      <c r="R640" s="326"/>
      <c r="S640" s="317"/>
      <c r="T640" s="317"/>
      <c r="U640" s="317"/>
      <c r="V640" s="317"/>
      <c r="W640" s="317"/>
      <c r="X640" s="317"/>
      <c r="Y640" s="317"/>
      <c r="Z640" s="317"/>
    </row>
    <row r="641" ht="12.75" customHeight="1">
      <c r="A641" s="317"/>
      <c r="B641" s="317"/>
      <c r="C641" s="386"/>
      <c r="D641" s="386"/>
      <c r="E641" s="386"/>
      <c r="F641" s="317"/>
      <c r="G641" s="317"/>
      <c r="H641" s="317"/>
      <c r="I641" s="317"/>
      <c r="J641" s="320"/>
      <c r="K641" s="317"/>
      <c r="L641" s="317"/>
      <c r="M641" s="326"/>
      <c r="N641" s="326"/>
      <c r="O641" s="317"/>
      <c r="P641" s="317"/>
      <c r="Q641" s="317"/>
      <c r="R641" s="326"/>
      <c r="S641" s="317"/>
      <c r="T641" s="317"/>
      <c r="U641" s="317"/>
      <c r="V641" s="317"/>
      <c r="W641" s="317"/>
      <c r="X641" s="317"/>
      <c r="Y641" s="317"/>
      <c r="Z641" s="317"/>
    </row>
    <row r="642" ht="12.75" customHeight="1">
      <c r="A642" s="317"/>
      <c r="B642" s="317"/>
      <c r="C642" s="386"/>
      <c r="D642" s="386"/>
      <c r="E642" s="386"/>
      <c r="F642" s="317"/>
      <c r="G642" s="317"/>
      <c r="H642" s="317"/>
      <c r="I642" s="317"/>
      <c r="J642" s="320"/>
      <c r="K642" s="317"/>
      <c r="L642" s="317"/>
      <c r="M642" s="326"/>
      <c r="N642" s="326"/>
      <c r="O642" s="317"/>
      <c r="P642" s="317"/>
      <c r="Q642" s="317"/>
      <c r="R642" s="326"/>
      <c r="S642" s="317"/>
      <c r="T642" s="317"/>
      <c r="U642" s="317"/>
      <c r="V642" s="317"/>
      <c r="W642" s="317"/>
      <c r="X642" s="317"/>
      <c r="Y642" s="317"/>
      <c r="Z642" s="317"/>
    </row>
    <row r="643" ht="12.75" customHeight="1">
      <c r="A643" s="317"/>
      <c r="B643" s="317"/>
      <c r="C643" s="386"/>
      <c r="D643" s="386"/>
      <c r="E643" s="386"/>
      <c r="F643" s="317"/>
      <c r="G643" s="317"/>
      <c r="H643" s="317"/>
      <c r="I643" s="317"/>
      <c r="J643" s="320"/>
      <c r="K643" s="317"/>
      <c r="L643" s="317"/>
      <c r="M643" s="326"/>
      <c r="N643" s="326"/>
      <c r="O643" s="317"/>
      <c r="P643" s="317"/>
      <c r="Q643" s="317"/>
      <c r="R643" s="326"/>
      <c r="S643" s="317"/>
      <c r="T643" s="317"/>
      <c r="U643" s="317"/>
      <c r="V643" s="317"/>
      <c r="W643" s="317"/>
      <c r="X643" s="317"/>
      <c r="Y643" s="317"/>
      <c r="Z643" s="317"/>
    </row>
    <row r="644" ht="12.75" customHeight="1">
      <c r="A644" s="317"/>
      <c r="B644" s="317"/>
      <c r="C644" s="386"/>
      <c r="D644" s="386"/>
      <c r="E644" s="386"/>
      <c r="F644" s="317"/>
      <c r="G644" s="317"/>
      <c r="H644" s="317"/>
      <c r="I644" s="317"/>
      <c r="J644" s="320"/>
      <c r="K644" s="317"/>
      <c r="L644" s="317"/>
      <c r="M644" s="326"/>
      <c r="N644" s="326"/>
      <c r="O644" s="317"/>
      <c r="P644" s="317"/>
      <c r="Q644" s="317"/>
      <c r="R644" s="326"/>
      <c r="S644" s="317"/>
      <c r="T644" s="317"/>
      <c r="U644" s="317"/>
      <c r="V644" s="317"/>
      <c r="W644" s="317"/>
      <c r="X644" s="317"/>
      <c r="Y644" s="317"/>
      <c r="Z644" s="317"/>
    </row>
    <row r="645" ht="12.75" customHeight="1">
      <c r="A645" s="317"/>
      <c r="B645" s="317"/>
      <c r="C645" s="386"/>
      <c r="D645" s="386"/>
      <c r="E645" s="386"/>
      <c r="F645" s="317"/>
      <c r="G645" s="317"/>
      <c r="H645" s="317"/>
      <c r="I645" s="317"/>
      <c r="J645" s="320"/>
      <c r="K645" s="317"/>
      <c r="L645" s="317"/>
      <c r="M645" s="326"/>
      <c r="N645" s="326"/>
      <c r="O645" s="317"/>
      <c r="P645" s="317"/>
      <c r="Q645" s="317"/>
      <c r="R645" s="326"/>
      <c r="S645" s="317"/>
      <c r="T645" s="317"/>
      <c r="U645" s="317"/>
      <c r="V645" s="317"/>
      <c r="W645" s="317"/>
      <c r="X645" s="317"/>
      <c r="Y645" s="317"/>
      <c r="Z645" s="317"/>
    </row>
    <row r="646" ht="12.75" customHeight="1">
      <c r="A646" s="317"/>
      <c r="B646" s="317"/>
      <c r="C646" s="386"/>
      <c r="D646" s="386"/>
      <c r="E646" s="386"/>
      <c r="F646" s="317"/>
      <c r="G646" s="317"/>
      <c r="H646" s="317"/>
      <c r="I646" s="317"/>
      <c r="J646" s="320"/>
      <c r="K646" s="317"/>
      <c r="L646" s="317"/>
      <c r="M646" s="326"/>
      <c r="N646" s="326"/>
      <c r="O646" s="317"/>
      <c r="P646" s="317"/>
      <c r="Q646" s="317"/>
      <c r="R646" s="326"/>
      <c r="S646" s="317"/>
      <c r="T646" s="317"/>
      <c r="U646" s="317"/>
      <c r="V646" s="317"/>
      <c r="W646" s="317"/>
      <c r="X646" s="317"/>
      <c r="Y646" s="317"/>
      <c r="Z646" s="317"/>
    </row>
    <row r="647" ht="12.75" customHeight="1">
      <c r="A647" s="317"/>
      <c r="B647" s="317"/>
      <c r="C647" s="386"/>
      <c r="D647" s="386"/>
      <c r="E647" s="386"/>
      <c r="F647" s="317"/>
      <c r="G647" s="317"/>
      <c r="H647" s="317"/>
      <c r="I647" s="317"/>
      <c r="J647" s="320"/>
      <c r="K647" s="317"/>
      <c r="L647" s="317"/>
      <c r="M647" s="326"/>
      <c r="N647" s="326"/>
      <c r="O647" s="317"/>
      <c r="P647" s="317"/>
      <c r="Q647" s="317"/>
      <c r="R647" s="326"/>
      <c r="S647" s="317"/>
      <c r="T647" s="317"/>
      <c r="U647" s="317"/>
      <c r="V647" s="317"/>
      <c r="W647" s="317"/>
      <c r="X647" s="317"/>
      <c r="Y647" s="317"/>
      <c r="Z647" s="317"/>
    </row>
    <row r="648" ht="12.75" customHeight="1">
      <c r="A648" s="317"/>
      <c r="B648" s="317"/>
      <c r="C648" s="386"/>
      <c r="D648" s="386"/>
      <c r="E648" s="386"/>
      <c r="F648" s="317"/>
      <c r="G648" s="317"/>
      <c r="H648" s="317"/>
      <c r="I648" s="317"/>
      <c r="J648" s="320"/>
      <c r="K648" s="317"/>
      <c r="L648" s="317"/>
      <c r="M648" s="326"/>
      <c r="N648" s="326"/>
      <c r="O648" s="317"/>
      <c r="P648" s="317"/>
      <c r="Q648" s="317"/>
      <c r="R648" s="326"/>
      <c r="S648" s="317"/>
      <c r="T648" s="317"/>
      <c r="U648" s="317"/>
      <c r="V648" s="317"/>
      <c r="W648" s="317"/>
      <c r="X648" s="317"/>
      <c r="Y648" s="317"/>
      <c r="Z648" s="317"/>
    </row>
    <row r="649" ht="12.75" customHeight="1">
      <c r="A649" s="317"/>
      <c r="B649" s="317"/>
      <c r="C649" s="386"/>
      <c r="D649" s="386"/>
      <c r="E649" s="386"/>
      <c r="F649" s="317"/>
      <c r="G649" s="317"/>
      <c r="H649" s="317"/>
      <c r="I649" s="317"/>
      <c r="J649" s="320"/>
      <c r="K649" s="317"/>
      <c r="L649" s="317"/>
      <c r="M649" s="326"/>
      <c r="N649" s="326"/>
      <c r="O649" s="317"/>
      <c r="P649" s="317"/>
      <c r="Q649" s="317"/>
      <c r="R649" s="326"/>
      <c r="S649" s="317"/>
      <c r="T649" s="317"/>
      <c r="U649" s="317"/>
      <c r="V649" s="317"/>
      <c r="W649" s="317"/>
      <c r="X649" s="317"/>
      <c r="Y649" s="317"/>
      <c r="Z649" s="317"/>
    </row>
    <row r="650" ht="12.75" customHeight="1">
      <c r="A650" s="317"/>
      <c r="B650" s="317"/>
      <c r="C650" s="386"/>
      <c r="D650" s="386"/>
      <c r="E650" s="386"/>
      <c r="F650" s="317"/>
      <c r="G650" s="317"/>
      <c r="H650" s="317"/>
      <c r="I650" s="317"/>
      <c r="J650" s="320"/>
      <c r="K650" s="317"/>
      <c r="L650" s="317"/>
      <c r="M650" s="326"/>
      <c r="N650" s="326"/>
      <c r="O650" s="317"/>
      <c r="P650" s="317"/>
      <c r="Q650" s="317"/>
      <c r="R650" s="326"/>
      <c r="S650" s="317"/>
      <c r="T650" s="317"/>
      <c r="U650" s="317"/>
      <c r="V650" s="317"/>
      <c r="W650" s="317"/>
      <c r="X650" s="317"/>
      <c r="Y650" s="317"/>
      <c r="Z650" s="317"/>
    </row>
    <row r="651" ht="12.75" customHeight="1">
      <c r="A651" s="317"/>
      <c r="B651" s="317"/>
      <c r="C651" s="386"/>
      <c r="D651" s="386"/>
      <c r="E651" s="386"/>
      <c r="F651" s="317"/>
      <c r="G651" s="317"/>
      <c r="H651" s="317"/>
      <c r="I651" s="317"/>
      <c r="J651" s="320"/>
      <c r="K651" s="317"/>
      <c r="L651" s="317"/>
      <c r="M651" s="326"/>
      <c r="N651" s="326"/>
      <c r="O651" s="317"/>
      <c r="P651" s="317"/>
      <c r="Q651" s="317"/>
      <c r="R651" s="326"/>
      <c r="S651" s="317"/>
      <c r="T651" s="317"/>
      <c r="U651" s="317"/>
      <c r="V651" s="317"/>
      <c r="W651" s="317"/>
      <c r="X651" s="317"/>
      <c r="Y651" s="317"/>
      <c r="Z651" s="317"/>
    </row>
    <row r="652" ht="12.75" customHeight="1">
      <c r="A652" s="317"/>
      <c r="B652" s="317"/>
      <c r="C652" s="386"/>
      <c r="D652" s="386"/>
      <c r="E652" s="386"/>
      <c r="F652" s="317"/>
      <c r="G652" s="317"/>
      <c r="H652" s="317"/>
      <c r="I652" s="317"/>
      <c r="J652" s="320"/>
      <c r="K652" s="317"/>
      <c r="L652" s="317"/>
      <c r="M652" s="326"/>
      <c r="N652" s="326"/>
      <c r="O652" s="317"/>
      <c r="P652" s="317"/>
      <c r="Q652" s="317"/>
      <c r="R652" s="326"/>
      <c r="S652" s="317"/>
      <c r="T652" s="317"/>
      <c r="U652" s="317"/>
      <c r="V652" s="317"/>
      <c r="W652" s="317"/>
      <c r="X652" s="317"/>
      <c r="Y652" s="317"/>
      <c r="Z652" s="317"/>
    </row>
    <row r="653" ht="12.75" customHeight="1">
      <c r="A653" s="317"/>
      <c r="B653" s="317"/>
      <c r="C653" s="386"/>
      <c r="D653" s="386"/>
      <c r="E653" s="386"/>
      <c r="F653" s="317"/>
      <c r="G653" s="317"/>
      <c r="H653" s="317"/>
      <c r="I653" s="317"/>
      <c r="J653" s="320"/>
      <c r="K653" s="317"/>
      <c r="L653" s="317"/>
      <c r="M653" s="326"/>
      <c r="N653" s="326"/>
      <c r="O653" s="317"/>
      <c r="P653" s="317"/>
      <c r="Q653" s="317"/>
      <c r="R653" s="326"/>
      <c r="S653" s="317"/>
      <c r="T653" s="317"/>
      <c r="U653" s="317"/>
      <c r="V653" s="317"/>
      <c r="W653" s="317"/>
      <c r="X653" s="317"/>
      <c r="Y653" s="317"/>
      <c r="Z653" s="317"/>
    </row>
    <row r="654" ht="12.75" customHeight="1">
      <c r="A654" s="317"/>
      <c r="B654" s="317"/>
      <c r="C654" s="386"/>
      <c r="D654" s="386"/>
      <c r="E654" s="386"/>
      <c r="F654" s="317"/>
      <c r="G654" s="317"/>
      <c r="H654" s="317"/>
      <c r="I654" s="317"/>
      <c r="J654" s="320"/>
      <c r="K654" s="317"/>
      <c r="L654" s="317"/>
      <c r="M654" s="326"/>
      <c r="N654" s="326"/>
      <c r="O654" s="317"/>
      <c r="P654" s="317"/>
      <c r="Q654" s="317"/>
      <c r="R654" s="326"/>
      <c r="S654" s="317"/>
      <c r="T654" s="317"/>
      <c r="U654" s="317"/>
      <c r="V654" s="317"/>
      <c r="W654" s="317"/>
      <c r="X654" s="317"/>
      <c r="Y654" s="317"/>
      <c r="Z654" s="317"/>
    </row>
    <row r="655" ht="12.75" customHeight="1">
      <c r="A655" s="317"/>
      <c r="B655" s="317"/>
      <c r="C655" s="386"/>
      <c r="D655" s="386"/>
      <c r="E655" s="386"/>
      <c r="F655" s="317"/>
      <c r="G655" s="317"/>
      <c r="H655" s="317"/>
      <c r="I655" s="317"/>
      <c r="J655" s="320"/>
      <c r="K655" s="317"/>
      <c r="L655" s="317"/>
      <c r="M655" s="326"/>
      <c r="N655" s="326"/>
      <c r="O655" s="317"/>
      <c r="P655" s="317"/>
      <c r="Q655" s="317"/>
      <c r="R655" s="326"/>
      <c r="S655" s="317"/>
      <c r="T655" s="317"/>
      <c r="U655" s="317"/>
      <c r="V655" s="317"/>
      <c r="W655" s="317"/>
      <c r="X655" s="317"/>
      <c r="Y655" s="317"/>
      <c r="Z655" s="317"/>
    </row>
    <row r="656" ht="12.75" customHeight="1">
      <c r="A656" s="317"/>
      <c r="B656" s="317"/>
      <c r="C656" s="386"/>
      <c r="D656" s="386"/>
      <c r="E656" s="386"/>
      <c r="F656" s="317"/>
      <c r="G656" s="317"/>
      <c r="H656" s="317"/>
      <c r="I656" s="317"/>
      <c r="J656" s="320"/>
      <c r="K656" s="317"/>
      <c r="L656" s="317"/>
      <c r="M656" s="326"/>
      <c r="N656" s="326"/>
      <c r="O656" s="317"/>
      <c r="P656" s="317"/>
      <c r="Q656" s="317"/>
      <c r="R656" s="326"/>
      <c r="S656" s="317"/>
      <c r="T656" s="317"/>
      <c r="U656" s="317"/>
      <c r="V656" s="317"/>
      <c r="W656" s="317"/>
      <c r="X656" s="317"/>
      <c r="Y656" s="317"/>
      <c r="Z656" s="317"/>
    </row>
    <row r="657" ht="12.75" customHeight="1">
      <c r="A657" s="317"/>
      <c r="B657" s="317"/>
      <c r="C657" s="386"/>
      <c r="D657" s="386"/>
      <c r="E657" s="386"/>
      <c r="F657" s="317"/>
      <c r="G657" s="317"/>
      <c r="H657" s="317"/>
      <c r="I657" s="317"/>
      <c r="J657" s="320"/>
      <c r="K657" s="317"/>
      <c r="L657" s="317"/>
      <c r="M657" s="326"/>
      <c r="N657" s="326"/>
      <c r="O657" s="317"/>
      <c r="P657" s="317"/>
      <c r="Q657" s="317"/>
      <c r="R657" s="326"/>
      <c r="S657" s="317"/>
      <c r="T657" s="317"/>
      <c r="U657" s="317"/>
      <c r="V657" s="317"/>
      <c r="W657" s="317"/>
      <c r="X657" s="317"/>
      <c r="Y657" s="317"/>
      <c r="Z657" s="317"/>
    </row>
    <row r="658" ht="12.75" customHeight="1">
      <c r="A658" s="317"/>
      <c r="B658" s="317"/>
      <c r="C658" s="386"/>
      <c r="D658" s="386"/>
      <c r="E658" s="386"/>
      <c r="F658" s="317"/>
      <c r="G658" s="317"/>
      <c r="H658" s="317"/>
      <c r="I658" s="317"/>
      <c r="J658" s="320"/>
      <c r="K658" s="317"/>
      <c r="L658" s="317"/>
      <c r="M658" s="326"/>
      <c r="N658" s="326"/>
      <c r="O658" s="317"/>
      <c r="P658" s="317"/>
      <c r="Q658" s="317"/>
      <c r="R658" s="326"/>
      <c r="S658" s="317"/>
      <c r="T658" s="317"/>
      <c r="U658" s="317"/>
      <c r="V658" s="317"/>
      <c r="W658" s="317"/>
      <c r="X658" s="317"/>
      <c r="Y658" s="317"/>
      <c r="Z658" s="317"/>
    </row>
    <row r="659" ht="12.75" customHeight="1">
      <c r="A659" s="317"/>
      <c r="B659" s="317"/>
      <c r="C659" s="386"/>
      <c r="D659" s="386"/>
      <c r="E659" s="386"/>
      <c r="F659" s="317"/>
      <c r="G659" s="317"/>
      <c r="H659" s="317"/>
      <c r="I659" s="317"/>
      <c r="J659" s="320"/>
      <c r="K659" s="317"/>
      <c r="L659" s="317"/>
      <c r="M659" s="326"/>
      <c r="N659" s="326"/>
      <c r="O659" s="317"/>
      <c r="P659" s="317"/>
      <c r="Q659" s="317"/>
      <c r="R659" s="326"/>
      <c r="S659" s="317"/>
      <c r="T659" s="317"/>
      <c r="U659" s="317"/>
      <c r="V659" s="317"/>
      <c r="W659" s="317"/>
      <c r="X659" s="317"/>
      <c r="Y659" s="317"/>
      <c r="Z659" s="317"/>
    </row>
    <row r="660" ht="12.75" customHeight="1">
      <c r="A660" s="317"/>
      <c r="B660" s="317"/>
      <c r="C660" s="386"/>
      <c r="D660" s="386"/>
      <c r="E660" s="386"/>
      <c r="F660" s="317"/>
      <c r="G660" s="317"/>
      <c r="H660" s="317"/>
      <c r="I660" s="317"/>
      <c r="J660" s="320"/>
      <c r="K660" s="317"/>
      <c r="L660" s="317"/>
      <c r="M660" s="326"/>
      <c r="N660" s="326"/>
      <c r="O660" s="317"/>
      <c r="P660" s="317"/>
      <c r="Q660" s="317"/>
      <c r="R660" s="326"/>
      <c r="S660" s="317"/>
      <c r="T660" s="317"/>
      <c r="U660" s="317"/>
      <c r="V660" s="317"/>
      <c r="W660" s="317"/>
      <c r="X660" s="317"/>
      <c r="Y660" s="317"/>
      <c r="Z660" s="317"/>
    </row>
    <row r="661" ht="12.75" customHeight="1">
      <c r="A661" s="317"/>
      <c r="B661" s="317"/>
      <c r="C661" s="386"/>
      <c r="D661" s="386"/>
      <c r="E661" s="386"/>
      <c r="F661" s="317"/>
      <c r="G661" s="317"/>
      <c r="H661" s="317"/>
      <c r="I661" s="317"/>
      <c r="J661" s="320"/>
      <c r="K661" s="317"/>
      <c r="L661" s="317"/>
      <c r="M661" s="326"/>
      <c r="N661" s="326"/>
      <c r="O661" s="317"/>
      <c r="P661" s="317"/>
      <c r="Q661" s="317"/>
      <c r="R661" s="326"/>
      <c r="S661" s="317"/>
      <c r="T661" s="317"/>
      <c r="U661" s="317"/>
      <c r="V661" s="317"/>
      <c r="W661" s="317"/>
      <c r="X661" s="317"/>
      <c r="Y661" s="317"/>
      <c r="Z661" s="317"/>
    </row>
    <row r="662" ht="12.75" customHeight="1">
      <c r="A662" s="317"/>
      <c r="B662" s="317"/>
      <c r="C662" s="386"/>
      <c r="D662" s="386"/>
      <c r="E662" s="386"/>
      <c r="F662" s="317"/>
      <c r="G662" s="317"/>
      <c r="H662" s="317"/>
      <c r="I662" s="317"/>
      <c r="J662" s="320"/>
      <c r="K662" s="317"/>
      <c r="L662" s="317"/>
      <c r="M662" s="326"/>
      <c r="N662" s="326"/>
      <c r="O662" s="317"/>
      <c r="P662" s="317"/>
      <c r="Q662" s="317"/>
      <c r="R662" s="326"/>
      <c r="S662" s="317"/>
      <c r="T662" s="317"/>
      <c r="U662" s="317"/>
      <c r="V662" s="317"/>
      <c r="W662" s="317"/>
      <c r="X662" s="317"/>
      <c r="Y662" s="317"/>
      <c r="Z662" s="317"/>
    </row>
    <row r="663" ht="12.75" customHeight="1">
      <c r="A663" s="317"/>
      <c r="B663" s="317"/>
      <c r="C663" s="386"/>
      <c r="D663" s="386"/>
      <c r="E663" s="386"/>
      <c r="F663" s="317"/>
      <c r="G663" s="317"/>
      <c r="H663" s="317"/>
      <c r="I663" s="317"/>
      <c r="J663" s="320"/>
      <c r="K663" s="317"/>
      <c r="L663" s="317"/>
      <c r="M663" s="326"/>
      <c r="N663" s="326"/>
      <c r="O663" s="317"/>
      <c r="P663" s="317"/>
      <c r="Q663" s="317"/>
      <c r="R663" s="326"/>
      <c r="S663" s="317"/>
      <c r="T663" s="317"/>
      <c r="U663" s="317"/>
      <c r="V663" s="317"/>
      <c r="W663" s="317"/>
      <c r="X663" s="317"/>
      <c r="Y663" s="317"/>
      <c r="Z663" s="317"/>
    </row>
    <row r="664" ht="12.75" customHeight="1">
      <c r="A664" s="317"/>
      <c r="B664" s="317"/>
      <c r="C664" s="386"/>
      <c r="D664" s="386"/>
      <c r="E664" s="386"/>
      <c r="F664" s="317"/>
      <c r="G664" s="317"/>
      <c r="H664" s="317"/>
      <c r="I664" s="317"/>
      <c r="J664" s="320"/>
      <c r="K664" s="317"/>
      <c r="L664" s="317"/>
      <c r="M664" s="326"/>
      <c r="N664" s="326"/>
      <c r="O664" s="317"/>
      <c r="P664" s="317"/>
      <c r="Q664" s="317"/>
      <c r="R664" s="326"/>
      <c r="S664" s="317"/>
      <c r="T664" s="317"/>
      <c r="U664" s="317"/>
      <c r="V664" s="317"/>
      <c r="W664" s="317"/>
      <c r="X664" s="317"/>
      <c r="Y664" s="317"/>
      <c r="Z664" s="317"/>
    </row>
    <row r="665" ht="12.75" customHeight="1">
      <c r="A665" s="317"/>
      <c r="B665" s="317"/>
      <c r="C665" s="386"/>
      <c r="D665" s="386"/>
      <c r="E665" s="386"/>
      <c r="F665" s="317"/>
      <c r="G665" s="317"/>
      <c r="H665" s="317"/>
      <c r="I665" s="317"/>
      <c r="J665" s="320"/>
      <c r="K665" s="317"/>
      <c r="L665" s="317"/>
      <c r="M665" s="326"/>
      <c r="N665" s="326"/>
      <c r="O665" s="317"/>
      <c r="P665" s="317"/>
      <c r="Q665" s="317"/>
      <c r="R665" s="326"/>
      <c r="S665" s="317"/>
      <c r="T665" s="317"/>
      <c r="U665" s="317"/>
      <c r="V665" s="317"/>
      <c r="W665" s="317"/>
      <c r="X665" s="317"/>
      <c r="Y665" s="317"/>
      <c r="Z665" s="317"/>
    </row>
    <row r="666" ht="12.75" customHeight="1">
      <c r="A666" s="317"/>
      <c r="B666" s="317"/>
      <c r="C666" s="386"/>
      <c r="D666" s="386"/>
      <c r="E666" s="386"/>
      <c r="F666" s="317"/>
      <c r="G666" s="317"/>
      <c r="H666" s="317"/>
      <c r="I666" s="317"/>
      <c r="J666" s="320"/>
      <c r="K666" s="317"/>
      <c r="L666" s="317"/>
      <c r="M666" s="326"/>
      <c r="N666" s="326"/>
      <c r="O666" s="317"/>
      <c r="P666" s="317"/>
      <c r="Q666" s="317"/>
      <c r="R666" s="326"/>
      <c r="S666" s="317"/>
      <c r="T666" s="317"/>
      <c r="U666" s="317"/>
      <c r="V666" s="317"/>
      <c r="W666" s="317"/>
      <c r="X666" s="317"/>
      <c r="Y666" s="317"/>
      <c r="Z666" s="317"/>
    </row>
    <row r="667" ht="12.75" customHeight="1">
      <c r="A667" s="317"/>
      <c r="B667" s="317"/>
      <c r="C667" s="386"/>
      <c r="D667" s="386"/>
      <c r="E667" s="386"/>
      <c r="F667" s="317"/>
      <c r="G667" s="317"/>
      <c r="H667" s="317"/>
      <c r="I667" s="317"/>
      <c r="J667" s="320"/>
      <c r="K667" s="317"/>
      <c r="L667" s="317"/>
      <c r="M667" s="326"/>
      <c r="N667" s="326"/>
      <c r="O667" s="317"/>
      <c r="P667" s="317"/>
      <c r="Q667" s="317"/>
      <c r="R667" s="326"/>
      <c r="S667" s="317"/>
      <c r="T667" s="317"/>
      <c r="U667" s="317"/>
      <c r="V667" s="317"/>
      <c r="W667" s="317"/>
      <c r="X667" s="317"/>
      <c r="Y667" s="317"/>
      <c r="Z667" s="317"/>
    </row>
    <row r="668" ht="12.75" customHeight="1">
      <c r="A668" s="317"/>
      <c r="B668" s="317"/>
      <c r="C668" s="386"/>
      <c r="D668" s="386"/>
      <c r="E668" s="386"/>
      <c r="F668" s="317"/>
      <c r="G668" s="317"/>
      <c r="H668" s="317"/>
      <c r="I668" s="317"/>
      <c r="J668" s="320"/>
      <c r="K668" s="317"/>
      <c r="L668" s="317"/>
      <c r="M668" s="326"/>
      <c r="N668" s="326"/>
      <c r="O668" s="317"/>
      <c r="P668" s="317"/>
      <c r="Q668" s="317"/>
      <c r="R668" s="326"/>
      <c r="S668" s="317"/>
      <c r="T668" s="317"/>
      <c r="U668" s="317"/>
      <c r="V668" s="317"/>
      <c r="W668" s="317"/>
      <c r="X668" s="317"/>
      <c r="Y668" s="317"/>
      <c r="Z668" s="317"/>
    </row>
    <row r="669" ht="12.75" customHeight="1">
      <c r="A669" s="317"/>
      <c r="B669" s="317"/>
      <c r="C669" s="386"/>
      <c r="D669" s="386"/>
      <c r="E669" s="386"/>
      <c r="F669" s="317"/>
      <c r="G669" s="317"/>
      <c r="H669" s="317"/>
      <c r="I669" s="317"/>
      <c r="J669" s="320"/>
      <c r="K669" s="317"/>
      <c r="L669" s="317"/>
      <c r="M669" s="326"/>
      <c r="N669" s="326"/>
      <c r="O669" s="317"/>
      <c r="P669" s="317"/>
      <c r="Q669" s="317"/>
      <c r="R669" s="326"/>
      <c r="S669" s="317"/>
      <c r="T669" s="317"/>
      <c r="U669" s="317"/>
      <c r="V669" s="317"/>
      <c r="W669" s="317"/>
      <c r="X669" s="317"/>
      <c r="Y669" s="317"/>
      <c r="Z669" s="317"/>
    </row>
    <row r="670" ht="12.75" customHeight="1">
      <c r="A670" s="317"/>
      <c r="B670" s="317"/>
      <c r="C670" s="386"/>
      <c r="D670" s="386"/>
      <c r="E670" s="386"/>
      <c r="F670" s="317"/>
      <c r="G670" s="317"/>
      <c r="H670" s="317"/>
      <c r="I670" s="317"/>
      <c r="J670" s="320"/>
      <c r="K670" s="317"/>
      <c r="L670" s="317"/>
      <c r="M670" s="326"/>
      <c r="N670" s="326"/>
      <c r="O670" s="317"/>
      <c r="P670" s="317"/>
      <c r="Q670" s="317"/>
      <c r="R670" s="326"/>
      <c r="S670" s="317"/>
      <c r="T670" s="317"/>
      <c r="U670" s="317"/>
      <c r="V670" s="317"/>
      <c r="W670" s="317"/>
      <c r="X670" s="317"/>
      <c r="Y670" s="317"/>
      <c r="Z670" s="317"/>
    </row>
    <row r="671" ht="12.75" customHeight="1">
      <c r="A671" s="317"/>
      <c r="B671" s="317"/>
      <c r="C671" s="386"/>
      <c r="D671" s="386"/>
      <c r="E671" s="386"/>
      <c r="F671" s="317"/>
      <c r="G671" s="317"/>
      <c r="H671" s="317"/>
      <c r="I671" s="317"/>
      <c r="J671" s="320"/>
      <c r="K671" s="317"/>
      <c r="L671" s="317"/>
      <c r="M671" s="326"/>
      <c r="N671" s="326"/>
      <c r="O671" s="317"/>
      <c r="P671" s="317"/>
      <c r="Q671" s="317"/>
      <c r="R671" s="326"/>
      <c r="S671" s="317"/>
      <c r="T671" s="317"/>
      <c r="U671" s="317"/>
      <c r="V671" s="317"/>
      <c r="W671" s="317"/>
      <c r="X671" s="317"/>
      <c r="Y671" s="317"/>
      <c r="Z671" s="317"/>
    </row>
    <row r="672" ht="12.75" customHeight="1">
      <c r="A672" s="317"/>
      <c r="B672" s="317"/>
      <c r="C672" s="386"/>
      <c r="D672" s="386"/>
      <c r="E672" s="386"/>
      <c r="F672" s="317"/>
      <c r="G672" s="317"/>
      <c r="H672" s="317"/>
      <c r="I672" s="317"/>
      <c r="J672" s="320"/>
      <c r="K672" s="317"/>
      <c r="L672" s="317"/>
      <c r="M672" s="326"/>
      <c r="N672" s="326"/>
      <c r="O672" s="317"/>
      <c r="P672" s="317"/>
      <c r="Q672" s="317"/>
      <c r="R672" s="326"/>
      <c r="S672" s="317"/>
      <c r="T672" s="317"/>
      <c r="U672" s="317"/>
      <c r="V672" s="317"/>
      <c r="W672" s="317"/>
      <c r="X672" s="317"/>
      <c r="Y672" s="317"/>
      <c r="Z672" s="317"/>
    </row>
    <row r="673" ht="12.75" customHeight="1">
      <c r="A673" s="317"/>
      <c r="B673" s="317"/>
      <c r="C673" s="386"/>
      <c r="D673" s="386"/>
      <c r="E673" s="386"/>
      <c r="F673" s="317"/>
      <c r="G673" s="317"/>
      <c r="H673" s="317"/>
      <c r="I673" s="317"/>
      <c r="J673" s="320"/>
      <c r="K673" s="317"/>
      <c r="L673" s="317"/>
      <c r="M673" s="326"/>
      <c r="N673" s="326"/>
      <c r="O673" s="317"/>
      <c r="P673" s="317"/>
      <c r="Q673" s="317"/>
      <c r="R673" s="326"/>
      <c r="S673" s="317"/>
      <c r="T673" s="317"/>
      <c r="U673" s="317"/>
      <c r="V673" s="317"/>
      <c r="W673" s="317"/>
      <c r="X673" s="317"/>
      <c r="Y673" s="317"/>
      <c r="Z673" s="317"/>
    </row>
    <row r="674" ht="12.75" customHeight="1">
      <c r="A674" s="317"/>
      <c r="B674" s="317"/>
      <c r="C674" s="386"/>
      <c r="D674" s="386"/>
      <c r="E674" s="386"/>
      <c r="F674" s="317"/>
      <c r="G674" s="317"/>
      <c r="H674" s="317"/>
      <c r="I674" s="317"/>
      <c r="J674" s="320"/>
      <c r="K674" s="317"/>
      <c r="L674" s="317"/>
      <c r="M674" s="326"/>
      <c r="N674" s="326"/>
      <c r="O674" s="317"/>
      <c r="P674" s="317"/>
      <c r="Q674" s="317"/>
      <c r="R674" s="326"/>
      <c r="S674" s="317"/>
      <c r="T674" s="317"/>
      <c r="U674" s="317"/>
      <c r="V674" s="317"/>
      <c r="W674" s="317"/>
      <c r="X674" s="317"/>
      <c r="Y674" s="317"/>
      <c r="Z674" s="317"/>
    </row>
    <row r="675" ht="12.75" customHeight="1">
      <c r="A675" s="317"/>
      <c r="B675" s="317"/>
      <c r="C675" s="386"/>
      <c r="D675" s="386"/>
      <c r="E675" s="386"/>
      <c r="F675" s="317"/>
      <c r="G675" s="317"/>
      <c r="H675" s="317"/>
      <c r="I675" s="317"/>
      <c r="J675" s="320"/>
      <c r="K675" s="317"/>
      <c r="L675" s="317"/>
      <c r="M675" s="326"/>
      <c r="N675" s="326"/>
      <c r="O675" s="317"/>
      <c r="P675" s="317"/>
      <c r="Q675" s="317"/>
      <c r="R675" s="326"/>
      <c r="S675" s="317"/>
      <c r="T675" s="317"/>
      <c r="U675" s="317"/>
      <c r="V675" s="317"/>
      <c r="W675" s="317"/>
      <c r="X675" s="317"/>
      <c r="Y675" s="317"/>
      <c r="Z675" s="317"/>
    </row>
    <row r="676" ht="12.75" customHeight="1">
      <c r="A676" s="317"/>
      <c r="B676" s="317"/>
      <c r="C676" s="386"/>
      <c r="D676" s="386"/>
      <c r="E676" s="386"/>
      <c r="F676" s="317"/>
      <c r="G676" s="317"/>
      <c r="H676" s="317"/>
      <c r="I676" s="317"/>
      <c r="J676" s="320"/>
      <c r="K676" s="317"/>
      <c r="L676" s="317"/>
      <c r="M676" s="326"/>
      <c r="N676" s="326"/>
      <c r="O676" s="317"/>
      <c r="P676" s="317"/>
      <c r="Q676" s="317"/>
      <c r="R676" s="326"/>
      <c r="S676" s="317"/>
      <c r="T676" s="317"/>
      <c r="U676" s="317"/>
      <c r="V676" s="317"/>
      <c r="W676" s="317"/>
      <c r="X676" s="317"/>
      <c r="Y676" s="317"/>
      <c r="Z676" s="317"/>
    </row>
    <row r="677" ht="12.75" customHeight="1">
      <c r="A677" s="317"/>
      <c r="B677" s="317"/>
      <c r="C677" s="386"/>
      <c r="D677" s="386"/>
      <c r="E677" s="386"/>
      <c r="F677" s="317"/>
      <c r="G677" s="317"/>
      <c r="H677" s="317"/>
      <c r="I677" s="317"/>
      <c r="J677" s="320"/>
      <c r="K677" s="317"/>
      <c r="L677" s="317"/>
      <c r="M677" s="326"/>
      <c r="N677" s="326"/>
      <c r="O677" s="317"/>
      <c r="P677" s="317"/>
      <c r="Q677" s="317"/>
      <c r="R677" s="326"/>
      <c r="S677" s="317"/>
      <c r="T677" s="317"/>
      <c r="U677" s="317"/>
      <c r="V677" s="317"/>
      <c r="W677" s="317"/>
      <c r="X677" s="317"/>
      <c r="Y677" s="317"/>
      <c r="Z677" s="317"/>
    </row>
    <row r="678" ht="12.75" customHeight="1">
      <c r="A678" s="317"/>
      <c r="B678" s="317"/>
      <c r="C678" s="386"/>
      <c r="D678" s="386"/>
      <c r="E678" s="386"/>
      <c r="F678" s="317"/>
      <c r="G678" s="317"/>
      <c r="H678" s="317"/>
      <c r="I678" s="317"/>
      <c r="J678" s="320"/>
      <c r="K678" s="317"/>
      <c r="L678" s="317"/>
      <c r="M678" s="326"/>
      <c r="N678" s="326"/>
      <c r="O678" s="317"/>
      <c r="P678" s="317"/>
      <c r="Q678" s="317"/>
      <c r="R678" s="326"/>
      <c r="S678" s="317"/>
      <c r="T678" s="317"/>
      <c r="U678" s="317"/>
      <c r="V678" s="317"/>
      <c r="W678" s="317"/>
      <c r="X678" s="317"/>
      <c r="Y678" s="317"/>
      <c r="Z678" s="317"/>
    </row>
    <row r="679" ht="12.75" customHeight="1">
      <c r="A679" s="317"/>
      <c r="B679" s="317"/>
      <c r="C679" s="386"/>
      <c r="D679" s="386"/>
      <c r="E679" s="386"/>
      <c r="F679" s="317"/>
      <c r="G679" s="317"/>
      <c r="H679" s="317"/>
      <c r="I679" s="317"/>
      <c r="J679" s="320"/>
      <c r="K679" s="317"/>
      <c r="L679" s="317"/>
      <c r="M679" s="326"/>
      <c r="N679" s="326"/>
      <c r="O679" s="317"/>
      <c r="P679" s="317"/>
      <c r="Q679" s="317"/>
      <c r="R679" s="326"/>
      <c r="S679" s="317"/>
      <c r="T679" s="317"/>
      <c r="U679" s="317"/>
      <c r="V679" s="317"/>
      <c r="W679" s="317"/>
      <c r="X679" s="317"/>
      <c r="Y679" s="317"/>
      <c r="Z679" s="317"/>
    </row>
    <row r="680" ht="12.75" customHeight="1">
      <c r="A680" s="317"/>
      <c r="B680" s="317"/>
      <c r="C680" s="386"/>
      <c r="D680" s="386"/>
      <c r="E680" s="386"/>
      <c r="F680" s="317"/>
      <c r="G680" s="317"/>
      <c r="H680" s="317"/>
      <c r="I680" s="317"/>
      <c r="J680" s="320"/>
      <c r="K680" s="317"/>
      <c r="L680" s="317"/>
      <c r="M680" s="326"/>
      <c r="N680" s="326"/>
      <c r="O680" s="317"/>
      <c r="P680" s="317"/>
      <c r="Q680" s="317"/>
      <c r="R680" s="326"/>
      <c r="S680" s="317"/>
      <c r="T680" s="317"/>
      <c r="U680" s="317"/>
      <c r="V680" s="317"/>
      <c r="W680" s="317"/>
      <c r="X680" s="317"/>
      <c r="Y680" s="317"/>
      <c r="Z680" s="317"/>
    </row>
    <row r="681" ht="12.75" customHeight="1">
      <c r="A681" s="317"/>
      <c r="B681" s="317"/>
      <c r="C681" s="386"/>
      <c r="D681" s="386"/>
      <c r="E681" s="386"/>
      <c r="F681" s="317"/>
      <c r="G681" s="317"/>
      <c r="H681" s="317"/>
      <c r="I681" s="317"/>
      <c r="J681" s="320"/>
      <c r="K681" s="317"/>
      <c r="L681" s="317"/>
      <c r="M681" s="326"/>
      <c r="N681" s="326"/>
      <c r="O681" s="317"/>
      <c r="P681" s="317"/>
      <c r="Q681" s="317"/>
      <c r="R681" s="326"/>
      <c r="S681" s="317"/>
      <c r="T681" s="317"/>
      <c r="U681" s="317"/>
      <c r="V681" s="317"/>
      <c r="W681" s="317"/>
      <c r="X681" s="317"/>
      <c r="Y681" s="317"/>
      <c r="Z681" s="317"/>
    </row>
    <row r="682" ht="12.75" customHeight="1">
      <c r="A682" s="317"/>
      <c r="B682" s="317"/>
      <c r="C682" s="386"/>
      <c r="D682" s="386"/>
      <c r="E682" s="386"/>
      <c r="F682" s="317"/>
      <c r="G682" s="317"/>
      <c r="H682" s="317"/>
      <c r="I682" s="317"/>
      <c r="J682" s="320"/>
      <c r="K682" s="317"/>
      <c r="L682" s="317"/>
      <c r="M682" s="326"/>
      <c r="N682" s="326"/>
      <c r="O682" s="317"/>
      <c r="P682" s="317"/>
      <c r="Q682" s="317"/>
      <c r="R682" s="326"/>
      <c r="S682" s="317"/>
      <c r="T682" s="317"/>
      <c r="U682" s="317"/>
      <c r="V682" s="317"/>
      <c r="W682" s="317"/>
      <c r="X682" s="317"/>
      <c r="Y682" s="317"/>
      <c r="Z682" s="317"/>
    </row>
    <row r="683" ht="12.75" customHeight="1">
      <c r="A683" s="317"/>
      <c r="B683" s="317"/>
      <c r="C683" s="386"/>
      <c r="D683" s="386"/>
      <c r="E683" s="386"/>
      <c r="F683" s="317"/>
      <c r="G683" s="317"/>
      <c r="H683" s="317"/>
      <c r="I683" s="317"/>
      <c r="J683" s="320"/>
      <c r="K683" s="317"/>
      <c r="L683" s="317"/>
      <c r="M683" s="326"/>
      <c r="N683" s="326"/>
      <c r="O683" s="317"/>
      <c r="P683" s="317"/>
      <c r="Q683" s="317"/>
      <c r="R683" s="326"/>
      <c r="S683" s="317"/>
      <c r="T683" s="317"/>
      <c r="U683" s="317"/>
      <c r="V683" s="317"/>
      <c r="W683" s="317"/>
      <c r="X683" s="317"/>
      <c r="Y683" s="317"/>
      <c r="Z683" s="317"/>
    </row>
    <row r="684" ht="12.75" customHeight="1">
      <c r="A684" s="317"/>
      <c r="B684" s="317"/>
      <c r="C684" s="386"/>
      <c r="D684" s="386"/>
      <c r="E684" s="386"/>
      <c r="F684" s="317"/>
      <c r="G684" s="317"/>
      <c r="H684" s="317"/>
      <c r="I684" s="317"/>
      <c r="J684" s="320"/>
      <c r="K684" s="317"/>
      <c r="L684" s="317"/>
      <c r="M684" s="326"/>
      <c r="N684" s="326"/>
      <c r="O684" s="317"/>
      <c r="P684" s="317"/>
      <c r="Q684" s="317"/>
      <c r="R684" s="326"/>
      <c r="S684" s="317"/>
      <c r="T684" s="317"/>
      <c r="U684" s="317"/>
      <c r="V684" s="317"/>
      <c r="W684" s="317"/>
      <c r="X684" s="317"/>
      <c r="Y684" s="317"/>
      <c r="Z684" s="317"/>
    </row>
    <row r="685" ht="12.75" customHeight="1">
      <c r="A685" s="317"/>
      <c r="B685" s="317"/>
      <c r="C685" s="386"/>
      <c r="D685" s="386"/>
      <c r="E685" s="386"/>
      <c r="F685" s="317"/>
      <c r="G685" s="317"/>
      <c r="H685" s="317"/>
      <c r="I685" s="317"/>
      <c r="J685" s="320"/>
      <c r="K685" s="317"/>
      <c r="L685" s="317"/>
      <c r="M685" s="326"/>
      <c r="N685" s="326"/>
      <c r="O685" s="317"/>
      <c r="P685" s="317"/>
      <c r="Q685" s="317"/>
      <c r="R685" s="326"/>
      <c r="S685" s="317"/>
      <c r="T685" s="317"/>
      <c r="U685" s="317"/>
      <c r="V685" s="317"/>
      <c r="W685" s="317"/>
      <c r="X685" s="317"/>
      <c r="Y685" s="317"/>
      <c r="Z685" s="317"/>
    </row>
    <row r="686" ht="12.75" customHeight="1">
      <c r="A686" s="317"/>
      <c r="B686" s="317"/>
      <c r="C686" s="386"/>
      <c r="D686" s="386"/>
      <c r="E686" s="386"/>
      <c r="F686" s="317"/>
      <c r="G686" s="317"/>
      <c r="H686" s="317"/>
      <c r="I686" s="317"/>
      <c r="J686" s="320"/>
      <c r="K686" s="317"/>
      <c r="L686" s="317"/>
      <c r="M686" s="326"/>
      <c r="N686" s="326"/>
      <c r="O686" s="317"/>
      <c r="P686" s="317"/>
      <c r="Q686" s="317"/>
      <c r="R686" s="326"/>
      <c r="S686" s="317"/>
      <c r="T686" s="317"/>
      <c r="U686" s="317"/>
      <c r="V686" s="317"/>
      <c r="W686" s="317"/>
      <c r="X686" s="317"/>
      <c r="Y686" s="317"/>
      <c r="Z686" s="317"/>
    </row>
    <row r="687" ht="12.75" customHeight="1">
      <c r="A687" s="317"/>
      <c r="B687" s="317"/>
      <c r="C687" s="386"/>
      <c r="D687" s="386"/>
      <c r="E687" s="386"/>
      <c r="F687" s="317"/>
      <c r="G687" s="317"/>
      <c r="H687" s="317"/>
      <c r="I687" s="317"/>
      <c r="J687" s="320"/>
      <c r="K687" s="317"/>
      <c r="L687" s="317"/>
      <c r="M687" s="326"/>
      <c r="N687" s="326"/>
      <c r="O687" s="317"/>
      <c r="P687" s="317"/>
      <c r="Q687" s="317"/>
      <c r="R687" s="326"/>
      <c r="S687" s="317"/>
      <c r="T687" s="317"/>
      <c r="U687" s="317"/>
      <c r="V687" s="317"/>
      <c r="W687" s="317"/>
      <c r="X687" s="317"/>
      <c r="Y687" s="317"/>
      <c r="Z687" s="317"/>
    </row>
    <row r="688" ht="12.75" customHeight="1">
      <c r="A688" s="317"/>
      <c r="B688" s="317"/>
      <c r="C688" s="386"/>
      <c r="D688" s="386"/>
      <c r="E688" s="386"/>
      <c r="F688" s="317"/>
      <c r="G688" s="317"/>
      <c r="H688" s="317"/>
      <c r="I688" s="317"/>
      <c r="J688" s="320"/>
      <c r="K688" s="317"/>
      <c r="L688" s="317"/>
      <c r="M688" s="326"/>
      <c r="N688" s="326"/>
      <c r="O688" s="317"/>
      <c r="P688" s="317"/>
      <c r="Q688" s="317"/>
      <c r="R688" s="326"/>
      <c r="S688" s="317"/>
      <c r="T688" s="317"/>
      <c r="U688" s="317"/>
      <c r="V688" s="317"/>
      <c r="W688" s="317"/>
      <c r="X688" s="317"/>
      <c r="Y688" s="317"/>
      <c r="Z688" s="317"/>
    </row>
    <row r="689" ht="12.75" customHeight="1">
      <c r="A689" s="317"/>
      <c r="B689" s="317"/>
      <c r="C689" s="386"/>
      <c r="D689" s="386"/>
      <c r="E689" s="386"/>
      <c r="F689" s="317"/>
      <c r="G689" s="317"/>
      <c r="H689" s="317"/>
      <c r="I689" s="317"/>
      <c r="J689" s="320"/>
      <c r="K689" s="317"/>
      <c r="L689" s="317"/>
      <c r="M689" s="326"/>
      <c r="N689" s="326"/>
      <c r="O689" s="317"/>
      <c r="P689" s="317"/>
      <c r="Q689" s="317"/>
      <c r="R689" s="326"/>
      <c r="S689" s="317"/>
      <c r="T689" s="317"/>
      <c r="U689" s="317"/>
      <c r="V689" s="317"/>
      <c r="W689" s="317"/>
      <c r="X689" s="317"/>
      <c r="Y689" s="317"/>
      <c r="Z689" s="317"/>
    </row>
    <row r="690" ht="12.75" customHeight="1">
      <c r="A690" s="317"/>
      <c r="B690" s="317"/>
      <c r="C690" s="386"/>
      <c r="D690" s="386"/>
      <c r="E690" s="386"/>
      <c r="F690" s="317"/>
      <c r="G690" s="317"/>
      <c r="H690" s="317"/>
      <c r="I690" s="317"/>
      <c r="J690" s="320"/>
      <c r="K690" s="317"/>
      <c r="L690" s="317"/>
      <c r="M690" s="326"/>
      <c r="N690" s="326"/>
      <c r="O690" s="317"/>
      <c r="P690" s="317"/>
      <c r="Q690" s="317"/>
      <c r="R690" s="326"/>
      <c r="S690" s="317"/>
      <c r="T690" s="317"/>
      <c r="U690" s="317"/>
      <c r="V690" s="317"/>
      <c r="W690" s="317"/>
      <c r="X690" s="317"/>
      <c r="Y690" s="317"/>
      <c r="Z690" s="317"/>
    </row>
    <row r="691" ht="12.75" customHeight="1">
      <c r="A691" s="317"/>
      <c r="B691" s="317"/>
      <c r="C691" s="386"/>
      <c r="D691" s="386"/>
      <c r="E691" s="386"/>
      <c r="F691" s="317"/>
      <c r="G691" s="317"/>
      <c r="H691" s="317"/>
      <c r="I691" s="317"/>
      <c r="J691" s="320"/>
      <c r="K691" s="317"/>
      <c r="L691" s="317"/>
      <c r="M691" s="326"/>
      <c r="N691" s="326"/>
      <c r="O691" s="317"/>
      <c r="P691" s="317"/>
      <c r="Q691" s="317"/>
      <c r="R691" s="326"/>
      <c r="S691" s="317"/>
      <c r="T691" s="317"/>
      <c r="U691" s="317"/>
      <c r="V691" s="317"/>
      <c r="W691" s="317"/>
      <c r="X691" s="317"/>
      <c r="Y691" s="317"/>
      <c r="Z691" s="317"/>
    </row>
    <row r="692" ht="12.75" customHeight="1">
      <c r="A692" s="317"/>
      <c r="B692" s="317"/>
      <c r="C692" s="386"/>
      <c r="D692" s="386"/>
      <c r="E692" s="386"/>
      <c r="F692" s="317"/>
      <c r="G692" s="317"/>
      <c r="H692" s="317"/>
      <c r="I692" s="317"/>
      <c r="J692" s="320"/>
      <c r="K692" s="317"/>
      <c r="L692" s="317"/>
      <c r="M692" s="326"/>
      <c r="N692" s="326"/>
      <c r="O692" s="317"/>
      <c r="P692" s="317"/>
      <c r="Q692" s="317"/>
      <c r="R692" s="326"/>
      <c r="S692" s="317"/>
      <c r="T692" s="317"/>
      <c r="U692" s="317"/>
      <c r="V692" s="317"/>
      <c r="W692" s="317"/>
      <c r="X692" s="317"/>
      <c r="Y692" s="317"/>
      <c r="Z692" s="317"/>
    </row>
    <row r="693" ht="12.75" customHeight="1">
      <c r="A693" s="317"/>
      <c r="B693" s="317"/>
      <c r="C693" s="386"/>
      <c r="D693" s="386"/>
      <c r="E693" s="386"/>
      <c r="F693" s="317"/>
      <c r="G693" s="317"/>
      <c r="H693" s="317"/>
      <c r="I693" s="317"/>
      <c r="J693" s="320"/>
      <c r="K693" s="317"/>
      <c r="L693" s="317"/>
      <c r="M693" s="326"/>
      <c r="N693" s="326"/>
      <c r="O693" s="317"/>
      <c r="P693" s="317"/>
      <c r="Q693" s="317"/>
      <c r="R693" s="326"/>
      <c r="S693" s="317"/>
      <c r="T693" s="317"/>
      <c r="U693" s="317"/>
      <c r="V693" s="317"/>
      <c r="W693" s="317"/>
      <c r="X693" s="317"/>
      <c r="Y693" s="317"/>
      <c r="Z693" s="317"/>
    </row>
    <row r="694" ht="12.75" customHeight="1">
      <c r="A694" s="317"/>
      <c r="B694" s="317"/>
      <c r="C694" s="386"/>
      <c r="D694" s="386"/>
      <c r="E694" s="386"/>
      <c r="F694" s="317"/>
      <c r="G694" s="317"/>
      <c r="H694" s="317"/>
      <c r="I694" s="317"/>
      <c r="J694" s="320"/>
      <c r="K694" s="317"/>
      <c r="L694" s="317"/>
      <c r="M694" s="326"/>
      <c r="N694" s="326"/>
      <c r="O694" s="317"/>
      <c r="P694" s="317"/>
      <c r="Q694" s="317"/>
      <c r="R694" s="326"/>
      <c r="S694" s="317"/>
      <c r="T694" s="317"/>
      <c r="U694" s="317"/>
      <c r="V694" s="317"/>
      <c r="W694" s="317"/>
      <c r="X694" s="317"/>
      <c r="Y694" s="317"/>
      <c r="Z694" s="317"/>
    </row>
    <row r="695" ht="12.75" customHeight="1">
      <c r="A695" s="317"/>
      <c r="B695" s="317"/>
      <c r="C695" s="386"/>
      <c r="D695" s="386"/>
      <c r="E695" s="386"/>
      <c r="F695" s="317"/>
      <c r="G695" s="317"/>
      <c r="H695" s="317"/>
      <c r="I695" s="317"/>
      <c r="J695" s="320"/>
      <c r="K695" s="317"/>
      <c r="L695" s="317"/>
      <c r="M695" s="326"/>
      <c r="N695" s="326"/>
      <c r="O695" s="317"/>
      <c r="P695" s="317"/>
      <c r="Q695" s="317"/>
      <c r="R695" s="326"/>
      <c r="S695" s="317"/>
      <c r="T695" s="317"/>
      <c r="U695" s="317"/>
      <c r="V695" s="317"/>
      <c r="W695" s="317"/>
      <c r="X695" s="317"/>
      <c r="Y695" s="317"/>
      <c r="Z695" s="317"/>
    </row>
    <row r="696" ht="12.75" customHeight="1">
      <c r="A696" s="317"/>
      <c r="B696" s="317"/>
      <c r="C696" s="386"/>
      <c r="D696" s="386"/>
      <c r="E696" s="386"/>
      <c r="F696" s="317"/>
      <c r="G696" s="317"/>
      <c r="H696" s="317"/>
      <c r="I696" s="317"/>
      <c r="J696" s="320"/>
      <c r="K696" s="317"/>
      <c r="L696" s="317"/>
      <c r="M696" s="326"/>
      <c r="N696" s="326"/>
      <c r="O696" s="317"/>
      <c r="P696" s="317"/>
      <c r="Q696" s="317"/>
      <c r="R696" s="326"/>
      <c r="S696" s="317"/>
      <c r="T696" s="317"/>
      <c r="U696" s="317"/>
      <c r="V696" s="317"/>
      <c r="W696" s="317"/>
      <c r="X696" s="317"/>
      <c r="Y696" s="317"/>
      <c r="Z696" s="317"/>
    </row>
    <row r="697" ht="12.75" customHeight="1">
      <c r="A697" s="317"/>
      <c r="B697" s="317"/>
      <c r="C697" s="386"/>
      <c r="D697" s="386"/>
      <c r="E697" s="386"/>
      <c r="F697" s="317"/>
      <c r="G697" s="317"/>
      <c r="H697" s="317"/>
      <c r="I697" s="317"/>
      <c r="J697" s="320"/>
      <c r="K697" s="317"/>
      <c r="L697" s="317"/>
      <c r="M697" s="326"/>
      <c r="N697" s="326"/>
      <c r="O697" s="317"/>
      <c r="P697" s="317"/>
      <c r="Q697" s="317"/>
      <c r="R697" s="326"/>
      <c r="S697" s="317"/>
      <c r="T697" s="317"/>
      <c r="U697" s="317"/>
      <c r="V697" s="317"/>
      <c r="W697" s="317"/>
      <c r="X697" s="317"/>
      <c r="Y697" s="317"/>
      <c r="Z697" s="317"/>
    </row>
    <row r="698" ht="12.75" customHeight="1">
      <c r="A698" s="317"/>
      <c r="B698" s="317"/>
      <c r="C698" s="386"/>
      <c r="D698" s="386"/>
      <c r="E698" s="386"/>
      <c r="F698" s="317"/>
      <c r="G698" s="317"/>
      <c r="H698" s="317"/>
      <c r="I698" s="317"/>
      <c r="J698" s="320"/>
      <c r="K698" s="317"/>
      <c r="L698" s="317"/>
      <c r="M698" s="326"/>
      <c r="N698" s="326"/>
      <c r="O698" s="317"/>
      <c r="P698" s="317"/>
      <c r="Q698" s="317"/>
      <c r="R698" s="326"/>
      <c r="S698" s="317"/>
      <c r="T698" s="317"/>
      <c r="U698" s="317"/>
      <c r="V698" s="317"/>
      <c r="W698" s="317"/>
      <c r="X698" s="317"/>
      <c r="Y698" s="317"/>
      <c r="Z698" s="317"/>
    </row>
    <row r="699" ht="12.75" customHeight="1">
      <c r="A699" s="317"/>
      <c r="B699" s="317"/>
      <c r="C699" s="386"/>
      <c r="D699" s="386"/>
      <c r="E699" s="386"/>
      <c r="F699" s="317"/>
      <c r="G699" s="317"/>
      <c r="H699" s="317"/>
      <c r="I699" s="317"/>
      <c r="J699" s="320"/>
      <c r="K699" s="317"/>
      <c r="L699" s="317"/>
      <c r="M699" s="326"/>
      <c r="N699" s="326"/>
      <c r="O699" s="317"/>
      <c r="P699" s="317"/>
      <c r="Q699" s="317"/>
      <c r="R699" s="326"/>
      <c r="S699" s="317"/>
      <c r="T699" s="317"/>
      <c r="U699" s="317"/>
      <c r="V699" s="317"/>
      <c r="W699" s="317"/>
      <c r="X699" s="317"/>
      <c r="Y699" s="317"/>
      <c r="Z699" s="317"/>
    </row>
    <row r="700" ht="12.75" customHeight="1">
      <c r="A700" s="317"/>
      <c r="B700" s="317"/>
      <c r="C700" s="386"/>
      <c r="D700" s="386"/>
      <c r="E700" s="386"/>
      <c r="F700" s="317"/>
      <c r="G700" s="317"/>
      <c r="H700" s="317"/>
      <c r="I700" s="317"/>
      <c r="J700" s="320"/>
      <c r="K700" s="317"/>
      <c r="L700" s="317"/>
      <c r="M700" s="326"/>
      <c r="N700" s="326"/>
      <c r="O700" s="317"/>
      <c r="P700" s="317"/>
      <c r="Q700" s="317"/>
      <c r="R700" s="326"/>
      <c r="S700" s="317"/>
      <c r="T700" s="317"/>
      <c r="U700" s="317"/>
      <c r="V700" s="317"/>
      <c r="W700" s="317"/>
      <c r="X700" s="317"/>
      <c r="Y700" s="317"/>
      <c r="Z700" s="317"/>
    </row>
    <row r="701" ht="12.75" customHeight="1">
      <c r="A701" s="317"/>
      <c r="B701" s="317"/>
      <c r="C701" s="386"/>
      <c r="D701" s="386"/>
      <c r="E701" s="386"/>
      <c r="F701" s="317"/>
      <c r="G701" s="317"/>
      <c r="H701" s="317"/>
      <c r="I701" s="317"/>
      <c r="J701" s="320"/>
      <c r="K701" s="317"/>
      <c r="L701" s="317"/>
      <c r="M701" s="326"/>
      <c r="N701" s="326"/>
      <c r="O701" s="317"/>
      <c r="P701" s="317"/>
      <c r="Q701" s="317"/>
      <c r="R701" s="326"/>
      <c r="S701" s="317"/>
      <c r="T701" s="317"/>
      <c r="U701" s="317"/>
      <c r="V701" s="317"/>
      <c r="W701" s="317"/>
      <c r="X701" s="317"/>
      <c r="Y701" s="317"/>
      <c r="Z701" s="317"/>
    </row>
    <row r="702" ht="12.75" customHeight="1">
      <c r="A702" s="317"/>
      <c r="B702" s="317"/>
      <c r="C702" s="386"/>
      <c r="D702" s="386"/>
      <c r="E702" s="386"/>
      <c r="F702" s="317"/>
      <c r="G702" s="317"/>
      <c r="H702" s="317"/>
      <c r="I702" s="317"/>
      <c r="J702" s="320"/>
      <c r="K702" s="317"/>
      <c r="L702" s="317"/>
      <c r="M702" s="326"/>
      <c r="N702" s="326"/>
      <c r="O702" s="317"/>
      <c r="P702" s="317"/>
      <c r="Q702" s="317"/>
      <c r="R702" s="326"/>
      <c r="S702" s="317"/>
      <c r="T702" s="317"/>
      <c r="U702" s="317"/>
      <c r="V702" s="317"/>
      <c r="W702" s="317"/>
      <c r="X702" s="317"/>
      <c r="Y702" s="317"/>
      <c r="Z702" s="317"/>
    </row>
    <row r="703" ht="12.75" customHeight="1">
      <c r="A703" s="317"/>
      <c r="B703" s="317"/>
      <c r="C703" s="386"/>
      <c r="D703" s="386"/>
      <c r="E703" s="386"/>
      <c r="F703" s="317"/>
      <c r="G703" s="317"/>
      <c r="H703" s="317"/>
      <c r="I703" s="317"/>
      <c r="J703" s="320"/>
      <c r="K703" s="317"/>
      <c r="L703" s="317"/>
      <c r="M703" s="326"/>
      <c r="N703" s="326"/>
      <c r="O703" s="317"/>
      <c r="P703" s="317"/>
      <c r="Q703" s="317"/>
      <c r="R703" s="326"/>
      <c r="S703" s="317"/>
      <c r="T703" s="317"/>
      <c r="U703" s="317"/>
      <c r="V703" s="317"/>
      <c r="W703" s="317"/>
      <c r="X703" s="317"/>
      <c r="Y703" s="317"/>
      <c r="Z703" s="317"/>
    </row>
    <row r="704" ht="12.75" customHeight="1">
      <c r="A704" s="317"/>
      <c r="B704" s="317"/>
      <c r="C704" s="386"/>
      <c r="D704" s="386"/>
      <c r="E704" s="386"/>
      <c r="F704" s="317"/>
      <c r="G704" s="317"/>
      <c r="H704" s="317"/>
      <c r="I704" s="317"/>
      <c r="J704" s="320"/>
      <c r="K704" s="317"/>
      <c r="L704" s="317"/>
      <c r="M704" s="326"/>
      <c r="N704" s="326"/>
      <c r="O704" s="317"/>
      <c r="P704" s="317"/>
      <c r="Q704" s="317"/>
      <c r="R704" s="326"/>
      <c r="S704" s="317"/>
      <c r="T704" s="317"/>
      <c r="U704" s="317"/>
      <c r="V704" s="317"/>
      <c r="W704" s="317"/>
      <c r="X704" s="317"/>
      <c r="Y704" s="317"/>
      <c r="Z704" s="317"/>
    </row>
    <row r="705" ht="12.75" customHeight="1">
      <c r="A705" s="317"/>
      <c r="B705" s="317"/>
      <c r="C705" s="386"/>
      <c r="D705" s="386"/>
      <c r="E705" s="386"/>
      <c r="F705" s="317"/>
      <c r="G705" s="317"/>
      <c r="H705" s="317"/>
      <c r="I705" s="317"/>
      <c r="J705" s="320"/>
      <c r="K705" s="317"/>
      <c r="L705" s="317"/>
      <c r="M705" s="326"/>
      <c r="N705" s="326"/>
      <c r="O705" s="317"/>
      <c r="P705" s="317"/>
      <c r="Q705" s="317"/>
      <c r="R705" s="326"/>
      <c r="S705" s="317"/>
      <c r="T705" s="317"/>
      <c r="U705" s="317"/>
      <c r="V705" s="317"/>
      <c r="W705" s="317"/>
      <c r="X705" s="317"/>
      <c r="Y705" s="317"/>
      <c r="Z705" s="317"/>
    </row>
    <row r="706" ht="12.75" customHeight="1">
      <c r="A706" s="317"/>
      <c r="B706" s="317"/>
      <c r="C706" s="386"/>
      <c r="D706" s="386"/>
      <c r="E706" s="386"/>
      <c r="F706" s="317"/>
      <c r="G706" s="317"/>
      <c r="H706" s="317"/>
      <c r="I706" s="317"/>
      <c r="J706" s="320"/>
      <c r="K706" s="317"/>
      <c r="L706" s="317"/>
      <c r="M706" s="326"/>
      <c r="N706" s="326"/>
      <c r="O706" s="317"/>
      <c r="P706" s="317"/>
      <c r="Q706" s="317"/>
      <c r="R706" s="326"/>
      <c r="S706" s="317"/>
      <c r="T706" s="317"/>
      <c r="U706" s="317"/>
      <c r="V706" s="317"/>
      <c r="W706" s="317"/>
      <c r="X706" s="317"/>
      <c r="Y706" s="317"/>
      <c r="Z706" s="317"/>
    </row>
    <row r="707" ht="12.75" customHeight="1">
      <c r="A707" s="317"/>
      <c r="B707" s="317"/>
      <c r="C707" s="386"/>
      <c r="D707" s="386"/>
      <c r="E707" s="386"/>
      <c r="F707" s="317"/>
      <c r="G707" s="317"/>
      <c r="H707" s="317"/>
      <c r="I707" s="317"/>
      <c r="J707" s="320"/>
      <c r="K707" s="317"/>
      <c r="L707" s="317"/>
      <c r="M707" s="326"/>
      <c r="N707" s="326"/>
      <c r="O707" s="317"/>
      <c r="P707" s="317"/>
      <c r="Q707" s="317"/>
      <c r="R707" s="326"/>
      <c r="S707" s="317"/>
      <c r="T707" s="317"/>
      <c r="U707" s="317"/>
      <c r="V707" s="317"/>
      <c r="W707" s="317"/>
      <c r="X707" s="317"/>
      <c r="Y707" s="317"/>
      <c r="Z707" s="317"/>
    </row>
    <row r="708" ht="12.75" customHeight="1">
      <c r="A708" s="317"/>
      <c r="B708" s="317"/>
      <c r="C708" s="386"/>
      <c r="D708" s="386"/>
      <c r="E708" s="386"/>
      <c r="F708" s="317"/>
      <c r="G708" s="317"/>
      <c r="H708" s="317"/>
      <c r="I708" s="317"/>
      <c r="J708" s="320"/>
      <c r="K708" s="317"/>
      <c r="L708" s="317"/>
      <c r="M708" s="326"/>
      <c r="N708" s="326"/>
      <c r="O708" s="317"/>
      <c r="P708" s="317"/>
      <c r="Q708" s="317"/>
      <c r="R708" s="326"/>
      <c r="S708" s="317"/>
      <c r="T708" s="317"/>
      <c r="U708" s="317"/>
      <c r="V708" s="317"/>
      <c r="W708" s="317"/>
      <c r="X708" s="317"/>
      <c r="Y708" s="317"/>
      <c r="Z708" s="317"/>
    </row>
    <row r="709" ht="12.75" customHeight="1">
      <c r="A709" s="317"/>
      <c r="B709" s="317"/>
      <c r="C709" s="386"/>
      <c r="D709" s="386"/>
      <c r="E709" s="386"/>
      <c r="F709" s="317"/>
      <c r="G709" s="317"/>
      <c r="H709" s="317"/>
      <c r="I709" s="317"/>
      <c r="J709" s="320"/>
      <c r="K709" s="317"/>
      <c r="L709" s="317"/>
      <c r="M709" s="326"/>
      <c r="N709" s="326"/>
      <c r="O709" s="317"/>
      <c r="P709" s="317"/>
      <c r="Q709" s="317"/>
      <c r="R709" s="326"/>
      <c r="S709" s="317"/>
      <c r="T709" s="317"/>
      <c r="U709" s="317"/>
      <c r="V709" s="317"/>
      <c r="W709" s="317"/>
      <c r="X709" s="317"/>
      <c r="Y709" s="317"/>
      <c r="Z709" s="317"/>
    </row>
    <row r="710" ht="12.75" customHeight="1">
      <c r="A710" s="317"/>
      <c r="B710" s="317"/>
      <c r="C710" s="386"/>
      <c r="D710" s="386"/>
      <c r="E710" s="386"/>
      <c r="F710" s="317"/>
      <c r="G710" s="317"/>
      <c r="H710" s="317"/>
      <c r="I710" s="317"/>
      <c r="J710" s="320"/>
      <c r="K710" s="317"/>
      <c r="L710" s="317"/>
      <c r="M710" s="326"/>
      <c r="N710" s="326"/>
      <c r="O710" s="317"/>
      <c r="P710" s="317"/>
      <c r="Q710" s="317"/>
      <c r="R710" s="326"/>
      <c r="S710" s="317"/>
      <c r="T710" s="317"/>
      <c r="U710" s="317"/>
      <c r="V710" s="317"/>
      <c r="W710" s="317"/>
      <c r="X710" s="317"/>
      <c r="Y710" s="317"/>
      <c r="Z710" s="317"/>
    </row>
    <row r="711" ht="12.75" customHeight="1">
      <c r="A711" s="317"/>
      <c r="B711" s="317"/>
      <c r="C711" s="386"/>
      <c r="D711" s="386"/>
      <c r="E711" s="386"/>
      <c r="F711" s="317"/>
      <c r="G711" s="317"/>
      <c r="H711" s="317"/>
      <c r="I711" s="317"/>
      <c r="J711" s="320"/>
      <c r="K711" s="317"/>
      <c r="L711" s="317"/>
      <c r="M711" s="326"/>
      <c r="N711" s="326"/>
      <c r="O711" s="317"/>
      <c r="P711" s="317"/>
      <c r="Q711" s="317"/>
      <c r="R711" s="326"/>
      <c r="S711" s="317"/>
      <c r="T711" s="317"/>
      <c r="U711" s="317"/>
      <c r="V711" s="317"/>
      <c r="W711" s="317"/>
      <c r="X711" s="317"/>
      <c r="Y711" s="317"/>
      <c r="Z711" s="317"/>
    </row>
    <row r="712" ht="12.75" customHeight="1">
      <c r="A712" s="317"/>
      <c r="B712" s="317"/>
      <c r="C712" s="386"/>
      <c r="D712" s="386"/>
      <c r="E712" s="386"/>
      <c r="F712" s="317"/>
      <c r="G712" s="317"/>
      <c r="H712" s="317"/>
      <c r="I712" s="317"/>
      <c r="J712" s="320"/>
      <c r="K712" s="317"/>
      <c r="L712" s="317"/>
      <c r="M712" s="326"/>
      <c r="N712" s="326"/>
      <c r="O712" s="317"/>
      <c r="P712" s="317"/>
      <c r="Q712" s="317"/>
      <c r="R712" s="326"/>
      <c r="S712" s="317"/>
      <c r="T712" s="317"/>
      <c r="U712" s="317"/>
      <c r="V712" s="317"/>
      <c r="W712" s="317"/>
      <c r="X712" s="317"/>
      <c r="Y712" s="317"/>
      <c r="Z712" s="317"/>
    </row>
    <row r="713" ht="12.75" customHeight="1">
      <c r="A713" s="317"/>
      <c r="B713" s="317"/>
      <c r="C713" s="386"/>
      <c r="D713" s="386"/>
      <c r="E713" s="386"/>
      <c r="F713" s="317"/>
      <c r="G713" s="317"/>
      <c r="H713" s="317"/>
      <c r="I713" s="317"/>
      <c r="J713" s="320"/>
      <c r="K713" s="317"/>
      <c r="L713" s="317"/>
      <c r="M713" s="326"/>
      <c r="N713" s="326"/>
      <c r="O713" s="317"/>
      <c r="P713" s="317"/>
      <c r="Q713" s="317"/>
      <c r="R713" s="326"/>
      <c r="S713" s="317"/>
      <c r="T713" s="317"/>
      <c r="U713" s="317"/>
      <c r="V713" s="317"/>
      <c r="W713" s="317"/>
      <c r="X713" s="317"/>
      <c r="Y713" s="317"/>
      <c r="Z713" s="317"/>
    </row>
    <row r="714" ht="12.75" customHeight="1">
      <c r="A714" s="317"/>
      <c r="B714" s="317"/>
      <c r="C714" s="386"/>
      <c r="D714" s="386"/>
      <c r="E714" s="386"/>
      <c r="F714" s="317"/>
      <c r="G714" s="317"/>
      <c r="H714" s="317"/>
      <c r="I714" s="317"/>
      <c r="J714" s="320"/>
      <c r="K714" s="317"/>
      <c r="L714" s="317"/>
      <c r="M714" s="326"/>
      <c r="N714" s="326"/>
      <c r="O714" s="317"/>
      <c r="P714" s="317"/>
      <c r="Q714" s="317"/>
      <c r="R714" s="326"/>
      <c r="S714" s="317"/>
      <c r="T714" s="317"/>
      <c r="U714" s="317"/>
      <c r="V714" s="317"/>
      <c r="W714" s="317"/>
      <c r="X714" s="317"/>
      <c r="Y714" s="317"/>
      <c r="Z714" s="317"/>
    </row>
    <row r="715" ht="12.75" customHeight="1">
      <c r="A715" s="317"/>
      <c r="B715" s="317"/>
      <c r="C715" s="386"/>
      <c r="D715" s="386"/>
      <c r="E715" s="386"/>
      <c r="F715" s="317"/>
      <c r="G715" s="317"/>
      <c r="H715" s="317"/>
      <c r="I715" s="317"/>
      <c r="J715" s="320"/>
      <c r="K715" s="317"/>
      <c r="L715" s="317"/>
      <c r="M715" s="326"/>
      <c r="N715" s="326"/>
      <c r="O715" s="317"/>
      <c r="P715" s="317"/>
      <c r="Q715" s="317"/>
      <c r="R715" s="326"/>
      <c r="S715" s="317"/>
      <c r="T715" s="317"/>
      <c r="U715" s="317"/>
      <c r="V715" s="317"/>
      <c r="W715" s="317"/>
      <c r="X715" s="317"/>
      <c r="Y715" s="317"/>
      <c r="Z715" s="317"/>
    </row>
    <row r="716" ht="12.75" customHeight="1">
      <c r="A716" s="317"/>
      <c r="B716" s="317"/>
      <c r="C716" s="386"/>
      <c r="D716" s="386"/>
      <c r="E716" s="386"/>
      <c r="F716" s="317"/>
      <c r="G716" s="317"/>
      <c r="H716" s="317"/>
      <c r="I716" s="317"/>
      <c r="J716" s="320"/>
      <c r="K716" s="317"/>
      <c r="L716" s="317"/>
      <c r="M716" s="326"/>
      <c r="N716" s="326"/>
      <c r="O716" s="317"/>
      <c r="P716" s="317"/>
      <c r="Q716" s="317"/>
      <c r="R716" s="326"/>
      <c r="S716" s="317"/>
      <c r="T716" s="317"/>
      <c r="U716" s="317"/>
      <c r="V716" s="317"/>
      <c r="W716" s="317"/>
      <c r="X716" s="317"/>
      <c r="Y716" s="317"/>
      <c r="Z716" s="317"/>
    </row>
    <row r="717" ht="12.75" customHeight="1">
      <c r="A717" s="317"/>
      <c r="B717" s="317"/>
      <c r="C717" s="386"/>
      <c r="D717" s="386"/>
      <c r="E717" s="386"/>
      <c r="F717" s="317"/>
      <c r="G717" s="317"/>
      <c r="H717" s="317"/>
      <c r="I717" s="317"/>
      <c r="J717" s="320"/>
      <c r="K717" s="317"/>
      <c r="L717" s="317"/>
      <c r="M717" s="326"/>
      <c r="N717" s="326"/>
      <c r="O717" s="317"/>
      <c r="P717" s="317"/>
      <c r="Q717" s="317"/>
      <c r="R717" s="326"/>
      <c r="S717" s="317"/>
      <c r="T717" s="317"/>
      <c r="U717" s="317"/>
      <c r="V717" s="317"/>
      <c r="W717" s="317"/>
      <c r="X717" s="317"/>
      <c r="Y717" s="317"/>
      <c r="Z717" s="317"/>
    </row>
    <row r="718" ht="12.75" customHeight="1">
      <c r="A718" s="317"/>
      <c r="B718" s="317"/>
      <c r="C718" s="386"/>
      <c r="D718" s="386"/>
      <c r="E718" s="386"/>
      <c r="F718" s="317"/>
      <c r="G718" s="317"/>
      <c r="H718" s="317"/>
      <c r="I718" s="317"/>
      <c r="J718" s="320"/>
      <c r="K718" s="317"/>
      <c r="L718" s="317"/>
      <c r="M718" s="326"/>
      <c r="N718" s="326"/>
      <c r="O718" s="317"/>
      <c r="P718" s="317"/>
      <c r="Q718" s="317"/>
      <c r="R718" s="326"/>
      <c r="S718" s="317"/>
      <c r="T718" s="317"/>
      <c r="U718" s="317"/>
      <c r="V718" s="317"/>
      <c r="W718" s="317"/>
      <c r="X718" s="317"/>
      <c r="Y718" s="317"/>
      <c r="Z718" s="317"/>
    </row>
    <row r="719" ht="12.75" customHeight="1">
      <c r="A719" s="317"/>
      <c r="B719" s="317"/>
      <c r="C719" s="386"/>
      <c r="D719" s="386"/>
      <c r="E719" s="386"/>
      <c r="F719" s="317"/>
      <c r="G719" s="317"/>
      <c r="H719" s="317"/>
      <c r="I719" s="317"/>
      <c r="J719" s="320"/>
      <c r="K719" s="317"/>
      <c r="L719" s="317"/>
      <c r="M719" s="326"/>
      <c r="N719" s="326"/>
      <c r="O719" s="317"/>
      <c r="P719" s="317"/>
      <c r="Q719" s="317"/>
      <c r="R719" s="326"/>
      <c r="S719" s="317"/>
      <c r="T719" s="317"/>
      <c r="U719" s="317"/>
      <c r="V719" s="317"/>
      <c r="W719" s="317"/>
      <c r="X719" s="317"/>
      <c r="Y719" s="317"/>
      <c r="Z719" s="317"/>
    </row>
    <row r="720" ht="12.75" customHeight="1">
      <c r="A720" s="317"/>
      <c r="B720" s="317"/>
      <c r="C720" s="386"/>
      <c r="D720" s="386"/>
      <c r="E720" s="386"/>
      <c r="F720" s="317"/>
      <c r="G720" s="317"/>
      <c r="H720" s="317"/>
      <c r="I720" s="317"/>
      <c r="J720" s="320"/>
      <c r="K720" s="317"/>
      <c r="L720" s="317"/>
      <c r="M720" s="326"/>
      <c r="N720" s="326"/>
      <c r="O720" s="317"/>
      <c r="P720" s="317"/>
      <c r="Q720" s="317"/>
      <c r="R720" s="326"/>
      <c r="S720" s="317"/>
      <c r="T720" s="317"/>
      <c r="U720" s="317"/>
      <c r="V720" s="317"/>
      <c r="W720" s="317"/>
      <c r="X720" s="317"/>
      <c r="Y720" s="317"/>
      <c r="Z720" s="317"/>
    </row>
    <row r="721" ht="12.75" customHeight="1">
      <c r="A721" s="317"/>
      <c r="B721" s="317"/>
      <c r="C721" s="386"/>
      <c r="D721" s="386"/>
      <c r="E721" s="386"/>
      <c r="F721" s="317"/>
      <c r="G721" s="317"/>
      <c r="H721" s="317"/>
      <c r="I721" s="317"/>
      <c r="J721" s="320"/>
      <c r="K721" s="317"/>
      <c r="L721" s="317"/>
      <c r="M721" s="326"/>
      <c r="N721" s="326"/>
      <c r="O721" s="317"/>
      <c r="P721" s="317"/>
      <c r="Q721" s="317"/>
      <c r="R721" s="326"/>
      <c r="S721" s="317"/>
      <c r="T721" s="317"/>
      <c r="U721" s="317"/>
      <c r="V721" s="317"/>
      <c r="W721" s="317"/>
      <c r="X721" s="317"/>
      <c r="Y721" s="317"/>
      <c r="Z721" s="317"/>
    </row>
    <row r="722" ht="12.75" customHeight="1">
      <c r="A722" s="317"/>
      <c r="B722" s="317"/>
      <c r="C722" s="386"/>
      <c r="D722" s="386"/>
      <c r="E722" s="386"/>
      <c r="F722" s="317"/>
      <c r="G722" s="317"/>
      <c r="H722" s="317"/>
      <c r="I722" s="317"/>
      <c r="J722" s="320"/>
      <c r="K722" s="317"/>
      <c r="L722" s="317"/>
      <c r="M722" s="326"/>
      <c r="N722" s="326"/>
      <c r="O722" s="317"/>
      <c r="P722" s="317"/>
      <c r="Q722" s="317"/>
      <c r="R722" s="326"/>
      <c r="S722" s="317"/>
      <c r="T722" s="317"/>
      <c r="U722" s="317"/>
      <c r="V722" s="317"/>
      <c r="W722" s="317"/>
      <c r="X722" s="317"/>
      <c r="Y722" s="317"/>
      <c r="Z722" s="317"/>
    </row>
    <row r="723" ht="12.75" customHeight="1">
      <c r="A723" s="317"/>
      <c r="B723" s="317"/>
      <c r="C723" s="386"/>
      <c r="D723" s="386"/>
      <c r="E723" s="386"/>
      <c r="F723" s="317"/>
      <c r="G723" s="317"/>
      <c r="H723" s="317"/>
      <c r="I723" s="317"/>
      <c r="J723" s="320"/>
      <c r="K723" s="317"/>
      <c r="L723" s="317"/>
      <c r="M723" s="326"/>
      <c r="N723" s="326"/>
      <c r="O723" s="317"/>
      <c r="P723" s="317"/>
      <c r="Q723" s="317"/>
      <c r="R723" s="326"/>
      <c r="S723" s="317"/>
      <c r="T723" s="317"/>
      <c r="U723" s="317"/>
      <c r="V723" s="317"/>
      <c r="W723" s="317"/>
      <c r="X723" s="317"/>
      <c r="Y723" s="317"/>
      <c r="Z723" s="317"/>
    </row>
    <row r="724" ht="12.75" customHeight="1">
      <c r="A724" s="317"/>
      <c r="B724" s="317"/>
      <c r="C724" s="386"/>
      <c r="D724" s="386"/>
      <c r="E724" s="386"/>
      <c r="F724" s="317"/>
      <c r="G724" s="317"/>
      <c r="H724" s="317"/>
      <c r="I724" s="317"/>
      <c r="J724" s="320"/>
      <c r="K724" s="317"/>
      <c r="L724" s="317"/>
      <c r="M724" s="326"/>
      <c r="N724" s="326"/>
      <c r="O724" s="317"/>
      <c r="P724" s="317"/>
      <c r="Q724" s="317"/>
      <c r="R724" s="326"/>
      <c r="S724" s="317"/>
      <c r="T724" s="317"/>
      <c r="U724" s="317"/>
      <c r="V724" s="317"/>
      <c r="W724" s="317"/>
      <c r="X724" s="317"/>
      <c r="Y724" s="317"/>
      <c r="Z724" s="317"/>
    </row>
    <row r="725" ht="12.75" customHeight="1">
      <c r="A725" s="317"/>
      <c r="B725" s="317"/>
      <c r="C725" s="386"/>
      <c r="D725" s="386"/>
      <c r="E725" s="386"/>
      <c r="F725" s="317"/>
      <c r="G725" s="317"/>
      <c r="H725" s="317"/>
      <c r="I725" s="317"/>
      <c r="J725" s="320"/>
      <c r="K725" s="317"/>
      <c r="L725" s="317"/>
      <c r="M725" s="326"/>
      <c r="N725" s="326"/>
      <c r="O725" s="317"/>
      <c r="P725" s="317"/>
      <c r="Q725" s="317"/>
      <c r="R725" s="326"/>
      <c r="S725" s="317"/>
      <c r="T725" s="317"/>
      <c r="U725" s="317"/>
      <c r="V725" s="317"/>
      <c r="W725" s="317"/>
      <c r="X725" s="317"/>
      <c r="Y725" s="317"/>
      <c r="Z725" s="317"/>
    </row>
    <row r="726" ht="12.75" customHeight="1">
      <c r="A726" s="317"/>
      <c r="B726" s="317"/>
      <c r="C726" s="386"/>
      <c r="D726" s="386"/>
      <c r="E726" s="386"/>
      <c r="F726" s="317"/>
      <c r="G726" s="317"/>
      <c r="H726" s="317"/>
      <c r="I726" s="317"/>
      <c r="J726" s="320"/>
      <c r="K726" s="317"/>
      <c r="L726" s="317"/>
      <c r="M726" s="326"/>
      <c r="N726" s="326"/>
      <c r="O726" s="317"/>
      <c r="P726" s="317"/>
      <c r="Q726" s="317"/>
      <c r="R726" s="326"/>
      <c r="S726" s="317"/>
      <c r="T726" s="317"/>
      <c r="U726" s="317"/>
      <c r="V726" s="317"/>
      <c r="W726" s="317"/>
      <c r="X726" s="317"/>
      <c r="Y726" s="317"/>
      <c r="Z726" s="317"/>
    </row>
    <row r="727" ht="12.75" customHeight="1">
      <c r="A727" s="317"/>
      <c r="B727" s="317"/>
      <c r="C727" s="386"/>
      <c r="D727" s="386"/>
      <c r="E727" s="386"/>
      <c r="F727" s="317"/>
      <c r="G727" s="317"/>
      <c r="H727" s="317"/>
      <c r="I727" s="317"/>
      <c r="J727" s="320"/>
      <c r="K727" s="317"/>
      <c r="L727" s="317"/>
      <c r="M727" s="326"/>
      <c r="N727" s="326"/>
      <c r="O727" s="317"/>
      <c r="P727" s="317"/>
      <c r="Q727" s="317"/>
      <c r="R727" s="326"/>
      <c r="S727" s="317"/>
      <c r="T727" s="317"/>
      <c r="U727" s="317"/>
      <c r="V727" s="317"/>
      <c r="W727" s="317"/>
      <c r="X727" s="317"/>
      <c r="Y727" s="317"/>
      <c r="Z727" s="317"/>
    </row>
    <row r="728" ht="12.75" customHeight="1">
      <c r="A728" s="317"/>
      <c r="B728" s="317"/>
      <c r="C728" s="386"/>
      <c r="D728" s="386"/>
      <c r="E728" s="386"/>
      <c r="F728" s="317"/>
      <c r="G728" s="317"/>
      <c r="H728" s="317"/>
      <c r="I728" s="317"/>
      <c r="J728" s="320"/>
      <c r="K728" s="317"/>
      <c r="L728" s="317"/>
      <c r="M728" s="326"/>
      <c r="N728" s="326"/>
      <c r="O728" s="317"/>
      <c r="P728" s="317"/>
      <c r="Q728" s="317"/>
      <c r="R728" s="326"/>
      <c r="S728" s="317"/>
      <c r="T728" s="317"/>
      <c r="U728" s="317"/>
      <c r="V728" s="317"/>
      <c r="W728" s="317"/>
      <c r="X728" s="317"/>
      <c r="Y728" s="317"/>
      <c r="Z728" s="317"/>
    </row>
    <row r="729" ht="12.75" customHeight="1">
      <c r="A729" s="317"/>
      <c r="B729" s="317"/>
      <c r="C729" s="386"/>
      <c r="D729" s="386"/>
      <c r="E729" s="386"/>
      <c r="F729" s="317"/>
      <c r="G729" s="317"/>
      <c r="H729" s="317"/>
      <c r="I729" s="317"/>
      <c r="J729" s="320"/>
      <c r="K729" s="317"/>
      <c r="L729" s="317"/>
      <c r="M729" s="326"/>
      <c r="N729" s="326"/>
      <c r="O729" s="317"/>
      <c r="P729" s="317"/>
      <c r="Q729" s="317"/>
      <c r="R729" s="326"/>
      <c r="S729" s="317"/>
      <c r="T729" s="317"/>
      <c r="U729" s="317"/>
      <c r="V729" s="317"/>
      <c r="W729" s="317"/>
      <c r="X729" s="317"/>
      <c r="Y729" s="317"/>
      <c r="Z729" s="317"/>
    </row>
    <row r="730" ht="12.75" customHeight="1">
      <c r="A730" s="317"/>
      <c r="B730" s="317"/>
      <c r="C730" s="386"/>
      <c r="D730" s="386"/>
      <c r="E730" s="386"/>
      <c r="F730" s="317"/>
      <c r="G730" s="317"/>
      <c r="H730" s="317"/>
      <c r="I730" s="317"/>
      <c r="J730" s="320"/>
      <c r="K730" s="317"/>
      <c r="L730" s="317"/>
      <c r="M730" s="326"/>
      <c r="N730" s="326"/>
      <c r="O730" s="317"/>
      <c r="P730" s="317"/>
      <c r="Q730" s="317"/>
      <c r="R730" s="326"/>
      <c r="S730" s="317"/>
      <c r="T730" s="317"/>
      <c r="U730" s="317"/>
      <c r="V730" s="317"/>
      <c r="W730" s="317"/>
      <c r="X730" s="317"/>
      <c r="Y730" s="317"/>
      <c r="Z730" s="317"/>
    </row>
    <row r="731" ht="12.75" customHeight="1">
      <c r="A731" s="317"/>
      <c r="B731" s="317"/>
      <c r="C731" s="386"/>
      <c r="D731" s="386"/>
      <c r="E731" s="386"/>
      <c r="F731" s="317"/>
      <c r="G731" s="317"/>
      <c r="H731" s="317"/>
      <c r="I731" s="317"/>
      <c r="J731" s="320"/>
      <c r="K731" s="317"/>
      <c r="L731" s="317"/>
      <c r="M731" s="326"/>
      <c r="N731" s="326"/>
      <c r="O731" s="317"/>
      <c r="P731" s="317"/>
      <c r="Q731" s="317"/>
      <c r="R731" s="326"/>
      <c r="S731" s="317"/>
      <c r="T731" s="317"/>
      <c r="U731" s="317"/>
      <c r="V731" s="317"/>
      <c r="W731" s="317"/>
      <c r="X731" s="317"/>
      <c r="Y731" s="317"/>
      <c r="Z731" s="317"/>
    </row>
    <row r="732" ht="12.75" customHeight="1">
      <c r="A732" s="317"/>
      <c r="B732" s="317"/>
      <c r="C732" s="386"/>
      <c r="D732" s="386"/>
      <c r="E732" s="386"/>
      <c r="F732" s="317"/>
      <c r="G732" s="317"/>
      <c r="H732" s="317"/>
      <c r="I732" s="317"/>
      <c r="J732" s="320"/>
      <c r="K732" s="317"/>
      <c r="L732" s="317"/>
      <c r="M732" s="326"/>
      <c r="N732" s="326"/>
      <c r="O732" s="317"/>
      <c r="P732" s="317"/>
      <c r="Q732" s="317"/>
      <c r="R732" s="326"/>
      <c r="S732" s="317"/>
      <c r="T732" s="317"/>
      <c r="U732" s="317"/>
      <c r="V732" s="317"/>
      <c r="W732" s="317"/>
      <c r="X732" s="317"/>
      <c r="Y732" s="317"/>
      <c r="Z732" s="317"/>
    </row>
    <row r="733" ht="12.75" customHeight="1">
      <c r="A733" s="317"/>
      <c r="B733" s="317"/>
      <c r="C733" s="386"/>
      <c r="D733" s="386"/>
      <c r="E733" s="386"/>
      <c r="F733" s="317"/>
      <c r="G733" s="317"/>
      <c r="H733" s="317"/>
      <c r="I733" s="317"/>
      <c r="J733" s="320"/>
      <c r="K733" s="317"/>
      <c r="L733" s="317"/>
      <c r="M733" s="326"/>
      <c r="N733" s="326"/>
      <c r="O733" s="317"/>
      <c r="P733" s="317"/>
      <c r="Q733" s="317"/>
      <c r="R733" s="326"/>
      <c r="S733" s="317"/>
      <c r="T733" s="317"/>
      <c r="U733" s="317"/>
      <c r="V733" s="317"/>
      <c r="W733" s="317"/>
      <c r="X733" s="317"/>
      <c r="Y733" s="317"/>
      <c r="Z733" s="317"/>
    </row>
    <row r="734" ht="12.75" customHeight="1">
      <c r="A734" s="317"/>
      <c r="B734" s="317"/>
      <c r="C734" s="386"/>
      <c r="D734" s="386"/>
      <c r="E734" s="386"/>
      <c r="F734" s="317"/>
      <c r="G734" s="317"/>
      <c r="H734" s="317"/>
      <c r="I734" s="317"/>
      <c r="J734" s="320"/>
      <c r="K734" s="317"/>
      <c r="L734" s="317"/>
      <c r="M734" s="326"/>
      <c r="N734" s="326"/>
      <c r="O734" s="317"/>
      <c r="P734" s="317"/>
      <c r="Q734" s="317"/>
      <c r="R734" s="326"/>
      <c r="S734" s="317"/>
      <c r="T734" s="317"/>
      <c r="U734" s="317"/>
      <c r="V734" s="317"/>
      <c r="W734" s="317"/>
      <c r="X734" s="317"/>
      <c r="Y734" s="317"/>
      <c r="Z734" s="317"/>
    </row>
    <row r="735" ht="12.75" customHeight="1">
      <c r="A735" s="317"/>
      <c r="B735" s="317"/>
      <c r="C735" s="386"/>
      <c r="D735" s="386"/>
      <c r="E735" s="386"/>
      <c r="F735" s="317"/>
      <c r="G735" s="317"/>
      <c r="H735" s="317"/>
      <c r="I735" s="317"/>
      <c r="J735" s="320"/>
      <c r="K735" s="317"/>
      <c r="L735" s="317"/>
      <c r="M735" s="326"/>
      <c r="N735" s="326"/>
      <c r="O735" s="317"/>
      <c r="P735" s="317"/>
      <c r="Q735" s="317"/>
      <c r="R735" s="326"/>
      <c r="S735" s="317"/>
      <c r="T735" s="317"/>
      <c r="U735" s="317"/>
      <c r="V735" s="317"/>
      <c r="W735" s="317"/>
      <c r="X735" s="317"/>
      <c r="Y735" s="317"/>
      <c r="Z735" s="317"/>
    </row>
    <row r="736" ht="12.75" customHeight="1">
      <c r="A736" s="317"/>
      <c r="B736" s="317"/>
      <c r="C736" s="386"/>
      <c r="D736" s="386"/>
      <c r="E736" s="386"/>
      <c r="F736" s="317"/>
      <c r="G736" s="317"/>
      <c r="H736" s="317"/>
      <c r="I736" s="317"/>
      <c r="J736" s="320"/>
      <c r="K736" s="317"/>
      <c r="L736" s="317"/>
      <c r="M736" s="326"/>
      <c r="N736" s="326"/>
      <c r="O736" s="317"/>
      <c r="P736" s="317"/>
      <c r="Q736" s="317"/>
      <c r="R736" s="326"/>
      <c r="S736" s="317"/>
      <c r="T736" s="317"/>
      <c r="U736" s="317"/>
      <c r="V736" s="317"/>
      <c r="W736" s="317"/>
      <c r="X736" s="317"/>
      <c r="Y736" s="317"/>
      <c r="Z736" s="317"/>
    </row>
    <row r="737" ht="12.75" customHeight="1">
      <c r="A737" s="317"/>
      <c r="B737" s="317"/>
      <c r="C737" s="386"/>
      <c r="D737" s="386"/>
      <c r="E737" s="386"/>
      <c r="F737" s="317"/>
      <c r="G737" s="317"/>
      <c r="H737" s="317"/>
      <c r="I737" s="317"/>
      <c r="J737" s="320"/>
      <c r="K737" s="317"/>
      <c r="L737" s="317"/>
      <c r="M737" s="326"/>
      <c r="N737" s="326"/>
      <c r="O737" s="317"/>
      <c r="P737" s="317"/>
      <c r="Q737" s="317"/>
      <c r="R737" s="326"/>
      <c r="S737" s="317"/>
      <c r="T737" s="317"/>
      <c r="U737" s="317"/>
      <c r="V737" s="317"/>
      <c r="W737" s="317"/>
      <c r="X737" s="317"/>
      <c r="Y737" s="317"/>
      <c r="Z737" s="317"/>
    </row>
    <row r="738" ht="12.75" customHeight="1">
      <c r="A738" s="317"/>
      <c r="B738" s="317"/>
      <c r="C738" s="386"/>
      <c r="D738" s="386"/>
      <c r="E738" s="386"/>
      <c r="F738" s="317"/>
      <c r="G738" s="317"/>
      <c r="H738" s="317"/>
      <c r="I738" s="317"/>
      <c r="J738" s="320"/>
      <c r="K738" s="317"/>
      <c r="L738" s="317"/>
      <c r="M738" s="326"/>
      <c r="N738" s="326"/>
      <c r="O738" s="317"/>
      <c r="P738" s="317"/>
      <c r="Q738" s="317"/>
      <c r="R738" s="326"/>
      <c r="S738" s="317"/>
      <c r="T738" s="317"/>
      <c r="U738" s="317"/>
      <c r="V738" s="317"/>
      <c r="W738" s="317"/>
      <c r="X738" s="317"/>
      <c r="Y738" s="317"/>
      <c r="Z738" s="317"/>
    </row>
    <row r="739" ht="12.75" customHeight="1">
      <c r="A739" s="317"/>
      <c r="B739" s="317"/>
      <c r="C739" s="386"/>
      <c r="D739" s="386"/>
      <c r="E739" s="386"/>
      <c r="F739" s="317"/>
      <c r="G739" s="317"/>
      <c r="H739" s="317"/>
      <c r="I739" s="317"/>
      <c r="J739" s="320"/>
      <c r="K739" s="317"/>
      <c r="L739" s="317"/>
      <c r="M739" s="326"/>
      <c r="N739" s="326"/>
      <c r="O739" s="317"/>
      <c r="P739" s="317"/>
      <c r="Q739" s="317"/>
      <c r="R739" s="326"/>
      <c r="S739" s="317"/>
      <c r="T739" s="317"/>
      <c r="U739" s="317"/>
      <c r="V739" s="317"/>
      <c r="W739" s="317"/>
      <c r="X739" s="317"/>
      <c r="Y739" s="317"/>
      <c r="Z739" s="317"/>
    </row>
    <row r="740" ht="12.75" customHeight="1">
      <c r="A740" s="317"/>
      <c r="B740" s="317"/>
      <c r="C740" s="386"/>
      <c r="D740" s="386"/>
      <c r="E740" s="386"/>
      <c r="F740" s="317"/>
      <c r="G740" s="317"/>
      <c r="H740" s="317"/>
      <c r="I740" s="317"/>
      <c r="J740" s="320"/>
      <c r="K740" s="317"/>
      <c r="L740" s="317"/>
      <c r="M740" s="326"/>
      <c r="N740" s="326"/>
      <c r="O740" s="317"/>
      <c r="P740" s="317"/>
      <c r="Q740" s="317"/>
      <c r="R740" s="326"/>
      <c r="S740" s="317"/>
      <c r="T740" s="317"/>
      <c r="U740" s="317"/>
      <c r="V740" s="317"/>
      <c r="W740" s="317"/>
      <c r="X740" s="317"/>
      <c r="Y740" s="317"/>
      <c r="Z740" s="317"/>
    </row>
    <row r="741" ht="12.75" customHeight="1">
      <c r="A741" s="317"/>
      <c r="B741" s="317"/>
      <c r="C741" s="386"/>
      <c r="D741" s="386"/>
      <c r="E741" s="386"/>
      <c r="F741" s="317"/>
      <c r="G741" s="317"/>
      <c r="H741" s="317"/>
      <c r="I741" s="317"/>
      <c r="J741" s="320"/>
      <c r="K741" s="317"/>
      <c r="L741" s="317"/>
      <c r="M741" s="326"/>
      <c r="N741" s="326"/>
      <c r="O741" s="317"/>
      <c r="P741" s="317"/>
      <c r="Q741" s="317"/>
      <c r="R741" s="326"/>
      <c r="S741" s="317"/>
      <c r="T741" s="317"/>
      <c r="U741" s="317"/>
      <c r="V741" s="317"/>
      <c r="W741" s="317"/>
      <c r="X741" s="317"/>
      <c r="Y741" s="317"/>
      <c r="Z741" s="317"/>
    </row>
    <row r="742" ht="12.75" customHeight="1">
      <c r="A742" s="317"/>
      <c r="B742" s="317"/>
      <c r="C742" s="386"/>
      <c r="D742" s="386"/>
      <c r="E742" s="386"/>
      <c r="F742" s="317"/>
      <c r="G742" s="317"/>
      <c r="H742" s="317"/>
      <c r="I742" s="317"/>
      <c r="J742" s="320"/>
      <c r="K742" s="317"/>
      <c r="L742" s="317"/>
      <c r="M742" s="326"/>
      <c r="N742" s="326"/>
      <c r="O742" s="317"/>
      <c r="P742" s="317"/>
      <c r="Q742" s="317"/>
      <c r="R742" s="326"/>
      <c r="S742" s="317"/>
      <c r="T742" s="317"/>
      <c r="U742" s="317"/>
      <c r="V742" s="317"/>
      <c r="W742" s="317"/>
      <c r="X742" s="317"/>
      <c r="Y742" s="317"/>
      <c r="Z742" s="317"/>
    </row>
    <row r="743" ht="12.75" customHeight="1">
      <c r="A743" s="317"/>
      <c r="B743" s="317"/>
      <c r="C743" s="386"/>
      <c r="D743" s="386"/>
      <c r="E743" s="386"/>
      <c r="F743" s="317"/>
      <c r="G743" s="317"/>
      <c r="H743" s="317"/>
      <c r="I743" s="317"/>
      <c r="J743" s="320"/>
      <c r="K743" s="317"/>
      <c r="L743" s="317"/>
      <c r="M743" s="326"/>
      <c r="N743" s="326"/>
      <c r="O743" s="317"/>
      <c r="P743" s="317"/>
      <c r="Q743" s="317"/>
      <c r="R743" s="326"/>
      <c r="S743" s="317"/>
      <c r="T743" s="317"/>
      <c r="U743" s="317"/>
      <c r="V743" s="317"/>
      <c r="W743" s="317"/>
      <c r="X743" s="317"/>
      <c r="Y743" s="317"/>
      <c r="Z743" s="317"/>
    </row>
    <row r="744" ht="12.75" customHeight="1">
      <c r="A744" s="317"/>
      <c r="B744" s="317"/>
      <c r="C744" s="386"/>
      <c r="D744" s="386"/>
      <c r="E744" s="386"/>
      <c r="F744" s="317"/>
      <c r="G744" s="317"/>
      <c r="H744" s="317"/>
      <c r="I744" s="317"/>
      <c r="J744" s="320"/>
      <c r="K744" s="317"/>
      <c r="L744" s="317"/>
      <c r="M744" s="326"/>
      <c r="N744" s="326"/>
      <c r="O744" s="317"/>
      <c r="P744" s="317"/>
      <c r="Q744" s="317"/>
      <c r="R744" s="326"/>
      <c r="S744" s="317"/>
      <c r="T744" s="317"/>
      <c r="U744" s="317"/>
      <c r="V744" s="317"/>
      <c r="W744" s="317"/>
      <c r="X744" s="317"/>
      <c r="Y744" s="317"/>
      <c r="Z744" s="317"/>
    </row>
    <row r="745" ht="12.75" customHeight="1">
      <c r="A745" s="317"/>
      <c r="B745" s="317"/>
      <c r="C745" s="386"/>
      <c r="D745" s="386"/>
      <c r="E745" s="386"/>
      <c r="F745" s="317"/>
      <c r="G745" s="317"/>
      <c r="H745" s="317"/>
      <c r="I745" s="317"/>
      <c r="J745" s="320"/>
      <c r="K745" s="317"/>
      <c r="L745" s="317"/>
      <c r="M745" s="326"/>
      <c r="N745" s="326"/>
      <c r="O745" s="317"/>
      <c r="P745" s="317"/>
      <c r="Q745" s="317"/>
      <c r="R745" s="326"/>
      <c r="S745" s="317"/>
      <c r="T745" s="317"/>
      <c r="U745" s="317"/>
      <c r="V745" s="317"/>
      <c r="W745" s="317"/>
      <c r="X745" s="317"/>
      <c r="Y745" s="317"/>
      <c r="Z745" s="317"/>
    </row>
    <row r="746" ht="12.75" customHeight="1">
      <c r="A746" s="317"/>
      <c r="B746" s="317"/>
      <c r="C746" s="386"/>
      <c r="D746" s="386"/>
      <c r="E746" s="386"/>
      <c r="F746" s="317"/>
      <c r="G746" s="317"/>
      <c r="H746" s="317"/>
      <c r="I746" s="317"/>
      <c r="J746" s="320"/>
      <c r="K746" s="317"/>
      <c r="L746" s="317"/>
      <c r="M746" s="326"/>
      <c r="N746" s="326"/>
      <c r="O746" s="317"/>
      <c r="P746" s="317"/>
      <c r="Q746" s="317"/>
      <c r="R746" s="326"/>
      <c r="S746" s="317"/>
      <c r="T746" s="317"/>
      <c r="U746" s="317"/>
      <c r="V746" s="317"/>
      <c r="W746" s="317"/>
      <c r="X746" s="317"/>
      <c r="Y746" s="317"/>
      <c r="Z746" s="317"/>
    </row>
    <row r="747" ht="12.75" customHeight="1">
      <c r="A747" s="317"/>
      <c r="B747" s="317"/>
      <c r="C747" s="386"/>
      <c r="D747" s="386"/>
      <c r="E747" s="386"/>
      <c r="F747" s="317"/>
      <c r="G747" s="317"/>
      <c r="H747" s="317"/>
      <c r="I747" s="317"/>
      <c r="J747" s="320"/>
      <c r="K747" s="317"/>
      <c r="L747" s="317"/>
      <c r="M747" s="326"/>
      <c r="N747" s="326"/>
      <c r="O747" s="317"/>
      <c r="P747" s="317"/>
      <c r="Q747" s="317"/>
      <c r="R747" s="326"/>
      <c r="S747" s="317"/>
      <c r="T747" s="317"/>
      <c r="U747" s="317"/>
      <c r="V747" s="317"/>
      <c r="W747" s="317"/>
      <c r="X747" s="317"/>
      <c r="Y747" s="317"/>
      <c r="Z747" s="317"/>
    </row>
    <row r="748" ht="12.75" customHeight="1">
      <c r="A748" s="317"/>
      <c r="B748" s="317"/>
      <c r="C748" s="386"/>
      <c r="D748" s="386"/>
      <c r="E748" s="386"/>
      <c r="F748" s="317"/>
      <c r="G748" s="317"/>
      <c r="H748" s="317"/>
      <c r="I748" s="317"/>
      <c r="J748" s="320"/>
      <c r="K748" s="317"/>
      <c r="L748" s="317"/>
      <c r="M748" s="326"/>
      <c r="N748" s="326"/>
      <c r="O748" s="317"/>
      <c r="P748" s="317"/>
      <c r="Q748" s="317"/>
      <c r="R748" s="326"/>
      <c r="S748" s="317"/>
      <c r="T748" s="317"/>
      <c r="U748" s="317"/>
      <c r="V748" s="317"/>
      <c r="W748" s="317"/>
      <c r="X748" s="317"/>
      <c r="Y748" s="317"/>
      <c r="Z748" s="317"/>
    </row>
    <row r="749" ht="12.75" customHeight="1">
      <c r="A749" s="317"/>
      <c r="B749" s="317"/>
      <c r="C749" s="386"/>
      <c r="D749" s="386"/>
      <c r="E749" s="386"/>
      <c r="F749" s="317"/>
      <c r="G749" s="317"/>
      <c r="H749" s="317"/>
      <c r="I749" s="317"/>
      <c r="J749" s="320"/>
      <c r="K749" s="317"/>
      <c r="L749" s="317"/>
      <c r="M749" s="326"/>
      <c r="N749" s="326"/>
      <c r="O749" s="317"/>
      <c r="P749" s="317"/>
      <c r="Q749" s="317"/>
      <c r="R749" s="326"/>
      <c r="S749" s="317"/>
      <c r="T749" s="317"/>
      <c r="U749" s="317"/>
      <c r="V749" s="317"/>
      <c r="W749" s="317"/>
      <c r="X749" s="317"/>
      <c r="Y749" s="317"/>
      <c r="Z749" s="317"/>
    </row>
    <row r="750" ht="12.75" customHeight="1">
      <c r="A750" s="317"/>
      <c r="B750" s="317"/>
      <c r="C750" s="386"/>
      <c r="D750" s="386"/>
      <c r="E750" s="386"/>
      <c r="F750" s="317"/>
      <c r="G750" s="317"/>
      <c r="H750" s="317"/>
      <c r="I750" s="317"/>
      <c r="J750" s="320"/>
      <c r="K750" s="317"/>
      <c r="L750" s="317"/>
      <c r="M750" s="326"/>
      <c r="N750" s="326"/>
      <c r="O750" s="317"/>
      <c r="P750" s="317"/>
      <c r="Q750" s="317"/>
      <c r="R750" s="326"/>
      <c r="S750" s="317"/>
      <c r="T750" s="317"/>
      <c r="U750" s="317"/>
      <c r="V750" s="317"/>
      <c r="W750" s="317"/>
      <c r="X750" s="317"/>
      <c r="Y750" s="317"/>
      <c r="Z750" s="317"/>
    </row>
    <row r="751" ht="12.75" customHeight="1">
      <c r="A751" s="317"/>
      <c r="B751" s="317"/>
      <c r="C751" s="386"/>
      <c r="D751" s="386"/>
      <c r="E751" s="386"/>
      <c r="F751" s="317"/>
      <c r="G751" s="317"/>
      <c r="H751" s="317"/>
      <c r="I751" s="317"/>
      <c r="J751" s="320"/>
      <c r="K751" s="317"/>
      <c r="L751" s="317"/>
      <c r="M751" s="326"/>
      <c r="N751" s="326"/>
      <c r="O751" s="317"/>
      <c r="P751" s="317"/>
      <c r="Q751" s="317"/>
      <c r="R751" s="326"/>
      <c r="S751" s="317"/>
      <c r="T751" s="317"/>
      <c r="U751" s="317"/>
      <c r="V751" s="317"/>
      <c r="W751" s="317"/>
      <c r="X751" s="317"/>
      <c r="Y751" s="317"/>
      <c r="Z751" s="317"/>
    </row>
    <row r="752" ht="12.75" customHeight="1">
      <c r="A752" s="317"/>
      <c r="B752" s="317"/>
      <c r="C752" s="386"/>
      <c r="D752" s="386"/>
      <c r="E752" s="386"/>
      <c r="F752" s="317"/>
      <c r="G752" s="317"/>
      <c r="H752" s="317"/>
      <c r="I752" s="317"/>
      <c r="J752" s="320"/>
      <c r="K752" s="317"/>
      <c r="L752" s="317"/>
      <c r="M752" s="326"/>
      <c r="N752" s="326"/>
      <c r="O752" s="317"/>
      <c r="P752" s="317"/>
      <c r="Q752" s="317"/>
      <c r="R752" s="326"/>
      <c r="S752" s="317"/>
      <c r="T752" s="317"/>
      <c r="U752" s="317"/>
      <c r="V752" s="317"/>
      <c r="W752" s="317"/>
      <c r="X752" s="317"/>
      <c r="Y752" s="317"/>
      <c r="Z752" s="317"/>
    </row>
    <row r="753" ht="12.75" customHeight="1">
      <c r="A753" s="317"/>
      <c r="B753" s="317"/>
      <c r="C753" s="386"/>
      <c r="D753" s="386"/>
      <c r="E753" s="386"/>
      <c r="F753" s="317"/>
      <c r="G753" s="317"/>
      <c r="H753" s="317"/>
      <c r="I753" s="317"/>
      <c r="J753" s="320"/>
      <c r="K753" s="317"/>
      <c r="L753" s="317"/>
      <c r="M753" s="326"/>
      <c r="N753" s="326"/>
      <c r="O753" s="317"/>
      <c r="P753" s="317"/>
      <c r="Q753" s="317"/>
      <c r="R753" s="326"/>
      <c r="S753" s="317"/>
      <c r="T753" s="317"/>
      <c r="U753" s="317"/>
      <c r="V753" s="317"/>
      <c r="W753" s="317"/>
      <c r="X753" s="317"/>
      <c r="Y753" s="317"/>
      <c r="Z753" s="317"/>
    </row>
    <row r="754" ht="12.75" customHeight="1">
      <c r="A754" s="317"/>
      <c r="B754" s="317"/>
      <c r="C754" s="386"/>
      <c r="D754" s="386"/>
      <c r="E754" s="386"/>
      <c r="F754" s="317"/>
      <c r="G754" s="317"/>
      <c r="H754" s="317"/>
      <c r="I754" s="317"/>
      <c r="J754" s="320"/>
      <c r="K754" s="317"/>
      <c r="L754" s="317"/>
      <c r="M754" s="326"/>
      <c r="N754" s="326"/>
      <c r="O754" s="317"/>
      <c r="P754" s="317"/>
      <c r="Q754" s="317"/>
      <c r="R754" s="326"/>
      <c r="S754" s="317"/>
      <c r="T754" s="317"/>
      <c r="U754" s="317"/>
      <c r="V754" s="317"/>
      <c r="W754" s="317"/>
      <c r="X754" s="317"/>
      <c r="Y754" s="317"/>
      <c r="Z754" s="317"/>
    </row>
    <row r="755" ht="12.75" customHeight="1">
      <c r="A755" s="317"/>
      <c r="B755" s="317"/>
      <c r="C755" s="386"/>
      <c r="D755" s="386"/>
      <c r="E755" s="386"/>
      <c r="F755" s="317"/>
      <c r="G755" s="317"/>
      <c r="H755" s="317"/>
      <c r="I755" s="317"/>
      <c r="J755" s="320"/>
      <c r="K755" s="317"/>
      <c r="L755" s="317"/>
      <c r="M755" s="326"/>
      <c r="N755" s="326"/>
      <c r="O755" s="317"/>
      <c r="P755" s="317"/>
      <c r="Q755" s="317"/>
      <c r="R755" s="326"/>
      <c r="S755" s="317"/>
      <c r="T755" s="317"/>
      <c r="U755" s="317"/>
      <c r="V755" s="317"/>
      <c r="W755" s="317"/>
      <c r="X755" s="317"/>
      <c r="Y755" s="317"/>
      <c r="Z755" s="317"/>
    </row>
    <row r="756" ht="12.75" customHeight="1">
      <c r="A756" s="317"/>
      <c r="B756" s="317"/>
      <c r="C756" s="386"/>
      <c r="D756" s="386"/>
      <c r="E756" s="386"/>
      <c r="F756" s="317"/>
      <c r="G756" s="317"/>
      <c r="H756" s="317"/>
      <c r="I756" s="317"/>
      <c r="J756" s="320"/>
      <c r="K756" s="317"/>
      <c r="L756" s="317"/>
      <c r="M756" s="326"/>
      <c r="N756" s="326"/>
      <c r="O756" s="317"/>
      <c r="P756" s="317"/>
      <c r="Q756" s="317"/>
      <c r="R756" s="326"/>
      <c r="S756" s="317"/>
      <c r="T756" s="317"/>
      <c r="U756" s="317"/>
      <c r="V756" s="317"/>
      <c r="W756" s="317"/>
      <c r="X756" s="317"/>
      <c r="Y756" s="317"/>
      <c r="Z756" s="317"/>
    </row>
    <row r="757" ht="12.75" customHeight="1">
      <c r="A757" s="317"/>
      <c r="B757" s="317"/>
      <c r="C757" s="386"/>
      <c r="D757" s="386"/>
      <c r="E757" s="386"/>
      <c r="F757" s="317"/>
      <c r="G757" s="317"/>
      <c r="H757" s="317"/>
      <c r="I757" s="317"/>
      <c r="J757" s="320"/>
      <c r="K757" s="317"/>
      <c r="L757" s="317"/>
      <c r="M757" s="326"/>
      <c r="N757" s="326"/>
      <c r="O757" s="317"/>
      <c r="P757" s="317"/>
      <c r="Q757" s="317"/>
      <c r="R757" s="326"/>
      <c r="S757" s="317"/>
      <c r="T757" s="317"/>
      <c r="U757" s="317"/>
      <c r="V757" s="317"/>
      <c r="W757" s="317"/>
      <c r="X757" s="317"/>
      <c r="Y757" s="317"/>
      <c r="Z757" s="317"/>
    </row>
    <row r="758" ht="12.75" customHeight="1">
      <c r="A758" s="317"/>
      <c r="B758" s="317"/>
      <c r="C758" s="386"/>
      <c r="D758" s="386"/>
      <c r="E758" s="386"/>
      <c r="F758" s="317"/>
      <c r="G758" s="317"/>
      <c r="H758" s="317"/>
      <c r="I758" s="317"/>
      <c r="J758" s="320"/>
      <c r="K758" s="317"/>
      <c r="L758" s="317"/>
      <c r="M758" s="326"/>
      <c r="N758" s="326"/>
      <c r="O758" s="317"/>
      <c r="P758" s="317"/>
      <c r="Q758" s="317"/>
      <c r="R758" s="326"/>
      <c r="S758" s="317"/>
      <c r="T758" s="317"/>
      <c r="U758" s="317"/>
      <c r="V758" s="317"/>
      <c r="W758" s="317"/>
      <c r="X758" s="317"/>
      <c r="Y758" s="317"/>
      <c r="Z758" s="317"/>
    </row>
    <row r="759" ht="12.75" customHeight="1">
      <c r="A759" s="317"/>
      <c r="B759" s="317"/>
      <c r="C759" s="386"/>
      <c r="D759" s="386"/>
      <c r="E759" s="386"/>
      <c r="F759" s="317"/>
      <c r="G759" s="317"/>
      <c r="H759" s="317"/>
      <c r="I759" s="317"/>
      <c r="J759" s="320"/>
      <c r="K759" s="317"/>
      <c r="L759" s="317"/>
      <c r="M759" s="326"/>
      <c r="N759" s="326"/>
      <c r="O759" s="317"/>
      <c r="P759" s="317"/>
      <c r="Q759" s="317"/>
      <c r="R759" s="326"/>
      <c r="S759" s="317"/>
      <c r="T759" s="317"/>
      <c r="U759" s="317"/>
      <c r="V759" s="317"/>
      <c r="W759" s="317"/>
      <c r="X759" s="317"/>
      <c r="Y759" s="317"/>
      <c r="Z759" s="317"/>
    </row>
    <row r="760" ht="12.75" customHeight="1">
      <c r="A760" s="317"/>
      <c r="B760" s="317"/>
      <c r="C760" s="386"/>
      <c r="D760" s="386"/>
      <c r="E760" s="386"/>
      <c r="F760" s="317"/>
      <c r="G760" s="317"/>
      <c r="H760" s="317"/>
      <c r="I760" s="317"/>
      <c r="J760" s="320"/>
      <c r="K760" s="317"/>
      <c r="L760" s="317"/>
      <c r="M760" s="326"/>
      <c r="N760" s="326"/>
      <c r="O760" s="317"/>
      <c r="P760" s="317"/>
      <c r="Q760" s="317"/>
      <c r="R760" s="326"/>
      <c r="S760" s="317"/>
      <c r="T760" s="317"/>
      <c r="U760" s="317"/>
      <c r="V760" s="317"/>
      <c r="W760" s="317"/>
      <c r="X760" s="317"/>
      <c r="Y760" s="317"/>
      <c r="Z760" s="317"/>
    </row>
    <row r="761" ht="12.75" customHeight="1">
      <c r="A761" s="317"/>
      <c r="B761" s="317"/>
      <c r="C761" s="386"/>
      <c r="D761" s="386"/>
      <c r="E761" s="386"/>
      <c r="F761" s="317"/>
      <c r="G761" s="317"/>
      <c r="H761" s="317"/>
      <c r="I761" s="317"/>
      <c r="J761" s="320"/>
      <c r="K761" s="317"/>
      <c r="L761" s="317"/>
      <c r="M761" s="326"/>
      <c r="N761" s="326"/>
      <c r="O761" s="317"/>
      <c r="P761" s="317"/>
      <c r="Q761" s="317"/>
      <c r="R761" s="326"/>
      <c r="S761" s="317"/>
      <c r="T761" s="317"/>
      <c r="U761" s="317"/>
      <c r="V761" s="317"/>
      <c r="W761" s="317"/>
      <c r="X761" s="317"/>
      <c r="Y761" s="317"/>
      <c r="Z761" s="317"/>
    </row>
    <row r="762" ht="12.75" customHeight="1">
      <c r="A762" s="317"/>
      <c r="B762" s="317"/>
      <c r="C762" s="386"/>
      <c r="D762" s="386"/>
      <c r="E762" s="386"/>
      <c r="F762" s="317"/>
      <c r="G762" s="317"/>
      <c r="H762" s="317"/>
      <c r="I762" s="317"/>
      <c r="J762" s="320"/>
      <c r="K762" s="317"/>
      <c r="L762" s="317"/>
      <c r="M762" s="326"/>
      <c r="N762" s="326"/>
      <c r="O762" s="317"/>
      <c r="P762" s="317"/>
      <c r="Q762" s="317"/>
      <c r="R762" s="326"/>
      <c r="S762" s="317"/>
      <c r="T762" s="317"/>
      <c r="U762" s="317"/>
      <c r="V762" s="317"/>
      <c r="W762" s="317"/>
      <c r="X762" s="317"/>
      <c r="Y762" s="317"/>
      <c r="Z762" s="317"/>
    </row>
    <row r="763" ht="12.75" customHeight="1">
      <c r="A763" s="317"/>
      <c r="B763" s="317"/>
      <c r="C763" s="386"/>
      <c r="D763" s="386"/>
      <c r="E763" s="386"/>
      <c r="F763" s="317"/>
      <c r="G763" s="317"/>
      <c r="H763" s="317"/>
      <c r="I763" s="317"/>
      <c r="J763" s="320"/>
      <c r="K763" s="317"/>
      <c r="L763" s="317"/>
      <c r="M763" s="326"/>
      <c r="N763" s="326"/>
      <c r="O763" s="317"/>
      <c r="P763" s="317"/>
      <c r="Q763" s="317"/>
      <c r="R763" s="326"/>
      <c r="S763" s="317"/>
      <c r="T763" s="317"/>
      <c r="U763" s="317"/>
      <c r="V763" s="317"/>
      <c r="W763" s="317"/>
      <c r="X763" s="317"/>
      <c r="Y763" s="317"/>
      <c r="Z763" s="317"/>
    </row>
    <row r="764" ht="12.75" customHeight="1">
      <c r="A764" s="317"/>
      <c r="B764" s="317"/>
      <c r="C764" s="386"/>
      <c r="D764" s="386"/>
      <c r="E764" s="386"/>
      <c r="F764" s="317"/>
      <c r="G764" s="317"/>
      <c r="H764" s="317"/>
      <c r="I764" s="317"/>
      <c r="J764" s="320"/>
      <c r="K764" s="317"/>
      <c r="L764" s="317"/>
      <c r="M764" s="326"/>
      <c r="N764" s="326"/>
      <c r="O764" s="317"/>
      <c r="P764" s="317"/>
      <c r="Q764" s="317"/>
      <c r="R764" s="326"/>
      <c r="S764" s="317"/>
      <c r="T764" s="317"/>
      <c r="U764" s="317"/>
      <c r="V764" s="317"/>
      <c r="W764" s="317"/>
      <c r="X764" s="317"/>
      <c r="Y764" s="317"/>
      <c r="Z764" s="317"/>
    </row>
    <row r="765" ht="12.75" customHeight="1">
      <c r="A765" s="317"/>
      <c r="B765" s="317"/>
      <c r="C765" s="386"/>
      <c r="D765" s="386"/>
      <c r="E765" s="386"/>
      <c r="F765" s="317"/>
      <c r="G765" s="317"/>
      <c r="H765" s="317"/>
      <c r="I765" s="317"/>
      <c r="J765" s="320"/>
      <c r="K765" s="317"/>
      <c r="L765" s="317"/>
      <c r="M765" s="326"/>
      <c r="N765" s="326"/>
      <c r="O765" s="317"/>
      <c r="P765" s="317"/>
      <c r="Q765" s="317"/>
      <c r="R765" s="326"/>
      <c r="S765" s="317"/>
      <c r="T765" s="317"/>
      <c r="U765" s="317"/>
      <c r="V765" s="317"/>
      <c r="W765" s="317"/>
      <c r="X765" s="317"/>
      <c r="Y765" s="317"/>
      <c r="Z765" s="317"/>
    </row>
    <row r="766" ht="12.75" customHeight="1">
      <c r="A766" s="317"/>
      <c r="B766" s="317"/>
      <c r="C766" s="386"/>
      <c r="D766" s="386"/>
      <c r="E766" s="386"/>
      <c r="F766" s="317"/>
      <c r="G766" s="317"/>
      <c r="H766" s="317"/>
      <c r="I766" s="317"/>
      <c r="J766" s="320"/>
      <c r="K766" s="317"/>
      <c r="L766" s="317"/>
      <c r="M766" s="326"/>
      <c r="N766" s="326"/>
      <c r="O766" s="317"/>
      <c r="P766" s="317"/>
      <c r="Q766" s="317"/>
      <c r="R766" s="326"/>
      <c r="S766" s="317"/>
      <c r="T766" s="317"/>
      <c r="U766" s="317"/>
      <c r="V766" s="317"/>
      <c r="W766" s="317"/>
      <c r="X766" s="317"/>
      <c r="Y766" s="317"/>
      <c r="Z766" s="317"/>
    </row>
    <row r="767" ht="12.75" customHeight="1">
      <c r="A767" s="317"/>
      <c r="B767" s="317"/>
      <c r="C767" s="386"/>
      <c r="D767" s="386"/>
      <c r="E767" s="386"/>
      <c r="F767" s="317"/>
      <c r="G767" s="317"/>
      <c r="H767" s="317"/>
      <c r="I767" s="317"/>
      <c r="J767" s="320"/>
      <c r="K767" s="317"/>
      <c r="L767" s="317"/>
      <c r="M767" s="326"/>
      <c r="N767" s="326"/>
      <c r="O767" s="317"/>
      <c r="P767" s="317"/>
      <c r="Q767" s="317"/>
      <c r="R767" s="326"/>
      <c r="S767" s="317"/>
      <c r="T767" s="317"/>
      <c r="U767" s="317"/>
      <c r="V767" s="317"/>
      <c r="W767" s="317"/>
      <c r="X767" s="317"/>
      <c r="Y767" s="317"/>
      <c r="Z767" s="317"/>
    </row>
    <row r="768" ht="12.75" customHeight="1">
      <c r="A768" s="317"/>
      <c r="B768" s="317"/>
      <c r="C768" s="386"/>
      <c r="D768" s="386"/>
      <c r="E768" s="386"/>
      <c r="F768" s="317"/>
      <c r="G768" s="317"/>
      <c r="H768" s="317"/>
      <c r="I768" s="317"/>
      <c r="J768" s="320"/>
      <c r="K768" s="317"/>
      <c r="L768" s="317"/>
      <c r="M768" s="326"/>
      <c r="N768" s="326"/>
      <c r="O768" s="317"/>
      <c r="P768" s="317"/>
      <c r="Q768" s="317"/>
      <c r="R768" s="326"/>
      <c r="S768" s="317"/>
      <c r="T768" s="317"/>
      <c r="U768" s="317"/>
      <c r="V768" s="317"/>
      <c r="W768" s="317"/>
      <c r="X768" s="317"/>
      <c r="Y768" s="317"/>
      <c r="Z768" s="317"/>
    </row>
    <row r="769" ht="12.75" customHeight="1">
      <c r="A769" s="317"/>
      <c r="B769" s="317"/>
      <c r="C769" s="386"/>
      <c r="D769" s="386"/>
      <c r="E769" s="386"/>
      <c r="F769" s="317"/>
      <c r="G769" s="317"/>
      <c r="H769" s="317"/>
      <c r="I769" s="317"/>
      <c r="J769" s="320"/>
      <c r="K769" s="317"/>
      <c r="L769" s="317"/>
      <c r="M769" s="326"/>
      <c r="N769" s="326"/>
      <c r="O769" s="317"/>
      <c r="P769" s="317"/>
      <c r="Q769" s="317"/>
      <c r="R769" s="326"/>
      <c r="S769" s="317"/>
      <c r="T769" s="317"/>
      <c r="U769" s="317"/>
      <c r="V769" s="317"/>
      <c r="W769" s="317"/>
      <c r="X769" s="317"/>
      <c r="Y769" s="317"/>
      <c r="Z769" s="317"/>
    </row>
    <row r="770" ht="12.75" customHeight="1">
      <c r="A770" s="317"/>
      <c r="B770" s="317"/>
      <c r="C770" s="386"/>
      <c r="D770" s="386"/>
      <c r="E770" s="386"/>
      <c r="F770" s="317"/>
      <c r="G770" s="317"/>
      <c r="H770" s="317"/>
      <c r="I770" s="317"/>
      <c r="J770" s="320"/>
      <c r="K770" s="317"/>
      <c r="L770" s="317"/>
      <c r="M770" s="326"/>
      <c r="N770" s="326"/>
      <c r="O770" s="317"/>
      <c r="P770" s="317"/>
      <c r="Q770" s="317"/>
      <c r="R770" s="326"/>
      <c r="S770" s="317"/>
      <c r="T770" s="317"/>
      <c r="U770" s="317"/>
      <c r="V770" s="317"/>
      <c r="W770" s="317"/>
      <c r="X770" s="317"/>
      <c r="Y770" s="317"/>
      <c r="Z770" s="317"/>
    </row>
    <row r="771" ht="12.75" customHeight="1">
      <c r="A771" s="317"/>
      <c r="B771" s="317"/>
      <c r="C771" s="386"/>
      <c r="D771" s="386"/>
      <c r="E771" s="386"/>
      <c r="F771" s="317"/>
      <c r="G771" s="317"/>
      <c r="H771" s="317"/>
      <c r="I771" s="317"/>
      <c r="J771" s="320"/>
      <c r="K771" s="317"/>
      <c r="L771" s="317"/>
      <c r="M771" s="326"/>
      <c r="N771" s="326"/>
      <c r="O771" s="317"/>
      <c r="P771" s="317"/>
      <c r="Q771" s="317"/>
      <c r="R771" s="326"/>
      <c r="S771" s="317"/>
      <c r="T771" s="317"/>
      <c r="U771" s="317"/>
      <c r="V771" s="317"/>
      <c r="W771" s="317"/>
      <c r="X771" s="317"/>
      <c r="Y771" s="317"/>
      <c r="Z771" s="317"/>
    </row>
    <row r="772" ht="12.75" customHeight="1">
      <c r="A772" s="317"/>
      <c r="B772" s="317"/>
      <c r="C772" s="386"/>
      <c r="D772" s="386"/>
      <c r="E772" s="386"/>
      <c r="F772" s="317"/>
      <c r="G772" s="317"/>
      <c r="H772" s="317"/>
      <c r="I772" s="317"/>
      <c r="J772" s="320"/>
      <c r="K772" s="317"/>
      <c r="L772" s="317"/>
      <c r="M772" s="326"/>
      <c r="N772" s="326"/>
      <c r="O772" s="317"/>
      <c r="P772" s="317"/>
      <c r="Q772" s="317"/>
      <c r="R772" s="326"/>
      <c r="S772" s="317"/>
      <c r="T772" s="317"/>
      <c r="U772" s="317"/>
      <c r="V772" s="317"/>
      <c r="W772" s="317"/>
      <c r="X772" s="317"/>
      <c r="Y772" s="317"/>
      <c r="Z772" s="317"/>
    </row>
    <row r="773" ht="12.75" customHeight="1">
      <c r="A773" s="317"/>
      <c r="B773" s="317"/>
      <c r="C773" s="386"/>
      <c r="D773" s="386"/>
      <c r="E773" s="386"/>
      <c r="F773" s="317"/>
      <c r="G773" s="317"/>
      <c r="H773" s="317"/>
      <c r="I773" s="317"/>
      <c r="J773" s="320"/>
      <c r="K773" s="317"/>
      <c r="L773" s="317"/>
      <c r="M773" s="326"/>
      <c r="N773" s="326"/>
      <c r="O773" s="317"/>
      <c r="P773" s="317"/>
      <c r="Q773" s="317"/>
      <c r="R773" s="326"/>
      <c r="S773" s="317"/>
      <c r="T773" s="317"/>
      <c r="U773" s="317"/>
      <c r="V773" s="317"/>
      <c r="W773" s="317"/>
      <c r="X773" s="317"/>
      <c r="Y773" s="317"/>
      <c r="Z773" s="317"/>
    </row>
    <row r="774" ht="12.75" customHeight="1">
      <c r="A774" s="317"/>
      <c r="B774" s="317"/>
      <c r="C774" s="386"/>
      <c r="D774" s="386"/>
      <c r="E774" s="386"/>
      <c r="F774" s="317"/>
      <c r="G774" s="317"/>
      <c r="H774" s="317"/>
      <c r="I774" s="317"/>
      <c r="J774" s="320"/>
      <c r="K774" s="317"/>
      <c r="L774" s="317"/>
      <c r="M774" s="326"/>
      <c r="N774" s="326"/>
      <c r="O774" s="317"/>
      <c r="P774" s="317"/>
      <c r="Q774" s="317"/>
      <c r="R774" s="326"/>
      <c r="S774" s="317"/>
      <c r="T774" s="317"/>
      <c r="U774" s="317"/>
      <c r="V774" s="317"/>
      <c r="W774" s="317"/>
      <c r="X774" s="317"/>
      <c r="Y774" s="317"/>
      <c r="Z774" s="317"/>
    </row>
    <row r="775" ht="12.75" customHeight="1">
      <c r="A775" s="317"/>
      <c r="B775" s="317"/>
      <c r="C775" s="386"/>
      <c r="D775" s="386"/>
      <c r="E775" s="386"/>
      <c r="F775" s="317"/>
      <c r="G775" s="317"/>
      <c r="H775" s="317"/>
      <c r="I775" s="317"/>
      <c r="J775" s="320"/>
      <c r="K775" s="317"/>
      <c r="L775" s="317"/>
      <c r="M775" s="326"/>
      <c r="N775" s="326"/>
      <c r="O775" s="317"/>
      <c r="P775" s="317"/>
      <c r="Q775" s="317"/>
      <c r="R775" s="326"/>
      <c r="S775" s="317"/>
      <c r="T775" s="317"/>
      <c r="U775" s="317"/>
      <c r="V775" s="317"/>
      <c r="W775" s="317"/>
      <c r="X775" s="317"/>
      <c r="Y775" s="317"/>
      <c r="Z775" s="317"/>
    </row>
    <row r="776" ht="12.75" customHeight="1">
      <c r="A776" s="317"/>
      <c r="B776" s="317"/>
      <c r="C776" s="386"/>
      <c r="D776" s="386"/>
      <c r="E776" s="386"/>
      <c r="F776" s="317"/>
      <c r="G776" s="317"/>
      <c r="H776" s="317"/>
      <c r="I776" s="317"/>
      <c r="J776" s="320"/>
      <c r="K776" s="317"/>
      <c r="L776" s="317"/>
      <c r="M776" s="326"/>
      <c r="N776" s="326"/>
      <c r="O776" s="317"/>
      <c r="P776" s="317"/>
      <c r="Q776" s="317"/>
      <c r="R776" s="326"/>
      <c r="S776" s="317"/>
      <c r="T776" s="317"/>
      <c r="U776" s="317"/>
      <c r="V776" s="317"/>
      <c r="W776" s="317"/>
      <c r="X776" s="317"/>
      <c r="Y776" s="317"/>
      <c r="Z776" s="317"/>
    </row>
    <row r="777" ht="12.75" customHeight="1">
      <c r="A777" s="317"/>
      <c r="B777" s="317"/>
      <c r="C777" s="386"/>
      <c r="D777" s="386"/>
      <c r="E777" s="386"/>
      <c r="F777" s="317"/>
      <c r="G777" s="317"/>
      <c r="H777" s="317"/>
      <c r="I777" s="317"/>
      <c r="J777" s="320"/>
      <c r="K777" s="317"/>
      <c r="L777" s="317"/>
      <c r="M777" s="326"/>
      <c r="N777" s="326"/>
      <c r="O777" s="317"/>
      <c r="P777" s="317"/>
      <c r="Q777" s="317"/>
      <c r="R777" s="326"/>
      <c r="S777" s="317"/>
      <c r="T777" s="317"/>
      <c r="U777" s="317"/>
      <c r="V777" s="317"/>
      <c r="W777" s="317"/>
      <c r="X777" s="317"/>
      <c r="Y777" s="317"/>
      <c r="Z777" s="317"/>
    </row>
    <row r="778" ht="12.75" customHeight="1">
      <c r="A778" s="317"/>
      <c r="B778" s="317"/>
      <c r="C778" s="386"/>
      <c r="D778" s="386"/>
      <c r="E778" s="386"/>
      <c r="F778" s="317"/>
      <c r="G778" s="317"/>
      <c r="H778" s="317"/>
      <c r="I778" s="317"/>
      <c r="J778" s="320"/>
      <c r="K778" s="317"/>
      <c r="L778" s="317"/>
      <c r="M778" s="326"/>
      <c r="N778" s="326"/>
      <c r="O778" s="317"/>
      <c r="P778" s="317"/>
      <c r="Q778" s="317"/>
      <c r="R778" s="326"/>
      <c r="S778" s="317"/>
      <c r="T778" s="317"/>
      <c r="U778" s="317"/>
      <c r="V778" s="317"/>
      <c r="W778" s="317"/>
      <c r="X778" s="317"/>
      <c r="Y778" s="317"/>
      <c r="Z778" s="317"/>
    </row>
    <row r="779" ht="12.75" customHeight="1">
      <c r="A779" s="317"/>
      <c r="B779" s="317"/>
      <c r="C779" s="386"/>
      <c r="D779" s="386"/>
      <c r="E779" s="386"/>
      <c r="F779" s="317"/>
      <c r="G779" s="317"/>
      <c r="H779" s="317"/>
      <c r="I779" s="317"/>
      <c r="J779" s="320"/>
      <c r="K779" s="317"/>
      <c r="L779" s="317"/>
      <c r="M779" s="326"/>
      <c r="N779" s="326"/>
      <c r="O779" s="317"/>
      <c r="P779" s="317"/>
      <c r="Q779" s="317"/>
      <c r="R779" s="326"/>
      <c r="S779" s="317"/>
      <c r="T779" s="317"/>
      <c r="U779" s="317"/>
      <c r="V779" s="317"/>
      <c r="W779" s="317"/>
      <c r="X779" s="317"/>
      <c r="Y779" s="317"/>
      <c r="Z779" s="317"/>
    </row>
    <row r="780" ht="12.75" customHeight="1">
      <c r="A780" s="317"/>
      <c r="B780" s="317"/>
      <c r="C780" s="386"/>
      <c r="D780" s="386"/>
      <c r="E780" s="386"/>
      <c r="F780" s="317"/>
      <c r="G780" s="317"/>
      <c r="H780" s="317"/>
      <c r="I780" s="317"/>
      <c r="J780" s="320"/>
      <c r="K780" s="317"/>
      <c r="L780" s="317"/>
      <c r="M780" s="326"/>
      <c r="N780" s="326"/>
      <c r="O780" s="317"/>
      <c r="P780" s="317"/>
      <c r="Q780" s="317"/>
      <c r="R780" s="326"/>
      <c r="S780" s="317"/>
      <c r="T780" s="317"/>
      <c r="U780" s="317"/>
      <c r="V780" s="317"/>
      <c r="W780" s="317"/>
      <c r="X780" s="317"/>
      <c r="Y780" s="317"/>
      <c r="Z780" s="317"/>
    </row>
    <row r="781" ht="12.75" customHeight="1">
      <c r="A781" s="317"/>
      <c r="B781" s="317"/>
      <c r="C781" s="386"/>
      <c r="D781" s="386"/>
      <c r="E781" s="386"/>
      <c r="F781" s="317"/>
      <c r="G781" s="317"/>
      <c r="H781" s="317"/>
      <c r="I781" s="317"/>
      <c r="J781" s="320"/>
      <c r="K781" s="317"/>
      <c r="L781" s="317"/>
      <c r="M781" s="326"/>
      <c r="N781" s="326"/>
      <c r="O781" s="317"/>
      <c r="P781" s="317"/>
      <c r="Q781" s="317"/>
      <c r="R781" s="326"/>
      <c r="S781" s="317"/>
      <c r="T781" s="317"/>
      <c r="U781" s="317"/>
      <c r="V781" s="317"/>
      <c r="W781" s="317"/>
      <c r="X781" s="317"/>
      <c r="Y781" s="317"/>
      <c r="Z781" s="317"/>
    </row>
    <row r="782" ht="12.75" customHeight="1">
      <c r="A782" s="317"/>
      <c r="B782" s="317"/>
      <c r="C782" s="386"/>
      <c r="D782" s="386"/>
      <c r="E782" s="386"/>
      <c r="F782" s="317"/>
      <c r="G782" s="317"/>
      <c r="H782" s="317"/>
      <c r="I782" s="317"/>
      <c r="J782" s="320"/>
      <c r="K782" s="317"/>
      <c r="L782" s="317"/>
      <c r="M782" s="326"/>
      <c r="N782" s="326"/>
      <c r="O782" s="317"/>
      <c r="P782" s="317"/>
      <c r="Q782" s="317"/>
      <c r="R782" s="326"/>
      <c r="S782" s="317"/>
      <c r="T782" s="317"/>
      <c r="U782" s="317"/>
      <c r="V782" s="317"/>
      <c r="W782" s="317"/>
      <c r="X782" s="317"/>
      <c r="Y782" s="317"/>
      <c r="Z782" s="317"/>
    </row>
    <row r="783" ht="12.75" customHeight="1">
      <c r="A783" s="317"/>
      <c r="B783" s="317"/>
      <c r="C783" s="386"/>
      <c r="D783" s="386"/>
      <c r="E783" s="386"/>
      <c r="F783" s="317"/>
      <c r="G783" s="317"/>
      <c r="H783" s="317"/>
      <c r="I783" s="317"/>
      <c r="J783" s="320"/>
      <c r="K783" s="317"/>
      <c r="L783" s="317"/>
      <c r="M783" s="326"/>
      <c r="N783" s="326"/>
      <c r="O783" s="317"/>
      <c r="P783" s="317"/>
      <c r="Q783" s="317"/>
      <c r="R783" s="326"/>
      <c r="S783" s="317"/>
      <c r="T783" s="317"/>
      <c r="U783" s="317"/>
      <c r="V783" s="317"/>
      <c r="W783" s="317"/>
      <c r="X783" s="317"/>
      <c r="Y783" s="317"/>
      <c r="Z783" s="317"/>
    </row>
    <row r="784" ht="12.75" customHeight="1">
      <c r="A784" s="317"/>
      <c r="B784" s="317"/>
      <c r="C784" s="386"/>
      <c r="D784" s="386"/>
      <c r="E784" s="386"/>
      <c r="F784" s="317"/>
      <c r="G784" s="317"/>
      <c r="H784" s="317"/>
      <c r="I784" s="317"/>
      <c r="J784" s="320"/>
      <c r="K784" s="317"/>
      <c r="L784" s="317"/>
      <c r="M784" s="326"/>
      <c r="N784" s="326"/>
      <c r="O784" s="317"/>
      <c r="P784" s="317"/>
      <c r="Q784" s="317"/>
      <c r="R784" s="326"/>
      <c r="S784" s="317"/>
      <c r="T784" s="317"/>
      <c r="U784" s="317"/>
      <c r="V784" s="317"/>
      <c r="W784" s="317"/>
      <c r="X784" s="317"/>
      <c r="Y784" s="317"/>
      <c r="Z784" s="317"/>
    </row>
    <row r="785" ht="12.75" customHeight="1">
      <c r="A785" s="317"/>
      <c r="B785" s="317"/>
      <c r="C785" s="386"/>
      <c r="D785" s="386"/>
      <c r="E785" s="386"/>
      <c r="F785" s="317"/>
      <c r="G785" s="317"/>
      <c r="H785" s="317"/>
      <c r="I785" s="317"/>
      <c r="J785" s="320"/>
      <c r="K785" s="317"/>
      <c r="L785" s="317"/>
      <c r="M785" s="326"/>
      <c r="N785" s="326"/>
      <c r="O785" s="317"/>
      <c r="P785" s="317"/>
      <c r="Q785" s="317"/>
      <c r="R785" s="326"/>
      <c r="S785" s="317"/>
      <c r="T785" s="317"/>
      <c r="U785" s="317"/>
      <c r="V785" s="317"/>
      <c r="W785" s="317"/>
      <c r="X785" s="317"/>
      <c r="Y785" s="317"/>
      <c r="Z785" s="317"/>
    </row>
    <row r="786" ht="12.75" customHeight="1">
      <c r="A786" s="317"/>
      <c r="B786" s="317"/>
      <c r="C786" s="386"/>
      <c r="D786" s="386"/>
      <c r="E786" s="386"/>
      <c r="F786" s="317"/>
      <c r="G786" s="317"/>
      <c r="H786" s="317"/>
      <c r="I786" s="317"/>
      <c r="J786" s="320"/>
      <c r="K786" s="317"/>
      <c r="L786" s="317"/>
      <c r="M786" s="326"/>
      <c r="N786" s="326"/>
      <c r="O786" s="317"/>
      <c r="P786" s="317"/>
      <c r="Q786" s="317"/>
      <c r="R786" s="326"/>
      <c r="S786" s="317"/>
      <c r="T786" s="317"/>
      <c r="U786" s="317"/>
      <c r="V786" s="317"/>
      <c r="W786" s="317"/>
      <c r="X786" s="317"/>
      <c r="Y786" s="317"/>
      <c r="Z786" s="317"/>
    </row>
    <row r="787" ht="12.75" customHeight="1">
      <c r="A787" s="317"/>
      <c r="B787" s="317"/>
      <c r="C787" s="386"/>
      <c r="D787" s="386"/>
      <c r="E787" s="386"/>
      <c r="F787" s="317"/>
      <c r="G787" s="317"/>
      <c r="H787" s="317"/>
      <c r="I787" s="317"/>
      <c r="J787" s="320"/>
      <c r="K787" s="317"/>
      <c r="L787" s="317"/>
      <c r="M787" s="326"/>
      <c r="N787" s="326"/>
      <c r="O787" s="317"/>
      <c r="P787" s="317"/>
      <c r="Q787" s="317"/>
      <c r="R787" s="326"/>
      <c r="S787" s="317"/>
      <c r="T787" s="317"/>
      <c r="U787" s="317"/>
      <c r="V787" s="317"/>
      <c r="W787" s="317"/>
      <c r="X787" s="317"/>
      <c r="Y787" s="317"/>
      <c r="Z787" s="317"/>
    </row>
    <row r="788" ht="12.75" customHeight="1">
      <c r="A788" s="317"/>
      <c r="B788" s="317"/>
      <c r="C788" s="386"/>
      <c r="D788" s="386"/>
      <c r="E788" s="386"/>
      <c r="F788" s="317"/>
      <c r="G788" s="317"/>
      <c r="H788" s="317"/>
      <c r="I788" s="317"/>
      <c r="J788" s="320"/>
      <c r="K788" s="317"/>
      <c r="L788" s="317"/>
      <c r="M788" s="326"/>
      <c r="N788" s="326"/>
      <c r="O788" s="317"/>
      <c r="P788" s="317"/>
      <c r="Q788" s="317"/>
      <c r="R788" s="326"/>
      <c r="S788" s="317"/>
      <c r="T788" s="317"/>
      <c r="U788" s="317"/>
      <c r="V788" s="317"/>
      <c r="W788" s="317"/>
      <c r="X788" s="317"/>
      <c r="Y788" s="317"/>
      <c r="Z788" s="317"/>
    </row>
    <row r="789" ht="12.75" customHeight="1">
      <c r="A789" s="317"/>
      <c r="B789" s="317"/>
      <c r="C789" s="386"/>
      <c r="D789" s="386"/>
      <c r="E789" s="386"/>
      <c r="F789" s="317"/>
      <c r="G789" s="317"/>
      <c r="H789" s="317"/>
      <c r="I789" s="317"/>
      <c r="J789" s="320"/>
      <c r="K789" s="317"/>
      <c r="L789" s="317"/>
      <c r="M789" s="326"/>
      <c r="N789" s="326"/>
      <c r="O789" s="317"/>
      <c r="P789" s="317"/>
      <c r="Q789" s="317"/>
      <c r="R789" s="326"/>
      <c r="S789" s="317"/>
      <c r="T789" s="317"/>
      <c r="U789" s="317"/>
      <c r="V789" s="317"/>
      <c r="W789" s="317"/>
      <c r="X789" s="317"/>
      <c r="Y789" s="317"/>
      <c r="Z789" s="317"/>
    </row>
    <row r="790" ht="12.75" customHeight="1">
      <c r="A790" s="317"/>
      <c r="B790" s="317"/>
      <c r="C790" s="386"/>
      <c r="D790" s="386"/>
      <c r="E790" s="386"/>
      <c r="F790" s="317"/>
      <c r="G790" s="317"/>
      <c r="H790" s="317"/>
      <c r="I790" s="317"/>
      <c r="J790" s="320"/>
      <c r="K790" s="317"/>
      <c r="L790" s="317"/>
      <c r="M790" s="326"/>
      <c r="N790" s="326"/>
      <c r="O790" s="317"/>
      <c r="P790" s="317"/>
      <c r="Q790" s="317"/>
      <c r="R790" s="326"/>
      <c r="S790" s="317"/>
      <c r="T790" s="317"/>
      <c r="U790" s="317"/>
      <c r="V790" s="317"/>
      <c r="W790" s="317"/>
      <c r="X790" s="317"/>
      <c r="Y790" s="317"/>
      <c r="Z790" s="317"/>
    </row>
    <row r="791" ht="12.75" customHeight="1">
      <c r="A791" s="317"/>
      <c r="B791" s="317"/>
      <c r="C791" s="386"/>
      <c r="D791" s="386"/>
      <c r="E791" s="386"/>
      <c r="F791" s="317"/>
      <c r="G791" s="317"/>
      <c r="H791" s="317"/>
      <c r="I791" s="317"/>
      <c r="J791" s="320"/>
      <c r="K791" s="317"/>
      <c r="L791" s="317"/>
      <c r="M791" s="326"/>
      <c r="N791" s="326"/>
      <c r="O791" s="317"/>
      <c r="P791" s="317"/>
      <c r="Q791" s="317"/>
      <c r="R791" s="326"/>
      <c r="S791" s="317"/>
      <c r="T791" s="317"/>
      <c r="U791" s="317"/>
      <c r="V791" s="317"/>
      <c r="W791" s="317"/>
      <c r="X791" s="317"/>
      <c r="Y791" s="317"/>
      <c r="Z791" s="317"/>
    </row>
    <row r="792" ht="12.75" customHeight="1">
      <c r="A792" s="317"/>
      <c r="B792" s="317"/>
      <c r="C792" s="386"/>
      <c r="D792" s="386"/>
      <c r="E792" s="386"/>
      <c r="F792" s="317"/>
      <c r="G792" s="317"/>
      <c r="H792" s="317"/>
      <c r="I792" s="317"/>
      <c r="J792" s="320"/>
      <c r="K792" s="317"/>
      <c r="L792" s="317"/>
      <c r="M792" s="326"/>
      <c r="N792" s="326"/>
      <c r="O792" s="317"/>
      <c r="P792" s="317"/>
      <c r="Q792" s="317"/>
      <c r="R792" s="326"/>
      <c r="S792" s="317"/>
      <c r="T792" s="317"/>
      <c r="U792" s="317"/>
      <c r="V792" s="317"/>
      <c r="W792" s="317"/>
      <c r="X792" s="317"/>
      <c r="Y792" s="317"/>
      <c r="Z792" s="317"/>
    </row>
    <row r="793" ht="12.75" customHeight="1">
      <c r="A793" s="317"/>
      <c r="B793" s="317"/>
      <c r="C793" s="386"/>
      <c r="D793" s="386"/>
      <c r="E793" s="386"/>
      <c r="F793" s="317"/>
      <c r="G793" s="317"/>
      <c r="H793" s="317"/>
      <c r="I793" s="317"/>
      <c r="J793" s="320"/>
      <c r="K793" s="317"/>
      <c r="L793" s="317"/>
      <c r="M793" s="326"/>
      <c r="N793" s="326"/>
      <c r="O793" s="317"/>
      <c r="P793" s="317"/>
      <c r="Q793" s="317"/>
      <c r="R793" s="326"/>
      <c r="S793" s="317"/>
      <c r="T793" s="317"/>
      <c r="U793" s="317"/>
      <c r="V793" s="317"/>
      <c r="W793" s="317"/>
      <c r="X793" s="317"/>
      <c r="Y793" s="317"/>
      <c r="Z793" s="317"/>
    </row>
    <row r="794" ht="12.75" customHeight="1">
      <c r="A794" s="317"/>
      <c r="B794" s="317"/>
      <c r="C794" s="386"/>
      <c r="D794" s="386"/>
      <c r="E794" s="386"/>
      <c r="F794" s="317"/>
      <c r="G794" s="317"/>
      <c r="H794" s="317"/>
      <c r="I794" s="317"/>
      <c r="J794" s="320"/>
      <c r="K794" s="317"/>
      <c r="L794" s="317"/>
      <c r="M794" s="326"/>
      <c r="N794" s="326"/>
      <c r="O794" s="317"/>
      <c r="P794" s="317"/>
      <c r="Q794" s="317"/>
      <c r="R794" s="326"/>
      <c r="S794" s="317"/>
      <c r="T794" s="317"/>
      <c r="U794" s="317"/>
      <c r="V794" s="317"/>
      <c r="W794" s="317"/>
      <c r="X794" s="317"/>
      <c r="Y794" s="317"/>
      <c r="Z794" s="317"/>
    </row>
    <row r="795" ht="12.75" customHeight="1">
      <c r="A795" s="317"/>
      <c r="B795" s="317"/>
      <c r="C795" s="386"/>
      <c r="D795" s="386"/>
      <c r="E795" s="386"/>
      <c r="F795" s="317"/>
      <c r="G795" s="317"/>
      <c r="H795" s="317"/>
      <c r="I795" s="317"/>
      <c r="J795" s="320"/>
      <c r="K795" s="317"/>
      <c r="L795" s="317"/>
      <c r="M795" s="326"/>
      <c r="N795" s="326"/>
      <c r="O795" s="317"/>
      <c r="P795" s="317"/>
      <c r="Q795" s="317"/>
      <c r="R795" s="326"/>
      <c r="S795" s="317"/>
      <c r="T795" s="317"/>
      <c r="U795" s="317"/>
      <c r="V795" s="317"/>
      <c r="W795" s="317"/>
      <c r="X795" s="317"/>
      <c r="Y795" s="317"/>
      <c r="Z795" s="317"/>
    </row>
    <row r="796" ht="12.75" customHeight="1">
      <c r="A796" s="317"/>
      <c r="B796" s="317"/>
      <c r="C796" s="386"/>
      <c r="D796" s="386"/>
      <c r="E796" s="386"/>
      <c r="F796" s="317"/>
      <c r="G796" s="317"/>
      <c r="H796" s="317"/>
      <c r="I796" s="317"/>
      <c r="J796" s="320"/>
      <c r="K796" s="317"/>
      <c r="L796" s="317"/>
      <c r="M796" s="326"/>
      <c r="N796" s="326"/>
      <c r="O796" s="317"/>
      <c r="P796" s="317"/>
      <c r="Q796" s="317"/>
      <c r="R796" s="326"/>
      <c r="S796" s="317"/>
      <c r="T796" s="317"/>
      <c r="U796" s="317"/>
      <c r="V796" s="317"/>
      <c r="W796" s="317"/>
      <c r="X796" s="317"/>
      <c r="Y796" s="317"/>
      <c r="Z796" s="317"/>
    </row>
    <row r="797" ht="12.75" customHeight="1">
      <c r="A797" s="317"/>
      <c r="B797" s="317"/>
      <c r="C797" s="386"/>
      <c r="D797" s="386"/>
      <c r="E797" s="386"/>
      <c r="F797" s="317"/>
      <c r="G797" s="317"/>
      <c r="H797" s="317"/>
      <c r="I797" s="317"/>
      <c r="J797" s="320"/>
      <c r="K797" s="317"/>
      <c r="L797" s="317"/>
      <c r="M797" s="326"/>
      <c r="N797" s="326"/>
      <c r="O797" s="317"/>
      <c r="P797" s="317"/>
      <c r="Q797" s="317"/>
      <c r="R797" s="326"/>
      <c r="S797" s="317"/>
      <c r="T797" s="317"/>
      <c r="U797" s="317"/>
      <c r="V797" s="317"/>
      <c r="W797" s="317"/>
      <c r="X797" s="317"/>
      <c r="Y797" s="317"/>
      <c r="Z797" s="317"/>
    </row>
    <row r="798" ht="12.75" customHeight="1">
      <c r="A798" s="317"/>
      <c r="B798" s="317"/>
      <c r="C798" s="386"/>
      <c r="D798" s="386"/>
      <c r="E798" s="386"/>
      <c r="F798" s="317"/>
      <c r="G798" s="317"/>
      <c r="H798" s="317"/>
      <c r="I798" s="317"/>
      <c r="J798" s="320"/>
      <c r="K798" s="317"/>
      <c r="L798" s="317"/>
      <c r="M798" s="326"/>
      <c r="N798" s="326"/>
      <c r="O798" s="317"/>
      <c r="P798" s="317"/>
      <c r="Q798" s="317"/>
      <c r="R798" s="326"/>
      <c r="S798" s="317"/>
      <c r="T798" s="317"/>
      <c r="U798" s="317"/>
      <c r="V798" s="317"/>
      <c r="W798" s="317"/>
      <c r="X798" s="317"/>
      <c r="Y798" s="317"/>
      <c r="Z798" s="317"/>
    </row>
    <row r="799" ht="12.75" customHeight="1">
      <c r="A799" s="317"/>
      <c r="B799" s="317"/>
      <c r="C799" s="386"/>
      <c r="D799" s="386"/>
      <c r="E799" s="386"/>
      <c r="F799" s="317"/>
      <c r="G799" s="317"/>
      <c r="H799" s="317"/>
      <c r="I799" s="317"/>
      <c r="J799" s="320"/>
      <c r="K799" s="317"/>
      <c r="L799" s="317"/>
      <c r="M799" s="326"/>
      <c r="N799" s="326"/>
      <c r="O799" s="317"/>
      <c r="P799" s="317"/>
      <c r="Q799" s="317"/>
      <c r="R799" s="326"/>
      <c r="S799" s="317"/>
      <c r="T799" s="317"/>
      <c r="U799" s="317"/>
      <c r="V799" s="317"/>
      <c r="W799" s="317"/>
      <c r="X799" s="317"/>
      <c r="Y799" s="317"/>
      <c r="Z799" s="317"/>
    </row>
    <row r="800" ht="12.75" customHeight="1">
      <c r="A800" s="317"/>
      <c r="B800" s="317"/>
      <c r="C800" s="386"/>
      <c r="D800" s="386"/>
      <c r="E800" s="386"/>
      <c r="F800" s="317"/>
      <c r="G800" s="317"/>
      <c r="H800" s="317"/>
      <c r="I800" s="317"/>
      <c r="J800" s="320"/>
      <c r="K800" s="317"/>
      <c r="L800" s="317"/>
      <c r="M800" s="326"/>
      <c r="N800" s="326"/>
      <c r="O800" s="317"/>
      <c r="P800" s="317"/>
      <c r="Q800" s="317"/>
      <c r="R800" s="326"/>
      <c r="S800" s="317"/>
      <c r="T800" s="317"/>
      <c r="U800" s="317"/>
      <c r="V800" s="317"/>
      <c r="W800" s="317"/>
      <c r="X800" s="317"/>
      <c r="Y800" s="317"/>
      <c r="Z800" s="317"/>
    </row>
    <row r="801" ht="12.75" customHeight="1">
      <c r="A801" s="317"/>
      <c r="B801" s="317"/>
      <c r="C801" s="386"/>
      <c r="D801" s="386"/>
      <c r="E801" s="386"/>
      <c r="F801" s="317"/>
      <c r="G801" s="317"/>
      <c r="H801" s="317"/>
      <c r="I801" s="317"/>
      <c r="J801" s="320"/>
      <c r="K801" s="317"/>
      <c r="L801" s="317"/>
      <c r="M801" s="326"/>
      <c r="N801" s="326"/>
      <c r="O801" s="317"/>
      <c r="P801" s="317"/>
      <c r="Q801" s="317"/>
      <c r="R801" s="326"/>
      <c r="S801" s="317"/>
      <c r="T801" s="317"/>
      <c r="U801" s="317"/>
      <c r="V801" s="317"/>
      <c r="W801" s="317"/>
      <c r="X801" s="317"/>
      <c r="Y801" s="317"/>
      <c r="Z801" s="317"/>
    </row>
    <row r="802" ht="12.75" customHeight="1">
      <c r="A802" s="317"/>
      <c r="B802" s="317"/>
      <c r="C802" s="386"/>
      <c r="D802" s="386"/>
      <c r="E802" s="386"/>
      <c r="F802" s="317"/>
      <c r="G802" s="317"/>
      <c r="H802" s="317"/>
      <c r="I802" s="317"/>
      <c r="J802" s="320"/>
      <c r="K802" s="317"/>
      <c r="L802" s="317"/>
      <c r="M802" s="326"/>
      <c r="N802" s="326"/>
      <c r="O802" s="317"/>
      <c r="P802" s="317"/>
      <c r="Q802" s="317"/>
      <c r="R802" s="326"/>
      <c r="S802" s="317"/>
      <c r="T802" s="317"/>
      <c r="U802" s="317"/>
      <c r="V802" s="317"/>
      <c r="W802" s="317"/>
      <c r="X802" s="317"/>
      <c r="Y802" s="317"/>
      <c r="Z802" s="317"/>
    </row>
    <row r="803" ht="12.75" customHeight="1">
      <c r="A803" s="317"/>
      <c r="B803" s="317"/>
      <c r="C803" s="386"/>
      <c r="D803" s="386"/>
      <c r="E803" s="386"/>
      <c r="F803" s="317"/>
      <c r="G803" s="317"/>
      <c r="H803" s="317"/>
      <c r="I803" s="317"/>
      <c r="J803" s="320"/>
      <c r="K803" s="317"/>
      <c r="L803" s="317"/>
      <c r="M803" s="326"/>
      <c r="N803" s="326"/>
      <c r="O803" s="317"/>
      <c r="P803" s="317"/>
      <c r="Q803" s="317"/>
      <c r="R803" s="326"/>
      <c r="S803" s="317"/>
      <c r="T803" s="317"/>
      <c r="U803" s="317"/>
      <c r="V803" s="317"/>
      <c r="W803" s="317"/>
      <c r="X803" s="317"/>
      <c r="Y803" s="317"/>
      <c r="Z803" s="317"/>
    </row>
    <row r="804" ht="12.75" customHeight="1">
      <c r="A804" s="317"/>
      <c r="B804" s="317"/>
      <c r="C804" s="386"/>
      <c r="D804" s="386"/>
      <c r="E804" s="386"/>
      <c r="F804" s="317"/>
      <c r="G804" s="317"/>
      <c r="H804" s="317"/>
      <c r="I804" s="317"/>
      <c r="J804" s="320"/>
      <c r="K804" s="317"/>
      <c r="L804" s="317"/>
      <c r="M804" s="326"/>
      <c r="N804" s="326"/>
      <c r="O804" s="317"/>
      <c r="P804" s="317"/>
      <c r="Q804" s="317"/>
      <c r="R804" s="326"/>
      <c r="S804" s="317"/>
      <c r="T804" s="317"/>
      <c r="U804" s="317"/>
      <c r="V804" s="317"/>
      <c r="W804" s="317"/>
      <c r="X804" s="317"/>
      <c r="Y804" s="317"/>
      <c r="Z804" s="317"/>
    </row>
    <row r="805" ht="12.75" customHeight="1">
      <c r="A805" s="317"/>
      <c r="B805" s="317"/>
      <c r="C805" s="386"/>
      <c r="D805" s="386"/>
      <c r="E805" s="386"/>
      <c r="F805" s="317"/>
      <c r="G805" s="317"/>
      <c r="H805" s="317"/>
      <c r="I805" s="317"/>
      <c r="J805" s="320"/>
      <c r="K805" s="317"/>
      <c r="L805" s="317"/>
      <c r="M805" s="326"/>
      <c r="N805" s="326"/>
      <c r="O805" s="317"/>
      <c r="P805" s="317"/>
      <c r="Q805" s="317"/>
      <c r="R805" s="326"/>
      <c r="S805" s="317"/>
      <c r="T805" s="317"/>
      <c r="U805" s="317"/>
      <c r="V805" s="317"/>
      <c r="W805" s="317"/>
      <c r="X805" s="317"/>
      <c r="Y805" s="317"/>
      <c r="Z805" s="317"/>
    </row>
    <row r="806" ht="12.75" customHeight="1">
      <c r="A806" s="317"/>
      <c r="B806" s="317"/>
      <c r="C806" s="386"/>
      <c r="D806" s="386"/>
      <c r="E806" s="386"/>
      <c r="F806" s="317"/>
      <c r="G806" s="317"/>
      <c r="H806" s="317"/>
      <c r="I806" s="317"/>
      <c r="J806" s="320"/>
      <c r="K806" s="317"/>
      <c r="L806" s="317"/>
      <c r="M806" s="326"/>
      <c r="N806" s="326"/>
      <c r="O806" s="317"/>
      <c r="P806" s="317"/>
      <c r="Q806" s="317"/>
      <c r="R806" s="326"/>
      <c r="S806" s="317"/>
      <c r="T806" s="317"/>
      <c r="U806" s="317"/>
      <c r="V806" s="317"/>
      <c r="W806" s="317"/>
      <c r="X806" s="317"/>
      <c r="Y806" s="317"/>
      <c r="Z806" s="317"/>
    </row>
    <row r="807" ht="12.75" customHeight="1">
      <c r="A807" s="317"/>
      <c r="B807" s="317"/>
      <c r="C807" s="386"/>
      <c r="D807" s="386"/>
      <c r="E807" s="386"/>
      <c r="F807" s="317"/>
      <c r="G807" s="317"/>
      <c r="H807" s="317"/>
      <c r="I807" s="317"/>
      <c r="J807" s="320"/>
      <c r="K807" s="317"/>
      <c r="L807" s="317"/>
      <c r="M807" s="326"/>
      <c r="N807" s="326"/>
      <c r="O807" s="317"/>
      <c r="P807" s="317"/>
      <c r="Q807" s="317"/>
      <c r="R807" s="326"/>
      <c r="S807" s="317"/>
      <c r="T807" s="317"/>
      <c r="U807" s="317"/>
      <c r="V807" s="317"/>
      <c r="W807" s="317"/>
      <c r="X807" s="317"/>
      <c r="Y807" s="317"/>
      <c r="Z807" s="317"/>
    </row>
    <row r="808" ht="12.75" customHeight="1">
      <c r="A808" s="317"/>
      <c r="B808" s="317"/>
      <c r="C808" s="386"/>
      <c r="D808" s="386"/>
      <c r="E808" s="386"/>
      <c r="F808" s="317"/>
      <c r="G808" s="317"/>
      <c r="H808" s="317"/>
      <c r="I808" s="317"/>
      <c r="J808" s="320"/>
      <c r="K808" s="317"/>
      <c r="L808" s="317"/>
      <c r="M808" s="326"/>
      <c r="N808" s="326"/>
      <c r="O808" s="317"/>
      <c r="P808" s="317"/>
      <c r="Q808" s="317"/>
      <c r="R808" s="326"/>
      <c r="S808" s="317"/>
      <c r="T808" s="317"/>
      <c r="U808" s="317"/>
      <c r="V808" s="317"/>
      <c r="W808" s="317"/>
      <c r="X808" s="317"/>
      <c r="Y808" s="317"/>
      <c r="Z808" s="317"/>
    </row>
    <row r="809" ht="12.75" customHeight="1">
      <c r="A809" s="317"/>
      <c r="B809" s="317"/>
      <c r="C809" s="386"/>
      <c r="D809" s="386"/>
      <c r="E809" s="386"/>
      <c r="F809" s="317"/>
      <c r="G809" s="317"/>
      <c r="H809" s="317"/>
      <c r="I809" s="317"/>
      <c r="J809" s="320"/>
      <c r="K809" s="317"/>
      <c r="L809" s="317"/>
      <c r="M809" s="326"/>
      <c r="N809" s="326"/>
      <c r="O809" s="317"/>
      <c r="P809" s="317"/>
      <c r="Q809" s="317"/>
      <c r="R809" s="326"/>
      <c r="S809" s="317"/>
      <c r="T809" s="317"/>
      <c r="U809" s="317"/>
      <c r="V809" s="317"/>
      <c r="W809" s="317"/>
      <c r="X809" s="317"/>
      <c r="Y809" s="317"/>
      <c r="Z809" s="317"/>
    </row>
    <row r="810" ht="12.75" customHeight="1">
      <c r="A810" s="317"/>
      <c r="B810" s="317"/>
      <c r="C810" s="386"/>
      <c r="D810" s="386"/>
      <c r="E810" s="386"/>
      <c r="F810" s="317"/>
      <c r="G810" s="317"/>
      <c r="H810" s="317"/>
      <c r="I810" s="317"/>
      <c r="J810" s="320"/>
      <c r="K810" s="317"/>
      <c r="L810" s="317"/>
      <c r="M810" s="326"/>
      <c r="N810" s="326"/>
      <c r="O810" s="317"/>
      <c r="P810" s="317"/>
      <c r="Q810" s="317"/>
      <c r="R810" s="326"/>
      <c r="S810" s="317"/>
      <c r="T810" s="317"/>
      <c r="U810" s="317"/>
      <c r="V810" s="317"/>
      <c r="W810" s="317"/>
      <c r="X810" s="317"/>
      <c r="Y810" s="317"/>
      <c r="Z810" s="317"/>
    </row>
    <row r="811" ht="12.75" customHeight="1">
      <c r="A811" s="317"/>
      <c r="B811" s="317"/>
      <c r="C811" s="386"/>
      <c r="D811" s="386"/>
      <c r="E811" s="386"/>
      <c r="F811" s="317"/>
      <c r="G811" s="317"/>
      <c r="H811" s="317"/>
      <c r="I811" s="317"/>
      <c r="J811" s="320"/>
      <c r="K811" s="317"/>
      <c r="L811" s="317"/>
      <c r="M811" s="326"/>
      <c r="N811" s="326"/>
      <c r="O811" s="317"/>
      <c r="P811" s="317"/>
      <c r="Q811" s="317"/>
      <c r="R811" s="326"/>
      <c r="S811" s="317"/>
      <c r="T811" s="317"/>
      <c r="U811" s="317"/>
      <c r="V811" s="317"/>
      <c r="W811" s="317"/>
      <c r="X811" s="317"/>
      <c r="Y811" s="317"/>
      <c r="Z811" s="317"/>
    </row>
    <row r="812" ht="12.75" customHeight="1">
      <c r="A812" s="317"/>
      <c r="B812" s="317"/>
      <c r="C812" s="386"/>
      <c r="D812" s="386"/>
      <c r="E812" s="386"/>
      <c r="F812" s="317"/>
      <c r="G812" s="317"/>
      <c r="H812" s="317"/>
      <c r="I812" s="317"/>
      <c r="J812" s="320"/>
      <c r="K812" s="317"/>
      <c r="L812" s="317"/>
      <c r="M812" s="326"/>
      <c r="N812" s="326"/>
      <c r="O812" s="317"/>
      <c r="P812" s="317"/>
      <c r="Q812" s="317"/>
      <c r="R812" s="326"/>
      <c r="S812" s="317"/>
      <c r="T812" s="317"/>
      <c r="U812" s="317"/>
      <c r="V812" s="317"/>
      <c r="W812" s="317"/>
      <c r="X812" s="317"/>
      <c r="Y812" s="317"/>
      <c r="Z812" s="317"/>
    </row>
    <row r="813" ht="12.75" customHeight="1">
      <c r="A813" s="317"/>
      <c r="B813" s="317"/>
      <c r="C813" s="386"/>
      <c r="D813" s="386"/>
      <c r="E813" s="386"/>
      <c r="F813" s="317"/>
      <c r="G813" s="317"/>
      <c r="H813" s="317"/>
      <c r="I813" s="317"/>
      <c r="J813" s="320"/>
      <c r="K813" s="317"/>
      <c r="L813" s="317"/>
      <c r="M813" s="326"/>
      <c r="N813" s="326"/>
      <c r="O813" s="317"/>
      <c r="P813" s="317"/>
      <c r="Q813" s="317"/>
      <c r="R813" s="326"/>
      <c r="S813" s="317"/>
      <c r="T813" s="317"/>
      <c r="U813" s="317"/>
      <c r="V813" s="317"/>
      <c r="W813" s="317"/>
      <c r="X813" s="317"/>
      <c r="Y813" s="317"/>
      <c r="Z813" s="317"/>
    </row>
    <row r="814" ht="12.75" customHeight="1">
      <c r="A814" s="317"/>
      <c r="B814" s="317"/>
      <c r="C814" s="386"/>
      <c r="D814" s="386"/>
      <c r="E814" s="386"/>
      <c r="F814" s="317"/>
      <c r="G814" s="317"/>
      <c r="H814" s="317"/>
      <c r="I814" s="317"/>
      <c r="J814" s="320"/>
      <c r="K814" s="317"/>
      <c r="L814" s="317"/>
      <c r="M814" s="326"/>
      <c r="N814" s="326"/>
      <c r="O814" s="317"/>
      <c r="P814" s="317"/>
      <c r="Q814" s="317"/>
      <c r="R814" s="326"/>
      <c r="S814" s="317"/>
      <c r="T814" s="317"/>
      <c r="U814" s="317"/>
      <c r="V814" s="317"/>
      <c r="W814" s="317"/>
      <c r="X814" s="317"/>
      <c r="Y814" s="317"/>
      <c r="Z814" s="317"/>
    </row>
    <row r="815" ht="12.75" customHeight="1">
      <c r="A815" s="317"/>
      <c r="B815" s="317"/>
      <c r="C815" s="386"/>
      <c r="D815" s="386"/>
      <c r="E815" s="386"/>
      <c r="F815" s="317"/>
      <c r="G815" s="317"/>
      <c r="H815" s="317"/>
      <c r="I815" s="317"/>
      <c r="J815" s="320"/>
      <c r="K815" s="317"/>
      <c r="L815" s="317"/>
      <c r="M815" s="326"/>
      <c r="N815" s="326"/>
      <c r="O815" s="317"/>
      <c r="P815" s="317"/>
      <c r="Q815" s="317"/>
      <c r="R815" s="326"/>
      <c r="S815" s="317"/>
      <c r="T815" s="317"/>
      <c r="U815" s="317"/>
      <c r="V815" s="317"/>
      <c r="W815" s="317"/>
      <c r="X815" s="317"/>
      <c r="Y815" s="317"/>
      <c r="Z815" s="317"/>
    </row>
    <row r="816" ht="12.75" customHeight="1">
      <c r="A816" s="317"/>
      <c r="B816" s="317"/>
      <c r="C816" s="386"/>
      <c r="D816" s="386"/>
      <c r="E816" s="386"/>
      <c r="F816" s="317"/>
      <c r="G816" s="317"/>
      <c r="H816" s="317"/>
      <c r="I816" s="317"/>
      <c r="J816" s="320"/>
      <c r="K816" s="317"/>
      <c r="L816" s="317"/>
      <c r="M816" s="326"/>
      <c r="N816" s="326"/>
      <c r="O816" s="317"/>
      <c r="P816" s="317"/>
      <c r="Q816" s="317"/>
      <c r="R816" s="326"/>
      <c r="S816" s="317"/>
      <c r="T816" s="317"/>
      <c r="U816" s="317"/>
      <c r="V816" s="317"/>
      <c r="W816" s="317"/>
      <c r="X816" s="317"/>
      <c r="Y816" s="317"/>
      <c r="Z816" s="317"/>
    </row>
    <row r="817" ht="12.75" customHeight="1">
      <c r="A817" s="317"/>
      <c r="B817" s="317"/>
      <c r="C817" s="386"/>
      <c r="D817" s="386"/>
      <c r="E817" s="386"/>
      <c r="F817" s="317"/>
      <c r="G817" s="317"/>
      <c r="H817" s="317"/>
      <c r="I817" s="317"/>
      <c r="J817" s="320"/>
      <c r="K817" s="317"/>
      <c r="L817" s="317"/>
      <c r="M817" s="326"/>
      <c r="N817" s="326"/>
      <c r="O817" s="317"/>
      <c r="P817" s="317"/>
      <c r="Q817" s="317"/>
      <c r="R817" s="326"/>
      <c r="S817" s="317"/>
      <c r="T817" s="317"/>
      <c r="U817" s="317"/>
      <c r="V817" s="317"/>
      <c r="W817" s="317"/>
      <c r="X817" s="317"/>
      <c r="Y817" s="317"/>
      <c r="Z817" s="317"/>
    </row>
    <row r="818" ht="12.75" customHeight="1">
      <c r="A818" s="317"/>
      <c r="B818" s="317"/>
      <c r="C818" s="386"/>
      <c r="D818" s="386"/>
      <c r="E818" s="386"/>
      <c r="F818" s="317"/>
      <c r="G818" s="317"/>
      <c r="H818" s="317"/>
      <c r="I818" s="317"/>
      <c r="J818" s="320"/>
      <c r="K818" s="317"/>
      <c r="L818" s="317"/>
      <c r="M818" s="326"/>
      <c r="N818" s="326"/>
      <c r="O818" s="317"/>
      <c r="P818" s="317"/>
      <c r="Q818" s="317"/>
      <c r="R818" s="326"/>
      <c r="S818" s="317"/>
      <c r="T818" s="317"/>
      <c r="U818" s="317"/>
      <c r="V818" s="317"/>
      <c r="W818" s="317"/>
      <c r="X818" s="317"/>
      <c r="Y818" s="317"/>
      <c r="Z818" s="317"/>
    </row>
    <row r="819" ht="12.75" customHeight="1">
      <c r="A819" s="317"/>
      <c r="B819" s="317"/>
      <c r="C819" s="386"/>
      <c r="D819" s="386"/>
      <c r="E819" s="386"/>
      <c r="F819" s="317"/>
      <c r="G819" s="317"/>
      <c r="H819" s="317"/>
      <c r="I819" s="317"/>
      <c r="J819" s="320"/>
      <c r="K819" s="317"/>
      <c r="L819" s="317"/>
      <c r="M819" s="326"/>
      <c r="N819" s="326"/>
      <c r="O819" s="317"/>
      <c r="P819" s="317"/>
      <c r="Q819" s="317"/>
      <c r="R819" s="326"/>
      <c r="S819" s="317"/>
      <c r="T819" s="317"/>
      <c r="U819" s="317"/>
      <c r="V819" s="317"/>
      <c r="W819" s="317"/>
      <c r="X819" s="317"/>
      <c r="Y819" s="317"/>
      <c r="Z819" s="317"/>
    </row>
    <row r="820" ht="12.75" customHeight="1">
      <c r="A820" s="317"/>
      <c r="B820" s="317"/>
      <c r="C820" s="386"/>
      <c r="D820" s="386"/>
      <c r="E820" s="386"/>
      <c r="F820" s="317"/>
      <c r="G820" s="317"/>
      <c r="H820" s="317"/>
      <c r="I820" s="317"/>
      <c r="J820" s="320"/>
      <c r="K820" s="317"/>
      <c r="L820" s="317"/>
      <c r="M820" s="326"/>
      <c r="N820" s="326"/>
      <c r="O820" s="317"/>
      <c r="P820" s="317"/>
      <c r="Q820" s="317"/>
      <c r="R820" s="326"/>
      <c r="S820" s="317"/>
      <c r="T820" s="317"/>
      <c r="U820" s="317"/>
      <c r="V820" s="317"/>
      <c r="W820" s="317"/>
      <c r="X820" s="317"/>
      <c r="Y820" s="317"/>
      <c r="Z820" s="317"/>
    </row>
    <row r="821" ht="12.75" customHeight="1">
      <c r="A821" s="317"/>
      <c r="B821" s="317"/>
      <c r="C821" s="386"/>
      <c r="D821" s="386"/>
      <c r="E821" s="386"/>
      <c r="F821" s="317"/>
      <c r="G821" s="317"/>
      <c r="H821" s="317"/>
      <c r="I821" s="317"/>
      <c r="J821" s="320"/>
      <c r="K821" s="317"/>
      <c r="L821" s="317"/>
      <c r="M821" s="326"/>
      <c r="N821" s="326"/>
      <c r="O821" s="317"/>
      <c r="P821" s="317"/>
      <c r="Q821" s="317"/>
      <c r="R821" s="326"/>
      <c r="S821" s="317"/>
      <c r="T821" s="317"/>
      <c r="U821" s="317"/>
      <c r="V821" s="317"/>
      <c r="W821" s="317"/>
      <c r="X821" s="317"/>
      <c r="Y821" s="317"/>
      <c r="Z821" s="317"/>
    </row>
    <row r="822" ht="12.75" customHeight="1">
      <c r="A822" s="317"/>
      <c r="B822" s="317"/>
      <c r="C822" s="386"/>
      <c r="D822" s="386"/>
      <c r="E822" s="386"/>
      <c r="F822" s="317"/>
      <c r="G822" s="317"/>
      <c r="H822" s="317"/>
      <c r="I822" s="317"/>
      <c r="J822" s="320"/>
      <c r="K822" s="317"/>
      <c r="L822" s="317"/>
      <c r="M822" s="326"/>
      <c r="N822" s="326"/>
      <c r="O822" s="317"/>
      <c r="P822" s="317"/>
      <c r="Q822" s="317"/>
      <c r="R822" s="326"/>
      <c r="S822" s="317"/>
      <c r="T822" s="317"/>
      <c r="U822" s="317"/>
      <c r="V822" s="317"/>
      <c r="W822" s="317"/>
      <c r="X822" s="317"/>
      <c r="Y822" s="317"/>
      <c r="Z822" s="317"/>
    </row>
    <row r="823" ht="12.75" customHeight="1">
      <c r="A823" s="317"/>
      <c r="B823" s="317"/>
      <c r="C823" s="386"/>
      <c r="D823" s="386"/>
      <c r="E823" s="386"/>
      <c r="F823" s="317"/>
      <c r="G823" s="317"/>
      <c r="H823" s="317"/>
      <c r="I823" s="317"/>
      <c r="J823" s="320"/>
      <c r="K823" s="317"/>
      <c r="L823" s="317"/>
      <c r="M823" s="326"/>
      <c r="N823" s="326"/>
      <c r="O823" s="317"/>
      <c r="P823" s="317"/>
      <c r="Q823" s="317"/>
      <c r="R823" s="326"/>
      <c r="S823" s="317"/>
      <c r="T823" s="317"/>
      <c r="U823" s="317"/>
      <c r="V823" s="317"/>
      <c r="W823" s="317"/>
      <c r="X823" s="317"/>
      <c r="Y823" s="317"/>
      <c r="Z823" s="317"/>
    </row>
    <row r="824" ht="12.75" customHeight="1">
      <c r="A824" s="317"/>
      <c r="B824" s="317"/>
      <c r="C824" s="386"/>
      <c r="D824" s="386"/>
      <c r="E824" s="386"/>
      <c r="F824" s="317"/>
      <c r="G824" s="317"/>
      <c r="H824" s="317"/>
      <c r="I824" s="317"/>
      <c r="J824" s="320"/>
      <c r="K824" s="317"/>
      <c r="L824" s="317"/>
      <c r="M824" s="326"/>
      <c r="N824" s="326"/>
      <c r="O824" s="317"/>
      <c r="P824" s="317"/>
      <c r="Q824" s="317"/>
      <c r="R824" s="326"/>
      <c r="S824" s="317"/>
      <c r="T824" s="317"/>
      <c r="U824" s="317"/>
      <c r="V824" s="317"/>
      <c r="W824" s="317"/>
      <c r="X824" s="317"/>
      <c r="Y824" s="317"/>
      <c r="Z824" s="317"/>
    </row>
    <row r="825" ht="12.75" customHeight="1">
      <c r="A825" s="317"/>
      <c r="B825" s="317"/>
      <c r="C825" s="386"/>
      <c r="D825" s="386"/>
      <c r="E825" s="386"/>
      <c r="F825" s="317"/>
      <c r="G825" s="317"/>
      <c r="H825" s="317"/>
      <c r="I825" s="317"/>
      <c r="J825" s="320"/>
      <c r="K825" s="317"/>
      <c r="L825" s="317"/>
      <c r="M825" s="326"/>
      <c r="N825" s="326"/>
      <c r="O825" s="317"/>
      <c r="P825" s="317"/>
      <c r="Q825" s="317"/>
      <c r="R825" s="326"/>
      <c r="S825" s="317"/>
      <c r="T825" s="317"/>
      <c r="U825" s="317"/>
      <c r="V825" s="317"/>
      <c r="W825" s="317"/>
      <c r="X825" s="317"/>
      <c r="Y825" s="317"/>
      <c r="Z825" s="317"/>
    </row>
    <row r="826" ht="12.75" customHeight="1">
      <c r="A826" s="317"/>
      <c r="B826" s="317"/>
      <c r="C826" s="386"/>
      <c r="D826" s="386"/>
      <c r="E826" s="386"/>
      <c r="F826" s="317"/>
      <c r="G826" s="317"/>
      <c r="H826" s="317"/>
      <c r="I826" s="317"/>
      <c r="J826" s="320"/>
      <c r="K826" s="317"/>
      <c r="L826" s="317"/>
      <c r="M826" s="326"/>
      <c r="N826" s="326"/>
      <c r="O826" s="317"/>
      <c r="P826" s="317"/>
      <c r="Q826" s="317"/>
      <c r="R826" s="326"/>
      <c r="S826" s="317"/>
      <c r="T826" s="317"/>
      <c r="U826" s="317"/>
      <c r="V826" s="317"/>
      <c r="W826" s="317"/>
      <c r="X826" s="317"/>
      <c r="Y826" s="317"/>
      <c r="Z826" s="317"/>
    </row>
    <row r="827" ht="12.75" customHeight="1">
      <c r="A827" s="317"/>
      <c r="B827" s="317"/>
      <c r="C827" s="386"/>
      <c r="D827" s="386"/>
      <c r="E827" s="386"/>
      <c r="F827" s="317"/>
      <c r="G827" s="317"/>
      <c r="H827" s="317"/>
      <c r="I827" s="317"/>
      <c r="J827" s="320"/>
      <c r="K827" s="317"/>
      <c r="L827" s="317"/>
      <c r="M827" s="326"/>
      <c r="N827" s="326"/>
      <c r="O827" s="317"/>
      <c r="P827" s="317"/>
      <c r="Q827" s="317"/>
      <c r="R827" s="326"/>
      <c r="S827" s="317"/>
      <c r="T827" s="317"/>
      <c r="U827" s="317"/>
      <c r="V827" s="317"/>
      <c r="W827" s="317"/>
      <c r="X827" s="317"/>
      <c r="Y827" s="317"/>
      <c r="Z827" s="317"/>
    </row>
    <row r="828" ht="12.75" customHeight="1">
      <c r="A828" s="317"/>
      <c r="B828" s="317"/>
      <c r="C828" s="386"/>
      <c r="D828" s="386"/>
      <c r="E828" s="386"/>
      <c r="F828" s="317"/>
      <c r="G828" s="317"/>
      <c r="H828" s="317"/>
      <c r="I828" s="317"/>
      <c r="J828" s="320"/>
      <c r="K828" s="317"/>
      <c r="L828" s="317"/>
      <c r="M828" s="326"/>
      <c r="N828" s="326"/>
      <c r="O828" s="317"/>
      <c r="P828" s="317"/>
      <c r="Q828" s="317"/>
      <c r="R828" s="326"/>
      <c r="S828" s="317"/>
      <c r="T828" s="317"/>
      <c r="U828" s="317"/>
      <c r="V828" s="317"/>
      <c r="W828" s="317"/>
      <c r="X828" s="317"/>
      <c r="Y828" s="317"/>
      <c r="Z828" s="317"/>
    </row>
    <row r="829" ht="12.75" customHeight="1">
      <c r="A829" s="317"/>
      <c r="B829" s="317"/>
      <c r="C829" s="386"/>
      <c r="D829" s="386"/>
      <c r="E829" s="386"/>
      <c r="F829" s="317"/>
      <c r="G829" s="317"/>
      <c r="H829" s="317"/>
      <c r="I829" s="317"/>
      <c r="J829" s="320"/>
      <c r="K829" s="317"/>
      <c r="L829" s="317"/>
      <c r="M829" s="326"/>
      <c r="N829" s="326"/>
      <c r="O829" s="317"/>
      <c r="P829" s="317"/>
      <c r="Q829" s="317"/>
      <c r="R829" s="326"/>
      <c r="S829" s="317"/>
      <c r="T829" s="317"/>
      <c r="U829" s="317"/>
      <c r="V829" s="317"/>
      <c r="W829" s="317"/>
      <c r="X829" s="317"/>
      <c r="Y829" s="317"/>
      <c r="Z829" s="317"/>
    </row>
    <row r="830" ht="12.75" customHeight="1">
      <c r="A830" s="317"/>
      <c r="B830" s="317"/>
      <c r="C830" s="386"/>
      <c r="D830" s="386"/>
      <c r="E830" s="386"/>
      <c r="F830" s="317"/>
      <c r="G830" s="317"/>
      <c r="H830" s="317"/>
      <c r="I830" s="317"/>
      <c r="J830" s="320"/>
      <c r="K830" s="317"/>
      <c r="L830" s="317"/>
      <c r="M830" s="326"/>
      <c r="N830" s="326"/>
      <c r="O830" s="317"/>
      <c r="P830" s="317"/>
      <c r="Q830" s="317"/>
      <c r="R830" s="326"/>
      <c r="S830" s="317"/>
      <c r="T830" s="317"/>
      <c r="U830" s="317"/>
      <c r="V830" s="317"/>
      <c r="W830" s="317"/>
      <c r="X830" s="317"/>
      <c r="Y830" s="317"/>
      <c r="Z830" s="317"/>
    </row>
    <row r="831" ht="12.75" customHeight="1">
      <c r="A831" s="317"/>
      <c r="B831" s="317"/>
      <c r="C831" s="386"/>
      <c r="D831" s="386"/>
      <c r="E831" s="386"/>
      <c r="F831" s="317"/>
      <c r="G831" s="317"/>
      <c r="H831" s="317"/>
      <c r="I831" s="317"/>
      <c r="J831" s="320"/>
      <c r="K831" s="317"/>
      <c r="L831" s="317"/>
      <c r="M831" s="326"/>
      <c r="N831" s="326"/>
      <c r="O831" s="317"/>
      <c r="P831" s="317"/>
      <c r="Q831" s="317"/>
      <c r="R831" s="326"/>
      <c r="S831" s="317"/>
      <c r="T831" s="317"/>
      <c r="U831" s="317"/>
      <c r="V831" s="317"/>
      <c r="W831" s="317"/>
      <c r="X831" s="317"/>
      <c r="Y831" s="317"/>
      <c r="Z831" s="317"/>
    </row>
    <row r="832" ht="12.75" customHeight="1">
      <c r="A832" s="317"/>
      <c r="B832" s="317"/>
      <c r="C832" s="386"/>
      <c r="D832" s="386"/>
      <c r="E832" s="386"/>
      <c r="F832" s="317"/>
      <c r="G832" s="317"/>
      <c r="H832" s="317"/>
      <c r="I832" s="317"/>
      <c r="J832" s="320"/>
      <c r="K832" s="317"/>
      <c r="L832" s="317"/>
      <c r="M832" s="326"/>
      <c r="N832" s="326"/>
      <c r="O832" s="317"/>
      <c r="P832" s="317"/>
      <c r="Q832" s="317"/>
      <c r="R832" s="326"/>
      <c r="S832" s="317"/>
      <c r="T832" s="317"/>
      <c r="U832" s="317"/>
      <c r="V832" s="317"/>
      <c r="W832" s="317"/>
      <c r="X832" s="317"/>
      <c r="Y832" s="317"/>
      <c r="Z832" s="317"/>
    </row>
    <row r="833" ht="12.75" customHeight="1">
      <c r="A833" s="317"/>
      <c r="B833" s="317"/>
      <c r="C833" s="386"/>
      <c r="D833" s="386"/>
      <c r="E833" s="386"/>
      <c r="F833" s="317"/>
      <c r="G833" s="317"/>
      <c r="H833" s="317"/>
      <c r="I833" s="317"/>
      <c r="J833" s="320"/>
      <c r="K833" s="317"/>
      <c r="L833" s="317"/>
      <c r="M833" s="326"/>
      <c r="N833" s="326"/>
      <c r="O833" s="317"/>
      <c r="P833" s="317"/>
      <c r="Q833" s="317"/>
      <c r="R833" s="326"/>
      <c r="S833" s="317"/>
      <c r="T833" s="317"/>
      <c r="U833" s="317"/>
      <c r="V833" s="317"/>
      <c r="W833" s="317"/>
      <c r="X833" s="317"/>
      <c r="Y833" s="317"/>
      <c r="Z833" s="317"/>
    </row>
    <row r="834" ht="12.75" customHeight="1">
      <c r="A834" s="317"/>
      <c r="B834" s="317"/>
      <c r="C834" s="386"/>
      <c r="D834" s="386"/>
      <c r="E834" s="386"/>
      <c r="F834" s="317"/>
      <c r="G834" s="317"/>
      <c r="H834" s="317"/>
      <c r="I834" s="317"/>
      <c r="J834" s="320"/>
      <c r="K834" s="317"/>
      <c r="L834" s="317"/>
      <c r="M834" s="326"/>
      <c r="N834" s="326"/>
      <c r="O834" s="317"/>
      <c r="P834" s="317"/>
      <c r="Q834" s="317"/>
      <c r="R834" s="326"/>
      <c r="S834" s="317"/>
      <c r="T834" s="317"/>
      <c r="U834" s="317"/>
      <c r="V834" s="317"/>
      <c r="W834" s="317"/>
      <c r="X834" s="317"/>
      <c r="Y834" s="317"/>
      <c r="Z834" s="317"/>
    </row>
    <row r="835" ht="12.75" customHeight="1">
      <c r="A835" s="317"/>
      <c r="B835" s="317"/>
      <c r="C835" s="386"/>
      <c r="D835" s="386"/>
      <c r="E835" s="386"/>
      <c r="F835" s="317"/>
      <c r="G835" s="317"/>
      <c r="H835" s="317"/>
      <c r="I835" s="317"/>
      <c r="J835" s="320"/>
      <c r="K835" s="317"/>
      <c r="L835" s="317"/>
      <c r="M835" s="326"/>
      <c r="N835" s="326"/>
      <c r="O835" s="317"/>
      <c r="P835" s="317"/>
      <c r="Q835" s="317"/>
      <c r="R835" s="326"/>
      <c r="S835" s="317"/>
      <c r="T835" s="317"/>
      <c r="U835" s="317"/>
      <c r="V835" s="317"/>
      <c r="W835" s="317"/>
      <c r="X835" s="317"/>
      <c r="Y835" s="317"/>
      <c r="Z835" s="317"/>
    </row>
    <row r="836" ht="12.75" customHeight="1">
      <c r="A836" s="317"/>
      <c r="B836" s="317"/>
      <c r="C836" s="386"/>
      <c r="D836" s="386"/>
      <c r="E836" s="386"/>
      <c r="F836" s="317"/>
      <c r="G836" s="317"/>
      <c r="H836" s="317"/>
      <c r="I836" s="317"/>
      <c r="J836" s="320"/>
      <c r="K836" s="317"/>
      <c r="L836" s="317"/>
      <c r="M836" s="326"/>
      <c r="N836" s="326"/>
      <c r="O836" s="317"/>
      <c r="P836" s="317"/>
      <c r="Q836" s="317"/>
      <c r="R836" s="326"/>
      <c r="S836" s="317"/>
      <c r="T836" s="317"/>
      <c r="U836" s="317"/>
      <c r="V836" s="317"/>
      <c r="W836" s="317"/>
      <c r="X836" s="317"/>
      <c r="Y836" s="317"/>
      <c r="Z836" s="317"/>
    </row>
    <row r="837" ht="12.75" customHeight="1">
      <c r="A837" s="317"/>
      <c r="B837" s="317"/>
      <c r="C837" s="386"/>
      <c r="D837" s="386"/>
      <c r="E837" s="386"/>
      <c r="F837" s="317"/>
      <c r="G837" s="317"/>
      <c r="H837" s="317"/>
      <c r="I837" s="317"/>
      <c r="J837" s="320"/>
      <c r="K837" s="317"/>
      <c r="L837" s="317"/>
      <c r="M837" s="326"/>
      <c r="N837" s="326"/>
      <c r="O837" s="317"/>
      <c r="P837" s="317"/>
      <c r="Q837" s="317"/>
      <c r="R837" s="326"/>
      <c r="S837" s="317"/>
      <c r="T837" s="317"/>
      <c r="U837" s="317"/>
      <c r="V837" s="317"/>
      <c r="W837" s="317"/>
      <c r="X837" s="317"/>
      <c r="Y837" s="317"/>
      <c r="Z837" s="317"/>
    </row>
    <row r="838" ht="12.75" customHeight="1">
      <c r="A838" s="317"/>
      <c r="B838" s="317"/>
      <c r="C838" s="386"/>
      <c r="D838" s="386"/>
      <c r="E838" s="386"/>
      <c r="F838" s="317"/>
      <c r="G838" s="317"/>
      <c r="H838" s="317"/>
      <c r="I838" s="317"/>
      <c r="J838" s="320"/>
      <c r="K838" s="317"/>
      <c r="L838" s="317"/>
      <c r="M838" s="326"/>
      <c r="N838" s="326"/>
      <c r="O838" s="317"/>
      <c r="P838" s="317"/>
      <c r="Q838" s="317"/>
      <c r="R838" s="326"/>
      <c r="S838" s="317"/>
      <c r="T838" s="317"/>
      <c r="U838" s="317"/>
      <c r="V838" s="317"/>
      <c r="W838" s="317"/>
      <c r="X838" s="317"/>
      <c r="Y838" s="317"/>
      <c r="Z838" s="317"/>
    </row>
    <row r="839" ht="12.75" customHeight="1">
      <c r="A839" s="317"/>
      <c r="B839" s="317"/>
      <c r="C839" s="386"/>
      <c r="D839" s="386"/>
      <c r="E839" s="386"/>
      <c r="F839" s="317"/>
      <c r="G839" s="317"/>
      <c r="H839" s="317"/>
      <c r="I839" s="317"/>
      <c r="J839" s="320"/>
      <c r="K839" s="317"/>
      <c r="L839" s="317"/>
      <c r="M839" s="326"/>
      <c r="N839" s="326"/>
      <c r="O839" s="317"/>
      <c r="P839" s="317"/>
      <c r="Q839" s="317"/>
      <c r="R839" s="326"/>
      <c r="S839" s="317"/>
      <c r="T839" s="317"/>
      <c r="U839" s="317"/>
      <c r="V839" s="317"/>
      <c r="W839" s="317"/>
      <c r="X839" s="317"/>
      <c r="Y839" s="317"/>
      <c r="Z839" s="317"/>
    </row>
    <row r="840" ht="12.75" customHeight="1">
      <c r="A840" s="317"/>
      <c r="B840" s="317"/>
      <c r="C840" s="386"/>
      <c r="D840" s="386"/>
      <c r="E840" s="386"/>
      <c r="F840" s="317"/>
      <c r="G840" s="317"/>
      <c r="H840" s="317"/>
      <c r="I840" s="317"/>
      <c r="J840" s="320"/>
      <c r="K840" s="317"/>
      <c r="L840" s="317"/>
      <c r="M840" s="326"/>
      <c r="N840" s="326"/>
      <c r="O840" s="317"/>
      <c r="P840" s="317"/>
      <c r="Q840" s="317"/>
      <c r="R840" s="326"/>
      <c r="S840" s="317"/>
      <c r="T840" s="317"/>
      <c r="U840" s="317"/>
      <c r="V840" s="317"/>
      <c r="W840" s="317"/>
      <c r="X840" s="317"/>
      <c r="Y840" s="317"/>
      <c r="Z840" s="317"/>
    </row>
    <row r="841" ht="12.75" customHeight="1">
      <c r="A841" s="317"/>
      <c r="B841" s="317"/>
      <c r="C841" s="386"/>
      <c r="D841" s="386"/>
      <c r="E841" s="386"/>
      <c r="F841" s="317"/>
      <c r="G841" s="317"/>
      <c r="H841" s="317"/>
      <c r="I841" s="317"/>
      <c r="J841" s="320"/>
      <c r="K841" s="317"/>
      <c r="L841" s="317"/>
      <c r="M841" s="326"/>
      <c r="N841" s="326"/>
      <c r="O841" s="317"/>
      <c r="P841" s="317"/>
      <c r="Q841" s="317"/>
      <c r="R841" s="326"/>
      <c r="S841" s="317"/>
      <c r="T841" s="317"/>
      <c r="U841" s="317"/>
      <c r="V841" s="317"/>
      <c r="W841" s="317"/>
      <c r="X841" s="317"/>
      <c r="Y841" s="317"/>
      <c r="Z841" s="317"/>
    </row>
    <row r="842" ht="12.75" customHeight="1">
      <c r="A842" s="317"/>
      <c r="B842" s="317"/>
      <c r="C842" s="386"/>
      <c r="D842" s="386"/>
      <c r="E842" s="386"/>
      <c r="F842" s="317"/>
      <c r="G842" s="317"/>
      <c r="H842" s="317"/>
      <c r="I842" s="317"/>
      <c r="J842" s="320"/>
      <c r="K842" s="317"/>
      <c r="L842" s="317"/>
      <c r="M842" s="326"/>
      <c r="N842" s="326"/>
      <c r="O842" s="317"/>
      <c r="P842" s="317"/>
      <c r="Q842" s="317"/>
      <c r="R842" s="326"/>
      <c r="S842" s="317"/>
      <c r="T842" s="317"/>
      <c r="U842" s="317"/>
      <c r="V842" s="317"/>
      <c r="W842" s="317"/>
      <c r="X842" s="317"/>
      <c r="Y842" s="317"/>
      <c r="Z842" s="317"/>
    </row>
    <row r="843" ht="12.75" customHeight="1">
      <c r="A843" s="317"/>
      <c r="B843" s="317"/>
      <c r="C843" s="386"/>
      <c r="D843" s="386"/>
      <c r="E843" s="386"/>
      <c r="F843" s="317"/>
      <c r="G843" s="317"/>
      <c r="H843" s="317"/>
      <c r="I843" s="317"/>
      <c r="J843" s="320"/>
      <c r="K843" s="317"/>
      <c r="L843" s="317"/>
      <c r="M843" s="326"/>
      <c r="N843" s="326"/>
      <c r="O843" s="317"/>
      <c r="P843" s="317"/>
      <c r="Q843" s="317"/>
      <c r="R843" s="326"/>
      <c r="S843" s="317"/>
      <c r="T843" s="317"/>
      <c r="U843" s="317"/>
      <c r="V843" s="317"/>
      <c r="W843" s="317"/>
      <c r="X843" s="317"/>
      <c r="Y843" s="317"/>
      <c r="Z843" s="317"/>
    </row>
    <row r="844" ht="12.75" customHeight="1">
      <c r="A844" s="317"/>
      <c r="B844" s="317"/>
      <c r="C844" s="386"/>
      <c r="D844" s="386"/>
      <c r="E844" s="386"/>
      <c r="F844" s="317"/>
      <c r="G844" s="317"/>
      <c r="H844" s="317"/>
      <c r="I844" s="317"/>
      <c r="J844" s="320"/>
      <c r="K844" s="317"/>
      <c r="L844" s="317"/>
      <c r="M844" s="326"/>
      <c r="N844" s="326"/>
      <c r="O844" s="317"/>
      <c r="P844" s="317"/>
      <c r="Q844" s="317"/>
      <c r="R844" s="326"/>
      <c r="S844" s="317"/>
      <c r="T844" s="317"/>
      <c r="U844" s="317"/>
      <c r="V844" s="317"/>
      <c r="W844" s="317"/>
      <c r="X844" s="317"/>
      <c r="Y844" s="317"/>
      <c r="Z844" s="317"/>
    </row>
    <row r="845" ht="12.75" customHeight="1">
      <c r="A845" s="317"/>
      <c r="B845" s="317"/>
      <c r="C845" s="386"/>
      <c r="D845" s="386"/>
      <c r="E845" s="386"/>
      <c r="F845" s="317"/>
      <c r="G845" s="317"/>
      <c r="H845" s="317"/>
      <c r="I845" s="317"/>
      <c r="J845" s="320"/>
      <c r="K845" s="317"/>
      <c r="L845" s="317"/>
      <c r="M845" s="326"/>
      <c r="N845" s="326"/>
      <c r="O845" s="317"/>
      <c r="P845" s="317"/>
      <c r="Q845" s="317"/>
      <c r="R845" s="326"/>
      <c r="S845" s="317"/>
      <c r="T845" s="317"/>
      <c r="U845" s="317"/>
      <c r="V845" s="317"/>
      <c r="W845" s="317"/>
      <c r="X845" s="317"/>
      <c r="Y845" s="317"/>
      <c r="Z845" s="317"/>
    </row>
    <row r="846" ht="12.75" customHeight="1">
      <c r="A846" s="317"/>
      <c r="B846" s="317"/>
      <c r="C846" s="386"/>
      <c r="D846" s="386"/>
      <c r="E846" s="386"/>
      <c r="F846" s="317"/>
      <c r="G846" s="317"/>
      <c r="H846" s="317"/>
      <c r="I846" s="317"/>
      <c r="J846" s="320"/>
      <c r="K846" s="317"/>
      <c r="L846" s="317"/>
      <c r="M846" s="326"/>
      <c r="N846" s="326"/>
      <c r="O846" s="317"/>
      <c r="P846" s="317"/>
      <c r="Q846" s="317"/>
      <c r="R846" s="326"/>
      <c r="S846" s="317"/>
      <c r="T846" s="317"/>
      <c r="U846" s="317"/>
      <c r="V846" s="317"/>
      <c r="W846" s="317"/>
      <c r="X846" s="317"/>
      <c r="Y846" s="317"/>
      <c r="Z846" s="317"/>
    </row>
    <row r="847" ht="12.75" customHeight="1">
      <c r="A847" s="317"/>
      <c r="B847" s="317"/>
      <c r="C847" s="386"/>
      <c r="D847" s="386"/>
      <c r="E847" s="386"/>
      <c r="F847" s="317"/>
      <c r="G847" s="317"/>
      <c r="H847" s="317"/>
      <c r="I847" s="317"/>
      <c r="J847" s="320"/>
      <c r="K847" s="317"/>
      <c r="L847" s="317"/>
      <c r="M847" s="326"/>
      <c r="N847" s="326"/>
      <c r="O847" s="317"/>
      <c r="P847" s="317"/>
      <c r="Q847" s="317"/>
      <c r="R847" s="326"/>
      <c r="S847" s="317"/>
      <c r="T847" s="317"/>
      <c r="U847" s="317"/>
      <c r="V847" s="317"/>
      <c r="W847" s="317"/>
      <c r="X847" s="317"/>
      <c r="Y847" s="317"/>
      <c r="Z847" s="317"/>
    </row>
    <row r="848" ht="12.75" customHeight="1">
      <c r="A848" s="317"/>
      <c r="B848" s="317"/>
      <c r="C848" s="386"/>
      <c r="D848" s="386"/>
      <c r="E848" s="386"/>
      <c r="F848" s="317"/>
      <c r="G848" s="317"/>
      <c r="H848" s="317"/>
      <c r="I848" s="317"/>
      <c r="J848" s="320"/>
      <c r="K848" s="317"/>
      <c r="L848" s="317"/>
      <c r="M848" s="326"/>
      <c r="N848" s="326"/>
      <c r="O848" s="317"/>
      <c r="P848" s="317"/>
      <c r="Q848" s="317"/>
      <c r="R848" s="326"/>
      <c r="S848" s="317"/>
      <c r="T848" s="317"/>
      <c r="U848" s="317"/>
      <c r="V848" s="317"/>
      <c r="W848" s="317"/>
      <c r="X848" s="317"/>
      <c r="Y848" s="317"/>
      <c r="Z848" s="317"/>
    </row>
    <row r="849" ht="12.75" customHeight="1">
      <c r="A849" s="317"/>
      <c r="B849" s="317"/>
      <c r="C849" s="386"/>
      <c r="D849" s="386"/>
      <c r="E849" s="386"/>
      <c r="F849" s="317"/>
      <c r="G849" s="317"/>
      <c r="H849" s="317"/>
      <c r="I849" s="317"/>
      <c r="J849" s="320"/>
      <c r="K849" s="317"/>
      <c r="L849" s="317"/>
      <c r="M849" s="326"/>
      <c r="N849" s="326"/>
      <c r="O849" s="317"/>
      <c r="P849" s="317"/>
      <c r="Q849" s="317"/>
      <c r="R849" s="326"/>
      <c r="S849" s="317"/>
      <c r="T849" s="317"/>
      <c r="U849" s="317"/>
      <c r="V849" s="317"/>
      <c r="W849" s="317"/>
      <c r="X849" s="317"/>
      <c r="Y849" s="317"/>
      <c r="Z849" s="317"/>
    </row>
    <row r="850" ht="12.75" customHeight="1">
      <c r="A850" s="317"/>
      <c r="B850" s="317"/>
      <c r="C850" s="386"/>
      <c r="D850" s="386"/>
      <c r="E850" s="386"/>
      <c r="F850" s="317"/>
      <c r="G850" s="317"/>
      <c r="H850" s="317"/>
      <c r="I850" s="317"/>
      <c r="J850" s="320"/>
      <c r="K850" s="317"/>
      <c r="L850" s="317"/>
      <c r="M850" s="326"/>
      <c r="N850" s="326"/>
      <c r="O850" s="317"/>
      <c r="P850" s="317"/>
      <c r="Q850" s="317"/>
      <c r="R850" s="326"/>
      <c r="S850" s="317"/>
      <c r="T850" s="317"/>
      <c r="U850" s="317"/>
      <c r="V850" s="317"/>
      <c r="W850" s="317"/>
      <c r="X850" s="317"/>
      <c r="Y850" s="317"/>
      <c r="Z850" s="317"/>
    </row>
    <row r="851" ht="12.75" customHeight="1">
      <c r="A851" s="317"/>
      <c r="B851" s="317"/>
      <c r="C851" s="386"/>
      <c r="D851" s="386"/>
      <c r="E851" s="386"/>
      <c r="F851" s="317"/>
      <c r="G851" s="317"/>
      <c r="H851" s="317"/>
      <c r="I851" s="317"/>
      <c r="J851" s="320"/>
      <c r="K851" s="317"/>
      <c r="L851" s="317"/>
      <c r="M851" s="326"/>
      <c r="N851" s="326"/>
      <c r="O851" s="317"/>
      <c r="P851" s="317"/>
      <c r="Q851" s="317"/>
      <c r="R851" s="326"/>
      <c r="S851" s="317"/>
      <c r="T851" s="317"/>
      <c r="U851" s="317"/>
      <c r="V851" s="317"/>
      <c r="W851" s="317"/>
      <c r="X851" s="317"/>
      <c r="Y851" s="317"/>
      <c r="Z851" s="317"/>
    </row>
    <row r="852" ht="12.75" customHeight="1">
      <c r="A852" s="317"/>
      <c r="B852" s="317"/>
      <c r="C852" s="386"/>
      <c r="D852" s="386"/>
      <c r="E852" s="386"/>
      <c r="F852" s="317"/>
      <c r="G852" s="317"/>
      <c r="H852" s="317"/>
      <c r="I852" s="317"/>
      <c r="J852" s="320"/>
      <c r="K852" s="317"/>
      <c r="L852" s="317"/>
      <c r="M852" s="326"/>
      <c r="N852" s="326"/>
      <c r="O852" s="317"/>
      <c r="P852" s="317"/>
      <c r="Q852" s="317"/>
      <c r="R852" s="326"/>
      <c r="S852" s="317"/>
      <c r="T852" s="317"/>
      <c r="U852" s="317"/>
      <c r="V852" s="317"/>
      <c r="W852" s="317"/>
      <c r="X852" s="317"/>
      <c r="Y852" s="317"/>
      <c r="Z852" s="317"/>
    </row>
    <row r="853" ht="12.75" customHeight="1">
      <c r="A853" s="317"/>
      <c r="B853" s="317"/>
      <c r="C853" s="386"/>
      <c r="D853" s="386"/>
      <c r="E853" s="386"/>
      <c r="F853" s="317"/>
      <c r="G853" s="317"/>
      <c r="H853" s="317"/>
      <c r="I853" s="317"/>
      <c r="J853" s="320"/>
      <c r="K853" s="317"/>
      <c r="L853" s="317"/>
      <c r="M853" s="326"/>
      <c r="N853" s="326"/>
      <c r="O853" s="317"/>
      <c r="P853" s="317"/>
      <c r="Q853" s="317"/>
      <c r="R853" s="326"/>
      <c r="S853" s="317"/>
      <c r="T853" s="317"/>
      <c r="U853" s="317"/>
      <c r="V853" s="317"/>
      <c r="W853" s="317"/>
      <c r="X853" s="317"/>
      <c r="Y853" s="317"/>
      <c r="Z853" s="317"/>
    </row>
    <row r="854" ht="12.75" customHeight="1">
      <c r="A854" s="317"/>
      <c r="B854" s="317"/>
      <c r="C854" s="386"/>
      <c r="D854" s="386"/>
      <c r="E854" s="386"/>
      <c r="F854" s="317"/>
      <c r="G854" s="317"/>
      <c r="H854" s="317"/>
      <c r="I854" s="317"/>
      <c r="J854" s="320"/>
      <c r="K854" s="317"/>
      <c r="L854" s="317"/>
      <c r="M854" s="326"/>
      <c r="N854" s="326"/>
      <c r="O854" s="317"/>
      <c r="P854" s="317"/>
      <c r="Q854" s="317"/>
      <c r="R854" s="326"/>
      <c r="S854" s="317"/>
      <c r="T854" s="317"/>
      <c r="U854" s="317"/>
      <c r="V854" s="317"/>
      <c r="W854" s="317"/>
      <c r="X854" s="317"/>
      <c r="Y854" s="317"/>
      <c r="Z854" s="317"/>
    </row>
    <row r="855" ht="12.75" customHeight="1">
      <c r="A855" s="317"/>
      <c r="B855" s="317"/>
      <c r="C855" s="386"/>
      <c r="D855" s="386"/>
      <c r="E855" s="386"/>
      <c r="F855" s="317"/>
      <c r="G855" s="317"/>
      <c r="H855" s="317"/>
      <c r="I855" s="317"/>
      <c r="J855" s="320"/>
      <c r="K855" s="317"/>
      <c r="L855" s="317"/>
      <c r="M855" s="326"/>
      <c r="N855" s="326"/>
      <c r="O855" s="317"/>
      <c r="P855" s="317"/>
      <c r="Q855" s="317"/>
      <c r="R855" s="326"/>
      <c r="S855" s="317"/>
      <c r="T855" s="317"/>
      <c r="U855" s="317"/>
      <c r="V855" s="317"/>
      <c r="W855" s="317"/>
      <c r="X855" s="317"/>
      <c r="Y855" s="317"/>
      <c r="Z855" s="317"/>
    </row>
    <row r="856" ht="12.75" customHeight="1">
      <c r="A856" s="317"/>
      <c r="B856" s="317"/>
      <c r="C856" s="386"/>
      <c r="D856" s="386"/>
      <c r="E856" s="386"/>
      <c r="F856" s="317"/>
      <c r="G856" s="317"/>
      <c r="H856" s="317"/>
      <c r="I856" s="317"/>
      <c r="J856" s="320"/>
      <c r="K856" s="317"/>
      <c r="L856" s="317"/>
      <c r="M856" s="326"/>
      <c r="N856" s="326"/>
      <c r="O856" s="317"/>
      <c r="P856" s="317"/>
      <c r="Q856" s="317"/>
      <c r="R856" s="326"/>
      <c r="S856" s="317"/>
      <c r="T856" s="317"/>
      <c r="U856" s="317"/>
      <c r="V856" s="317"/>
      <c r="W856" s="317"/>
      <c r="X856" s="317"/>
      <c r="Y856" s="317"/>
      <c r="Z856" s="317"/>
    </row>
    <row r="857" ht="12.75" customHeight="1">
      <c r="A857" s="317"/>
      <c r="B857" s="317"/>
      <c r="C857" s="386"/>
      <c r="D857" s="386"/>
      <c r="E857" s="386"/>
      <c r="F857" s="317"/>
      <c r="G857" s="317"/>
      <c r="H857" s="317"/>
      <c r="I857" s="317"/>
      <c r="J857" s="320"/>
      <c r="K857" s="317"/>
      <c r="L857" s="317"/>
      <c r="M857" s="326"/>
      <c r="N857" s="326"/>
      <c r="O857" s="317"/>
      <c r="P857" s="317"/>
      <c r="Q857" s="317"/>
      <c r="R857" s="326"/>
      <c r="S857" s="317"/>
      <c r="T857" s="317"/>
      <c r="U857" s="317"/>
      <c r="V857" s="317"/>
      <c r="W857" s="317"/>
      <c r="X857" s="317"/>
      <c r="Y857" s="317"/>
      <c r="Z857" s="317"/>
    </row>
    <row r="858" ht="12.75" customHeight="1">
      <c r="A858" s="317"/>
      <c r="B858" s="317"/>
      <c r="C858" s="386"/>
      <c r="D858" s="386"/>
      <c r="E858" s="386"/>
      <c r="F858" s="317"/>
      <c r="G858" s="317"/>
      <c r="H858" s="317"/>
      <c r="I858" s="317"/>
      <c r="J858" s="320"/>
      <c r="K858" s="317"/>
      <c r="L858" s="317"/>
      <c r="M858" s="326"/>
      <c r="N858" s="326"/>
      <c r="O858" s="317"/>
      <c r="P858" s="317"/>
      <c r="Q858" s="317"/>
      <c r="R858" s="326"/>
      <c r="S858" s="317"/>
      <c r="T858" s="317"/>
      <c r="U858" s="317"/>
      <c r="V858" s="317"/>
      <c r="W858" s="317"/>
      <c r="X858" s="317"/>
      <c r="Y858" s="317"/>
      <c r="Z858" s="317"/>
    </row>
    <row r="859" ht="12.75" customHeight="1">
      <c r="A859" s="317"/>
      <c r="B859" s="317"/>
      <c r="C859" s="386"/>
      <c r="D859" s="386"/>
      <c r="E859" s="386"/>
      <c r="F859" s="317"/>
      <c r="G859" s="317"/>
      <c r="H859" s="317"/>
      <c r="I859" s="317"/>
      <c r="J859" s="320"/>
      <c r="K859" s="317"/>
      <c r="L859" s="317"/>
      <c r="M859" s="326"/>
      <c r="N859" s="326"/>
      <c r="O859" s="317"/>
      <c r="P859" s="317"/>
      <c r="Q859" s="317"/>
      <c r="R859" s="326"/>
      <c r="S859" s="317"/>
      <c r="T859" s="317"/>
      <c r="U859" s="317"/>
      <c r="V859" s="317"/>
      <c r="W859" s="317"/>
      <c r="X859" s="317"/>
      <c r="Y859" s="317"/>
      <c r="Z859" s="317"/>
    </row>
    <row r="860" ht="12.75" customHeight="1">
      <c r="A860" s="317"/>
      <c r="B860" s="317"/>
      <c r="C860" s="386"/>
      <c r="D860" s="386"/>
      <c r="E860" s="386"/>
      <c r="F860" s="317"/>
      <c r="G860" s="317"/>
      <c r="H860" s="317"/>
      <c r="I860" s="317"/>
      <c r="J860" s="320"/>
      <c r="K860" s="317"/>
      <c r="L860" s="317"/>
      <c r="M860" s="326"/>
      <c r="N860" s="326"/>
      <c r="O860" s="317"/>
      <c r="P860" s="317"/>
      <c r="Q860" s="317"/>
      <c r="R860" s="326"/>
      <c r="S860" s="317"/>
      <c r="T860" s="317"/>
      <c r="U860" s="317"/>
      <c r="V860" s="317"/>
      <c r="W860" s="317"/>
      <c r="X860" s="317"/>
      <c r="Y860" s="317"/>
      <c r="Z860" s="317"/>
    </row>
    <row r="861" ht="12.75" customHeight="1">
      <c r="A861" s="317"/>
      <c r="B861" s="317"/>
      <c r="C861" s="386"/>
      <c r="D861" s="386"/>
      <c r="E861" s="386"/>
      <c r="F861" s="317"/>
      <c r="G861" s="317"/>
      <c r="H861" s="317"/>
      <c r="I861" s="317"/>
      <c r="J861" s="320"/>
      <c r="K861" s="317"/>
      <c r="L861" s="317"/>
      <c r="M861" s="326"/>
      <c r="N861" s="326"/>
      <c r="O861" s="317"/>
      <c r="P861" s="317"/>
      <c r="Q861" s="317"/>
      <c r="R861" s="326"/>
      <c r="S861" s="317"/>
      <c r="T861" s="317"/>
      <c r="U861" s="317"/>
      <c r="V861" s="317"/>
      <c r="W861" s="317"/>
      <c r="X861" s="317"/>
      <c r="Y861" s="317"/>
      <c r="Z861" s="317"/>
    </row>
    <row r="862" ht="12.75" customHeight="1">
      <c r="A862" s="317"/>
      <c r="B862" s="317"/>
      <c r="C862" s="386"/>
      <c r="D862" s="386"/>
      <c r="E862" s="386"/>
      <c r="F862" s="317"/>
      <c r="G862" s="317"/>
      <c r="H862" s="317"/>
      <c r="I862" s="317"/>
      <c r="J862" s="320"/>
      <c r="K862" s="317"/>
      <c r="L862" s="317"/>
      <c r="M862" s="326"/>
      <c r="N862" s="326"/>
      <c r="O862" s="317"/>
      <c r="P862" s="317"/>
      <c r="Q862" s="317"/>
      <c r="R862" s="326"/>
      <c r="S862" s="317"/>
      <c r="T862" s="317"/>
      <c r="U862" s="317"/>
      <c r="V862" s="317"/>
      <c r="W862" s="317"/>
      <c r="X862" s="317"/>
      <c r="Y862" s="317"/>
      <c r="Z862" s="317"/>
    </row>
    <row r="863" ht="12.75" customHeight="1">
      <c r="A863" s="317"/>
      <c r="B863" s="317"/>
      <c r="C863" s="386"/>
      <c r="D863" s="386"/>
      <c r="E863" s="386"/>
      <c r="F863" s="317"/>
      <c r="G863" s="317"/>
      <c r="H863" s="317"/>
      <c r="I863" s="317"/>
      <c r="J863" s="320"/>
      <c r="K863" s="317"/>
      <c r="L863" s="317"/>
      <c r="M863" s="326"/>
      <c r="N863" s="326"/>
      <c r="O863" s="317"/>
      <c r="P863" s="317"/>
      <c r="Q863" s="317"/>
      <c r="R863" s="326"/>
      <c r="S863" s="317"/>
      <c r="T863" s="317"/>
      <c r="U863" s="317"/>
      <c r="V863" s="317"/>
      <c r="W863" s="317"/>
      <c r="X863" s="317"/>
      <c r="Y863" s="317"/>
      <c r="Z863" s="317"/>
    </row>
    <row r="864" ht="12.75" customHeight="1">
      <c r="A864" s="317"/>
      <c r="B864" s="317"/>
      <c r="C864" s="386"/>
      <c r="D864" s="386"/>
      <c r="E864" s="386"/>
      <c r="F864" s="317"/>
      <c r="G864" s="317"/>
      <c r="H864" s="317"/>
      <c r="I864" s="317"/>
      <c r="J864" s="320"/>
      <c r="K864" s="317"/>
      <c r="L864" s="317"/>
      <c r="M864" s="326"/>
      <c r="N864" s="326"/>
      <c r="O864" s="317"/>
      <c r="P864" s="317"/>
      <c r="Q864" s="317"/>
      <c r="R864" s="326"/>
      <c r="S864" s="317"/>
      <c r="T864" s="317"/>
      <c r="U864" s="317"/>
      <c r="V864" s="317"/>
      <c r="W864" s="317"/>
      <c r="X864" s="317"/>
      <c r="Y864" s="317"/>
      <c r="Z864" s="317"/>
    </row>
    <row r="865" ht="12.75" customHeight="1">
      <c r="A865" s="317"/>
      <c r="B865" s="317"/>
      <c r="C865" s="386"/>
      <c r="D865" s="386"/>
      <c r="E865" s="386"/>
      <c r="F865" s="317"/>
      <c r="G865" s="317"/>
      <c r="H865" s="317"/>
      <c r="I865" s="317"/>
      <c r="J865" s="320"/>
      <c r="K865" s="317"/>
      <c r="L865" s="317"/>
      <c r="M865" s="326"/>
      <c r="N865" s="326"/>
      <c r="O865" s="317"/>
      <c r="P865" s="317"/>
      <c r="Q865" s="317"/>
      <c r="R865" s="326"/>
      <c r="S865" s="317"/>
      <c r="T865" s="317"/>
      <c r="U865" s="317"/>
      <c r="V865" s="317"/>
      <c r="W865" s="317"/>
      <c r="X865" s="317"/>
      <c r="Y865" s="317"/>
      <c r="Z865" s="317"/>
    </row>
    <row r="866" ht="12.75" customHeight="1">
      <c r="A866" s="317"/>
      <c r="B866" s="317"/>
      <c r="C866" s="386"/>
      <c r="D866" s="386"/>
      <c r="E866" s="386"/>
      <c r="F866" s="317"/>
      <c r="G866" s="317"/>
      <c r="H866" s="317"/>
      <c r="I866" s="317"/>
      <c r="J866" s="320"/>
      <c r="K866" s="317"/>
      <c r="L866" s="317"/>
      <c r="M866" s="326"/>
      <c r="N866" s="326"/>
      <c r="O866" s="317"/>
      <c r="P866" s="317"/>
      <c r="Q866" s="317"/>
      <c r="R866" s="326"/>
      <c r="S866" s="317"/>
      <c r="T866" s="317"/>
      <c r="U866" s="317"/>
      <c r="V866" s="317"/>
      <c r="W866" s="317"/>
      <c r="X866" s="317"/>
      <c r="Y866" s="317"/>
      <c r="Z866" s="317"/>
    </row>
    <row r="867" ht="12.75" customHeight="1">
      <c r="A867" s="317"/>
      <c r="B867" s="317"/>
      <c r="C867" s="386"/>
      <c r="D867" s="386"/>
      <c r="E867" s="386"/>
      <c r="F867" s="317"/>
      <c r="G867" s="317"/>
      <c r="H867" s="317"/>
      <c r="I867" s="317"/>
      <c r="J867" s="320"/>
      <c r="K867" s="317"/>
      <c r="L867" s="317"/>
      <c r="M867" s="326"/>
      <c r="N867" s="326"/>
      <c r="O867" s="317"/>
      <c r="P867" s="317"/>
      <c r="Q867" s="317"/>
      <c r="R867" s="326"/>
      <c r="S867" s="317"/>
      <c r="T867" s="317"/>
      <c r="U867" s="317"/>
      <c r="V867" s="317"/>
      <c r="W867" s="317"/>
      <c r="X867" s="317"/>
      <c r="Y867" s="317"/>
      <c r="Z867" s="317"/>
    </row>
    <row r="868" ht="12.75" customHeight="1">
      <c r="A868" s="317"/>
      <c r="B868" s="317"/>
      <c r="C868" s="386"/>
      <c r="D868" s="386"/>
      <c r="E868" s="386"/>
      <c r="F868" s="317"/>
      <c r="G868" s="317"/>
      <c r="H868" s="317"/>
      <c r="I868" s="317"/>
      <c r="J868" s="320"/>
      <c r="K868" s="317"/>
      <c r="L868" s="317"/>
      <c r="M868" s="326"/>
      <c r="N868" s="326"/>
      <c r="O868" s="317"/>
      <c r="P868" s="317"/>
      <c r="Q868" s="317"/>
      <c r="R868" s="326"/>
      <c r="S868" s="317"/>
      <c r="T868" s="317"/>
      <c r="U868" s="317"/>
      <c r="V868" s="317"/>
      <c r="W868" s="317"/>
      <c r="X868" s="317"/>
      <c r="Y868" s="317"/>
      <c r="Z868" s="317"/>
    </row>
    <row r="869" ht="12.75" customHeight="1">
      <c r="A869" s="317"/>
      <c r="B869" s="317"/>
      <c r="C869" s="386"/>
      <c r="D869" s="386"/>
      <c r="E869" s="386"/>
      <c r="F869" s="317"/>
      <c r="G869" s="317"/>
      <c r="H869" s="317"/>
      <c r="I869" s="317"/>
      <c r="J869" s="320"/>
      <c r="K869" s="317"/>
      <c r="L869" s="317"/>
      <c r="M869" s="326"/>
      <c r="N869" s="326"/>
      <c r="O869" s="317"/>
      <c r="P869" s="317"/>
      <c r="Q869" s="317"/>
      <c r="R869" s="326"/>
      <c r="S869" s="317"/>
      <c r="T869" s="317"/>
      <c r="U869" s="317"/>
      <c r="V869" s="317"/>
      <c r="W869" s="317"/>
      <c r="X869" s="317"/>
      <c r="Y869" s="317"/>
      <c r="Z869" s="317"/>
    </row>
    <row r="870" ht="12.75" customHeight="1">
      <c r="A870" s="317"/>
      <c r="B870" s="317"/>
      <c r="C870" s="386"/>
      <c r="D870" s="386"/>
      <c r="E870" s="386"/>
      <c r="F870" s="317"/>
      <c r="G870" s="317"/>
      <c r="H870" s="317"/>
      <c r="I870" s="317"/>
      <c r="J870" s="320"/>
      <c r="K870" s="317"/>
      <c r="L870" s="317"/>
      <c r="M870" s="326"/>
      <c r="N870" s="326"/>
      <c r="O870" s="317"/>
      <c r="P870" s="317"/>
      <c r="Q870" s="317"/>
      <c r="R870" s="326"/>
      <c r="S870" s="317"/>
      <c r="T870" s="317"/>
      <c r="U870" s="317"/>
      <c r="V870" s="317"/>
      <c r="W870" s="317"/>
      <c r="X870" s="317"/>
      <c r="Y870" s="317"/>
      <c r="Z870" s="317"/>
    </row>
    <row r="871" ht="12.75" customHeight="1">
      <c r="A871" s="317"/>
      <c r="B871" s="317"/>
      <c r="C871" s="386"/>
      <c r="D871" s="386"/>
      <c r="E871" s="386"/>
      <c r="F871" s="317"/>
      <c r="G871" s="317"/>
      <c r="H871" s="317"/>
      <c r="I871" s="317"/>
      <c r="J871" s="320"/>
      <c r="K871" s="317"/>
      <c r="L871" s="317"/>
      <c r="M871" s="326"/>
      <c r="N871" s="326"/>
      <c r="O871" s="317"/>
      <c r="P871" s="317"/>
      <c r="Q871" s="317"/>
      <c r="R871" s="326"/>
      <c r="S871" s="317"/>
      <c r="T871" s="317"/>
      <c r="U871" s="317"/>
      <c r="V871" s="317"/>
      <c r="W871" s="317"/>
      <c r="X871" s="317"/>
      <c r="Y871" s="317"/>
      <c r="Z871" s="317"/>
    </row>
    <row r="872" ht="12.75" customHeight="1">
      <c r="A872" s="317"/>
      <c r="B872" s="317"/>
      <c r="C872" s="386"/>
      <c r="D872" s="386"/>
      <c r="E872" s="386"/>
      <c r="F872" s="317"/>
      <c r="G872" s="317"/>
      <c r="H872" s="317"/>
      <c r="I872" s="317"/>
      <c r="J872" s="320"/>
      <c r="K872" s="317"/>
      <c r="L872" s="317"/>
      <c r="M872" s="326"/>
      <c r="N872" s="326"/>
      <c r="O872" s="317"/>
      <c r="P872" s="317"/>
      <c r="Q872" s="317"/>
      <c r="R872" s="326"/>
      <c r="S872" s="317"/>
      <c r="T872" s="317"/>
      <c r="U872" s="317"/>
      <c r="V872" s="317"/>
      <c r="W872" s="317"/>
      <c r="X872" s="317"/>
      <c r="Y872" s="317"/>
      <c r="Z872" s="317"/>
    </row>
    <row r="873" ht="12.75" customHeight="1">
      <c r="A873" s="317"/>
      <c r="B873" s="317"/>
      <c r="C873" s="386"/>
      <c r="D873" s="386"/>
      <c r="E873" s="386"/>
      <c r="F873" s="317"/>
      <c r="G873" s="317"/>
      <c r="H873" s="317"/>
      <c r="I873" s="317"/>
      <c r="J873" s="320"/>
      <c r="K873" s="317"/>
      <c r="L873" s="317"/>
      <c r="M873" s="326"/>
      <c r="N873" s="326"/>
      <c r="O873" s="317"/>
      <c r="P873" s="317"/>
      <c r="Q873" s="317"/>
      <c r="R873" s="326"/>
      <c r="S873" s="317"/>
      <c r="T873" s="317"/>
      <c r="U873" s="317"/>
      <c r="V873" s="317"/>
      <c r="W873" s="317"/>
      <c r="X873" s="317"/>
      <c r="Y873" s="317"/>
      <c r="Z873" s="317"/>
    </row>
    <row r="874" ht="12.75" customHeight="1">
      <c r="A874" s="317"/>
      <c r="B874" s="317"/>
      <c r="C874" s="386"/>
      <c r="D874" s="386"/>
      <c r="E874" s="386"/>
      <c r="F874" s="317"/>
      <c r="G874" s="317"/>
      <c r="H874" s="317"/>
      <c r="I874" s="317"/>
      <c r="J874" s="320"/>
      <c r="K874" s="317"/>
      <c r="L874" s="317"/>
      <c r="M874" s="326"/>
      <c r="N874" s="326"/>
      <c r="O874" s="317"/>
      <c r="P874" s="317"/>
      <c r="Q874" s="317"/>
      <c r="R874" s="326"/>
      <c r="S874" s="317"/>
      <c r="T874" s="317"/>
      <c r="U874" s="317"/>
      <c r="V874" s="317"/>
      <c r="W874" s="317"/>
      <c r="X874" s="317"/>
      <c r="Y874" s="317"/>
      <c r="Z874" s="317"/>
    </row>
    <row r="875" ht="12.75" customHeight="1">
      <c r="A875" s="317"/>
      <c r="B875" s="317"/>
      <c r="C875" s="386"/>
      <c r="D875" s="386"/>
      <c r="E875" s="386"/>
      <c r="F875" s="317"/>
      <c r="G875" s="317"/>
      <c r="H875" s="317"/>
      <c r="I875" s="317"/>
      <c r="J875" s="320"/>
      <c r="K875" s="317"/>
      <c r="L875" s="317"/>
      <c r="M875" s="326"/>
      <c r="N875" s="326"/>
      <c r="O875" s="317"/>
      <c r="P875" s="317"/>
      <c r="Q875" s="317"/>
      <c r="R875" s="326"/>
      <c r="S875" s="317"/>
      <c r="T875" s="317"/>
      <c r="U875" s="317"/>
      <c r="V875" s="317"/>
      <c r="W875" s="317"/>
      <c r="X875" s="317"/>
      <c r="Y875" s="317"/>
      <c r="Z875" s="317"/>
    </row>
    <row r="876" ht="12.75" customHeight="1">
      <c r="A876" s="317"/>
      <c r="B876" s="317"/>
      <c r="C876" s="386"/>
      <c r="D876" s="386"/>
      <c r="E876" s="386"/>
      <c r="F876" s="317"/>
      <c r="G876" s="317"/>
      <c r="H876" s="317"/>
      <c r="I876" s="317"/>
      <c r="J876" s="320"/>
      <c r="K876" s="317"/>
      <c r="L876" s="317"/>
      <c r="M876" s="326"/>
      <c r="N876" s="326"/>
      <c r="O876" s="317"/>
      <c r="P876" s="317"/>
      <c r="Q876" s="317"/>
      <c r="R876" s="326"/>
      <c r="S876" s="317"/>
      <c r="T876" s="317"/>
      <c r="U876" s="317"/>
      <c r="V876" s="317"/>
      <c r="W876" s="317"/>
      <c r="X876" s="317"/>
      <c r="Y876" s="317"/>
      <c r="Z876" s="317"/>
    </row>
    <row r="877" ht="12.75" customHeight="1">
      <c r="A877" s="317"/>
      <c r="B877" s="317"/>
      <c r="C877" s="386"/>
      <c r="D877" s="386"/>
      <c r="E877" s="386"/>
      <c r="F877" s="317"/>
      <c r="G877" s="317"/>
      <c r="H877" s="317"/>
      <c r="I877" s="317"/>
      <c r="J877" s="320"/>
      <c r="K877" s="317"/>
      <c r="L877" s="317"/>
      <c r="M877" s="326"/>
      <c r="N877" s="326"/>
      <c r="O877" s="317"/>
      <c r="P877" s="317"/>
      <c r="Q877" s="317"/>
      <c r="R877" s="326"/>
      <c r="S877" s="317"/>
      <c r="T877" s="317"/>
      <c r="U877" s="317"/>
      <c r="V877" s="317"/>
      <c r="W877" s="317"/>
      <c r="X877" s="317"/>
      <c r="Y877" s="317"/>
      <c r="Z877" s="317"/>
    </row>
    <row r="878" ht="12.75" customHeight="1">
      <c r="A878" s="317"/>
      <c r="B878" s="317"/>
      <c r="C878" s="386"/>
      <c r="D878" s="386"/>
      <c r="E878" s="386"/>
      <c r="F878" s="317"/>
      <c r="G878" s="317"/>
      <c r="H878" s="317"/>
      <c r="I878" s="317"/>
      <c r="J878" s="320"/>
      <c r="K878" s="317"/>
      <c r="L878" s="317"/>
      <c r="M878" s="326"/>
      <c r="N878" s="326"/>
      <c r="O878" s="317"/>
      <c r="P878" s="317"/>
      <c r="Q878" s="317"/>
      <c r="R878" s="326"/>
      <c r="S878" s="317"/>
      <c r="T878" s="317"/>
      <c r="U878" s="317"/>
      <c r="V878" s="317"/>
      <c r="W878" s="317"/>
      <c r="X878" s="317"/>
      <c r="Y878" s="317"/>
      <c r="Z878" s="317"/>
    </row>
    <row r="879" ht="12.75" customHeight="1">
      <c r="A879" s="317"/>
      <c r="B879" s="317"/>
      <c r="C879" s="386"/>
      <c r="D879" s="386"/>
      <c r="E879" s="386"/>
      <c r="F879" s="317"/>
      <c r="G879" s="317"/>
      <c r="H879" s="317"/>
      <c r="I879" s="317"/>
      <c r="J879" s="320"/>
      <c r="K879" s="317"/>
      <c r="L879" s="317"/>
      <c r="M879" s="326"/>
      <c r="N879" s="326"/>
      <c r="O879" s="317"/>
      <c r="P879" s="317"/>
      <c r="Q879" s="317"/>
      <c r="R879" s="326"/>
      <c r="S879" s="317"/>
      <c r="T879" s="317"/>
      <c r="U879" s="317"/>
      <c r="V879" s="317"/>
      <c r="W879" s="317"/>
      <c r="X879" s="317"/>
      <c r="Y879" s="317"/>
      <c r="Z879" s="317"/>
    </row>
    <row r="880" ht="12.75" customHeight="1">
      <c r="A880" s="317"/>
      <c r="B880" s="317"/>
      <c r="C880" s="386"/>
      <c r="D880" s="386"/>
      <c r="E880" s="386"/>
      <c r="F880" s="317"/>
      <c r="G880" s="317"/>
      <c r="H880" s="317"/>
      <c r="I880" s="317"/>
      <c r="J880" s="320"/>
      <c r="K880" s="317"/>
      <c r="L880" s="317"/>
      <c r="M880" s="326"/>
      <c r="N880" s="326"/>
      <c r="O880" s="317"/>
      <c r="P880" s="317"/>
      <c r="Q880" s="317"/>
      <c r="R880" s="326"/>
      <c r="S880" s="317"/>
      <c r="T880" s="317"/>
      <c r="U880" s="317"/>
      <c r="V880" s="317"/>
      <c r="W880" s="317"/>
      <c r="X880" s="317"/>
      <c r="Y880" s="317"/>
      <c r="Z880" s="317"/>
    </row>
    <row r="881" ht="12.75" customHeight="1">
      <c r="A881" s="317"/>
      <c r="B881" s="317"/>
      <c r="C881" s="386"/>
      <c r="D881" s="386"/>
      <c r="E881" s="386"/>
      <c r="F881" s="317"/>
      <c r="G881" s="317"/>
      <c r="H881" s="317"/>
      <c r="I881" s="317"/>
      <c r="J881" s="320"/>
      <c r="K881" s="317"/>
      <c r="L881" s="317"/>
      <c r="M881" s="326"/>
      <c r="N881" s="326"/>
      <c r="O881" s="317"/>
      <c r="P881" s="317"/>
      <c r="Q881" s="317"/>
      <c r="R881" s="326"/>
      <c r="S881" s="317"/>
      <c r="T881" s="317"/>
      <c r="U881" s="317"/>
      <c r="V881" s="317"/>
      <c r="W881" s="317"/>
      <c r="X881" s="317"/>
      <c r="Y881" s="317"/>
      <c r="Z881" s="317"/>
    </row>
    <row r="882" ht="12.75" customHeight="1">
      <c r="A882" s="317"/>
      <c r="B882" s="317"/>
      <c r="C882" s="386"/>
      <c r="D882" s="386"/>
      <c r="E882" s="386"/>
      <c r="F882" s="317"/>
      <c r="G882" s="317"/>
      <c r="H882" s="317"/>
      <c r="I882" s="317"/>
      <c r="J882" s="320"/>
      <c r="K882" s="317"/>
      <c r="L882" s="317"/>
      <c r="M882" s="326"/>
      <c r="N882" s="326"/>
      <c r="O882" s="317"/>
      <c r="P882" s="317"/>
      <c r="Q882" s="317"/>
      <c r="R882" s="326"/>
      <c r="S882" s="317"/>
      <c r="T882" s="317"/>
      <c r="U882" s="317"/>
      <c r="V882" s="317"/>
      <c r="W882" s="317"/>
      <c r="X882" s="317"/>
      <c r="Y882" s="317"/>
      <c r="Z882" s="317"/>
    </row>
    <row r="883" ht="12.75" customHeight="1">
      <c r="A883" s="317"/>
      <c r="B883" s="317"/>
      <c r="C883" s="386"/>
      <c r="D883" s="386"/>
      <c r="E883" s="386"/>
      <c r="F883" s="317"/>
      <c r="G883" s="317"/>
      <c r="H883" s="317"/>
      <c r="I883" s="317"/>
      <c r="J883" s="320"/>
      <c r="K883" s="317"/>
      <c r="L883" s="317"/>
      <c r="M883" s="326"/>
      <c r="N883" s="326"/>
      <c r="O883" s="317"/>
      <c r="P883" s="317"/>
      <c r="Q883" s="317"/>
      <c r="R883" s="326"/>
      <c r="S883" s="317"/>
      <c r="T883" s="317"/>
      <c r="U883" s="317"/>
      <c r="V883" s="317"/>
      <c r="W883" s="317"/>
      <c r="X883" s="317"/>
      <c r="Y883" s="317"/>
      <c r="Z883" s="317"/>
    </row>
    <row r="884" ht="12.75" customHeight="1">
      <c r="A884" s="317"/>
      <c r="B884" s="317"/>
      <c r="C884" s="386"/>
      <c r="D884" s="386"/>
      <c r="E884" s="386"/>
      <c r="F884" s="317"/>
      <c r="G884" s="317"/>
      <c r="H884" s="317"/>
      <c r="I884" s="317"/>
      <c r="J884" s="320"/>
      <c r="K884" s="317"/>
      <c r="L884" s="317"/>
      <c r="M884" s="326"/>
      <c r="N884" s="326"/>
      <c r="O884" s="317"/>
      <c r="P884" s="317"/>
      <c r="Q884" s="317"/>
      <c r="R884" s="326"/>
      <c r="S884" s="317"/>
      <c r="T884" s="317"/>
      <c r="U884" s="317"/>
      <c r="V884" s="317"/>
      <c r="W884" s="317"/>
      <c r="X884" s="317"/>
      <c r="Y884" s="317"/>
      <c r="Z884" s="317"/>
    </row>
    <row r="885" ht="12.75" customHeight="1">
      <c r="A885" s="317"/>
      <c r="B885" s="317"/>
      <c r="C885" s="386"/>
      <c r="D885" s="386"/>
      <c r="E885" s="386"/>
      <c r="F885" s="317"/>
      <c r="G885" s="317"/>
      <c r="H885" s="317"/>
      <c r="I885" s="317"/>
      <c r="J885" s="320"/>
      <c r="K885" s="317"/>
      <c r="L885" s="317"/>
      <c r="M885" s="326"/>
      <c r="N885" s="326"/>
      <c r="O885" s="317"/>
      <c r="P885" s="317"/>
      <c r="Q885" s="317"/>
      <c r="R885" s="326"/>
      <c r="S885" s="317"/>
      <c r="T885" s="317"/>
      <c r="U885" s="317"/>
      <c r="V885" s="317"/>
      <c r="W885" s="317"/>
      <c r="X885" s="317"/>
      <c r="Y885" s="317"/>
      <c r="Z885" s="317"/>
    </row>
    <row r="886" ht="12.75" customHeight="1">
      <c r="A886" s="317"/>
      <c r="B886" s="317"/>
      <c r="C886" s="386"/>
      <c r="D886" s="386"/>
      <c r="E886" s="386"/>
      <c r="F886" s="317"/>
      <c r="G886" s="317"/>
      <c r="H886" s="317"/>
      <c r="I886" s="317"/>
      <c r="J886" s="320"/>
      <c r="K886" s="317"/>
      <c r="L886" s="317"/>
      <c r="M886" s="326"/>
      <c r="N886" s="326"/>
      <c r="O886" s="317"/>
      <c r="P886" s="317"/>
      <c r="Q886" s="317"/>
      <c r="R886" s="326"/>
      <c r="S886" s="317"/>
      <c r="T886" s="317"/>
      <c r="U886" s="317"/>
      <c r="V886" s="317"/>
      <c r="W886" s="317"/>
      <c r="X886" s="317"/>
      <c r="Y886" s="317"/>
      <c r="Z886" s="317"/>
    </row>
    <row r="887" ht="12.75" customHeight="1">
      <c r="A887" s="317"/>
      <c r="B887" s="317"/>
      <c r="C887" s="386"/>
      <c r="D887" s="386"/>
      <c r="E887" s="386"/>
      <c r="F887" s="317"/>
      <c r="G887" s="317"/>
      <c r="H887" s="317"/>
      <c r="I887" s="317"/>
      <c r="J887" s="320"/>
      <c r="K887" s="317"/>
      <c r="L887" s="317"/>
      <c r="M887" s="326"/>
      <c r="N887" s="326"/>
      <c r="O887" s="317"/>
      <c r="P887" s="317"/>
      <c r="Q887" s="317"/>
      <c r="R887" s="326"/>
      <c r="S887" s="317"/>
      <c r="T887" s="317"/>
      <c r="U887" s="317"/>
      <c r="V887" s="317"/>
      <c r="W887" s="317"/>
      <c r="X887" s="317"/>
      <c r="Y887" s="317"/>
      <c r="Z887" s="317"/>
    </row>
    <row r="888" ht="12.75" customHeight="1">
      <c r="A888" s="317"/>
      <c r="B888" s="317"/>
      <c r="C888" s="386"/>
      <c r="D888" s="386"/>
      <c r="E888" s="386"/>
      <c r="F888" s="317"/>
      <c r="G888" s="317"/>
      <c r="H888" s="317"/>
      <c r="I888" s="317"/>
      <c r="J888" s="320"/>
      <c r="K888" s="317"/>
      <c r="L888" s="317"/>
      <c r="M888" s="326"/>
      <c r="N888" s="326"/>
      <c r="O888" s="317"/>
      <c r="P888" s="317"/>
      <c r="Q888" s="317"/>
      <c r="R888" s="326"/>
      <c r="S888" s="317"/>
      <c r="T888" s="317"/>
      <c r="U888" s="317"/>
      <c r="V888" s="317"/>
      <c r="W888" s="317"/>
      <c r="X888" s="317"/>
      <c r="Y888" s="317"/>
      <c r="Z888" s="317"/>
    </row>
    <row r="889" ht="12.75" customHeight="1">
      <c r="A889" s="317"/>
      <c r="B889" s="317"/>
      <c r="C889" s="386"/>
      <c r="D889" s="386"/>
      <c r="E889" s="386"/>
      <c r="F889" s="317"/>
      <c r="G889" s="317"/>
      <c r="H889" s="317"/>
      <c r="I889" s="317"/>
      <c r="J889" s="320"/>
      <c r="K889" s="317"/>
      <c r="L889" s="317"/>
      <c r="M889" s="326"/>
      <c r="N889" s="326"/>
      <c r="O889" s="317"/>
      <c r="P889" s="317"/>
      <c r="Q889" s="317"/>
      <c r="R889" s="326"/>
      <c r="S889" s="317"/>
      <c r="T889" s="317"/>
      <c r="U889" s="317"/>
      <c r="V889" s="317"/>
      <c r="W889" s="317"/>
      <c r="X889" s="317"/>
      <c r="Y889" s="317"/>
      <c r="Z889" s="317"/>
    </row>
    <row r="890" ht="12.75" customHeight="1">
      <c r="A890" s="317"/>
      <c r="B890" s="317"/>
      <c r="C890" s="386"/>
      <c r="D890" s="386"/>
      <c r="E890" s="386"/>
      <c r="F890" s="317"/>
      <c r="G890" s="317"/>
      <c r="H890" s="317"/>
      <c r="I890" s="317"/>
      <c r="J890" s="320"/>
      <c r="K890" s="317"/>
      <c r="L890" s="317"/>
      <c r="M890" s="326"/>
      <c r="N890" s="326"/>
      <c r="O890" s="317"/>
      <c r="P890" s="317"/>
      <c r="Q890" s="317"/>
      <c r="R890" s="326"/>
      <c r="S890" s="317"/>
      <c r="T890" s="317"/>
      <c r="U890" s="317"/>
      <c r="V890" s="317"/>
      <c r="W890" s="317"/>
      <c r="X890" s="317"/>
      <c r="Y890" s="317"/>
      <c r="Z890" s="317"/>
    </row>
    <row r="891" ht="12.75" customHeight="1">
      <c r="A891" s="317"/>
      <c r="B891" s="317"/>
      <c r="C891" s="386"/>
      <c r="D891" s="386"/>
      <c r="E891" s="386"/>
      <c r="F891" s="317"/>
      <c r="G891" s="317"/>
      <c r="H891" s="317"/>
      <c r="I891" s="317"/>
      <c r="J891" s="320"/>
      <c r="K891" s="317"/>
      <c r="L891" s="317"/>
      <c r="M891" s="326"/>
      <c r="N891" s="326"/>
      <c r="O891" s="317"/>
      <c r="P891" s="317"/>
      <c r="Q891" s="317"/>
      <c r="R891" s="326"/>
      <c r="S891" s="317"/>
      <c r="T891" s="317"/>
      <c r="U891" s="317"/>
      <c r="V891" s="317"/>
      <c r="W891" s="317"/>
      <c r="X891" s="317"/>
      <c r="Y891" s="317"/>
      <c r="Z891" s="317"/>
    </row>
    <row r="892" ht="12.75" customHeight="1">
      <c r="A892" s="317"/>
      <c r="B892" s="317"/>
      <c r="C892" s="386"/>
      <c r="D892" s="386"/>
      <c r="E892" s="386"/>
      <c r="F892" s="317"/>
      <c r="G892" s="317"/>
      <c r="H892" s="317"/>
      <c r="I892" s="317"/>
      <c r="J892" s="320"/>
      <c r="K892" s="317"/>
      <c r="L892" s="317"/>
      <c r="M892" s="326"/>
      <c r="N892" s="326"/>
      <c r="O892" s="317"/>
      <c r="P892" s="317"/>
      <c r="Q892" s="317"/>
      <c r="R892" s="326"/>
      <c r="S892" s="317"/>
      <c r="T892" s="317"/>
      <c r="U892" s="317"/>
      <c r="V892" s="317"/>
      <c r="W892" s="317"/>
      <c r="X892" s="317"/>
      <c r="Y892" s="317"/>
      <c r="Z892" s="317"/>
    </row>
    <row r="893" ht="12.75" customHeight="1">
      <c r="A893" s="317"/>
      <c r="B893" s="317"/>
      <c r="C893" s="386"/>
      <c r="D893" s="386"/>
      <c r="E893" s="386"/>
      <c r="F893" s="317"/>
      <c r="G893" s="317"/>
      <c r="H893" s="317"/>
      <c r="I893" s="317"/>
      <c r="J893" s="320"/>
      <c r="K893" s="317"/>
      <c r="L893" s="317"/>
      <c r="M893" s="326"/>
      <c r="N893" s="326"/>
      <c r="O893" s="317"/>
      <c r="P893" s="317"/>
      <c r="Q893" s="317"/>
      <c r="R893" s="326"/>
      <c r="S893" s="317"/>
      <c r="T893" s="317"/>
      <c r="U893" s="317"/>
      <c r="V893" s="317"/>
      <c r="W893" s="317"/>
      <c r="X893" s="317"/>
      <c r="Y893" s="317"/>
      <c r="Z893" s="317"/>
    </row>
    <row r="894" ht="12.75" customHeight="1">
      <c r="A894" s="317"/>
      <c r="B894" s="317"/>
      <c r="C894" s="386"/>
      <c r="D894" s="386"/>
      <c r="E894" s="386"/>
      <c r="F894" s="317"/>
      <c r="G894" s="317"/>
      <c r="H894" s="317"/>
      <c r="I894" s="317"/>
      <c r="J894" s="320"/>
      <c r="K894" s="317"/>
      <c r="L894" s="317"/>
      <c r="M894" s="326"/>
      <c r="N894" s="326"/>
      <c r="O894" s="317"/>
      <c r="P894" s="317"/>
      <c r="Q894" s="317"/>
      <c r="R894" s="326"/>
      <c r="S894" s="317"/>
      <c r="T894" s="317"/>
      <c r="U894" s="317"/>
      <c r="V894" s="317"/>
      <c r="W894" s="317"/>
      <c r="X894" s="317"/>
      <c r="Y894" s="317"/>
      <c r="Z894" s="317"/>
    </row>
    <row r="895" ht="12.75" customHeight="1">
      <c r="A895" s="317"/>
      <c r="B895" s="317"/>
      <c r="C895" s="386"/>
      <c r="D895" s="386"/>
      <c r="E895" s="386"/>
      <c r="F895" s="317"/>
      <c r="G895" s="317"/>
      <c r="H895" s="317"/>
      <c r="I895" s="317"/>
      <c r="J895" s="320"/>
      <c r="K895" s="317"/>
      <c r="L895" s="317"/>
      <c r="M895" s="326"/>
      <c r="N895" s="326"/>
      <c r="O895" s="317"/>
      <c r="P895" s="317"/>
      <c r="Q895" s="317"/>
      <c r="R895" s="326"/>
      <c r="S895" s="317"/>
      <c r="T895" s="317"/>
      <c r="U895" s="317"/>
      <c r="V895" s="317"/>
      <c r="W895" s="317"/>
      <c r="X895" s="317"/>
      <c r="Y895" s="317"/>
      <c r="Z895" s="317"/>
    </row>
    <row r="896" ht="12.75" customHeight="1">
      <c r="A896" s="317"/>
      <c r="B896" s="317"/>
      <c r="C896" s="386"/>
      <c r="D896" s="386"/>
      <c r="E896" s="386"/>
      <c r="F896" s="317"/>
      <c r="G896" s="317"/>
      <c r="H896" s="317"/>
      <c r="I896" s="317"/>
      <c r="J896" s="320"/>
      <c r="K896" s="317"/>
      <c r="L896" s="317"/>
      <c r="M896" s="326"/>
      <c r="N896" s="326"/>
      <c r="O896" s="317"/>
      <c r="P896" s="317"/>
      <c r="Q896" s="317"/>
      <c r="R896" s="326"/>
      <c r="S896" s="317"/>
      <c r="T896" s="317"/>
      <c r="U896" s="317"/>
      <c r="V896" s="317"/>
      <c r="W896" s="317"/>
      <c r="X896" s="317"/>
      <c r="Y896" s="317"/>
      <c r="Z896" s="317"/>
    </row>
    <row r="897" ht="12.75" customHeight="1">
      <c r="A897" s="317"/>
      <c r="B897" s="317"/>
      <c r="C897" s="386"/>
      <c r="D897" s="386"/>
      <c r="E897" s="386"/>
      <c r="F897" s="317"/>
      <c r="G897" s="317"/>
      <c r="H897" s="317"/>
      <c r="I897" s="317"/>
      <c r="J897" s="320"/>
      <c r="K897" s="317"/>
      <c r="L897" s="317"/>
      <c r="M897" s="326"/>
      <c r="N897" s="326"/>
      <c r="O897" s="317"/>
      <c r="P897" s="317"/>
      <c r="Q897" s="317"/>
      <c r="R897" s="326"/>
      <c r="S897" s="317"/>
      <c r="T897" s="317"/>
      <c r="U897" s="317"/>
      <c r="V897" s="317"/>
      <c r="W897" s="317"/>
      <c r="X897" s="317"/>
      <c r="Y897" s="317"/>
      <c r="Z897" s="317"/>
    </row>
    <row r="898" ht="12.75" customHeight="1">
      <c r="A898" s="317"/>
      <c r="B898" s="317"/>
      <c r="C898" s="386"/>
      <c r="D898" s="386"/>
      <c r="E898" s="386"/>
      <c r="F898" s="317"/>
      <c r="G898" s="317"/>
      <c r="H898" s="317"/>
      <c r="I898" s="317"/>
      <c r="J898" s="320"/>
      <c r="K898" s="317"/>
      <c r="L898" s="317"/>
      <c r="M898" s="326"/>
      <c r="N898" s="326"/>
      <c r="O898" s="317"/>
      <c r="P898" s="317"/>
      <c r="Q898" s="317"/>
      <c r="R898" s="326"/>
      <c r="S898" s="317"/>
      <c r="T898" s="317"/>
      <c r="U898" s="317"/>
      <c r="V898" s="317"/>
      <c r="W898" s="317"/>
      <c r="X898" s="317"/>
      <c r="Y898" s="317"/>
      <c r="Z898" s="317"/>
    </row>
    <row r="899" ht="12.75" customHeight="1">
      <c r="A899" s="317"/>
      <c r="B899" s="317"/>
      <c r="C899" s="386"/>
      <c r="D899" s="386"/>
      <c r="E899" s="386"/>
      <c r="F899" s="317"/>
      <c r="G899" s="317"/>
      <c r="H899" s="317"/>
      <c r="I899" s="317"/>
      <c r="J899" s="320"/>
      <c r="K899" s="317"/>
      <c r="L899" s="317"/>
      <c r="M899" s="326"/>
      <c r="N899" s="326"/>
      <c r="O899" s="317"/>
      <c r="P899" s="317"/>
      <c r="Q899" s="317"/>
      <c r="R899" s="326"/>
      <c r="S899" s="317"/>
      <c r="T899" s="317"/>
      <c r="U899" s="317"/>
      <c r="V899" s="317"/>
      <c r="W899" s="317"/>
      <c r="X899" s="317"/>
      <c r="Y899" s="317"/>
      <c r="Z899" s="317"/>
    </row>
    <row r="900" ht="12.75" customHeight="1">
      <c r="A900" s="317"/>
      <c r="B900" s="317"/>
      <c r="C900" s="386"/>
      <c r="D900" s="386"/>
      <c r="E900" s="386"/>
      <c r="F900" s="317"/>
      <c r="G900" s="317"/>
      <c r="H900" s="317"/>
      <c r="I900" s="317"/>
      <c r="J900" s="320"/>
      <c r="K900" s="317"/>
      <c r="L900" s="317"/>
      <c r="M900" s="326"/>
      <c r="N900" s="326"/>
      <c r="O900" s="317"/>
      <c r="P900" s="317"/>
      <c r="Q900" s="317"/>
      <c r="R900" s="326"/>
      <c r="S900" s="317"/>
      <c r="T900" s="317"/>
      <c r="U900" s="317"/>
      <c r="V900" s="317"/>
      <c r="W900" s="317"/>
      <c r="X900" s="317"/>
      <c r="Y900" s="317"/>
      <c r="Z900" s="317"/>
    </row>
    <row r="901" ht="12.75" customHeight="1">
      <c r="A901" s="317"/>
      <c r="B901" s="317"/>
      <c r="C901" s="386"/>
      <c r="D901" s="386"/>
      <c r="E901" s="386"/>
      <c r="F901" s="317"/>
      <c r="G901" s="317"/>
      <c r="H901" s="317"/>
      <c r="I901" s="317"/>
      <c r="J901" s="320"/>
      <c r="K901" s="317"/>
      <c r="L901" s="317"/>
      <c r="M901" s="326"/>
      <c r="N901" s="326"/>
      <c r="O901" s="317"/>
      <c r="P901" s="317"/>
      <c r="Q901" s="317"/>
      <c r="R901" s="326"/>
      <c r="S901" s="317"/>
      <c r="T901" s="317"/>
      <c r="U901" s="317"/>
      <c r="V901" s="317"/>
      <c r="W901" s="317"/>
      <c r="X901" s="317"/>
      <c r="Y901" s="317"/>
      <c r="Z901" s="317"/>
    </row>
    <row r="902" ht="12.75" customHeight="1">
      <c r="A902" s="317"/>
      <c r="B902" s="317"/>
      <c r="C902" s="386"/>
      <c r="D902" s="386"/>
      <c r="E902" s="386"/>
      <c r="F902" s="317"/>
      <c r="G902" s="317"/>
      <c r="H902" s="317"/>
      <c r="I902" s="317"/>
      <c r="J902" s="320"/>
      <c r="K902" s="317"/>
      <c r="L902" s="317"/>
      <c r="M902" s="326"/>
      <c r="N902" s="326"/>
      <c r="O902" s="317"/>
      <c r="P902" s="317"/>
      <c r="Q902" s="317"/>
      <c r="R902" s="326"/>
      <c r="S902" s="317"/>
      <c r="T902" s="317"/>
      <c r="U902" s="317"/>
      <c r="V902" s="317"/>
      <c r="W902" s="317"/>
      <c r="X902" s="317"/>
      <c r="Y902" s="317"/>
      <c r="Z902" s="317"/>
    </row>
    <row r="903" ht="12.75" customHeight="1">
      <c r="A903" s="317"/>
      <c r="B903" s="317"/>
      <c r="C903" s="386"/>
      <c r="D903" s="386"/>
      <c r="E903" s="386"/>
      <c r="F903" s="317"/>
      <c r="G903" s="317"/>
      <c r="H903" s="317"/>
      <c r="I903" s="317"/>
      <c r="J903" s="320"/>
      <c r="K903" s="317"/>
      <c r="L903" s="317"/>
      <c r="M903" s="326"/>
      <c r="N903" s="326"/>
      <c r="O903" s="317"/>
      <c r="P903" s="317"/>
      <c r="Q903" s="317"/>
      <c r="R903" s="326"/>
      <c r="S903" s="317"/>
      <c r="T903" s="317"/>
      <c r="U903" s="317"/>
      <c r="V903" s="317"/>
      <c r="W903" s="317"/>
      <c r="X903" s="317"/>
      <c r="Y903" s="317"/>
      <c r="Z903" s="317"/>
    </row>
    <row r="904" ht="12.75" customHeight="1">
      <c r="A904" s="317"/>
      <c r="B904" s="317"/>
      <c r="C904" s="386"/>
      <c r="D904" s="386"/>
      <c r="E904" s="386"/>
      <c r="F904" s="317"/>
      <c r="G904" s="317"/>
      <c r="H904" s="317"/>
      <c r="I904" s="317"/>
      <c r="J904" s="320"/>
      <c r="K904" s="317"/>
      <c r="L904" s="317"/>
      <c r="M904" s="326"/>
      <c r="N904" s="326"/>
      <c r="O904" s="317"/>
      <c r="P904" s="317"/>
      <c r="Q904" s="317"/>
      <c r="R904" s="326"/>
      <c r="S904" s="317"/>
      <c r="T904" s="317"/>
      <c r="U904" s="317"/>
      <c r="V904" s="317"/>
      <c r="W904" s="317"/>
      <c r="X904" s="317"/>
      <c r="Y904" s="317"/>
      <c r="Z904" s="317"/>
    </row>
    <row r="905" ht="12.75" customHeight="1">
      <c r="A905" s="317"/>
      <c r="B905" s="317"/>
      <c r="C905" s="386"/>
      <c r="D905" s="386"/>
      <c r="E905" s="386"/>
      <c r="F905" s="317"/>
      <c r="G905" s="317"/>
      <c r="H905" s="317"/>
      <c r="I905" s="317"/>
      <c r="J905" s="320"/>
      <c r="K905" s="317"/>
      <c r="L905" s="317"/>
      <c r="M905" s="326"/>
      <c r="N905" s="326"/>
      <c r="O905" s="317"/>
      <c r="P905" s="317"/>
      <c r="Q905" s="317"/>
      <c r="R905" s="326"/>
      <c r="S905" s="317"/>
      <c r="T905" s="317"/>
      <c r="U905" s="317"/>
      <c r="V905" s="317"/>
      <c r="W905" s="317"/>
      <c r="X905" s="317"/>
      <c r="Y905" s="317"/>
      <c r="Z905" s="317"/>
    </row>
    <row r="906" ht="12.75" customHeight="1">
      <c r="A906" s="317"/>
      <c r="B906" s="317"/>
      <c r="C906" s="386"/>
      <c r="D906" s="386"/>
      <c r="E906" s="386"/>
      <c r="F906" s="317"/>
      <c r="G906" s="317"/>
      <c r="H906" s="317"/>
      <c r="I906" s="317"/>
      <c r="J906" s="320"/>
      <c r="K906" s="317"/>
      <c r="L906" s="317"/>
      <c r="M906" s="326"/>
      <c r="N906" s="326"/>
      <c r="O906" s="317"/>
      <c r="P906" s="317"/>
      <c r="Q906" s="317"/>
      <c r="R906" s="326"/>
      <c r="S906" s="317"/>
      <c r="T906" s="317"/>
      <c r="U906" s="317"/>
      <c r="V906" s="317"/>
      <c r="W906" s="317"/>
      <c r="X906" s="317"/>
      <c r="Y906" s="317"/>
      <c r="Z906" s="317"/>
    </row>
    <row r="907" ht="12.75" customHeight="1">
      <c r="A907" s="317"/>
      <c r="B907" s="317"/>
      <c r="C907" s="386"/>
      <c r="D907" s="386"/>
      <c r="E907" s="386"/>
      <c r="F907" s="317"/>
      <c r="G907" s="317"/>
      <c r="H907" s="317"/>
      <c r="I907" s="317"/>
      <c r="J907" s="320"/>
      <c r="K907" s="317"/>
      <c r="L907" s="317"/>
      <c r="M907" s="326"/>
      <c r="N907" s="326"/>
      <c r="O907" s="317"/>
      <c r="P907" s="317"/>
      <c r="Q907" s="317"/>
      <c r="R907" s="326"/>
      <c r="S907" s="317"/>
      <c r="T907" s="317"/>
      <c r="U907" s="317"/>
      <c r="V907" s="317"/>
      <c r="W907" s="317"/>
      <c r="X907" s="317"/>
      <c r="Y907" s="317"/>
      <c r="Z907" s="317"/>
    </row>
    <row r="908" ht="12.75" customHeight="1">
      <c r="A908" s="317"/>
      <c r="B908" s="317"/>
      <c r="C908" s="386"/>
      <c r="D908" s="386"/>
      <c r="E908" s="386"/>
      <c r="F908" s="317"/>
      <c r="G908" s="317"/>
      <c r="H908" s="317"/>
      <c r="I908" s="317"/>
      <c r="J908" s="320"/>
      <c r="K908" s="317"/>
      <c r="L908" s="317"/>
      <c r="M908" s="326"/>
      <c r="N908" s="326"/>
      <c r="O908" s="317"/>
      <c r="P908" s="317"/>
      <c r="Q908" s="317"/>
      <c r="R908" s="326"/>
      <c r="S908" s="317"/>
      <c r="T908" s="317"/>
      <c r="U908" s="317"/>
      <c r="V908" s="317"/>
      <c r="W908" s="317"/>
      <c r="X908" s="317"/>
      <c r="Y908" s="317"/>
      <c r="Z908" s="317"/>
    </row>
    <row r="909" ht="12.75" customHeight="1">
      <c r="A909" s="317"/>
      <c r="B909" s="317"/>
      <c r="C909" s="386"/>
      <c r="D909" s="386"/>
      <c r="E909" s="386"/>
      <c r="F909" s="317"/>
      <c r="G909" s="317"/>
      <c r="H909" s="317"/>
      <c r="I909" s="317"/>
      <c r="J909" s="320"/>
      <c r="K909" s="317"/>
      <c r="L909" s="317"/>
      <c r="M909" s="326"/>
      <c r="N909" s="326"/>
      <c r="O909" s="317"/>
      <c r="P909" s="317"/>
      <c r="Q909" s="317"/>
      <c r="R909" s="326"/>
      <c r="S909" s="317"/>
      <c r="T909" s="317"/>
      <c r="U909" s="317"/>
      <c r="V909" s="317"/>
      <c r="W909" s="317"/>
      <c r="X909" s="317"/>
      <c r="Y909" s="317"/>
      <c r="Z909" s="317"/>
    </row>
    <row r="910" ht="12.75" customHeight="1">
      <c r="A910" s="317"/>
      <c r="B910" s="317"/>
      <c r="C910" s="386"/>
      <c r="D910" s="386"/>
      <c r="E910" s="386"/>
      <c r="F910" s="317"/>
      <c r="G910" s="317"/>
      <c r="H910" s="317"/>
      <c r="I910" s="317"/>
      <c r="J910" s="320"/>
      <c r="K910" s="317"/>
      <c r="L910" s="317"/>
      <c r="M910" s="326"/>
      <c r="N910" s="326"/>
      <c r="O910" s="317"/>
      <c r="P910" s="317"/>
      <c r="Q910" s="317"/>
      <c r="R910" s="326"/>
      <c r="S910" s="317"/>
      <c r="T910" s="317"/>
      <c r="U910" s="317"/>
      <c r="V910" s="317"/>
      <c r="W910" s="317"/>
      <c r="X910" s="317"/>
      <c r="Y910" s="317"/>
      <c r="Z910" s="317"/>
    </row>
    <row r="911" ht="12.75" customHeight="1">
      <c r="A911" s="317"/>
      <c r="B911" s="317"/>
      <c r="C911" s="386"/>
      <c r="D911" s="386"/>
      <c r="E911" s="386"/>
      <c r="F911" s="317"/>
      <c r="G911" s="317"/>
      <c r="H911" s="317"/>
      <c r="I911" s="317"/>
      <c r="J911" s="320"/>
      <c r="K911" s="317"/>
      <c r="L911" s="317"/>
      <c r="M911" s="326"/>
      <c r="N911" s="326"/>
      <c r="O911" s="317"/>
      <c r="P911" s="317"/>
      <c r="Q911" s="317"/>
      <c r="R911" s="326"/>
      <c r="S911" s="317"/>
      <c r="T911" s="317"/>
      <c r="U911" s="317"/>
      <c r="V911" s="317"/>
      <c r="W911" s="317"/>
      <c r="X911" s="317"/>
      <c r="Y911" s="317"/>
      <c r="Z911" s="317"/>
    </row>
    <row r="912" ht="12.75" customHeight="1">
      <c r="A912" s="317"/>
      <c r="B912" s="317"/>
      <c r="C912" s="386"/>
      <c r="D912" s="386"/>
      <c r="E912" s="386"/>
      <c r="F912" s="317"/>
      <c r="G912" s="317"/>
      <c r="H912" s="317"/>
      <c r="I912" s="317"/>
      <c r="J912" s="320"/>
      <c r="K912" s="317"/>
      <c r="L912" s="317"/>
      <c r="M912" s="326"/>
      <c r="N912" s="326"/>
      <c r="O912" s="317"/>
      <c r="P912" s="317"/>
      <c r="Q912" s="317"/>
      <c r="R912" s="326"/>
      <c r="S912" s="317"/>
      <c r="T912" s="317"/>
      <c r="U912" s="317"/>
      <c r="V912" s="317"/>
      <c r="W912" s="317"/>
      <c r="X912" s="317"/>
      <c r="Y912" s="317"/>
      <c r="Z912" s="317"/>
    </row>
    <row r="913" ht="12.75" customHeight="1">
      <c r="A913" s="317"/>
      <c r="B913" s="317"/>
      <c r="C913" s="386"/>
      <c r="D913" s="386"/>
      <c r="E913" s="386"/>
      <c r="F913" s="317"/>
      <c r="G913" s="317"/>
      <c r="H913" s="317"/>
      <c r="I913" s="317"/>
      <c r="J913" s="320"/>
      <c r="K913" s="317"/>
      <c r="L913" s="317"/>
      <c r="M913" s="326"/>
      <c r="N913" s="326"/>
      <c r="O913" s="317"/>
      <c r="P913" s="317"/>
      <c r="Q913" s="317"/>
      <c r="R913" s="326"/>
      <c r="S913" s="317"/>
      <c r="T913" s="317"/>
      <c r="U913" s="317"/>
      <c r="V913" s="317"/>
      <c r="W913" s="317"/>
      <c r="X913" s="317"/>
      <c r="Y913" s="317"/>
      <c r="Z913" s="317"/>
    </row>
    <row r="914" ht="12.75" customHeight="1">
      <c r="A914" s="317"/>
      <c r="B914" s="317"/>
      <c r="C914" s="386"/>
      <c r="D914" s="386"/>
      <c r="E914" s="386"/>
      <c r="F914" s="317"/>
      <c r="G914" s="317"/>
      <c r="H914" s="317"/>
      <c r="I914" s="317"/>
      <c r="J914" s="320"/>
      <c r="K914" s="317"/>
      <c r="L914" s="317"/>
      <c r="M914" s="326"/>
      <c r="N914" s="326"/>
      <c r="O914" s="317"/>
      <c r="P914" s="317"/>
      <c r="Q914" s="317"/>
      <c r="R914" s="326"/>
      <c r="S914" s="317"/>
      <c r="T914" s="317"/>
      <c r="U914" s="317"/>
      <c r="V914" s="317"/>
      <c r="W914" s="317"/>
      <c r="X914" s="317"/>
      <c r="Y914" s="317"/>
      <c r="Z914" s="317"/>
    </row>
    <row r="915" ht="12.75" customHeight="1">
      <c r="A915" s="317"/>
      <c r="B915" s="317"/>
      <c r="C915" s="386"/>
      <c r="D915" s="386"/>
      <c r="E915" s="386"/>
      <c r="F915" s="317"/>
      <c r="G915" s="317"/>
      <c r="H915" s="317"/>
      <c r="I915" s="317"/>
      <c r="J915" s="320"/>
      <c r="K915" s="317"/>
      <c r="L915" s="317"/>
      <c r="M915" s="326"/>
      <c r="N915" s="326"/>
      <c r="O915" s="317"/>
      <c r="P915" s="317"/>
      <c r="Q915" s="317"/>
      <c r="R915" s="326"/>
      <c r="S915" s="317"/>
      <c r="T915" s="317"/>
      <c r="U915" s="317"/>
      <c r="V915" s="317"/>
      <c r="W915" s="317"/>
      <c r="X915" s="317"/>
      <c r="Y915" s="317"/>
      <c r="Z915" s="317"/>
    </row>
    <row r="916" ht="12.75" customHeight="1">
      <c r="A916" s="317"/>
      <c r="B916" s="317"/>
      <c r="C916" s="386"/>
      <c r="D916" s="386"/>
      <c r="E916" s="386"/>
      <c r="F916" s="317"/>
      <c r="G916" s="317"/>
      <c r="H916" s="317"/>
      <c r="I916" s="317"/>
      <c r="J916" s="320"/>
      <c r="K916" s="317"/>
      <c r="L916" s="317"/>
      <c r="M916" s="326"/>
      <c r="N916" s="326"/>
      <c r="O916" s="317"/>
      <c r="P916" s="317"/>
      <c r="Q916" s="317"/>
      <c r="R916" s="326"/>
      <c r="S916" s="317"/>
      <c r="T916" s="317"/>
      <c r="U916" s="317"/>
      <c r="V916" s="317"/>
      <c r="W916" s="317"/>
      <c r="X916" s="317"/>
      <c r="Y916" s="317"/>
      <c r="Z916" s="317"/>
    </row>
    <row r="917" ht="12.75" customHeight="1">
      <c r="A917" s="317"/>
      <c r="B917" s="317"/>
      <c r="C917" s="386"/>
      <c r="D917" s="386"/>
      <c r="E917" s="386"/>
      <c r="F917" s="317"/>
      <c r="G917" s="317"/>
      <c r="H917" s="317"/>
      <c r="I917" s="317"/>
      <c r="J917" s="320"/>
      <c r="K917" s="317"/>
      <c r="L917" s="317"/>
      <c r="M917" s="326"/>
      <c r="N917" s="326"/>
      <c r="O917" s="317"/>
      <c r="P917" s="317"/>
      <c r="Q917" s="317"/>
      <c r="R917" s="326"/>
      <c r="S917" s="317"/>
      <c r="T917" s="317"/>
      <c r="U917" s="317"/>
      <c r="V917" s="317"/>
      <c r="W917" s="317"/>
      <c r="X917" s="317"/>
      <c r="Y917" s="317"/>
      <c r="Z917" s="317"/>
    </row>
    <row r="918" ht="12.75" customHeight="1">
      <c r="A918" s="317"/>
      <c r="B918" s="317"/>
      <c r="C918" s="386"/>
      <c r="D918" s="386"/>
      <c r="E918" s="386"/>
      <c r="F918" s="317"/>
      <c r="G918" s="317"/>
      <c r="H918" s="317"/>
      <c r="I918" s="317"/>
      <c r="J918" s="320"/>
      <c r="K918" s="317"/>
      <c r="L918" s="317"/>
      <c r="M918" s="326"/>
      <c r="N918" s="326"/>
      <c r="O918" s="317"/>
      <c r="P918" s="317"/>
      <c r="Q918" s="317"/>
      <c r="R918" s="326"/>
      <c r="S918" s="317"/>
      <c r="T918" s="317"/>
      <c r="U918" s="317"/>
      <c r="V918" s="317"/>
      <c r="W918" s="317"/>
      <c r="X918" s="317"/>
      <c r="Y918" s="317"/>
      <c r="Z918" s="317"/>
    </row>
    <row r="919" ht="12.75" customHeight="1">
      <c r="A919" s="317"/>
      <c r="B919" s="317"/>
      <c r="C919" s="386"/>
      <c r="D919" s="386"/>
      <c r="E919" s="386"/>
      <c r="F919" s="317"/>
      <c r="G919" s="317"/>
      <c r="H919" s="317"/>
      <c r="I919" s="317"/>
      <c r="J919" s="320"/>
      <c r="K919" s="317"/>
      <c r="L919" s="317"/>
      <c r="M919" s="326"/>
      <c r="N919" s="326"/>
      <c r="O919" s="317"/>
      <c r="P919" s="317"/>
      <c r="Q919" s="317"/>
      <c r="R919" s="326"/>
      <c r="S919" s="317"/>
      <c r="T919" s="317"/>
      <c r="U919" s="317"/>
      <c r="V919" s="317"/>
      <c r="W919" s="317"/>
      <c r="X919" s="317"/>
      <c r="Y919" s="317"/>
      <c r="Z919" s="317"/>
    </row>
    <row r="920" ht="12.75" customHeight="1">
      <c r="A920" s="317"/>
      <c r="B920" s="317"/>
      <c r="C920" s="386"/>
      <c r="D920" s="386"/>
      <c r="E920" s="386"/>
      <c r="F920" s="317"/>
      <c r="G920" s="317"/>
      <c r="H920" s="317"/>
      <c r="I920" s="317"/>
      <c r="J920" s="320"/>
      <c r="K920" s="317"/>
      <c r="L920" s="317"/>
      <c r="M920" s="326"/>
      <c r="N920" s="326"/>
      <c r="O920" s="317"/>
      <c r="P920" s="317"/>
      <c r="Q920" s="317"/>
      <c r="R920" s="326"/>
      <c r="S920" s="317"/>
      <c r="T920" s="317"/>
      <c r="U920" s="317"/>
      <c r="V920" s="317"/>
      <c r="W920" s="317"/>
      <c r="X920" s="317"/>
      <c r="Y920" s="317"/>
      <c r="Z920" s="317"/>
    </row>
    <row r="921" ht="12.75" customHeight="1">
      <c r="A921" s="317"/>
      <c r="B921" s="317"/>
      <c r="C921" s="386"/>
      <c r="D921" s="386"/>
      <c r="E921" s="386"/>
      <c r="F921" s="317"/>
      <c r="G921" s="317"/>
      <c r="H921" s="317"/>
      <c r="I921" s="317"/>
      <c r="J921" s="320"/>
      <c r="K921" s="317"/>
      <c r="L921" s="317"/>
      <c r="M921" s="326"/>
      <c r="N921" s="326"/>
      <c r="O921" s="317"/>
      <c r="P921" s="317"/>
      <c r="Q921" s="317"/>
      <c r="R921" s="326"/>
      <c r="S921" s="317"/>
      <c r="T921" s="317"/>
      <c r="U921" s="317"/>
      <c r="V921" s="317"/>
      <c r="W921" s="317"/>
      <c r="X921" s="317"/>
      <c r="Y921" s="317"/>
      <c r="Z921" s="317"/>
    </row>
    <row r="922" ht="12.75" customHeight="1">
      <c r="A922" s="317"/>
      <c r="B922" s="317"/>
      <c r="C922" s="386"/>
      <c r="D922" s="386"/>
      <c r="E922" s="386"/>
      <c r="F922" s="317"/>
      <c r="G922" s="317"/>
      <c r="H922" s="317"/>
      <c r="I922" s="317"/>
      <c r="J922" s="320"/>
      <c r="K922" s="317"/>
      <c r="L922" s="317"/>
      <c r="M922" s="326"/>
      <c r="N922" s="326"/>
      <c r="O922" s="317"/>
      <c r="P922" s="317"/>
      <c r="Q922" s="317"/>
      <c r="R922" s="326"/>
      <c r="S922" s="317"/>
      <c r="T922" s="317"/>
      <c r="U922" s="317"/>
      <c r="V922" s="317"/>
      <c r="W922" s="317"/>
      <c r="X922" s="317"/>
      <c r="Y922" s="317"/>
      <c r="Z922" s="317"/>
    </row>
    <row r="923" ht="12.75" customHeight="1">
      <c r="A923" s="317"/>
      <c r="B923" s="317"/>
      <c r="C923" s="386"/>
      <c r="D923" s="386"/>
      <c r="E923" s="386"/>
      <c r="F923" s="317"/>
      <c r="G923" s="317"/>
      <c r="H923" s="317"/>
      <c r="I923" s="317"/>
      <c r="J923" s="320"/>
      <c r="K923" s="317"/>
      <c r="L923" s="317"/>
      <c r="M923" s="326"/>
      <c r="N923" s="326"/>
      <c r="O923" s="317"/>
      <c r="P923" s="317"/>
      <c r="Q923" s="317"/>
      <c r="R923" s="326"/>
      <c r="S923" s="317"/>
      <c r="T923" s="317"/>
      <c r="U923" s="317"/>
      <c r="V923" s="317"/>
      <c r="W923" s="317"/>
      <c r="X923" s="317"/>
      <c r="Y923" s="317"/>
      <c r="Z923" s="317"/>
    </row>
    <row r="924" ht="12.75" customHeight="1">
      <c r="A924" s="317"/>
      <c r="B924" s="317"/>
      <c r="C924" s="386"/>
      <c r="D924" s="386"/>
      <c r="E924" s="386"/>
      <c r="F924" s="317"/>
      <c r="G924" s="317"/>
      <c r="H924" s="317"/>
      <c r="I924" s="317"/>
      <c r="J924" s="320"/>
      <c r="K924" s="317"/>
      <c r="L924" s="317"/>
      <c r="M924" s="326"/>
      <c r="N924" s="326"/>
      <c r="O924" s="317"/>
      <c r="P924" s="317"/>
      <c r="Q924" s="317"/>
      <c r="R924" s="326"/>
      <c r="S924" s="317"/>
      <c r="T924" s="317"/>
      <c r="U924" s="317"/>
      <c r="V924" s="317"/>
      <c r="W924" s="317"/>
      <c r="X924" s="317"/>
      <c r="Y924" s="317"/>
      <c r="Z924" s="317"/>
    </row>
    <row r="925" ht="12.75" customHeight="1">
      <c r="A925" s="317"/>
      <c r="B925" s="317"/>
      <c r="C925" s="386"/>
      <c r="D925" s="386"/>
      <c r="E925" s="386"/>
      <c r="F925" s="317"/>
      <c r="G925" s="317"/>
      <c r="H925" s="317"/>
      <c r="I925" s="317"/>
      <c r="J925" s="320"/>
      <c r="K925" s="317"/>
      <c r="L925" s="317"/>
      <c r="M925" s="326"/>
      <c r="N925" s="326"/>
      <c r="O925" s="317"/>
      <c r="P925" s="317"/>
      <c r="Q925" s="317"/>
      <c r="R925" s="326"/>
      <c r="S925" s="317"/>
      <c r="T925" s="317"/>
      <c r="U925" s="317"/>
      <c r="V925" s="317"/>
      <c r="W925" s="317"/>
      <c r="X925" s="317"/>
      <c r="Y925" s="317"/>
      <c r="Z925" s="317"/>
    </row>
    <row r="926" ht="12.75" customHeight="1">
      <c r="A926" s="317"/>
      <c r="B926" s="317"/>
      <c r="C926" s="386"/>
      <c r="D926" s="386"/>
      <c r="E926" s="386"/>
      <c r="F926" s="317"/>
      <c r="G926" s="317"/>
      <c r="H926" s="317"/>
      <c r="I926" s="317"/>
      <c r="J926" s="320"/>
      <c r="K926" s="317"/>
      <c r="L926" s="317"/>
      <c r="M926" s="326"/>
      <c r="N926" s="326"/>
      <c r="O926" s="317"/>
      <c r="P926" s="317"/>
      <c r="Q926" s="317"/>
      <c r="R926" s="326"/>
      <c r="S926" s="317"/>
      <c r="T926" s="317"/>
      <c r="U926" s="317"/>
      <c r="V926" s="317"/>
      <c r="W926" s="317"/>
      <c r="X926" s="317"/>
      <c r="Y926" s="317"/>
      <c r="Z926" s="317"/>
    </row>
    <row r="927" ht="12.75" customHeight="1">
      <c r="A927" s="317"/>
      <c r="B927" s="317"/>
      <c r="C927" s="386"/>
      <c r="D927" s="386"/>
      <c r="E927" s="386"/>
      <c r="F927" s="317"/>
      <c r="G927" s="317"/>
      <c r="H927" s="317"/>
      <c r="I927" s="317"/>
      <c r="J927" s="320"/>
      <c r="K927" s="317"/>
      <c r="L927" s="317"/>
      <c r="M927" s="326"/>
      <c r="N927" s="326"/>
      <c r="O927" s="317"/>
      <c r="P927" s="317"/>
      <c r="Q927" s="317"/>
      <c r="R927" s="326"/>
      <c r="S927" s="317"/>
      <c r="T927" s="317"/>
      <c r="U927" s="317"/>
      <c r="V927" s="317"/>
      <c r="W927" s="317"/>
      <c r="X927" s="317"/>
      <c r="Y927" s="317"/>
      <c r="Z927" s="317"/>
    </row>
    <row r="928" ht="12.75" customHeight="1">
      <c r="A928" s="317"/>
      <c r="B928" s="317"/>
      <c r="C928" s="386"/>
      <c r="D928" s="386"/>
      <c r="E928" s="386"/>
      <c r="F928" s="317"/>
      <c r="G928" s="317"/>
      <c r="H928" s="317"/>
      <c r="I928" s="317"/>
      <c r="J928" s="320"/>
      <c r="K928" s="317"/>
      <c r="L928" s="317"/>
      <c r="M928" s="326"/>
      <c r="N928" s="326"/>
      <c r="O928" s="317"/>
      <c r="P928" s="317"/>
      <c r="Q928" s="317"/>
      <c r="R928" s="326"/>
      <c r="S928" s="317"/>
      <c r="T928" s="317"/>
      <c r="U928" s="317"/>
      <c r="V928" s="317"/>
      <c r="W928" s="317"/>
      <c r="X928" s="317"/>
      <c r="Y928" s="317"/>
      <c r="Z928" s="317"/>
    </row>
    <row r="929" ht="12.75" customHeight="1">
      <c r="A929" s="317"/>
      <c r="B929" s="317"/>
      <c r="C929" s="386"/>
      <c r="D929" s="386"/>
      <c r="E929" s="386"/>
      <c r="F929" s="317"/>
      <c r="G929" s="317"/>
      <c r="H929" s="317"/>
      <c r="I929" s="317"/>
      <c r="J929" s="320"/>
      <c r="K929" s="317"/>
      <c r="L929" s="317"/>
      <c r="M929" s="326"/>
      <c r="N929" s="326"/>
      <c r="O929" s="317"/>
      <c r="P929" s="317"/>
      <c r="Q929" s="317"/>
      <c r="R929" s="326"/>
      <c r="S929" s="317"/>
      <c r="T929" s="317"/>
      <c r="U929" s="317"/>
      <c r="V929" s="317"/>
      <c r="W929" s="317"/>
      <c r="X929" s="317"/>
      <c r="Y929" s="317"/>
      <c r="Z929" s="317"/>
    </row>
    <row r="930" ht="12.75" customHeight="1">
      <c r="A930" s="317"/>
      <c r="B930" s="317"/>
      <c r="C930" s="386"/>
      <c r="D930" s="386"/>
      <c r="E930" s="386"/>
      <c r="F930" s="317"/>
      <c r="G930" s="317"/>
      <c r="H930" s="317"/>
      <c r="I930" s="317"/>
      <c r="J930" s="320"/>
      <c r="K930" s="317"/>
      <c r="L930" s="317"/>
      <c r="M930" s="326"/>
      <c r="N930" s="326"/>
      <c r="O930" s="317"/>
      <c r="P930" s="317"/>
      <c r="Q930" s="317"/>
      <c r="R930" s="326"/>
      <c r="S930" s="317"/>
      <c r="T930" s="317"/>
      <c r="U930" s="317"/>
      <c r="V930" s="317"/>
      <c r="W930" s="317"/>
      <c r="X930" s="317"/>
      <c r="Y930" s="317"/>
      <c r="Z930" s="317"/>
    </row>
    <row r="931" ht="12.75" customHeight="1">
      <c r="A931" s="317"/>
      <c r="B931" s="317"/>
      <c r="C931" s="386"/>
      <c r="D931" s="386"/>
      <c r="E931" s="386"/>
      <c r="F931" s="317"/>
      <c r="G931" s="317"/>
      <c r="H931" s="317"/>
      <c r="I931" s="317"/>
      <c r="J931" s="320"/>
      <c r="K931" s="317"/>
      <c r="L931" s="317"/>
      <c r="M931" s="326"/>
      <c r="N931" s="326"/>
      <c r="O931" s="317"/>
      <c r="P931" s="317"/>
      <c r="Q931" s="317"/>
      <c r="R931" s="326"/>
      <c r="S931" s="317"/>
      <c r="T931" s="317"/>
      <c r="U931" s="317"/>
      <c r="V931" s="317"/>
      <c r="W931" s="317"/>
      <c r="X931" s="317"/>
      <c r="Y931" s="317"/>
      <c r="Z931" s="317"/>
    </row>
    <row r="932" ht="12.75" customHeight="1">
      <c r="A932" s="317"/>
      <c r="B932" s="317"/>
      <c r="C932" s="386"/>
      <c r="D932" s="386"/>
      <c r="E932" s="386"/>
      <c r="F932" s="317"/>
      <c r="G932" s="317"/>
      <c r="H932" s="317"/>
      <c r="I932" s="317"/>
      <c r="J932" s="320"/>
      <c r="K932" s="317"/>
      <c r="L932" s="317"/>
      <c r="M932" s="326"/>
      <c r="N932" s="326"/>
      <c r="O932" s="317"/>
      <c r="P932" s="317"/>
      <c r="Q932" s="317"/>
      <c r="R932" s="326"/>
      <c r="S932" s="317"/>
      <c r="T932" s="317"/>
      <c r="U932" s="317"/>
      <c r="V932" s="317"/>
      <c r="W932" s="317"/>
      <c r="X932" s="317"/>
      <c r="Y932" s="317"/>
      <c r="Z932" s="317"/>
    </row>
    <row r="933" ht="12.75" customHeight="1">
      <c r="A933" s="317"/>
      <c r="B933" s="317"/>
      <c r="C933" s="386"/>
      <c r="D933" s="386"/>
      <c r="E933" s="386"/>
      <c r="F933" s="317"/>
      <c r="G933" s="317"/>
      <c r="H933" s="317"/>
      <c r="I933" s="317"/>
      <c r="J933" s="320"/>
      <c r="K933" s="317"/>
      <c r="L933" s="317"/>
      <c r="M933" s="326"/>
      <c r="N933" s="326"/>
      <c r="O933" s="317"/>
      <c r="P933" s="317"/>
      <c r="Q933" s="317"/>
      <c r="R933" s="326"/>
      <c r="S933" s="317"/>
      <c r="T933" s="317"/>
      <c r="U933" s="317"/>
      <c r="V933" s="317"/>
      <c r="W933" s="317"/>
      <c r="X933" s="317"/>
      <c r="Y933" s="317"/>
      <c r="Z933" s="317"/>
    </row>
    <row r="934" ht="12.75" customHeight="1">
      <c r="A934" s="317"/>
      <c r="B934" s="317"/>
      <c r="C934" s="386"/>
      <c r="D934" s="386"/>
      <c r="E934" s="386"/>
      <c r="F934" s="317"/>
      <c r="G934" s="317"/>
      <c r="H934" s="317"/>
      <c r="I934" s="317"/>
      <c r="J934" s="320"/>
      <c r="K934" s="317"/>
      <c r="L934" s="317"/>
      <c r="M934" s="326"/>
      <c r="N934" s="326"/>
      <c r="O934" s="317"/>
      <c r="P934" s="317"/>
      <c r="Q934" s="317"/>
      <c r="R934" s="326"/>
      <c r="S934" s="317"/>
      <c r="T934" s="317"/>
      <c r="U934" s="317"/>
      <c r="V934" s="317"/>
      <c r="W934" s="317"/>
      <c r="X934" s="317"/>
      <c r="Y934" s="317"/>
      <c r="Z934" s="317"/>
    </row>
    <row r="935" ht="12.75" customHeight="1">
      <c r="A935" s="317"/>
      <c r="B935" s="317"/>
      <c r="C935" s="386"/>
      <c r="D935" s="386"/>
      <c r="E935" s="386"/>
      <c r="F935" s="317"/>
      <c r="G935" s="317"/>
      <c r="H935" s="317"/>
      <c r="I935" s="317"/>
      <c r="J935" s="320"/>
      <c r="K935" s="317"/>
      <c r="L935" s="317"/>
      <c r="M935" s="326"/>
      <c r="N935" s="326"/>
      <c r="O935" s="317"/>
      <c r="P935" s="317"/>
      <c r="Q935" s="317"/>
      <c r="R935" s="326"/>
      <c r="S935" s="317"/>
      <c r="T935" s="317"/>
      <c r="U935" s="317"/>
      <c r="V935" s="317"/>
      <c r="W935" s="317"/>
      <c r="X935" s="317"/>
      <c r="Y935" s="317"/>
      <c r="Z935" s="317"/>
    </row>
    <row r="936" ht="12.75" customHeight="1">
      <c r="A936" s="317"/>
      <c r="B936" s="317"/>
      <c r="C936" s="386"/>
      <c r="D936" s="386"/>
      <c r="E936" s="386"/>
      <c r="F936" s="317"/>
      <c r="G936" s="317"/>
      <c r="H936" s="317"/>
      <c r="I936" s="317"/>
      <c r="J936" s="320"/>
      <c r="K936" s="317"/>
      <c r="L936" s="317"/>
      <c r="M936" s="326"/>
      <c r="N936" s="326"/>
      <c r="O936" s="317"/>
      <c r="P936" s="317"/>
      <c r="Q936" s="317"/>
      <c r="R936" s="326"/>
      <c r="S936" s="317"/>
      <c r="T936" s="317"/>
      <c r="U936" s="317"/>
      <c r="V936" s="317"/>
      <c r="W936" s="317"/>
      <c r="X936" s="317"/>
      <c r="Y936" s="317"/>
      <c r="Z936" s="317"/>
    </row>
    <row r="937" ht="12.75" customHeight="1">
      <c r="A937" s="317"/>
      <c r="B937" s="317"/>
      <c r="C937" s="386"/>
      <c r="D937" s="386"/>
      <c r="E937" s="386"/>
      <c r="F937" s="317"/>
      <c r="G937" s="317"/>
      <c r="H937" s="317"/>
      <c r="I937" s="317"/>
      <c r="J937" s="320"/>
      <c r="K937" s="317"/>
      <c r="L937" s="317"/>
      <c r="M937" s="326"/>
      <c r="N937" s="326"/>
      <c r="O937" s="317"/>
      <c r="P937" s="317"/>
      <c r="Q937" s="317"/>
      <c r="R937" s="326"/>
      <c r="S937" s="317"/>
      <c r="T937" s="317"/>
      <c r="U937" s="317"/>
      <c r="V937" s="317"/>
      <c r="W937" s="317"/>
      <c r="X937" s="317"/>
      <c r="Y937" s="317"/>
      <c r="Z937" s="317"/>
    </row>
    <row r="938" ht="12.75" customHeight="1">
      <c r="A938" s="317"/>
      <c r="B938" s="317"/>
      <c r="C938" s="386"/>
      <c r="D938" s="386"/>
      <c r="E938" s="386"/>
      <c r="F938" s="317"/>
      <c r="G938" s="317"/>
      <c r="H938" s="317"/>
      <c r="I938" s="317"/>
      <c r="J938" s="320"/>
      <c r="K938" s="317"/>
      <c r="L938" s="317"/>
      <c r="M938" s="326"/>
      <c r="N938" s="326"/>
      <c r="O938" s="317"/>
      <c r="P938" s="317"/>
      <c r="Q938" s="317"/>
      <c r="R938" s="326"/>
      <c r="S938" s="317"/>
      <c r="T938" s="317"/>
      <c r="U938" s="317"/>
      <c r="V938" s="317"/>
      <c r="W938" s="317"/>
      <c r="X938" s="317"/>
      <c r="Y938" s="317"/>
      <c r="Z938" s="317"/>
    </row>
    <row r="939" ht="12.75" customHeight="1">
      <c r="A939" s="317"/>
      <c r="B939" s="317"/>
      <c r="C939" s="386"/>
      <c r="D939" s="386"/>
      <c r="E939" s="386"/>
      <c r="F939" s="317"/>
      <c r="G939" s="317"/>
      <c r="H939" s="317"/>
      <c r="I939" s="317"/>
      <c r="J939" s="320"/>
      <c r="K939" s="317"/>
      <c r="L939" s="317"/>
      <c r="M939" s="326"/>
      <c r="N939" s="326"/>
      <c r="O939" s="317"/>
      <c r="P939" s="317"/>
      <c r="Q939" s="317"/>
      <c r="R939" s="326"/>
      <c r="S939" s="317"/>
      <c r="T939" s="317"/>
      <c r="U939" s="317"/>
      <c r="V939" s="317"/>
      <c r="W939" s="317"/>
      <c r="X939" s="317"/>
      <c r="Y939" s="317"/>
      <c r="Z939" s="317"/>
    </row>
    <row r="940" ht="12.75" customHeight="1">
      <c r="A940" s="317"/>
      <c r="B940" s="317"/>
      <c r="C940" s="386"/>
      <c r="D940" s="386"/>
      <c r="E940" s="386"/>
      <c r="F940" s="317"/>
      <c r="G940" s="317"/>
      <c r="H940" s="317"/>
      <c r="I940" s="317"/>
      <c r="J940" s="320"/>
      <c r="K940" s="317"/>
      <c r="L940" s="317"/>
      <c r="M940" s="326"/>
      <c r="N940" s="326"/>
      <c r="O940" s="317"/>
      <c r="P940" s="317"/>
      <c r="Q940" s="317"/>
      <c r="R940" s="326"/>
      <c r="S940" s="317"/>
      <c r="T940" s="317"/>
      <c r="U940" s="317"/>
      <c r="V940" s="317"/>
      <c r="W940" s="317"/>
      <c r="X940" s="317"/>
      <c r="Y940" s="317"/>
      <c r="Z940" s="317"/>
    </row>
    <row r="941" ht="12.75" customHeight="1">
      <c r="A941" s="317"/>
      <c r="B941" s="317"/>
      <c r="C941" s="386"/>
      <c r="D941" s="386"/>
      <c r="E941" s="386"/>
      <c r="F941" s="317"/>
      <c r="G941" s="317"/>
      <c r="H941" s="317"/>
      <c r="I941" s="317"/>
      <c r="J941" s="320"/>
      <c r="K941" s="317"/>
      <c r="L941" s="317"/>
      <c r="M941" s="326"/>
      <c r="N941" s="326"/>
      <c r="O941" s="317"/>
      <c r="P941" s="317"/>
      <c r="Q941" s="317"/>
      <c r="R941" s="326"/>
      <c r="S941" s="317"/>
      <c r="T941" s="317"/>
      <c r="U941" s="317"/>
      <c r="V941" s="317"/>
      <c r="W941" s="317"/>
      <c r="X941" s="317"/>
      <c r="Y941" s="317"/>
      <c r="Z941" s="317"/>
    </row>
    <row r="942" ht="12.75" customHeight="1">
      <c r="A942" s="317"/>
      <c r="B942" s="317"/>
      <c r="C942" s="386"/>
      <c r="D942" s="386"/>
      <c r="E942" s="386"/>
      <c r="F942" s="317"/>
      <c r="G942" s="317"/>
      <c r="H942" s="317"/>
      <c r="I942" s="317"/>
      <c r="J942" s="320"/>
      <c r="K942" s="317"/>
      <c r="L942" s="317"/>
      <c r="M942" s="326"/>
      <c r="N942" s="326"/>
      <c r="O942" s="317"/>
      <c r="P942" s="317"/>
      <c r="Q942" s="317"/>
      <c r="R942" s="326"/>
      <c r="S942" s="317"/>
      <c r="T942" s="317"/>
      <c r="U942" s="317"/>
      <c r="V942" s="317"/>
      <c r="W942" s="317"/>
      <c r="X942" s="317"/>
      <c r="Y942" s="317"/>
      <c r="Z942" s="317"/>
    </row>
    <row r="943" ht="12.75" customHeight="1">
      <c r="A943" s="317"/>
      <c r="B943" s="317"/>
      <c r="C943" s="386"/>
      <c r="D943" s="386"/>
      <c r="E943" s="386"/>
      <c r="F943" s="317"/>
      <c r="G943" s="317"/>
      <c r="H943" s="317"/>
      <c r="I943" s="317"/>
      <c r="J943" s="320"/>
      <c r="K943" s="317"/>
      <c r="L943" s="317"/>
      <c r="M943" s="326"/>
      <c r="N943" s="326"/>
      <c r="O943" s="317"/>
      <c r="P943" s="317"/>
      <c r="Q943" s="317"/>
      <c r="R943" s="326"/>
      <c r="S943" s="317"/>
      <c r="T943" s="317"/>
      <c r="U943" s="317"/>
      <c r="V943" s="317"/>
      <c r="W943" s="317"/>
      <c r="X943" s="317"/>
      <c r="Y943" s="317"/>
      <c r="Z943" s="317"/>
    </row>
    <row r="944" ht="12.75" customHeight="1">
      <c r="A944" s="317"/>
      <c r="B944" s="317"/>
      <c r="C944" s="386"/>
      <c r="D944" s="386"/>
      <c r="E944" s="386"/>
      <c r="F944" s="317"/>
      <c r="G944" s="317"/>
      <c r="H944" s="317"/>
      <c r="I944" s="317"/>
      <c r="J944" s="320"/>
      <c r="K944" s="317"/>
      <c r="L944" s="317"/>
      <c r="M944" s="326"/>
      <c r="N944" s="326"/>
      <c r="O944" s="317"/>
      <c r="P944" s="317"/>
      <c r="Q944" s="317"/>
      <c r="R944" s="326"/>
      <c r="S944" s="317"/>
      <c r="T944" s="317"/>
      <c r="U944" s="317"/>
      <c r="V944" s="317"/>
      <c r="W944" s="317"/>
      <c r="X944" s="317"/>
      <c r="Y944" s="317"/>
      <c r="Z944" s="317"/>
    </row>
    <row r="945" ht="12.75" customHeight="1">
      <c r="A945" s="317"/>
      <c r="B945" s="317"/>
      <c r="C945" s="386"/>
      <c r="D945" s="386"/>
      <c r="E945" s="386"/>
      <c r="F945" s="317"/>
      <c r="G945" s="317"/>
      <c r="H945" s="317"/>
      <c r="I945" s="317"/>
      <c r="J945" s="320"/>
      <c r="K945" s="317"/>
      <c r="L945" s="317"/>
      <c r="M945" s="326"/>
      <c r="N945" s="326"/>
      <c r="O945" s="317"/>
      <c r="P945" s="317"/>
      <c r="Q945" s="317"/>
      <c r="R945" s="326"/>
      <c r="S945" s="317"/>
      <c r="T945" s="317"/>
      <c r="U945" s="317"/>
      <c r="V945" s="317"/>
      <c r="W945" s="317"/>
      <c r="X945" s="317"/>
      <c r="Y945" s="317"/>
      <c r="Z945" s="317"/>
    </row>
    <row r="946" ht="12.75" customHeight="1">
      <c r="A946" s="317"/>
      <c r="B946" s="317"/>
      <c r="C946" s="386"/>
      <c r="D946" s="386"/>
      <c r="E946" s="386"/>
      <c r="F946" s="317"/>
      <c r="G946" s="317"/>
      <c r="H946" s="317"/>
      <c r="I946" s="317"/>
      <c r="J946" s="320"/>
      <c r="K946" s="317"/>
      <c r="L946" s="317"/>
      <c r="M946" s="326"/>
      <c r="N946" s="326"/>
      <c r="O946" s="317"/>
      <c r="P946" s="317"/>
      <c r="Q946" s="317"/>
      <c r="R946" s="326"/>
      <c r="S946" s="317"/>
      <c r="T946" s="317"/>
      <c r="U946" s="317"/>
      <c r="V946" s="317"/>
      <c r="W946" s="317"/>
      <c r="X946" s="317"/>
      <c r="Y946" s="317"/>
      <c r="Z946" s="317"/>
    </row>
    <row r="947" ht="12.75" customHeight="1">
      <c r="A947" s="317"/>
      <c r="B947" s="317"/>
      <c r="C947" s="386"/>
      <c r="D947" s="386"/>
      <c r="E947" s="386"/>
      <c r="F947" s="317"/>
      <c r="G947" s="317"/>
      <c r="H947" s="317"/>
      <c r="I947" s="317"/>
      <c r="J947" s="320"/>
      <c r="K947" s="317"/>
      <c r="L947" s="317"/>
      <c r="M947" s="326"/>
      <c r="N947" s="326"/>
      <c r="O947" s="317"/>
      <c r="P947" s="317"/>
      <c r="Q947" s="317"/>
      <c r="R947" s="326"/>
      <c r="S947" s="317"/>
      <c r="T947" s="317"/>
      <c r="U947" s="317"/>
      <c r="V947" s="317"/>
      <c r="W947" s="317"/>
      <c r="X947" s="317"/>
      <c r="Y947" s="317"/>
      <c r="Z947" s="317"/>
    </row>
    <row r="948" ht="12.75" customHeight="1">
      <c r="A948" s="317"/>
      <c r="B948" s="317"/>
      <c r="C948" s="386"/>
      <c r="D948" s="386"/>
      <c r="E948" s="386"/>
      <c r="F948" s="317"/>
      <c r="G948" s="317"/>
      <c r="H948" s="317"/>
      <c r="I948" s="317"/>
      <c r="J948" s="320"/>
      <c r="K948" s="317"/>
      <c r="L948" s="317"/>
      <c r="M948" s="326"/>
      <c r="N948" s="326"/>
      <c r="O948" s="317"/>
      <c r="P948" s="317"/>
      <c r="Q948" s="317"/>
      <c r="R948" s="326"/>
      <c r="S948" s="317"/>
      <c r="T948" s="317"/>
      <c r="U948" s="317"/>
      <c r="V948" s="317"/>
      <c r="W948" s="317"/>
      <c r="X948" s="317"/>
      <c r="Y948" s="317"/>
      <c r="Z948" s="317"/>
    </row>
    <row r="949" ht="12.75" customHeight="1">
      <c r="A949" s="317"/>
      <c r="B949" s="317"/>
      <c r="C949" s="386"/>
      <c r="D949" s="386"/>
      <c r="E949" s="386"/>
      <c r="F949" s="317"/>
      <c r="G949" s="317"/>
      <c r="H949" s="317"/>
      <c r="I949" s="317"/>
      <c r="J949" s="320"/>
      <c r="K949" s="317"/>
      <c r="L949" s="317"/>
      <c r="M949" s="326"/>
      <c r="N949" s="326"/>
      <c r="O949" s="317"/>
      <c r="P949" s="317"/>
      <c r="Q949" s="317"/>
      <c r="R949" s="326"/>
      <c r="S949" s="317"/>
      <c r="T949" s="317"/>
      <c r="U949" s="317"/>
      <c r="V949" s="317"/>
      <c r="W949" s="317"/>
      <c r="X949" s="317"/>
      <c r="Y949" s="317"/>
      <c r="Z949" s="317"/>
    </row>
    <row r="950" ht="12.75" customHeight="1">
      <c r="A950" s="317"/>
      <c r="B950" s="317"/>
      <c r="C950" s="386"/>
      <c r="D950" s="386"/>
      <c r="E950" s="386"/>
      <c r="F950" s="317"/>
      <c r="G950" s="317"/>
      <c r="H950" s="317"/>
      <c r="I950" s="317"/>
      <c r="J950" s="320"/>
      <c r="K950" s="317"/>
      <c r="L950" s="317"/>
      <c r="M950" s="326"/>
      <c r="N950" s="326"/>
      <c r="O950" s="317"/>
      <c r="P950" s="317"/>
      <c r="Q950" s="317"/>
      <c r="R950" s="326"/>
      <c r="S950" s="317"/>
      <c r="T950" s="317"/>
      <c r="U950" s="317"/>
      <c r="V950" s="317"/>
      <c r="W950" s="317"/>
      <c r="X950" s="317"/>
      <c r="Y950" s="317"/>
      <c r="Z950" s="317"/>
    </row>
    <row r="951" ht="12.75" customHeight="1">
      <c r="A951" s="317"/>
      <c r="B951" s="317"/>
      <c r="C951" s="386"/>
      <c r="D951" s="386"/>
      <c r="E951" s="386"/>
      <c r="F951" s="317"/>
      <c r="G951" s="317"/>
      <c r="H951" s="317"/>
      <c r="I951" s="317"/>
      <c r="J951" s="320"/>
      <c r="K951" s="317"/>
      <c r="L951" s="317"/>
      <c r="M951" s="326"/>
      <c r="N951" s="326"/>
      <c r="O951" s="317"/>
      <c r="P951" s="317"/>
      <c r="Q951" s="317"/>
      <c r="R951" s="326"/>
      <c r="S951" s="317"/>
      <c r="T951" s="317"/>
      <c r="U951" s="317"/>
      <c r="V951" s="317"/>
      <c r="W951" s="317"/>
      <c r="X951" s="317"/>
      <c r="Y951" s="317"/>
      <c r="Z951" s="317"/>
    </row>
    <row r="952" ht="12.75" customHeight="1">
      <c r="A952" s="317"/>
      <c r="B952" s="317"/>
      <c r="C952" s="386"/>
      <c r="D952" s="386"/>
      <c r="E952" s="386"/>
      <c r="F952" s="317"/>
      <c r="G952" s="317"/>
      <c r="H952" s="317"/>
      <c r="I952" s="317"/>
      <c r="J952" s="320"/>
      <c r="K952" s="317"/>
      <c r="L952" s="317"/>
      <c r="M952" s="326"/>
      <c r="N952" s="326"/>
      <c r="O952" s="317"/>
      <c r="P952" s="317"/>
      <c r="Q952" s="317"/>
      <c r="R952" s="326"/>
      <c r="S952" s="317"/>
      <c r="T952" s="317"/>
      <c r="U952" s="317"/>
      <c r="V952" s="317"/>
      <c r="W952" s="317"/>
      <c r="X952" s="317"/>
      <c r="Y952" s="317"/>
      <c r="Z952" s="317"/>
    </row>
    <row r="953" ht="12.75" customHeight="1">
      <c r="A953" s="317"/>
      <c r="B953" s="317"/>
      <c r="C953" s="386"/>
      <c r="D953" s="386"/>
      <c r="E953" s="386"/>
      <c r="F953" s="317"/>
      <c r="G953" s="317"/>
      <c r="H953" s="317"/>
      <c r="I953" s="317"/>
      <c r="J953" s="320"/>
      <c r="K953" s="317"/>
      <c r="L953" s="317"/>
      <c r="M953" s="326"/>
      <c r="N953" s="326"/>
      <c r="O953" s="317"/>
      <c r="P953" s="317"/>
      <c r="Q953" s="317"/>
      <c r="R953" s="326"/>
      <c r="S953" s="317"/>
      <c r="T953" s="317"/>
      <c r="U953" s="317"/>
      <c r="V953" s="317"/>
      <c r="W953" s="317"/>
      <c r="X953" s="317"/>
      <c r="Y953" s="317"/>
      <c r="Z953" s="317"/>
    </row>
    <row r="954" ht="12.75" customHeight="1">
      <c r="A954" s="317"/>
      <c r="B954" s="317"/>
      <c r="C954" s="386"/>
      <c r="D954" s="386"/>
      <c r="E954" s="386"/>
      <c r="F954" s="317"/>
      <c r="G954" s="317"/>
      <c r="H954" s="317"/>
      <c r="I954" s="317"/>
      <c r="J954" s="320"/>
      <c r="K954" s="317"/>
      <c r="L954" s="317"/>
      <c r="M954" s="326"/>
      <c r="N954" s="326"/>
      <c r="O954" s="317"/>
      <c r="P954" s="317"/>
      <c r="Q954" s="317"/>
      <c r="R954" s="326"/>
      <c r="S954" s="317"/>
      <c r="T954" s="317"/>
      <c r="U954" s="317"/>
      <c r="V954" s="317"/>
      <c r="W954" s="317"/>
      <c r="X954" s="317"/>
      <c r="Y954" s="317"/>
      <c r="Z954" s="317"/>
    </row>
    <row r="955" ht="12.75" customHeight="1">
      <c r="A955" s="317"/>
      <c r="B955" s="317"/>
      <c r="C955" s="386"/>
      <c r="D955" s="386"/>
      <c r="E955" s="386"/>
      <c r="F955" s="317"/>
      <c r="G955" s="317"/>
      <c r="H955" s="317"/>
      <c r="I955" s="317"/>
      <c r="J955" s="320"/>
      <c r="K955" s="317"/>
      <c r="L955" s="317"/>
      <c r="M955" s="326"/>
      <c r="N955" s="326"/>
      <c r="O955" s="317"/>
      <c r="P955" s="317"/>
      <c r="Q955" s="317"/>
      <c r="R955" s="326"/>
      <c r="S955" s="317"/>
      <c r="T955" s="317"/>
      <c r="U955" s="317"/>
      <c r="V955" s="317"/>
      <c r="W955" s="317"/>
      <c r="X955" s="317"/>
      <c r="Y955" s="317"/>
      <c r="Z955" s="317"/>
    </row>
    <row r="956" ht="12.75" customHeight="1">
      <c r="A956" s="317"/>
      <c r="B956" s="317"/>
      <c r="C956" s="386"/>
      <c r="D956" s="386"/>
      <c r="E956" s="386"/>
      <c r="F956" s="317"/>
      <c r="G956" s="317"/>
      <c r="H956" s="317"/>
      <c r="I956" s="317"/>
      <c r="J956" s="320"/>
      <c r="K956" s="317"/>
      <c r="L956" s="317"/>
      <c r="M956" s="326"/>
      <c r="N956" s="326"/>
      <c r="O956" s="317"/>
      <c r="P956" s="317"/>
      <c r="Q956" s="317"/>
      <c r="R956" s="326"/>
      <c r="S956" s="317"/>
      <c r="T956" s="317"/>
      <c r="U956" s="317"/>
      <c r="V956" s="317"/>
      <c r="W956" s="317"/>
      <c r="X956" s="317"/>
      <c r="Y956" s="317"/>
      <c r="Z956" s="317"/>
    </row>
    <row r="957" ht="12.75" customHeight="1">
      <c r="A957" s="317"/>
      <c r="B957" s="317"/>
      <c r="C957" s="386"/>
      <c r="D957" s="386"/>
      <c r="E957" s="386"/>
      <c r="F957" s="317"/>
      <c r="G957" s="317"/>
      <c r="H957" s="317"/>
      <c r="I957" s="317"/>
      <c r="J957" s="320"/>
      <c r="K957" s="317"/>
      <c r="L957" s="317"/>
      <c r="M957" s="326"/>
      <c r="N957" s="326"/>
      <c r="O957" s="317"/>
      <c r="P957" s="317"/>
      <c r="Q957" s="317"/>
      <c r="R957" s="326"/>
      <c r="S957" s="317"/>
      <c r="T957" s="317"/>
      <c r="U957" s="317"/>
      <c r="V957" s="317"/>
      <c r="W957" s="317"/>
      <c r="X957" s="317"/>
      <c r="Y957" s="317"/>
      <c r="Z957" s="317"/>
    </row>
    <row r="958" ht="12.75" customHeight="1">
      <c r="A958" s="317"/>
      <c r="B958" s="317"/>
      <c r="C958" s="386"/>
      <c r="D958" s="386"/>
      <c r="E958" s="386"/>
      <c r="F958" s="317"/>
      <c r="G958" s="317"/>
      <c r="H958" s="317"/>
      <c r="I958" s="317"/>
      <c r="J958" s="320"/>
      <c r="K958" s="317"/>
      <c r="L958" s="317"/>
      <c r="M958" s="326"/>
      <c r="N958" s="326"/>
      <c r="O958" s="317"/>
      <c r="P958" s="317"/>
      <c r="Q958" s="317"/>
      <c r="R958" s="326"/>
      <c r="S958" s="317"/>
      <c r="T958" s="317"/>
      <c r="U958" s="317"/>
      <c r="V958" s="317"/>
      <c r="W958" s="317"/>
      <c r="X958" s="317"/>
      <c r="Y958" s="317"/>
      <c r="Z958" s="317"/>
    </row>
    <row r="959" ht="12.75" customHeight="1">
      <c r="A959" s="317"/>
      <c r="B959" s="317"/>
      <c r="C959" s="386"/>
      <c r="D959" s="386"/>
      <c r="E959" s="386"/>
      <c r="F959" s="317"/>
      <c r="G959" s="317"/>
      <c r="H959" s="317"/>
      <c r="I959" s="317"/>
      <c r="J959" s="320"/>
      <c r="K959" s="317"/>
      <c r="L959" s="317"/>
      <c r="M959" s="326"/>
      <c r="N959" s="326"/>
      <c r="O959" s="317"/>
      <c r="P959" s="317"/>
      <c r="Q959" s="317"/>
      <c r="R959" s="326"/>
      <c r="S959" s="317"/>
      <c r="T959" s="317"/>
      <c r="U959" s="317"/>
      <c r="V959" s="317"/>
      <c r="W959" s="317"/>
      <c r="X959" s="317"/>
      <c r="Y959" s="317"/>
      <c r="Z959" s="317"/>
    </row>
    <row r="960" ht="12.75" customHeight="1">
      <c r="A960" s="317"/>
      <c r="B960" s="317"/>
      <c r="C960" s="386"/>
      <c r="D960" s="386"/>
      <c r="E960" s="386"/>
      <c r="F960" s="317"/>
      <c r="G960" s="317"/>
      <c r="H960" s="317"/>
      <c r="I960" s="317"/>
      <c r="J960" s="320"/>
      <c r="K960" s="317"/>
      <c r="L960" s="317"/>
      <c r="M960" s="326"/>
      <c r="N960" s="326"/>
      <c r="O960" s="317"/>
      <c r="P960" s="317"/>
      <c r="Q960" s="317"/>
      <c r="R960" s="326"/>
      <c r="S960" s="317"/>
      <c r="T960" s="317"/>
      <c r="U960" s="317"/>
      <c r="V960" s="317"/>
      <c r="W960" s="317"/>
      <c r="X960" s="317"/>
      <c r="Y960" s="317"/>
      <c r="Z960" s="317"/>
    </row>
    <row r="961" ht="12.75" customHeight="1">
      <c r="A961" s="317"/>
      <c r="B961" s="317"/>
      <c r="C961" s="386"/>
      <c r="D961" s="386"/>
      <c r="E961" s="386"/>
      <c r="F961" s="317"/>
      <c r="G961" s="317"/>
      <c r="H961" s="317"/>
      <c r="I961" s="317"/>
      <c r="J961" s="320"/>
      <c r="K961" s="317"/>
      <c r="L961" s="317"/>
      <c r="M961" s="326"/>
      <c r="N961" s="326"/>
      <c r="O961" s="317"/>
      <c r="P961" s="317"/>
      <c r="Q961" s="317"/>
      <c r="R961" s="326"/>
      <c r="S961" s="317"/>
      <c r="T961" s="317"/>
      <c r="U961" s="317"/>
      <c r="V961" s="317"/>
      <c r="W961" s="317"/>
      <c r="X961" s="317"/>
      <c r="Y961" s="317"/>
      <c r="Z961" s="317"/>
    </row>
    <row r="962" ht="12.75" customHeight="1">
      <c r="A962" s="317"/>
      <c r="B962" s="317"/>
      <c r="C962" s="386"/>
      <c r="D962" s="386"/>
      <c r="E962" s="386"/>
      <c r="F962" s="317"/>
      <c r="G962" s="317"/>
      <c r="H962" s="317"/>
      <c r="I962" s="317"/>
      <c r="J962" s="320"/>
      <c r="K962" s="317"/>
      <c r="L962" s="317"/>
      <c r="M962" s="326"/>
      <c r="N962" s="326"/>
      <c r="O962" s="317"/>
      <c r="P962" s="317"/>
      <c r="Q962" s="317"/>
      <c r="R962" s="326"/>
      <c r="S962" s="317"/>
      <c r="T962" s="317"/>
      <c r="U962" s="317"/>
      <c r="V962" s="317"/>
      <c r="W962" s="317"/>
      <c r="X962" s="317"/>
      <c r="Y962" s="317"/>
      <c r="Z962" s="317"/>
    </row>
    <row r="963" ht="12.75" customHeight="1">
      <c r="A963" s="317"/>
      <c r="B963" s="317"/>
      <c r="C963" s="386"/>
      <c r="D963" s="386"/>
      <c r="E963" s="386"/>
      <c r="F963" s="317"/>
      <c r="G963" s="317"/>
      <c r="H963" s="317"/>
      <c r="I963" s="317"/>
      <c r="J963" s="320"/>
      <c r="K963" s="317"/>
      <c r="L963" s="317"/>
      <c r="M963" s="326"/>
      <c r="N963" s="326"/>
      <c r="O963" s="317"/>
      <c r="P963" s="317"/>
      <c r="Q963" s="317"/>
      <c r="R963" s="326"/>
      <c r="S963" s="317"/>
      <c r="T963" s="317"/>
      <c r="U963" s="317"/>
      <c r="V963" s="317"/>
      <c r="W963" s="317"/>
      <c r="X963" s="317"/>
      <c r="Y963" s="317"/>
      <c r="Z963" s="317"/>
    </row>
    <row r="964" ht="12.75" customHeight="1">
      <c r="A964" s="317"/>
      <c r="B964" s="317"/>
      <c r="C964" s="386"/>
      <c r="D964" s="386"/>
      <c r="E964" s="386"/>
      <c r="F964" s="317"/>
      <c r="G964" s="317"/>
      <c r="H964" s="317"/>
      <c r="I964" s="317"/>
      <c r="J964" s="320"/>
      <c r="K964" s="317"/>
      <c r="L964" s="317"/>
      <c r="M964" s="326"/>
      <c r="N964" s="326"/>
      <c r="O964" s="317"/>
      <c r="P964" s="317"/>
      <c r="Q964" s="317"/>
      <c r="R964" s="326"/>
      <c r="S964" s="317"/>
      <c r="T964" s="317"/>
      <c r="U964" s="317"/>
      <c r="V964" s="317"/>
      <c r="W964" s="317"/>
      <c r="X964" s="317"/>
      <c r="Y964" s="317"/>
      <c r="Z964" s="317"/>
    </row>
    <row r="965" ht="12.75" customHeight="1">
      <c r="A965" s="317"/>
      <c r="B965" s="317"/>
      <c r="C965" s="386"/>
      <c r="D965" s="386"/>
      <c r="E965" s="386"/>
      <c r="F965" s="317"/>
      <c r="G965" s="317"/>
      <c r="H965" s="317"/>
      <c r="I965" s="317"/>
      <c r="J965" s="320"/>
      <c r="K965" s="317"/>
      <c r="L965" s="317"/>
      <c r="M965" s="326"/>
      <c r="N965" s="326"/>
      <c r="O965" s="317"/>
      <c r="P965" s="317"/>
      <c r="Q965" s="317"/>
      <c r="R965" s="326"/>
      <c r="S965" s="317"/>
      <c r="T965" s="317"/>
      <c r="U965" s="317"/>
      <c r="V965" s="317"/>
      <c r="W965" s="317"/>
      <c r="X965" s="317"/>
      <c r="Y965" s="317"/>
      <c r="Z965" s="317"/>
    </row>
    <row r="966" ht="12.75" customHeight="1">
      <c r="A966" s="317"/>
      <c r="B966" s="317"/>
      <c r="C966" s="386"/>
      <c r="D966" s="386"/>
      <c r="E966" s="386"/>
      <c r="F966" s="317"/>
      <c r="G966" s="317"/>
      <c r="H966" s="317"/>
      <c r="I966" s="317"/>
      <c r="J966" s="320"/>
      <c r="K966" s="317"/>
      <c r="L966" s="317"/>
      <c r="M966" s="326"/>
      <c r="N966" s="326"/>
      <c r="O966" s="317"/>
      <c r="P966" s="317"/>
      <c r="Q966" s="317"/>
      <c r="R966" s="326"/>
      <c r="S966" s="317"/>
      <c r="T966" s="317"/>
      <c r="U966" s="317"/>
      <c r="V966" s="317"/>
      <c r="W966" s="317"/>
      <c r="X966" s="317"/>
      <c r="Y966" s="317"/>
      <c r="Z966" s="317"/>
    </row>
    <row r="967" ht="12.75" customHeight="1">
      <c r="A967" s="317"/>
      <c r="B967" s="317"/>
      <c r="C967" s="386"/>
      <c r="D967" s="386"/>
      <c r="E967" s="386"/>
      <c r="F967" s="317"/>
      <c r="G967" s="317"/>
      <c r="H967" s="317"/>
      <c r="I967" s="317"/>
      <c r="J967" s="320"/>
      <c r="K967" s="317"/>
      <c r="L967" s="317"/>
      <c r="M967" s="326"/>
      <c r="N967" s="326"/>
      <c r="O967" s="317"/>
      <c r="P967" s="317"/>
      <c r="Q967" s="317"/>
      <c r="R967" s="326"/>
      <c r="S967" s="317"/>
      <c r="T967" s="317"/>
      <c r="U967" s="317"/>
      <c r="V967" s="317"/>
      <c r="W967" s="317"/>
      <c r="X967" s="317"/>
      <c r="Y967" s="317"/>
      <c r="Z967" s="317"/>
    </row>
    <row r="968" ht="12.75" customHeight="1">
      <c r="A968" s="317"/>
      <c r="B968" s="317"/>
      <c r="C968" s="386"/>
      <c r="D968" s="386"/>
      <c r="E968" s="386"/>
      <c r="F968" s="317"/>
      <c r="G968" s="317"/>
      <c r="H968" s="317"/>
      <c r="I968" s="317"/>
      <c r="J968" s="320"/>
      <c r="K968" s="317"/>
      <c r="L968" s="317"/>
      <c r="M968" s="326"/>
      <c r="N968" s="326"/>
      <c r="O968" s="317"/>
      <c r="P968" s="317"/>
      <c r="Q968" s="317"/>
      <c r="R968" s="326"/>
      <c r="S968" s="317"/>
      <c r="T968" s="317"/>
      <c r="U968" s="317"/>
      <c r="V968" s="317"/>
      <c r="W968" s="317"/>
      <c r="X968" s="317"/>
      <c r="Y968" s="317"/>
      <c r="Z968" s="317"/>
    </row>
    <row r="969" ht="12.75" customHeight="1">
      <c r="A969" s="317"/>
      <c r="B969" s="317"/>
      <c r="C969" s="386"/>
      <c r="D969" s="386"/>
      <c r="E969" s="386"/>
      <c r="F969" s="317"/>
      <c r="G969" s="317"/>
      <c r="H969" s="317"/>
      <c r="I969" s="317"/>
      <c r="J969" s="320"/>
      <c r="K969" s="317"/>
      <c r="L969" s="317"/>
      <c r="M969" s="326"/>
      <c r="N969" s="326"/>
      <c r="O969" s="317"/>
      <c r="P969" s="317"/>
      <c r="Q969" s="317"/>
      <c r="R969" s="326"/>
      <c r="S969" s="317"/>
      <c r="T969" s="317"/>
      <c r="U969" s="317"/>
      <c r="V969" s="317"/>
      <c r="W969" s="317"/>
      <c r="X969" s="317"/>
      <c r="Y969" s="317"/>
      <c r="Z969" s="317"/>
    </row>
    <row r="970" ht="12.75" customHeight="1">
      <c r="A970" s="317"/>
      <c r="B970" s="317"/>
      <c r="C970" s="386"/>
      <c r="D970" s="386"/>
      <c r="E970" s="386"/>
      <c r="F970" s="317"/>
      <c r="G970" s="317"/>
      <c r="H970" s="317"/>
      <c r="I970" s="317"/>
      <c r="J970" s="320"/>
      <c r="K970" s="317"/>
      <c r="L970" s="317"/>
      <c r="M970" s="326"/>
      <c r="N970" s="326"/>
      <c r="O970" s="317"/>
      <c r="P970" s="317"/>
      <c r="Q970" s="317"/>
      <c r="R970" s="326"/>
      <c r="S970" s="317"/>
      <c r="T970" s="317"/>
      <c r="U970" s="317"/>
      <c r="V970" s="317"/>
      <c r="W970" s="317"/>
      <c r="X970" s="317"/>
      <c r="Y970" s="317"/>
      <c r="Z970" s="317"/>
    </row>
    <row r="971" ht="12.75" customHeight="1">
      <c r="A971" s="317"/>
      <c r="B971" s="317"/>
      <c r="C971" s="386"/>
      <c r="D971" s="386"/>
      <c r="E971" s="386"/>
      <c r="F971" s="317"/>
      <c r="G971" s="317"/>
      <c r="H971" s="317"/>
      <c r="I971" s="317"/>
      <c r="J971" s="320"/>
      <c r="K971" s="317"/>
      <c r="L971" s="317"/>
      <c r="M971" s="326"/>
      <c r="N971" s="326"/>
      <c r="O971" s="317"/>
      <c r="P971" s="317"/>
      <c r="Q971" s="317"/>
      <c r="R971" s="326"/>
      <c r="S971" s="317"/>
      <c r="T971" s="317"/>
      <c r="U971" s="317"/>
      <c r="V971" s="317"/>
      <c r="W971" s="317"/>
      <c r="X971" s="317"/>
      <c r="Y971" s="317"/>
      <c r="Z971" s="317"/>
    </row>
    <row r="972" ht="12.75" customHeight="1">
      <c r="A972" s="317"/>
      <c r="B972" s="317"/>
      <c r="C972" s="386"/>
      <c r="D972" s="386"/>
      <c r="E972" s="386"/>
      <c r="F972" s="317"/>
      <c r="G972" s="317"/>
      <c r="H972" s="317"/>
      <c r="I972" s="317"/>
      <c r="J972" s="320"/>
      <c r="K972" s="317"/>
      <c r="L972" s="317"/>
      <c r="M972" s="326"/>
      <c r="N972" s="326"/>
      <c r="O972" s="317"/>
      <c r="P972" s="317"/>
      <c r="Q972" s="317"/>
      <c r="R972" s="326"/>
      <c r="S972" s="317"/>
      <c r="T972" s="317"/>
      <c r="U972" s="317"/>
      <c r="V972" s="317"/>
      <c r="W972" s="317"/>
      <c r="X972" s="317"/>
      <c r="Y972" s="317"/>
      <c r="Z972" s="317"/>
    </row>
    <row r="973" ht="12.75" customHeight="1">
      <c r="A973" s="317"/>
      <c r="B973" s="317"/>
      <c r="C973" s="386"/>
      <c r="D973" s="386"/>
      <c r="E973" s="386"/>
      <c r="F973" s="317"/>
      <c r="G973" s="317"/>
      <c r="H973" s="317"/>
      <c r="I973" s="317"/>
      <c r="J973" s="320"/>
      <c r="K973" s="317"/>
      <c r="L973" s="317"/>
      <c r="M973" s="326"/>
      <c r="N973" s="326"/>
      <c r="O973" s="317"/>
      <c r="P973" s="317"/>
      <c r="Q973" s="317"/>
      <c r="R973" s="326"/>
      <c r="S973" s="317"/>
      <c r="T973" s="317"/>
      <c r="U973" s="317"/>
      <c r="V973" s="317"/>
      <c r="W973" s="317"/>
      <c r="X973" s="317"/>
      <c r="Y973" s="317"/>
      <c r="Z973" s="317"/>
    </row>
    <row r="974" ht="12.75" customHeight="1">
      <c r="A974" s="317"/>
      <c r="B974" s="317"/>
      <c r="C974" s="386"/>
      <c r="D974" s="386"/>
      <c r="E974" s="386"/>
      <c r="F974" s="317"/>
      <c r="G974" s="317"/>
      <c r="H974" s="317"/>
      <c r="I974" s="317"/>
      <c r="J974" s="320"/>
      <c r="K974" s="317"/>
      <c r="L974" s="317"/>
      <c r="M974" s="326"/>
      <c r="N974" s="326"/>
      <c r="O974" s="317"/>
      <c r="P974" s="317"/>
      <c r="Q974" s="317"/>
      <c r="R974" s="326"/>
      <c r="S974" s="317"/>
      <c r="T974" s="317"/>
      <c r="U974" s="317"/>
      <c r="V974" s="317"/>
      <c r="W974" s="317"/>
      <c r="X974" s="317"/>
      <c r="Y974" s="317"/>
      <c r="Z974" s="317"/>
    </row>
    <row r="975" ht="12.75" customHeight="1">
      <c r="A975" s="317"/>
      <c r="B975" s="317"/>
      <c r="C975" s="386"/>
      <c r="D975" s="386"/>
      <c r="E975" s="386"/>
      <c r="F975" s="317"/>
      <c r="G975" s="317"/>
      <c r="H975" s="317"/>
      <c r="I975" s="317"/>
      <c r="J975" s="320"/>
      <c r="K975" s="317"/>
      <c r="L975" s="317"/>
      <c r="M975" s="326"/>
      <c r="N975" s="326"/>
      <c r="O975" s="317"/>
      <c r="P975" s="317"/>
      <c r="Q975" s="317"/>
      <c r="R975" s="326"/>
      <c r="S975" s="317"/>
      <c r="T975" s="317"/>
      <c r="U975" s="317"/>
      <c r="V975" s="317"/>
      <c r="W975" s="317"/>
      <c r="X975" s="317"/>
      <c r="Y975" s="317"/>
      <c r="Z975" s="317"/>
    </row>
    <row r="976" ht="12.75" customHeight="1">
      <c r="A976" s="317"/>
      <c r="B976" s="317"/>
      <c r="C976" s="386"/>
      <c r="D976" s="386"/>
      <c r="E976" s="386"/>
      <c r="F976" s="317"/>
      <c r="G976" s="317"/>
      <c r="H976" s="317"/>
      <c r="I976" s="317"/>
      <c r="J976" s="320"/>
      <c r="K976" s="317"/>
      <c r="L976" s="317"/>
      <c r="M976" s="326"/>
      <c r="N976" s="326"/>
      <c r="O976" s="317"/>
      <c r="P976" s="317"/>
      <c r="Q976" s="317"/>
      <c r="R976" s="326"/>
      <c r="S976" s="317"/>
      <c r="T976" s="317"/>
      <c r="U976" s="317"/>
      <c r="V976" s="317"/>
      <c r="W976" s="317"/>
      <c r="X976" s="317"/>
      <c r="Y976" s="317"/>
      <c r="Z976" s="317"/>
    </row>
    <row r="977" ht="12.75" customHeight="1">
      <c r="A977" s="317"/>
      <c r="B977" s="317"/>
      <c r="C977" s="386"/>
      <c r="D977" s="386"/>
      <c r="E977" s="386"/>
      <c r="F977" s="317"/>
      <c r="G977" s="317"/>
      <c r="H977" s="317"/>
      <c r="I977" s="317"/>
      <c r="J977" s="320"/>
      <c r="K977" s="317"/>
      <c r="L977" s="317"/>
      <c r="M977" s="326"/>
      <c r="N977" s="326"/>
      <c r="O977" s="317"/>
      <c r="P977" s="317"/>
      <c r="Q977" s="317"/>
      <c r="R977" s="326"/>
      <c r="S977" s="317"/>
      <c r="T977" s="317"/>
      <c r="U977" s="317"/>
      <c r="V977" s="317"/>
      <c r="W977" s="317"/>
      <c r="X977" s="317"/>
      <c r="Y977" s="317"/>
      <c r="Z977" s="317"/>
    </row>
    <row r="978" ht="12.75" customHeight="1">
      <c r="A978" s="317"/>
      <c r="B978" s="317"/>
      <c r="C978" s="386"/>
      <c r="D978" s="386"/>
      <c r="E978" s="386"/>
      <c r="F978" s="317"/>
      <c r="G978" s="317"/>
      <c r="H978" s="317"/>
      <c r="I978" s="317"/>
      <c r="J978" s="320"/>
      <c r="K978" s="317"/>
      <c r="L978" s="317"/>
      <c r="M978" s="326"/>
      <c r="N978" s="326"/>
      <c r="O978" s="317"/>
      <c r="P978" s="317"/>
      <c r="Q978" s="317"/>
      <c r="R978" s="326"/>
      <c r="S978" s="317"/>
      <c r="T978" s="317"/>
      <c r="U978" s="317"/>
      <c r="V978" s="317"/>
      <c r="W978" s="317"/>
      <c r="X978" s="317"/>
      <c r="Y978" s="317"/>
      <c r="Z978" s="317"/>
    </row>
    <row r="979" ht="12.75" customHeight="1">
      <c r="A979" s="317"/>
      <c r="B979" s="317"/>
      <c r="C979" s="386"/>
      <c r="D979" s="386"/>
      <c r="E979" s="386"/>
      <c r="F979" s="317"/>
      <c r="G979" s="317"/>
      <c r="H979" s="317"/>
      <c r="I979" s="317"/>
      <c r="J979" s="320"/>
      <c r="K979" s="317"/>
      <c r="L979" s="317"/>
      <c r="M979" s="326"/>
      <c r="N979" s="326"/>
      <c r="O979" s="317"/>
      <c r="P979" s="317"/>
      <c r="Q979" s="317"/>
      <c r="R979" s="326"/>
      <c r="S979" s="317"/>
      <c r="T979" s="317"/>
      <c r="U979" s="317"/>
      <c r="V979" s="317"/>
      <c r="W979" s="317"/>
      <c r="X979" s="317"/>
      <c r="Y979" s="317"/>
      <c r="Z979" s="317"/>
    </row>
    <row r="980" ht="12.75" customHeight="1">
      <c r="A980" s="317"/>
      <c r="B980" s="317"/>
      <c r="C980" s="386"/>
      <c r="D980" s="386"/>
      <c r="E980" s="386"/>
      <c r="F980" s="317"/>
      <c r="G980" s="317"/>
      <c r="H980" s="317"/>
      <c r="I980" s="317"/>
      <c r="J980" s="320"/>
      <c r="K980" s="317"/>
      <c r="L980" s="317"/>
      <c r="M980" s="326"/>
      <c r="N980" s="326"/>
      <c r="O980" s="317"/>
      <c r="P980" s="317"/>
      <c r="Q980" s="317"/>
      <c r="R980" s="326"/>
      <c r="S980" s="317"/>
      <c r="T980" s="317"/>
      <c r="U980" s="317"/>
      <c r="V980" s="317"/>
      <c r="W980" s="317"/>
      <c r="X980" s="317"/>
      <c r="Y980" s="317"/>
      <c r="Z980" s="317"/>
    </row>
    <row r="981" ht="12.75" customHeight="1">
      <c r="A981" s="317"/>
      <c r="B981" s="317"/>
      <c r="C981" s="386"/>
      <c r="D981" s="386"/>
      <c r="E981" s="386"/>
      <c r="F981" s="317"/>
      <c r="G981" s="317"/>
      <c r="H981" s="317"/>
      <c r="I981" s="317"/>
      <c r="J981" s="320"/>
      <c r="K981" s="317"/>
      <c r="L981" s="317"/>
      <c r="M981" s="326"/>
      <c r="N981" s="326"/>
      <c r="O981" s="317"/>
      <c r="P981" s="317"/>
      <c r="Q981" s="317"/>
      <c r="R981" s="326"/>
      <c r="S981" s="317"/>
      <c r="T981" s="317"/>
      <c r="U981" s="317"/>
      <c r="V981" s="317"/>
      <c r="W981" s="317"/>
      <c r="X981" s="317"/>
      <c r="Y981" s="317"/>
      <c r="Z981" s="317"/>
    </row>
    <row r="982" ht="12.75" customHeight="1">
      <c r="A982" s="317"/>
      <c r="B982" s="317"/>
      <c r="C982" s="386"/>
      <c r="D982" s="386"/>
      <c r="E982" s="386"/>
      <c r="F982" s="317"/>
      <c r="G982" s="317"/>
      <c r="H982" s="317"/>
      <c r="I982" s="317"/>
      <c r="J982" s="320"/>
      <c r="K982" s="317"/>
      <c r="L982" s="317"/>
      <c r="M982" s="326"/>
      <c r="N982" s="326"/>
      <c r="O982" s="317"/>
      <c r="P982" s="317"/>
      <c r="Q982" s="317"/>
      <c r="R982" s="326"/>
      <c r="S982" s="317"/>
      <c r="T982" s="317"/>
      <c r="U982" s="317"/>
      <c r="V982" s="317"/>
      <c r="W982" s="317"/>
      <c r="X982" s="317"/>
      <c r="Y982" s="317"/>
      <c r="Z982" s="317"/>
    </row>
    <row r="983" ht="12.75" customHeight="1">
      <c r="A983" s="317"/>
      <c r="B983" s="317"/>
      <c r="C983" s="386"/>
      <c r="D983" s="386"/>
      <c r="E983" s="386"/>
      <c r="F983" s="317"/>
      <c r="G983" s="317"/>
      <c r="H983" s="317"/>
      <c r="I983" s="317"/>
      <c r="J983" s="320"/>
      <c r="K983" s="317"/>
      <c r="L983" s="317"/>
      <c r="M983" s="326"/>
      <c r="N983" s="326"/>
      <c r="O983" s="317"/>
      <c r="P983" s="317"/>
      <c r="Q983" s="317"/>
      <c r="R983" s="326"/>
      <c r="S983" s="317"/>
      <c r="T983" s="317"/>
      <c r="U983" s="317"/>
      <c r="V983" s="317"/>
      <c r="W983" s="317"/>
      <c r="X983" s="317"/>
      <c r="Y983" s="317"/>
      <c r="Z983" s="317"/>
    </row>
    <row r="984" ht="12.75" customHeight="1">
      <c r="A984" s="317"/>
      <c r="B984" s="317"/>
      <c r="C984" s="386"/>
      <c r="D984" s="386"/>
      <c r="E984" s="386"/>
      <c r="F984" s="317"/>
      <c r="G984" s="317"/>
      <c r="H984" s="317"/>
      <c r="I984" s="317"/>
      <c r="J984" s="320"/>
      <c r="K984" s="317"/>
      <c r="L984" s="317"/>
      <c r="M984" s="326"/>
      <c r="N984" s="326"/>
      <c r="O984" s="317"/>
      <c r="P984" s="317"/>
      <c r="Q984" s="317"/>
      <c r="R984" s="326"/>
      <c r="S984" s="317"/>
      <c r="T984" s="317"/>
      <c r="U984" s="317"/>
      <c r="V984" s="317"/>
      <c r="W984" s="317"/>
      <c r="X984" s="317"/>
      <c r="Y984" s="317"/>
      <c r="Z984" s="317"/>
    </row>
    <row r="985" ht="12.75" customHeight="1">
      <c r="A985" s="317"/>
      <c r="B985" s="317"/>
      <c r="C985" s="386"/>
      <c r="D985" s="386"/>
      <c r="E985" s="386"/>
      <c r="F985" s="317"/>
      <c r="G985" s="317"/>
      <c r="H985" s="317"/>
      <c r="I985" s="317"/>
      <c r="J985" s="320"/>
      <c r="K985" s="317"/>
      <c r="L985" s="317"/>
      <c r="M985" s="326"/>
      <c r="N985" s="326"/>
      <c r="O985" s="317"/>
      <c r="P985" s="317"/>
      <c r="Q985" s="317"/>
      <c r="R985" s="326"/>
      <c r="S985" s="317"/>
      <c r="T985" s="317"/>
      <c r="U985" s="317"/>
      <c r="V985" s="317"/>
      <c r="W985" s="317"/>
      <c r="X985" s="317"/>
      <c r="Y985" s="317"/>
      <c r="Z985" s="317"/>
    </row>
    <row r="986" ht="12.75" customHeight="1">
      <c r="A986" s="317"/>
      <c r="B986" s="317"/>
      <c r="C986" s="386"/>
      <c r="D986" s="386"/>
      <c r="E986" s="386"/>
      <c r="F986" s="317"/>
      <c r="G986" s="317"/>
      <c r="H986" s="317"/>
      <c r="I986" s="317"/>
      <c r="J986" s="320"/>
      <c r="K986" s="317"/>
      <c r="L986" s="317"/>
      <c r="M986" s="326"/>
      <c r="N986" s="326"/>
      <c r="O986" s="317"/>
      <c r="P986" s="317"/>
      <c r="Q986" s="317"/>
      <c r="R986" s="326"/>
      <c r="S986" s="317"/>
      <c r="T986" s="317"/>
      <c r="U986" s="317"/>
      <c r="V986" s="317"/>
      <c r="W986" s="317"/>
      <c r="X986" s="317"/>
      <c r="Y986" s="317"/>
      <c r="Z986" s="317"/>
    </row>
    <row r="987" ht="12.75" customHeight="1">
      <c r="A987" s="317"/>
      <c r="B987" s="317"/>
      <c r="C987" s="386"/>
      <c r="D987" s="386"/>
      <c r="E987" s="386"/>
      <c r="F987" s="317"/>
      <c r="G987" s="317"/>
      <c r="H987" s="317"/>
      <c r="I987" s="317"/>
      <c r="J987" s="320"/>
      <c r="K987" s="317"/>
      <c r="L987" s="317"/>
      <c r="M987" s="326"/>
      <c r="N987" s="326"/>
      <c r="O987" s="317"/>
      <c r="P987" s="317"/>
      <c r="Q987" s="317"/>
      <c r="R987" s="326"/>
      <c r="S987" s="317"/>
      <c r="T987" s="317"/>
      <c r="U987" s="317"/>
      <c r="V987" s="317"/>
      <c r="W987" s="317"/>
      <c r="X987" s="317"/>
      <c r="Y987" s="317"/>
      <c r="Z987" s="317"/>
    </row>
    <row r="988" ht="12.75" customHeight="1">
      <c r="A988" s="317"/>
      <c r="B988" s="317"/>
      <c r="C988" s="386"/>
      <c r="D988" s="386"/>
      <c r="E988" s="386"/>
      <c r="F988" s="317"/>
      <c r="G988" s="317"/>
      <c r="H988" s="317"/>
      <c r="I988" s="317"/>
      <c r="J988" s="320"/>
      <c r="K988" s="317"/>
      <c r="L988" s="317"/>
      <c r="M988" s="326"/>
      <c r="N988" s="326"/>
      <c r="O988" s="317"/>
      <c r="P988" s="317"/>
      <c r="Q988" s="317"/>
      <c r="R988" s="326"/>
      <c r="S988" s="317"/>
      <c r="T988" s="317"/>
      <c r="U988" s="317"/>
      <c r="V988" s="317"/>
      <c r="W988" s="317"/>
      <c r="X988" s="317"/>
      <c r="Y988" s="317"/>
      <c r="Z988" s="317"/>
    </row>
    <row r="989" ht="12.75" customHeight="1">
      <c r="A989" s="317"/>
      <c r="B989" s="317"/>
      <c r="C989" s="386"/>
      <c r="D989" s="386"/>
      <c r="E989" s="386"/>
      <c r="F989" s="317"/>
      <c r="G989" s="317"/>
      <c r="H989" s="317"/>
      <c r="I989" s="317"/>
      <c r="J989" s="320"/>
      <c r="K989" s="317"/>
      <c r="L989" s="317"/>
      <c r="M989" s="326"/>
      <c r="N989" s="326"/>
      <c r="O989" s="317"/>
      <c r="P989" s="317"/>
      <c r="Q989" s="317"/>
      <c r="R989" s="326"/>
      <c r="S989" s="317"/>
      <c r="T989" s="317"/>
      <c r="U989" s="317"/>
      <c r="V989" s="317"/>
      <c r="W989" s="317"/>
      <c r="X989" s="317"/>
      <c r="Y989" s="317"/>
      <c r="Z989" s="317"/>
    </row>
    <row r="990" ht="12.75" customHeight="1">
      <c r="A990" s="317"/>
      <c r="B990" s="317"/>
      <c r="C990" s="386"/>
      <c r="D990" s="386"/>
      <c r="E990" s="386"/>
      <c r="F990" s="317"/>
      <c r="G990" s="317"/>
      <c r="H990" s="317"/>
      <c r="I990" s="317"/>
      <c r="J990" s="320"/>
      <c r="K990" s="317"/>
      <c r="L990" s="317"/>
      <c r="M990" s="326"/>
      <c r="N990" s="326"/>
      <c r="O990" s="317"/>
      <c r="P990" s="317"/>
      <c r="Q990" s="317"/>
      <c r="R990" s="326"/>
      <c r="S990" s="317"/>
      <c r="T990" s="317"/>
      <c r="U990" s="317"/>
      <c r="V990" s="317"/>
      <c r="W990" s="317"/>
      <c r="X990" s="317"/>
      <c r="Y990" s="317"/>
      <c r="Z990" s="317"/>
    </row>
    <row r="991" ht="12.75" customHeight="1">
      <c r="A991" s="317"/>
      <c r="B991" s="317"/>
      <c r="C991" s="386"/>
      <c r="D991" s="386"/>
      <c r="E991" s="386"/>
      <c r="F991" s="317"/>
      <c r="G991" s="317"/>
      <c r="H991" s="317"/>
      <c r="I991" s="317"/>
      <c r="J991" s="320"/>
      <c r="K991" s="317"/>
      <c r="L991" s="317"/>
      <c r="M991" s="326"/>
      <c r="N991" s="326"/>
      <c r="O991" s="317"/>
      <c r="P991" s="317"/>
      <c r="Q991" s="317"/>
      <c r="R991" s="326"/>
      <c r="S991" s="317"/>
      <c r="T991" s="317"/>
      <c r="U991" s="317"/>
      <c r="V991" s="317"/>
      <c r="W991" s="317"/>
      <c r="X991" s="317"/>
      <c r="Y991" s="317"/>
      <c r="Z991" s="317"/>
    </row>
    <row r="992" ht="12.75" customHeight="1">
      <c r="A992" s="317"/>
      <c r="B992" s="317"/>
      <c r="C992" s="386"/>
      <c r="D992" s="386"/>
      <c r="E992" s="386"/>
      <c r="F992" s="317"/>
      <c r="G992" s="317"/>
      <c r="H992" s="317"/>
      <c r="I992" s="317"/>
      <c r="J992" s="320"/>
      <c r="K992" s="317"/>
      <c r="L992" s="317"/>
      <c r="M992" s="326"/>
      <c r="N992" s="326"/>
      <c r="O992" s="317"/>
      <c r="P992" s="317"/>
      <c r="Q992" s="317"/>
      <c r="R992" s="326"/>
      <c r="S992" s="317"/>
      <c r="T992" s="317"/>
      <c r="U992" s="317"/>
      <c r="V992" s="317"/>
      <c r="W992" s="317"/>
      <c r="X992" s="317"/>
      <c r="Y992" s="317"/>
      <c r="Z992" s="317"/>
    </row>
    <row r="993" ht="12.75" customHeight="1">
      <c r="A993" s="317"/>
      <c r="B993" s="317"/>
      <c r="C993" s="386"/>
      <c r="D993" s="386"/>
      <c r="E993" s="386"/>
      <c r="F993" s="317"/>
      <c r="G993" s="317"/>
      <c r="H993" s="317"/>
      <c r="I993" s="317"/>
      <c r="J993" s="320"/>
      <c r="K993" s="317"/>
      <c r="L993" s="317"/>
      <c r="M993" s="326"/>
      <c r="N993" s="326"/>
      <c r="O993" s="317"/>
      <c r="P993" s="317"/>
      <c r="Q993" s="317"/>
      <c r="R993" s="326"/>
      <c r="S993" s="317"/>
      <c r="T993" s="317"/>
      <c r="U993" s="317"/>
      <c r="V993" s="317"/>
      <c r="W993" s="317"/>
      <c r="X993" s="317"/>
      <c r="Y993" s="317"/>
      <c r="Z993" s="317"/>
    </row>
    <row r="994" ht="12.75" customHeight="1">
      <c r="A994" s="317"/>
      <c r="B994" s="317"/>
      <c r="C994" s="386"/>
      <c r="D994" s="386"/>
      <c r="E994" s="386"/>
      <c r="F994" s="317"/>
      <c r="G994" s="317"/>
      <c r="H994" s="317"/>
      <c r="I994" s="317"/>
      <c r="J994" s="320"/>
      <c r="K994" s="317"/>
      <c r="L994" s="317"/>
      <c r="M994" s="326"/>
      <c r="N994" s="326"/>
      <c r="O994" s="317"/>
      <c r="P994" s="317"/>
      <c r="Q994" s="317"/>
      <c r="R994" s="326"/>
      <c r="S994" s="317"/>
      <c r="T994" s="317"/>
      <c r="U994" s="317"/>
      <c r="V994" s="317"/>
      <c r="W994" s="317"/>
      <c r="X994" s="317"/>
      <c r="Y994" s="317"/>
      <c r="Z994" s="317"/>
    </row>
    <row r="995" ht="12.75" customHeight="1">
      <c r="A995" s="317"/>
      <c r="B995" s="317"/>
      <c r="C995" s="386"/>
      <c r="D995" s="386"/>
      <c r="E995" s="386"/>
      <c r="F995" s="317"/>
      <c r="G995" s="317"/>
      <c r="H995" s="317"/>
      <c r="I995" s="317"/>
      <c r="J995" s="320"/>
      <c r="K995" s="317"/>
      <c r="L995" s="317"/>
      <c r="M995" s="326"/>
      <c r="N995" s="326"/>
      <c r="O995" s="317"/>
      <c r="P995" s="317"/>
      <c r="Q995" s="317"/>
      <c r="R995" s="326"/>
      <c r="S995" s="317"/>
      <c r="T995" s="317"/>
      <c r="U995" s="317"/>
      <c r="V995" s="317"/>
      <c r="W995" s="317"/>
      <c r="X995" s="317"/>
      <c r="Y995" s="317"/>
      <c r="Z995" s="317"/>
    </row>
    <row r="996" ht="12.75" customHeight="1">
      <c r="A996" s="317"/>
      <c r="B996" s="317"/>
      <c r="C996" s="386"/>
      <c r="D996" s="386"/>
      <c r="E996" s="386"/>
      <c r="F996" s="317"/>
      <c r="G996" s="317"/>
      <c r="H996" s="317"/>
      <c r="I996" s="317"/>
      <c r="J996" s="320"/>
      <c r="K996" s="317"/>
      <c r="L996" s="317"/>
      <c r="M996" s="326"/>
      <c r="N996" s="326"/>
      <c r="O996" s="317"/>
      <c r="P996" s="317"/>
      <c r="Q996" s="317"/>
      <c r="R996" s="326"/>
      <c r="S996" s="317"/>
      <c r="T996" s="317"/>
      <c r="U996" s="317"/>
      <c r="V996" s="317"/>
      <c r="W996" s="317"/>
      <c r="X996" s="317"/>
      <c r="Y996" s="317"/>
      <c r="Z996" s="317"/>
    </row>
    <row r="997" ht="12.75" customHeight="1">
      <c r="A997" s="317"/>
      <c r="B997" s="317"/>
      <c r="C997" s="386"/>
      <c r="D997" s="386"/>
      <c r="E997" s="386"/>
      <c r="F997" s="317"/>
      <c r="G997" s="317"/>
      <c r="H997" s="317"/>
      <c r="I997" s="317"/>
      <c r="J997" s="320"/>
      <c r="K997" s="317"/>
      <c r="L997" s="317"/>
      <c r="M997" s="326"/>
      <c r="N997" s="326"/>
      <c r="O997" s="317"/>
      <c r="P997" s="317"/>
      <c r="Q997" s="317"/>
      <c r="R997" s="326"/>
      <c r="S997" s="317"/>
      <c r="T997" s="317"/>
      <c r="U997" s="317"/>
      <c r="V997" s="317"/>
      <c r="W997" s="317"/>
      <c r="X997" s="317"/>
      <c r="Y997" s="317"/>
      <c r="Z997" s="317"/>
    </row>
    <row r="998" ht="12.75" customHeight="1">
      <c r="A998" s="317"/>
      <c r="B998" s="317"/>
      <c r="C998" s="386"/>
      <c r="D998" s="386"/>
      <c r="E998" s="386"/>
      <c r="F998" s="317"/>
      <c r="G998" s="317"/>
      <c r="H998" s="317"/>
      <c r="I998" s="317"/>
      <c r="J998" s="320"/>
      <c r="K998" s="317"/>
      <c r="L998" s="317"/>
      <c r="M998" s="326"/>
      <c r="N998" s="326"/>
      <c r="O998" s="317"/>
      <c r="P998" s="317"/>
      <c r="Q998" s="317"/>
      <c r="R998" s="326"/>
      <c r="S998" s="317"/>
      <c r="T998" s="317"/>
      <c r="U998" s="317"/>
      <c r="V998" s="317"/>
      <c r="W998" s="317"/>
      <c r="X998" s="317"/>
      <c r="Y998" s="317"/>
      <c r="Z998" s="317"/>
    </row>
    <row r="999" ht="12.75" customHeight="1">
      <c r="A999" s="317"/>
      <c r="B999" s="317"/>
      <c r="C999" s="386"/>
      <c r="D999" s="386"/>
      <c r="E999" s="386"/>
      <c r="F999" s="317"/>
      <c r="G999" s="317"/>
      <c r="H999" s="317"/>
      <c r="I999" s="317"/>
      <c r="J999" s="320"/>
      <c r="K999" s="317"/>
      <c r="L999" s="317"/>
      <c r="M999" s="326"/>
      <c r="N999" s="326"/>
      <c r="O999" s="317"/>
      <c r="P999" s="317"/>
      <c r="Q999" s="317"/>
      <c r="R999" s="326"/>
      <c r="S999" s="317"/>
      <c r="T999" s="317"/>
      <c r="U999" s="317"/>
      <c r="V999" s="317"/>
      <c r="W999" s="317"/>
      <c r="X999" s="317"/>
      <c r="Y999" s="317"/>
      <c r="Z999" s="317"/>
    </row>
    <row r="1000" ht="12.75" customHeight="1">
      <c r="A1000" s="317"/>
      <c r="B1000" s="317"/>
      <c r="C1000" s="386"/>
      <c r="D1000" s="386"/>
      <c r="E1000" s="386"/>
      <c r="F1000" s="317"/>
      <c r="G1000" s="317"/>
      <c r="H1000" s="317"/>
      <c r="I1000" s="317"/>
      <c r="J1000" s="320"/>
      <c r="K1000" s="317"/>
      <c r="L1000" s="317"/>
      <c r="M1000" s="326"/>
      <c r="N1000" s="326"/>
      <c r="O1000" s="317"/>
      <c r="P1000" s="317"/>
      <c r="Q1000" s="317"/>
      <c r="R1000" s="326"/>
      <c r="S1000" s="317"/>
      <c r="T1000" s="317"/>
      <c r="U1000" s="317"/>
      <c r="V1000" s="317"/>
      <c r="W1000" s="317"/>
      <c r="X1000" s="317"/>
      <c r="Y1000" s="317"/>
      <c r="Z1000" s="317"/>
    </row>
  </sheetData>
  <mergeCells count="3">
    <mergeCell ref="J1:N1"/>
    <mergeCell ref="O1:S1"/>
    <mergeCell ref="C7:S7"/>
  </mergeCells>
  <conditionalFormatting sqref="F15:G23 F25:G149 G24 I15 K15 M15 O15 Q15 S15">
    <cfRule type="cellIs" dxfId="1" priority="1" operator="equal">
      <formula>"PerEmployeePerMonth"</formula>
    </cfRule>
  </conditionalFormatting>
  <conditionalFormatting sqref="F15:G23 F25:G149 G24 I15 K15 M15 O15 Q15 S15">
    <cfRule type="containsBlanks" dxfId="0" priority="2">
      <formula>LEN(TRIM(F15))=0</formula>
    </cfRule>
  </conditionalFormatting>
  <conditionalFormatting sqref="F150:G274">
    <cfRule type="cellIs" dxfId="1" priority="3" operator="equal">
      <formula>"PerEmployeePerMonth"</formula>
    </cfRule>
  </conditionalFormatting>
  <conditionalFormatting sqref="F150:G274">
    <cfRule type="containsBlanks" dxfId="0" priority="4">
      <formula>LEN(TRIM(F150))=0</formula>
    </cfRule>
  </conditionalFormatting>
  <conditionalFormatting sqref="F275:G399">
    <cfRule type="cellIs" dxfId="1" priority="5" operator="equal">
      <formula>"PerEmployeePerMonth"</formula>
    </cfRule>
  </conditionalFormatting>
  <conditionalFormatting sqref="F275:G399">
    <cfRule type="containsBlanks" dxfId="0" priority="6">
      <formula>LEN(TRIM(F275))=0</formula>
    </cfRule>
  </conditionalFormatting>
  <conditionalFormatting sqref="J126">
    <cfRule type="cellIs" dxfId="1" priority="7" operator="equal">
      <formula>"PerEmployeePerMonth"</formula>
    </cfRule>
  </conditionalFormatting>
  <conditionalFormatting sqref="J126">
    <cfRule type="containsBlanks" dxfId="0" priority="8">
      <formula>LEN(TRIM(J126))=0</formula>
    </cfRule>
  </conditionalFormatting>
  <conditionalFormatting sqref="J390:J399">
    <cfRule type="cellIs" dxfId="1" priority="9" operator="equal">
      <formula>"PerEmployeePerMonth"</formula>
    </cfRule>
  </conditionalFormatting>
  <conditionalFormatting sqref="J390:J399">
    <cfRule type="containsBlanks" dxfId="0" priority="10">
      <formula>LEN(TRIM(J390))=0</formula>
    </cfRule>
  </conditionalFormatting>
  <conditionalFormatting sqref="K126">
    <cfRule type="cellIs" dxfId="1" priority="11" operator="equal">
      <formula>"PerEmployeePerMonth"</formula>
    </cfRule>
  </conditionalFormatting>
  <conditionalFormatting sqref="K126">
    <cfRule type="containsBlanks" dxfId="0" priority="12">
      <formula>LEN(TRIM(K126))=0</formula>
    </cfRule>
  </conditionalFormatting>
  <conditionalFormatting sqref="K256:K274">
    <cfRule type="cellIs" dxfId="1" priority="13" operator="equal">
      <formula>"PerEmployeePerMonth"</formula>
    </cfRule>
  </conditionalFormatting>
  <conditionalFormatting sqref="K256:K274">
    <cfRule type="containsBlanks" dxfId="0" priority="14">
      <formula>LEN(TRIM(K256))=0</formula>
    </cfRule>
  </conditionalFormatting>
  <conditionalFormatting sqref="K275:K399">
    <cfRule type="cellIs" dxfId="1" priority="15" operator="equal">
      <formula>"PerEmployeePerMonth"</formula>
    </cfRule>
  </conditionalFormatting>
  <conditionalFormatting sqref="K275:K399">
    <cfRule type="containsBlanks" dxfId="0" priority="16">
      <formula>LEN(TRIM(K275))=0</formula>
    </cfRule>
  </conditionalFormatting>
  <conditionalFormatting sqref="K24">
    <cfRule type="cellIs" dxfId="1" priority="17" operator="equal">
      <formula>"PerEmployeePerMonth"</formula>
    </cfRule>
  </conditionalFormatting>
  <conditionalFormatting sqref="K24">
    <cfRule type="containsBlanks" dxfId="0" priority="18">
      <formula>LEN(TRIM(K24))=0</formula>
    </cfRule>
  </conditionalFormatting>
  <conditionalFormatting sqref="K94">
    <cfRule type="cellIs" dxfId="1" priority="19" operator="equal">
      <formula>"PerEmployeePerMonth"</formula>
    </cfRule>
  </conditionalFormatting>
  <conditionalFormatting sqref="K94">
    <cfRule type="containsBlanks" dxfId="0" priority="20">
      <formula>LEN(TRIM(K94))=0</formula>
    </cfRule>
  </conditionalFormatting>
  <conditionalFormatting sqref="L94">
    <cfRule type="cellIs" dxfId="1" priority="21" operator="equal">
      <formula>"PerEmployeePerMonth"</formula>
    </cfRule>
  </conditionalFormatting>
  <conditionalFormatting sqref="L94">
    <cfRule type="containsBlanks" dxfId="0" priority="22">
      <formula>LEN(TRIM(L94))=0</formula>
    </cfRule>
  </conditionalFormatting>
  <conditionalFormatting sqref="P94">
    <cfRule type="cellIs" dxfId="1" priority="23" operator="equal">
      <formula>"PerEmployeePerMonth"</formula>
    </cfRule>
  </conditionalFormatting>
  <conditionalFormatting sqref="P94">
    <cfRule type="containsBlanks" dxfId="0" priority="24">
      <formula>LEN(TRIM(P94))=0</formula>
    </cfRule>
  </conditionalFormatting>
  <conditionalFormatting sqref="N94">
    <cfRule type="cellIs" dxfId="1" priority="25" operator="equal">
      <formula>"PerEmployeePerMonth"</formula>
    </cfRule>
  </conditionalFormatting>
  <conditionalFormatting sqref="N94">
    <cfRule type="containsBlanks" dxfId="0" priority="26">
      <formula>LEN(TRIM(N94))=0</formula>
    </cfRule>
  </conditionalFormatting>
  <conditionalFormatting sqref="O94">
    <cfRule type="cellIs" dxfId="1" priority="27" operator="equal">
      <formula>"PerEmployeePerMonth"</formula>
    </cfRule>
  </conditionalFormatting>
  <conditionalFormatting sqref="O94">
    <cfRule type="containsBlanks" dxfId="0" priority="28">
      <formula>LEN(TRIM(O94))=0</formula>
    </cfRule>
  </conditionalFormatting>
  <conditionalFormatting sqref="K16:K23 K25:K93 K95:K125 K127:K188 K192:K250 K252:K255">
    <cfRule type="cellIs" dxfId="1" priority="29" operator="equal">
      <formula>"PerEmployeePerMonth"</formula>
    </cfRule>
  </conditionalFormatting>
  <conditionalFormatting sqref="K16:K23 K25:K93 K95:K125 K127:K188 K192:K250 K252:K255">
    <cfRule type="containsBlanks" dxfId="0" priority="30">
      <formula>LEN(TRIM(K16))=0</formula>
    </cfRule>
  </conditionalFormatting>
  <conditionalFormatting sqref="P251">
    <cfRule type="cellIs" dxfId="1" priority="31" operator="equal">
      <formula>"PerEmployeePerMonth"</formula>
    </cfRule>
  </conditionalFormatting>
  <conditionalFormatting sqref="P251">
    <cfRule type="containsBlanks" dxfId="0" priority="32">
      <formula>LEN(TRIM(P251))=0</formula>
    </cfRule>
  </conditionalFormatting>
  <conditionalFormatting sqref="L256:L274">
    <cfRule type="cellIs" dxfId="1" priority="33" operator="equal">
      <formula>"PerEmployeePerMonth"</formula>
    </cfRule>
  </conditionalFormatting>
  <conditionalFormatting sqref="L256:L274">
    <cfRule type="containsBlanks" dxfId="0" priority="34">
      <formula>LEN(TRIM(L256))=0</formula>
    </cfRule>
  </conditionalFormatting>
  <conditionalFormatting sqref="L275:L399">
    <cfRule type="cellIs" dxfId="1" priority="35" operator="equal">
      <formula>"PerEmployeePerMonth"</formula>
    </cfRule>
  </conditionalFormatting>
  <conditionalFormatting sqref="L275:L399">
    <cfRule type="containsBlanks" dxfId="0" priority="36">
      <formula>LEN(TRIM(L275))=0</formula>
    </cfRule>
  </conditionalFormatting>
  <conditionalFormatting sqref="J16:J23 J25:J93 J95:J125 J127:J188 J192:J250 J252:J274">
    <cfRule type="cellIs" dxfId="1" priority="37" operator="equal">
      <formula>"PerEmployeePerMonth"</formula>
    </cfRule>
  </conditionalFormatting>
  <conditionalFormatting sqref="J16:J23 J25:J93 J95:J125 J127:J188 J192:J250 J252:J274">
    <cfRule type="containsBlanks" dxfId="0" priority="38">
      <formula>LEN(TRIM(J16))=0</formula>
    </cfRule>
  </conditionalFormatting>
  <conditionalFormatting sqref="P256:P274">
    <cfRule type="cellIs" dxfId="1" priority="39" operator="equal">
      <formula>"PerEmployeePerMonth"</formula>
    </cfRule>
  </conditionalFormatting>
  <conditionalFormatting sqref="P256:P274">
    <cfRule type="containsBlanks" dxfId="0" priority="40">
      <formula>LEN(TRIM(P256))=0</formula>
    </cfRule>
  </conditionalFormatting>
  <conditionalFormatting sqref="J94">
    <cfRule type="cellIs" dxfId="1" priority="41" operator="equal">
      <formula>"PerEmployeePerMonth"</formula>
    </cfRule>
  </conditionalFormatting>
  <conditionalFormatting sqref="J94">
    <cfRule type="containsBlanks" dxfId="0" priority="42">
      <formula>LEN(TRIM(J94))=0</formula>
    </cfRule>
  </conditionalFormatting>
  <conditionalFormatting sqref="J190:J191">
    <cfRule type="cellIs" dxfId="1" priority="43" operator="equal">
      <formula>"PerEmployeePerMonth"</formula>
    </cfRule>
  </conditionalFormatting>
  <conditionalFormatting sqref="J190:J191">
    <cfRule type="containsBlanks" dxfId="0" priority="44">
      <formula>LEN(TRIM(J190))=0</formula>
    </cfRule>
  </conditionalFormatting>
  <conditionalFormatting sqref="J251">
    <cfRule type="cellIs" dxfId="1" priority="45" operator="equal">
      <formula>"PerEmployeePerMonth"</formula>
    </cfRule>
  </conditionalFormatting>
  <conditionalFormatting sqref="J251">
    <cfRule type="containsBlanks" dxfId="0" priority="46">
      <formula>LEN(TRIM(J251))=0</formula>
    </cfRule>
  </conditionalFormatting>
  <conditionalFormatting sqref="L190:L191">
    <cfRule type="cellIs" dxfId="1" priority="47" operator="equal">
      <formula>"PerEmployeePerMonth"</formula>
    </cfRule>
  </conditionalFormatting>
  <conditionalFormatting sqref="L190:L191">
    <cfRule type="containsBlanks" dxfId="0" priority="48">
      <formula>LEN(TRIM(L190))=0</formula>
    </cfRule>
  </conditionalFormatting>
  <conditionalFormatting sqref="L251">
    <cfRule type="cellIs" dxfId="1" priority="49" operator="equal">
      <formula>"PerEmployeePerMonth"</formula>
    </cfRule>
  </conditionalFormatting>
  <conditionalFormatting sqref="L251">
    <cfRule type="containsBlanks" dxfId="0" priority="50">
      <formula>LEN(TRIM(L251))=0</formula>
    </cfRule>
  </conditionalFormatting>
  <conditionalFormatting sqref="L16:L23 L25:L93 L95:L125 L127:L188 L192:L250 L252:L255">
    <cfRule type="cellIs" dxfId="1" priority="51" operator="equal">
      <formula>"PerEmployeePerMonth"</formula>
    </cfRule>
  </conditionalFormatting>
  <conditionalFormatting sqref="L16:L23 L25:L93 L95:L125 L127:L188 L192:L250 L252:L255">
    <cfRule type="containsBlanks" dxfId="0" priority="52">
      <formula>LEN(TRIM(L16))=0</formula>
    </cfRule>
  </conditionalFormatting>
  <conditionalFormatting sqref="P275:P399">
    <cfRule type="cellIs" dxfId="1" priority="53" operator="equal">
      <formula>"PerEmployeePerMonth"</formula>
    </cfRule>
  </conditionalFormatting>
  <conditionalFormatting sqref="P275:P399">
    <cfRule type="containsBlanks" dxfId="0" priority="54">
      <formula>LEN(TRIM(P275))=0</formula>
    </cfRule>
  </conditionalFormatting>
  <conditionalFormatting sqref="N275:N399">
    <cfRule type="cellIs" dxfId="1" priority="55" operator="equal">
      <formula>"PerEmployeePerMonth"</formula>
    </cfRule>
  </conditionalFormatting>
  <conditionalFormatting sqref="N275:N399">
    <cfRule type="containsBlanks" dxfId="0" priority="56">
      <formula>LEN(TRIM(N275))=0</formula>
    </cfRule>
  </conditionalFormatting>
  <conditionalFormatting sqref="K190:K191">
    <cfRule type="cellIs" dxfId="1" priority="57" operator="equal">
      <formula>"PerEmployeePerMonth"</formula>
    </cfRule>
  </conditionalFormatting>
  <conditionalFormatting sqref="K190:K191">
    <cfRule type="containsBlanks" dxfId="0" priority="58">
      <formula>LEN(TRIM(K190))=0</formula>
    </cfRule>
  </conditionalFormatting>
  <conditionalFormatting sqref="K251">
    <cfRule type="cellIs" dxfId="1" priority="59" operator="equal">
      <formula>"PerEmployeePerMonth"</formula>
    </cfRule>
  </conditionalFormatting>
  <conditionalFormatting sqref="K251">
    <cfRule type="containsBlanks" dxfId="0" priority="60">
      <formula>LEN(TRIM(K251))=0</formula>
    </cfRule>
  </conditionalFormatting>
  <conditionalFormatting sqref="P190:P191">
    <cfRule type="cellIs" dxfId="1" priority="61" operator="equal">
      <formula>"PerEmployeePerMonth"</formula>
    </cfRule>
  </conditionalFormatting>
  <conditionalFormatting sqref="P190:P191">
    <cfRule type="containsBlanks" dxfId="0" priority="62">
      <formula>LEN(TRIM(P190))=0</formula>
    </cfRule>
  </conditionalFormatting>
  <conditionalFormatting sqref="N256:N274">
    <cfRule type="cellIs" dxfId="1" priority="63" operator="equal">
      <formula>"PerEmployeePerMonth"</formula>
    </cfRule>
  </conditionalFormatting>
  <conditionalFormatting sqref="N256:N274">
    <cfRule type="containsBlanks" dxfId="0" priority="64">
      <formula>LEN(TRIM(N256))=0</formula>
    </cfRule>
  </conditionalFormatting>
  <conditionalFormatting sqref="N251">
    <cfRule type="cellIs" dxfId="1" priority="65" operator="equal">
      <formula>"PerEmployeePerMonth"</formula>
    </cfRule>
  </conditionalFormatting>
  <conditionalFormatting sqref="N251">
    <cfRule type="containsBlanks" dxfId="0" priority="66">
      <formula>LEN(TRIM(N251))=0</formula>
    </cfRule>
  </conditionalFormatting>
  <conditionalFormatting sqref="L126">
    <cfRule type="cellIs" dxfId="1" priority="67" operator="equal">
      <formula>"PerEmployeePerMonth"</formula>
    </cfRule>
  </conditionalFormatting>
  <conditionalFormatting sqref="L126">
    <cfRule type="containsBlanks" dxfId="0" priority="68">
      <formula>LEN(TRIM(L126))=0</formula>
    </cfRule>
  </conditionalFormatting>
  <conditionalFormatting sqref="O275:O399">
    <cfRule type="cellIs" dxfId="1" priority="69" operator="equal">
      <formula>"PerEmployeePerMonth"</formula>
    </cfRule>
  </conditionalFormatting>
  <conditionalFormatting sqref="O275:O399">
    <cfRule type="containsBlanks" dxfId="0" priority="70">
      <formula>LEN(TRIM(O275))=0</formula>
    </cfRule>
  </conditionalFormatting>
  <conditionalFormatting sqref="P189">
    <cfRule type="cellIs" dxfId="1" priority="71" operator="equal">
      <formula>"PerEmployeePerMonth"</formula>
    </cfRule>
  </conditionalFormatting>
  <conditionalFormatting sqref="P189">
    <cfRule type="containsBlanks" dxfId="0" priority="72">
      <formula>LEN(TRIM(P189))=0</formula>
    </cfRule>
  </conditionalFormatting>
  <conditionalFormatting sqref="N190:N191">
    <cfRule type="cellIs" dxfId="1" priority="73" operator="equal">
      <formula>"PerEmployeePerMonth"</formula>
    </cfRule>
  </conditionalFormatting>
  <conditionalFormatting sqref="N190:N191">
    <cfRule type="containsBlanks" dxfId="0" priority="74">
      <formula>LEN(TRIM(N190))=0</formula>
    </cfRule>
  </conditionalFormatting>
  <conditionalFormatting sqref="P16:P23 P25:P93 P95:P125 P127:P188 P192:P250 P252:P255">
    <cfRule type="cellIs" dxfId="1" priority="75" operator="equal">
      <formula>"PerEmployeePerMonth"</formula>
    </cfRule>
  </conditionalFormatting>
  <conditionalFormatting sqref="P16:P23 P25:P93 P95:P125 P127:P188 P192:P250 P252:P255">
    <cfRule type="containsBlanks" dxfId="0" priority="76">
      <formula>LEN(TRIM(P16))=0</formula>
    </cfRule>
  </conditionalFormatting>
  <conditionalFormatting sqref="O256:O274">
    <cfRule type="cellIs" dxfId="1" priority="77" operator="equal">
      <formula>"PerEmployeePerMonth"</formula>
    </cfRule>
  </conditionalFormatting>
  <conditionalFormatting sqref="O256:O274">
    <cfRule type="containsBlanks" dxfId="0" priority="78">
      <formula>LEN(TRIM(O256))=0</formula>
    </cfRule>
  </conditionalFormatting>
  <conditionalFormatting sqref="P126">
    <cfRule type="cellIs" dxfId="1" priority="79" operator="equal">
      <formula>"PerEmployeePerMonth"</formula>
    </cfRule>
  </conditionalFormatting>
  <conditionalFormatting sqref="P126">
    <cfRule type="containsBlanks" dxfId="0" priority="80">
      <formula>LEN(TRIM(P126))=0</formula>
    </cfRule>
  </conditionalFormatting>
  <conditionalFormatting sqref="N189">
    <cfRule type="cellIs" dxfId="1" priority="81" operator="equal">
      <formula>"PerEmployeePerMonth"</formula>
    </cfRule>
  </conditionalFormatting>
  <conditionalFormatting sqref="N189">
    <cfRule type="containsBlanks" dxfId="0" priority="82">
      <formula>LEN(TRIM(N189))=0</formula>
    </cfRule>
  </conditionalFormatting>
  <conditionalFormatting sqref="O190:O191">
    <cfRule type="cellIs" dxfId="1" priority="83" operator="equal">
      <formula>"PerEmployeePerMonth"</formula>
    </cfRule>
  </conditionalFormatting>
  <conditionalFormatting sqref="O190:O191">
    <cfRule type="containsBlanks" dxfId="0" priority="84">
      <formula>LEN(TRIM(O190))=0</formula>
    </cfRule>
  </conditionalFormatting>
  <conditionalFormatting sqref="N16:N23 N25:N93 N95:N125 N127:N188 N192:N250 N252:N255">
    <cfRule type="cellIs" dxfId="1" priority="85" operator="equal">
      <formula>"PerEmployeePerMonth"</formula>
    </cfRule>
  </conditionalFormatting>
  <conditionalFormatting sqref="N16:N23 N25:N93 N95:N125 N127:N188 N192:N250 N252:N255">
    <cfRule type="containsBlanks" dxfId="0" priority="86">
      <formula>LEN(TRIM(N16))=0</formula>
    </cfRule>
  </conditionalFormatting>
  <conditionalFormatting sqref="O251">
    <cfRule type="cellIs" dxfId="1" priority="87" operator="equal">
      <formula>"PerEmployeePerMonth"</formula>
    </cfRule>
  </conditionalFormatting>
  <conditionalFormatting sqref="O251">
    <cfRule type="containsBlanks" dxfId="0" priority="88">
      <formula>LEN(TRIM(O251))=0</formula>
    </cfRule>
  </conditionalFormatting>
  <conditionalFormatting sqref="N126">
    <cfRule type="cellIs" dxfId="1" priority="89" operator="equal">
      <formula>"PerEmployeePerMonth"</formula>
    </cfRule>
  </conditionalFormatting>
  <conditionalFormatting sqref="N126">
    <cfRule type="containsBlanks" dxfId="0" priority="90">
      <formula>LEN(TRIM(N126))=0</formula>
    </cfRule>
  </conditionalFormatting>
  <conditionalFormatting sqref="O189">
    <cfRule type="cellIs" dxfId="1" priority="91" operator="equal">
      <formula>"PerEmployeePerMonth"</formula>
    </cfRule>
  </conditionalFormatting>
  <conditionalFormatting sqref="O189">
    <cfRule type="containsBlanks" dxfId="0" priority="92">
      <formula>LEN(TRIM(O189))=0</formula>
    </cfRule>
  </conditionalFormatting>
  <conditionalFormatting sqref="O16:O23 O25:O93 O95:O125 O127:O188 O192:O250 O252:O255">
    <cfRule type="cellIs" dxfId="1" priority="93" operator="equal">
      <formula>"PerEmployeePerMonth"</formula>
    </cfRule>
  </conditionalFormatting>
  <conditionalFormatting sqref="O16:O23 O25:O93 O95:O125 O127:O188 O192:O250 O252:O255">
    <cfRule type="containsBlanks" dxfId="0" priority="94">
      <formula>LEN(TRIM(O16))=0</formula>
    </cfRule>
  </conditionalFormatting>
  <conditionalFormatting sqref="O126">
    <cfRule type="cellIs" dxfId="1" priority="95" operator="equal">
      <formula>"PerEmployeePerMonth"</formula>
    </cfRule>
  </conditionalFormatting>
  <conditionalFormatting sqref="O126">
    <cfRule type="containsBlanks" dxfId="0" priority="96">
      <formula>LEN(TRIM(O126))=0</formula>
    </cfRule>
  </conditionalFormatting>
  <conditionalFormatting sqref="Q94">
    <cfRule type="cellIs" dxfId="1" priority="97" operator="equal">
      <formula>"PerEmployeePerMonth"</formula>
    </cfRule>
  </conditionalFormatting>
  <conditionalFormatting sqref="Q94">
    <cfRule type="containsBlanks" dxfId="0" priority="98">
      <formula>LEN(TRIM(Q94))=0</formula>
    </cfRule>
  </conditionalFormatting>
  <conditionalFormatting sqref="Q251">
    <cfRule type="cellIs" dxfId="1" priority="99" operator="equal">
      <formula>"PerEmployeePerMonth"</formula>
    </cfRule>
  </conditionalFormatting>
  <conditionalFormatting sqref="Q251">
    <cfRule type="containsBlanks" dxfId="0" priority="100">
      <formula>LEN(TRIM(Q251))=0</formula>
    </cfRule>
  </conditionalFormatting>
  <conditionalFormatting sqref="Q256:Q274">
    <cfRule type="cellIs" dxfId="1" priority="101" operator="equal">
      <formula>"PerEmployeePerMonth"</formula>
    </cfRule>
  </conditionalFormatting>
  <conditionalFormatting sqref="Q256:Q274">
    <cfRule type="containsBlanks" dxfId="0" priority="102">
      <formula>LEN(TRIM(Q256))=0</formula>
    </cfRule>
  </conditionalFormatting>
  <conditionalFormatting sqref="Q275:Q399">
    <cfRule type="cellIs" dxfId="1" priority="103" operator="equal">
      <formula>"PerEmployeePerMonth"</formula>
    </cfRule>
  </conditionalFormatting>
  <conditionalFormatting sqref="Q275:Q399">
    <cfRule type="containsBlanks" dxfId="0" priority="104">
      <formula>LEN(TRIM(Q275))=0</formula>
    </cfRule>
  </conditionalFormatting>
  <conditionalFormatting sqref="Q190:Q191">
    <cfRule type="cellIs" dxfId="1" priority="105" operator="equal">
      <formula>"PerEmployeePerMonth"</formula>
    </cfRule>
  </conditionalFormatting>
  <conditionalFormatting sqref="Q190:Q191">
    <cfRule type="containsBlanks" dxfId="0" priority="106">
      <formula>LEN(TRIM(Q190))=0</formula>
    </cfRule>
  </conditionalFormatting>
  <conditionalFormatting sqref="Q189">
    <cfRule type="cellIs" dxfId="1" priority="107" operator="equal">
      <formula>"PerEmployeePerMonth"</formula>
    </cfRule>
  </conditionalFormatting>
  <conditionalFormatting sqref="Q189">
    <cfRule type="containsBlanks" dxfId="0" priority="108">
      <formula>LEN(TRIM(Q189))=0</formula>
    </cfRule>
  </conditionalFormatting>
  <conditionalFormatting sqref="Q16:Q23 Q25:Q93 Q95:Q125 Q127:Q188 Q192:Q250 Q252:Q255">
    <cfRule type="cellIs" dxfId="1" priority="109" operator="equal">
      <formula>"PerEmployeePerMonth"</formula>
    </cfRule>
  </conditionalFormatting>
  <conditionalFormatting sqref="Q16:Q23 Q25:Q93 Q95:Q125 Q127:Q188 Q192:Q250 Q252:Q255">
    <cfRule type="containsBlanks" dxfId="0" priority="110">
      <formula>LEN(TRIM(Q16))=0</formula>
    </cfRule>
  </conditionalFormatting>
  <conditionalFormatting sqref="Q126">
    <cfRule type="cellIs" dxfId="1" priority="111" operator="equal">
      <formula>"PerEmployeePerMonth"</formula>
    </cfRule>
  </conditionalFormatting>
  <conditionalFormatting sqref="Q126">
    <cfRule type="containsBlanks" dxfId="0" priority="112">
      <formula>LEN(TRIM(Q126))=0</formula>
    </cfRule>
  </conditionalFormatting>
  <conditionalFormatting sqref="O24">
    <cfRule type="cellIs" dxfId="1" priority="113" operator="equal">
      <formula>"PerEmployeePerMonth"</formula>
    </cfRule>
  </conditionalFormatting>
  <conditionalFormatting sqref="O24">
    <cfRule type="containsBlanks" dxfId="0" priority="114">
      <formula>LEN(TRIM(O24))=0</formula>
    </cfRule>
  </conditionalFormatting>
  <conditionalFormatting sqref="R251">
    <cfRule type="cellIs" dxfId="1" priority="115" operator="equal">
      <formula>"PerEmployeePerMonth"</formula>
    </cfRule>
  </conditionalFormatting>
  <conditionalFormatting sqref="R251">
    <cfRule type="containsBlanks" dxfId="0" priority="116">
      <formula>LEN(TRIM(R251))=0</formula>
    </cfRule>
  </conditionalFormatting>
  <conditionalFormatting sqref="R94">
    <cfRule type="cellIs" dxfId="1" priority="117" operator="equal">
      <formula>"PerEmployeePerMonth"</formula>
    </cfRule>
  </conditionalFormatting>
  <conditionalFormatting sqref="R94">
    <cfRule type="containsBlanks" dxfId="0" priority="118">
      <formula>LEN(TRIM(R94))=0</formula>
    </cfRule>
  </conditionalFormatting>
  <conditionalFormatting sqref="S251">
    <cfRule type="cellIs" dxfId="1" priority="119" operator="equal">
      <formula>"PerEmployeePerMonth"</formula>
    </cfRule>
  </conditionalFormatting>
  <conditionalFormatting sqref="S251">
    <cfRule type="containsBlanks" dxfId="0" priority="120">
      <formula>LEN(TRIM(S251))=0</formula>
    </cfRule>
  </conditionalFormatting>
  <conditionalFormatting sqref="R256:R274">
    <cfRule type="cellIs" dxfId="1" priority="121" operator="equal">
      <formula>"PerEmployeePerMonth"</formula>
    </cfRule>
  </conditionalFormatting>
  <conditionalFormatting sqref="R256:R274">
    <cfRule type="containsBlanks" dxfId="0" priority="122">
      <formula>LEN(TRIM(R256))=0</formula>
    </cfRule>
  </conditionalFormatting>
  <conditionalFormatting sqref="R275:R399">
    <cfRule type="cellIs" dxfId="1" priority="123" operator="equal">
      <formula>"PerEmployeePerMonth"</formula>
    </cfRule>
  </conditionalFormatting>
  <conditionalFormatting sqref="R275:R399">
    <cfRule type="containsBlanks" dxfId="0" priority="124">
      <formula>LEN(TRIM(R275))=0</formula>
    </cfRule>
  </conditionalFormatting>
  <conditionalFormatting sqref="R190:R191">
    <cfRule type="cellIs" dxfId="1" priority="125" operator="equal">
      <formula>"PerEmployeePerMonth"</formula>
    </cfRule>
  </conditionalFormatting>
  <conditionalFormatting sqref="R190:R191">
    <cfRule type="containsBlanks" dxfId="0" priority="126">
      <formula>LEN(TRIM(R190))=0</formula>
    </cfRule>
  </conditionalFormatting>
  <conditionalFormatting sqref="R189">
    <cfRule type="cellIs" dxfId="1" priority="127" operator="equal">
      <formula>"PerEmployeePerMonth"</formula>
    </cfRule>
  </conditionalFormatting>
  <conditionalFormatting sqref="R189">
    <cfRule type="containsBlanks" dxfId="0" priority="128">
      <formula>LEN(TRIM(R189))=0</formula>
    </cfRule>
  </conditionalFormatting>
  <conditionalFormatting sqref="R16:R23 R25:R93 R95:R125 R127:R188 R192:R250 R252:R255">
    <cfRule type="cellIs" dxfId="1" priority="129" operator="equal">
      <formula>"PerEmployeePerMonth"</formula>
    </cfRule>
  </conditionalFormatting>
  <conditionalFormatting sqref="R16:R23 R25:R93 R95:R125 R127:R188 R192:R250 R252:R255">
    <cfRule type="containsBlanks" dxfId="0" priority="130">
      <formula>LEN(TRIM(R16))=0</formula>
    </cfRule>
  </conditionalFormatting>
  <conditionalFormatting sqref="R126">
    <cfRule type="cellIs" dxfId="1" priority="131" operator="equal">
      <formula>"PerEmployeePerMonth"</formula>
    </cfRule>
  </conditionalFormatting>
  <conditionalFormatting sqref="R126">
    <cfRule type="containsBlanks" dxfId="0" priority="132">
      <formula>LEN(TRIM(R126))=0</formula>
    </cfRule>
  </conditionalFormatting>
  <conditionalFormatting sqref="S94">
    <cfRule type="cellIs" dxfId="1" priority="133" operator="equal">
      <formula>"PerEmployeePerMonth"</formula>
    </cfRule>
  </conditionalFormatting>
  <conditionalFormatting sqref="S94">
    <cfRule type="containsBlanks" dxfId="0" priority="134">
      <formula>LEN(TRIM(S94))=0</formula>
    </cfRule>
  </conditionalFormatting>
  <conditionalFormatting sqref="S256:S274">
    <cfRule type="cellIs" dxfId="1" priority="135" operator="equal">
      <formula>"PerEmployeePerMonth"</formula>
    </cfRule>
  </conditionalFormatting>
  <conditionalFormatting sqref="S256:S274">
    <cfRule type="containsBlanks" dxfId="0" priority="136">
      <formula>LEN(TRIM(S256))=0</formula>
    </cfRule>
  </conditionalFormatting>
  <conditionalFormatting sqref="S275:S399">
    <cfRule type="cellIs" dxfId="1" priority="137" operator="equal">
      <formula>"PerEmployeePerMonth"</formula>
    </cfRule>
  </conditionalFormatting>
  <conditionalFormatting sqref="S275:S399">
    <cfRule type="containsBlanks" dxfId="0" priority="138">
      <formula>LEN(TRIM(S275))=0</formula>
    </cfRule>
  </conditionalFormatting>
  <conditionalFormatting sqref="S190:S191">
    <cfRule type="cellIs" dxfId="1" priority="139" operator="equal">
      <formula>"PerEmployeePerMonth"</formula>
    </cfRule>
  </conditionalFormatting>
  <conditionalFormatting sqref="S190:S191">
    <cfRule type="containsBlanks" dxfId="0" priority="140">
      <formula>LEN(TRIM(S190))=0</formula>
    </cfRule>
  </conditionalFormatting>
  <conditionalFormatting sqref="S189">
    <cfRule type="cellIs" dxfId="1" priority="141" operator="equal">
      <formula>"PerEmployeePerMonth"</formula>
    </cfRule>
  </conditionalFormatting>
  <conditionalFormatting sqref="S189">
    <cfRule type="containsBlanks" dxfId="0" priority="142">
      <formula>LEN(TRIM(S189))=0</formula>
    </cfRule>
  </conditionalFormatting>
  <conditionalFormatting sqref="S16:S23 S25:S93 S95:S125 S127:S188 S192:S250 S252:S255">
    <cfRule type="cellIs" dxfId="1" priority="143" operator="equal">
      <formula>"PerEmployeePerMonth"</formula>
    </cfRule>
  </conditionalFormatting>
  <conditionalFormatting sqref="S16:S23 S25:S93 S95:S125 S127:S188 S192:S250 S252:S255">
    <cfRule type="containsBlanks" dxfId="0" priority="144">
      <formula>LEN(TRIM(S16))=0</formula>
    </cfRule>
  </conditionalFormatting>
  <conditionalFormatting sqref="S126">
    <cfRule type="cellIs" dxfId="1" priority="145" operator="equal">
      <formula>"PerEmployeePerMonth"</formula>
    </cfRule>
  </conditionalFormatting>
  <conditionalFormatting sqref="S126">
    <cfRule type="containsBlanks" dxfId="0" priority="146">
      <formula>LEN(TRIM(S126))=0</formula>
    </cfRule>
  </conditionalFormatting>
  <conditionalFormatting sqref="P24">
    <cfRule type="cellIs" dxfId="1" priority="147" operator="equal">
      <formula>"PerEmployeePerMonth"</formula>
    </cfRule>
  </conditionalFormatting>
  <conditionalFormatting sqref="P24">
    <cfRule type="containsBlanks" dxfId="0" priority="148">
      <formula>LEN(TRIM(P24))=0</formula>
    </cfRule>
  </conditionalFormatting>
  <conditionalFormatting sqref="M94">
    <cfRule type="cellIs" dxfId="1" priority="149" operator="equal">
      <formula>"PerEmployeePerMonth"</formula>
    </cfRule>
  </conditionalFormatting>
  <conditionalFormatting sqref="M94">
    <cfRule type="containsBlanks" dxfId="0" priority="150">
      <formula>LEN(TRIM(M94))=0</formula>
    </cfRule>
  </conditionalFormatting>
  <conditionalFormatting sqref="M275:M399">
    <cfRule type="cellIs" dxfId="1" priority="151" operator="equal">
      <formula>"PerEmployeePerMonth"</formula>
    </cfRule>
  </conditionalFormatting>
  <conditionalFormatting sqref="M275:M399">
    <cfRule type="containsBlanks" dxfId="0" priority="152">
      <formula>LEN(TRIM(M275))=0</formula>
    </cfRule>
  </conditionalFormatting>
  <conditionalFormatting sqref="M256:M274">
    <cfRule type="cellIs" dxfId="1" priority="153" operator="equal">
      <formula>"PerEmployeePerMonth"</formula>
    </cfRule>
  </conditionalFormatting>
  <conditionalFormatting sqref="M256:M274">
    <cfRule type="containsBlanks" dxfId="0" priority="154">
      <formula>LEN(TRIM(M256))=0</formula>
    </cfRule>
  </conditionalFormatting>
  <conditionalFormatting sqref="M251">
    <cfRule type="cellIs" dxfId="1" priority="155" operator="equal">
      <formula>"PerEmployeePerMonth"</formula>
    </cfRule>
  </conditionalFormatting>
  <conditionalFormatting sqref="M251">
    <cfRule type="containsBlanks" dxfId="0" priority="156">
      <formula>LEN(TRIM(M251))=0</formula>
    </cfRule>
  </conditionalFormatting>
  <conditionalFormatting sqref="M190:M191">
    <cfRule type="cellIs" dxfId="1" priority="157" operator="equal">
      <formula>"PerEmployeePerMonth"</formula>
    </cfRule>
  </conditionalFormatting>
  <conditionalFormatting sqref="M190:M191">
    <cfRule type="containsBlanks" dxfId="0" priority="158">
      <formula>LEN(TRIM(M190))=0</formula>
    </cfRule>
  </conditionalFormatting>
  <conditionalFormatting sqref="M16:M23 M25:M93 M95:M125 M127:M188 M192:M250 M252:M255">
    <cfRule type="cellIs" dxfId="1" priority="159" operator="equal">
      <formula>"PerEmployeePerMonth"</formula>
    </cfRule>
  </conditionalFormatting>
  <conditionalFormatting sqref="M16:M23 M25:M93 M95:M125 M127:M188 M192:M250 M252:M255">
    <cfRule type="containsBlanks" dxfId="0" priority="160">
      <formula>LEN(TRIM(M16))=0</formula>
    </cfRule>
  </conditionalFormatting>
  <conditionalFormatting sqref="M126">
    <cfRule type="cellIs" dxfId="1" priority="161" operator="equal">
      <formula>"PerEmployeePerMonth"</formula>
    </cfRule>
  </conditionalFormatting>
  <conditionalFormatting sqref="M126">
    <cfRule type="containsBlanks" dxfId="0" priority="162">
      <formula>LEN(TRIM(M126))=0</formula>
    </cfRule>
  </conditionalFormatting>
  <conditionalFormatting sqref="H126">
    <cfRule type="cellIs" dxfId="1" priority="163" operator="equal">
      <formula>"PerEmployeePerMonth"</formula>
    </cfRule>
  </conditionalFormatting>
  <conditionalFormatting sqref="H126">
    <cfRule type="containsBlanks" dxfId="0" priority="164">
      <formula>LEN(TRIM(H126))=0</formula>
    </cfRule>
  </conditionalFormatting>
  <conditionalFormatting sqref="H256:H274">
    <cfRule type="cellIs" dxfId="1" priority="165" operator="equal">
      <formula>"PerEmployeePerMonth"</formula>
    </cfRule>
  </conditionalFormatting>
  <conditionalFormatting sqref="H256:H274">
    <cfRule type="containsBlanks" dxfId="0" priority="166">
      <formula>LEN(TRIM(H256))=0</formula>
    </cfRule>
  </conditionalFormatting>
  <conditionalFormatting sqref="H275:H399">
    <cfRule type="cellIs" dxfId="1" priority="167" operator="equal">
      <formula>"PerEmployeePerMonth"</formula>
    </cfRule>
  </conditionalFormatting>
  <conditionalFormatting sqref="H275:H399">
    <cfRule type="containsBlanks" dxfId="0" priority="168">
      <formula>LEN(TRIM(H275))=0</formula>
    </cfRule>
  </conditionalFormatting>
  <conditionalFormatting sqref="H24">
    <cfRule type="cellIs" dxfId="1" priority="169" operator="equal">
      <formula>"PerEmployeePerMonth"</formula>
    </cfRule>
  </conditionalFormatting>
  <conditionalFormatting sqref="H24">
    <cfRule type="containsBlanks" dxfId="0" priority="170">
      <formula>LEN(TRIM(H24))=0</formula>
    </cfRule>
  </conditionalFormatting>
  <conditionalFormatting sqref="H94">
    <cfRule type="cellIs" dxfId="1" priority="171" operator="equal">
      <formula>"PerEmployeePerMonth"</formula>
    </cfRule>
  </conditionalFormatting>
  <conditionalFormatting sqref="H94">
    <cfRule type="containsBlanks" dxfId="0" priority="172">
      <formula>LEN(TRIM(H94))=0</formula>
    </cfRule>
  </conditionalFormatting>
  <conditionalFormatting sqref="H15:H23 H25:H63 H65:H93 H95:H125 H127:H188 H192:H250 H252:H255 J15 L15 N15 P15 R15">
    <cfRule type="cellIs" dxfId="1" priority="173" operator="equal">
      <formula>"PerEmployeePerMonth"</formula>
    </cfRule>
  </conditionalFormatting>
  <conditionalFormatting sqref="H15:H23 H25:H63 H65:H93 H95:H125 H127:H188 H192:H250 H252:H255 J15 L15 N15 P15 R15">
    <cfRule type="containsBlanks" dxfId="0" priority="174">
      <formula>LEN(TRIM(H15))=0</formula>
    </cfRule>
  </conditionalFormatting>
  <conditionalFormatting sqref="H150:H188 H190:H274">
    <cfRule type="cellIs" dxfId="1" priority="175" operator="equal">
      <formula>"PerEmployeePerMonth"</formula>
    </cfRule>
  </conditionalFormatting>
  <conditionalFormatting sqref="H150:H188 H190:H274">
    <cfRule type="containsBlanks" dxfId="0" priority="176">
      <formula>LEN(TRIM(H150))=0</formula>
    </cfRule>
  </conditionalFormatting>
  <conditionalFormatting sqref="H190:H191">
    <cfRule type="cellIs" dxfId="1" priority="177" operator="equal">
      <formula>"PerEmployeePerMonth"</formula>
    </cfRule>
  </conditionalFormatting>
  <conditionalFormatting sqref="H190:H191">
    <cfRule type="containsBlanks" dxfId="0" priority="178">
      <formula>LEN(TRIM(H190))=0</formula>
    </cfRule>
  </conditionalFormatting>
  <conditionalFormatting sqref="H251">
    <cfRule type="cellIs" dxfId="1" priority="179" operator="equal">
      <formula>"PerEmployeePerMonth"</formula>
    </cfRule>
  </conditionalFormatting>
  <conditionalFormatting sqref="H251">
    <cfRule type="containsBlanks" dxfId="0" priority="180">
      <formula>LEN(TRIM(H251))=0</formula>
    </cfRule>
  </conditionalFormatting>
  <conditionalFormatting sqref="H15:H63 H65:H149 J15 L15 N15 P15 R15">
    <cfRule type="cellIs" dxfId="1" priority="181" operator="equal">
      <formula>"PerEmployeePerMonth"</formula>
    </cfRule>
  </conditionalFormatting>
  <conditionalFormatting sqref="H15:H63 H65:H149 J15 L15 N15 P15 R15">
    <cfRule type="containsBlanks" dxfId="0" priority="182">
      <formula>LEN(TRIM(H15))=0</formula>
    </cfRule>
  </conditionalFormatting>
  <conditionalFormatting sqref="H275:H399">
    <cfRule type="cellIs" dxfId="1" priority="183" operator="equal">
      <formula>"PerEmployeePerMonth"</formula>
    </cfRule>
  </conditionalFormatting>
  <conditionalFormatting sqref="H275:H399">
    <cfRule type="containsBlanks" dxfId="0" priority="184">
      <formula>LEN(TRIM(H275))=0</formula>
    </cfRule>
  </conditionalFormatting>
  <conditionalFormatting sqref="I16:I63 I65:I87 I130:I149">
    <cfRule type="cellIs" dxfId="1" priority="185" operator="equal">
      <formula>"PerEmployeePerMonth"</formula>
    </cfRule>
  </conditionalFormatting>
  <conditionalFormatting sqref="I16:I63 I65:I87 I130:I149">
    <cfRule type="containsBlanks" dxfId="0" priority="186">
      <formula>LEN(TRIM(I16))=0</formula>
    </cfRule>
  </conditionalFormatting>
  <conditionalFormatting sqref="I150:I188 I190:I212 I255:I274">
    <cfRule type="cellIs" dxfId="1" priority="187" operator="equal">
      <formula>"PerEmployeePerMonth"</formula>
    </cfRule>
  </conditionalFormatting>
  <conditionalFormatting sqref="I150:I188 I190:I212 I255:I274">
    <cfRule type="containsBlanks" dxfId="0" priority="188">
      <formula>LEN(TRIM(I150))=0</formula>
    </cfRule>
  </conditionalFormatting>
  <conditionalFormatting sqref="I275:I399">
    <cfRule type="cellIs" dxfId="1" priority="189" operator="equal">
      <formula>"PerEmployeePerMonth"</formula>
    </cfRule>
  </conditionalFormatting>
  <conditionalFormatting sqref="I275:I399">
    <cfRule type="containsBlanks" dxfId="0" priority="190">
      <formula>LEN(TRIM(I275))=0</formula>
    </cfRule>
  </conditionalFormatting>
  <conditionalFormatting sqref="I126">
    <cfRule type="cellIs" dxfId="1" priority="191" operator="equal">
      <formula>"PerEmployeePerMonth"</formula>
    </cfRule>
  </conditionalFormatting>
  <conditionalFormatting sqref="I126">
    <cfRule type="containsBlanks" dxfId="0" priority="192">
      <formula>LEN(TRIM(I126))=0</formula>
    </cfRule>
  </conditionalFormatting>
  <conditionalFormatting sqref="I94">
    <cfRule type="cellIs" dxfId="1" priority="193" operator="equal">
      <formula>"PerEmployeePerMonth"</formula>
    </cfRule>
  </conditionalFormatting>
  <conditionalFormatting sqref="I94">
    <cfRule type="containsBlanks" dxfId="0" priority="194">
      <formula>LEN(TRIM(I94))=0</formula>
    </cfRule>
  </conditionalFormatting>
  <conditionalFormatting sqref="I88:I93 I95:I125 I127:I129">
    <cfRule type="cellIs" dxfId="1" priority="195" operator="equal">
      <formula>"PerEmployeePerMonth"</formula>
    </cfRule>
  </conditionalFormatting>
  <conditionalFormatting sqref="I88:I93 I95:I125 I127:I129">
    <cfRule type="containsBlanks" dxfId="0" priority="196">
      <formula>LEN(TRIM(I88))=0</formula>
    </cfRule>
  </conditionalFormatting>
  <conditionalFormatting sqref="I88:I129">
    <cfRule type="cellIs" dxfId="1" priority="197" operator="equal">
      <formula>"PerEmployeePerMonth"</formula>
    </cfRule>
  </conditionalFormatting>
  <conditionalFormatting sqref="I88:I129">
    <cfRule type="containsBlanks" dxfId="0" priority="198">
      <formula>LEN(TRIM(I88))=0</formula>
    </cfRule>
  </conditionalFormatting>
  <conditionalFormatting sqref="I213:I250 I252:I254">
    <cfRule type="cellIs" dxfId="1" priority="199" operator="equal">
      <formula>"PerEmployeePerMonth"</formula>
    </cfRule>
  </conditionalFormatting>
  <conditionalFormatting sqref="I213:I250 I252:I254">
    <cfRule type="containsBlanks" dxfId="0" priority="200">
      <formula>LEN(TRIM(I213))=0</formula>
    </cfRule>
  </conditionalFormatting>
  <conditionalFormatting sqref="I251">
    <cfRule type="cellIs" dxfId="1" priority="201" operator="equal">
      <formula>"PerEmployeePerMonth"</formula>
    </cfRule>
  </conditionalFormatting>
  <conditionalFormatting sqref="I251">
    <cfRule type="containsBlanks" dxfId="0" priority="202">
      <formula>LEN(TRIM(I251))=0</formula>
    </cfRule>
  </conditionalFormatting>
  <conditionalFormatting sqref="I213:I254">
    <cfRule type="cellIs" dxfId="1" priority="203" operator="equal">
      <formula>"PerEmployeePerMonth"</formula>
    </cfRule>
  </conditionalFormatting>
  <conditionalFormatting sqref="I213:I254">
    <cfRule type="containsBlanks" dxfId="0" priority="204">
      <formula>LEN(TRIM(I213))=0</formula>
    </cfRule>
  </conditionalFormatting>
  <conditionalFormatting sqref="I64">
    <cfRule type="cellIs" dxfId="1" priority="205" operator="equal">
      <formula>"PerEmployeePerMonth"</formula>
    </cfRule>
  </conditionalFormatting>
  <conditionalFormatting sqref="I64">
    <cfRule type="containsBlanks" dxfId="0" priority="206">
      <formula>LEN(TRIM(I64))=0</formula>
    </cfRule>
  </conditionalFormatting>
  <conditionalFormatting sqref="H64">
    <cfRule type="cellIs" dxfId="1" priority="207" operator="equal">
      <formula>"PerEmployeePerMonth"</formula>
    </cfRule>
  </conditionalFormatting>
  <conditionalFormatting sqref="H64">
    <cfRule type="containsBlanks" dxfId="0" priority="208">
      <formula>LEN(TRIM(H64))=0</formula>
    </cfRule>
  </conditionalFormatting>
  <conditionalFormatting sqref="I189">
    <cfRule type="cellIs" dxfId="1" priority="209" operator="equal">
      <formula>"PerEmployeePerMonth"</formula>
    </cfRule>
  </conditionalFormatting>
  <conditionalFormatting sqref="I189">
    <cfRule type="containsBlanks" dxfId="0" priority="210">
      <formula>LEN(TRIM(I189))=0</formula>
    </cfRule>
  </conditionalFormatting>
  <conditionalFormatting sqref="H189">
    <cfRule type="cellIs" dxfId="1" priority="211" operator="equal">
      <formula>"PerEmployeePerMonth"</formula>
    </cfRule>
  </conditionalFormatting>
  <conditionalFormatting sqref="H189">
    <cfRule type="containsBlanks" dxfId="0" priority="212">
      <formula>LEN(TRIM(H189))=0</formula>
    </cfRule>
  </conditionalFormatting>
  <conditionalFormatting sqref="K189">
    <cfRule type="cellIs" dxfId="1" priority="213" operator="equal">
      <formula>"PerEmployeePerMonth"</formula>
    </cfRule>
  </conditionalFormatting>
  <conditionalFormatting sqref="K189">
    <cfRule type="containsBlanks" dxfId="0" priority="214">
      <formula>LEN(TRIM(K189))=0</formula>
    </cfRule>
  </conditionalFormatting>
  <conditionalFormatting sqref="J189">
    <cfRule type="cellIs" dxfId="1" priority="215" operator="equal">
      <formula>"PerEmployeePerMonth"</formula>
    </cfRule>
  </conditionalFormatting>
  <conditionalFormatting sqref="J189">
    <cfRule type="containsBlanks" dxfId="0" priority="216">
      <formula>LEN(TRIM(J189))=0</formula>
    </cfRule>
  </conditionalFormatting>
  <conditionalFormatting sqref="M189">
    <cfRule type="cellIs" dxfId="1" priority="217" operator="equal">
      <formula>"PerEmployeePerMonth"</formula>
    </cfRule>
  </conditionalFormatting>
  <conditionalFormatting sqref="M189">
    <cfRule type="containsBlanks" dxfId="0" priority="218">
      <formula>LEN(TRIM(M189))=0</formula>
    </cfRule>
  </conditionalFormatting>
  <conditionalFormatting sqref="L189">
    <cfRule type="cellIs" dxfId="1" priority="219" operator="equal">
      <formula>"PerEmployeePerMonth"</formula>
    </cfRule>
  </conditionalFormatting>
  <conditionalFormatting sqref="L189">
    <cfRule type="containsBlanks" dxfId="0" priority="220">
      <formula>LEN(TRIM(L189))=0</formula>
    </cfRule>
  </conditionalFormatting>
  <printOptions/>
  <pageMargins bottom="0.75" footer="0.0" header="0.0" left="0.7" right="0.7" top="0.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14.63"/>
    <col min="2" max="2" customWidth="true" width="9.13"/>
    <col min="3" max="3" customWidth="true" width="31.5"/>
    <col min="4" max="4" customWidth="true" width="13.38"/>
    <col min="5" max="5" customWidth="true" width="11.38"/>
    <col min="6" max="6" customWidth="true" width="15.63"/>
    <col min="7" max="7" customWidth="true" width="12.5"/>
    <col min="8" max="8" customWidth="true" width="9.13"/>
    <col min="9" max="9" customWidth="true" width="9.5"/>
    <col min="10" max="10" customWidth="true" width="6.13"/>
    <col min="11" max="11" customWidth="true" width="9.88"/>
    <col min="12" max="12" customWidth="true" width="7.5"/>
    <col min="13" max="13" customWidth="true" width="17.5"/>
    <col min="14" max="14" customWidth="true" width="14.13"/>
    <col min="15" max="15" customWidth="true" width="14.5"/>
    <col min="16" max="16" customWidth="true" width="15.5"/>
    <col min="17" max="17" customWidth="true" width="10.5"/>
    <col min="18" max="18" customWidth="true" width="7.5"/>
    <col min="19" max="19" customWidth="true" width="19.0"/>
    <col min="20" max="20" customWidth="true" width="15.5"/>
    <col min="21" max="21" customWidth="true" width="15.88"/>
    <col min="22" max="22" customWidth="true" width="17.0"/>
    <col min="23" max="26" customWidth="true" width="9.13"/>
  </cols>
  <sheetData>
    <row r="1" ht="12.75" customHeight="1">
      <c r="A1" s="387"/>
      <c r="B1" s="387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388"/>
      <c r="X1" s="388"/>
      <c r="Y1" s="12"/>
      <c r="Z1" s="12"/>
    </row>
    <row r="2" ht="12.75" customHeight="1">
      <c r="A2" s="387"/>
      <c r="B2" s="387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388"/>
      <c r="X2" s="388"/>
      <c r="Y2" s="12"/>
      <c r="Z2" s="12"/>
    </row>
    <row r="3" ht="12.75" customHeight="1">
      <c r="A3" s="387"/>
      <c r="B3" s="387"/>
      <c r="C3" s="95" t="s">
        <v>4682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96"/>
      <c r="Y3" s="12"/>
      <c r="Z3" s="12"/>
    </row>
    <row r="4" ht="12.75" customHeight="1">
      <c r="A4" s="387"/>
      <c r="B4" s="387"/>
      <c r="C4" s="80" t="s">
        <v>1</v>
      </c>
      <c r="D4" s="80" t="s">
        <v>2</v>
      </c>
      <c r="E4" s="80" t="s">
        <v>3</v>
      </c>
      <c r="F4" s="80" t="s">
        <v>4</v>
      </c>
      <c r="G4" s="80" t="s">
        <v>5</v>
      </c>
      <c r="H4" s="80" t="s">
        <v>6</v>
      </c>
      <c r="I4" s="80" t="s">
        <v>7</v>
      </c>
      <c r="J4" s="80" t="s">
        <v>8</v>
      </c>
      <c r="K4" s="80" t="s">
        <v>10</v>
      </c>
      <c r="L4" s="80" t="s">
        <v>11</v>
      </c>
      <c r="M4" s="80" t="s">
        <v>12</v>
      </c>
      <c r="N4" s="80" t="s">
        <v>9</v>
      </c>
      <c r="O4" s="80" t="s">
        <v>16</v>
      </c>
      <c r="P4" s="80" t="s">
        <v>13</v>
      </c>
      <c r="Q4" s="80" t="s">
        <v>14</v>
      </c>
      <c r="R4" s="80" t="s">
        <v>15</v>
      </c>
      <c r="S4" s="80" t="s">
        <v>17</v>
      </c>
      <c r="T4" s="80" t="s">
        <v>18</v>
      </c>
      <c r="U4" s="80" t="s">
        <v>19</v>
      </c>
      <c r="V4" s="80" t="s">
        <v>20</v>
      </c>
      <c r="W4" s="80" t="s">
        <v>21</v>
      </c>
      <c r="X4" s="80" t="s">
        <v>22</v>
      </c>
      <c r="Y4" s="12"/>
      <c r="Z4" s="12"/>
    </row>
    <row r="5" ht="12.75" customHeight="1">
      <c r="A5" s="387"/>
      <c r="B5" s="387"/>
      <c r="C5" s="389" t="s">
        <v>23</v>
      </c>
      <c r="D5" s="389" t="s">
        <v>3376</v>
      </c>
      <c r="E5" s="389" t="s">
        <v>24</v>
      </c>
      <c r="F5" s="389" t="s">
        <v>25</v>
      </c>
      <c r="G5" s="389" t="s">
        <v>26</v>
      </c>
      <c r="H5" s="389" t="s">
        <v>27</v>
      </c>
      <c r="I5" s="389" t="s">
        <v>28</v>
      </c>
      <c r="J5" s="389" t="s">
        <v>29</v>
      </c>
      <c r="K5" s="389" t="s">
        <v>31</v>
      </c>
      <c r="L5" s="389" t="s">
        <v>32</v>
      </c>
      <c r="M5" s="389" t="s">
        <v>33</v>
      </c>
      <c r="N5" s="389" t="s">
        <v>3756</v>
      </c>
      <c r="O5" s="389" t="s">
        <v>3756</v>
      </c>
      <c r="P5" s="389" t="s">
        <v>34</v>
      </c>
      <c r="Q5" s="389" t="s">
        <v>35</v>
      </c>
      <c r="R5" s="389" t="s">
        <v>36</v>
      </c>
      <c r="S5" s="389" t="s">
        <v>4683</v>
      </c>
      <c r="T5" s="389" t="s">
        <v>4684</v>
      </c>
      <c r="U5" s="389" t="s">
        <v>4685</v>
      </c>
      <c r="V5" s="389" t="s">
        <v>4686</v>
      </c>
      <c r="W5" s="389" t="s">
        <v>4687</v>
      </c>
      <c r="X5" s="389" t="s">
        <v>4688</v>
      </c>
      <c r="Y5" s="12"/>
      <c r="Z5" s="12"/>
    </row>
    <row r="6" ht="12.75" customHeight="1">
      <c r="A6" s="390"/>
      <c r="B6" s="387"/>
      <c r="C6" s="99" t="s">
        <v>37</v>
      </c>
      <c r="D6" s="391">
        <v>28697.0</v>
      </c>
      <c r="E6" s="99"/>
      <c r="F6" s="99" t="s">
        <v>47</v>
      </c>
      <c r="G6" s="99" t="s">
        <v>52</v>
      </c>
      <c r="H6" s="99">
        <v>104000.0</v>
      </c>
      <c r="I6" s="99" t="s">
        <v>3194</v>
      </c>
      <c r="J6" s="99" t="s">
        <v>176</v>
      </c>
      <c r="K6" s="392" t="s">
        <v>43</v>
      </c>
      <c r="L6" s="392">
        <v>1.0</v>
      </c>
      <c r="M6" s="393" t="s">
        <v>44</v>
      </c>
      <c r="N6" s="99" t="s">
        <v>42</v>
      </c>
      <c r="O6" s="99" t="s">
        <v>45</v>
      </c>
      <c r="P6" s="99" t="b">
        <v>1</v>
      </c>
      <c r="Q6" s="99" t="b">
        <v>1</v>
      </c>
      <c r="R6" s="99">
        <v>2300.0</v>
      </c>
      <c r="S6" s="392"/>
      <c r="T6" s="392"/>
      <c r="U6" s="393"/>
      <c r="V6" s="99"/>
      <c r="W6" s="99"/>
      <c r="X6" s="99"/>
      <c r="Y6" s="12"/>
      <c r="Z6" s="12"/>
    </row>
    <row r="7" ht="12.75" customHeight="1">
      <c r="A7" s="390"/>
      <c r="B7" s="387"/>
      <c r="C7" s="99" t="s">
        <v>46</v>
      </c>
      <c r="D7" s="391">
        <v>24464.0</v>
      </c>
      <c r="E7" s="99"/>
      <c r="F7" s="99" t="s">
        <v>47</v>
      </c>
      <c r="G7" s="99" t="s">
        <v>39</v>
      </c>
      <c r="H7" s="99">
        <v>2115.3846153846152</v>
      </c>
      <c r="I7" s="99" t="s">
        <v>61</v>
      </c>
      <c r="J7" s="99" t="s">
        <v>143</v>
      </c>
      <c r="K7" s="392" t="s">
        <v>169</v>
      </c>
      <c r="L7" s="392">
        <v>2.0</v>
      </c>
      <c r="M7" s="393" t="s">
        <v>123</v>
      </c>
      <c r="N7" s="99" t="s">
        <v>42</v>
      </c>
      <c r="O7" s="99" t="s">
        <v>45</v>
      </c>
      <c r="P7" s="99" t="b">
        <v>1</v>
      </c>
      <c r="Q7" s="99" t="b">
        <v>1</v>
      </c>
      <c r="R7" s="99">
        <v>2300.0</v>
      </c>
      <c r="S7" s="392"/>
      <c r="T7" s="392"/>
      <c r="U7" s="393"/>
      <c r="V7" s="99"/>
      <c r="W7" s="99"/>
      <c r="X7" s="99"/>
      <c r="Y7" s="12"/>
      <c r="Z7" s="12"/>
    </row>
    <row r="8" ht="12.75" customHeight="1">
      <c r="A8" s="390"/>
      <c r="B8" s="387"/>
      <c r="C8" s="99" t="s">
        <v>51</v>
      </c>
      <c r="D8" s="391">
        <v>37611.0</v>
      </c>
      <c r="E8" s="99"/>
      <c r="F8" s="99" t="s">
        <v>38</v>
      </c>
      <c r="G8" s="99" t="s">
        <v>39</v>
      </c>
      <c r="H8" s="99">
        <v>6346.153846153847</v>
      </c>
      <c r="I8" s="99" t="s">
        <v>67</v>
      </c>
      <c r="J8" s="99" t="s">
        <v>117</v>
      </c>
      <c r="K8" s="392" t="s">
        <v>43</v>
      </c>
      <c r="L8" s="392">
        <v>1.0</v>
      </c>
      <c r="M8" s="393" t="s">
        <v>44</v>
      </c>
      <c r="N8" s="99" t="s">
        <v>42</v>
      </c>
      <c r="O8" s="99" t="s">
        <v>45</v>
      </c>
      <c r="P8" s="99" t="b">
        <v>1</v>
      </c>
      <c r="Q8" s="99" t="b">
        <v>1</v>
      </c>
      <c r="R8" s="99">
        <v>4800.0</v>
      </c>
      <c r="S8" s="392"/>
      <c r="T8" s="392"/>
      <c r="U8" s="393"/>
      <c r="V8" s="99"/>
      <c r="W8" s="99"/>
      <c r="X8" s="99"/>
      <c r="Y8" s="12"/>
      <c r="Z8" s="12"/>
    </row>
    <row r="9" ht="12.75" customHeight="1">
      <c r="A9" s="390"/>
      <c r="B9" s="387"/>
      <c r="C9" s="99" t="s">
        <v>55</v>
      </c>
      <c r="D9" s="391">
        <v>15109.0</v>
      </c>
      <c r="E9" s="99"/>
      <c r="F9" s="99" t="s">
        <v>47</v>
      </c>
      <c r="G9" s="99" t="s">
        <v>39</v>
      </c>
      <c r="H9" s="99">
        <v>8461.538461538461</v>
      </c>
      <c r="I9" s="99" t="s">
        <v>72</v>
      </c>
      <c r="J9" s="99" t="s">
        <v>41</v>
      </c>
      <c r="K9" s="392" t="s">
        <v>169</v>
      </c>
      <c r="L9" s="392">
        <v>2.0</v>
      </c>
      <c r="M9" s="393" t="s">
        <v>123</v>
      </c>
      <c r="N9" s="99" t="s">
        <v>42</v>
      </c>
      <c r="O9" s="99" t="s">
        <v>45</v>
      </c>
      <c r="P9" s="99" t="b">
        <v>1</v>
      </c>
      <c r="Q9" s="99" t="b">
        <v>1</v>
      </c>
      <c r="R9" s="99">
        <v>3800.0</v>
      </c>
      <c r="S9" s="392"/>
      <c r="T9" s="392"/>
      <c r="U9" s="393"/>
      <c r="V9" s="99"/>
      <c r="W9" s="99"/>
      <c r="X9" s="99"/>
      <c r="Y9" s="12"/>
      <c r="Z9" s="12"/>
    </row>
    <row r="10" ht="12.75" customHeight="1">
      <c r="A10" s="390"/>
      <c r="B10" s="387"/>
      <c r="C10" s="99" t="s">
        <v>57</v>
      </c>
      <c r="D10" s="391">
        <v>22365.0</v>
      </c>
      <c r="E10" s="99"/>
      <c r="F10" s="99" t="s">
        <v>38</v>
      </c>
      <c r="G10" s="99" t="s">
        <v>48</v>
      </c>
      <c r="H10" s="99">
        <v>17333.333333333332</v>
      </c>
      <c r="I10" s="99" t="s">
        <v>53</v>
      </c>
      <c r="J10" s="99" t="s">
        <v>112</v>
      </c>
      <c r="K10" s="392" t="s">
        <v>43</v>
      </c>
      <c r="L10" s="392">
        <v>1.0</v>
      </c>
      <c r="M10" s="393" t="s">
        <v>44</v>
      </c>
      <c r="N10" s="99" t="s">
        <v>42</v>
      </c>
      <c r="O10" s="99" t="s">
        <v>45</v>
      </c>
      <c r="P10" s="99" t="b">
        <v>1</v>
      </c>
      <c r="Q10" s="99" t="b">
        <v>1</v>
      </c>
      <c r="R10" s="99">
        <v>4100.0</v>
      </c>
      <c r="S10" s="392"/>
      <c r="T10" s="392"/>
      <c r="U10" s="393"/>
      <c r="V10" s="99"/>
      <c r="W10" s="99"/>
      <c r="X10" s="99"/>
      <c r="Y10" s="12"/>
      <c r="Z10" s="12"/>
    </row>
    <row r="11" ht="12.75" customHeight="1">
      <c r="A11" s="390"/>
      <c r="B11" s="387"/>
      <c r="C11" s="99" t="s">
        <v>59</v>
      </c>
      <c r="D11" s="391">
        <v>32100.0</v>
      </c>
      <c r="E11" s="99"/>
      <c r="F11" s="99" t="s">
        <v>38</v>
      </c>
      <c r="G11" s="99" t="s">
        <v>52</v>
      </c>
      <c r="H11" s="99">
        <v>104000.0</v>
      </c>
      <c r="I11" s="99" t="s">
        <v>69</v>
      </c>
      <c r="J11" s="99" t="s">
        <v>112</v>
      </c>
      <c r="K11" s="392" t="s">
        <v>169</v>
      </c>
      <c r="L11" s="392">
        <v>2.0</v>
      </c>
      <c r="M11" s="393" t="s">
        <v>123</v>
      </c>
      <c r="N11" s="99" t="s">
        <v>42</v>
      </c>
      <c r="O11" s="99" t="s">
        <v>45</v>
      </c>
      <c r="P11" s="99" t="b">
        <v>1</v>
      </c>
      <c r="Q11" s="99" t="b">
        <v>1</v>
      </c>
      <c r="R11" s="99">
        <v>4000.0</v>
      </c>
      <c r="S11" s="392"/>
      <c r="T11" s="392"/>
      <c r="U11" s="393"/>
      <c r="V11" s="99"/>
      <c r="W11" s="99"/>
      <c r="X11" s="99"/>
      <c r="Y11" s="12"/>
      <c r="Z11" s="12"/>
    </row>
    <row r="12" ht="12.75" customHeight="1">
      <c r="A12" s="390"/>
      <c r="B12" s="387"/>
      <c r="C12" s="99" t="s">
        <v>63</v>
      </c>
      <c r="D12" s="391">
        <v>21735.0</v>
      </c>
      <c r="E12" s="99"/>
      <c r="F12" s="99" t="s">
        <v>47</v>
      </c>
      <c r="G12" s="99" t="s">
        <v>39</v>
      </c>
      <c r="H12" s="99">
        <v>8461.538461538461</v>
      </c>
      <c r="I12" s="99" t="s">
        <v>69</v>
      </c>
      <c r="J12" s="99" t="s">
        <v>79</v>
      </c>
      <c r="K12" s="392" t="s">
        <v>43</v>
      </c>
      <c r="L12" s="392">
        <v>1.0</v>
      </c>
      <c r="M12" s="393" t="s">
        <v>44</v>
      </c>
      <c r="N12" s="99" t="s">
        <v>42</v>
      </c>
      <c r="O12" s="99" t="s">
        <v>45</v>
      </c>
      <c r="P12" s="99" t="b">
        <v>1</v>
      </c>
      <c r="Q12" s="99" t="b">
        <v>1</v>
      </c>
      <c r="R12" s="99">
        <v>2500.0</v>
      </c>
      <c r="S12" s="392"/>
      <c r="T12" s="392"/>
      <c r="U12" s="393"/>
      <c r="V12" s="99"/>
      <c r="W12" s="99"/>
      <c r="X12" s="99"/>
      <c r="Y12" s="12"/>
      <c r="Z12" s="12"/>
    </row>
    <row r="13" ht="12.75" customHeight="1">
      <c r="A13" s="390"/>
      <c r="B13" s="387"/>
      <c r="C13" s="99" t="s">
        <v>66</v>
      </c>
      <c r="D13" s="391">
        <v>33584.0</v>
      </c>
      <c r="E13" s="99"/>
      <c r="F13" s="99" t="s">
        <v>38</v>
      </c>
      <c r="G13" s="99" t="s">
        <v>39</v>
      </c>
      <c r="H13" s="99">
        <v>6346.153846153847</v>
      </c>
      <c r="I13" s="99" t="s">
        <v>40</v>
      </c>
      <c r="J13" s="99" t="s">
        <v>172</v>
      </c>
      <c r="K13" s="392" t="s">
        <v>169</v>
      </c>
      <c r="L13" s="392">
        <v>2.0</v>
      </c>
      <c r="M13" s="393" t="s">
        <v>123</v>
      </c>
      <c r="N13" s="99" t="s">
        <v>42</v>
      </c>
      <c r="O13" s="99" t="s">
        <v>45</v>
      </c>
      <c r="P13" s="99" t="b">
        <v>1</v>
      </c>
      <c r="Q13" s="99" t="b">
        <v>1</v>
      </c>
      <c r="R13" s="99">
        <v>3300.0</v>
      </c>
      <c r="S13" s="392"/>
      <c r="T13" s="392"/>
      <c r="U13" s="393"/>
      <c r="V13" s="99"/>
      <c r="W13" s="99"/>
      <c r="X13" s="99"/>
      <c r="Y13" s="12"/>
      <c r="Z13" s="12"/>
    </row>
    <row r="14" ht="12.75" customHeight="1">
      <c r="A14" s="390"/>
      <c r="B14" s="387"/>
      <c r="C14" s="99" t="s">
        <v>68</v>
      </c>
      <c r="D14" s="391">
        <v>21649.0</v>
      </c>
      <c r="E14" s="99"/>
      <c r="F14" s="99" t="s">
        <v>38</v>
      </c>
      <c r="G14" s="99" t="s">
        <v>52</v>
      </c>
      <c r="H14" s="99">
        <v>260000.0</v>
      </c>
      <c r="I14" s="99" t="s">
        <v>69</v>
      </c>
      <c r="J14" s="99" t="s">
        <v>50</v>
      </c>
      <c r="K14" s="392" t="s">
        <v>43</v>
      </c>
      <c r="L14" s="392">
        <v>1.0</v>
      </c>
      <c r="M14" s="393" t="s">
        <v>44</v>
      </c>
      <c r="N14" s="99" t="s">
        <v>42</v>
      </c>
      <c r="O14" s="99" t="s">
        <v>45</v>
      </c>
      <c r="P14" s="99" t="b">
        <v>1</v>
      </c>
      <c r="Q14" s="99" t="b">
        <v>1</v>
      </c>
      <c r="R14" s="99">
        <v>4900.0</v>
      </c>
      <c r="S14" s="392"/>
      <c r="T14" s="392"/>
      <c r="U14" s="393"/>
      <c r="V14" s="99"/>
      <c r="W14" s="99"/>
      <c r="X14" s="99"/>
      <c r="Y14" s="12"/>
      <c r="Z14" s="12"/>
    </row>
    <row r="15" ht="12.75" customHeight="1">
      <c r="A15" s="390"/>
      <c r="B15" s="387"/>
      <c r="C15" s="109" t="s">
        <v>71</v>
      </c>
      <c r="D15" s="394">
        <v>34663.0</v>
      </c>
      <c r="E15" s="109"/>
      <c r="F15" s="109" t="s">
        <v>47</v>
      </c>
      <c r="G15" s="109" t="s">
        <v>39</v>
      </c>
      <c r="H15" s="109">
        <v>6346.153846153847</v>
      </c>
      <c r="I15" s="109" t="s">
        <v>72</v>
      </c>
      <c r="J15" s="109" t="s">
        <v>135</v>
      </c>
      <c r="K15" s="395" t="s">
        <v>169</v>
      </c>
      <c r="L15" s="395">
        <v>2.0</v>
      </c>
      <c r="M15" s="396" t="s">
        <v>123</v>
      </c>
      <c r="N15" s="109" t="s">
        <v>42</v>
      </c>
      <c r="O15" s="109" t="s">
        <v>45</v>
      </c>
      <c r="P15" s="109" t="b">
        <v>1</v>
      </c>
      <c r="Q15" s="109" t="b">
        <v>1</v>
      </c>
      <c r="R15" s="109">
        <v>3600.0</v>
      </c>
      <c r="S15" s="395"/>
      <c r="T15" s="395"/>
      <c r="U15" s="396"/>
      <c r="V15" s="109"/>
      <c r="W15" s="109"/>
      <c r="X15" s="109"/>
      <c r="Y15" s="12"/>
      <c r="Z15" s="12"/>
    </row>
    <row r="16" ht="12.75" customHeight="1">
      <c r="A16" s="390"/>
      <c r="B16" s="387"/>
      <c r="C16" s="99" t="s">
        <v>74</v>
      </c>
      <c r="D16" s="391">
        <v>30534.0</v>
      </c>
      <c r="E16" s="99"/>
      <c r="F16" s="99" t="s">
        <v>47</v>
      </c>
      <c r="G16" s="99" t="s">
        <v>39</v>
      </c>
      <c r="H16" s="99">
        <v>10576.923076923076</v>
      </c>
      <c r="I16" s="99" t="s">
        <v>330</v>
      </c>
      <c r="J16" s="99" t="s">
        <v>110</v>
      </c>
      <c r="K16" s="392" t="s">
        <v>43</v>
      </c>
      <c r="L16" s="392">
        <v>1.0</v>
      </c>
      <c r="M16" s="393" t="s">
        <v>44</v>
      </c>
      <c r="N16" s="99" t="s">
        <v>42</v>
      </c>
      <c r="O16" s="99" t="s">
        <v>45</v>
      </c>
      <c r="P16" s="99" t="b">
        <v>1</v>
      </c>
      <c r="Q16" s="99" t="b">
        <v>1</v>
      </c>
      <c r="R16" s="99">
        <v>3700.0</v>
      </c>
      <c r="S16" s="392" t="s">
        <v>43</v>
      </c>
      <c r="T16" s="392">
        <v>1.0</v>
      </c>
      <c r="U16" s="393" t="s">
        <v>44</v>
      </c>
      <c r="V16" s="99" t="b">
        <v>1</v>
      </c>
      <c r="W16" s="397" t="b">
        <v>0</v>
      </c>
      <c r="X16" s="99">
        <v>4800.0</v>
      </c>
      <c r="Y16" s="12"/>
      <c r="Z16" s="12"/>
    </row>
    <row r="17" ht="12.75" customHeight="1">
      <c r="A17" s="390"/>
      <c r="B17" s="387"/>
      <c r="C17" s="99" t="s">
        <v>77</v>
      </c>
      <c r="D17" s="391">
        <v>17421.0</v>
      </c>
      <c r="E17" s="99"/>
      <c r="F17" s="99" t="s">
        <v>38</v>
      </c>
      <c r="G17" s="99" t="s">
        <v>39</v>
      </c>
      <c r="H17" s="99">
        <v>6346.153846153847</v>
      </c>
      <c r="I17" s="99" t="s">
        <v>3187</v>
      </c>
      <c r="J17" s="99" t="s">
        <v>181</v>
      </c>
      <c r="K17" s="392" t="s">
        <v>169</v>
      </c>
      <c r="L17" s="392">
        <v>2.0</v>
      </c>
      <c r="M17" s="393" t="s">
        <v>123</v>
      </c>
      <c r="N17" s="99" t="s">
        <v>42</v>
      </c>
      <c r="O17" s="99" t="s">
        <v>45</v>
      </c>
      <c r="P17" s="99" t="b">
        <v>1</v>
      </c>
      <c r="Q17" s="99" t="b">
        <v>1</v>
      </c>
      <c r="R17" s="99">
        <v>3300.0</v>
      </c>
      <c r="S17" s="392" t="s">
        <v>169</v>
      </c>
      <c r="T17" s="392">
        <v>2.0</v>
      </c>
      <c r="U17" s="393" t="s">
        <v>123</v>
      </c>
      <c r="V17" s="99" t="b">
        <v>1</v>
      </c>
      <c r="W17" s="99" t="b">
        <v>1</v>
      </c>
      <c r="X17" s="99">
        <v>3600.0</v>
      </c>
      <c r="Y17" s="12"/>
      <c r="Z17" s="12"/>
    </row>
    <row r="18" ht="12.75" customHeight="1">
      <c r="A18" s="390"/>
      <c r="B18" s="387"/>
      <c r="C18" s="99" t="s">
        <v>80</v>
      </c>
      <c r="D18" s="391">
        <v>37673.0</v>
      </c>
      <c r="E18" s="99"/>
      <c r="F18" s="99" t="s">
        <v>38</v>
      </c>
      <c r="G18" s="99" t="s">
        <v>52</v>
      </c>
      <c r="H18" s="99">
        <v>104000.0</v>
      </c>
      <c r="I18" s="99" t="s">
        <v>333</v>
      </c>
      <c r="J18" s="99" t="s">
        <v>89</v>
      </c>
      <c r="K18" s="392" t="s">
        <v>43</v>
      </c>
      <c r="L18" s="392">
        <v>1.0</v>
      </c>
      <c r="M18" s="393" t="s">
        <v>44</v>
      </c>
      <c r="N18" s="99" t="s">
        <v>42</v>
      </c>
      <c r="O18" s="99" t="s">
        <v>45</v>
      </c>
      <c r="P18" s="99" t="b">
        <v>1</v>
      </c>
      <c r="Q18" s="99" t="b">
        <v>1</v>
      </c>
      <c r="R18" s="99">
        <v>5000.0</v>
      </c>
      <c r="S18" s="392" t="s">
        <v>43</v>
      </c>
      <c r="T18" s="392">
        <v>1.0</v>
      </c>
      <c r="U18" s="393" t="s">
        <v>44</v>
      </c>
      <c r="V18" s="99" t="b">
        <v>1</v>
      </c>
      <c r="W18" s="99" t="b">
        <v>0</v>
      </c>
      <c r="X18" s="99">
        <v>4100.0</v>
      </c>
      <c r="Y18" s="12"/>
      <c r="Z18" s="12"/>
    </row>
    <row r="19" ht="12.75" customHeight="1">
      <c r="A19" s="390"/>
      <c r="B19" s="387"/>
      <c r="C19" s="99" t="s">
        <v>82</v>
      </c>
      <c r="D19" s="391">
        <v>17944.0</v>
      </c>
      <c r="E19" s="99"/>
      <c r="F19" s="99" t="s">
        <v>38</v>
      </c>
      <c r="G19" s="99" t="s">
        <v>52</v>
      </c>
      <c r="H19" s="99">
        <v>52000.0</v>
      </c>
      <c r="I19" s="99" t="s">
        <v>61</v>
      </c>
      <c r="J19" s="99" t="s">
        <v>161</v>
      </c>
      <c r="K19" s="392" t="s">
        <v>169</v>
      </c>
      <c r="L19" s="392">
        <v>2.0</v>
      </c>
      <c r="M19" s="393" t="s">
        <v>123</v>
      </c>
      <c r="N19" s="99" t="s">
        <v>42</v>
      </c>
      <c r="O19" s="99" t="s">
        <v>45</v>
      </c>
      <c r="P19" s="99" t="b">
        <v>1</v>
      </c>
      <c r="Q19" s="99" t="b">
        <v>1</v>
      </c>
      <c r="R19" s="99">
        <v>1600.0</v>
      </c>
      <c r="S19" s="392" t="s">
        <v>169</v>
      </c>
      <c r="T19" s="392">
        <v>2.0</v>
      </c>
      <c r="U19" s="393" t="s">
        <v>123</v>
      </c>
      <c r="V19" s="99" t="b">
        <v>1</v>
      </c>
      <c r="W19" s="99" t="b">
        <v>0</v>
      </c>
      <c r="X19" s="99">
        <v>2000.0</v>
      </c>
      <c r="Y19" s="12"/>
      <c r="Z19" s="12"/>
    </row>
    <row r="20" ht="12.75" customHeight="1">
      <c r="A20" s="24"/>
      <c r="B20" s="387"/>
      <c r="C20" s="99" t="s">
        <v>85</v>
      </c>
      <c r="D20" s="391">
        <v>24806.0</v>
      </c>
      <c r="E20" s="99"/>
      <c r="F20" s="99" t="s">
        <v>38</v>
      </c>
      <c r="G20" s="99" t="s">
        <v>39</v>
      </c>
      <c r="H20" s="99">
        <v>10576.923076923076</v>
      </c>
      <c r="I20" s="99" t="s">
        <v>67</v>
      </c>
      <c r="J20" s="99" t="s">
        <v>117</v>
      </c>
      <c r="K20" s="392" t="s">
        <v>43</v>
      </c>
      <c r="L20" s="392">
        <v>1.0</v>
      </c>
      <c r="M20" s="393" t="s">
        <v>44</v>
      </c>
      <c r="N20" s="99" t="s">
        <v>42</v>
      </c>
      <c r="O20" s="99" t="s">
        <v>45</v>
      </c>
      <c r="P20" s="99" t="b">
        <v>1</v>
      </c>
      <c r="Q20" s="99" t="b">
        <v>1</v>
      </c>
      <c r="R20" s="99">
        <v>2100.0</v>
      </c>
      <c r="S20" s="392" t="s">
        <v>43</v>
      </c>
      <c r="T20" s="392">
        <v>1.0</v>
      </c>
      <c r="U20" s="393" t="s">
        <v>44</v>
      </c>
      <c r="V20" s="99" t="b">
        <v>1</v>
      </c>
      <c r="W20" s="99" t="b">
        <v>0</v>
      </c>
      <c r="X20" s="99">
        <v>2600.0</v>
      </c>
      <c r="Y20" s="12"/>
      <c r="Z20" s="12"/>
    </row>
    <row r="21" ht="12.75" customHeight="1">
      <c r="A21" s="24"/>
      <c r="B21" s="387"/>
      <c r="C21" s="99" t="s">
        <v>87</v>
      </c>
      <c r="D21" s="391">
        <v>23376.0</v>
      </c>
      <c r="E21" s="99"/>
      <c r="F21" s="99" t="s">
        <v>47</v>
      </c>
      <c r="G21" s="99" t="s">
        <v>39</v>
      </c>
      <c r="H21" s="99">
        <v>4230.7692307692305</v>
      </c>
      <c r="I21" s="99" t="s">
        <v>53</v>
      </c>
      <c r="J21" s="99" t="s">
        <v>3193</v>
      </c>
      <c r="K21" s="392" t="s">
        <v>169</v>
      </c>
      <c r="L21" s="392">
        <v>2.0</v>
      </c>
      <c r="M21" s="393" t="s">
        <v>123</v>
      </c>
      <c r="N21" s="99" t="s">
        <v>42</v>
      </c>
      <c r="O21" s="99" t="s">
        <v>45</v>
      </c>
      <c r="P21" s="99" t="b">
        <v>1</v>
      </c>
      <c r="Q21" s="99" t="b">
        <v>1</v>
      </c>
      <c r="R21" s="99">
        <v>4900.0</v>
      </c>
      <c r="S21" s="392" t="s">
        <v>169</v>
      </c>
      <c r="T21" s="392">
        <v>2.0</v>
      </c>
      <c r="U21" s="393" t="s">
        <v>123</v>
      </c>
      <c r="V21" s="99" t="b">
        <v>1</v>
      </c>
      <c r="W21" s="99" t="b">
        <v>0</v>
      </c>
      <c r="X21" s="99">
        <v>4600.0</v>
      </c>
      <c r="Y21" s="12"/>
      <c r="Z21" s="12"/>
    </row>
    <row r="22" ht="12.75" customHeight="1">
      <c r="A22" s="24"/>
      <c r="B22" s="387"/>
      <c r="C22" s="99" t="s">
        <v>90</v>
      </c>
      <c r="D22" s="391">
        <v>34370.0</v>
      </c>
      <c r="E22" s="99"/>
      <c r="F22" s="99" t="s">
        <v>47</v>
      </c>
      <c r="G22" s="99" t="s">
        <v>52</v>
      </c>
      <c r="H22" s="99">
        <v>52000.0</v>
      </c>
      <c r="I22" s="99" t="s">
        <v>53</v>
      </c>
      <c r="J22" s="99" t="s">
        <v>89</v>
      </c>
      <c r="K22" s="392" t="s">
        <v>43</v>
      </c>
      <c r="L22" s="392">
        <v>1.0</v>
      </c>
      <c r="M22" s="393" t="s">
        <v>44</v>
      </c>
      <c r="N22" s="99" t="s">
        <v>42</v>
      </c>
      <c r="O22" s="99" t="s">
        <v>45</v>
      </c>
      <c r="P22" s="99" t="b">
        <v>1</v>
      </c>
      <c r="Q22" s="99" t="b">
        <v>1</v>
      </c>
      <c r="R22" s="99">
        <v>4500.0</v>
      </c>
      <c r="S22" s="392" t="s">
        <v>43</v>
      </c>
      <c r="T22" s="392">
        <v>1.0</v>
      </c>
      <c r="U22" s="393" t="s">
        <v>44</v>
      </c>
      <c r="V22" s="99" t="b">
        <v>1</v>
      </c>
      <c r="W22" s="99" t="b">
        <v>0</v>
      </c>
      <c r="X22" s="99">
        <v>4800.0</v>
      </c>
      <c r="Y22" s="12"/>
      <c r="Z22" s="12"/>
    </row>
    <row r="23" ht="12.75" customHeight="1">
      <c r="A23" s="24"/>
      <c r="B23" s="387"/>
      <c r="C23" s="99" t="s">
        <v>91</v>
      </c>
      <c r="D23" s="391">
        <v>20346.0</v>
      </c>
      <c r="E23" s="99"/>
      <c r="F23" s="99" t="s">
        <v>47</v>
      </c>
      <c r="G23" s="99" t="s">
        <v>39</v>
      </c>
      <c r="H23" s="99">
        <v>4230.7692307692305</v>
      </c>
      <c r="I23" s="99" t="s">
        <v>98</v>
      </c>
      <c r="J23" s="99" t="s">
        <v>329</v>
      </c>
      <c r="K23" s="392" t="s">
        <v>169</v>
      </c>
      <c r="L23" s="392">
        <v>2.0</v>
      </c>
      <c r="M23" s="393" t="s">
        <v>123</v>
      </c>
      <c r="N23" s="99" t="s">
        <v>42</v>
      </c>
      <c r="O23" s="99" t="s">
        <v>45</v>
      </c>
      <c r="P23" s="99" t="b">
        <v>1</v>
      </c>
      <c r="Q23" s="99" t="b">
        <v>1</v>
      </c>
      <c r="R23" s="99">
        <v>2400.0</v>
      </c>
      <c r="S23" s="392" t="s">
        <v>169</v>
      </c>
      <c r="T23" s="392">
        <v>2.0</v>
      </c>
      <c r="U23" s="393" t="s">
        <v>123</v>
      </c>
      <c r="V23" s="99" t="b">
        <v>1</v>
      </c>
      <c r="W23" s="99" t="b">
        <v>1</v>
      </c>
      <c r="X23" s="99">
        <v>2100.0</v>
      </c>
      <c r="Y23" s="12"/>
      <c r="Z23" s="12"/>
    </row>
    <row r="24" ht="12.75" customHeight="1">
      <c r="A24" s="24"/>
      <c r="B24" s="387"/>
      <c r="C24" s="99" t="s">
        <v>94</v>
      </c>
      <c r="D24" s="391">
        <v>17951.0</v>
      </c>
      <c r="E24" s="99"/>
      <c r="F24" s="99" t="s">
        <v>38</v>
      </c>
      <c r="G24" s="99" t="s">
        <v>39</v>
      </c>
      <c r="H24" s="99">
        <v>10576.923076923076</v>
      </c>
      <c r="I24" s="99" t="s">
        <v>98</v>
      </c>
      <c r="J24" s="99" t="s">
        <v>143</v>
      </c>
      <c r="K24" s="392" t="s">
        <v>43</v>
      </c>
      <c r="L24" s="392">
        <v>1.0</v>
      </c>
      <c r="M24" s="393" t="s">
        <v>44</v>
      </c>
      <c r="N24" s="99" t="s">
        <v>42</v>
      </c>
      <c r="O24" s="99" t="s">
        <v>45</v>
      </c>
      <c r="P24" s="99" t="b">
        <v>1</v>
      </c>
      <c r="Q24" s="99" t="b">
        <v>1</v>
      </c>
      <c r="R24" s="99">
        <v>3900.0</v>
      </c>
      <c r="S24" s="392" t="s">
        <v>43</v>
      </c>
      <c r="T24" s="392">
        <v>1.0</v>
      </c>
      <c r="U24" s="393" t="s">
        <v>44</v>
      </c>
      <c r="V24" s="99" t="b">
        <v>1</v>
      </c>
      <c r="W24" s="99" t="b">
        <v>0</v>
      </c>
      <c r="X24" s="99">
        <v>1700.0</v>
      </c>
      <c r="Y24" s="12"/>
      <c r="Z24" s="12"/>
    </row>
    <row r="25" ht="12.75" customHeight="1">
      <c r="A25" s="24"/>
      <c r="B25" s="387"/>
      <c r="C25" s="109" t="s">
        <v>96</v>
      </c>
      <c r="D25" s="394">
        <v>18535.0</v>
      </c>
      <c r="E25" s="109"/>
      <c r="F25" s="109" t="s">
        <v>38</v>
      </c>
      <c r="G25" s="109" t="s">
        <v>88</v>
      </c>
      <c r="H25" s="109">
        <v>2115.3846153846152</v>
      </c>
      <c r="I25" s="109" t="s">
        <v>69</v>
      </c>
      <c r="J25" s="109" t="s">
        <v>62</v>
      </c>
      <c r="K25" s="395" t="s">
        <v>169</v>
      </c>
      <c r="L25" s="395">
        <v>2.0</v>
      </c>
      <c r="M25" s="396" t="s">
        <v>123</v>
      </c>
      <c r="N25" s="109" t="s">
        <v>42</v>
      </c>
      <c r="O25" s="109" t="s">
        <v>45</v>
      </c>
      <c r="P25" s="109" t="b">
        <v>1</v>
      </c>
      <c r="Q25" s="109" t="b">
        <v>1</v>
      </c>
      <c r="R25" s="109">
        <v>3600.0</v>
      </c>
      <c r="S25" s="395" t="s">
        <v>169</v>
      </c>
      <c r="T25" s="395">
        <v>2.0</v>
      </c>
      <c r="U25" s="396" t="s">
        <v>123</v>
      </c>
      <c r="V25" s="109" t="b">
        <v>1</v>
      </c>
      <c r="W25" s="109" t="b">
        <v>1</v>
      </c>
      <c r="X25" s="109">
        <v>2800.0</v>
      </c>
      <c r="Y25" s="12"/>
      <c r="Z25" s="12"/>
    </row>
    <row r="26" ht="12.75" customHeight="1">
      <c r="A26" s="24"/>
      <c r="B26" s="387"/>
      <c r="C26" s="99" t="s">
        <v>100</v>
      </c>
      <c r="D26" s="391">
        <v>22659.0</v>
      </c>
      <c r="E26" s="99"/>
      <c r="F26" s="99" t="s">
        <v>38</v>
      </c>
      <c r="G26" s="99" t="s">
        <v>39</v>
      </c>
      <c r="H26" s="99">
        <v>4230.7692307692305</v>
      </c>
      <c r="I26" s="99" t="s">
        <v>103</v>
      </c>
      <c r="J26" s="99" t="s">
        <v>205</v>
      </c>
      <c r="K26" s="392" t="s">
        <v>43</v>
      </c>
      <c r="L26" s="392">
        <v>1.0</v>
      </c>
      <c r="M26" s="393" t="s">
        <v>44</v>
      </c>
      <c r="N26" s="99" t="s">
        <v>42</v>
      </c>
      <c r="O26" s="99" t="s">
        <v>45</v>
      </c>
      <c r="P26" s="99" t="b">
        <v>1</v>
      </c>
      <c r="Q26" s="397" t="b">
        <v>0</v>
      </c>
      <c r="R26" s="99">
        <v>2400.0</v>
      </c>
      <c r="S26" s="392" t="s">
        <v>43</v>
      </c>
      <c r="T26" s="392">
        <v>1.0</v>
      </c>
      <c r="U26" s="393" t="s">
        <v>44</v>
      </c>
      <c r="V26" s="99" t="b">
        <v>1</v>
      </c>
      <c r="W26" s="397" t="b">
        <v>0</v>
      </c>
      <c r="X26" s="99">
        <v>3500.0</v>
      </c>
      <c r="Y26" s="12"/>
      <c r="Z26" s="12"/>
    </row>
    <row r="27" ht="12.75" customHeight="1">
      <c r="A27" s="24"/>
      <c r="B27" s="387"/>
      <c r="C27" s="99" t="s">
        <v>102</v>
      </c>
      <c r="D27" s="391">
        <v>20233.0</v>
      </c>
      <c r="E27" s="99"/>
      <c r="F27" s="99" t="s">
        <v>38</v>
      </c>
      <c r="G27" s="99" t="s">
        <v>39</v>
      </c>
      <c r="H27" s="99">
        <v>2115.3846153846152</v>
      </c>
      <c r="I27" s="99" t="s">
        <v>160</v>
      </c>
      <c r="J27" s="99" t="s">
        <v>195</v>
      </c>
      <c r="K27" s="392" t="s">
        <v>169</v>
      </c>
      <c r="L27" s="392">
        <v>2.0</v>
      </c>
      <c r="M27" s="393" t="s">
        <v>123</v>
      </c>
      <c r="N27" s="99" t="s">
        <v>42</v>
      </c>
      <c r="O27" s="99" t="s">
        <v>45</v>
      </c>
      <c r="P27" s="99" t="b">
        <v>1</v>
      </c>
      <c r="Q27" s="99" t="b">
        <v>1</v>
      </c>
      <c r="R27" s="99">
        <v>4500.0</v>
      </c>
      <c r="S27" s="392" t="s">
        <v>169</v>
      </c>
      <c r="T27" s="392">
        <v>2.0</v>
      </c>
      <c r="U27" s="393" t="s">
        <v>123</v>
      </c>
      <c r="V27" s="99" t="b">
        <v>1</v>
      </c>
      <c r="W27" s="99" t="b">
        <v>1</v>
      </c>
      <c r="X27" s="99">
        <v>2800.0</v>
      </c>
      <c r="Y27" s="12"/>
      <c r="Z27" s="12"/>
    </row>
    <row r="28" ht="12.75" customHeight="1">
      <c r="A28" s="24"/>
      <c r="B28" s="387"/>
      <c r="C28" s="99" t="s">
        <v>104</v>
      </c>
      <c r="D28" s="391">
        <v>28095.0</v>
      </c>
      <c r="E28" s="99"/>
      <c r="F28" s="99" t="s">
        <v>38</v>
      </c>
      <c r="G28" s="99" t="s">
        <v>39</v>
      </c>
      <c r="H28" s="99">
        <v>8461.538461538461</v>
      </c>
      <c r="I28" s="99" t="s">
        <v>72</v>
      </c>
      <c r="J28" s="99" t="s">
        <v>135</v>
      </c>
      <c r="K28" s="392" t="s">
        <v>43</v>
      </c>
      <c r="L28" s="392">
        <v>1.0</v>
      </c>
      <c r="M28" s="393" t="s">
        <v>44</v>
      </c>
      <c r="N28" s="99" t="s">
        <v>42</v>
      </c>
      <c r="O28" s="99" t="s">
        <v>45</v>
      </c>
      <c r="P28" s="99" t="b">
        <v>1</v>
      </c>
      <c r="Q28" s="99" t="b">
        <v>1</v>
      </c>
      <c r="R28" s="99">
        <v>4700.0</v>
      </c>
      <c r="S28" s="392" t="s">
        <v>43</v>
      </c>
      <c r="T28" s="392">
        <v>1.0</v>
      </c>
      <c r="U28" s="393" t="s">
        <v>44</v>
      </c>
      <c r="V28" s="99" t="b">
        <v>1</v>
      </c>
      <c r="W28" s="99" t="b">
        <v>0</v>
      </c>
      <c r="X28" s="99">
        <v>4000.0</v>
      </c>
      <c r="Y28" s="12"/>
      <c r="Z28" s="12"/>
    </row>
    <row r="29" ht="12.75" customHeight="1">
      <c r="A29" s="24"/>
      <c r="B29" s="387"/>
      <c r="C29" s="99" t="s">
        <v>106</v>
      </c>
      <c r="D29" s="391">
        <v>29478.0</v>
      </c>
      <c r="E29" s="99"/>
      <c r="F29" s="99" t="s">
        <v>38</v>
      </c>
      <c r="G29" s="99" t="s">
        <v>97</v>
      </c>
      <c r="H29" s="99">
        <v>100.0</v>
      </c>
      <c r="I29" s="99" t="s">
        <v>98</v>
      </c>
      <c r="J29" s="99" t="s">
        <v>93</v>
      </c>
      <c r="K29" s="392" t="s">
        <v>169</v>
      </c>
      <c r="L29" s="392">
        <v>2.0</v>
      </c>
      <c r="M29" s="393" t="s">
        <v>123</v>
      </c>
      <c r="N29" s="99" t="s">
        <v>42</v>
      </c>
      <c r="O29" s="99" t="s">
        <v>45</v>
      </c>
      <c r="P29" s="99" t="b">
        <v>1</v>
      </c>
      <c r="Q29" s="99" t="b">
        <v>1</v>
      </c>
      <c r="R29" s="99">
        <v>1900.0</v>
      </c>
      <c r="S29" s="392" t="s">
        <v>169</v>
      </c>
      <c r="T29" s="392">
        <v>2.0</v>
      </c>
      <c r="U29" s="393" t="s">
        <v>123</v>
      </c>
      <c r="V29" s="99" t="b">
        <v>1</v>
      </c>
      <c r="W29" s="99" t="b">
        <v>1</v>
      </c>
      <c r="X29" s="99">
        <v>1700.0</v>
      </c>
      <c r="Y29" s="12"/>
      <c r="Z29" s="12"/>
    </row>
    <row r="30" ht="12.75" customHeight="1">
      <c r="A30" s="24"/>
      <c r="B30" s="387"/>
      <c r="C30" s="99" t="s">
        <v>108</v>
      </c>
      <c r="D30" s="391">
        <v>34375.0</v>
      </c>
      <c r="E30" s="99"/>
      <c r="F30" s="99" t="s">
        <v>38</v>
      </c>
      <c r="G30" s="99" t="s">
        <v>52</v>
      </c>
      <c r="H30" s="99">
        <v>104000.0</v>
      </c>
      <c r="I30" s="99" t="s">
        <v>67</v>
      </c>
      <c r="J30" s="99" t="s">
        <v>181</v>
      </c>
      <c r="K30" s="392" t="s">
        <v>43</v>
      </c>
      <c r="L30" s="392">
        <v>1.0</v>
      </c>
      <c r="M30" s="393" t="s">
        <v>44</v>
      </c>
      <c r="N30" s="99" t="s">
        <v>42</v>
      </c>
      <c r="O30" s="99" t="s">
        <v>45</v>
      </c>
      <c r="P30" s="99" t="b">
        <v>1</v>
      </c>
      <c r="Q30" s="99" t="b">
        <v>1</v>
      </c>
      <c r="R30" s="99">
        <v>1700.0</v>
      </c>
      <c r="S30" s="392" t="s">
        <v>43</v>
      </c>
      <c r="T30" s="392">
        <v>1.0</v>
      </c>
      <c r="U30" s="393" t="s">
        <v>44</v>
      </c>
      <c r="V30" s="99" t="b">
        <v>1</v>
      </c>
      <c r="W30" s="99" t="b">
        <v>0</v>
      </c>
      <c r="X30" s="99">
        <v>3700.0</v>
      </c>
      <c r="Y30" s="12"/>
      <c r="Z30" s="12"/>
    </row>
    <row r="31" ht="12.75" customHeight="1">
      <c r="A31" s="24"/>
      <c r="B31" s="387"/>
      <c r="C31" s="99" t="s">
        <v>111</v>
      </c>
      <c r="D31" s="391">
        <v>30479.0</v>
      </c>
      <c r="E31" s="99"/>
      <c r="F31" s="99" t="s">
        <v>38</v>
      </c>
      <c r="G31" s="99" t="s">
        <v>39</v>
      </c>
      <c r="H31" s="99">
        <v>6346.153846153847</v>
      </c>
      <c r="I31" s="99" t="s">
        <v>92</v>
      </c>
      <c r="J31" s="99" t="s">
        <v>86</v>
      </c>
      <c r="K31" s="392" t="s">
        <v>169</v>
      </c>
      <c r="L31" s="392">
        <v>2.0</v>
      </c>
      <c r="M31" s="393" t="s">
        <v>123</v>
      </c>
      <c r="N31" s="99" t="s">
        <v>42</v>
      </c>
      <c r="O31" s="99" t="s">
        <v>45</v>
      </c>
      <c r="P31" s="99" t="b">
        <v>1</v>
      </c>
      <c r="Q31" s="99" t="b">
        <v>1</v>
      </c>
      <c r="R31" s="99">
        <v>2600.0</v>
      </c>
      <c r="S31" s="392" t="s">
        <v>169</v>
      </c>
      <c r="T31" s="392">
        <v>2.0</v>
      </c>
      <c r="U31" s="393" t="s">
        <v>123</v>
      </c>
      <c r="V31" s="99" t="b">
        <v>1</v>
      </c>
      <c r="W31" s="99" t="b">
        <v>1</v>
      </c>
      <c r="X31" s="99">
        <v>1700.0</v>
      </c>
      <c r="Y31" s="12"/>
      <c r="Z31" s="12"/>
    </row>
    <row r="32" ht="12.75" customHeight="1">
      <c r="A32" s="390"/>
      <c r="B32" s="387"/>
      <c r="C32" s="99" t="s">
        <v>113</v>
      </c>
      <c r="D32" s="391">
        <v>37239.0</v>
      </c>
      <c r="E32" s="99"/>
      <c r="F32" s="99" t="s">
        <v>38</v>
      </c>
      <c r="G32" s="99" t="s">
        <v>52</v>
      </c>
      <c r="H32" s="99">
        <v>260000.0</v>
      </c>
      <c r="I32" s="99" t="s">
        <v>53</v>
      </c>
      <c r="J32" s="99" t="s">
        <v>41</v>
      </c>
      <c r="K32" s="392" t="s">
        <v>43</v>
      </c>
      <c r="L32" s="392">
        <v>1.0</v>
      </c>
      <c r="M32" s="393" t="s">
        <v>44</v>
      </c>
      <c r="N32" s="99" t="s">
        <v>42</v>
      </c>
      <c r="O32" s="99" t="s">
        <v>45</v>
      </c>
      <c r="P32" s="99" t="b">
        <v>1</v>
      </c>
      <c r="Q32" s="99" t="b">
        <v>0</v>
      </c>
      <c r="R32" s="99">
        <v>4600.0</v>
      </c>
      <c r="S32" s="392" t="s">
        <v>43</v>
      </c>
      <c r="T32" s="392">
        <v>1.0</v>
      </c>
      <c r="U32" s="393" t="s">
        <v>44</v>
      </c>
      <c r="V32" s="99" t="b">
        <v>1</v>
      </c>
      <c r="W32" s="99" t="b">
        <v>0</v>
      </c>
      <c r="X32" s="99">
        <v>4200.0</v>
      </c>
      <c r="Y32" s="12"/>
      <c r="Z32" s="12"/>
    </row>
    <row r="33" ht="12.75" customHeight="1">
      <c r="A33" s="390"/>
      <c r="B33" s="387"/>
      <c r="C33" s="99" t="s">
        <v>115</v>
      </c>
      <c r="D33" s="391">
        <v>25341.0</v>
      </c>
      <c r="E33" s="99"/>
      <c r="F33" s="99" t="s">
        <v>38</v>
      </c>
      <c r="G33" s="99" t="s">
        <v>60</v>
      </c>
      <c r="H33" s="99">
        <v>52000.0</v>
      </c>
      <c r="I33" s="99" t="s">
        <v>103</v>
      </c>
      <c r="J33" s="99" t="s">
        <v>89</v>
      </c>
      <c r="K33" s="392" t="s">
        <v>169</v>
      </c>
      <c r="L33" s="392">
        <v>2.0</v>
      </c>
      <c r="M33" s="393" t="s">
        <v>123</v>
      </c>
      <c r="N33" s="99" t="s">
        <v>42</v>
      </c>
      <c r="O33" s="99" t="s">
        <v>45</v>
      </c>
      <c r="P33" s="99" t="b">
        <v>1</v>
      </c>
      <c r="Q33" s="99" t="b">
        <v>1</v>
      </c>
      <c r="R33" s="99">
        <v>3200.0</v>
      </c>
      <c r="S33" s="392" t="s">
        <v>169</v>
      </c>
      <c r="T33" s="392">
        <v>2.0</v>
      </c>
      <c r="U33" s="393" t="s">
        <v>123</v>
      </c>
      <c r="V33" s="99" t="b">
        <v>1</v>
      </c>
      <c r="W33" s="99" t="b">
        <v>1</v>
      </c>
      <c r="X33" s="99">
        <v>4200.0</v>
      </c>
      <c r="Y33" s="12"/>
      <c r="Z33" s="12"/>
    </row>
    <row r="34" ht="12.75" customHeight="1">
      <c r="A34" s="390"/>
      <c r="B34" s="387"/>
      <c r="C34" s="99" t="s">
        <v>118</v>
      </c>
      <c r="D34" s="391">
        <v>20582.0</v>
      </c>
      <c r="E34" s="99"/>
      <c r="F34" s="99" t="s">
        <v>38</v>
      </c>
      <c r="G34" s="99" t="s">
        <v>39</v>
      </c>
      <c r="H34" s="99">
        <v>6346.153846153847</v>
      </c>
      <c r="I34" s="99" t="s">
        <v>140</v>
      </c>
      <c r="J34" s="99" t="s">
        <v>329</v>
      </c>
      <c r="K34" s="392" t="s">
        <v>43</v>
      </c>
      <c r="L34" s="392">
        <v>1.0</v>
      </c>
      <c r="M34" s="393" t="s">
        <v>44</v>
      </c>
      <c r="N34" s="99" t="s">
        <v>42</v>
      </c>
      <c r="O34" s="99" t="s">
        <v>45</v>
      </c>
      <c r="P34" s="99" t="b">
        <v>1</v>
      </c>
      <c r="Q34" s="99" t="b">
        <v>0</v>
      </c>
      <c r="R34" s="99">
        <v>1700.0</v>
      </c>
      <c r="S34" s="392" t="s">
        <v>43</v>
      </c>
      <c r="T34" s="392">
        <v>1.0</v>
      </c>
      <c r="U34" s="393" t="s">
        <v>44</v>
      </c>
      <c r="V34" s="99" t="b">
        <v>1</v>
      </c>
      <c r="W34" s="99" t="b">
        <v>0</v>
      </c>
      <c r="X34" s="99">
        <v>1900.0</v>
      </c>
      <c r="Y34" s="12"/>
      <c r="Z34" s="12"/>
    </row>
    <row r="35" ht="12.75" customHeight="1">
      <c r="A35" s="390"/>
      <c r="B35" s="387"/>
      <c r="C35" s="109" t="s">
        <v>119</v>
      </c>
      <c r="D35" s="394">
        <v>24683.0</v>
      </c>
      <c r="E35" s="109"/>
      <c r="F35" s="109" t="s">
        <v>38</v>
      </c>
      <c r="G35" s="109" t="s">
        <v>97</v>
      </c>
      <c r="H35" s="109">
        <v>75.0</v>
      </c>
      <c r="I35" s="109" t="s">
        <v>67</v>
      </c>
      <c r="J35" s="109" t="s">
        <v>79</v>
      </c>
      <c r="K35" s="395" t="s">
        <v>169</v>
      </c>
      <c r="L35" s="395">
        <v>2.0</v>
      </c>
      <c r="M35" s="396" t="s">
        <v>123</v>
      </c>
      <c r="N35" s="109" t="s">
        <v>42</v>
      </c>
      <c r="O35" s="109" t="s">
        <v>45</v>
      </c>
      <c r="P35" s="109" t="b">
        <v>1</v>
      </c>
      <c r="Q35" s="109" t="b">
        <v>1</v>
      </c>
      <c r="R35" s="109">
        <v>3300.0</v>
      </c>
      <c r="S35" s="395" t="s">
        <v>169</v>
      </c>
      <c r="T35" s="395">
        <v>2.0</v>
      </c>
      <c r="U35" s="396" t="s">
        <v>123</v>
      </c>
      <c r="V35" s="109" t="b">
        <v>1</v>
      </c>
      <c r="W35" s="109" t="b">
        <v>1</v>
      </c>
      <c r="X35" s="109">
        <v>4200.0</v>
      </c>
      <c r="Y35" s="12"/>
      <c r="Z35" s="12"/>
    </row>
    <row r="36" ht="12.75" customHeight="1">
      <c r="A36" s="390"/>
      <c r="B36" s="387"/>
      <c r="C36" s="99" t="s">
        <v>120</v>
      </c>
      <c r="D36" s="391">
        <v>36235.0</v>
      </c>
      <c r="E36" s="99"/>
      <c r="F36" s="99" t="s">
        <v>38</v>
      </c>
      <c r="G36" s="99" t="s">
        <v>39</v>
      </c>
      <c r="H36" s="99">
        <v>10576.923076923076</v>
      </c>
      <c r="I36" s="99" t="s">
        <v>147</v>
      </c>
      <c r="J36" s="99" t="s">
        <v>327</v>
      </c>
      <c r="K36" s="392" t="s">
        <v>43</v>
      </c>
      <c r="L36" s="392">
        <v>1.0</v>
      </c>
      <c r="M36" s="393" t="s">
        <v>44</v>
      </c>
      <c r="N36" s="99" t="s">
        <v>42</v>
      </c>
      <c r="O36" s="99" t="s">
        <v>45</v>
      </c>
      <c r="P36" s="99" t="b">
        <v>1</v>
      </c>
      <c r="Q36" s="99" t="b">
        <v>1</v>
      </c>
      <c r="R36" s="99">
        <v>4000.0</v>
      </c>
      <c r="S36" s="392" t="s">
        <v>43</v>
      </c>
      <c r="T36" s="392">
        <v>1.0</v>
      </c>
      <c r="U36" s="393" t="s">
        <v>44</v>
      </c>
      <c r="V36" s="99" t="b">
        <v>1</v>
      </c>
      <c r="W36" s="99" t="b">
        <v>1</v>
      </c>
      <c r="X36" s="99">
        <v>2900.0</v>
      </c>
      <c r="Y36" s="12"/>
      <c r="Z36" s="12"/>
    </row>
    <row r="37" ht="12.75" customHeight="1">
      <c r="A37" s="390"/>
      <c r="B37" s="387"/>
      <c r="C37" s="99" t="s">
        <v>124</v>
      </c>
      <c r="D37" s="391">
        <v>34307.0</v>
      </c>
      <c r="E37" s="99"/>
      <c r="F37" s="99" t="s">
        <v>38</v>
      </c>
      <c r="G37" s="99" t="s">
        <v>52</v>
      </c>
      <c r="H37" s="99">
        <v>52000.0</v>
      </c>
      <c r="I37" s="99" t="s">
        <v>92</v>
      </c>
      <c r="J37" s="99" t="s">
        <v>99</v>
      </c>
      <c r="K37" s="392" t="s">
        <v>169</v>
      </c>
      <c r="L37" s="392">
        <v>2.0</v>
      </c>
      <c r="M37" s="393" t="s">
        <v>123</v>
      </c>
      <c r="N37" s="99" t="s">
        <v>42</v>
      </c>
      <c r="O37" s="99" t="s">
        <v>45</v>
      </c>
      <c r="P37" s="99" t="b">
        <v>1</v>
      </c>
      <c r="Q37" s="99" t="b">
        <v>1</v>
      </c>
      <c r="R37" s="99">
        <v>2500.0</v>
      </c>
      <c r="S37" s="392" t="s">
        <v>169</v>
      </c>
      <c r="T37" s="392">
        <v>2.0</v>
      </c>
      <c r="U37" s="393" t="s">
        <v>123</v>
      </c>
      <c r="V37" s="99" t="b">
        <v>1</v>
      </c>
      <c r="W37" s="99" t="b">
        <v>1</v>
      </c>
      <c r="X37" s="99">
        <v>2500.0</v>
      </c>
      <c r="Y37" s="12"/>
      <c r="Z37" s="12"/>
    </row>
    <row r="38" ht="12.75" customHeight="1">
      <c r="A38" s="390"/>
      <c r="B38" s="387"/>
      <c r="C38" s="99" t="s">
        <v>126</v>
      </c>
      <c r="D38" s="391">
        <v>23326.0</v>
      </c>
      <c r="E38" s="99"/>
      <c r="F38" s="99" t="s">
        <v>38</v>
      </c>
      <c r="G38" s="99" t="s">
        <v>52</v>
      </c>
      <c r="H38" s="99">
        <v>208000.0</v>
      </c>
      <c r="I38" s="99" t="s">
        <v>64</v>
      </c>
      <c r="J38" s="99" t="s">
        <v>112</v>
      </c>
      <c r="K38" s="392" t="s">
        <v>43</v>
      </c>
      <c r="L38" s="392">
        <v>1.0</v>
      </c>
      <c r="M38" s="393" t="s">
        <v>44</v>
      </c>
      <c r="N38" s="99" t="s">
        <v>42</v>
      </c>
      <c r="O38" s="99" t="s">
        <v>45</v>
      </c>
      <c r="P38" s="99" t="b">
        <v>1</v>
      </c>
      <c r="Q38" s="99" t="b">
        <v>1</v>
      </c>
      <c r="R38" s="99">
        <v>3000.0</v>
      </c>
      <c r="S38" s="392" t="s">
        <v>43</v>
      </c>
      <c r="T38" s="392">
        <v>1.0</v>
      </c>
      <c r="U38" s="393" t="s">
        <v>44</v>
      </c>
      <c r="V38" s="99" t="b">
        <v>1</v>
      </c>
      <c r="W38" s="99" t="b">
        <v>1</v>
      </c>
      <c r="X38" s="99">
        <v>2800.0</v>
      </c>
      <c r="Y38" s="12"/>
      <c r="Z38" s="12"/>
    </row>
    <row r="39" ht="12.75" customHeight="1">
      <c r="A39" s="390"/>
      <c r="B39" s="387"/>
      <c r="C39" s="99" t="s">
        <v>127</v>
      </c>
      <c r="D39" s="391">
        <v>32480.0</v>
      </c>
      <c r="E39" s="99"/>
      <c r="F39" s="99" t="s">
        <v>38</v>
      </c>
      <c r="G39" s="99" t="s">
        <v>39</v>
      </c>
      <c r="H39" s="99">
        <v>4230.7692307692305</v>
      </c>
      <c r="I39" s="99" t="s">
        <v>98</v>
      </c>
      <c r="J39" s="99" t="s">
        <v>327</v>
      </c>
      <c r="K39" s="392" t="s">
        <v>169</v>
      </c>
      <c r="L39" s="392">
        <v>2.0</v>
      </c>
      <c r="M39" s="393" t="s">
        <v>123</v>
      </c>
      <c r="N39" s="99" t="s">
        <v>42</v>
      </c>
      <c r="O39" s="99" t="s">
        <v>45</v>
      </c>
      <c r="P39" s="99" t="b">
        <v>1</v>
      </c>
      <c r="Q39" s="99" t="b">
        <v>1</v>
      </c>
      <c r="R39" s="99">
        <v>2500.0</v>
      </c>
      <c r="S39" s="392" t="s">
        <v>169</v>
      </c>
      <c r="T39" s="392">
        <v>2.0</v>
      </c>
      <c r="U39" s="393" t="s">
        <v>123</v>
      </c>
      <c r="V39" s="99" t="b">
        <v>1</v>
      </c>
      <c r="W39" s="99" t="b">
        <v>1</v>
      </c>
      <c r="X39" s="99">
        <v>3600.0</v>
      </c>
      <c r="Y39" s="12"/>
      <c r="Z39" s="12"/>
    </row>
    <row r="40" ht="12.75" customHeight="1">
      <c r="A40" s="390"/>
      <c r="B40" s="387"/>
      <c r="C40" s="99" t="s">
        <v>128</v>
      </c>
      <c r="D40" s="391">
        <v>24930.0</v>
      </c>
      <c r="E40" s="99"/>
      <c r="F40" s="99" t="s">
        <v>38</v>
      </c>
      <c r="G40" s="99" t="s">
        <v>39</v>
      </c>
      <c r="H40" s="99">
        <v>2115.3846153846152</v>
      </c>
      <c r="I40" s="99" t="s">
        <v>166</v>
      </c>
      <c r="J40" s="99" t="s">
        <v>112</v>
      </c>
      <c r="K40" s="392" t="s">
        <v>43</v>
      </c>
      <c r="L40" s="392">
        <v>1.0</v>
      </c>
      <c r="M40" s="393" t="s">
        <v>44</v>
      </c>
      <c r="N40" s="99" t="s">
        <v>42</v>
      </c>
      <c r="O40" s="99" t="s">
        <v>45</v>
      </c>
      <c r="P40" s="99" t="b">
        <v>1</v>
      </c>
      <c r="Q40" s="99" t="b">
        <v>1</v>
      </c>
      <c r="R40" s="99">
        <v>4700.0</v>
      </c>
      <c r="S40" s="392" t="s">
        <v>43</v>
      </c>
      <c r="T40" s="392">
        <v>1.0</v>
      </c>
      <c r="U40" s="393" t="s">
        <v>44</v>
      </c>
      <c r="V40" s="99" t="b">
        <v>1</v>
      </c>
      <c r="W40" s="99" t="b">
        <v>1</v>
      </c>
      <c r="X40" s="99">
        <v>3900.0</v>
      </c>
      <c r="Y40" s="12"/>
      <c r="Z40" s="12"/>
    </row>
    <row r="41" ht="12.75" customHeight="1">
      <c r="A41" s="390"/>
      <c r="B41" s="387"/>
      <c r="C41" s="99" t="s">
        <v>130</v>
      </c>
      <c r="D41" s="391">
        <v>24268.0</v>
      </c>
      <c r="E41" s="99"/>
      <c r="F41" s="99" t="s">
        <v>38</v>
      </c>
      <c r="G41" s="99" t="s">
        <v>39</v>
      </c>
      <c r="H41" s="99">
        <v>10576.923076923076</v>
      </c>
      <c r="I41" s="99" t="s">
        <v>67</v>
      </c>
      <c r="J41" s="99" t="s">
        <v>62</v>
      </c>
      <c r="K41" s="392" t="s">
        <v>169</v>
      </c>
      <c r="L41" s="392">
        <v>2.0</v>
      </c>
      <c r="M41" s="393" t="s">
        <v>123</v>
      </c>
      <c r="N41" s="99" t="s">
        <v>42</v>
      </c>
      <c r="O41" s="99" t="s">
        <v>45</v>
      </c>
      <c r="P41" s="99" t="b">
        <v>1</v>
      </c>
      <c r="Q41" s="99" t="b">
        <v>1</v>
      </c>
      <c r="R41" s="99">
        <v>2700.0</v>
      </c>
      <c r="S41" s="392" t="s">
        <v>169</v>
      </c>
      <c r="T41" s="392">
        <v>2.0</v>
      </c>
      <c r="U41" s="393" t="s">
        <v>123</v>
      </c>
      <c r="V41" s="99" t="b">
        <v>1</v>
      </c>
      <c r="W41" s="99" t="b">
        <v>1</v>
      </c>
      <c r="X41" s="99">
        <v>4000.0</v>
      </c>
      <c r="Y41" s="12"/>
      <c r="Z41" s="12"/>
    </row>
    <row r="42" ht="12.75" customHeight="1">
      <c r="A42" s="390"/>
      <c r="B42" s="387"/>
      <c r="C42" s="99" t="s">
        <v>131</v>
      </c>
      <c r="D42" s="391">
        <v>15767.0</v>
      </c>
      <c r="E42" s="99"/>
      <c r="F42" s="99" t="s">
        <v>38</v>
      </c>
      <c r="G42" s="99" t="s">
        <v>39</v>
      </c>
      <c r="H42" s="99">
        <v>2115.3846153846152</v>
      </c>
      <c r="I42" s="99" t="s">
        <v>333</v>
      </c>
      <c r="J42" s="99" t="s">
        <v>41</v>
      </c>
      <c r="K42" s="392" t="s">
        <v>43</v>
      </c>
      <c r="L42" s="392">
        <v>1.0</v>
      </c>
      <c r="M42" s="393" t="s">
        <v>44</v>
      </c>
      <c r="N42" s="99" t="s">
        <v>42</v>
      </c>
      <c r="O42" s="99" t="s">
        <v>45</v>
      </c>
      <c r="P42" s="99" t="b">
        <v>1</v>
      </c>
      <c r="Q42" s="99" t="b">
        <v>1</v>
      </c>
      <c r="R42" s="99">
        <v>2700.0</v>
      </c>
      <c r="S42" s="392" t="s">
        <v>43</v>
      </c>
      <c r="T42" s="392">
        <v>1.0</v>
      </c>
      <c r="U42" s="393" t="s">
        <v>44</v>
      </c>
      <c r="V42" s="99" t="b">
        <v>1</v>
      </c>
      <c r="W42" s="99" t="b">
        <v>1</v>
      </c>
      <c r="X42" s="99">
        <v>2600.0</v>
      </c>
      <c r="Y42" s="12"/>
      <c r="Z42" s="12"/>
    </row>
    <row r="43" ht="12.75" customHeight="1">
      <c r="A43" s="390"/>
      <c r="B43" s="387"/>
      <c r="C43" s="99" t="s">
        <v>132</v>
      </c>
      <c r="D43" s="391">
        <v>34859.0</v>
      </c>
      <c r="E43" s="99"/>
      <c r="F43" s="99" t="s">
        <v>38</v>
      </c>
      <c r="G43" s="99" t="s">
        <v>97</v>
      </c>
      <c r="H43" s="99">
        <v>25.0</v>
      </c>
      <c r="I43" s="99" t="s">
        <v>69</v>
      </c>
      <c r="J43" s="99" t="s">
        <v>3193</v>
      </c>
      <c r="K43" s="392" t="s">
        <v>169</v>
      </c>
      <c r="L43" s="392">
        <v>2.0</v>
      </c>
      <c r="M43" s="393" t="s">
        <v>123</v>
      </c>
      <c r="N43" s="99" t="s">
        <v>42</v>
      </c>
      <c r="O43" s="99" t="s">
        <v>45</v>
      </c>
      <c r="P43" s="99" t="b">
        <v>1</v>
      </c>
      <c r="Q43" s="99" t="b">
        <v>1</v>
      </c>
      <c r="R43" s="99">
        <v>3700.0</v>
      </c>
      <c r="S43" s="392" t="s">
        <v>169</v>
      </c>
      <c r="T43" s="392">
        <v>2.0</v>
      </c>
      <c r="U43" s="393" t="s">
        <v>123</v>
      </c>
      <c r="V43" s="99" t="b">
        <v>1</v>
      </c>
      <c r="W43" s="99" t="b">
        <v>1</v>
      </c>
      <c r="X43" s="99">
        <v>4600.0</v>
      </c>
      <c r="Y43" s="12"/>
      <c r="Z43" s="12"/>
    </row>
    <row r="44" ht="12.75" customHeight="1">
      <c r="A44" s="390"/>
      <c r="B44" s="387"/>
      <c r="C44" s="99" t="s">
        <v>134</v>
      </c>
      <c r="D44" s="391">
        <v>34362.0</v>
      </c>
      <c r="E44" s="99"/>
      <c r="F44" s="99" t="s">
        <v>47</v>
      </c>
      <c r="G44" s="99" t="s">
        <v>39</v>
      </c>
      <c r="H44" s="99">
        <v>2115.3846153846152</v>
      </c>
      <c r="I44" s="99" t="s">
        <v>335</v>
      </c>
      <c r="J44" s="99" t="s">
        <v>135</v>
      </c>
      <c r="K44" s="392" t="s">
        <v>43</v>
      </c>
      <c r="L44" s="392">
        <v>1.0</v>
      </c>
      <c r="M44" s="393" t="s">
        <v>44</v>
      </c>
      <c r="N44" s="99" t="s">
        <v>42</v>
      </c>
      <c r="O44" s="99" t="s">
        <v>45</v>
      </c>
      <c r="P44" s="99" t="b">
        <v>1</v>
      </c>
      <c r="Q44" s="99" t="b">
        <v>1</v>
      </c>
      <c r="R44" s="99">
        <v>5000.0</v>
      </c>
      <c r="S44" s="392" t="s">
        <v>43</v>
      </c>
      <c r="T44" s="392">
        <v>1.0</v>
      </c>
      <c r="U44" s="393" t="s">
        <v>44</v>
      </c>
      <c r="V44" s="99" t="b">
        <v>1</v>
      </c>
      <c r="W44" s="99" t="b">
        <v>1</v>
      </c>
      <c r="X44" s="99">
        <v>2700.0</v>
      </c>
      <c r="Y44" s="12"/>
      <c r="Z44" s="12"/>
    </row>
    <row r="45" ht="12.75" customHeight="1">
      <c r="A45" s="390"/>
      <c r="B45" s="387"/>
      <c r="C45" s="109" t="s">
        <v>136</v>
      </c>
      <c r="D45" s="394">
        <v>26414.0</v>
      </c>
      <c r="E45" s="109"/>
      <c r="F45" s="109" t="s">
        <v>38</v>
      </c>
      <c r="G45" s="109" t="s">
        <v>39</v>
      </c>
      <c r="H45" s="109">
        <v>8461.538461538461</v>
      </c>
      <c r="I45" s="109" t="s">
        <v>107</v>
      </c>
      <c r="J45" s="109" t="s">
        <v>79</v>
      </c>
      <c r="K45" s="395" t="s">
        <v>169</v>
      </c>
      <c r="L45" s="395">
        <v>2.0</v>
      </c>
      <c r="M45" s="396" t="s">
        <v>123</v>
      </c>
      <c r="N45" s="109" t="s">
        <v>42</v>
      </c>
      <c r="O45" s="109" t="s">
        <v>45</v>
      </c>
      <c r="P45" s="109" t="b">
        <v>1</v>
      </c>
      <c r="Q45" s="109" t="b">
        <v>1</v>
      </c>
      <c r="R45" s="109">
        <v>3700.0</v>
      </c>
      <c r="S45" s="395" t="s">
        <v>169</v>
      </c>
      <c r="T45" s="395">
        <v>2.0</v>
      </c>
      <c r="U45" s="396" t="s">
        <v>123</v>
      </c>
      <c r="V45" s="109" t="b">
        <v>1</v>
      </c>
      <c r="W45" s="109" t="b">
        <v>1</v>
      </c>
      <c r="X45" s="109">
        <v>4700.0</v>
      </c>
      <c r="Y45" s="12"/>
      <c r="Z45" s="12"/>
    </row>
    <row r="46" ht="12.75" customHeight="1">
      <c r="A46" s="390"/>
      <c r="B46" s="387"/>
      <c r="C46" s="99" t="s">
        <v>137</v>
      </c>
      <c r="D46" s="391">
        <v>19093.0</v>
      </c>
      <c r="E46" s="99"/>
      <c r="F46" s="99" t="s">
        <v>38</v>
      </c>
      <c r="G46" s="99" t="s">
        <v>39</v>
      </c>
      <c r="H46" s="99">
        <v>10576.923076923076</v>
      </c>
      <c r="I46" s="99" t="s">
        <v>72</v>
      </c>
      <c r="J46" s="99" t="s">
        <v>181</v>
      </c>
      <c r="K46" s="392" t="s">
        <v>43</v>
      </c>
      <c r="L46" s="392">
        <v>1.0</v>
      </c>
      <c r="M46" s="393" t="s">
        <v>44</v>
      </c>
      <c r="N46" s="99" t="s">
        <v>42</v>
      </c>
      <c r="O46" s="99" t="s">
        <v>45</v>
      </c>
      <c r="P46" s="99" t="b">
        <v>1</v>
      </c>
      <c r="Q46" s="99" t="b">
        <v>1</v>
      </c>
      <c r="R46" s="99">
        <v>1600.0</v>
      </c>
      <c r="S46" s="392" t="s">
        <v>43</v>
      </c>
      <c r="T46" s="392">
        <v>1.0</v>
      </c>
      <c r="U46" s="393" t="s">
        <v>44</v>
      </c>
      <c r="V46" s="99" t="b">
        <v>1</v>
      </c>
      <c r="W46" s="99" t="b">
        <v>1</v>
      </c>
      <c r="X46" s="99">
        <v>4500.0</v>
      </c>
      <c r="Y46" s="12"/>
      <c r="Z46" s="12"/>
    </row>
    <row r="47" ht="12.75" customHeight="1">
      <c r="A47" s="390"/>
      <c r="B47" s="387"/>
      <c r="C47" s="99" t="s">
        <v>139</v>
      </c>
      <c r="D47" s="391">
        <v>23778.0</v>
      </c>
      <c r="E47" s="99"/>
      <c r="F47" s="99" t="s">
        <v>38</v>
      </c>
      <c r="G47" s="99" t="s">
        <v>39</v>
      </c>
      <c r="H47" s="99">
        <v>10576.923076923076</v>
      </c>
      <c r="I47" s="99" t="s">
        <v>121</v>
      </c>
      <c r="J47" s="99" t="s">
        <v>105</v>
      </c>
      <c r="K47" s="392" t="s">
        <v>169</v>
      </c>
      <c r="L47" s="392">
        <v>2.0</v>
      </c>
      <c r="M47" s="393" t="s">
        <v>123</v>
      </c>
      <c r="N47" s="99" t="s">
        <v>42</v>
      </c>
      <c r="O47" s="99" t="s">
        <v>45</v>
      </c>
      <c r="P47" s="99" t="b">
        <v>1</v>
      </c>
      <c r="Q47" s="99" t="b">
        <v>1</v>
      </c>
      <c r="R47" s="99">
        <v>4500.0</v>
      </c>
      <c r="S47" s="392" t="s">
        <v>169</v>
      </c>
      <c r="T47" s="392">
        <v>2.0</v>
      </c>
      <c r="U47" s="393" t="s">
        <v>123</v>
      </c>
      <c r="V47" s="99" t="b">
        <v>1</v>
      </c>
      <c r="W47" s="99" t="b">
        <v>1</v>
      </c>
      <c r="X47" s="99">
        <v>4700.0</v>
      </c>
      <c r="Y47" s="12"/>
      <c r="Z47" s="12"/>
    </row>
    <row r="48" ht="12.75" customHeight="1">
      <c r="A48" s="390"/>
      <c r="B48" s="387"/>
      <c r="C48" s="99" t="s">
        <v>141</v>
      </c>
      <c r="D48" s="391">
        <v>28928.0</v>
      </c>
      <c r="E48" s="99"/>
      <c r="F48" s="99" t="s">
        <v>38</v>
      </c>
      <c r="G48" s="99" t="s">
        <v>39</v>
      </c>
      <c r="H48" s="99">
        <v>8461.538461538461</v>
      </c>
      <c r="I48" s="99" t="s">
        <v>147</v>
      </c>
      <c r="J48" s="99" t="s">
        <v>143</v>
      </c>
      <c r="K48" s="392" t="s">
        <v>43</v>
      </c>
      <c r="L48" s="392">
        <v>1.0</v>
      </c>
      <c r="M48" s="393" t="s">
        <v>44</v>
      </c>
      <c r="N48" s="99" t="s">
        <v>42</v>
      </c>
      <c r="O48" s="99" t="s">
        <v>45</v>
      </c>
      <c r="P48" s="99" t="b">
        <v>1</v>
      </c>
      <c r="Q48" s="99" t="b">
        <v>1</v>
      </c>
      <c r="R48" s="99">
        <v>3900.0</v>
      </c>
      <c r="S48" s="392" t="s">
        <v>43</v>
      </c>
      <c r="T48" s="392">
        <v>1.0</v>
      </c>
      <c r="U48" s="393" t="s">
        <v>44</v>
      </c>
      <c r="V48" s="99" t="b">
        <v>1</v>
      </c>
      <c r="W48" s="99" t="b">
        <v>1</v>
      </c>
      <c r="X48" s="99">
        <v>3300.0</v>
      </c>
      <c r="Y48" s="12"/>
      <c r="Z48" s="12"/>
    </row>
    <row r="49" ht="12.75" customHeight="1">
      <c r="A49" s="390"/>
      <c r="B49" s="387"/>
      <c r="C49" s="99" t="s">
        <v>142</v>
      </c>
      <c r="D49" s="391">
        <v>35431.0</v>
      </c>
      <c r="E49" s="99"/>
      <c r="F49" s="99" t="s">
        <v>38</v>
      </c>
      <c r="G49" s="99" t="s">
        <v>39</v>
      </c>
      <c r="H49" s="99">
        <v>8461.538461538461</v>
      </c>
      <c r="I49" s="99" t="s">
        <v>53</v>
      </c>
      <c r="J49" s="99" t="s">
        <v>324</v>
      </c>
      <c r="K49" s="392" t="s">
        <v>169</v>
      </c>
      <c r="L49" s="392">
        <v>2.0</v>
      </c>
      <c r="M49" s="393" t="s">
        <v>123</v>
      </c>
      <c r="N49" s="99" t="s">
        <v>42</v>
      </c>
      <c r="O49" s="99" t="s">
        <v>45</v>
      </c>
      <c r="P49" s="99" t="b">
        <v>1</v>
      </c>
      <c r="Q49" s="99" t="b">
        <v>1</v>
      </c>
      <c r="R49" s="99">
        <v>4400.0</v>
      </c>
      <c r="S49" s="392" t="s">
        <v>169</v>
      </c>
      <c r="T49" s="392">
        <v>2.0</v>
      </c>
      <c r="U49" s="393" t="s">
        <v>123</v>
      </c>
      <c r="V49" s="99" t="b">
        <v>1</v>
      </c>
      <c r="W49" s="99" t="b">
        <v>1</v>
      </c>
      <c r="X49" s="99">
        <v>4000.0</v>
      </c>
      <c r="Y49" s="12"/>
      <c r="Z49" s="12"/>
    </row>
    <row r="50" ht="12.75" customHeight="1">
      <c r="A50" s="390"/>
      <c r="B50" s="387"/>
      <c r="C50" s="99" t="s">
        <v>144</v>
      </c>
      <c r="D50" s="391">
        <v>33677.0</v>
      </c>
      <c r="E50" s="99"/>
      <c r="F50" s="99" t="s">
        <v>38</v>
      </c>
      <c r="G50" s="99" t="s">
        <v>52</v>
      </c>
      <c r="H50" s="99">
        <v>260000.0</v>
      </c>
      <c r="I50" s="99" t="s">
        <v>331</v>
      </c>
      <c r="J50" s="99" t="s">
        <v>135</v>
      </c>
      <c r="K50" s="392" t="s">
        <v>43</v>
      </c>
      <c r="L50" s="392">
        <v>1.0</v>
      </c>
      <c r="M50" s="393" t="s">
        <v>44</v>
      </c>
      <c r="N50" s="99" t="s">
        <v>42</v>
      </c>
      <c r="O50" s="99" t="s">
        <v>45</v>
      </c>
      <c r="P50" s="99" t="b">
        <v>1</v>
      </c>
      <c r="Q50" s="99" t="b">
        <v>1</v>
      </c>
      <c r="R50" s="99">
        <v>3000.0</v>
      </c>
      <c r="S50" s="392" t="s">
        <v>43</v>
      </c>
      <c r="T50" s="392">
        <v>1.0</v>
      </c>
      <c r="U50" s="393" t="s">
        <v>44</v>
      </c>
      <c r="V50" s="99" t="b">
        <v>1</v>
      </c>
      <c r="W50" s="99" t="b">
        <v>1</v>
      </c>
      <c r="X50" s="99">
        <v>5000.0</v>
      </c>
      <c r="Y50" s="12"/>
      <c r="Z50" s="12"/>
    </row>
    <row r="51" ht="12.75" customHeight="1">
      <c r="A51" s="390"/>
      <c r="B51" s="387"/>
      <c r="C51" s="99" t="s">
        <v>145</v>
      </c>
      <c r="D51" s="391">
        <v>38055.0</v>
      </c>
      <c r="E51" s="99"/>
      <c r="F51" s="99" t="s">
        <v>38</v>
      </c>
      <c r="G51" s="99" t="s">
        <v>52</v>
      </c>
      <c r="H51" s="99">
        <v>156000.0</v>
      </c>
      <c r="I51" s="99" t="s">
        <v>207</v>
      </c>
      <c r="J51" s="99" t="s">
        <v>135</v>
      </c>
      <c r="K51" s="392" t="s">
        <v>169</v>
      </c>
      <c r="L51" s="392">
        <v>2.0</v>
      </c>
      <c r="M51" s="393" t="s">
        <v>123</v>
      </c>
      <c r="N51" s="99" t="s">
        <v>42</v>
      </c>
      <c r="O51" s="99" t="s">
        <v>45</v>
      </c>
      <c r="P51" s="99" t="b">
        <v>1</v>
      </c>
      <c r="Q51" s="99" t="b">
        <v>1</v>
      </c>
      <c r="R51" s="99">
        <v>1500.0</v>
      </c>
      <c r="S51" s="392" t="s">
        <v>169</v>
      </c>
      <c r="T51" s="392">
        <v>2.0</v>
      </c>
      <c r="U51" s="393" t="s">
        <v>123</v>
      </c>
      <c r="V51" s="99" t="b">
        <v>1</v>
      </c>
      <c r="W51" s="99" t="b">
        <v>1</v>
      </c>
      <c r="X51" s="99">
        <v>2100.0</v>
      </c>
      <c r="Y51" s="12"/>
      <c r="Z51" s="12"/>
    </row>
    <row r="52" ht="12.75" customHeight="1">
      <c r="A52" s="390"/>
      <c r="B52" s="387"/>
      <c r="C52" s="99" t="s">
        <v>146</v>
      </c>
      <c r="D52" s="391">
        <v>34321.0</v>
      </c>
      <c r="E52" s="99"/>
      <c r="F52" s="99" t="s">
        <v>47</v>
      </c>
      <c r="G52" s="99" t="s">
        <v>39</v>
      </c>
      <c r="H52" s="99">
        <v>10576.923076923076</v>
      </c>
      <c r="I52" s="99" t="s">
        <v>67</v>
      </c>
      <c r="J52" s="99" t="s">
        <v>161</v>
      </c>
      <c r="K52" s="392" t="s">
        <v>43</v>
      </c>
      <c r="L52" s="392">
        <v>1.0</v>
      </c>
      <c r="M52" s="393" t="s">
        <v>44</v>
      </c>
      <c r="N52" s="99" t="s">
        <v>42</v>
      </c>
      <c r="O52" s="99" t="s">
        <v>45</v>
      </c>
      <c r="P52" s="99" t="b">
        <v>1</v>
      </c>
      <c r="Q52" s="99" t="b">
        <v>1</v>
      </c>
      <c r="R52" s="99">
        <v>3400.0</v>
      </c>
      <c r="S52" s="392" t="s">
        <v>43</v>
      </c>
      <c r="T52" s="392">
        <v>1.0</v>
      </c>
      <c r="U52" s="393" t="s">
        <v>44</v>
      </c>
      <c r="V52" s="99" t="b">
        <v>1</v>
      </c>
      <c r="W52" s="99" t="b">
        <v>1</v>
      </c>
      <c r="X52" s="99">
        <v>4400.0</v>
      </c>
      <c r="Y52" s="12"/>
      <c r="Z52" s="12"/>
    </row>
    <row r="53" ht="12.75" customHeight="1">
      <c r="A53" s="390"/>
      <c r="B53" s="387"/>
      <c r="C53" s="99" t="s">
        <v>148</v>
      </c>
      <c r="D53" s="391">
        <v>18519.0</v>
      </c>
      <c r="E53" s="99"/>
      <c r="F53" s="99" t="s">
        <v>38</v>
      </c>
      <c r="G53" s="99" t="s">
        <v>97</v>
      </c>
      <c r="H53" s="99">
        <v>50.0</v>
      </c>
      <c r="I53" s="99" t="s">
        <v>147</v>
      </c>
      <c r="J53" s="99" t="s">
        <v>65</v>
      </c>
      <c r="K53" s="392" t="s">
        <v>169</v>
      </c>
      <c r="L53" s="392">
        <v>2.0</v>
      </c>
      <c r="M53" s="393" t="s">
        <v>123</v>
      </c>
      <c r="N53" s="99" t="s">
        <v>42</v>
      </c>
      <c r="O53" s="99" t="s">
        <v>45</v>
      </c>
      <c r="P53" s="99" t="b">
        <v>1</v>
      </c>
      <c r="Q53" s="99" t="b">
        <v>1</v>
      </c>
      <c r="R53" s="99">
        <v>2600.0</v>
      </c>
      <c r="S53" s="392" t="s">
        <v>169</v>
      </c>
      <c r="T53" s="392">
        <v>2.0</v>
      </c>
      <c r="U53" s="393" t="s">
        <v>123</v>
      </c>
      <c r="V53" s="99" t="b">
        <v>1</v>
      </c>
      <c r="W53" s="99" t="b">
        <v>1</v>
      </c>
      <c r="X53" s="99">
        <v>4100.0</v>
      </c>
      <c r="Y53" s="12"/>
      <c r="Z53" s="12"/>
    </row>
    <row r="54" ht="12.75" customHeight="1">
      <c r="A54" s="390"/>
      <c r="B54" s="387"/>
      <c r="C54" s="99" t="s">
        <v>149</v>
      </c>
      <c r="D54" s="391">
        <v>33651.0</v>
      </c>
      <c r="E54" s="99"/>
      <c r="F54" s="99" t="s">
        <v>47</v>
      </c>
      <c r="G54" s="99" t="s">
        <v>48</v>
      </c>
      <c r="H54" s="99">
        <v>17333.333333333332</v>
      </c>
      <c r="I54" s="99" t="s">
        <v>125</v>
      </c>
      <c r="J54" s="99" t="s">
        <v>89</v>
      </c>
      <c r="K54" s="392" t="s">
        <v>43</v>
      </c>
      <c r="L54" s="392">
        <v>1.0</v>
      </c>
      <c r="M54" s="393" t="s">
        <v>44</v>
      </c>
      <c r="N54" s="99" t="s">
        <v>42</v>
      </c>
      <c r="O54" s="99" t="s">
        <v>45</v>
      </c>
      <c r="P54" s="99" t="b">
        <v>1</v>
      </c>
      <c r="Q54" s="99" t="b">
        <v>1</v>
      </c>
      <c r="R54" s="99">
        <v>5000.0</v>
      </c>
      <c r="S54" s="392" t="s">
        <v>43</v>
      </c>
      <c r="T54" s="392">
        <v>1.0</v>
      </c>
      <c r="U54" s="393" t="s">
        <v>44</v>
      </c>
      <c r="V54" s="99" t="b">
        <v>1</v>
      </c>
      <c r="W54" s="99" t="b">
        <v>1</v>
      </c>
      <c r="X54" s="99">
        <v>4100.0</v>
      </c>
      <c r="Y54" s="12"/>
      <c r="Z54" s="12"/>
    </row>
    <row r="55" ht="12.75" customHeight="1">
      <c r="A55" s="390"/>
      <c r="B55" s="387"/>
      <c r="C55" s="109" t="s">
        <v>150</v>
      </c>
      <c r="D55" s="394">
        <v>35397.0</v>
      </c>
      <c r="E55" s="109"/>
      <c r="F55" s="109" t="s">
        <v>47</v>
      </c>
      <c r="G55" s="109" t="s">
        <v>39</v>
      </c>
      <c r="H55" s="109">
        <v>4230.7692307692305</v>
      </c>
      <c r="I55" s="109" t="s">
        <v>95</v>
      </c>
      <c r="J55" s="109" t="s">
        <v>176</v>
      </c>
      <c r="K55" s="395" t="s">
        <v>169</v>
      </c>
      <c r="L55" s="395">
        <v>2.0</v>
      </c>
      <c r="M55" s="396" t="s">
        <v>123</v>
      </c>
      <c r="N55" s="109" t="s">
        <v>42</v>
      </c>
      <c r="O55" s="109" t="s">
        <v>45</v>
      </c>
      <c r="P55" s="109" t="b">
        <v>1</v>
      </c>
      <c r="Q55" s="109" t="b">
        <v>1</v>
      </c>
      <c r="R55" s="109">
        <v>3300.0</v>
      </c>
      <c r="S55" s="395" t="s">
        <v>169</v>
      </c>
      <c r="T55" s="395">
        <v>2.0</v>
      </c>
      <c r="U55" s="396" t="s">
        <v>123</v>
      </c>
      <c r="V55" s="109" t="b">
        <v>1</v>
      </c>
      <c r="W55" s="109" t="b">
        <v>1</v>
      </c>
      <c r="X55" s="109">
        <v>2000.0</v>
      </c>
      <c r="Y55" s="12"/>
      <c r="Z55" s="12"/>
    </row>
    <row r="56" ht="12.75" customHeight="1">
      <c r="A56" s="390"/>
      <c r="B56" s="387"/>
      <c r="C56" s="99" t="s">
        <v>152</v>
      </c>
      <c r="D56" s="391">
        <v>22538.0</v>
      </c>
      <c r="E56" s="99"/>
      <c r="F56" s="99" t="s">
        <v>47</v>
      </c>
      <c r="G56" s="99" t="s">
        <v>39</v>
      </c>
      <c r="H56" s="99">
        <v>2115.3846153846152</v>
      </c>
      <c r="I56" s="99" t="s">
        <v>103</v>
      </c>
      <c r="J56" s="99" t="s">
        <v>79</v>
      </c>
      <c r="K56" s="392" t="s">
        <v>43</v>
      </c>
      <c r="L56" s="392">
        <v>1.0</v>
      </c>
      <c r="M56" s="393" t="s">
        <v>44</v>
      </c>
      <c r="N56" s="99" t="s">
        <v>42</v>
      </c>
      <c r="O56" s="99" t="s">
        <v>45</v>
      </c>
      <c r="P56" s="99" t="b">
        <v>1</v>
      </c>
      <c r="Q56" s="99" t="b">
        <v>1</v>
      </c>
      <c r="R56" s="99">
        <v>1700.0</v>
      </c>
      <c r="S56" s="392" t="s">
        <v>43</v>
      </c>
      <c r="T56" s="392">
        <v>1.0</v>
      </c>
      <c r="U56" s="393" t="s">
        <v>44</v>
      </c>
      <c r="V56" s="99" t="b">
        <v>1</v>
      </c>
      <c r="W56" s="99" t="b">
        <v>1</v>
      </c>
      <c r="X56" s="99">
        <v>2000.0</v>
      </c>
      <c r="Y56" s="12"/>
      <c r="Z56" s="12"/>
    </row>
    <row r="57" ht="12.75" customHeight="1">
      <c r="A57" s="390"/>
      <c r="B57" s="387"/>
      <c r="C57" s="99" t="s">
        <v>154</v>
      </c>
      <c r="D57" s="391">
        <v>26160.0</v>
      </c>
      <c r="E57" s="99"/>
      <c r="F57" s="99" t="s">
        <v>38</v>
      </c>
      <c r="G57" s="99" t="s">
        <v>52</v>
      </c>
      <c r="H57" s="99">
        <v>52000.0</v>
      </c>
      <c r="I57" s="99" t="s">
        <v>334</v>
      </c>
      <c r="J57" s="99" t="s">
        <v>79</v>
      </c>
      <c r="K57" s="392" t="s">
        <v>169</v>
      </c>
      <c r="L57" s="392">
        <v>2.0</v>
      </c>
      <c r="M57" s="393" t="s">
        <v>123</v>
      </c>
      <c r="N57" s="99" t="s">
        <v>42</v>
      </c>
      <c r="O57" s="99" t="s">
        <v>45</v>
      </c>
      <c r="P57" s="99" t="b">
        <v>1</v>
      </c>
      <c r="Q57" s="99" t="b">
        <v>1</v>
      </c>
      <c r="R57" s="99">
        <v>2100.0</v>
      </c>
      <c r="S57" s="392" t="s">
        <v>169</v>
      </c>
      <c r="T57" s="392">
        <v>2.0</v>
      </c>
      <c r="U57" s="393" t="s">
        <v>123</v>
      </c>
      <c r="V57" s="99" t="b">
        <v>1</v>
      </c>
      <c r="W57" s="99" t="b">
        <v>1</v>
      </c>
      <c r="X57" s="99">
        <v>2000.0</v>
      </c>
      <c r="Y57" s="12"/>
      <c r="Z57" s="12"/>
    </row>
    <row r="58" ht="12.75" customHeight="1">
      <c r="A58" s="390"/>
      <c r="B58" s="387"/>
      <c r="C58" s="99" t="s">
        <v>156</v>
      </c>
      <c r="D58" s="391">
        <v>23484.0</v>
      </c>
      <c r="E58" s="99"/>
      <c r="F58" s="99" t="s">
        <v>47</v>
      </c>
      <c r="G58" s="99" t="s">
        <v>52</v>
      </c>
      <c r="H58" s="99">
        <v>104000.0</v>
      </c>
      <c r="I58" s="99" t="s">
        <v>95</v>
      </c>
      <c r="J58" s="99" t="s">
        <v>3186</v>
      </c>
      <c r="K58" s="392" t="s">
        <v>43</v>
      </c>
      <c r="L58" s="392">
        <v>1.0</v>
      </c>
      <c r="M58" s="393" t="s">
        <v>44</v>
      </c>
      <c r="N58" s="99" t="s">
        <v>42</v>
      </c>
      <c r="O58" s="99" t="s">
        <v>45</v>
      </c>
      <c r="P58" s="99" t="b">
        <v>1</v>
      </c>
      <c r="Q58" s="99" t="b">
        <v>1</v>
      </c>
      <c r="R58" s="99">
        <v>2600.0</v>
      </c>
      <c r="S58" s="392" t="s">
        <v>43</v>
      </c>
      <c r="T58" s="392">
        <v>1.0</v>
      </c>
      <c r="U58" s="393" t="s">
        <v>44</v>
      </c>
      <c r="V58" s="99" t="b">
        <v>1</v>
      </c>
      <c r="W58" s="99" t="b">
        <v>1</v>
      </c>
      <c r="X58" s="99">
        <v>3900.0</v>
      </c>
      <c r="Y58" s="12"/>
      <c r="Z58" s="12"/>
    </row>
    <row r="59" ht="12.75" customHeight="1">
      <c r="A59" s="390"/>
      <c r="B59" s="387"/>
      <c r="C59" s="99" t="s">
        <v>158</v>
      </c>
      <c r="D59" s="391">
        <v>31773.0</v>
      </c>
      <c r="E59" s="99"/>
      <c r="F59" s="99" t="s">
        <v>38</v>
      </c>
      <c r="G59" s="99" t="s">
        <v>39</v>
      </c>
      <c r="H59" s="99">
        <v>8461.538461538461</v>
      </c>
      <c r="I59" s="99" t="s">
        <v>220</v>
      </c>
      <c r="J59" s="99" t="s">
        <v>110</v>
      </c>
      <c r="K59" s="392" t="s">
        <v>169</v>
      </c>
      <c r="L59" s="392">
        <v>2.0</v>
      </c>
      <c r="M59" s="393" t="s">
        <v>123</v>
      </c>
      <c r="N59" s="99" t="s">
        <v>42</v>
      </c>
      <c r="O59" s="99" t="s">
        <v>45</v>
      </c>
      <c r="P59" s="99" t="b">
        <v>1</v>
      </c>
      <c r="Q59" s="99" t="b">
        <v>1</v>
      </c>
      <c r="R59" s="99">
        <v>3100.0</v>
      </c>
      <c r="S59" s="392" t="s">
        <v>169</v>
      </c>
      <c r="T59" s="392">
        <v>2.0</v>
      </c>
      <c r="U59" s="393" t="s">
        <v>123</v>
      </c>
      <c r="V59" s="99" t="b">
        <v>1</v>
      </c>
      <c r="W59" s="99" t="b">
        <v>1</v>
      </c>
      <c r="X59" s="99">
        <v>2300.0</v>
      </c>
      <c r="Y59" s="12"/>
      <c r="Z59" s="12"/>
    </row>
    <row r="60" ht="12.75" customHeight="1">
      <c r="A60" s="390"/>
      <c r="B60" s="387"/>
      <c r="C60" s="99" t="s">
        <v>159</v>
      </c>
      <c r="D60" s="391">
        <v>34711.0</v>
      </c>
      <c r="E60" s="99"/>
      <c r="F60" s="99" t="s">
        <v>47</v>
      </c>
      <c r="G60" s="99" t="s">
        <v>39</v>
      </c>
      <c r="H60" s="99">
        <v>8461.538461538461</v>
      </c>
      <c r="I60" s="99" t="s">
        <v>107</v>
      </c>
      <c r="J60" s="99" t="s">
        <v>3191</v>
      </c>
      <c r="K60" s="392" t="s">
        <v>43</v>
      </c>
      <c r="L60" s="392">
        <v>1.0</v>
      </c>
      <c r="M60" s="393" t="s">
        <v>44</v>
      </c>
      <c r="N60" s="99" t="s">
        <v>42</v>
      </c>
      <c r="O60" s="99" t="s">
        <v>45</v>
      </c>
      <c r="P60" s="99" t="b">
        <v>1</v>
      </c>
      <c r="Q60" s="99" t="b">
        <v>1</v>
      </c>
      <c r="R60" s="99">
        <v>3300.0</v>
      </c>
      <c r="S60" s="392" t="s">
        <v>43</v>
      </c>
      <c r="T60" s="392">
        <v>1.0</v>
      </c>
      <c r="U60" s="393" t="s">
        <v>44</v>
      </c>
      <c r="V60" s="99" t="b">
        <v>1</v>
      </c>
      <c r="W60" s="99" t="b">
        <v>1</v>
      </c>
      <c r="X60" s="99">
        <v>2600.0</v>
      </c>
      <c r="Y60" s="12"/>
      <c r="Z60" s="12"/>
    </row>
    <row r="61" ht="12.75" customHeight="1">
      <c r="A61" s="390"/>
      <c r="B61" s="387"/>
      <c r="C61" s="99" t="s">
        <v>162</v>
      </c>
      <c r="D61" s="391">
        <v>31719.0</v>
      </c>
      <c r="E61" s="99"/>
      <c r="F61" s="99" t="s">
        <v>38</v>
      </c>
      <c r="G61" s="99" t="s">
        <v>52</v>
      </c>
      <c r="H61" s="99">
        <v>52000.0</v>
      </c>
      <c r="I61" s="99" t="s">
        <v>67</v>
      </c>
      <c r="J61" s="99" t="s">
        <v>133</v>
      </c>
      <c r="K61" s="392" t="s">
        <v>169</v>
      </c>
      <c r="L61" s="392">
        <v>2.0</v>
      </c>
      <c r="M61" s="393" t="s">
        <v>123</v>
      </c>
      <c r="N61" s="99" t="s">
        <v>42</v>
      </c>
      <c r="O61" s="99" t="s">
        <v>45</v>
      </c>
      <c r="P61" s="99" t="b">
        <v>1</v>
      </c>
      <c r="Q61" s="99" t="b">
        <v>1</v>
      </c>
      <c r="R61" s="99">
        <v>3900.0</v>
      </c>
      <c r="S61" s="392" t="s">
        <v>169</v>
      </c>
      <c r="T61" s="392">
        <v>2.0</v>
      </c>
      <c r="U61" s="393" t="s">
        <v>123</v>
      </c>
      <c r="V61" s="99" t="b">
        <v>1</v>
      </c>
      <c r="W61" s="99" t="b">
        <v>1</v>
      </c>
      <c r="X61" s="99">
        <v>1500.0</v>
      </c>
      <c r="Y61" s="12"/>
      <c r="Z61" s="12"/>
    </row>
    <row r="62" ht="12.75" customHeight="1">
      <c r="A62" s="390"/>
      <c r="B62" s="387"/>
      <c r="C62" s="99" t="s">
        <v>163</v>
      </c>
      <c r="D62" s="391">
        <v>21723.0</v>
      </c>
      <c r="E62" s="99"/>
      <c r="F62" s="99" t="s">
        <v>47</v>
      </c>
      <c r="G62" s="99" t="s">
        <v>88</v>
      </c>
      <c r="H62" s="99">
        <v>2115.3846153846152</v>
      </c>
      <c r="I62" s="99" t="s">
        <v>331</v>
      </c>
      <c r="J62" s="99" t="s">
        <v>112</v>
      </c>
      <c r="K62" s="392" t="s">
        <v>43</v>
      </c>
      <c r="L62" s="392">
        <v>1.0</v>
      </c>
      <c r="M62" s="393" t="s">
        <v>44</v>
      </c>
      <c r="N62" s="99" t="s">
        <v>42</v>
      </c>
      <c r="O62" s="99" t="s">
        <v>45</v>
      </c>
      <c r="P62" s="99" t="b">
        <v>1</v>
      </c>
      <c r="Q62" s="99" t="b">
        <v>1</v>
      </c>
      <c r="R62" s="99">
        <v>2100.0</v>
      </c>
      <c r="S62" s="392" t="s">
        <v>43</v>
      </c>
      <c r="T62" s="392">
        <v>1.0</v>
      </c>
      <c r="U62" s="393" t="s">
        <v>44</v>
      </c>
      <c r="V62" s="99" t="b">
        <v>1</v>
      </c>
      <c r="W62" s="99" t="b">
        <v>1</v>
      </c>
      <c r="X62" s="99">
        <v>2300.0</v>
      </c>
      <c r="Y62" s="12"/>
      <c r="Z62" s="12"/>
    </row>
    <row r="63" ht="12.75" customHeight="1">
      <c r="A63" s="390"/>
      <c r="B63" s="387"/>
      <c r="C63" s="99" t="s">
        <v>165</v>
      </c>
      <c r="D63" s="391">
        <v>15833.0</v>
      </c>
      <c r="E63" s="99"/>
      <c r="F63" s="99" t="s">
        <v>38</v>
      </c>
      <c r="G63" s="99" t="s">
        <v>52</v>
      </c>
      <c r="H63" s="99">
        <v>260000.0</v>
      </c>
      <c r="I63" s="99" t="s">
        <v>40</v>
      </c>
      <c r="J63" s="99" t="s">
        <v>41</v>
      </c>
      <c r="K63" s="392" t="s">
        <v>169</v>
      </c>
      <c r="L63" s="392">
        <v>2.0</v>
      </c>
      <c r="M63" s="393" t="s">
        <v>123</v>
      </c>
      <c r="N63" s="99" t="s">
        <v>42</v>
      </c>
      <c r="O63" s="99" t="s">
        <v>45</v>
      </c>
      <c r="P63" s="99" t="b">
        <v>1</v>
      </c>
      <c r="Q63" s="99" t="b">
        <v>1</v>
      </c>
      <c r="R63" s="99">
        <v>4300.0</v>
      </c>
      <c r="S63" s="392" t="s">
        <v>169</v>
      </c>
      <c r="T63" s="392">
        <v>2.0</v>
      </c>
      <c r="U63" s="393" t="s">
        <v>123</v>
      </c>
      <c r="V63" s="99" t="b">
        <v>1</v>
      </c>
      <c r="W63" s="99" t="b">
        <v>1</v>
      </c>
      <c r="X63" s="99">
        <v>3200.0</v>
      </c>
      <c r="Y63" s="12"/>
      <c r="Z63" s="12"/>
    </row>
    <row r="64" ht="12.75" customHeight="1">
      <c r="A64" s="390"/>
      <c r="B64" s="387"/>
      <c r="C64" s="99" t="s">
        <v>167</v>
      </c>
      <c r="D64" s="391">
        <v>35492.0</v>
      </c>
      <c r="E64" s="99"/>
      <c r="F64" s="99" t="s">
        <v>47</v>
      </c>
      <c r="G64" s="99" t="s">
        <v>39</v>
      </c>
      <c r="H64" s="99">
        <v>2115.3846153846152</v>
      </c>
      <c r="I64" s="99" t="s">
        <v>69</v>
      </c>
      <c r="J64" s="99" t="s">
        <v>143</v>
      </c>
      <c r="K64" s="392" t="s">
        <v>43</v>
      </c>
      <c r="L64" s="392">
        <v>1.0</v>
      </c>
      <c r="M64" s="393" t="s">
        <v>44</v>
      </c>
      <c r="N64" s="99" t="s">
        <v>42</v>
      </c>
      <c r="O64" s="99" t="s">
        <v>45</v>
      </c>
      <c r="P64" s="99" t="b">
        <v>1</v>
      </c>
      <c r="Q64" s="99" t="b">
        <v>1</v>
      </c>
      <c r="R64" s="99">
        <v>4700.0</v>
      </c>
      <c r="S64" s="392" t="s">
        <v>43</v>
      </c>
      <c r="T64" s="392">
        <v>1.0</v>
      </c>
      <c r="U64" s="393" t="s">
        <v>44</v>
      </c>
      <c r="V64" s="99" t="b">
        <v>1</v>
      </c>
      <c r="W64" s="99" t="b">
        <v>1</v>
      </c>
      <c r="X64" s="99">
        <v>5000.0</v>
      </c>
      <c r="Y64" s="12"/>
      <c r="Z64" s="12"/>
    </row>
    <row r="65" ht="12.75" customHeight="1">
      <c r="A65" s="390"/>
      <c r="B65" s="387"/>
      <c r="C65" s="109" t="s">
        <v>168</v>
      </c>
      <c r="D65" s="394">
        <v>26130.0</v>
      </c>
      <c r="E65" s="109"/>
      <c r="F65" s="109" t="s">
        <v>38</v>
      </c>
      <c r="G65" s="109" t="s">
        <v>39</v>
      </c>
      <c r="H65" s="109">
        <v>2115.3846153846152</v>
      </c>
      <c r="I65" s="109" t="s">
        <v>337</v>
      </c>
      <c r="J65" s="109" t="s">
        <v>89</v>
      </c>
      <c r="K65" s="395" t="s">
        <v>169</v>
      </c>
      <c r="L65" s="395">
        <v>2.0</v>
      </c>
      <c r="M65" s="396" t="s">
        <v>123</v>
      </c>
      <c r="N65" s="109" t="s">
        <v>42</v>
      </c>
      <c r="O65" s="109" t="s">
        <v>45</v>
      </c>
      <c r="P65" s="109" t="b">
        <v>1</v>
      </c>
      <c r="Q65" s="109" t="b">
        <v>1</v>
      </c>
      <c r="R65" s="109">
        <v>1600.0</v>
      </c>
      <c r="S65" s="395" t="s">
        <v>169</v>
      </c>
      <c r="T65" s="395">
        <v>2.0</v>
      </c>
      <c r="U65" s="396" t="s">
        <v>123</v>
      </c>
      <c r="V65" s="109" t="b">
        <v>1</v>
      </c>
      <c r="W65" s="109" t="b">
        <v>1</v>
      </c>
      <c r="X65" s="109">
        <v>2400.0</v>
      </c>
      <c r="Y65" s="12"/>
      <c r="Z65" s="12"/>
    </row>
    <row r="66" ht="12.75" customHeight="1">
      <c r="A66" s="390"/>
      <c r="B66" s="387"/>
      <c r="C66" s="99" t="s">
        <v>170</v>
      </c>
      <c r="D66" s="391">
        <v>34903.0</v>
      </c>
      <c r="E66" s="99"/>
      <c r="F66" s="99" t="s">
        <v>38</v>
      </c>
      <c r="G66" s="99" t="s">
        <v>39</v>
      </c>
      <c r="H66" s="99">
        <v>6346.153846153847</v>
      </c>
      <c r="I66" s="99" t="s">
        <v>342</v>
      </c>
      <c r="J66" s="99" t="s">
        <v>89</v>
      </c>
      <c r="K66" s="392" t="s">
        <v>43</v>
      </c>
      <c r="L66" s="392">
        <v>1.0</v>
      </c>
      <c r="M66" s="393" t="s">
        <v>44</v>
      </c>
      <c r="N66" s="99" t="s">
        <v>42</v>
      </c>
      <c r="O66" s="99" t="s">
        <v>45</v>
      </c>
      <c r="P66" s="99" t="b">
        <v>1</v>
      </c>
      <c r="Q66" s="99" t="b">
        <v>1</v>
      </c>
      <c r="R66" s="99">
        <v>4600.0</v>
      </c>
      <c r="S66" s="392" t="s">
        <v>43</v>
      </c>
      <c r="T66" s="392">
        <v>1.0</v>
      </c>
      <c r="U66" s="393" t="s">
        <v>44</v>
      </c>
      <c r="V66" s="99" t="b">
        <v>1</v>
      </c>
      <c r="W66" s="99" t="b">
        <v>1</v>
      </c>
      <c r="X66" s="99">
        <v>1500.0</v>
      </c>
      <c r="Y66" s="12"/>
      <c r="Z66" s="12"/>
    </row>
    <row r="67" ht="12.75" customHeight="1">
      <c r="A67" s="390"/>
      <c r="B67" s="387"/>
      <c r="C67" s="99" t="s">
        <v>171</v>
      </c>
      <c r="D67" s="391">
        <v>28503.0</v>
      </c>
      <c r="E67" s="99"/>
      <c r="F67" s="99" t="s">
        <v>47</v>
      </c>
      <c r="G67" s="99" t="s">
        <v>88</v>
      </c>
      <c r="H67" s="99">
        <v>2115.3846153846152</v>
      </c>
      <c r="I67" s="99" t="s">
        <v>69</v>
      </c>
      <c r="J67" s="99" t="s">
        <v>112</v>
      </c>
      <c r="K67" s="392" t="s">
        <v>169</v>
      </c>
      <c r="L67" s="392">
        <v>2.0</v>
      </c>
      <c r="M67" s="393" t="s">
        <v>123</v>
      </c>
      <c r="N67" s="99" t="s">
        <v>42</v>
      </c>
      <c r="O67" s="99" t="s">
        <v>45</v>
      </c>
      <c r="P67" s="99" t="b">
        <v>1</v>
      </c>
      <c r="Q67" s="99" t="b">
        <v>1</v>
      </c>
      <c r="R67" s="99">
        <v>1600.0</v>
      </c>
      <c r="S67" s="392" t="s">
        <v>169</v>
      </c>
      <c r="T67" s="392">
        <v>2.0</v>
      </c>
      <c r="U67" s="393" t="s">
        <v>123</v>
      </c>
      <c r="V67" s="99" t="b">
        <v>1</v>
      </c>
      <c r="W67" s="99" t="b">
        <v>1</v>
      </c>
      <c r="X67" s="99">
        <v>1800.0</v>
      </c>
      <c r="Y67" s="12"/>
      <c r="Z67" s="12"/>
    </row>
    <row r="68" ht="12.75" customHeight="1">
      <c r="A68" s="390"/>
      <c r="B68" s="387"/>
      <c r="C68" s="99" t="s">
        <v>173</v>
      </c>
      <c r="D68" s="391">
        <v>17964.0</v>
      </c>
      <c r="E68" s="99"/>
      <c r="F68" s="99" t="s">
        <v>47</v>
      </c>
      <c r="G68" s="99" t="s">
        <v>52</v>
      </c>
      <c r="H68" s="99">
        <v>156000.0</v>
      </c>
      <c r="I68" s="99" t="s">
        <v>157</v>
      </c>
      <c r="J68" s="99" t="s">
        <v>79</v>
      </c>
      <c r="K68" s="392" t="s">
        <v>43</v>
      </c>
      <c r="L68" s="392">
        <v>1.0</v>
      </c>
      <c r="M68" s="393" t="s">
        <v>44</v>
      </c>
      <c r="N68" s="99" t="s">
        <v>42</v>
      </c>
      <c r="O68" s="99" t="s">
        <v>45</v>
      </c>
      <c r="P68" s="99" t="b">
        <v>1</v>
      </c>
      <c r="Q68" s="99" t="b">
        <v>1</v>
      </c>
      <c r="R68" s="99">
        <v>1800.0</v>
      </c>
      <c r="S68" s="392" t="s">
        <v>43</v>
      </c>
      <c r="T68" s="392">
        <v>1.0</v>
      </c>
      <c r="U68" s="393" t="s">
        <v>44</v>
      </c>
      <c r="V68" s="99" t="b">
        <v>1</v>
      </c>
      <c r="W68" s="99" t="b">
        <v>1</v>
      </c>
      <c r="X68" s="99">
        <v>2100.0</v>
      </c>
      <c r="Y68" s="12"/>
      <c r="Z68" s="12"/>
    </row>
    <row r="69" ht="12.75" customHeight="1">
      <c r="A69" s="390"/>
      <c r="B69" s="387"/>
      <c r="C69" s="99" t="s">
        <v>174</v>
      </c>
      <c r="D69" s="391">
        <v>22828.0</v>
      </c>
      <c r="E69" s="99"/>
      <c r="F69" s="99" t="s">
        <v>38</v>
      </c>
      <c r="G69" s="99" t="s">
        <v>52</v>
      </c>
      <c r="H69" s="99">
        <v>208000.0</v>
      </c>
      <c r="I69" s="99" t="s">
        <v>95</v>
      </c>
      <c r="J69" s="99" t="s">
        <v>41</v>
      </c>
      <c r="K69" s="392" t="s">
        <v>169</v>
      </c>
      <c r="L69" s="392">
        <v>2.0</v>
      </c>
      <c r="M69" s="393" t="s">
        <v>123</v>
      </c>
      <c r="N69" s="99" t="s">
        <v>42</v>
      </c>
      <c r="O69" s="99" t="s">
        <v>45</v>
      </c>
      <c r="P69" s="99" t="b">
        <v>1</v>
      </c>
      <c r="Q69" s="99" t="b">
        <v>1</v>
      </c>
      <c r="R69" s="99">
        <v>3100.0</v>
      </c>
      <c r="S69" s="392" t="s">
        <v>169</v>
      </c>
      <c r="T69" s="392">
        <v>2.0</v>
      </c>
      <c r="U69" s="393" t="s">
        <v>123</v>
      </c>
      <c r="V69" s="99" t="b">
        <v>1</v>
      </c>
      <c r="W69" s="99" t="b">
        <v>1</v>
      </c>
      <c r="X69" s="99">
        <v>5000.0</v>
      </c>
      <c r="Y69" s="12"/>
      <c r="Z69" s="12"/>
    </row>
    <row r="70" ht="12.75" customHeight="1">
      <c r="A70" s="390"/>
      <c r="B70" s="387"/>
      <c r="C70" s="99" t="s">
        <v>175</v>
      </c>
      <c r="D70" s="391">
        <v>26246.0</v>
      </c>
      <c r="E70" s="99"/>
      <c r="F70" s="99" t="s">
        <v>38</v>
      </c>
      <c r="G70" s="99" t="s">
        <v>39</v>
      </c>
      <c r="H70" s="99">
        <v>10576.923076923076</v>
      </c>
      <c r="I70" s="99" t="s">
        <v>121</v>
      </c>
      <c r="J70" s="99" t="s">
        <v>101</v>
      </c>
      <c r="K70" s="392" t="s">
        <v>43</v>
      </c>
      <c r="L70" s="392">
        <v>1.0</v>
      </c>
      <c r="M70" s="393" t="s">
        <v>44</v>
      </c>
      <c r="N70" s="99" t="s">
        <v>42</v>
      </c>
      <c r="O70" s="99" t="s">
        <v>45</v>
      </c>
      <c r="P70" s="99" t="b">
        <v>1</v>
      </c>
      <c r="Q70" s="99" t="b">
        <v>1</v>
      </c>
      <c r="R70" s="99">
        <v>2900.0</v>
      </c>
      <c r="S70" s="392" t="s">
        <v>43</v>
      </c>
      <c r="T70" s="392">
        <v>1.0</v>
      </c>
      <c r="U70" s="393" t="s">
        <v>44</v>
      </c>
      <c r="V70" s="99" t="b">
        <v>1</v>
      </c>
      <c r="W70" s="99" t="b">
        <v>1</v>
      </c>
      <c r="X70" s="99">
        <v>3800.0</v>
      </c>
      <c r="Y70" s="12"/>
      <c r="Z70" s="12"/>
    </row>
    <row r="71" ht="12.75" customHeight="1">
      <c r="A71" s="390"/>
      <c r="B71" s="387"/>
      <c r="C71" s="99" t="s">
        <v>177</v>
      </c>
      <c r="D71" s="391">
        <v>31168.0</v>
      </c>
      <c r="E71" s="99"/>
      <c r="F71" s="99" t="s">
        <v>38</v>
      </c>
      <c r="G71" s="99" t="s">
        <v>39</v>
      </c>
      <c r="H71" s="99">
        <v>6346.153846153847</v>
      </c>
      <c r="I71" s="99" t="s">
        <v>78</v>
      </c>
      <c r="J71" s="99" t="s">
        <v>79</v>
      </c>
      <c r="K71" s="392" t="s">
        <v>169</v>
      </c>
      <c r="L71" s="392">
        <v>2.0</v>
      </c>
      <c r="M71" s="393" t="s">
        <v>123</v>
      </c>
      <c r="N71" s="99" t="s">
        <v>42</v>
      </c>
      <c r="O71" s="99" t="s">
        <v>45</v>
      </c>
      <c r="P71" s="99" t="b">
        <v>1</v>
      </c>
      <c r="Q71" s="99" t="b">
        <v>1</v>
      </c>
      <c r="R71" s="99">
        <v>2900.0</v>
      </c>
      <c r="S71" s="392" t="s">
        <v>169</v>
      </c>
      <c r="T71" s="392">
        <v>2.0</v>
      </c>
      <c r="U71" s="393" t="s">
        <v>123</v>
      </c>
      <c r="V71" s="99" t="b">
        <v>1</v>
      </c>
      <c r="W71" s="99" t="b">
        <v>1</v>
      </c>
      <c r="X71" s="99">
        <v>4200.0</v>
      </c>
      <c r="Y71" s="12"/>
      <c r="Z71" s="12"/>
    </row>
    <row r="72" ht="12.75" customHeight="1">
      <c r="A72" s="390"/>
      <c r="B72" s="387"/>
      <c r="C72" s="99" t="s">
        <v>178</v>
      </c>
      <c r="D72" s="391">
        <v>23992.0</v>
      </c>
      <c r="E72" s="99"/>
      <c r="F72" s="99" t="s">
        <v>38</v>
      </c>
      <c r="G72" s="99" t="s">
        <v>39</v>
      </c>
      <c r="H72" s="99">
        <v>2115.3846153846152</v>
      </c>
      <c r="I72" s="99" t="s">
        <v>121</v>
      </c>
      <c r="J72" s="99" t="s">
        <v>110</v>
      </c>
      <c r="K72" s="392" t="s">
        <v>43</v>
      </c>
      <c r="L72" s="392">
        <v>1.0</v>
      </c>
      <c r="M72" s="393" t="s">
        <v>44</v>
      </c>
      <c r="N72" s="99" t="s">
        <v>42</v>
      </c>
      <c r="O72" s="99" t="s">
        <v>45</v>
      </c>
      <c r="P72" s="99" t="b">
        <v>1</v>
      </c>
      <c r="Q72" s="99" t="b">
        <v>1</v>
      </c>
      <c r="R72" s="99">
        <v>2200.0</v>
      </c>
      <c r="S72" s="392" t="s">
        <v>43</v>
      </c>
      <c r="T72" s="392">
        <v>1.0</v>
      </c>
      <c r="U72" s="393" t="s">
        <v>44</v>
      </c>
      <c r="V72" s="99" t="b">
        <v>1</v>
      </c>
      <c r="W72" s="99" t="b">
        <v>1</v>
      </c>
      <c r="X72" s="99">
        <v>2400.0</v>
      </c>
      <c r="Y72" s="12"/>
      <c r="Z72" s="12"/>
    </row>
    <row r="73" ht="12.75" customHeight="1">
      <c r="A73" s="390"/>
      <c r="B73" s="387"/>
      <c r="C73" s="99" t="s">
        <v>179</v>
      </c>
      <c r="D73" s="391">
        <v>19395.0</v>
      </c>
      <c r="E73" s="99"/>
      <c r="F73" s="99" t="s">
        <v>47</v>
      </c>
      <c r="G73" s="99" t="s">
        <v>60</v>
      </c>
      <c r="H73" s="99">
        <v>156000.0</v>
      </c>
      <c r="I73" s="99" t="s">
        <v>155</v>
      </c>
      <c r="J73" s="99" t="s">
        <v>205</v>
      </c>
      <c r="K73" s="392" t="s">
        <v>169</v>
      </c>
      <c r="L73" s="392">
        <v>2.0</v>
      </c>
      <c r="M73" s="393" t="s">
        <v>123</v>
      </c>
      <c r="N73" s="99" t="s">
        <v>42</v>
      </c>
      <c r="O73" s="99" t="s">
        <v>45</v>
      </c>
      <c r="P73" s="99" t="b">
        <v>1</v>
      </c>
      <c r="Q73" s="99" t="b">
        <v>1</v>
      </c>
      <c r="R73" s="99">
        <v>3200.0</v>
      </c>
      <c r="S73" s="392" t="s">
        <v>169</v>
      </c>
      <c r="T73" s="392">
        <v>2.0</v>
      </c>
      <c r="U73" s="393" t="s">
        <v>123</v>
      </c>
      <c r="V73" s="99" t="b">
        <v>1</v>
      </c>
      <c r="W73" s="99" t="b">
        <v>1</v>
      </c>
      <c r="X73" s="99">
        <v>3100.0</v>
      </c>
      <c r="Y73" s="12"/>
      <c r="Z73" s="12"/>
    </row>
    <row r="74" ht="12.75" customHeight="1">
      <c r="A74" s="390"/>
      <c r="B74" s="387"/>
      <c r="C74" s="99" t="s">
        <v>180</v>
      </c>
      <c r="D74" s="391">
        <v>19423.0</v>
      </c>
      <c r="E74" s="99"/>
      <c r="F74" s="99" t="s">
        <v>38</v>
      </c>
      <c r="G74" s="99" t="s">
        <v>48</v>
      </c>
      <c r="H74" s="99">
        <v>17333.333333333332</v>
      </c>
      <c r="I74" s="99" t="s">
        <v>95</v>
      </c>
      <c r="J74" s="99" t="s">
        <v>89</v>
      </c>
      <c r="K74" s="392" t="s">
        <v>43</v>
      </c>
      <c r="L74" s="392">
        <v>1.0</v>
      </c>
      <c r="M74" s="393" t="s">
        <v>44</v>
      </c>
      <c r="N74" s="99" t="s">
        <v>42</v>
      </c>
      <c r="O74" s="99" t="s">
        <v>45</v>
      </c>
      <c r="P74" s="99" t="b">
        <v>1</v>
      </c>
      <c r="Q74" s="99" t="b">
        <v>1</v>
      </c>
      <c r="R74" s="99">
        <v>4600.0</v>
      </c>
      <c r="S74" s="392" t="s">
        <v>43</v>
      </c>
      <c r="T74" s="392">
        <v>1.0</v>
      </c>
      <c r="U74" s="393" t="s">
        <v>44</v>
      </c>
      <c r="V74" s="99" t="b">
        <v>1</v>
      </c>
      <c r="W74" s="99" t="b">
        <v>1</v>
      </c>
      <c r="X74" s="99">
        <v>4100.0</v>
      </c>
      <c r="Y74" s="12"/>
      <c r="Z74" s="12"/>
    </row>
    <row r="75" ht="12.75" customHeight="1">
      <c r="A75" s="390"/>
      <c r="B75" s="387"/>
      <c r="C75" s="109" t="s">
        <v>182</v>
      </c>
      <c r="D75" s="394">
        <v>29293.0</v>
      </c>
      <c r="E75" s="109"/>
      <c r="F75" s="109" t="s">
        <v>47</v>
      </c>
      <c r="G75" s="109" t="s">
        <v>39</v>
      </c>
      <c r="H75" s="109">
        <v>4230.7692307692305</v>
      </c>
      <c r="I75" s="109" t="s">
        <v>64</v>
      </c>
      <c r="J75" s="109" t="s">
        <v>181</v>
      </c>
      <c r="K75" s="395" t="s">
        <v>169</v>
      </c>
      <c r="L75" s="395">
        <v>2.0</v>
      </c>
      <c r="M75" s="396" t="s">
        <v>123</v>
      </c>
      <c r="N75" s="109" t="s">
        <v>42</v>
      </c>
      <c r="O75" s="109" t="s">
        <v>45</v>
      </c>
      <c r="P75" s="109" t="b">
        <v>1</v>
      </c>
      <c r="Q75" s="109" t="b">
        <v>1</v>
      </c>
      <c r="R75" s="109">
        <v>1900.0</v>
      </c>
      <c r="S75" s="395" t="s">
        <v>169</v>
      </c>
      <c r="T75" s="395">
        <v>2.0</v>
      </c>
      <c r="U75" s="396" t="s">
        <v>123</v>
      </c>
      <c r="V75" s="109" t="b">
        <v>1</v>
      </c>
      <c r="W75" s="109" t="b">
        <v>1</v>
      </c>
      <c r="X75" s="109">
        <v>2700.0</v>
      </c>
      <c r="Y75" s="12"/>
      <c r="Z75" s="12"/>
    </row>
    <row r="76" ht="12.75" customHeight="1">
      <c r="A76" s="390"/>
      <c r="B76" s="387"/>
      <c r="C76" s="99" t="s">
        <v>184</v>
      </c>
      <c r="D76" s="391">
        <v>27894.0</v>
      </c>
      <c r="E76" s="99"/>
      <c r="F76" s="99" t="s">
        <v>47</v>
      </c>
      <c r="G76" s="99" t="s">
        <v>39</v>
      </c>
      <c r="H76" s="99">
        <v>10576.923076923076</v>
      </c>
      <c r="I76" s="99" t="s">
        <v>64</v>
      </c>
      <c r="J76" s="99" t="s">
        <v>79</v>
      </c>
      <c r="K76" s="392" t="s">
        <v>43</v>
      </c>
      <c r="L76" s="392">
        <v>1.0</v>
      </c>
      <c r="M76" s="393" t="s">
        <v>44</v>
      </c>
      <c r="N76" s="99" t="s">
        <v>42</v>
      </c>
      <c r="O76" s="99" t="s">
        <v>45</v>
      </c>
      <c r="P76" s="99" t="b">
        <v>1</v>
      </c>
      <c r="Q76" s="99" t="b">
        <v>1</v>
      </c>
      <c r="R76" s="99">
        <v>2000.0</v>
      </c>
      <c r="S76" s="392" t="s">
        <v>43</v>
      </c>
      <c r="T76" s="392">
        <v>1.0</v>
      </c>
      <c r="U76" s="393" t="s">
        <v>44</v>
      </c>
      <c r="V76" s="99" t="b">
        <v>1</v>
      </c>
      <c r="W76" s="99" t="b">
        <v>1</v>
      </c>
      <c r="X76" s="99">
        <v>3300.0</v>
      </c>
      <c r="Y76" s="12"/>
      <c r="Z76" s="12"/>
    </row>
    <row r="77" ht="12.75" customHeight="1">
      <c r="A77" s="390"/>
      <c r="B77" s="387"/>
      <c r="C77" s="99" t="s">
        <v>185</v>
      </c>
      <c r="D77" s="391">
        <v>23818.0</v>
      </c>
      <c r="E77" s="99"/>
      <c r="F77" s="99" t="s">
        <v>38</v>
      </c>
      <c r="G77" s="99" t="s">
        <v>39</v>
      </c>
      <c r="H77" s="99">
        <v>4230.7692307692305</v>
      </c>
      <c r="I77" s="99" t="s">
        <v>64</v>
      </c>
      <c r="J77" s="99" t="s">
        <v>151</v>
      </c>
      <c r="K77" s="392" t="s">
        <v>169</v>
      </c>
      <c r="L77" s="392">
        <v>2.0</v>
      </c>
      <c r="M77" s="393" t="s">
        <v>123</v>
      </c>
      <c r="N77" s="99" t="s">
        <v>42</v>
      </c>
      <c r="O77" s="99" t="s">
        <v>45</v>
      </c>
      <c r="P77" s="99" t="b">
        <v>1</v>
      </c>
      <c r="Q77" s="99" t="b">
        <v>1</v>
      </c>
      <c r="R77" s="99">
        <v>1700.0</v>
      </c>
      <c r="S77" s="392" t="s">
        <v>169</v>
      </c>
      <c r="T77" s="392">
        <v>2.0</v>
      </c>
      <c r="U77" s="393" t="s">
        <v>123</v>
      </c>
      <c r="V77" s="99" t="b">
        <v>1</v>
      </c>
      <c r="W77" s="99" t="b">
        <v>1</v>
      </c>
      <c r="X77" s="99">
        <v>4000.0</v>
      </c>
      <c r="Y77" s="12"/>
      <c r="Z77" s="12"/>
    </row>
    <row r="78" ht="12.75" customHeight="1">
      <c r="A78" s="390"/>
      <c r="B78" s="387"/>
      <c r="C78" s="99" t="s">
        <v>186</v>
      </c>
      <c r="D78" s="391">
        <v>27379.0</v>
      </c>
      <c r="E78" s="99"/>
      <c r="F78" s="99" t="s">
        <v>47</v>
      </c>
      <c r="G78" s="99" t="s">
        <v>39</v>
      </c>
      <c r="H78" s="99">
        <v>10576.923076923076</v>
      </c>
      <c r="I78" s="99" t="s">
        <v>75</v>
      </c>
      <c r="J78" s="99" t="s">
        <v>89</v>
      </c>
      <c r="K78" s="392" t="s">
        <v>43</v>
      </c>
      <c r="L78" s="392">
        <v>1.0</v>
      </c>
      <c r="M78" s="393" t="s">
        <v>44</v>
      </c>
      <c r="N78" s="99" t="s">
        <v>42</v>
      </c>
      <c r="O78" s="99" t="s">
        <v>45</v>
      </c>
      <c r="P78" s="99" t="b">
        <v>1</v>
      </c>
      <c r="Q78" s="99" t="b">
        <v>1</v>
      </c>
      <c r="R78" s="99">
        <v>3600.0</v>
      </c>
      <c r="S78" s="392" t="s">
        <v>43</v>
      </c>
      <c r="T78" s="392">
        <v>1.0</v>
      </c>
      <c r="U78" s="393" t="s">
        <v>44</v>
      </c>
      <c r="V78" s="99" t="b">
        <v>1</v>
      </c>
      <c r="W78" s="99" t="b">
        <v>1</v>
      </c>
      <c r="X78" s="99">
        <v>3700.0</v>
      </c>
      <c r="Y78" s="12"/>
      <c r="Z78" s="12"/>
    </row>
    <row r="79" ht="12.75" customHeight="1">
      <c r="A79" s="390"/>
      <c r="B79" s="387"/>
      <c r="C79" s="99" t="s">
        <v>187</v>
      </c>
      <c r="D79" s="391">
        <v>22975.0</v>
      </c>
      <c r="E79" s="99"/>
      <c r="F79" s="99" t="s">
        <v>47</v>
      </c>
      <c r="G79" s="99" t="s">
        <v>39</v>
      </c>
      <c r="H79" s="99">
        <v>10576.923076923076</v>
      </c>
      <c r="I79" s="99" t="s">
        <v>98</v>
      </c>
      <c r="J79" s="99" t="s">
        <v>41</v>
      </c>
      <c r="K79" s="392" t="s">
        <v>169</v>
      </c>
      <c r="L79" s="392">
        <v>2.0</v>
      </c>
      <c r="M79" s="393" t="s">
        <v>123</v>
      </c>
      <c r="N79" s="99" t="s">
        <v>42</v>
      </c>
      <c r="O79" s="99" t="s">
        <v>45</v>
      </c>
      <c r="P79" s="99" t="b">
        <v>1</v>
      </c>
      <c r="Q79" s="99" t="b">
        <v>1</v>
      </c>
      <c r="R79" s="99">
        <v>1800.0</v>
      </c>
      <c r="S79" s="392" t="s">
        <v>169</v>
      </c>
      <c r="T79" s="392">
        <v>2.0</v>
      </c>
      <c r="U79" s="393" t="s">
        <v>123</v>
      </c>
      <c r="V79" s="99" t="b">
        <v>1</v>
      </c>
      <c r="W79" s="99" t="b">
        <v>1</v>
      </c>
      <c r="X79" s="99">
        <v>4900.0</v>
      </c>
      <c r="Y79" s="12"/>
      <c r="Z79" s="12"/>
    </row>
    <row r="80" ht="12.75" customHeight="1">
      <c r="A80" s="390"/>
      <c r="B80" s="387"/>
      <c r="C80" s="99" t="s">
        <v>189</v>
      </c>
      <c r="D80" s="391">
        <v>31511.0</v>
      </c>
      <c r="E80" s="99"/>
      <c r="F80" s="99" t="s">
        <v>38</v>
      </c>
      <c r="G80" s="99" t="s">
        <v>39</v>
      </c>
      <c r="H80" s="99">
        <v>8461.538461538461</v>
      </c>
      <c r="I80" s="99" t="s">
        <v>72</v>
      </c>
      <c r="J80" s="99" t="s">
        <v>89</v>
      </c>
      <c r="K80" s="392" t="s">
        <v>43</v>
      </c>
      <c r="L80" s="392">
        <v>1.0</v>
      </c>
      <c r="M80" s="393" t="s">
        <v>44</v>
      </c>
      <c r="N80" s="99" t="s">
        <v>42</v>
      </c>
      <c r="O80" s="99" t="s">
        <v>45</v>
      </c>
      <c r="P80" s="99" t="b">
        <v>1</v>
      </c>
      <c r="Q80" s="99" t="b">
        <v>1</v>
      </c>
      <c r="R80" s="99">
        <v>2200.0</v>
      </c>
      <c r="S80" s="392" t="s">
        <v>43</v>
      </c>
      <c r="T80" s="392">
        <v>1.0</v>
      </c>
      <c r="U80" s="393" t="s">
        <v>44</v>
      </c>
      <c r="V80" s="99" t="b">
        <v>1</v>
      </c>
      <c r="W80" s="99" t="b">
        <v>1</v>
      </c>
      <c r="X80" s="99">
        <v>1600.0</v>
      </c>
      <c r="Y80" s="12"/>
      <c r="Z80" s="12"/>
    </row>
    <row r="81" ht="12.75" customHeight="1">
      <c r="A81" s="390"/>
      <c r="B81" s="387"/>
      <c r="C81" s="99" t="s">
        <v>190</v>
      </c>
      <c r="D81" s="391">
        <v>29110.0</v>
      </c>
      <c r="E81" s="99"/>
      <c r="F81" s="99" t="s">
        <v>38</v>
      </c>
      <c r="G81" s="99" t="s">
        <v>52</v>
      </c>
      <c r="H81" s="99">
        <v>208000.0</v>
      </c>
      <c r="I81" s="99" t="s">
        <v>153</v>
      </c>
      <c r="J81" s="99" t="s">
        <v>62</v>
      </c>
      <c r="K81" s="392" t="s">
        <v>169</v>
      </c>
      <c r="L81" s="392">
        <v>2.0</v>
      </c>
      <c r="M81" s="393" t="s">
        <v>123</v>
      </c>
      <c r="N81" s="99" t="s">
        <v>42</v>
      </c>
      <c r="O81" s="99" t="s">
        <v>45</v>
      </c>
      <c r="P81" s="99" t="b">
        <v>1</v>
      </c>
      <c r="Q81" s="99" t="b">
        <v>1</v>
      </c>
      <c r="R81" s="99">
        <v>4600.0</v>
      </c>
      <c r="S81" s="392" t="s">
        <v>169</v>
      </c>
      <c r="T81" s="392">
        <v>2.0</v>
      </c>
      <c r="U81" s="393" t="s">
        <v>123</v>
      </c>
      <c r="V81" s="99" t="b">
        <v>1</v>
      </c>
      <c r="W81" s="99" t="b">
        <v>1</v>
      </c>
      <c r="X81" s="99">
        <v>1800.0</v>
      </c>
      <c r="Y81" s="12"/>
      <c r="Z81" s="12"/>
    </row>
    <row r="82" ht="12.75" customHeight="1">
      <c r="A82" s="390"/>
      <c r="B82" s="387"/>
      <c r="C82" s="99" t="s">
        <v>191</v>
      </c>
      <c r="D82" s="391">
        <v>38111.0</v>
      </c>
      <c r="E82" s="99"/>
      <c r="F82" s="99" t="s">
        <v>38</v>
      </c>
      <c r="G82" s="99" t="s">
        <v>39</v>
      </c>
      <c r="H82" s="99">
        <v>10576.923076923076</v>
      </c>
      <c r="I82" s="99" t="s">
        <v>140</v>
      </c>
      <c r="J82" s="99" t="s">
        <v>135</v>
      </c>
      <c r="K82" s="392" t="s">
        <v>43</v>
      </c>
      <c r="L82" s="392">
        <v>1.0</v>
      </c>
      <c r="M82" s="393" t="s">
        <v>44</v>
      </c>
      <c r="N82" s="99" t="s">
        <v>42</v>
      </c>
      <c r="O82" s="99" t="s">
        <v>45</v>
      </c>
      <c r="P82" s="99" t="b">
        <v>1</v>
      </c>
      <c r="Q82" s="99" t="b">
        <v>1</v>
      </c>
      <c r="R82" s="99">
        <v>4500.0</v>
      </c>
      <c r="S82" s="392" t="s">
        <v>43</v>
      </c>
      <c r="T82" s="392">
        <v>1.0</v>
      </c>
      <c r="U82" s="393" t="s">
        <v>44</v>
      </c>
      <c r="V82" s="99" t="b">
        <v>1</v>
      </c>
      <c r="W82" s="99" t="b">
        <v>1</v>
      </c>
      <c r="X82" s="99">
        <v>4200.0</v>
      </c>
      <c r="Y82" s="12"/>
      <c r="Z82" s="12"/>
    </row>
    <row r="83" ht="12.75" customHeight="1">
      <c r="A83" s="390"/>
      <c r="B83" s="387"/>
      <c r="C83" s="99" t="s">
        <v>192</v>
      </c>
      <c r="D83" s="391">
        <v>33764.0</v>
      </c>
      <c r="E83" s="99"/>
      <c r="F83" s="99" t="s">
        <v>38</v>
      </c>
      <c r="G83" s="99" t="s">
        <v>39</v>
      </c>
      <c r="H83" s="99">
        <v>4230.7692307692305</v>
      </c>
      <c r="I83" s="99" t="s">
        <v>72</v>
      </c>
      <c r="J83" s="99" t="s">
        <v>89</v>
      </c>
      <c r="K83" s="392" t="s">
        <v>169</v>
      </c>
      <c r="L83" s="392">
        <v>2.0</v>
      </c>
      <c r="M83" s="393" t="s">
        <v>123</v>
      </c>
      <c r="N83" s="99" t="s">
        <v>42</v>
      </c>
      <c r="O83" s="99" t="s">
        <v>45</v>
      </c>
      <c r="P83" s="99" t="b">
        <v>1</v>
      </c>
      <c r="Q83" s="99" t="b">
        <v>1</v>
      </c>
      <c r="R83" s="99">
        <v>1500.0</v>
      </c>
      <c r="S83" s="392" t="s">
        <v>169</v>
      </c>
      <c r="T83" s="392">
        <v>2.0</v>
      </c>
      <c r="U83" s="393" t="s">
        <v>123</v>
      </c>
      <c r="V83" s="99" t="b">
        <v>1</v>
      </c>
      <c r="W83" s="99" t="b">
        <v>1</v>
      </c>
      <c r="X83" s="99">
        <v>3100.0</v>
      </c>
      <c r="Y83" s="12"/>
      <c r="Z83" s="12"/>
    </row>
    <row r="84" ht="12.75" customHeight="1">
      <c r="A84" s="390"/>
      <c r="B84" s="387"/>
      <c r="C84" s="99" t="s">
        <v>193</v>
      </c>
      <c r="D84" s="391">
        <v>22265.0</v>
      </c>
      <c r="E84" s="99"/>
      <c r="F84" s="99" t="s">
        <v>38</v>
      </c>
      <c r="G84" s="99" t="s">
        <v>39</v>
      </c>
      <c r="H84" s="99">
        <v>4230.7692307692305</v>
      </c>
      <c r="I84" s="99" t="s">
        <v>183</v>
      </c>
      <c r="J84" s="99" t="s">
        <v>143</v>
      </c>
      <c r="K84" s="392" t="s">
        <v>43</v>
      </c>
      <c r="L84" s="392">
        <v>1.0</v>
      </c>
      <c r="M84" s="393" t="s">
        <v>44</v>
      </c>
      <c r="N84" s="99" t="s">
        <v>42</v>
      </c>
      <c r="O84" s="99" t="s">
        <v>45</v>
      </c>
      <c r="P84" s="99" t="b">
        <v>1</v>
      </c>
      <c r="Q84" s="99" t="b">
        <v>1</v>
      </c>
      <c r="R84" s="99">
        <v>1500.0</v>
      </c>
      <c r="S84" s="392" t="s">
        <v>43</v>
      </c>
      <c r="T84" s="392">
        <v>1.0</v>
      </c>
      <c r="U84" s="393" t="s">
        <v>44</v>
      </c>
      <c r="V84" s="99" t="b">
        <v>1</v>
      </c>
      <c r="W84" s="99" t="b">
        <v>1</v>
      </c>
      <c r="X84" s="99">
        <v>3200.0</v>
      </c>
      <c r="Y84" s="12"/>
      <c r="Z84" s="12"/>
    </row>
    <row r="85" ht="12.75" customHeight="1">
      <c r="A85" s="390"/>
      <c r="B85" s="387"/>
      <c r="C85" s="109" t="s">
        <v>194</v>
      </c>
      <c r="D85" s="391">
        <v>38375.0</v>
      </c>
      <c r="E85" s="109"/>
      <c r="F85" s="109" t="s">
        <v>38</v>
      </c>
      <c r="G85" s="109" t="s">
        <v>97</v>
      </c>
      <c r="H85" s="109">
        <v>75.0</v>
      </c>
      <c r="I85" s="109" t="s">
        <v>160</v>
      </c>
      <c r="J85" s="109" t="s">
        <v>3208</v>
      </c>
      <c r="K85" s="395" t="s">
        <v>169</v>
      </c>
      <c r="L85" s="395">
        <v>2.0</v>
      </c>
      <c r="M85" s="396" t="s">
        <v>123</v>
      </c>
      <c r="N85" s="109" t="s">
        <v>42</v>
      </c>
      <c r="O85" s="109" t="s">
        <v>45</v>
      </c>
      <c r="P85" s="109" t="b">
        <v>1</v>
      </c>
      <c r="Q85" s="109" t="b">
        <v>1</v>
      </c>
      <c r="R85" s="109">
        <v>3200.0</v>
      </c>
      <c r="S85" s="395" t="s">
        <v>169</v>
      </c>
      <c r="T85" s="395">
        <v>2.0</v>
      </c>
      <c r="U85" s="396" t="s">
        <v>123</v>
      </c>
      <c r="V85" s="109" t="b">
        <v>1</v>
      </c>
      <c r="W85" s="109" t="b">
        <v>1</v>
      </c>
      <c r="X85" s="109">
        <v>2400.0</v>
      </c>
      <c r="Y85" s="12"/>
      <c r="Z85" s="12"/>
    </row>
    <row r="86" ht="12.75" customHeight="1">
      <c r="A86" s="390"/>
      <c r="B86" s="387"/>
      <c r="C86" s="99" t="s">
        <v>196</v>
      </c>
      <c r="D86" s="391">
        <v>19163.0</v>
      </c>
      <c r="E86" s="99"/>
      <c r="F86" s="99" t="s">
        <v>47</v>
      </c>
      <c r="G86" s="99" t="s">
        <v>88</v>
      </c>
      <c r="H86" s="99">
        <v>6346.153846153847</v>
      </c>
      <c r="I86" s="99" t="s">
        <v>335</v>
      </c>
      <c r="J86" s="99" t="s">
        <v>41</v>
      </c>
      <c r="K86" s="392" t="s">
        <v>43</v>
      </c>
      <c r="L86" s="392">
        <v>1.0</v>
      </c>
      <c r="M86" s="393" t="s">
        <v>44</v>
      </c>
      <c r="N86" s="99" t="s">
        <v>42</v>
      </c>
      <c r="O86" s="99" t="s">
        <v>45</v>
      </c>
      <c r="P86" s="99" t="b">
        <v>1</v>
      </c>
      <c r="Q86" s="99" t="b">
        <v>1</v>
      </c>
      <c r="R86" s="99">
        <v>1700.0</v>
      </c>
      <c r="S86" s="392" t="s">
        <v>43</v>
      </c>
      <c r="T86" s="392">
        <v>1.0</v>
      </c>
      <c r="U86" s="393" t="s">
        <v>44</v>
      </c>
      <c r="V86" s="99" t="b">
        <v>1</v>
      </c>
      <c r="W86" s="99" t="b">
        <v>1</v>
      </c>
      <c r="X86" s="99">
        <v>1600.0</v>
      </c>
      <c r="Y86" s="12"/>
      <c r="Z86" s="12"/>
    </row>
    <row r="87" ht="12.75" customHeight="1">
      <c r="A87" s="390"/>
      <c r="B87" s="387"/>
      <c r="C87" s="99" t="s">
        <v>197</v>
      </c>
      <c r="D87" s="391">
        <v>23277.0</v>
      </c>
      <c r="E87" s="99"/>
      <c r="F87" s="99" t="s">
        <v>38</v>
      </c>
      <c r="G87" s="99" t="s">
        <v>39</v>
      </c>
      <c r="H87" s="99">
        <v>10576.923076923076</v>
      </c>
      <c r="I87" s="99" t="s">
        <v>140</v>
      </c>
      <c r="J87" s="99" t="s">
        <v>89</v>
      </c>
      <c r="K87" s="392" t="s">
        <v>169</v>
      </c>
      <c r="L87" s="392">
        <v>2.0</v>
      </c>
      <c r="M87" s="393" t="s">
        <v>123</v>
      </c>
      <c r="N87" s="99" t="s">
        <v>42</v>
      </c>
      <c r="O87" s="99" t="s">
        <v>45</v>
      </c>
      <c r="P87" s="99" t="b">
        <v>1</v>
      </c>
      <c r="Q87" s="99" t="b">
        <v>1</v>
      </c>
      <c r="R87" s="99">
        <v>1800.0</v>
      </c>
      <c r="S87" s="392" t="s">
        <v>169</v>
      </c>
      <c r="T87" s="392">
        <v>2.0</v>
      </c>
      <c r="U87" s="393" t="s">
        <v>123</v>
      </c>
      <c r="V87" s="99" t="b">
        <v>1</v>
      </c>
      <c r="W87" s="99" t="b">
        <v>1</v>
      </c>
      <c r="X87" s="99">
        <v>4300.0</v>
      </c>
      <c r="Y87" s="12"/>
      <c r="Z87" s="12"/>
    </row>
    <row r="88" ht="12.75" customHeight="1">
      <c r="A88" s="390"/>
      <c r="B88" s="387"/>
      <c r="C88" s="99" t="s">
        <v>198</v>
      </c>
      <c r="D88" s="391">
        <v>32824.0</v>
      </c>
      <c r="E88" s="99"/>
      <c r="F88" s="99" t="s">
        <v>38</v>
      </c>
      <c r="G88" s="99" t="s">
        <v>97</v>
      </c>
      <c r="H88" s="99">
        <v>100.0</v>
      </c>
      <c r="I88" s="99" t="s">
        <v>166</v>
      </c>
      <c r="J88" s="99" t="s">
        <v>79</v>
      </c>
      <c r="K88" s="392" t="s">
        <v>43</v>
      </c>
      <c r="L88" s="392">
        <v>1.0</v>
      </c>
      <c r="M88" s="393" t="s">
        <v>44</v>
      </c>
      <c r="N88" s="99" t="s">
        <v>42</v>
      </c>
      <c r="O88" s="99" t="s">
        <v>45</v>
      </c>
      <c r="P88" s="99" t="b">
        <v>1</v>
      </c>
      <c r="Q88" s="99" t="b">
        <v>1</v>
      </c>
      <c r="R88" s="99">
        <v>2500.0</v>
      </c>
      <c r="S88" s="392" t="s">
        <v>43</v>
      </c>
      <c r="T88" s="392">
        <v>1.0</v>
      </c>
      <c r="U88" s="393" t="s">
        <v>44</v>
      </c>
      <c r="V88" s="99" t="b">
        <v>1</v>
      </c>
      <c r="W88" s="99" t="b">
        <v>1</v>
      </c>
      <c r="X88" s="99">
        <v>3200.0</v>
      </c>
      <c r="Y88" s="12"/>
      <c r="Z88" s="12"/>
    </row>
    <row r="89" ht="12.75" customHeight="1">
      <c r="A89" s="390"/>
      <c r="B89" s="387"/>
      <c r="C89" s="99" t="s">
        <v>199</v>
      </c>
      <c r="D89" s="391">
        <v>29415.0</v>
      </c>
      <c r="E89" s="99"/>
      <c r="F89" s="99" t="s">
        <v>38</v>
      </c>
      <c r="G89" s="99" t="s">
        <v>39</v>
      </c>
      <c r="H89" s="99">
        <v>10576.923076923076</v>
      </c>
      <c r="I89" s="99" t="s">
        <v>160</v>
      </c>
      <c r="J89" s="99" t="s">
        <v>181</v>
      </c>
      <c r="K89" s="392" t="s">
        <v>169</v>
      </c>
      <c r="L89" s="392">
        <v>2.0</v>
      </c>
      <c r="M89" s="393" t="s">
        <v>123</v>
      </c>
      <c r="N89" s="99" t="s">
        <v>42</v>
      </c>
      <c r="O89" s="99" t="s">
        <v>45</v>
      </c>
      <c r="P89" s="99" t="b">
        <v>1</v>
      </c>
      <c r="Q89" s="99" t="b">
        <v>1</v>
      </c>
      <c r="R89" s="99">
        <v>1700.0</v>
      </c>
      <c r="S89" s="392" t="s">
        <v>169</v>
      </c>
      <c r="T89" s="392">
        <v>2.0</v>
      </c>
      <c r="U89" s="393" t="s">
        <v>123</v>
      </c>
      <c r="V89" s="99" t="b">
        <v>1</v>
      </c>
      <c r="W89" s="99" t="b">
        <v>1</v>
      </c>
      <c r="X89" s="99">
        <v>3200.0</v>
      </c>
      <c r="Y89" s="12"/>
      <c r="Z89" s="12"/>
    </row>
    <row r="90" ht="12.75" customHeight="1">
      <c r="A90" s="390"/>
      <c r="B90" s="387"/>
      <c r="C90" s="99" t="s">
        <v>200</v>
      </c>
      <c r="D90" s="391">
        <v>36717.0</v>
      </c>
      <c r="E90" s="99"/>
      <c r="F90" s="99" t="s">
        <v>38</v>
      </c>
      <c r="G90" s="99" t="s">
        <v>52</v>
      </c>
      <c r="H90" s="99">
        <v>260000.0</v>
      </c>
      <c r="I90" s="99" t="s">
        <v>75</v>
      </c>
      <c r="J90" s="99" t="s">
        <v>3191</v>
      </c>
      <c r="K90" s="392" t="s">
        <v>43</v>
      </c>
      <c r="L90" s="392">
        <v>1.0</v>
      </c>
      <c r="M90" s="393" t="s">
        <v>44</v>
      </c>
      <c r="N90" s="99" t="s">
        <v>42</v>
      </c>
      <c r="O90" s="99" t="s">
        <v>45</v>
      </c>
      <c r="P90" s="99" t="b">
        <v>1</v>
      </c>
      <c r="Q90" s="99" t="b">
        <v>1</v>
      </c>
      <c r="R90" s="99">
        <v>4000.0</v>
      </c>
      <c r="S90" s="392" t="s">
        <v>43</v>
      </c>
      <c r="T90" s="392">
        <v>1.0</v>
      </c>
      <c r="U90" s="393" t="s">
        <v>44</v>
      </c>
      <c r="V90" s="99" t="b">
        <v>1</v>
      </c>
      <c r="W90" s="99" t="b">
        <v>1</v>
      </c>
      <c r="X90" s="99">
        <v>2700.0</v>
      </c>
      <c r="Y90" s="12"/>
      <c r="Z90" s="12"/>
    </row>
    <row r="91" ht="12.75" customHeight="1">
      <c r="A91" s="390"/>
      <c r="B91" s="387"/>
      <c r="C91" s="99" t="s">
        <v>201</v>
      </c>
      <c r="D91" s="391">
        <v>27424.0</v>
      </c>
      <c r="E91" s="99"/>
      <c r="F91" s="99" t="s">
        <v>47</v>
      </c>
      <c r="G91" s="99" t="s">
        <v>39</v>
      </c>
      <c r="H91" s="99">
        <v>10576.923076923076</v>
      </c>
      <c r="I91" s="99" t="s">
        <v>53</v>
      </c>
      <c r="J91" s="99" t="s">
        <v>3191</v>
      </c>
      <c r="K91" s="392" t="s">
        <v>169</v>
      </c>
      <c r="L91" s="392">
        <v>2.0</v>
      </c>
      <c r="M91" s="393" t="s">
        <v>123</v>
      </c>
      <c r="N91" s="99" t="s">
        <v>42</v>
      </c>
      <c r="O91" s="99" t="s">
        <v>45</v>
      </c>
      <c r="P91" s="99" t="b">
        <v>1</v>
      </c>
      <c r="Q91" s="99" t="b">
        <v>1</v>
      </c>
      <c r="R91" s="99">
        <v>2000.0</v>
      </c>
      <c r="S91" s="392" t="s">
        <v>169</v>
      </c>
      <c r="T91" s="392">
        <v>2.0</v>
      </c>
      <c r="U91" s="393" t="s">
        <v>123</v>
      </c>
      <c r="V91" s="99" t="b">
        <v>1</v>
      </c>
      <c r="W91" s="99" t="b">
        <v>1</v>
      </c>
      <c r="X91" s="99">
        <v>2500.0</v>
      </c>
      <c r="Y91" s="12"/>
      <c r="Z91" s="12"/>
    </row>
    <row r="92" ht="12.75" customHeight="1">
      <c r="A92" s="390"/>
      <c r="B92" s="387"/>
      <c r="C92" s="99" t="s">
        <v>202</v>
      </c>
      <c r="D92" s="391">
        <v>15056.0</v>
      </c>
      <c r="E92" s="99"/>
      <c r="F92" s="99" t="s">
        <v>38</v>
      </c>
      <c r="G92" s="99" t="s">
        <v>39</v>
      </c>
      <c r="H92" s="99">
        <v>10576.923076923076</v>
      </c>
      <c r="I92" s="99" t="s">
        <v>78</v>
      </c>
      <c r="J92" s="99" t="s">
        <v>99</v>
      </c>
      <c r="K92" s="392" t="s">
        <v>43</v>
      </c>
      <c r="L92" s="392">
        <v>1.0</v>
      </c>
      <c r="M92" s="393" t="s">
        <v>44</v>
      </c>
      <c r="N92" s="99" t="s">
        <v>42</v>
      </c>
      <c r="O92" s="99" t="s">
        <v>45</v>
      </c>
      <c r="P92" s="99" t="b">
        <v>1</v>
      </c>
      <c r="Q92" s="99" t="b">
        <v>1</v>
      </c>
      <c r="R92" s="99">
        <v>2700.0</v>
      </c>
      <c r="S92" s="392" t="s">
        <v>43</v>
      </c>
      <c r="T92" s="392">
        <v>1.0</v>
      </c>
      <c r="U92" s="393" t="s">
        <v>44</v>
      </c>
      <c r="V92" s="99" t="b">
        <v>1</v>
      </c>
      <c r="W92" s="99" t="b">
        <v>1</v>
      </c>
      <c r="X92" s="99">
        <v>2700.0</v>
      </c>
      <c r="Y92" s="12"/>
      <c r="Z92" s="12"/>
    </row>
    <row r="93" ht="12.75" customHeight="1">
      <c r="A93" s="390"/>
      <c r="B93" s="387"/>
      <c r="C93" s="99" t="s">
        <v>203</v>
      </c>
      <c r="D93" s="391">
        <v>33779.0</v>
      </c>
      <c r="E93" s="99"/>
      <c r="F93" s="99" t="s">
        <v>38</v>
      </c>
      <c r="G93" s="99" t="s">
        <v>39</v>
      </c>
      <c r="H93" s="99">
        <v>4230.7692307692305</v>
      </c>
      <c r="I93" s="99" t="s">
        <v>121</v>
      </c>
      <c r="J93" s="99" t="s">
        <v>329</v>
      </c>
      <c r="K93" s="392" t="s">
        <v>169</v>
      </c>
      <c r="L93" s="392">
        <v>2.0</v>
      </c>
      <c r="M93" s="393" t="s">
        <v>123</v>
      </c>
      <c r="N93" s="99" t="s">
        <v>42</v>
      </c>
      <c r="O93" s="99" t="s">
        <v>45</v>
      </c>
      <c r="P93" s="99" t="b">
        <v>1</v>
      </c>
      <c r="Q93" s="99" t="b">
        <v>1</v>
      </c>
      <c r="R93" s="99">
        <v>3900.0</v>
      </c>
      <c r="S93" s="392" t="s">
        <v>169</v>
      </c>
      <c r="T93" s="392">
        <v>2.0</v>
      </c>
      <c r="U93" s="393" t="s">
        <v>123</v>
      </c>
      <c r="V93" s="99" t="b">
        <v>1</v>
      </c>
      <c r="W93" s="99" t="b">
        <v>1</v>
      </c>
      <c r="X93" s="99">
        <v>4600.0</v>
      </c>
      <c r="Y93" s="12"/>
      <c r="Z93" s="12"/>
    </row>
    <row r="94" ht="12.75" customHeight="1">
      <c r="A94" s="390"/>
      <c r="B94" s="387"/>
      <c r="C94" s="99" t="s">
        <v>204</v>
      </c>
      <c r="D94" s="391">
        <v>18570.0</v>
      </c>
      <c r="E94" s="99"/>
      <c r="F94" s="99" t="s">
        <v>38</v>
      </c>
      <c r="G94" s="99" t="s">
        <v>39</v>
      </c>
      <c r="H94" s="99">
        <v>4230.7692307692305</v>
      </c>
      <c r="I94" s="99" t="s">
        <v>69</v>
      </c>
      <c r="J94" s="99" t="s">
        <v>181</v>
      </c>
      <c r="K94" s="392" t="s">
        <v>43</v>
      </c>
      <c r="L94" s="392">
        <v>1.0</v>
      </c>
      <c r="M94" s="393" t="s">
        <v>44</v>
      </c>
      <c r="N94" s="99" t="s">
        <v>42</v>
      </c>
      <c r="O94" s="99" t="s">
        <v>45</v>
      </c>
      <c r="P94" s="99" t="b">
        <v>1</v>
      </c>
      <c r="Q94" s="99" t="b">
        <v>1</v>
      </c>
      <c r="R94" s="99">
        <v>2600.0</v>
      </c>
      <c r="S94" s="392" t="s">
        <v>43</v>
      </c>
      <c r="T94" s="392">
        <v>1.0</v>
      </c>
      <c r="U94" s="393" t="s">
        <v>44</v>
      </c>
      <c r="V94" s="99" t="b">
        <v>1</v>
      </c>
      <c r="W94" s="99" t="b">
        <v>1</v>
      </c>
      <c r="X94" s="99">
        <v>4400.0</v>
      </c>
      <c r="Y94" s="12"/>
      <c r="Z94" s="12"/>
    </row>
    <row r="95" ht="12.75" customHeight="1">
      <c r="A95" s="390"/>
      <c r="B95" s="387"/>
      <c r="C95" s="109" t="s">
        <v>206</v>
      </c>
      <c r="D95" s="394">
        <v>27618.0</v>
      </c>
      <c r="E95" s="109"/>
      <c r="F95" s="109" t="s">
        <v>38</v>
      </c>
      <c r="G95" s="109" t="s">
        <v>39</v>
      </c>
      <c r="H95" s="109">
        <v>4230.7692307692305</v>
      </c>
      <c r="I95" s="109" t="s">
        <v>183</v>
      </c>
      <c r="J95" s="109" t="s">
        <v>110</v>
      </c>
      <c r="K95" s="395" t="s">
        <v>169</v>
      </c>
      <c r="L95" s="395">
        <v>2.0</v>
      </c>
      <c r="M95" s="396" t="s">
        <v>123</v>
      </c>
      <c r="N95" s="109" t="s">
        <v>42</v>
      </c>
      <c r="O95" s="109" t="s">
        <v>45</v>
      </c>
      <c r="P95" s="109" t="b">
        <v>1</v>
      </c>
      <c r="Q95" s="109" t="b">
        <v>1</v>
      </c>
      <c r="R95" s="109">
        <v>1800.0</v>
      </c>
      <c r="S95" s="395" t="s">
        <v>169</v>
      </c>
      <c r="T95" s="395">
        <v>2.0</v>
      </c>
      <c r="U95" s="396" t="s">
        <v>123</v>
      </c>
      <c r="V95" s="109" t="b">
        <v>1</v>
      </c>
      <c r="W95" s="109" t="b">
        <v>1</v>
      </c>
      <c r="X95" s="109">
        <v>3300.0</v>
      </c>
      <c r="Y95" s="12"/>
      <c r="Z95" s="12"/>
    </row>
    <row r="96" ht="12.75" customHeight="1">
      <c r="A96" s="390"/>
      <c r="B96" s="387"/>
      <c r="C96" s="99" t="s">
        <v>208</v>
      </c>
      <c r="D96" s="391">
        <v>37520.0</v>
      </c>
      <c r="E96" s="99"/>
      <c r="F96" s="99" t="s">
        <v>38</v>
      </c>
      <c r="G96" s="99" t="s">
        <v>39</v>
      </c>
      <c r="H96" s="99">
        <v>6346.153846153847</v>
      </c>
      <c r="I96" s="99" t="s">
        <v>40</v>
      </c>
      <c r="J96" s="99" t="s">
        <v>133</v>
      </c>
      <c r="K96" s="392" t="s">
        <v>43</v>
      </c>
      <c r="L96" s="392">
        <v>1.0</v>
      </c>
      <c r="M96" s="393" t="s">
        <v>44</v>
      </c>
      <c r="N96" s="99" t="s">
        <v>42</v>
      </c>
      <c r="O96" s="99" t="s">
        <v>45</v>
      </c>
      <c r="P96" s="99" t="b">
        <v>1</v>
      </c>
      <c r="Q96" s="99" t="b">
        <v>1</v>
      </c>
      <c r="R96" s="99">
        <v>3600.0</v>
      </c>
      <c r="S96" s="392" t="s">
        <v>43</v>
      </c>
      <c r="T96" s="392">
        <v>1.0</v>
      </c>
      <c r="U96" s="393" t="s">
        <v>44</v>
      </c>
      <c r="V96" s="99" t="b">
        <v>1</v>
      </c>
      <c r="W96" s="99" t="b">
        <v>1</v>
      </c>
      <c r="X96" s="99">
        <v>1600.0</v>
      </c>
      <c r="Y96" s="12"/>
      <c r="Z96" s="12"/>
    </row>
    <row r="97" ht="12.75" customHeight="1">
      <c r="A97" s="390"/>
      <c r="B97" s="387"/>
      <c r="C97" s="99" t="s">
        <v>209</v>
      </c>
      <c r="D97" s="391">
        <v>32989.0</v>
      </c>
      <c r="E97" s="99"/>
      <c r="F97" s="99" t="s">
        <v>38</v>
      </c>
      <c r="G97" s="99" t="s">
        <v>39</v>
      </c>
      <c r="H97" s="99">
        <v>4230.7692307692305</v>
      </c>
      <c r="I97" s="99" t="s">
        <v>121</v>
      </c>
      <c r="J97" s="99" t="s">
        <v>213</v>
      </c>
      <c r="K97" s="392" t="s">
        <v>169</v>
      </c>
      <c r="L97" s="392">
        <v>2.0</v>
      </c>
      <c r="M97" s="393" t="s">
        <v>123</v>
      </c>
      <c r="N97" s="99" t="s">
        <v>42</v>
      </c>
      <c r="O97" s="99" t="s">
        <v>45</v>
      </c>
      <c r="P97" s="99" t="b">
        <v>1</v>
      </c>
      <c r="Q97" s="99" t="b">
        <v>1</v>
      </c>
      <c r="R97" s="99">
        <v>3100.0</v>
      </c>
      <c r="S97" s="392" t="s">
        <v>169</v>
      </c>
      <c r="T97" s="392">
        <v>2.0</v>
      </c>
      <c r="U97" s="393" t="s">
        <v>123</v>
      </c>
      <c r="V97" s="99" t="b">
        <v>1</v>
      </c>
      <c r="W97" s="99" t="b">
        <v>1</v>
      </c>
      <c r="X97" s="99">
        <v>2800.0</v>
      </c>
      <c r="Y97" s="12"/>
      <c r="Z97" s="12"/>
    </row>
    <row r="98" ht="12.75" customHeight="1">
      <c r="A98" s="390"/>
      <c r="B98" s="387"/>
      <c r="C98" s="99" t="s">
        <v>211</v>
      </c>
      <c r="D98" s="391">
        <v>34575.0</v>
      </c>
      <c r="E98" s="99"/>
      <c r="F98" s="99" t="s">
        <v>38</v>
      </c>
      <c r="G98" s="99" t="s">
        <v>88</v>
      </c>
      <c r="H98" s="99">
        <v>8461.538461538461</v>
      </c>
      <c r="I98" s="99" t="s">
        <v>343</v>
      </c>
      <c r="J98" s="99" t="s">
        <v>112</v>
      </c>
      <c r="K98" s="392" t="s">
        <v>43</v>
      </c>
      <c r="L98" s="392">
        <v>1.0</v>
      </c>
      <c r="M98" s="393" t="s">
        <v>44</v>
      </c>
      <c r="N98" s="99" t="s">
        <v>42</v>
      </c>
      <c r="O98" s="99" t="s">
        <v>45</v>
      </c>
      <c r="P98" s="99" t="b">
        <v>1</v>
      </c>
      <c r="Q98" s="99" t="b">
        <v>1</v>
      </c>
      <c r="R98" s="99">
        <v>2200.0</v>
      </c>
      <c r="S98" s="392" t="s">
        <v>43</v>
      </c>
      <c r="T98" s="392">
        <v>1.0</v>
      </c>
      <c r="U98" s="393" t="s">
        <v>44</v>
      </c>
      <c r="V98" s="99" t="b">
        <v>1</v>
      </c>
      <c r="W98" s="99" t="b">
        <v>1</v>
      </c>
      <c r="X98" s="99">
        <v>3400.0</v>
      </c>
      <c r="Y98" s="12"/>
      <c r="Z98" s="12"/>
    </row>
    <row r="99" ht="12.75" customHeight="1">
      <c r="A99" s="390"/>
      <c r="B99" s="387"/>
      <c r="C99" s="99" t="s">
        <v>212</v>
      </c>
      <c r="D99" s="391">
        <v>28606.0</v>
      </c>
      <c r="E99" s="99"/>
      <c r="F99" s="99" t="s">
        <v>38</v>
      </c>
      <c r="G99" s="99" t="s">
        <v>39</v>
      </c>
      <c r="H99" s="99">
        <v>10576.923076923076</v>
      </c>
      <c r="I99" s="99" t="s">
        <v>109</v>
      </c>
      <c r="J99" s="99" t="s">
        <v>143</v>
      </c>
      <c r="K99" s="392" t="s">
        <v>169</v>
      </c>
      <c r="L99" s="392">
        <v>2.0</v>
      </c>
      <c r="M99" s="393" t="s">
        <v>123</v>
      </c>
      <c r="N99" s="99" t="s">
        <v>42</v>
      </c>
      <c r="O99" s="99" t="s">
        <v>45</v>
      </c>
      <c r="P99" s="99" t="b">
        <v>1</v>
      </c>
      <c r="Q99" s="99" t="b">
        <v>1</v>
      </c>
      <c r="R99" s="99">
        <v>4700.0</v>
      </c>
      <c r="S99" s="392" t="s">
        <v>169</v>
      </c>
      <c r="T99" s="392">
        <v>2.0</v>
      </c>
      <c r="U99" s="393" t="s">
        <v>123</v>
      </c>
      <c r="V99" s="99" t="b">
        <v>1</v>
      </c>
      <c r="W99" s="99" t="b">
        <v>1</v>
      </c>
      <c r="X99" s="99">
        <v>1700.0</v>
      </c>
      <c r="Y99" s="12"/>
      <c r="Z99" s="12"/>
    </row>
    <row r="100" ht="12.75" customHeight="1">
      <c r="A100" s="390"/>
      <c r="B100" s="387"/>
      <c r="C100" s="99" t="s">
        <v>214</v>
      </c>
      <c r="D100" s="391">
        <v>34585.0</v>
      </c>
      <c r="E100" s="99"/>
      <c r="F100" s="99" t="s">
        <v>38</v>
      </c>
      <c r="G100" s="99" t="s">
        <v>60</v>
      </c>
      <c r="H100" s="99">
        <v>156000.0</v>
      </c>
      <c r="I100" s="99" t="s">
        <v>140</v>
      </c>
      <c r="J100" s="99" t="s">
        <v>112</v>
      </c>
      <c r="K100" s="392" t="s">
        <v>43</v>
      </c>
      <c r="L100" s="392">
        <v>1.0</v>
      </c>
      <c r="M100" s="393" t="s">
        <v>44</v>
      </c>
      <c r="N100" s="99" t="s">
        <v>42</v>
      </c>
      <c r="O100" s="99" t="s">
        <v>45</v>
      </c>
      <c r="P100" s="99" t="b">
        <v>1</v>
      </c>
      <c r="Q100" s="99" t="b">
        <v>1</v>
      </c>
      <c r="R100" s="99">
        <v>4100.0</v>
      </c>
      <c r="S100" s="392" t="s">
        <v>43</v>
      </c>
      <c r="T100" s="392">
        <v>1.0</v>
      </c>
      <c r="U100" s="393" t="s">
        <v>44</v>
      </c>
      <c r="V100" s="99" t="b">
        <v>1</v>
      </c>
      <c r="W100" s="99" t="b">
        <v>1</v>
      </c>
      <c r="X100" s="99">
        <v>3900.0</v>
      </c>
      <c r="Y100" s="12"/>
      <c r="Z100" s="12"/>
    </row>
    <row r="101" ht="12.75" customHeight="1">
      <c r="A101" s="390"/>
      <c r="B101" s="387"/>
      <c r="C101" s="99" t="s">
        <v>215</v>
      </c>
      <c r="D101" s="391">
        <v>20195.0</v>
      </c>
      <c r="E101" s="99"/>
      <c r="F101" s="99" t="s">
        <v>38</v>
      </c>
      <c r="G101" s="99" t="s">
        <v>39</v>
      </c>
      <c r="H101" s="99">
        <v>6346.153846153847</v>
      </c>
      <c r="I101" s="99" t="s">
        <v>95</v>
      </c>
      <c r="J101" s="99" t="s">
        <v>181</v>
      </c>
      <c r="K101" s="392" t="s">
        <v>169</v>
      </c>
      <c r="L101" s="392">
        <v>2.0</v>
      </c>
      <c r="M101" s="393" t="s">
        <v>123</v>
      </c>
      <c r="N101" s="99" t="s">
        <v>42</v>
      </c>
      <c r="O101" s="99" t="s">
        <v>45</v>
      </c>
      <c r="P101" s="99" t="b">
        <v>1</v>
      </c>
      <c r="Q101" s="99" t="b">
        <v>1</v>
      </c>
      <c r="R101" s="99">
        <v>3200.0</v>
      </c>
      <c r="S101" s="392" t="s">
        <v>169</v>
      </c>
      <c r="T101" s="392">
        <v>2.0</v>
      </c>
      <c r="U101" s="393" t="s">
        <v>123</v>
      </c>
      <c r="V101" s="99" t="b">
        <v>1</v>
      </c>
      <c r="W101" s="99" t="b">
        <v>1</v>
      </c>
      <c r="X101" s="99">
        <v>3300.0</v>
      </c>
      <c r="Y101" s="12"/>
      <c r="Z101" s="12"/>
    </row>
    <row r="102" ht="12.75" customHeight="1">
      <c r="A102" s="390"/>
      <c r="B102" s="387"/>
      <c r="C102" s="99" t="s">
        <v>216</v>
      </c>
      <c r="D102" s="391">
        <v>24652.0</v>
      </c>
      <c r="E102" s="99"/>
      <c r="F102" s="99" t="s">
        <v>38</v>
      </c>
      <c r="G102" s="99" t="s">
        <v>39</v>
      </c>
      <c r="H102" s="99">
        <v>10576.923076923076</v>
      </c>
      <c r="I102" s="99" t="s">
        <v>78</v>
      </c>
      <c r="J102" s="99" t="s">
        <v>110</v>
      </c>
      <c r="K102" s="392" t="s">
        <v>43</v>
      </c>
      <c r="L102" s="392">
        <v>1.0</v>
      </c>
      <c r="M102" s="393" t="s">
        <v>44</v>
      </c>
      <c r="N102" s="99" t="s">
        <v>42</v>
      </c>
      <c r="O102" s="99" t="s">
        <v>45</v>
      </c>
      <c r="P102" s="99" t="b">
        <v>1</v>
      </c>
      <c r="Q102" s="99" t="b">
        <v>1</v>
      </c>
      <c r="R102" s="99">
        <v>2700.0</v>
      </c>
      <c r="S102" s="392" t="s">
        <v>43</v>
      </c>
      <c r="T102" s="392">
        <v>1.0</v>
      </c>
      <c r="U102" s="393" t="s">
        <v>44</v>
      </c>
      <c r="V102" s="99" t="b">
        <v>1</v>
      </c>
      <c r="W102" s="99" t="b">
        <v>1</v>
      </c>
      <c r="X102" s="99">
        <v>1700.0</v>
      </c>
      <c r="Y102" s="12"/>
      <c r="Z102" s="12"/>
    </row>
    <row r="103" ht="12.75" customHeight="1">
      <c r="A103" s="390"/>
      <c r="B103" s="387"/>
      <c r="C103" s="99" t="s">
        <v>217</v>
      </c>
      <c r="D103" s="391">
        <v>20949.0</v>
      </c>
      <c r="E103" s="99"/>
      <c r="F103" s="99" t="s">
        <v>38</v>
      </c>
      <c r="G103" s="99" t="s">
        <v>52</v>
      </c>
      <c r="H103" s="99">
        <v>208000.0</v>
      </c>
      <c r="I103" s="99" t="s">
        <v>40</v>
      </c>
      <c r="J103" s="99" t="s">
        <v>164</v>
      </c>
      <c r="K103" s="392" t="s">
        <v>169</v>
      </c>
      <c r="L103" s="392">
        <v>2.0</v>
      </c>
      <c r="M103" s="393" t="s">
        <v>123</v>
      </c>
      <c r="N103" s="99" t="s">
        <v>42</v>
      </c>
      <c r="O103" s="99" t="s">
        <v>45</v>
      </c>
      <c r="P103" s="99" t="b">
        <v>1</v>
      </c>
      <c r="Q103" s="99" t="b">
        <v>1</v>
      </c>
      <c r="R103" s="99">
        <v>3200.0</v>
      </c>
      <c r="S103" s="392" t="s">
        <v>169</v>
      </c>
      <c r="T103" s="392">
        <v>2.0</v>
      </c>
      <c r="U103" s="393" t="s">
        <v>123</v>
      </c>
      <c r="V103" s="99" t="b">
        <v>1</v>
      </c>
      <c r="W103" s="99" t="b">
        <v>1</v>
      </c>
      <c r="X103" s="99">
        <v>2300.0</v>
      </c>
      <c r="Y103" s="12"/>
      <c r="Z103" s="12"/>
    </row>
    <row r="104" ht="12.75" customHeight="1">
      <c r="A104" s="390"/>
      <c r="B104" s="387"/>
      <c r="C104" s="99" t="s">
        <v>218</v>
      </c>
      <c r="D104" s="391">
        <v>32983.0</v>
      </c>
      <c r="E104" s="99"/>
      <c r="F104" s="99" t="s">
        <v>47</v>
      </c>
      <c r="G104" s="99" t="s">
        <v>52</v>
      </c>
      <c r="H104" s="99">
        <v>52000.0</v>
      </c>
      <c r="I104" s="99" t="s">
        <v>207</v>
      </c>
      <c r="J104" s="99" t="s">
        <v>41</v>
      </c>
      <c r="K104" s="392" t="s">
        <v>43</v>
      </c>
      <c r="L104" s="392">
        <v>1.0</v>
      </c>
      <c r="M104" s="393" t="s">
        <v>44</v>
      </c>
      <c r="N104" s="99" t="s">
        <v>42</v>
      </c>
      <c r="O104" s="99" t="s">
        <v>45</v>
      </c>
      <c r="P104" s="99" t="b">
        <v>1</v>
      </c>
      <c r="Q104" s="99" t="b">
        <v>1</v>
      </c>
      <c r="R104" s="99">
        <v>4800.0</v>
      </c>
      <c r="S104" s="392" t="s">
        <v>43</v>
      </c>
      <c r="T104" s="392">
        <v>1.0</v>
      </c>
      <c r="U104" s="393" t="s">
        <v>44</v>
      </c>
      <c r="V104" s="99" t="b">
        <v>1</v>
      </c>
      <c r="W104" s="99" t="b">
        <v>1</v>
      </c>
      <c r="X104" s="99">
        <v>1600.0</v>
      </c>
      <c r="Y104" s="12"/>
      <c r="Z104" s="12"/>
    </row>
    <row r="105" ht="12.75" customHeight="1">
      <c r="A105" s="390"/>
      <c r="B105" s="387"/>
      <c r="C105" s="109" t="s">
        <v>219</v>
      </c>
      <c r="D105" s="394">
        <v>25578.0</v>
      </c>
      <c r="E105" s="109"/>
      <c r="F105" s="109" t="s">
        <v>38</v>
      </c>
      <c r="G105" s="109" t="s">
        <v>97</v>
      </c>
      <c r="H105" s="109">
        <v>50.0</v>
      </c>
      <c r="I105" s="109" t="s">
        <v>53</v>
      </c>
      <c r="J105" s="109" t="s">
        <v>129</v>
      </c>
      <c r="K105" s="395" t="s">
        <v>169</v>
      </c>
      <c r="L105" s="395">
        <v>2.0</v>
      </c>
      <c r="M105" s="396" t="s">
        <v>123</v>
      </c>
      <c r="N105" s="109" t="s">
        <v>42</v>
      </c>
      <c r="O105" s="109" t="s">
        <v>45</v>
      </c>
      <c r="P105" s="109" t="b">
        <v>1</v>
      </c>
      <c r="Q105" s="109" t="b">
        <v>1</v>
      </c>
      <c r="R105" s="109">
        <v>2800.0</v>
      </c>
      <c r="S105" s="395" t="s">
        <v>169</v>
      </c>
      <c r="T105" s="395">
        <v>2.0</v>
      </c>
      <c r="U105" s="396" t="s">
        <v>123</v>
      </c>
      <c r="V105" s="109" t="b">
        <v>1</v>
      </c>
      <c r="W105" s="109" t="b">
        <v>1</v>
      </c>
      <c r="X105" s="109">
        <v>2800.0</v>
      </c>
      <c r="Y105" s="12"/>
      <c r="Z105" s="12"/>
    </row>
    <row r="106" ht="12.75" customHeight="1">
      <c r="A106" s="390"/>
      <c r="B106" s="387"/>
      <c r="C106" s="99" t="s">
        <v>4689</v>
      </c>
      <c r="D106" s="391">
        <v>15964.0</v>
      </c>
      <c r="E106" s="99"/>
      <c r="F106" s="99" t="s">
        <v>38</v>
      </c>
      <c r="G106" s="99" t="s">
        <v>39</v>
      </c>
      <c r="H106" s="99">
        <v>8461.538461538461</v>
      </c>
      <c r="I106" s="99" t="s">
        <v>160</v>
      </c>
      <c r="J106" s="99" t="s">
        <v>89</v>
      </c>
      <c r="K106" s="392" t="s">
        <v>43</v>
      </c>
      <c r="L106" s="392">
        <v>1.0</v>
      </c>
      <c r="M106" s="393" t="s">
        <v>44</v>
      </c>
      <c r="N106" s="99" t="s">
        <v>42</v>
      </c>
      <c r="O106" s="99" t="s">
        <v>45</v>
      </c>
      <c r="P106" s="99" t="b">
        <v>1</v>
      </c>
      <c r="Q106" s="99" t="b">
        <v>1</v>
      </c>
      <c r="R106" s="99">
        <v>2800.0</v>
      </c>
      <c r="S106" s="392" t="s">
        <v>43</v>
      </c>
      <c r="T106" s="392">
        <v>1.0</v>
      </c>
      <c r="U106" s="393" t="s">
        <v>44</v>
      </c>
      <c r="V106" s="398" t="b">
        <v>0</v>
      </c>
      <c r="W106" s="398" t="b">
        <v>0</v>
      </c>
      <c r="X106" s="99">
        <v>1600.0</v>
      </c>
      <c r="Y106" s="12"/>
      <c r="Z106" s="12"/>
    </row>
    <row r="107" ht="12.75" customHeight="1">
      <c r="A107" s="390"/>
      <c r="B107" s="387"/>
      <c r="C107" s="99" t="s">
        <v>4690</v>
      </c>
      <c r="D107" s="391">
        <v>29017.0</v>
      </c>
      <c r="E107" s="99"/>
      <c r="F107" s="99" t="s">
        <v>38</v>
      </c>
      <c r="G107" s="99" t="s">
        <v>60</v>
      </c>
      <c r="H107" s="99">
        <v>52000.0</v>
      </c>
      <c r="I107" s="99" t="s">
        <v>95</v>
      </c>
      <c r="J107" s="99" t="s">
        <v>62</v>
      </c>
      <c r="K107" s="392" t="s">
        <v>169</v>
      </c>
      <c r="L107" s="392">
        <v>2.0</v>
      </c>
      <c r="M107" s="393" t="s">
        <v>123</v>
      </c>
      <c r="N107" s="99" t="s">
        <v>42</v>
      </c>
      <c r="O107" s="99" t="s">
        <v>45</v>
      </c>
      <c r="P107" s="99" t="b">
        <v>1</v>
      </c>
      <c r="Q107" s="99" t="b">
        <v>1</v>
      </c>
      <c r="R107" s="99">
        <v>2300.0</v>
      </c>
      <c r="S107" s="392" t="s">
        <v>169</v>
      </c>
      <c r="T107" s="392">
        <v>2.0</v>
      </c>
      <c r="U107" s="393" t="s">
        <v>123</v>
      </c>
      <c r="V107" s="99" t="b">
        <v>1</v>
      </c>
      <c r="W107" s="99" t="b">
        <v>1</v>
      </c>
      <c r="X107" s="99">
        <v>4400.0</v>
      </c>
      <c r="Y107" s="12"/>
      <c r="Z107" s="12"/>
    </row>
    <row r="108" ht="12.75" customHeight="1">
      <c r="A108" s="390"/>
      <c r="B108" s="387"/>
      <c r="C108" s="99" t="s">
        <v>4691</v>
      </c>
      <c r="D108" s="391">
        <v>30070.0</v>
      </c>
      <c r="E108" s="99"/>
      <c r="F108" s="99" t="s">
        <v>47</v>
      </c>
      <c r="G108" s="99" t="s">
        <v>52</v>
      </c>
      <c r="H108" s="99">
        <v>52000.0</v>
      </c>
      <c r="I108" s="99" t="s">
        <v>95</v>
      </c>
      <c r="J108" s="99" t="s">
        <v>79</v>
      </c>
      <c r="K108" s="392" t="s">
        <v>43</v>
      </c>
      <c r="L108" s="392">
        <v>1.0</v>
      </c>
      <c r="M108" s="393" t="s">
        <v>44</v>
      </c>
      <c r="N108" s="99" t="s">
        <v>42</v>
      </c>
      <c r="O108" s="99" t="s">
        <v>45</v>
      </c>
      <c r="P108" s="99" t="b">
        <v>1</v>
      </c>
      <c r="Q108" s="99" t="b">
        <v>1</v>
      </c>
      <c r="R108" s="99">
        <v>3300.0</v>
      </c>
      <c r="S108" s="392" t="s">
        <v>43</v>
      </c>
      <c r="T108" s="392">
        <v>1.0</v>
      </c>
      <c r="U108" s="393" t="s">
        <v>44</v>
      </c>
      <c r="V108" s="99" t="b">
        <v>1</v>
      </c>
      <c r="W108" s="99" t="b">
        <v>1</v>
      </c>
      <c r="X108" s="99">
        <v>5000.0</v>
      </c>
      <c r="Y108" s="12"/>
      <c r="Z108" s="12"/>
    </row>
    <row r="109" ht="12.75" customHeight="1">
      <c r="A109" s="390"/>
      <c r="B109" s="387"/>
      <c r="C109" s="99" t="s">
        <v>4692</v>
      </c>
      <c r="D109" s="391">
        <v>18257.0</v>
      </c>
      <c r="E109" s="99"/>
      <c r="F109" s="99" t="s">
        <v>47</v>
      </c>
      <c r="G109" s="99" t="s">
        <v>39</v>
      </c>
      <c r="H109" s="99">
        <v>8461.538461538461</v>
      </c>
      <c r="I109" s="99" t="s">
        <v>335</v>
      </c>
      <c r="J109" s="99" t="s">
        <v>161</v>
      </c>
      <c r="K109" s="392" t="s">
        <v>169</v>
      </c>
      <c r="L109" s="392">
        <v>2.0</v>
      </c>
      <c r="M109" s="393" t="s">
        <v>123</v>
      </c>
      <c r="N109" s="99" t="s">
        <v>42</v>
      </c>
      <c r="O109" s="99" t="s">
        <v>45</v>
      </c>
      <c r="P109" s="99" t="b">
        <v>1</v>
      </c>
      <c r="Q109" s="99" t="b">
        <v>1</v>
      </c>
      <c r="R109" s="99">
        <v>4900.0</v>
      </c>
      <c r="S109" s="392" t="s">
        <v>169</v>
      </c>
      <c r="T109" s="392">
        <v>2.0</v>
      </c>
      <c r="U109" s="393" t="s">
        <v>123</v>
      </c>
      <c r="V109" s="99" t="b">
        <v>1</v>
      </c>
      <c r="W109" s="99" t="b">
        <v>1</v>
      </c>
      <c r="X109" s="99">
        <v>4000.0</v>
      </c>
      <c r="Y109" s="12"/>
      <c r="Z109" s="12"/>
    </row>
    <row r="110" ht="12.75" customHeight="1">
      <c r="A110" s="390"/>
      <c r="B110" s="387"/>
      <c r="C110" s="99" t="s">
        <v>4693</v>
      </c>
      <c r="D110" s="391">
        <v>16329.0</v>
      </c>
      <c r="E110" s="99"/>
      <c r="F110" s="99" t="s">
        <v>38</v>
      </c>
      <c r="G110" s="99" t="s">
        <v>52</v>
      </c>
      <c r="H110" s="99">
        <v>52000.0</v>
      </c>
      <c r="I110" s="99" t="s">
        <v>334</v>
      </c>
      <c r="J110" s="99" t="s">
        <v>327</v>
      </c>
      <c r="K110" s="392" t="s">
        <v>43</v>
      </c>
      <c r="L110" s="392">
        <v>1.0</v>
      </c>
      <c r="M110" s="393" t="s">
        <v>44</v>
      </c>
      <c r="N110" s="99" t="s">
        <v>42</v>
      </c>
      <c r="O110" s="99" t="s">
        <v>45</v>
      </c>
      <c r="P110" s="99" t="b">
        <v>1</v>
      </c>
      <c r="Q110" s="99" t="b">
        <v>1</v>
      </c>
      <c r="R110" s="99">
        <v>3900.0</v>
      </c>
      <c r="S110" s="392" t="s">
        <v>43</v>
      </c>
      <c r="T110" s="392">
        <v>1.0</v>
      </c>
      <c r="U110" s="393" t="s">
        <v>44</v>
      </c>
      <c r="V110" s="399" t="b">
        <v>0</v>
      </c>
      <c r="W110" s="399" t="b">
        <v>0</v>
      </c>
      <c r="X110" s="99">
        <v>5000.0</v>
      </c>
      <c r="Y110" s="12"/>
      <c r="Z110" s="12"/>
    </row>
    <row r="111" ht="12.75" customHeight="1">
      <c r="A111" s="390"/>
      <c r="B111" s="387"/>
      <c r="C111" s="99" t="s">
        <v>4694</v>
      </c>
      <c r="D111" s="391">
        <v>16770.0</v>
      </c>
      <c r="E111" s="99"/>
      <c r="F111" s="99" t="s">
        <v>38</v>
      </c>
      <c r="G111" s="99" t="s">
        <v>39</v>
      </c>
      <c r="H111" s="99">
        <v>6346.153846153847</v>
      </c>
      <c r="I111" s="99" t="s">
        <v>72</v>
      </c>
      <c r="J111" s="99" t="s">
        <v>135</v>
      </c>
      <c r="K111" s="392" t="s">
        <v>169</v>
      </c>
      <c r="L111" s="392">
        <v>2.0</v>
      </c>
      <c r="M111" s="393" t="s">
        <v>123</v>
      </c>
      <c r="N111" s="99" t="s">
        <v>42</v>
      </c>
      <c r="O111" s="99" t="s">
        <v>45</v>
      </c>
      <c r="P111" s="99" t="b">
        <v>1</v>
      </c>
      <c r="Q111" s="99" t="b">
        <v>1</v>
      </c>
      <c r="R111" s="99">
        <v>2900.0</v>
      </c>
      <c r="S111" s="392" t="s">
        <v>169</v>
      </c>
      <c r="T111" s="392">
        <v>2.0</v>
      </c>
      <c r="U111" s="393" t="s">
        <v>123</v>
      </c>
      <c r="V111" s="399" t="b">
        <v>0</v>
      </c>
      <c r="W111" s="399" t="b">
        <v>0</v>
      </c>
      <c r="X111" s="99">
        <v>2300.0</v>
      </c>
      <c r="Y111" s="12"/>
      <c r="Z111" s="12"/>
    </row>
    <row r="112" ht="12.75" customHeight="1">
      <c r="A112" s="390"/>
      <c r="B112" s="387"/>
      <c r="C112" s="99" t="s">
        <v>4695</v>
      </c>
      <c r="D112" s="391">
        <v>16576.0</v>
      </c>
      <c r="E112" s="99"/>
      <c r="F112" s="99" t="s">
        <v>47</v>
      </c>
      <c r="G112" s="99" t="s">
        <v>39</v>
      </c>
      <c r="H112" s="99">
        <v>8461.538461538461</v>
      </c>
      <c r="I112" s="99" t="s">
        <v>69</v>
      </c>
      <c r="J112" s="99" t="s">
        <v>79</v>
      </c>
      <c r="K112" s="392" t="s">
        <v>43</v>
      </c>
      <c r="L112" s="392">
        <v>1.0</v>
      </c>
      <c r="M112" s="393" t="s">
        <v>44</v>
      </c>
      <c r="N112" s="99" t="s">
        <v>42</v>
      </c>
      <c r="O112" s="99" t="s">
        <v>45</v>
      </c>
      <c r="P112" s="99" t="b">
        <v>1</v>
      </c>
      <c r="Q112" s="99" t="b">
        <v>1</v>
      </c>
      <c r="R112" s="99">
        <v>4900.0</v>
      </c>
      <c r="S112" s="392" t="s">
        <v>43</v>
      </c>
      <c r="T112" s="392">
        <v>1.0</v>
      </c>
      <c r="U112" s="393" t="s">
        <v>44</v>
      </c>
      <c r="V112" s="399" t="b">
        <v>0</v>
      </c>
      <c r="W112" s="399" t="b">
        <v>0</v>
      </c>
      <c r="X112" s="99">
        <v>4600.0</v>
      </c>
      <c r="Y112" s="12"/>
      <c r="Z112" s="12"/>
    </row>
    <row r="113" ht="12.75" customHeight="1">
      <c r="A113" s="390"/>
      <c r="B113" s="387"/>
      <c r="C113" s="99" t="s">
        <v>4696</v>
      </c>
      <c r="D113" s="391">
        <v>19352.0</v>
      </c>
      <c r="E113" s="99"/>
      <c r="F113" s="99" t="s">
        <v>38</v>
      </c>
      <c r="G113" s="99" t="s">
        <v>39</v>
      </c>
      <c r="H113" s="99">
        <v>4230.7692307692305</v>
      </c>
      <c r="I113" s="99" t="s">
        <v>125</v>
      </c>
      <c r="J113" s="99" t="s">
        <v>181</v>
      </c>
      <c r="K113" s="392" t="s">
        <v>169</v>
      </c>
      <c r="L113" s="392">
        <v>2.0</v>
      </c>
      <c r="M113" s="393" t="s">
        <v>123</v>
      </c>
      <c r="N113" s="99" t="s">
        <v>42</v>
      </c>
      <c r="O113" s="99" t="s">
        <v>45</v>
      </c>
      <c r="P113" s="99" t="b">
        <v>1</v>
      </c>
      <c r="Q113" s="99" t="b">
        <v>1</v>
      </c>
      <c r="R113" s="99">
        <v>2600.0</v>
      </c>
      <c r="S113" s="392" t="s">
        <v>169</v>
      </c>
      <c r="T113" s="392">
        <v>2.0</v>
      </c>
      <c r="U113" s="393" t="s">
        <v>123</v>
      </c>
      <c r="V113" s="99" t="b">
        <v>1</v>
      </c>
      <c r="W113" s="99" t="b">
        <v>1</v>
      </c>
      <c r="X113" s="99">
        <v>4600.0</v>
      </c>
      <c r="Y113" s="12"/>
      <c r="Z113" s="12"/>
    </row>
    <row r="114" ht="12.75" customHeight="1">
      <c r="A114" s="390"/>
      <c r="B114" s="387"/>
      <c r="C114" s="99" t="s">
        <v>4697</v>
      </c>
      <c r="D114" s="391">
        <v>26569.0</v>
      </c>
      <c r="E114" s="99"/>
      <c r="F114" s="99" t="s">
        <v>38</v>
      </c>
      <c r="G114" s="99" t="s">
        <v>39</v>
      </c>
      <c r="H114" s="99">
        <v>10576.923076923076</v>
      </c>
      <c r="I114" s="99" t="s">
        <v>114</v>
      </c>
      <c r="J114" s="99" t="s">
        <v>181</v>
      </c>
      <c r="K114" s="392" t="s">
        <v>43</v>
      </c>
      <c r="L114" s="392">
        <v>1.0</v>
      </c>
      <c r="M114" s="393" t="s">
        <v>44</v>
      </c>
      <c r="N114" s="99" t="s">
        <v>42</v>
      </c>
      <c r="O114" s="99" t="s">
        <v>45</v>
      </c>
      <c r="P114" s="99" t="b">
        <v>1</v>
      </c>
      <c r="Q114" s="99" t="b">
        <v>1</v>
      </c>
      <c r="R114" s="99">
        <v>4900.0</v>
      </c>
      <c r="S114" s="392" t="s">
        <v>43</v>
      </c>
      <c r="T114" s="392">
        <v>1.0</v>
      </c>
      <c r="U114" s="393" t="s">
        <v>44</v>
      </c>
      <c r="V114" s="399" t="b">
        <v>0</v>
      </c>
      <c r="W114" s="399" t="b">
        <v>0</v>
      </c>
      <c r="X114" s="99">
        <v>3500.0</v>
      </c>
      <c r="Y114" s="12"/>
      <c r="Z114" s="12"/>
    </row>
    <row r="115" ht="12.75" customHeight="1">
      <c r="A115" s="390"/>
      <c r="B115" s="387"/>
      <c r="C115" s="109" t="s">
        <v>4698</v>
      </c>
      <c r="D115" s="394">
        <v>24339.0</v>
      </c>
      <c r="E115" s="109"/>
      <c r="F115" s="109" t="s">
        <v>38</v>
      </c>
      <c r="G115" s="109" t="s">
        <v>97</v>
      </c>
      <c r="H115" s="109">
        <v>50.0</v>
      </c>
      <c r="I115" s="109" t="s">
        <v>147</v>
      </c>
      <c r="J115" s="109" t="s">
        <v>62</v>
      </c>
      <c r="K115" s="395" t="s">
        <v>169</v>
      </c>
      <c r="L115" s="395">
        <v>2.0</v>
      </c>
      <c r="M115" s="396" t="s">
        <v>123</v>
      </c>
      <c r="N115" s="109" t="s">
        <v>42</v>
      </c>
      <c r="O115" s="109" t="s">
        <v>45</v>
      </c>
      <c r="P115" s="109" t="b">
        <v>1</v>
      </c>
      <c r="Q115" s="109" t="b">
        <v>1</v>
      </c>
      <c r="R115" s="109">
        <v>3300.0</v>
      </c>
      <c r="S115" s="395" t="s">
        <v>169</v>
      </c>
      <c r="T115" s="395">
        <v>2.0</v>
      </c>
      <c r="U115" s="396" t="s">
        <v>123</v>
      </c>
      <c r="V115" s="400" t="b">
        <v>0</v>
      </c>
      <c r="W115" s="400" t="b">
        <v>0</v>
      </c>
      <c r="X115" s="109">
        <v>2700.0</v>
      </c>
      <c r="Y115" s="12"/>
      <c r="Z115" s="12"/>
    </row>
    <row r="116" ht="12.75" customHeight="1">
      <c r="A116" s="390"/>
      <c r="B116" s="387"/>
      <c r="C116" s="99" t="s">
        <v>4699</v>
      </c>
      <c r="D116" s="391">
        <v>25080.0</v>
      </c>
      <c r="E116" s="99"/>
      <c r="F116" s="99" t="s">
        <v>38</v>
      </c>
      <c r="G116" s="99" t="s">
        <v>52</v>
      </c>
      <c r="H116" s="99">
        <v>208000.0</v>
      </c>
      <c r="I116" s="99" t="s">
        <v>147</v>
      </c>
      <c r="J116" s="99" t="s">
        <v>327</v>
      </c>
      <c r="K116" s="392" t="s">
        <v>43</v>
      </c>
      <c r="L116" s="392">
        <v>1.0</v>
      </c>
      <c r="M116" s="393" t="s">
        <v>44</v>
      </c>
      <c r="N116" s="99" t="s">
        <v>42</v>
      </c>
      <c r="O116" s="99" t="s">
        <v>45</v>
      </c>
      <c r="P116" s="99" t="b">
        <v>1</v>
      </c>
      <c r="Q116" s="99" t="b">
        <v>1</v>
      </c>
      <c r="R116" s="99">
        <v>1700.0</v>
      </c>
      <c r="S116" s="392" t="s">
        <v>43</v>
      </c>
      <c r="T116" s="392">
        <v>1.0</v>
      </c>
      <c r="U116" s="393" t="s">
        <v>44</v>
      </c>
      <c r="V116" s="398" t="b">
        <v>0</v>
      </c>
      <c r="W116" s="398" t="b">
        <v>0</v>
      </c>
      <c r="X116" s="99">
        <v>1600.0</v>
      </c>
      <c r="Y116" s="12"/>
      <c r="Z116" s="12"/>
    </row>
    <row r="117" ht="12.75" customHeight="1">
      <c r="A117" s="390"/>
      <c r="B117" s="387"/>
      <c r="C117" s="99" t="s">
        <v>4700</v>
      </c>
      <c r="D117" s="391">
        <v>25305.0</v>
      </c>
      <c r="E117" s="99"/>
      <c r="F117" s="99" t="s">
        <v>38</v>
      </c>
      <c r="G117" s="99" t="s">
        <v>52</v>
      </c>
      <c r="H117" s="99">
        <v>260000.0</v>
      </c>
      <c r="I117" s="99" t="s">
        <v>332</v>
      </c>
      <c r="J117" s="99" t="s">
        <v>110</v>
      </c>
      <c r="K117" s="392" t="s">
        <v>169</v>
      </c>
      <c r="L117" s="392">
        <v>2.0</v>
      </c>
      <c r="M117" s="393" t="s">
        <v>123</v>
      </c>
      <c r="N117" s="99" t="s">
        <v>42</v>
      </c>
      <c r="O117" s="99" t="s">
        <v>45</v>
      </c>
      <c r="P117" s="99" t="b">
        <v>1</v>
      </c>
      <c r="Q117" s="99" t="b">
        <v>1</v>
      </c>
      <c r="R117" s="99">
        <v>3000.0</v>
      </c>
      <c r="S117" s="392" t="s">
        <v>169</v>
      </c>
      <c r="T117" s="392">
        <v>2.0</v>
      </c>
      <c r="U117" s="393" t="s">
        <v>123</v>
      </c>
      <c r="V117" s="399" t="b">
        <v>0</v>
      </c>
      <c r="W117" s="399" t="b">
        <v>0</v>
      </c>
      <c r="X117" s="99">
        <v>4400.0</v>
      </c>
      <c r="Y117" s="12"/>
      <c r="Z117" s="12"/>
    </row>
    <row r="118" ht="12.75" customHeight="1">
      <c r="A118" s="390"/>
      <c r="B118" s="387"/>
      <c r="C118" s="99" t="s">
        <v>4701</v>
      </c>
      <c r="D118" s="391">
        <v>29787.0</v>
      </c>
      <c r="E118" s="99"/>
      <c r="F118" s="99" t="s">
        <v>47</v>
      </c>
      <c r="G118" s="99" t="s">
        <v>39</v>
      </c>
      <c r="H118" s="99">
        <v>6346.153846153847</v>
      </c>
      <c r="I118" s="99" t="s">
        <v>69</v>
      </c>
      <c r="J118" s="99" t="s">
        <v>135</v>
      </c>
      <c r="K118" s="392" t="s">
        <v>43</v>
      </c>
      <c r="L118" s="392">
        <v>1.0</v>
      </c>
      <c r="M118" s="393" t="s">
        <v>44</v>
      </c>
      <c r="N118" s="99" t="s">
        <v>42</v>
      </c>
      <c r="O118" s="99" t="s">
        <v>45</v>
      </c>
      <c r="P118" s="99" t="b">
        <v>1</v>
      </c>
      <c r="Q118" s="99" t="b">
        <v>1</v>
      </c>
      <c r="R118" s="99">
        <v>4500.0</v>
      </c>
      <c r="S118" s="392" t="s">
        <v>43</v>
      </c>
      <c r="T118" s="392">
        <v>1.0</v>
      </c>
      <c r="U118" s="393" t="s">
        <v>44</v>
      </c>
      <c r="V118" s="399" t="b">
        <v>0</v>
      </c>
      <c r="W118" s="399" t="b">
        <v>0</v>
      </c>
      <c r="X118" s="99">
        <v>5000.0</v>
      </c>
      <c r="Y118" s="12"/>
      <c r="Z118" s="12"/>
    </row>
    <row r="119" ht="12.75" customHeight="1">
      <c r="A119" s="390"/>
      <c r="B119" s="387"/>
      <c r="C119" s="99" t="s">
        <v>4702</v>
      </c>
      <c r="D119" s="391">
        <v>31484.0</v>
      </c>
      <c r="E119" s="99"/>
      <c r="F119" s="99" t="s">
        <v>38</v>
      </c>
      <c r="G119" s="99" t="s">
        <v>52</v>
      </c>
      <c r="H119" s="99">
        <v>260000.0</v>
      </c>
      <c r="I119" s="99" t="s">
        <v>103</v>
      </c>
      <c r="J119" s="99" t="s">
        <v>161</v>
      </c>
      <c r="K119" s="392" t="s">
        <v>169</v>
      </c>
      <c r="L119" s="392">
        <v>2.0</v>
      </c>
      <c r="M119" s="393" t="s">
        <v>123</v>
      </c>
      <c r="N119" s="99" t="s">
        <v>42</v>
      </c>
      <c r="O119" s="99" t="s">
        <v>45</v>
      </c>
      <c r="P119" s="99" t="b">
        <v>1</v>
      </c>
      <c r="Q119" s="99" t="b">
        <v>1</v>
      </c>
      <c r="R119" s="99">
        <v>1900.0</v>
      </c>
      <c r="S119" s="392" t="s">
        <v>169</v>
      </c>
      <c r="T119" s="392">
        <v>2.0</v>
      </c>
      <c r="U119" s="393" t="s">
        <v>123</v>
      </c>
      <c r="V119" s="99" t="b">
        <v>1</v>
      </c>
      <c r="W119" s="99" t="b">
        <v>1</v>
      </c>
      <c r="X119" s="99">
        <v>4000.0</v>
      </c>
      <c r="Y119" s="12"/>
      <c r="Z119" s="12"/>
    </row>
    <row r="120" ht="12.75" customHeight="1">
      <c r="A120" s="390"/>
      <c r="B120" s="387"/>
      <c r="C120" s="99" t="s">
        <v>4703</v>
      </c>
      <c r="D120" s="391">
        <v>28944.0</v>
      </c>
      <c r="E120" s="99"/>
      <c r="F120" s="99" t="s">
        <v>47</v>
      </c>
      <c r="G120" s="99" t="s">
        <v>52</v>
      </c>
      <c r="H120" s="99">
        <v>260000.0</v>
      </c>
      <c r="I120" s="99" t="s">
        <v>40</v>
      </c>
      <c r="J120" s="99" t="s">
        <v>73</v>
      </c>
      <c r="K120" s="392" t="s">
        <v>43</v>
      </c>
      <c r="L120" s="392">
        <v>1.0</v>
      </c>
      <c r="M120" s="393" t="s">
        <v>44</v>
      </c>
      <c r="N120" s="99" t="s">
        <v>42</v>
      </c>
      <c r="O120" s="99" t="s">
        <v>45</v>
      </c>
      <c r="P120" s="99" t="b">
        <v>1</v>
      </c>
      <c r="Q120" s="99" t="b">
        <v>1</v>
      </c>
      <c r="R120" s="99">
        <v>4200.0</v>
      </c>
      <c r="S120" s="392" t="s">
        <v>43</v>
      </c>
      <c r="T120" s="392">
        <v>1.0</v>
      </c>
      <c r="U120" s="393" t="s">
        <v>44</v>
      </c>
      <c r="V120" s="99" t="b">
        <v>1</v>
      </c>
      <c r="W120" s="99" t="b">
        <v>1</v>
      </c>
      <c r="X120" s="99">
        <v>5000.0</v>
      </c>
      <c r="Y120" s="12"/>
      <c r="Z120" s="12"/>
    </row>
    <row r="121" ht="12.75" customHeight="1">
      <c r="A121" s="390"/>
      <c r="B121" s="387"/>
      <c r="C121" s="99" t="s">
        <v>4704</v>
      </c>
      <c r="D121" s="391">
        <v>20020.0</v>
      </c>
      <c r="E121" s="99"/>
      <c r="F121" s="99" t="s">
        <v>38</v>
      </c>
      <c r="G121" s="99" t="s">
        <v>39</v>
      </c>
      <c r="H121" s="99">
        <v>2115.3846153846152</v>
      </c>
      <c r="I121" s="99" t="s">
        <v>53</v>
      </c>
      <c r="J121" s="99" t="s">
        <v>41</v>
      </c>
      <c r="K121" s="392" t="s">
        <v>169</v>
      </c>
      <c r="L121" s="392">
        <v>2.0</v>
      </c>
      <c r="M121" s="393" t="s">
        <v>123</v>
      </c>
      <c r="N121" s="99" t="s">
        <v>42</v>
      </c>
      <c r="O121" s="99" t="s">
        <v>45</v>
      </c>
      <c r="P121" s="99" t="b">
        <v>1</v>
      </c>
      <c r="Q121" s="99" t="b">
        <v>1</v>
      </c>
      <c r="R121" s="99">
        <v>4400.0</v>
      </c>
      <c r="S121" s="392" t="s">
        <v>169</v>
      </c>
      <c r="T121" s="392">
        <v>2.0</v>
      </c>
      <c r="U121" s="393" t="s">
        <v>123</v>
      </c>
      <c r="V121" s="399" t="b">
        <v>0</v>
      </c>
      <c r="W121" s="399" t="b">
        <v>0</v>
      </c>
      <c r="X121" s="99">
        <v>2300.0</v>
      </c>
      <c r="Y121" s="12"/>
      <c r="Z121" s="12"/>
    </row>
    <row r="122" ht="12.75" customHeight="1">
      <c r="A122" s="390"/>
      <c r="B122" s="387"/>
      <c r="C122" s="99" t="s">
        <v>4705</v>
      </c>
      <c r="D122" s="391">
        <v>35379.0</v>
      </c>
      <c r="E122" s="99"/>
      <c r="F122" s="99" t="s">
        <v>38</v>
      </c>
      <c r="G122" s="99" t="s">
        <v>39</v>
      </c>
      <c r="H122" s="99">
        <v>4230.7692307692305</v>
      </c>
      <c r="I122" s="99" t="s">
        <v>69</v>
      </c>
      <c r="J122" s="99" t="s">
        <v>112</v>
      </c>
      <c r="K122" s="392" t="s">
        <v>43</v>
      </c>
      <c r="L122" s="392">
        <v>1.0</v>
      </c>
      <c r="M122" s="393" t="s">
        <v>44</v>
      </c>
      <c r="N122" s="99" t="s">
        <v>42</v>
      </c>
      <c r="O122" s="99" t="s">
        <v>45</v>
      </c>
      <c r="P122" s="99" t="b">
        <v>1</v>
      </c>
      <c r="Q122" s="99" t="b">
        <v>1</v>
      </c>
      <c r="R122" s="99">
        <v>4700.0</v>
      </c>
      <c r="S122" s="392" t="s">
        <v>43</v>
      </c>
      <c r="T122" s="392">
        <v>1.0</v>
      </c>
      <c r="U122" s="393" t="s">
        <v>44</v>
      </c>
      <c r="V122" s="99" t="b">
        <v>1</v>
      </c>
      <c r="W122" s="99" t="b">
        <v>1</v>
      </c>
      <c r="X122" s="99">
        <v>4600.0</v>
      </c>
      <c r="Y122" s="12"/>
      <c r="Z122" s="12"/>
    </row>
    <row r="123" ht="12.75" customHeight="1">
      <c r="A123" s="390"/>
      <c r="B123" s="387"/>
      <c r="C123" s="99" t="s">
        <v>4706</v>
      </c>
      <c r="D123" s="391">
        <v>32044.0</v>
      </c>
      <c r="E123" s="99"/>
      <c r="F123" s="99" t="s">
        <v>47</v>
      </c>
      <c r="G123" s="99" t="s">
        <v>39</v>
      </c>
      <c r="H123" s="99">
        <v>8461.538461538461</v>
      </c>
      <c r="I123" s="99" t="s">
        <v>53</v>
      </c>
      <c r="J123" s="99" t="s">
        <v>326</v>
      </c>
      <c r="K123" s="392" t="s">
        <v>169</v>
      </c>
      <c r="L123" s="392">
        <v>2.0</v>
      </c>
      <c r="M123" s="393" t="s">
        <v>123</v>
      </c>
      <c r="N123" s="99" t="s">
        <v>42</v>
      </c>
      <c r="O123" s="99" t="s">
        <v>45</v>
      </c>
      <c r="P123" s="99" t="b">
        <v>1</v>
      </c>
      <c r="Q123" s="99" t="b">
        <v>1</v>
      </c>
      <c r="R123" s="99">
        <v>2300.0</v>
      </c>
      <c r="S123" s="392" t="s">
        <v>169</v>
      </c>
      <c r="T123" s="392">
        <v>2.0</v>
      </c>
      <c r="U123" s="393" t="s">
        <v>123</v>
      </c>
      <c r="V123" s="99" t="b">
        <v>1</v>
      </c>
      <c r="W123" s="99" t="b">
        <v>1</v>
      </c>
      <c r="X123" s="99">
        <v>4600.0</v>
      </c>
      <c r="Y123" s="12"/>
      <c r="Z123" s="12"/>
    </row>
    <row r="124" ht="12.75" customHeight="1">
      <c r="A124" s="390"/>
      <c r="B124" s="387"/>
      <c r="C124" s="99" t="s">
        <v>4707</v>
      </c>
      <c r="D124" s="391">
        <v>38182.0</v>
      </c>
      <c r="E124" s="99"/>
      <c r="F124" s="99" t="s">
        <v>38</v>
      </c>
      <c r="G124" s="99" t="s">
        <v>97</v>
      </c>
      <c r="H124" s="99">
        <v>125.0</v>
      </c>
      <c r="I124" s="99" t="s">
        <v>140</v>
      </c>
      <c r="J124" s="99" t="s">
        <v>3198</v>
      </c>
      <c r="K124" s="392" t="s">
        <v>43</v>
      </c>
      <c r="L124" s="392">
        <v>1.0</v>
      </c>
      <c r="M124" s="393" t="s">
        <v>44</v>
      </c>
      <c r="N124" s="99" t="s">
        <v>42</v>
      </c>
      <c r="O124" s="99" t="s">
        <v>45</v>
      </c>
      <c r="P124" s="99" t="b">
        <v>1</v>
      </c>
      <c r="Q124" s="99" t="b">
        <v>1</v>
      </c>
      <c r="R124" s="99">
        <v>1700.0</v>
      </c>
      <c r="S124" s="392" t="s">
        <v>43</v>
      </c>
      <c r="T124" s="392">
        <v>1.0</v>
      </c>
      <c r="U124" s="393" t="s">
        <v>44</v>
      </c>
      <c r="V124" s="99" t="b">
        <v>1</v>
      </c>
      <c r="W124" s="99" t="b">
        <v>1</v>
      </c>
      <c r="X124" s="99">
        <v>3500.0</v>
      </c>
      <c r="Y124" s="12"/>
      <c r="Z124" s="12"/>
    </row>
    <row r="125" ht="12.75" customHeight="1">
      <c r="A125" s="390"/>
      <c r="B125" s="387"/>
      <c r="C125" s="109" t="s">
        <v>4708</v>
      </c>
      <c r="D125" s="391">
        <v>15695.0</v>
      </c>
      <c r="E125" s="109"/>
      <c r="F125" s="109" t="s">
        <v>38</v>
      </c>
      <c r="G125" s="109" t="s">
        <v>97</v>
      </c>
      <c r="H125" s="109">
        <v>100.0</v>
      </c>
      <c r="I125" s="109" t="s">
        <v>157</v>
      </c>
      <c r="J125" s="109" t="s">
        <v>79</v>
      </c>
      <c r="K125" s="395" t="s">
        <v>169</v>
      </c>
      <c r="L125" s="395">
        <v>2.0</v>
      </c>
      <c r="M125" s="396" t="s">
        <v>123</v>
      </c>
      <c r="N125" s="109" t="s">
        <v>42</v>
      </c>
      <c r="O125" s="109" t="s">
        <v>45</v>
      </c>
      <c r="P125" s="109" t="b">
        <v>1</v>
      </c>
      <c r="Q125" s="109" t="b">
        <v>1</v>
      </c>
      <c r="R125" s="109">
        <v>4900.0</v>
      </c>
      <c r="S125" s="395" t="s">
        <v>169</v>
      </c>
      <c r="T125" s="395">
        <v>2.0</v>
      </c>
      <c r="U125" s="396" t="s">
        <v>123</v>
      </c>
      <c r="V125" s="400" t="b">
        <v>0</v>
      </c>
      <c r="W125" s="400" t="b">
        <v>0</v>
      </c>
      <c r="X125" s="109">
        <v>2700.0</v>
      </c>
      <c r="Y125" s="12"/>
      <c r="Z125" s="12"/>
    </row>
    <row r="126" ht="12.75" customHeight="1">
      <c r="A126" s="390"/>
      <c r="B126" s="387"/>
      <c r="C126" s="99" t="s">
        <v>4709</v>
      </c>
      <c r="D126" s="391">
        <v>32686.0</v>
      </c>
      <c r="E126" s="99"/>
      <c r="F126" s="99" t="s">
        <v>47</v>
      </c>
      <c r="G126" s="99" t="s">
        <v>97</v>
      </c>
      <c r="H126" s="99">
        <v>125.0</v>
      </c>
      <c r="I126" s="99" t="s">
        <v>140</v>
      </c>
      <c r="J126" s="99" t="s">
        <v>76</v>
      </c>
      <c r="K126" s="392" t="s">
        <v>43</v>
      </c>
      <c r="L126" s="392">
        <v>1.0</v>
      </c>
      <c r="M126" s="393" t="s">
        <v>44</v>
      </c>
      <c r="N126" s="99" t="s">
        <v>42</v>
      </c>
      <c r="O126" s="99" t="s">
        <v>45</v>
      </c>
      <c r="P126" s="99" t="b">
        <v>1</v>
      </c>
      <c r="Q126" s="99" t="b">
        <v>1</v>
      </c>
      <c r="R126" s="99">
        <v>1500.0</v>
      </c>
      <c r="S126" s="392" t="s">
        <v>43</v>
      </c>
      <c r="T126" s="392">
        <v>1.0</v>
      </c>
      <c r="U126" s="393" t="s">
        <v>44</v>
      </c>
      <c r="V126" s="99" t="b">
        <v>1</v>
      </c>
      <c r="W126" s="398" t="b">
        <v>0</v>
      </c>
      <c r="X126" s="99">
        <v>2200.0</v>
      </c>
      <c r="Y126" s="12"/>
      <c r="Z126" s="12"/>
    </row>
    <row r="127" ht="12.75" customHeight="1">
      <c r="A127" s="390"/>
      <c r="B127" s="387"/>
      <c r="C127" s="99" t="s">
        <v>4710</v>
      </c>
      <c r="D127" s="391">
        <v>20319.0</v>
      </c>
      <c r="E127" s="99"/>
      <c r="F127" s="99" t="s">
        <v>38</v>
      </c>
      <c r="G127" s="99" t="s">
        <v>39</v>
      </c>
      <c r="H127" s="99">
        <v>2115.3846153846152</v>
      </c>
      <c r="I127" s="99" t="s">
        <v>147</v>
      </c>
      <c r="J127" s="99" t="s">
        <v>135</v>
      </c>
      <c r="K127" s="392" t="s">
        <v>169</v>
      </c>
      <c r="L127" s="392">
        <v>2.0</v>
      </c>
      <c r="M127" s="393" t="s">
        <v>123</v>
      </c>
      <c r="N127" s="99" t="s">
        <v>42</v>
      </c>
      <c r="O127" s="99" t="s">
        <v>45</v>
      </c>
      <c r="P127" s="99" t="b">
        <v>1</v>
      </c>
      <c r="Q127" s="99" t="b">
        <v>1</v>
      </c>
      <c r="R127" s="99">
        <v>3700.0</v>
      </c>
      <c r="S127" s="392" t="s">
        <v>169</v>
      </c>
      <c r="T127" s="392">
        <v>2.0</v>
      </c>
      <c r="U127" s="393" t="s">
        <v>123</v>
      </c>
      <c r="V127" s="99" t="b">
        <v>1</v>
      </c>
      <c r="W127" s="99" t="b">
        <v>1</v>
      </c>
      <c r="X127" s="99">
        <v>2100.0</v>
      </c>
      <c r="Y127" s="12"/>
      <c r="Z127" s="12"/>
    </row>
    <row r="128" ht="12.75" customHeight="1">
      <c r="A128" s="390"/>
      <c r="B128" s="387"/>
      <c r="C128" s="99" t="s">
        <v>4711</v>
      </c>
      <c r="D128" s="391">
        <v>34798.0</v>
      </c>
      <c r="E128" s="99"/>
      <c r="F128" s="99" t="s">
        <v>38</v>
      </c>
      <c r="G128" s="99" t="s">
        <v>52</v>
      </c>
      <c r="H128" s="99">
        <v>260000.0</v>
      </c>
      <c r="I128" s="99" t="s">
        <v>341</v>
      </c>
      <c r="J128" s="99" t="s">
        <v>86</v>
      </c>
      <c r="K128" s="392" t="s">
        <v>43</v>
      </c>
      <c r="L128" s="392">
        <v>1.0</v>
      </c>
      <c r="M128" s="393" t="s">
        <v>44</v>
      </c>
      <c r="N128" s="99" t="s">
        <v>42</v>
      </c>
      <c r="O128" s="99" t="s">
        <v>45</v>
      </c>
      <c r="P128" s="99" t="b">
        <v>1</v>
      </c>
      <c r="Q128" s="99" t="b">
        <v>1</v>
      </c>
      <c r="R128" s="99">
        <v>1600.0</v>
      </c>
      <c r="S128" s="392" t="s">
        <v>43</v>
      </c>
      <c r="T128" s="392">
        <v>1.0</v>
      </c>
      <c r="U128" s="393" t="s">
        <v>44</v>
      </c>
      <c r="V128" s="99" t="b">
        <v>1</v>
      </c>
      <c r="W128" s="399" t="b">
        <v>0</v>
      </c>
      <c r="X128" s="99">
        <v>1600.0</v>
      </c>
      <c r="Y128" s="12"/>
      <c r="Z128" s="12"/>
    </row>
    <row r="129" ht="12.75" customHeight="1">
      <c r="A129" s="390"/>
      <c r="B129" s="387"/>
      <c r="C129" s="99" t="s">
        <v>4712</v>
      </c>
      <c r="D129" s="391">
        <v>27690.0</v>
      </c>
      <c r="E129" s="99"/>
      <c r="F129" s="99" t="s">
        <v>38</v>
      </c>
      <c r="G129" s="99" t="s">
        <v>39</v>
      </c>
      <c r="H129" s="99">
        <v>4230.7692307692305</v>
      </c>
      <c r="I129" s="99" t="s">
        <v>140</v>
      </c>
      <c r="J129" s="99" t="s">
        <v>79</v>
      </c>
      <c r="K129" s="392" t="s">
        <v>169</v>
      </c>
      <c r="L129" s="392">
        <v>2.0</v>
      </c>
      <c r="M129" s="393" t="s">
        <v>123</v>
      </c>
      <c r="N129" s="99" t="s">
        <v>42</v>
      </c>
      <c r="O129" s="99" t="s">
        <v>45</v>
      </c>
      <c r="P129" s="99" t="b">
        <v>1</v>
      </c>
      <c r="Q129" s="99" t="b">
        <v>1</v>
      </c>
      <c r="R129" s="99">
        <v>2200.0</v>
      </c>
      <c r="S129" s="392" t="s">
        <v>169</v>
      </c>
      <c r="T129" s="392">
        <v>2.0</v>
      </c>
      <c r="U129" s="393" t="s">
        <v>123</v>
      </c>
      <c r="V129" s="99" t="b">
        <v>1</v>
      </c>
      <c r="W129" s="99" t="b">
        <v>1</v>
      </c>
      <c r="X129" s="99">
        <v>2300.0</v>
      </c>
      <c r="Y129" s="12"/>
      <c r="Z129" s="12"/>
    </row>
    <row r="130" ht="12.75" customHeight="1">
      <c r="A130" s="390"/>
      <c r="B130" s="387"/>
      <c r="C130" s="99" t="s">
        <v>4713</v>
      </c>
      <c r="D130" s="391">
        <v>15392.0</v>
      </c>
      <c r="E130" s="99"/>
      <c r="F130" s="99" t="s">
        <v>47</v>
      </c>
      <c r="G130" s="99" t="s">
        <v>52</v>
      </c>
      <c r="H130" s="99">
        <v>52000.0</v>
      </c>
      <c r="I130" s="99" t="s">
        <v>3194</v>
      </c>
      <c r="J130" s="99" t="s">
        <v>89</v>
      </c>
      <c r="K130" s="392" t="s">
        <v>43</v>
      </c>
      <c r="L130" s="392">
        <v>1.0</v>
      </c>
      <c r="M130" s="393" t="s">
        <v>44</v>
      </c>
      <c r="N130" s="99" t="s">
        <v>42</v>
      </c>
      <c r="O130" s="99" t="s">
        <v>45</v>
      </c>
      <c r="P130" s="99" t="b">
        <v>1</v>
      </c>
      <c r="Q130" s="99" t="b">
        <v>1</v>
      </c>
      <c r="R130" s="99">
        <v>1600.0</v>
      </c>
      <c r="S130" s="392" t="s">
        <v>43</v>
      </c>
      <c r="T130" s="392">
        <v>1.0</v>
      </c>
      <c r="U130" s="393" t="s">
        <v>44</v>
      </c>
      <c r="V130" s="99" t="b">
        <v>1</v>
      </c>
      <c r="W130" s="399" t="b">
        <v>0</v>
      </c>
      <c r="X130" s="99">
        <v>4500.0</v>
      </c>
      <c r="Y130" s="12"/>
      <c r="Z130" s="12"/>
    </row>
    <row r="131" ht="12.75" customHeight="1">
      <c r="A131" s="390"/>
      <c r="B131" s="387"/>
      <c r="C131" s="99" t="s">
        <v>4714</v>
      </c>
      <c r="D131" s="391">
        <v>32159.0</v>
      </c>
      <c r="E131" s="99"/>
      <c r="F131" s="99" t="s">
        <v>38</v>
      </c>
      <c r="G131" s="99" t="s">
        <v>39</v>
      </c>
      <c r="H131" s="99">
        <v>10576.923076923076</v>
      </c>
      <c r="I131" s="99" t="s">
        <v>336</v>
      </c>
      <c r="J131" s="99" t="s">
        <v>129</v>
      </c>
      <c r="K131" s="392" t="s">
        <v>169</v>
      </c>
      <c r="L131" s="392">
        <v>2.0</v>
      </c>
      <c r="M131" s="393" t="s">
        <v>123</v>
      </c>
      <c r="N131" s="99" t="s">
        <v>42</v>
      </c>
      <c r="O131" s="99" t="s">
        <v>45</v>
      </c>
      <c r="P131" s="99" t="b">
        <v>1</v>
      </c>
      <c r="Q131" s="99" t="b">
        <v>1</v>
      </c>
      <c r="R131" s="99">
        <v>1700.0</v>
      </c>
      <c r="S131" s="392" t="s">
        <v>169</v>
      </c>
      <c r="T131" s="392">
        <v>2.0</v>
      </c>
      <c r="U131" s="393" t="s">
        <v>123</v>
      </c>
      <c r="V131" s="99" t="b">
        <v>1</v>
      </c>
      <c r="W131" s="399" t="b">
        <v>0</v>
      </c>
      <c r="X131" s="99">
        <v>4400.0</v>
      </c>
      <c r="Y131" s="12"/>
      <c r="Z131" s="12"/>
    </row>
    <row r="132" ht="12.75" customHeight="1">
      <c r="A132" s="390"/>
      <c r="B132" s="387"/>
      <c r="C132" s="99" t="s">
        <v>4715</v>
      </c>
      <c r="D132" s="391">
        <v>17047.0</v>
      </c>
      <c r="E132" s="99"/>
      <c r="F132" s="99" t="s">
        <v>38</v>
      </c>
      <c r="G132" s="99" t="s">
        <v>60</v>
      </c>
      <c r="H132" s="99">
        <v>156000.0</v>
      </c>
      <c r="I132" s="99" t="s">
        <v>53</v>
      </c>
      <c r="J132" s="99" t="s">
        <v>181</v>
      </c>
      <c r="K132" s="392" t="s">
        <v>43</v>
      </c>
      <c r="L132" s="392">
        <v>1.0</v>
      </c>
      <c r="M132" s="393" t="s">
        <v>44</v>
      </c>
      <c r="N132" s="99" t="s">
        <v>42</v>
      </c>
      <c r="O132" s="99" t="s">
        <v>45</v>
      </c>
      <c r="P132" s="99" t="b">
        <v>1</v>
      </c>
      <c r="Q132" s="99" t="b">
        <v>1</v>
      </c>
      <c r="R132" s="99">
        <v>2100.0</v>
      </c>
      <c r="S132" s="392" t="s">
        <v>43</v>
      </c>
      <c r="T132" s="392">
        <v>1.0</v>
      </c>
      <c r="U132" s="393" t="s">
        <v>44</v>
      </c>
      <c r="V132" s="99" t="b">
        <v>1</v>
      </c>
      <c r="W132" s="399" t="b">
        <v>0</v>
      </c>
      <c r="X132" s="99">
        <v>2900.0</v>
      </c>
      <c r="Y132" s="12"/>
      <c r="Z132" s="12"/>
    </row>
    <row r="133" ht="12.75" customHeight="1">
      <c r="A133" s="390"/>
      <c r="B133" s="387"/>
      <c r="C133" s="99" t="s">
        <v>4716</v>
      </c>
      <c r="D133" s="391">
        <v>22893.0</v>
      </c>
      <c r="E133" s="99"/>
      <c r="F133" s="99" t="s">
        <v>38</v>
      </c>
      <c r="G133" s="99" t="s">
        <v>52</v>
      </c>
      <c r="H133" s="99">
        <v>208000.0</v>
      </c>
      <c r="I133" s="99" t="s">
        <v>340</v>
      </c>
      <c r="J133" s="99" t="s">
        <v>41</v>
      </c>
      <c r="K133" s="392" t="s">
        <v>169</v>
      </c>
      <c r="L133" s="392">
        <v>2.0</v>
      </c>
      <c r="M133" s="393" t="s">
        <v>123</v>
      </c>
      <c r="N133" s="99" t="s">
        <v>42</v>
      </c>
      <c r="O133" s="99" t="s">
        <v>45</v>
      </c>
      <c r="P133" s="99" t="b">
        <v>1</v>
      </c>
      <c r="Q133" s="99" t="b">
        <v>1</v>
      </c>
      <c r="R133" s="99">
        <v>2900.0</v>
      </c>
      <c r="S133" s="392" t="s">
        <v>169</v>
      </c>
      <c r="T133" s="392">
        <v>2.0</v>
      </c>
      <c r="U133" s="393" t="s">
        <v>123</v>
      </c>
      <c r="V133" s="99" t="b">
        <v>1</v>
      </c>
      <c r="W133" s="399" t="b">
        <v>0</v>
      </c>
      <c r="X133" s="99">
        <v>3300.0</v>
      </c>
      <c r="Y133" s="12"/>
      <c r="Z133" s="12"/>
    </row>
    <row r="134" ht="12.75" customHeight="1">
      <c r="A134" s="390"/>
      <c r="B134" s="387"/>
      <c r="C134" s="99" t="s">
        <v>4717</v>
      </c>
      <c r="D134" s="391">
        <v>35779.0</v>
      </c>
      <c r="E134" s="99"/>
      <c r="F134" s="99" t="s">
        <v>38</v>
      </c>
      <c r="G134" s="99" t="s">
        <v>52</v>
      </c>
      <c r="H134" s="99">
        <v>104000.0</v>
      </c>
      <c r="I134" s="99" t="s">
        <v>155</v>
      </c>
      <c r="J134" s="99" t="s">
        <v>62</v>
      </c>
      <c r="K134" s="392" t="s">
        <v>43</v>
      </c>
      <c r="L134" s="392">
        <v>1.0</v>
      </c>
      <c r="M134" s="393" t="s">
        <v>44</v>
      </c>
      <c r="N134" s="99" t="s">
        <v>42</v>
      </c>
      <c r="O134" s="99" t="s">
        <v>45</v>
      </c>
      <c r="P134" s="99" t="b">
        <v>1</v>
      </c>
      <c r="Q134" s="99" t="b">
        <v>1</v>
      </c>
      <c r="R134" s="99">
        <v>3100.0</v>
      </c>
      <c r="S134" s="392" t="s">
        <v>43</v>
      </c>
      <c r="T134" s="392">
        <v>1.0</v>
      </c>
      <c r="U134" s="393" t="s">
        <v>44</v>
      </c>
      <c r="V134" s="99" t="b">
        <v>1</v>
      </c>
      <c r="W134" s="99" t="b">
        <v>1</v>
      </c>
      <c r="X134" s="99">
        <v>4000.0</v>
      </c>
      <c r="Y134" s="12"/>
      <c r="Z134" s="12"/>
    </row>
    <row r="135" ht="12.75" customHeight="1">
      <c r="A135" s="390"/>
      <c r="B135" s="387"/>
      <c r="C135" s="109" t="s">
        <v>4718</v>
      </c>
      <c r="D135" s="394">
        <v>31296.0</v>
      </c>
      <c r="E135" s="109"/>
      <c r="F135" s="109" t="s">
        <v>38</v>
      </c>
      <c r="G135" s="109" t="s">
        <v>39</v>
      </c>
      <c r="H135" s="109">
        <v>4230.7692307692305</v>
      </c>
      <c r="I135" s="109" t="s">
        <v>98</v>
      </c>
      <c r="J135" s="109" t="s">
        <v>89</v>
      </c>
      <c r="K135" s="395" t="s">
        <v>169</v>
      </c>
      <c r="L135" s="395">
        <v>2.0</v>
      </c>
      <c r="M135" s="396" t="s">
        <v>123</v>
      </c>
      <c r="N135" s="109" t="s">
        <v>42</v>
      </c>
      <c r="O135" s="109" t="s">
        <v>45</v>
      </c>
      <c r="P135" s="109" t="b">
        <v>1</v>
      </c>
      <c r="Q135" s="109" t="b">
        <v>1</v>
      </c>
      <c r="R135" s="109">
        <v>1800.0</v>
      </c>
      <c r="S135" s="395" t="s">
        <v>169</v>
      </c>
      <c r="T135" s="395">
        <v>2.0</v>
      </c>
      <c r="U135" s="396" t="s">
        <v>123</v>
      </c>
      <c r="V135" s="109" t="b">
        <v>1</v>
      </c>
      <c r="W135" s="400" t="b">
        <v>0</v>
      </c>
      <c r="X135" s="109">
        <v>2100.0</v>
      </c>
      <c r="Y135" s="12"/>
      <c r="Z135" s="12"/>
    </row>
    <row r="136" ht="12.75" customHeight="1">
      <c r="A136" s="390"/>
      <c r="B136" s="387"/>
      <c r="C136" s="99" t="s">
        <v>4719</v>
      </c>
      <c r="D136" s="391">
        <v>30672.0</v>
      </c>
      <c r="E136" s="99"/>
      <c r="F136" s="99" t="s">
        <v>38</v>
      </c>
      <c r="G136" s="99" t="s">
        <v>39</v>
      </c>
      <c r="H136" s="99">
        <v>2115.3846153846152</v>
      </c>
      <c r="I136" s="99" t="s">
        <v>336</v>
      </c>
      <c r="J136" s="99" t="s">
        <v>73</v>
      </c>
      <c r="K136" s="392" t="s">
        <v>43</v>
      </c>
      <c r="L136" s="392">
        <v>1.0</v>
      </c>
      <c r="M136" s="393" t="s">
        <v>44</v>
      </c>
      <c r="N136" s="99" t="s">
        <v>42</v>
      </c>
      <c r="O136" s="99" t="s">
        <v>45</v>
      </c>
      <c r="P136" s="99" t="b">
        <v>1</v>
      </c>
      <c r="Q136" s="99" t="b">
        <v>1</v>
      </c>
      <c r="R136" s="99">
        <v>3800.0</v>
      </c>
      <c r="S136" s="392" t="s">
        <v>43</v>
      </c>
      <c r="T136" s="392">
        <v>1.0</v>
      </c>
      <c r="U136" s="393" t="s">
        <v>44</v>
      </c>
      <c r="V136" s="99" t="b">
        <v>1</v>
      </c>
      <c r="W136" s="398" t="b">
        <v>0</v>
      </c>
      <c r="X136" s="99">
        <v>4800.0</v>
      </c>
      <c r="Y136" s="12"/>
      <c r="Z136" s="12"/>
    </row>
    <row r="137" ht="12.75" customHeight="1">
      <c r="A137" s="390"/>
      <c r="B137" s="387"/>
      <c r="C137" s="99" t="s">
        <v>4720</v>
      </c>
      <c r="D137" s="391">
        <v>23714.0</v>
      </c>
      <c r="E137" s="99"/>
      <c r="F137" s="99" t="s">
        <v>38</v>
      </c>
      <c r="G137" s="99" t="s">
        <v>97</v>
      </c>
      <c r="H137" s="99">
        <v>25.0</v>
      </c>
      <c r="I137" s="99" t="s">
        <v>121</v>
      </c>
      <c r="J137" s="99" t="s">
        <v>62</v>
      </c>
      <c r="K137" s="392" t="s">
        <v>169</v>
      </c>
      <c r="L137" s="392">
        <v>2.0</v>
      </c>
      <c r="M137" s="393" t="s">
        <v>123</v>
      </c>
      <c r="N137" s="99" t="s">
        <v>42</v>
      </c>
      <c r="O137" s="99" t="s">
        <v>45</v>
      </c>
      <c r="P137" s="99" t="b">
        <v>1</v>
      </c>
      <c r="Q137" s="99" t="b">
        <v>1</v>
      </c>
      <c r="R137" s="99">
        <v>4200.0</v>
      </c>
      <c r="S137" s="392" t="s">
        <v>169</v>
      </c>
      <c r="T137" s="392">
        <v>2.0</v>
      </c>
      <c r="U137" s="393" t="s">
        <v>123</v>
      </c>
      <c r="V137" s="99" t="b">
        <v>1</v>
      </c>
      <c r="W137" s="99" t="b">
        <v>1</v>
      </c>
      <c r="X137" s="99">
        <v>3600.0</v>
      </c>
      <c r="Y137" s="12"/>
      <c r="Z137" s="12"/>
    </row>
    <row r="138" ht="12.75" customHeight="1">
      <c r="A138" s="390"/>
      <c r="B138" s="387"/>
      <c r="C138" s="99" t="s">
        <v>4721</v>
      </c>
      <c r="D138" s="391">
        <v>21726.0</v>
      </c>
      <c r="E138" s="99"/>
      <c r="F138" s="99" t="s">
        <v>38</v>
      </c>
      <c r="G138" s="99" t="s">
        <v>52</v>
      </c>
      <c r="H138" s="99">
        <v>52000.0</v>
      </c>
      <c r="I138" s="99" t="s">
        <v>69</v>
      </c>
      <c r="J138" s="99" t="s">
        <v>73</v>
      </c>
      <c r="K138" s="392" t="s">
        <v>43</v>
      </c>
      <c r="L138" s="392">
        <v>1.0</v>
      </c>
      <c r="M138" s="393" t="s">
        <v>44</v>
      </c>
      <c r="N138" s="99" t="s">
        <v>42</v>
      </c>
      <c r="O138" s="99" t="s">
        <v>45</v>
      </c>
      <c r="P138" s="99" t="b">
        <v>1</v>
      </c>
      <c r="Q138" s="99" t="b">
        <v>1</v>
      </c>
      <c r="R138" s="99">
        <v>1500.0</v>
      </c>
      <c r="S138" s="392" t="s">
        <v>43</v>
      </c>
      <c r="T138" s="392">
        <v>1.0</v>
      </c>
      <c r="U138" s="393" t="s">
        <v>44</v>
      </c>
      <c r="V138" s="99" t="b">
        <v>1</v>
      </c>
      <c r="W138" s="399" t="b">
        <v>0</v>
      </c>
      <c r="X138" s="99">
        <v>3800.0</v>
      </c>
      <c r="Y138" s="12"/>
      <c r="Z138" s="12"/>
    </row>
    <row r="139" ht="12.75" customHeight="1">
      <c r="A139" s="390"/>
      <c r="B139" s="387"/>
      <c r="C139" s="99" t="s">
        <v>4722</v>
      </c>
      <c r="D139" s="391">
        <v>24930.0</v>
      </c>
      <c r="E139" s="99"/>
      <c r="F139" s="99" t="s">
        <v>38</v>
      </c>
      <c r="G139" s="99" t="s">
        <v>39</v>
      </c>
      <c r="H139" s="99">
        <v>2115.3846153846152</v>
      </c>
      <c r="I139" s="99" t="s">
        <v>98</v>
      </c>
      <c r="J139" s="99" t="s">
        <v>181</v>
      </c>
      <c r="K139" s="392" t="s">
        <v>169</v>
      </c>
      <c r="L139" s="392">
        <v>2.0</v>
      </c>
      <c r="M139" s="393" t="s">
        <v>123</v>
      </c>
      <c r="N139" s="99" t="s">
        <v>42</v>
      </c>
      <c r="O139" s="99" t="s">
        <v>45</v>
      </c>
      <c r="P139" s="99" t="b">
        <v>1</v>
      </c>
      <c r="Q139" s="99" t="b">
        <v>1</v>
      </c>
      <c r="R139" s="99">
        <v>4000.0</v>
      </c>
      <c r="S139" s="392" t="s">
        <v>169</v>
      </c>
      <c r="T139" s="392">
        <v>2.0</v>
      </c>
      <c r="U139" s="393" t="s">
        <v>123</v>
      </c>
      <c r="V139" s="99" t="b">
        <v>1</v>
      </c>
      <c r="W139" s="99" t="b">
        <v>1</v>
      </c>
      <c r="X139" s="99">
        <v>2400.0</v>
      </c>
      <c r="Y139" s="12"/>
      <c r="Z139" s="12"/>
    </row>
    <row r="140" ht="12.75" customHeight="1">
      <c r="A140" s="390"/>
      <c r="B140" s="387"/>
      <c r="C140" s="99" t="s">
        <v>4723</v>
      </c>
      <c r="D140" s="391">
        <v>18297.0</v>
      </c>
      <c r="E140" s="99"/>
      <c r="F140" s="99" t="s">
        <v>38</v>
      </c>
      <c r="G140" s="99" t="s">
        <v>52</v>
      </c>
      <c r="H140" s="99">
        <v>260000.0</v>
      </c>
      <c r="I140" s="99" t="s">
        <v>61</v>
      </c>
      <c r="J140" s="99" t="s">
        <v>86</v>
      </c>
      <c r="K140" s="392" t="s">
        <v>43</v>
      </c>
      <c r="L140" s="392">
        <v>1.0</v>
      </c>
      <c r="M140" s="393" t="s">
        <v>44</v>
      </c>
      <c r="N140" s="99" t="s">
        <v>42</v>
      </c>
      <c r="O140" s="99" t="s">
        <v>45</v>
      </c>
      <c r="P140" s="99" t="b">
        <v>1</v>
      </c>
      <c r="Q140" s="99" t="b">
        <v>1</v>
      </c>
      <c r="R140" s="99">
        <v>4500.0</v>
      </c>
      <c r="S140" s="392" t="s">
        <v>43</v>
      </c>
      <c r="T140" s="392">
        <v>1.0</v>
      </c>
      <c r="U140" s="393" t="s">
        <v>44</v>
      </c>
      <c r="V140" s="99" t="b">
        <v>1</v>
      </c>
      <c r="W140" s="399" t="b">
        <v>0</v>
      </c>
      <c r="X140" s="99">
        <v>2000.0</v>
      </c>
      <c r="Y140" s="12"/>
      <c r="Z140" s="12"/>
    </row>
    <row r="141" ht="12.75" customHeight="1">
      <c r="A141" s="390"/>
      <c r="B141" s="387"/>
      <c r="C141" s="99" t="s">
        <v>4724</v>
      </c>
      <c r="D141" s="391">
        <v>18033.0</v>
      </c>
      <c r="E141" s="99"/>
      <c r="F141" s="99" t="s">
        <v>38</v>
      </c>
      <c r="G141" s="99" t="s">
        <v>39</v>
      </c>
      <c r="H141" s="99">
        <v>8461.538461538461</v>
      </c>
      <c r="I141" s="99" t="s">
        <v>98</v>
      </c>
      <c r="J141" s="99" t="s">
        <v>181</v>
      </c>
      <c r="K141" s="392" t="s">
        <v>169</v>
      </c>
      <c r="L141" s="392">
        <v>2.0</v>
      </c>
      <c r="M141" s="393" t="s">
        <v>123</v>
      </c>
      <c r="N141" s="99" t="s">
        <v>42</v>
      </c>
      <c r="O141" s="99" t="s">
        <v>45</v>
      </c>
      <c r="P141" s="99" t="b">
        <v>1</v>
      </c>
      <c r="Q141" s="99" t="b">
        <v>1</v>
      </c>
      <c r="R141" s="99">
        <v>1900.0</v>
      </c>
      <c r="S141" s="392" t="s">
        <v>169</v>
      </c>
      <c r="T141" s="392">
        <v>2.0</v>
      </c>
      <c r="U141" s="393" t="s">
        <v>123</v>
      </c>
      <c r="V141" s="99" t="b">
        <v>1</v>
      </c>
      <c r="W141" s="99" t="b">
        <v>1</v>
      </c>
      <c r="X141" s="99">
        <v>4800.0</v>
      </c>
      <c r="Y141" s="12"/>
      <c r="Z141" s="12"/>
    </row>
    <row r="142" ht="12.75" customHeight="1">
      <c r="A142" s="390"/>
      <c r="B142" s="387"/>
      <c r="C142" s="99" t="s">
        <v>4725</v>
      </c>
      <c r="D142" s="391">
        <v>17251.0</v>
      </c>
      <c r="E142" s="99"/>
      <c r="F142" s="99" t="s">
        <v>47</v>
      </c>
      <c r="G142" s="99" t="s">
        <v>39</v>
      </c>
      <c r="H142" s="99">
        <v>10576.923076923076</v>
      </c>
      <c r="I142" s="99" t="s">
        <v>83</v>
      </c>
      <c r="J142" s="99" t="s">
        <v>73</v>
      </c>
      <c r="K142" s="392" t="s">
        <v>43</v>
      </c>
      <c r="L142" s="392">
        <v>1.0</v>
      </c>
      <c r="M142" s="393" t="s">
        <v>44</v>
      </c>
      <c r="N142" s="99" t="s">
        <v>42</v>
      </c>
      <c r="O142" s="99" t="s">
        <v>45</v>
      </c>
      <c r="P142" s="99" t="b">
        <v>1</v>
      </c>
      <c r="Q142" s="99" t="b">
        <v>1</v>
      </c>
      <c r="R142" s="99">
        <v>2700.0</v>
      </c>
      <c r="S142" s="392" t="s">
        <v>43</v>
      </c>
      <c r="T142" s="392">
        <v>1.0</v>
      </c>
      <c r="U142" s="393" t="s">
        <v>44</v>
      </c>
      <c r="V142" s="99" t="b">
        <v>1</v>
      </c>
      <c r="W142" s="399" t="b">
        <v>0</v>
      </c>
      <c r="X142" s="99">
        <v>4500.0</v>
      </c>
      <c r="Y142" s="12"/>
      <c r="Z142" s="12"/>
    </row>
    <row r="143" ht="12.75" customHeight="1">
      <c r="A143" s="390"/>
      <c r="B143" s="387"/>
      <c r="C143" s="99" t="s">
        <v>4726</v>
      </c>
      <c r="D143" s="391">
        <v>25234.0</v>
      </c>
      <c r="E143" s="99"/>
      <c r="F143" s="99" t="s">
        <v>47</v>
      </c>
      <c r="G143" s="99" t="s">
        <v>97</v>
      </c>
      <c r="H143" s="99">
        <v>50.0</v>
      </c>
      <c r="I143" s="99" t="s">
        <v>210</v>
      </c>
      <c r="J143" s="99" t="s">
        <v>62</v>
      </c>
      <c r="K143" s="392" t="s">
        <v>169</v>
      </c>
      <c r="L143" s="392">
        <v>2.0</v>
      </c>
      <c r="M143" s="393" t="s">
        <v>123</v>
      </c>
      <c r="N143" s="99" t="s">
        <v>42</v>
      </c>
      <c r="O143" s="99" t="s">
        <v>45</v>
      </c>
      <c r="P143" s="99" t="b">
        <v>1</v>
      </c>
      <c r="Q143" s="99" t="b">
        <v>1</v>
      </c>
      <c r="R143" s="99">
        <v>3600.0</v>
      </c>
      <c r="S143" s="392" t="s">
        <v>169</v>
      </c>
      <c r="T143" s="392">
        <v>2.0</v>
      </c>
      <c r="U143" s="393" t="s">
        <v>123</v>
      </c>
      <c r="V143" s="99" t="b">
        <v>1</v>
      </c>
      <c r="W143" s="399" t="b">
        <v>0</v>
      </c>
      <c r="X143" s="99">
        <v>3100.0</v>
      </c>
      <c r="Y143" s="12"/>
      <c r="Z143" s="12"/>
    </row>
    <row r="144" ht="12.75" customHeight="1">
      <c r="A144" s="390"/>
      <c r="B144" s="387"/>
      <c r="C144" s="99" t="s">
        <v>4727</v>
      </c>
      <c r="D144" s="391">
        <v>22662.0</v>
      </c>
      <c r="E144" s="99"/>
      <c r="F144" s="99" t="s">
        <v>47</v>
      </c>
      <c r="G144" s="99" t="s">
        <v>39</v>
      </c>
      <c r="H144" s="99">
        <v>10576.923076923076</v>
      </c>
      <c r="I144" s="99" t="s">
        <v>121</v>
      </c>
      <c r="J144" s="99" t="s">
        <v>89</v>
      </c>
      <c r="K144" s="392" t="s">
        <v>43</v>
      </c>
      <c r="L144" s="392">
        <v>1.0</v>
      </c>
      <c r="M144" s="393" t="s">
        <v>44</v>
      </c>
      <c r="N144" s="99" t="s">
        <v>42</v>
      </c>
      <c r="O144" s="99" t="s">
        <v>45</v>
      </c>
      <c r="P144" s="99" t="b">
        <v>1</v>
      </c>
      <c r="Q144" s="99" t="b">
        <v>1</v>
      </c>
      <c r="R144" s="99">
        <v>2200.0</v>
      </c>
      <c r="S144" s="392" t="s">
        <v>43</v>
      </c>
      <c r="T144" s="392">
        <v>1.0</v>
      </c>
      <c r="U144" s="393" t="s">
        <v>44</v>
      </c>
      <c r="V144" s="99" t="b">
        <v>1</v>
      </c>
      <c r="W144" s="99" t="b">
        <v>1</v>
      </c>
      <c r="X144" s="99">
        <v>1500.0</v>
      </c>
      <c r="Y144" s="12"/>
      <c r="Z144" s="12"/>
    </row>
    <row r="145" ht="12.75" customHeight="1">
      <c r="A145" s="390"/>
      <c r="B145" s="387"/>
      <c r="C145" s="109" t="s">
        <v>4728</v>
      </c>
      <c r="D145" s="394">
        <v>37348.0</v>
      </c>
      <c r="E145" s="109"/>
      <c r="F145" s="109" t="s">
        <v>38</v>
      </c>
      <c r="G145" s="109" t="s">
        <v>39</v>
      </c>
      <c r="H145" s="109">
        <v>10576.923076923076</v>
      </c>
      <c r="I145" s="109" t="s">
        <v>95</v>
      </c>
      <c r="J145" s="109" t="s">
        <v>161</v>
      </c>
      <c r="K145" s="395" t="s">
        <v>169</v>
      </c>
      <c r="L145" s="395">
        <v>2.0</v>
      </c>
      <c r="M145" s="396" t="s">
        <v>123</v>
      </c>
      <c r="N145" s="109" t="s">
        <v>42</v>
      </c>
      <c r="O145" s="109" t="s">
        <v>45</v>
      </c>
      <c r="P145" s="109" t="b">
        <v>1</v>
      </c>
      <c r="Q145" s="109" t="b">
        <v>1</v>
      </c>
      <c r="R145" s="109">
        <v>4400.0</v>
      </c>
      <c r="S145" s="395" t="s">
        <v>169</v>
      </c>
      <c r="T145" s="395">
        <v>2.0</v>
      </c>
      <c r="U145" s="396" t="s">
        <v>123</v>
      </c>
      <c r="V145" s="109" t="b">
        <v>1</v>
      </c>
      <c r="W145" s="400" t="b">
        <v>0</v>
      </c>
      <c r="X145" s="109">
        <v>2500.0</v>
      </c>
      <c r="Y145" s="12"/>
      <c r="Z145" s="12"/>
    </row>
    <row r="146" ht="12.75" customHeight="1">
      <c r="A146" s="390"/>
      <c r="B146" s="387"/>
      <c r="C146" s="99" t="s">
        <v>4729</v>
      </c>
      <c r="D146" s="391">
        <v>20305.0</v>
      </c>
      <c r="E146" s="99"/>
      <c r="F146" s="99" t="s">
        <v>38</v>
      </c>
      <c r="G146" s="99" t="s">
        <v>39</v>
      </c>
      <c r="H146" s="99">
        <v>6346.153846153847</v>
      </c>
      <c r="I146" s="99" t="s">
        <v>95</v>
      </c>
      <c r="J146" s="99" t="s">
        <v>62</v>
      </c>
      <c r="K146" s="392" t="s">
        <v>43</v>
      </c>
      <c r="L146" s="392">
        <v>1.0</v>
      </c>
      <c r="M146" s="393" t="s">
        <v>44</v>
      </c>
      <c r="N146" s="99" t="s">
        <v>42</v>
      </c>
      <c r="O146" s="99" t="s">
        <v>45</v>
      </c>
      <c r="P146" s="99" t="b">
        <v>1</v>
      </c>
      <c r="Q146" s="99" t="b">
        <v>1</v>
      </c>
      <c r="R146" s="99">
        <v>2400.0</v>
      </c>
      <c r="S146" s="392" t="s">
        <v>43</v>
      </c>
      <c r="T146" s="392">
        <v>1.0</v>
      </c>
      <c r="U146" s="393" t="s">
        <v>44</v>
      </c>
      <c r="V146" s="99" t="b">
        <v>1</v>
      </c>
      <c r="W146" s="99" t="b">
        <v>1</v>
      </c>
      <c r="X146" s="99">
        <v>3100.0</v>
      </c>
      <c r="Y146" s="12"/>
      <c r="Z146" s="12"/>
    </row>
    <row r="147" ht="12.75" customHeight="1">
      <c r="A147" s="390"/>
      <c r="B147" s="387"/>
      <c r="C147" s="99" t="s">
        <v>4730</v>
      </c>
      <c r="D147" s="391">
        <v>20923.0</v>
      </c>
      <c r="E147" s="99"/>
      <c r="F147" s="99" t="s">
        <v>47</v>
      </c>
      <c r="G147" s="99" t="s">
        <v>52</v>
      </c>
      <c r="H147" s="99">
        <v>260000.0</v>
      </c>
      <c r="I147" s="99" t="s">
        <v>157</v>
      </c>
      <c r="J147" s="99" t="s">
        <v>112</v>
      </c>
      <c r="K147" s="392" t="s">
        <v>169</v>
      </c>
      <c r="L147" s="392">
        <v>2.0</v>
      </c>
      <c r="M147" s="393" t="s">
        <v>123</v>
      </c>
      <c r="N147" s="99" t="s">
        <v>42</v>
      </c>
      <c r="O147" s="99" t="s">
        <v>45</v>
      </c>
      <c r="P147" s="99" t="b">
        <v>1</v>
      </c>
      <c r="Q147" s="99" t="b">
        <v>1</v>
      </c>
      <c r="R147" s="99">
        <v>4700.0</v>
      </c>
      <c r="S147" s="392" t="s">
        <v>169</v>
      </c>
      <c r="T147" s="392">
        <v>2.0</v>
      </c>
      <c r="U147" s="393" t="s">
        <v>123</v>
      </c>
      <c r="V147" s="99" t="b">
        <v>1</v>
      </c>
      <c r="W147" s="99" t="b">
        <v>1</v>
      </c>
      <c r="X147" s="99">
        <v>4400.0</v>
      </c>
      <c r="Y147" s="12"/>
      <c r="Z147" s="12"/>
    </row>
    <row r="148" ht="12.75" customHeight="1">
      <c r="A148" s="390"/>
      <c r="B148" s="387"/>
      <c r="C148" s="99" t="s">
        <v>4731</v>
      </c>
      <c r="D148" s="391">
        <v>20442.0</v>
      </c>
      <c r="E148" s="99"/>
      <c r="F148" s="99" t="s">
        <v>38</v>
      </c>
      <c r="G148" s="99" t="s">
        <v>52</v>
      </c>
      <c r="H148" s="99">
        <v>52000.0</v>
      </c>
      <c r="I148" s="99" t="s">
        <v>109</v>
      </c>
      <c r="J148" s="99" t="s">
        <v>79</v>
      </c>
      <c r="K148" s="392" t="s">
        <v>43</v>
      </c>
      <c r="L148" s="392">
        <v>1.0</v>
      </c>
      <c r="M148" s="393" t="s">
        <v>44</v>
      </c>
      <c r="N148" s="99" t="s">
        <v>42</v>
      </c>
      <c r="O148" s="99" t="s">
        <v>45</v>
      </c>
      <c r="P148" s="99" t="b">
        <v>1</v>
      </c>
      <c r="Q148" s="99" t="b">
        <v>1</v>
      </c>
      <c r="R148" s="99">
        <v>4600.0</v>
      </c>
      <c r="S148" s="392" t="s">
        <v>43</v>
      </c>
      <c r="T148" s="392">
        <v>1.0</v>
      </c>
      <c r="U148" s="393" t="s">
        <v>44</v>
      </c>
      <c r="V148" s="99" t="b">
        <v>1</v>
      </c>
      <c r="W148" s="99" t="b">
        <v>1</v>
      </c>
      <c r="X148" s="99">
        <v>1700.0</v>
      </c>
      <c r="Y148" s="12"/>
      <c r="Z148" s="12"/>
    </row>
    <row r="149" ht="12.75" customHeight="1">
      <c r="A149" s="390"/>
      <c r="B149" s="387"/>
      <c r="C149" s="99" t="s">
        <v>4732</v>
      </c>
      <c r="D149" s="391">
        <v>23289.0</v>
      </c>
      <c r="E149" s="99"/>
      <c r="F149" s="99" t="s">
        <v>38</v>
      </c>
      <c r="G149" s="99" t="s">
        <v>97</v>
      </c>
      <c r="H149" s="99">
        <v>75.0</v>
      </c>
      <c r="I149" s="99" t="s">
        <v>53</v>
      </c>
      <c r="J149" s="99" t="s">
        <v>143</v>
      </c>
      <c r="K149" s="392" t="s">
        <v>169</v>
      </c>
      <c r="L149" s="392">
        <v>2.0</v>
      </c>
      <c r="M149" s="393" t="s">
        <v>123</v>
      </c>
      <c r="N149" s="99" t="s">
        <v>42</v>
      </c>
      <c r="O149" s="99" t="s">
        <v>45</v>
      </c>
      <c r="P149" s="99" t="b">
        <v>1</v>
      </c>
      <c r="Q149" s="99" t="b">
        <v>1</v>
      </c>
      <c r="R149" s="99">
        <v>3600.0</v>
      </c>
      <c r="S149" s="392" t="s">
        <v>169</v>
      </c>
      <c r="T149" s="392">
        <v>2.0</v>
      </c>
      <c r="U149" s="393" t="s">
        <v>123</v>
      </c>
      <c r="V149" s="99" t="b">
        <v>1</v>
      </c>
      <c r="W149" s="99" t="b">
        <v>1</v>
      </c>
      <c r="X149" s="99">
        <v>2900.0</v>
      </c>
      <c r="Y149" s="12"/>
      <c r="Z149" s="12"/>
    </row>
    <row r="150" ht="12.75" customHeight="1">
      <c r="A150" s="390"/>
      <c r="B150" s="387"/>
      <c r="C150" s="99" t="s">
        <v>4733</v>
      </c>
      <c r="D150" s="391">
        <v>31607.0</v>
      </c>
      <c r="E150" s="99"/>
      <c r="F150" s="99" t="s">
        <v>38</v>
      </c>
      <c r="G150" s="99" t="s">
        <v>52</v>
      </c>
      <c r="H150" s="99">
        <v>104000.0</v>
      </c>
      <c r="I150" s="99" t="s">
        <v>67</v>
      </c>
      <c r="J150" s="99" t="s">
        <v>326</v>
      </c>
      <c r="K150" s="392" t="s">
        <v>43</v>
      </c>
      <c r="L150" s="392">
        <v>1.0</v>
      </c>
      <c r="M150" s="393" t="s">
        <v>44</v>
      </c>
      <c r="N150" s="99" t="s">
        <v>42</v>
      </c>
      <c r="O150" s="99" t="s">
        <v>45</v>
      </c>
      <c r="P150" s="99" t="b">
        <v>1</v>
      </c>
      <c r="Q150" s="99" t="b">
        <v>1</v>
      </c>
      <c r="R150" s="99">
        <v>3900.0</v>
      </c>
      <c r="S150" s="392" t="s">
        <v>43</v>
      </c>
      <c r="T150" s="392">
        <v>1.0</v>
      </c>
      <c r="U150" s="393" t="s">
        <v>44</v>
      </c>
      <c r="V150" s="99" t="b">
        <v>1</v>
      </c>
      <c r="W150" s="99" t="b">
        <v>1</v>
      </c>
      <c r="X150" s="99">
        <v>4200.0</v>
      </c>
      <c r="Y150" s="12"/>
      <c r="Z150" s="12"/>
    </row>
    <row r="151" ht="12.75" customHeight="1">
      <c r="A151" s="390"/>
      <c r="B151" s="387"/>
      <c r="C151" s="99" t="s">
        <v>4734</v>
      </c>
      <c r="D151" s="391">
        <v>18717.0</v>
      </c>
      <c r="E151" s="99"/>
      <c r="F151" s="99" t="s">
        <v>47</v>
      </c>
      <c r="G151" s="99" t="s">
        <v>52</v>
      </c>
      <c r="H151" s="99">
        <v>208000.0</v>
      </c>
      <c r="I151" s="99" t="s">
        <v>67</v>
      </c>
      <c r="J151" s="99" t="s">
        <v>76</v>
      </c>
      <c r="K151" s="392" t="s">
        <v>169</v>
      </c>
      <c r="L151" s="392">
        <v>2.0</v>
      </c>
      <c r="M151" s="393" t="s">
        <v>123</v>
      </c>
      <c r="N151" s="99" t="s">
        <v>42</v>
      </c>
      <c r="O151" s="99" t="s">
        <v>45</v>
      </c>
      <c r="P151" s="99" t="b">
        <v>1</v>
      </c>
      <c r="Q151" s="99" t="b">
        <v>1</v>
      </c>
      <c r="R151" s="99">
        <v>3600.0</v>
      </c>
      <c r="S151" s="392" t="s">
        <v>169</v>
      </c>
      <c r="T151" s="392">
        <v>2.0</v>
      </c>
      <c r="U151" s="393" t="s">
        <v>123</v>
      </c>
      <c r="V151" s="99" t="b">
        <v>1</v>
      </c>
      <c r="W151" s="99" t="b">
        <v>1</v>
      </c>
      <c r="X151" s="99">
        <v>4500.0</v>
      </c>
      <c r="Y151" s="12"/>
      <c r="Z151" s="12"/>
    </row>
    <row r="152" ht="12.75" customHeight="1">
      <c r="A152" s="390"/>
      <c r="B152" s="387"/>
      <c r="C152" s="99" t="s">
        <v>4735</v>
      </c>
      <c r="D152" s="391">
        <v>32246.0</v>
      </c>
      <c r="E152" s="99"/>
      <c r="F152" s="99" t="s">
        <v>38</v>
      </c>
      <c r="G152" s="99" t="s">
        <v>60</v>
      </c>
      <c r="H152" s="99">
        <v>156000.0</v>
      </c>
      <c r="I152" s="99" t="s">
        <v>343</v>
      </c>
      <c r="J152" s="99" t="s">
        <v>41</v>
      </c>
      <c r="K152" s="392" t="s">
        <v>43</v>
      </c>
      <c r="L152" s="392">
        <v>1.0</v>
      </c>
      <c r="M152" s="393" t="s">
        <v>44</v>
      </c>
      <c r="N152" s="99" t="s">
        <v>42</v>
      </c>
      <c r="O152" s="99" t="s">
        <v>45</v>
      </c>
      <c r="P152" s="99" t="b">
        <v>1</v>
      </c>
      <c r="Q152" s="99" t="b">
        <v>1</v>
      </c>
      <c r="R152" s="99">
        <v>3900.0</v>
      </c>
      <c r="S152" s="392" t="s">
        <v>43</v>
      </c>
      <c r="T152" s="392">
        <v>1.0</v>
      </c>
      <c r="U152" s="393" t="s">
        <v>44</v>
      </c>
      <c r="V152" s="99" t="b">
        <v>1</v>
      </c>
      <c r="W152" s="99" t="b">
        <v>1</v>
      </c>
      <c r="X152" s="99">
        <v>1900.0</v>
      </c>
      <c r="Y152" s="12"/>
      <c r="Z152" s="12"/>
    </row>
    <row r="153" ht="12.75" customHeight="1">
      <c r="A153" s="390"/>
      <c r="B153" s="387"/>
      <c r="C153" s="99" t="s">
        <v>4736</v>
      </c>
      <c r="D153" s="391">
        <v>32162.0</v>
      </c>
      <c r="E153" s="99"/>
      <c r="F153" s="99" t="s">
        <v>38</v>
      </c>
      <c r="G153" s="99" t="s">
        <v>39</v>
      </c>
      <c r="H153" s="99">
        <v>2115.3846153846152</v>
      </c>
      <c r="I153" s="99" t="s">
        <v>116</v>
      </c>
      <c r="J153" s="99" t="s">
        <v>99</v>
      </c>
      <c r="K153" s="392" t="s">
        <v>169</v>
      </c>
      <c r="L153" s="392">
        <v>2.0</v>
      </c>
      <c r="M153" s="393" t="s">
        <v>123</v>
      </c>
      <c r="N153" s="99" t="s">
        <v>42</v>
      </c>
      <c r="O153" s="99" t="s">
        <v>45</v>
      </c>
      <c r="P153" s="99" t="b">
        <v>1</v>
      </c>
      <c r="Q153" s="99" t="b">
        <v>1</v>
      </c>
      <c r="R153" s="99">
        <v>2900.0</v>
      </c>
      <c r="S153" s="392" t="s">
        <v>169</v>
      </c>
      <c r="T153" s="392">
        <v>2.0</v>
      </c>
      <c r="U153" s="393" t="s">
        <v>123</v>
      </c>
      <c r="V153" s="99" t="b">
        <v>1</v>
      </c>
      <c r="W153" s="99" t="b">
        <v>1</v>
      </c>
      <c r="X153" s="99">
        <v>3700.0</v>
      </c>
      <c r="Y153" s="12"/>
      <c r="Z153" s="12"/>
    </row>
    <row r="154" ht="12.75" customHeight="1">
      <c r="A154" s="390"/>
      <c r="B154" s="387"/>
      <c r="C154" s="99" t="s">
        <v>4737</v>
      </c>
      <c r="D154" s="391">
        <v>37278.0</v>
      </c>
      <c r="E154" s="99"/>
      <c r="F154" s="99" t="s">
        <v>47</v>
      </c>
      <c r="G154" s="99" t="s">
        <v>52</v>
      </c>
      <c r="H154" s="99">
        <v>52000.0</v>
      </c>
      <c r="I154" s="99" t="s">
        <v>49</v>
      </c>
      <c r="J154" s="99" t="s">
        <v>3191</v>
      </c>
      <c r="K154" s="392" t="s">
        <v>43</v>
      </c>
      <c r="L154" s="392">
        <v>1.0</v>
      </c>
      <c r="M154" s="393" t="s">
        <v>44</v>
      </c>
      <c r="N154" s="99" t="s">
        <v>42</v>
      </c>
      <c r="O154" s="99" t="s">
        <v>45</v>
      </c>
      <c r="P154" s="99" t="b">
        <v>1</v>
      </c>
      <c r="Q154" s="99" t="b">
        <v>1</v>
      </c>
      <c r="R154" s="99">
        <v>4400.0</v>
      </c>
      <c r="S154" s="392" t="s">
        <v>43</v>
      </c>
      <c r="T154" s="392">
        <v>1.0</v>
      </c>
      <c r="U154" s="393" t="s">
        <v>44</v>
      </c>
      <c r="V154" s="99" t="b">
        <v>1</v>
      </c>
      <c r="W154" s="99" t="b">
        <v>1</v>
      </c>
      <c r="X154" s="99">
        <v>4100.0</v>
      </c>
      <c r="Y154" s="12"/>
      <c r="Z154" s="12"/>
    </row>
    <row r="155" ht="12.75" customHeight="1">
      <c r="A155" s="390"/>
      <c r="B155" s="387"/>
      <c r="C155" s="109" t="s">
        <v>4738</v>
      </c>
      <c r="D155" s="394">
        <v>35162.0</v>
      </c>
      <c r="E155" s="109"/>
      <c r="F155" s="109" t="s">
        <v>38</v>
      </c>
      <c r="G155" s="109" t="s">
        <v>52</v>
      </c>
      <c r="H155" s="109">
        <v>260000.0</v>
      </c>
      <c r="I155" s="109" t="s">
        <v>95</v>
      </c>
      <c r="J155" s="109" t="s">
        <v>62</v>
      </c>
      <c r="K155" s="395" t="s">
        <v>169</v>
      </c>
      <c r="L155" s="395">
        <v>2.0</v>
      </c>
      <c r="M155" s="396" t="s">
        <v>123</v>
      </c>
      <c r="N155" s="109" t="s">
        <v>42</v>
      </c>
      <c r="O155" s="109" t="s">
        <v>45</v>
      </c>
      <c r="P155" s="109" t="b">
        <v>1</v>
      </c>
      <c r="Q155" s="109" t="b">
        <v>1</v>
      </c>
      <c r="R155" s="109">
        <v>2200.0</v>
      </c>
      <c r="S155" s="395" t="s">
        <v>169</v>
      </c>
      <c r="T155" s="395">
        <v>2.0</v>
      </c>
      <c r="U155" s="396" t="s">
        <v>123</v>
      </c>
      <c r="V155" s="109" t="b">
        <v>1</v>
      </c>
      <c r="W155" s="109" t="b">
        <v>1</v>
      </c>
      <c r="X155" s="109">
        <v>4600.0</v>
      </c>
      <c r="Y155" s="12"/>
      <c r="Z155" s="12"/>
    </row>
    <row r="156" ht="12.75" customHeight="1">
      <c r="A156" s="390"/>
      <c r="B156" s="387"/>
      <c r="C156" s="99" t="s">
        <v>4739</v>
      </c>
      <c r="D156" s="391">
        <v>29047.0</v>
      </c>
      <c r="E156" s="99"/>
      <c r="F156" s="99" t="s">
        <v>38</v>
      </c>
      <c r="G156" s="99" t="s">
        <v>39</v>
      </c>
      <c r="H156" s="99">
        <v>8461.538461538461</v>
      </c>
      <c r="I156" s="99" t="s">
        <v>343</v>
      </c>
      <c r="J156" s="99" t="s">
        <v>326</v>
      </c>
      <c r="K156" s="392" t="s">
        <v>43</v>
      </c>
      <c r="L156" s="392">
        <v>1.0</v>
      </c>
      <c r="M156" s="393" t="s">
        <v>44</v>
      </c>
      <c r="N156" s="99" t="s">
        <v>42</v>
      </c>
      <c r="O156" s="99" t="s">
        <v>45</v>
      </c>
      <c r="P156" s="99" t="b">
        <v>1</v>
      </c>
      <c r="Q156" s="99" t="b">
        <v>1</v>
      </c>
      <c r="R156" s="99">
        <v>2000.0</v>
      </c>
      <c r="S156" s="392" t="s">
        <v>43</v>
      </c>
      <c r="T156" s="392">
        <v>1.0</v>
      </c>
      <c r="U156" s="393" t="s">
        <v>44</v>
      </c>
      <c r="V156" s="99" t="b">
        <v>1</v>
      </c>
      <c r="W156" s="99" t="b">
        <v>1</v>
      </c>
      <c r="X156" s="99">
        <v>2800.0</v>
      </c>
      <c r="Y156" s="12"/>
      <c r="Z156" s="12"/>
    </row>
    <row r="157" ht="12.75" customHeight="1">
      <c r="A157" s="390"/>
      <c r="B157" s="387"/>
      <c r="C157" s="99" t="s">
        <v>4740</v>
      </c>
      <c r="D157" s="391">
        <v>36997.0</v>
      </c>
      <c r="E157" s="99"/>
      <c r="F157" s="99" t="s">
        <v>38</v>
      </c>
      <c r="G157" s="99" t="s">
        <v>52</v>
      </c>
      <c r="H157" s="99">
        <v>260000.0</v>
      </c>
      <c r="I157" s="99" t="s">
        <v>67</v>
      </c>
      <c r="J157" s="99" t="s">
        <v>62</v>
      </c>
      <c r="K157" s="392" t="s">
        <v>169</v>
      </c>
      <c r="L157" s="392">
        <v>2.0</v>
      </c>
      <c r="M157" s="393" t="s">
        <v>123</v>
      </c>
      <c r="N157" s="99" t="s">
        <v>42</v>
      </c>
      <c r="O157" s="99" t="s">
        <v>45</v>
      </c>
      <c r="P157" s="99" t="b">
        <v>1</v>
      </c>
      <c r="Q157" s="99" t="b">
        <v>1</v>
      </c>
      <c r="R157" s="99">
        <v>4500.0</v>
      </c>
      <c r="S157" s="392" t="s">
        <v>169</v>
      </c>
      <c r="T157" s="392">
        <v>2.0</v>
      </c>
      <c r="U157" s="393" t="s">
        <v>123</v>
      </c>
      <c r="V157" s="99" t="b">
        <v>1</v>
      </c>
      <c r="W157" s="99" t="b">
        <v>1</v>
      </c>
      <c r="X157" s="99">
        <v>3200.0</v>
      </c>
      <c r="Y157" s="12"/>
      <c r="Z157" s="12"/>
    </row>
    <row r="158" ht="12.75" customHeight="1">
      <c r="A158" s="390"/>
      <c r="B158" s="387"/>
      <c r="C158" s="99" t="s">
        <v>4741</v>
      </c>
      <c r="D158" s="391">
        <v>26690.0</v>
      </c>
      <c r="E158" s="99"/>
      <c r="F158" s="99" t="s">
        <v>38</v>
      </c>
      <c r="G158" s="99" t="s">
        <v>39</v>
      </c>
      <c r="H158" s="99">
        <v>6346.153846153847</v>
      </c>
      <c r="I158" s="99" t="s">
        <v>69</v>
      </c>
      <c r="J158" s="99" t="s">
        <v>89</v>
      </c>
      <c r="K158" s="392" t="s">
        <v>43</v>
      </c>
      <c r="L158" s="392">
        <v>1.0</v>
      </c>
      <c r="M158" s="393" t="s">
        <v>44</v>
      </c>
      <c r="N158" s="99" t="s">
        <v>42</v>
      </c>
      <c r="O158" s="99" t="s">
        <v>45</v>
      </c>
      <c r="P158" s="99" t="b">
        <v>1</v>
      </c>
      <c r="Q158" s="99" t="b">
        <v>1</v>
      </c>
      <c r="R158" s="99">
        <v>5000.0</v>
      </c>
      <c r="S158" s="392" t="s">
        <v>43</v>
      </c>
      <c r="T158" s="392">
        <v>1.0</v>
      </c>
      <c r="U158" s="393" t="s">
        <v>44</v>
      </c>
      <c r="V158" s="99" t="b">
        <v>1</v>
      </c>
      <c r="W158" s="99" t="b">
        <v>1</v>
      </c>
      <c r="X158" s="99">
        <v>3700.0</v>
      </c>
      <c r="Y158" s="12"/>
      <c r="Z158" s="12"/>
    </row>
    <row r="159" ht="12.75" customHeight="1">
      <c r="A159" s="390"/>
      <c r="B159" s="387"/>
      <c r="C159" s="99" t="s">
        <v>4742</v>
      </c>
      <c r="D159" s="391">
        <v>18368.0</v>
      </c>
      <c r="E159" s="99"/>
      <c r="F159" s="99" t="s">
        <v>47</v>
      </c>
      <c r="G159" s="99" t="s">
        <v>60</v>
      </c>
      <c r="H159" s="99">
        <v>52000.0</v>
      </c>
      <c r="I159" s="99" t="s">
        <v>40</v>
      </c>
      <c r="J159" s="99" t="s">
        <v>3186</v>
      </c>
      <c r="K159" s="392" t="s">
        <v>169</v>
      </c>
      <c r="L159" s="392">
        <v>2.0</v>
      </c>
      <c r="M159" s="393" t="s">
        <v>123</v>
      </c>
      <c r="N159" s="99" t="s">
        <v>42</v>
      </c>
      <c r="O159" s="99" t="s">
        <v>45</v>
      </c>
      <c r="P159" s="99" t="b">
        <v>1</v>
      </c>
      <c r="Q159" s="99" t="b">
        <v>1</v>
      </c>
      <c r="R159" s="99">
        <v>1600.0</v>
      </c>
      <c r="S159" s="392" t="s">
        <v>169</v>
      </c>
      <c r="T159" s="392">
        <v>2.0</v>
      </c>
      <c r="U159" s="393" t="s">
        <v>123</v>
      </c>
      <c r="V159" s="99" t="b">
        <v>1</v>
      </c>
      <c r="W159" s="99" t="b">
        <v>1</v>
      </c>
      <c r="X159" s="99">
        <v>3300.0</v>
      </c>
      <c r="Y159" s="12"/>
      <c r="Z159" s="12"/>
    </row>
    <row r="160" ht="12.75" customHeight="1">
      <c r="A160" s="390"/>
      <c r="B160" s="387"/>
      <c r="C160" s="99" t="s">
        <v>4743</v>
      </c>
      <c r="D160" s="391">
        <v>38446.0</v>
      </c>
      <c r="E160" s="99"/>
      <c r="F160" s="99" t="s">
        <v>38</v>
      </c>
      <c r="G160" s="99" t="s">
        <v>39</v>
      </c>
      <c r="H160" s="99">
        <v>6346.153846153847</v>
      </c>
      <c r="I160" s="99" t="s">
        <v>95</v>
      </c>
      <c r="J160" s="99" t="s">
        <v>86</v>
      </c>
      <c r="K160" s="392" t="s">
        <v>43</v>
      </c>
      <c r="L160" s="392">
        <v>1.0</v>
      </c>
      <c r="M160" s="393" t="s">
        <v>44</v>
      </c>
      <c r="N160" s="99" t="s">
        <v>42</v>
      </c>
      <c r="O160" s="99" t="s">
        <v>45</v>
      </c>
      <c r="P160" s="99" t="b">
        <v>1</v>
      </c>
      <c r="Q160" s="99" t="b">
        <v>1</v>
      </c>
      <c r="R160" s="99">
        <v>3400.0</v>
      </c>
      <c r="S160" s="392" t="s">
        <v>43</v>
      </c>
      <c r="T160" s="392">
        <v>1.0</v>
      </c>
      <c r="U160" s="393" t="s">
        <v>44</v>
      </c>
      <c r="V160" s="99" t="b">
        <v>1</v>
      </c>
      <c r="W160" s="99" t="b">
        <v>1</v>
      </c>
      <c r="X160" s="99">
        <v>3600.0</v>
      </c>
      <c r="Y160" s="12"/>
      <c r="Z160" s="12"/>
    </row>
    <row r="161" ht="12.75" customHeight="1">
      <c r="A161" s="390"/>
      <c r="B161" s="387"/>
      <c r="C161" s="99" t="s">
        <v>4744</v>
      </c>
      <c r="D161" s="391">
        <v>35597.0</v>
      </c>
      <c r="E161" s="99"/>
      <c r="F161" s="99" t="s">
        <v>47</v>
      </c>
      <c r="G161" s="99" t="s">
        <v>97</v>
      </c>
      <c r="H161" s="99">
        <v>25.0</v>
      </c>
      <c r="I161" s="99" t="s">
        <v>69</v>
      </c>
      <c r="J161" s="99" t="s">
        <v>3189</v>
      </c>
      <c r="K161" s="392" t="s">
        <v>169</v>
      </c>
      <c r="L161" s="392">
        <v>2.0</v>
      </c>
      <c r="M161" s="393" t="s">
        <v>123</v>
      </c>
      <c r="N161" s="99" t="s">
        <v>42</v>
      </c>
      <c r="O161" s="99" t="s">
        <v>45</v>
      </c>
      <c r="P161" s="99" t="b">
        <v>1</v>
      </c>
      <c r="Q161" s="99" t="b">
        <v>1</v>
      </c>
      <c r="R161" s="99">
        <v>1900.0</v>
      </c>
      <c r="S161" s="392" t="s">
        <v>169</v>
      </c>
      <c r="T161" s="392">
        <v>2.0</v>
      </c>
      <c r="U161" s="393" t="s">
        <v>123</v>
      </c>
      <c r="V161" s="99" t="b">
        <v>1</v>
      </c>
      <c r="W161" s="99" t="b">
        <v>1</v>
      </c>
      <c r="X161" s="99">
        <v>2800.0</v>
      </c>
      <c r="Y161" s="12"/>
      <c r="Z161" s="12"/>
    </row>
    <row r="162" ht="12.75" customHeight="1">
      <c r="A162" s="390"/>
      <c r="B162" s="387"/>
      <c r="C162" s="99" t="s">
        <v>4745</v>
      </c>
      <c r="D162" s="391">
        <v>18200.0</v>
      </c>
      <c r="E162" s="99"/>
      <c r="F162" s="99" t="s">
        <v>38</v>
      </c>
      <c r="G162" s="99" t="s">
        <v>39</v>
      </c>
      <c r="H162" s="99">
        <v>8461.538461538461</v>
      </c>
      <c r="I162" s="99" t="s">
        <v>40</v>
      </c>
      <c r="J162" s="99" t="s">
        <v>89</v>
      </c>
      <c r="K162" s="392" t="s">
        <v>43</v>
      </c>
      <c r="L162" s="392">
        <v>1.0</v>
      </c>
      <c r="M162" s="393" t="s">
        <v>44</v>
      </c>
      <c r="N162" s="99" t="s">
        <v>42</v>
      </c>
      <c r="O162" s="99" t="s">
        <v>45</v>
      </c>
      <c r="P162" s="99" t="b">
        <v>1</v>
      </c>
      <c r="Q162" s="99" t="b">
        <v>1</v>
      </c>
      <c r="R162" s="99">
        <v>3400.0</v>
      </c>
      <c r="S162" s="392" t="s">
        <v>43</v>
      </c>
      <c r="T162" s="392">
        <v>1.0</v>
      </c>
      <c r="U162" s="393" t="s">
        <v>44</v>
      </c>
      <c r="V162" s="99" t="b">
        <v>1</v>
      </c>
      <c r="W162" s="99" t="b">
        <v>1</v>
      </c>
      <c r="X162" s="99">
        <v>3100.0</v>
      </c>
      <c r="Y162" s="12"/>
      <c r="Z162" s="12"/>
    </row>
    <row r="163" ht="12.75" customHeight="1">
      <c r="A163" s="390"/>
      <c r="B163" s="387"/>
      <c r="C163" s="99" t="s">
        <v>4746</v>
      </c>
      <c r="D163" s="391">
        <v>34315.0</v>
      </c>
      <c r="E163" s="99"/>
      <c r="F163" s="99" t="s">
        <v>38</v>
      </c>
      <c r="G163" s="99" t="s">
        <v>52</v>
      </c>
      <c r="H163" s="99">
        <v>156000.0</v>
      </c>
      <c r="I163" s="99" t="s">
        <v>340</v>
      </c>
      <c r="J163" s="99" t="s">
        <v>76</v>
      </c>
      <c r="K163" s="392" t="s">
        <v>169</v>
      </c>
      <c r="L163" s="392">
        <v>2.0</v>
      </c>
      <c r="M163" s="393" t="s">
        <v>123</v>
      </c>
      <c r="N163" s="99" t="s">
        <v>42</v>
      </c>
      <c r="O163" s="99" t="s">
        <v>45</v>
      </c>
      <c r="P163" s="99" t="b">
        <v>1</v>
      </c>
      <c r="Q163" s="99" t="b">
        <v>1</v>
      </c>
      <c r="R163" s="99">
        <v>2100.0</v>
      </c>
      <c r="S163" s="392" t="s">
        <v>169</v>
      </c>
      <c r="T163" s="392">
        <v>2.0</v>
      </c>
      <c r="U163" s="393" t="s">
        <v>123</v>
      </c>
      <c r="V163" s="99" t="b">
        <v>1</v>
      </c>
      <c r="W163" s="99" t="b">
        <v>1</v>
      </c>
      <c r="X163" s="99">
        <v>2400.0</v>
      </c>
      <c r="Y163" s="12"/>
      <c r="Z163" s="12"/>
    </row>
    <row r="164" ht="12.75" customHeight="1">
      <c r="A164" s="390"/>
      <c r="B164" s="387"/>
      <c r="C164" s="99" t="s">
        <v>4747</v>
      </c>
      <c r="D164" s="391">
        <v>37414.0</v>
      </c>
      <c r="E164" s="99"/>
      <c r="F164" s="99" t="s">
        <v>47</v>
      </c>
      <c r="G164" s="99" t="s">
        <v>88</v>
      </c>
      <c r="H164" s="99">
        <v>10576.923076923076</v>
      </c>
      <c r="I164" s="99" t="s">
        <v>335</v>
      </c>
      <c r="J164" s="99" t="s">
        <v>79</v>
      </c>
      <c r="K164" s="392" t="s">
        <v>43</v>
      </c>
      <c r="L164" s="392">
        <v>1.0</v>
      </c>
      <c r="M164" s="393" t="s">
        <v>44</v>
      </c>
      <c r="N164" s="99" t="s">
        <v>42</v>
      </c>
      <c r="O164" s="99" t="s">
        <v>45</v>
      </c>
      <c r="P164" s="99" t="b">
        <v>1</v>
      </c>
      <c r="Q164" s="99" t="b">
        <v>1</v>
      </c>
      <c r="R164" s="99">
        <v>1700.0</v>
      </c>
      <c r="S164" s="392" t="s">
        <v>43</v>
      </c>
      <c r="T164" s="392">
        <v>1.0</v>
      </c>
      <c r="U164" s="393" t="s">
        <v>44</v>
      </c>
      <c r="V164" s="99" t="b">
        <v>1</v>
      </c>
      <c r="W164" s="99" t="b">
        <v>1</v>
      </c>
      <c r="X164" s="99">
        <v>4100.0</v>
      </c>
      <c r="Y164" s="12"/>
      <c r="Z164" s="12"/>
    </row>
    <row r="165" ht="12.75" customHeight="1">
      <c r="A165" s="390"/>
      <c r="B165" s="387"/>
      <c r="C165" s="109" t="s">
        <v>4748</v>
      </c>
      <c r="D165" s="394">
        <v>22473.0</v>
      </c>
      <c r="E165" s="109"/>
      <c r="F165" s="109" t="s">
        <v>38</v>
      </c>
      <c r="G165" s="109" t="s">
        <v>52</v>
      </c>
      <c r="H165" s="109">
        <v>52000.0</v>
      </c>
      <c r="I165" s="109" t="s">
        <v>53</v>
      </c>
      <c r="J165" s="109" t="s">
        <v>73</v>
      </c>
      <c r="K165" s="395" t="s">
        <v>169</v>
      </c>
      <c r="L165" s="395">
        <v>2.0</v>
      </c>
      <c r="M165" s="396" t="s">
        <v>123</v>
      </c>
      <c r="N165" s="109" t="s">
        <v>42</v>
      </c>
      <c r="O165" s="109" t="s">
        <v>45</v>
      </c>
      <c r="P165" s="109" t="b">
        <v>1</v>
      </c>
      <c r="Q165" s="109" t="b">
        <v>1</v>
      </c>
      <c r="R165" s="109">
        <v>2700.0</v>
      </c>
      <c r="S165" s="395" t="s">
        <v>169</v>
      </c>
      <c r="T165" s="395">
        <v>2.0</v>
      </c>
      <c r="U165" s="396" t="s">
        <v>123</v>
      </c>
      <c r="V165" s="109" t="b">
        <v>1</v>
      </c>
      <c r="W165" s="109" t="b">
        <v>1</v>
      </c>
      <c r="X165" s="109">
        <v>3000.0</v>
      </c>
      <c r="Y165" s="12"/>
      <c r="Z165" s="12"/>
    </row>
    <row r="166" ht="12.75" customHeight="1">
      <c r="A166" s="390"/>
      <c r="B166" s="387"/>
      <c r="C166" s="99" t="s">
        <v>4749</v>
      </c>
      <c r="D166" s="391">
        <v>37694.0</v>
      </c>
      <c r="E166" s="99"/>
      <c r="F166" s="99" t="s">
        <v>47</v>
      </c>
      <c r="G166" s="99" t="s">
        <v>52</v>
      </c>
      <c r="H166" s="99">
        <v>208000.0</v>
      </c>
      <c r="I166" s="99" t="s">
        <v>95</v>
      </c>
      <c r="J166" s="99" t="s">
        <v>133</v>
      </c>
      <c r="K166" s="392" t="s">
        <v>43</v>
      </c>
      <c r="L166" s="392">
        <v>1.0</v>
      </c>
      <c r="M166" s="393" t="s">
        <v>44</v>
      </c>
      <c r="N166" s="99" t="s">
        <v>42</v>
      </c>
      <c r="O166" s="99" t="s">
        <v>45</v>
      </c>
      <c r="P166" s="99" t="b">
        <v>1</v>
      </c>
      <c r="Q166" s="99" t="b">
        <v>1</v>
      </c>
      <c r="R166" s="99">
        <v>4000.0</v>
      </c>
      <c r="S166" s="392" t="s">
        <v>43</v>
      </c>
      <c r="T166" s="392">
        <v>1.0</v>
      </c>
      <c r="U166" s="393" t="s">
        <v>44</v>
      </c>
      <c r="V166" s="99" t="b">
        <v>1</v>
      </c>
      <c r="W166" s="99" t="b">
        <v>1</v>
      </c>
      <c r="X166" s="99">
        <v>2200.0</v>
      </c>
      <c r="Y166" s="12"/>
      <c r="Z166" s="12"/>
    </row>
    <row r="167" ht="12.75" customHeight="1">
      <c r="A167" s="390"/>
      <c r="B167" s="387"/>
      <c r="C167" s="99" t="s">
        <v>4750</v>
      </c>
      <c r="D167" s="391">
        <v>18828.0</v>
      </c>
      <c r="E167" s="99"/>
      <c r="F167" s="99" t="s">
        <v>38</v>
      </c>
      <c r="G167" s="99" t="s">
        <v>39</v>
      </c>
      <c r="H167" s="99">
        <v>8461.538461538461</v>
      </c>
      <c r="I167" s="99" t="s">
        <v>67</v>
      </c>
      <c r="J167" s="99" t="s">
        <v>161</v>
      </c>
      <c r="K167" s="392" t="s">
        <v>169</v>
      </c>
      <c r="L167" s="392">
        <v>2.0</v>
      </c>
      <c r="M167" s="393" t="s">
        <v>123</v>
      </c>
      <c r="N167" s="99" t="s">
        <v>42</v>
      </c>
      <c r="O167" s="99" t="s">
        <v>45</v>
      </c>
      <c r="P167" s="99" t="b">
        <v>1</v>
      </c>
      <c r="Q167" s="99" t="b">
        <v>1</v>
      </c>
      <c r="R167" s="99">
        <v>2600.0</v>
      </c>
      <c r="S167" s="392" t="s">
        <v>169</v>
      </c>
      <c r="T167" s="392">
        <v>2.0</v>
      </c>
      <c r="U167" s="393" t="s">
        <v>123</v>
      </c>
      <c r="V167" s="99" t="b">
        <v>1</v>
      </c>
      <c r="W167" s="99" t="b">
        <v>1</v>
      </c>
      <c r="X167" s="99">
        <v>3200.0</v>
      </c>
      <c r="Y167" s="12"/>
      <c r="Z167" s="12"/>
    </row>
    <row r="168" ht="12.75" customHeight="1">
      <c r="A168" s="390"/>
      <c r="B168" s="387"/>
      <c r="C168" s="99" t="s">
        <v>4751</v>
      </c>
      <c r="D168" s="391">
        <v>34980.0</v>
      </c>
      <c r="E168" s="99"/>
      <c r="F168" s="99" t="s">
        <v>38</v>
      </c>
      <c r="G168" s="99" t="s">
        <v>52</v>
      </c>
      <c r="H168" s="99">
        <v>104000.0</v>
      </c>
      <c r="I168" s="99" t="s">
        <v>331</v>
      </c>
      <c r="J168" s="99" t="s">
        <v>110</v>
      </c>
      <c r="K168" s="392" t="s">
        <v>43</v>
      </c>
      <c r="L168" s="392">
        <v>1.0</v>
      </c>
      <c r="M168" s="393" t="s">
        <v>44</v>
      </c>
      <c r="N168" s="99" t="s">
        <v>42</v>
      </c>
      <c r="O168" s="99" t="s">
        <v>45</v>
      </c>
      <c r="P168" s="99" t="b">
        <v>1</v>
      </c>
      <c r="Q168" s="99" t="b">
        <v>1</v>
      </c>
      <c r="R168" s="99">
        <v>4600.0</v>
      </c>
      <c r="S168" s="392" t="s">
        <v>43</v>
      </c>
      <c r="T168" s="392">
        <v>1.0</v>
      </c>
      <c r="U168" s="393" t="s">
        <v>44</v>
      </c>
      <c r="V168" s="99" t="b">
        <v>1</v>
      </c>
      <c r="W168" s="99" t="b">
        <v>1</v>
      </c>
      <c r="X168" s="99">
        <v>3800.0</v>
      </c>
      <c r="Y168" s="12"/>
      <c r="Z168" s="12"/>
    </row>
    <row r="169" ht="12.75" customHeight="1">
      <c r="A169" s="390"/>
      <c r="B169" s="387"/>
      <c r="C169" s="99" t="s">
        <v>4752</v>
      </c>
      <c r="D169" s="391">
        <v>15093.0</v>
      </c>
      <c r="E169" s="99"/>
      <c r="F169" s="99" t="s">
        <v>38</v>
      </c>
      <c r="G169" s="99" t="s">
        <v>39</v>
      </c>
      <c r="H169" s="99">
        <v>4230.7692307692305</v>
      </c>
      <c r="I169" s="99" t="s">
        <v>121</v>
      </c>
      <c r="J169" s="99" t="s">
        <v>101</v>
      </c>
      <c r="K169" s="392" t="s">
        <v>169</v>
      </c>
      <c r="L169" s="392">
        <v>2.0</v>
      </c>
      <c r="M169" s="393" t="s">
        <v>123</v>
      </c>
      <c r="N169" s="99" t="s">
        <v>42</v>
      </c>
      <c r="O169" s="99" t="s">
        <v>45</v>
      </c>
      <c r="P169" s="99" t="b">
        <v>1</v>
      </c>
      <c r="Q169" s="99" t="b">
        <v>1</v>
      </c>
      <c r="R169" s="99">
        <v>2700.0</v>
      </c>
      <c r="S169" s="392" t="s">
        <v>169</v>
      </c>
      <c r="T169" s="392">
        <v>2.0</v>
      </c>
      <c r="U169" s="393" t="s">
        <v>123</v>
      </c>
      <c r="V169" s="99" t="b">
        <v>1</v>
      </c>
      <c r="W169" s="99" t="b">
        <v>1</v>
      </c>
      <c r="X169" s="99">
        <v>4100.0</v>
      </c>
      <c r="Y169" s="12"/>
      <c r="Z169" s="12"/>
    </row>
    <row r="170" ht="12.75" customHeight="1">
      <c r="A170" s="390"/>
      <c r="B170" s="387"/>
      <c r="C170" s="99" t="s">
        <v>4753</v>
      </c>
      <c r="D170" s="391">
        <v>34539.0</v>
      </c>
      <c r="E170" s="99"/>
      <c r="F170" s="99" t="s">
        <v>47</v>
      </c>
      <c r="G170" s="99" t="s">
        <v>39</v>
      </c>
      <c r="H170" s="99">
        <v>6346.153846153847</v>
      </c>
      <c r="I170" s="99" t="s">
        <v>140</v>
      </c>
      <c r="J170" s="99" t="s">
        <v>79</v>
      </c>
      <c r="K170" s="392" t="s">
        <v>43</v>
      </c>
      <c r="L170" s="392">
        <v>1.0</v>
      </c>
      <c r="M170" s="393" t="s">
        <v>44</v>
      </c>
      <c r="N170" s="99" t="s">
        <v>42</v>
      </c>
      <c r="O170" s="99" t="s">
        <v>45</v>
      </c>
      <c r="P170" s="99" t="b">
        <v>1</v>
      </c>
      <c r="Q170" s="99" t="b">
        <v>1</v>
      </c>
      <c r="R170" s="99">
        <v>2000.0</v>
      </c>
      <c r="S170" s="392" t="s">
        <v>43</v>
      </c>
      <c r="T170" s="392">
        <v>1.0</v>
      </c>
      <c r="U170" s="393" t="s">
        <v>44</v>
      </c>
      <c r="V170" s="99" t="b">
        <v>1</v>
      </c>
      <c r="W170" s="99" t="b">
        <v>1</v>
      </c>
      <c r="X170" s="99">
        <v>4900.0</v>
      </c>
      <c r="Y170" s="12"/>
      <c r="Z170" s="12"/>
    </row>
    <row r="171" ht="12.75" customHeight="1">
      <c r="A171" s="390"/>
      <c r="B171" s="387"/>
      <c r="C171" s="99" t="s">
        <v>4754</v>
      </c>
      <c r="D171" s="391">
        <v>32408.0</v>
      </c>
      <c r="E171" s="99"/>
      <c r="F171" s="99" t="s">
        <v>38</v>
      </c>
      <c r="G171" s="99" t="s">
        <v>39</v>
      </c>
      <c r="H171" s="99">
        <v>8461.538461538461</v>
      </c>
      <c r="I171" s="99" t="s">
        <v>98</v>
      </c>
      <c r="J171" s="99" t="s">
        <v>73</v>
      </c>
      <c r="K171" s="392" t="s">
        <v>169</v>
      </c>
      <c r="L171" s="392">
        <v>2.0</v>
      </c>
      <c r="M171" s="393" t="s">
        <v>123</v>
      </c>
      <c r="N171" s="99" t="s">
        <v>42</v>
      </c>
      <c r="O171" s="99" t="s">
        <v>45</v>
      </c>
      <c r="P171" s="99" t="b">
        <v>1</v>
      </c>
      <c r="Q171" s="99" t="b">
        <v>1</v>
      </c>
      <c r="R171" s="99">
        <v>3100.0</v>
      </c>
      <c r="S171" s="392" t="s">
        <v>169</v>
      </c>
      <c r="T171" s="392">
        <v>2.0</v>
      </c>
      <c r="U171" s="393" t="s">
        <v>123</v>
      </c>
      <c r="V171" s="99" t="b">
        <v>1</v>
      </c>
      <c r="W171" s="99" t="b">
        <v>1</v>
      </c>
      <c r="X171" s="99">
        <v>4000.0</v>
      </c>
      <c r="Y171" s="12"/>
      <c r="Z171" s="12"/>
    </row>
    <row r="172" ht="12.75" customHeight="1">
      <c r="A172" s="390"/>
      <c r="B172" s="387"/>
      <c r="C172" s="99" t="s">
        <v>4755</v>
      </c>
      <c r="D172" s="391">
        <v>15089.0</v>
      </c>
      <c r="E172" s="99"/>
      <c r="F172" s="99" t="s">
        <v>47</v>
      </c>
      <c r="G172" s="99" t="s">
        <v>52</v>
      </c>
      <c r="H172" s="99">
        <v>260000.0</v>
      </c>
      <c r="I172" s="99" t="s">
        <v>140</v>
      </c>
      <c r="J172" s="99" t="s">
        <v>205</v>
      </c>
      <c r="K172" s="392" t="s">
        <v>43</v>
      </c>
      <c r="L172" s="392">
        <v>1.0</v>
      </c>
      <c r="M172" s="393" t="s">
        <v>44</v>
      </c>
      <c r="N172" s="99" t="s">
        <v>42</v>
      </c>
      <c r="O172" s="99" t="s">
        <v>45</v>
      </c>
      <c r="P172" s="99" t="b">
        <v>1</v>
      </c>
      <c r="Q172" s="99" t="b">
        <v>1</v>
      </c>
      <c r="R172" s="99">
        <v>3700.0</v>
      </c>
      <c r="S172" s="392" t="s">
        <v>43</v>
      </c>
      <c r="T172" s="392">
        <v>1.0</v>
      </c>
      <c r="U172" s="393" t="s">
        <v>44</v>
      </c>
      <c r="V172" s="99" t="b">
        <v>1</v>
      </c>
      <c r="W172" s="99" t="b">
        <v>1</v>
      </c>
      <c r="X172" s="99">
        <v>2600.0</v>
      </c>
      <c r="Y172" s="12"/>
      <c r="Z172" s="12"/>
    </row>
    <row r="173" ht="12.75" customHeight="1">
      <c r="A173" s="390"/>
      <c r="B173" s="387"/>
      <c r="C173" s="99" t="s">
        <v>4756</v>
      </c>
      <c r="D173" s="391">
        <v>19803.0</v>
      </c>
      <c r="E173" s="99"/>
      <c r="F173" s="99" t="s">
        <v>38</v>
      </c>
      <c r="G173" s="99" t="s">
        <v>39</v>
      </c>
      <c r="H173" s="99">
        <v>10576.923076923076</v>
      </c>
      <c r="I173" s="99" t="s">
        <v>121</v>
      </c>
      <c r="J173" s="99" t="s">
        <v>101</v>
      </c>
      <c r="K173" s="392" t="s">
        <v>169</v>
      </c>
      <c r="L173" s="392">
        <v>2.0</v>
      </c>
      <c r="M173" s="393" t="s">
        <v>123</v>
      </c>
      <c r="N173" s="99" t="s">
        <v>42</v>
      </c>
      <c r="O173" s="99" t="s">
        <v>45</v>
      </c>
      <c r="P173" s="99" t="b">
        <v>1</v>
      </c>
      <c r="Q173" s="99" t="b">
        <v>1</v>
      </c>
      <c r="R173" s="99">
        <v>4100.0</v>
      </c>
      <c r="S173" s="392" t="s">
        <v>169</v>
      </c>
      <c r="T173" s="392">
        <v>2.0</v>
      </c>
      <c r="U173" s="393" t="s">
        <v>123</v>
      </c>
      <c r="V173" s="99" t="b">
        <v>1</v>
      </c>
      <c r="W173" s="99" t="b">
        <v>1</v>
      </c>
      <c r="X173" s="99">
        <v>1500.0</v>
      </c>
      <c r="Y173" s="12"/>
      <c r="Z173" s="12"/>
    </row>
    <row r="174" ht="12.75" customHeight="1">
      <c r="A174" s="390"/>
      <c r="B174" s="387"/>
      <c r="C174" s="99" t="s">
        <v>4757</v>
      </c>
      <c r="D174" s="391">
        <v>27944.0</v>
      </c>
      <c r="E174" s="99"/>
      <c r="F174" s="99" t="s">
        <v>38</v>
      </c>
      <c r="G174" s="99" t="s">
        <v>52</v>
      </c>
      <c r="H174" s="99">
        <v>52000.0</v>
      </c>
      <c r="I174" s="99" t="s">
        <v>140</v>
      </c>
      <c r="J174" s="99" t="s">
        <v>79</v>
      </c>
      <c r="K174" s="392" t="s">
        <v>43</v>
      </c>
      <c r="L174" s="392">
        <v>1.0</v>
      </c>
      <c r="M174" s="393" t="s">
        <v>44</v>
      </c>
      <c r="N174" s="99" t="s">
        <v>42</v>
      </c>
      <c r="O174" s="99" t="s">
        <v>45</v>
      </c>
      <c r="P174" s="99" t="b">
        <v>1</v>
      </c>
      <c r="Q174" s="99" t="b">
        <v>1</v>
      </c>
      <c r="R174" s="99">
        <v>4100.0</v>
      </c>
      <c r="S174" s="392" t="s">
        <v>43</v>
      </c>
      <c r="T174" s="392">
        <v>1.0</v>
      </c>
      <c r="U174" s="393" t="s">
        <v>44</v>
      </c>
      <c r="V174" s="99" t="b">
        <v>1</v>
      </c>
      <c r="W174" s="99" t="b">
        <v>1</v>
      </c>
      <c r="X174" s="99">
        <v>2000.0</v>
      </c>
      <c r="Y174" s="12"/>
      <c r="Z174" s="12"/>
    </row>
    <row r="175" ht="12.75" customHeight="1">
      <c r="A175" s="390"/>
      <c r="B175" s="387"/>
      <c r="C175" s="109" t="s">
        <v>4758</v>
      </c>
      <c r="D175" s="394">
        <v>34863.0</v>
      </c>
      <c r="E175" s="109"/>
      <c r="F175" s="109" t="s">
        <v>38</v>
      </c>
      <c r="G175" s="109" t="s">
        <v>52</v>
      </c>
      <c r="H175" s="109">
        <v>52000.0</v>
      </c>
      <c r="I175" s="109" t="s">
        <v>92</v>
      </c>
      <c r="J175" s="109" t="s">
        <v>105</v>
      </c>
      <c r="K175" s="395" t="s">
        <v>169</v>
      </c>
      <c r="L175" s="395">
        <v>2.0</v>
      </c>
      <c r="M175" s="396" t="s">
        <v>123</v>
      </c>
      <c r="N175" s="109" t="s">
        <v>42</v>
      </c>
      <c r="O175" s="109" t="s">
        <v>45</v>
      </c>
      <c r="P175" s="109" t="b">
        <v>1</v>
      </c>
      <c r="Q175" s="109" t="b">
        <v>1</v>
      </c>
      <c r="R175" s="109">
        <v>2900.0</v>
      </c>
      <c r="S175" s="395" t="s">
        <v>169</v>
      </c>
      <c r="T175" s="395">
        <v>2.0</v>
      </c>
      <c r="U175" s="396" t="s">
        <v>123</v>
      </c>
      <c r="V175" s="109" t="b">
        <v>1</v>
      </c>
      <c r="W175" s="109" t="b">
        <v>1</v>
      </c>
      <c r="X175" s="109">
        <v>4800.0</v>
      </c>
      <c r="Y175" s="12"/>
      <c r="Z175" s="12"/>
    </row>
    <row r="176" ht="12.75" customHeight="1">
      <c r="A176" s="390"/>
      <c r="B176" s="387"/>
      <c r="C176" s="99" t="s">
        <v>4759</v>
      </c>
      <c r="D176" s="391">
        <v>23802.0</v>
      </c>
      <c r="E176" s="99"/>
      <c r="F176" s="99" t="s">
        <v>38</v>
      </c>
      <c r="G176" s="99" t="s">
        <v>88</v>
      </c>
      <c r="H176" s="99">
        <v>8461.538461538461</v>
      </c>
      <c r="I176" s="99" t="s">
        <v>121</v>
      </c>
      <c r="J176" s="99" t="s">
        <v>110</v>
      </c>
      <c r="K176" s="392" t="s">
        <v>43</v>
      </c>
      <c r="L176" s="392">
        <v>1.0</v>
      </c>
      <c r="M176" s="393" t="s">
        <v>44</v>
      </c>
      <c r="N176" s="99" t="s">
        <v>42</v>
      </c>
      <c r="O176" s="99" t="s">
        <v>45</v>
      </c>
      <c r="P176" s="99" t="b">
        <v>1</v>
      </c>
      <c r="Q176" s="99" t="b">
        <v>1</v>
      </c>
      <c r="R176" s="99">
        <v>4700.0</v>
      </c>
      <c r="S176" s="392" t="s">
        <v>43</v>
      </c>
      <c r="T176" s="392">
        <v>1.0</v>
      </c>
      <c r="U176" s="393" t="s">
        <v>44</v>
      </c>
      <c r="V176" s="99" t="b">
        <v>1</v>
      </c>
      <c r="W176" s="99" t="b">
        <v>1</v>
      </c>
      <c r="X176" s="99">
        <v>3300.0</v>
      </c>
      <c r="Y176" s="12"/>
      <c r="Z176" s="12"/>
    </row>
    <row r="177" ht="12.75" customHeight="1">
      <c r="A177" s="390"/>
      <c r="B177" s="387"/>
      <c r="C177" s="99" t="s">
        <v>4760</v>
      </c>
      <c r="D177" s="391">
        <v>35517.0</v>
      </c>
      <c r="E177" s="99"/>
      <c r="F177" s="99" t="s">
        <v>38</v>
      </c>
      <c r="G177" s="99" t="s">
        <v>39</v>
      </c>
      <c r="H177" s="99">
        <v>2115.3846153846152</v>
      </c>
      <c r="I177" s="99" t="s">
        <v>53</v>
      </c>
      <c r="J177" s="99" t="s">
        <v>195</v>
      </c>
      <c r="K177" s="392" t="s">
        <v>169</v>
      </c>
      <c r="L177" s="392">
        <v>2.0</v>
      </c>
      <c r="M177" s="393" t="s">
        <v>123</v>
      </c>
      <c r="N177" s="99" t="s">
        <v>42</v>
      </c>
      <c r="O177" s="99" t="s">
        <v>45</v>
      </c>
      <c r="P177" s="99" t="b">
        <v>1</v>
      </c>
      <c r="Q177" s="99" t="b">
        <v>1</v>
      </c>
      <c r="R177" s="99">
        <v>3600.0</v>
      </c>
      <c r="S177" s="392" t="s">
        <v>169</v>
      </c>
      <c r="T177" s="392">
        <v>2.0</v>
      </c>
      <c r="U177" s="393" t="s">
        <v>123</v>
      </c>
      <c r="V177" s="99" t="b">
        <v>1</v>
      </c>
      <c r="W177" s="99" t="b">
        <v>1</v>
      </c>
      <c r="X177" s="99">
        <v>4200.0</v>
      </c>
      <c r="Y177" s="12"/>
      <c r="Z177" s="12"/>
    </row>
    <row r="178" ht="12.75" customHeight="1">
      <c r="A178" s="390"/>
      <c r="B178" s="387"/>
      <c r="C178" s="99" t="s">
        <v>4761</v>
      </c>
      <c r="D178" s="391">
        <v>21357.0</v>
      </c>
      <c r="E178" s="99"/>
      <c r="F178" s="99" t="s">
        <v>47</v>
      </c>
      <c r="G178" s="99" t="s">
        <v>39</v>
      </c>
      <c r="H178" s="99">
        <v>6346.153846153847</v>
      </c>
      <c r="I178" s="99" t="s">
        <v>147</v>
      </c>
      <c r="J178" s="99" t="s">
        <v>143</v>
      </c>
      <c r="K178" s="392" t="s">
        <v>43</v>
      </c>
      <c r="L178" s="392">
        <v>1.0</v>
      </c>
      <c r="M178" s="393" t="s">
        <v>44</v>
      </c>
      <c r="N178" s="99" t="s">
        <v>42</v>
      </c>
      <c r="O178" s="99" t="s">
        <v>45</v>
      </c>
      <c r="P178" s="99" t="b">
        <v>1</v>
      </c>
      <c r="Q178" s="99" t="b">
        <v>1</v>
      </c>
      <c r="R178" s="99">
        <v>1500.0</v>
      </c>
      <c r="S178" s="392" t="s">
        <v>43</v>
      </c>
      <c r="T178" s="392">
        <v>1.0</v>
      </c>
      <c r="U178" s="393" t="s">
        <v>44</v>
      </c>
      <c r="V178" s="99" t="b">
        <v>1</v>
      </c>
      <c r="W178" s="99" t="b">
        <v>1</v>
      </c>
      <c r="X178" s="99">
        <v>4100.0</v>
      </c>
      <c r="Y178" s="12"/>
      <c r="Z178" s="12"/>
    </row>
    <row r="179" ht="12.75" customHeight="1">
      <c r="A179" s="390"/>
      <c r="B179" s="387"/>
      <c r="C179" s="99" t="s">
        <v>4762</v>
      </c>
      <c r="D179" s="391">
        <v>23109.0</v>
      </c>
      <c r="E179" s="99"/>
      <c r="F179" s="99" t="s">
        <v>38</v>
      </c>
      <c r="G179" s="99" t="s">
        <v>39</v>
      </c>
      <c r="H179" s="99">
        <v>6346.153846153847</v>
      </c>
      <c r="I179" s="99" t="s">
        <v>147</v>
      </c>
      <c r="J179" s="99" t="s">
        <v>135</v>
      </c>
      <c r="K179" s="392" t="s">
        <v>169</v>
      </c>
      <c r="L179" s="392">
        <v>2.0</v>
      </c>
      <c r="M179" s="393" t="s">
        <v>123</v>
      </c>
      <c r="N179" s="99" t="s">
        <v>42</v>
      </c>
      <c r="O179" s="99" t="s">
        <v>45</v>
      </c>
      <c r="P179" s="99" t="b">
        <v>1</v>
      </c>
      <c r="Q179" s="99" t="b">
        <v>1</v>
      </c>
      <c r="R179" s="99">
        <v>2100.0</v>
      </c>
      <c r="S179" s="392" t="s">
        <v>169</v>
      </c>
      <c r="T179" s="392">
        <v>2.0</v>
      </c>
      <c r="U179" s="393" t="s">
        <v>123</v>
      </c>
      <c r="V179" s="99" t="b">
        <v>1</v>
      </c>
      <c r="W179" s="99" t="b">
        <v>1</v>
      </c>
      <c r="X179" s="99">
        <v>3300.0</v>
      </c>
      <c r="Y179" s="12"/>
      <c r="Z179" s="12"/>
    </row>
    <row r="180" ht="12.75" customHeight="1">
      <c r="A180" s="390"/>
      <c r="B180" s="387"/>
      <c r="C180" s="99" t="s">
        <v>4763</v>
      </c>
      <c r="D180" s="391">
        <v>22532.0</v>
      </c>
      <c r="E180" s="99"/>
      <c r="F180" s="99" t="s">
        <v>38</v>
      </c>
      <c r="G180" s="99" t="s">
        <v>52</v>
      </c>
      <c r="H180" s="99">
        <v>104000.0</v>
      </c>
      <c r="I180" s="99" t="s">
        <v>98</v>
      </c>
      <c r="J180" s="99" t="s">
        <v>135</v>
      </c>
      <c r="K180" s="392" t="s">
        <v>43</v>
      </c>
      <c r="L180" s="392">
        <v>1.0</v>
      </c>
      <c r="M180" s="393" t="s">
        <v>44</v>
      </c>
      <c r="N180" s="99" t="s">
        <v>42</v>
      </c>
      <c r="O180" s="99" t="s">
        <v>45</v>
      </c>
      <c r="P180" s="99" t="b">
        <v>1</v>
      </c>
      <c r="Q180" s="99" t="b">
        <v>1</v>
      </c>
      <c r="R180" s="99">
        <v>3700.0</v>
      </c>
      <c r="S180" s="392" t="s">
        <v>43</v>
      </c>
      <c r="T180" s="392">
        <v>1.0</v>
      </c>
      <c r="U180" s="393" t="s">
        <v>44</v>
      </c>
      <c r="V180" s="99" t="b">
        <v>1</v>
      </c>
      <c r="W180" s="99" t="b">
        <v>1</v>
      </c>
      <c r="X180" s="99">
        <v>3100.0</v>
      </c>
      <c r="Y180" s="12"/>
      <c r="Z180" s="12"/>
    </row>
    <row r="181" ht="12.75" customHeight="1">
      <c r="A181" s="390"/>
      <c r="B181" s="387"/>
      <c r="C181" s="99" t="s">
        <v>4764</v>
      </c>
      <c r="D181" s="391">
        <v>27014.0</v>
      </c>
      <c r="E181" s="99"/>
      <c r="F181" s="99" t="s">
        <v>38</v>
      </c>
      <c r="G181" s="99" t="s">
        <v>39</v>
      </c>
      <c r="H181" s="99">
        <v>8461.538461538461</v>
      </c>
      <c r="I181" s="99" t="s">
        <v>72</v>
      </c>
      <c r="J181" s="99" t="s">
        <v>62</v>
      </c>
      <c r="K181" s="392" t="s">
        <v>169</v>
      </c>
      <c r="L181" s="392">
        <v>2.0</v>
      </c>
      <c r="M181" s="393" t="s">
        <v>123</v>
      </c>
      <c r="N181" s="99" t="s">
        <v>42</v>
      </c>
      <c r="O181" s="99" t="s">
        <v>45</v>
      </c>
      <c r="P181" s="99" t="b">
        <v>1</v>
      </c>
      <c r="Q181" s="99" t="b">
        <v>1</v>
      </c>
      <c r="R181" s="99">
        <v>3100.0</v>
      </c>
      <c r="S181" s="392" t="s">
        <v>169</v>
      </c>
      <c r="T181" s="392">
        <v>2.0</v>
      </c>
      <c r="U181" s="393" t="s">
        <v>123</v>
      </c>
      <c r="V181" s="99" t="b">
        <v>1</v>
      </c>
      <c r="W181" s="99" t="b">
        <v>1</v>
      </c>
      <c r="X181" s="99">
        <v>1600.0</v>
      </c>
      <c r="Y181" s="12"/>
      <c r="Z181" s="12"/>
    </row>
    <row r="182" ht="12.75" customHeight="1">
      <c r="A182" s="390"/>
      <c r="B182" s="387"/>
      <c r="C182" s="99" t="s">
        <v>4765</v>
      </c>
      <c r="D182" s="391">
        <v>15010.0</v>
      </c>
      <c r="E182" s="99"/>
      <c r="F182" s="99" t="s">
        <v>38</v>
      </c>
      <c r="G182" s="99" t="s">
        <v>39</v>
      </c>
      <c r="H182" s="99">
        <v>8461.538461538461</v>
      </c>
      <c r="I182" s="99" t="s">
        <v>342</v>
      </c>
      <c r="J182" s="99" t="s">
        <v>73</v>
      </c>
      <c r="K182" s="392" t="s">
        <v>43</v>
      </c>
      <c r="L182" s="392">
        <v>1.0</v>
      </c>
      <c r="M182" s="393" t="s">
        <v>44</v>
      </c>
      <c r="N182" s="99" t="s">
        <v>42</v>
      </c>
      <c r="O182" s="99" t="s">
        <v>45</v>
      </c>
      <c r="P182" s="99" t="b">
        <v>1</v>
      </c>
      <c r="Q182" s="99" t="b">
        <v>1</v>
      </c>
      <c r="R182" s="99">
        <v>4100.0</v>
      </c>
      <c r="S182" s="392" t="s">
        <v>43</v>
      </c>
      <c r="T182" s="392">
        <v>1.0</v>
      </c>
      <c r="U182" s="393" t="s">
        <v>44</v>
      </c>
      <c r="V182" s="99" t="b">
        <v>1</v>
      </c>
      <c r="W182" s="99" t="b">
        <v>1</v>
      </c>
      <c r="X182" s="99">
        <v>2500.0</v>
      </c>
      <c r="Y182" s="12"/>
      <c r="Z182" s="12"/>
    </row>
    <row r="183" ht="12.75" customHeight="1">
      <c r="A183" s="390"/>
      <c r="B183" s="387"/>
      <c r="C183" s="99" t="s">
        <v>4766</v>
      </c>
      <c r="D183" s="391">
        <v>34355.0</v>
      </c>
      <c r="E183" s="99"/>
      <c r="F183" s="99" t="s">
        <v>38</v>
      </c>
      <c r="G183" s="99" t="s">
        <v>52</v>
      </c>
      <c r="H183" s="99">
        <v>104000.0</v>
      </c>
      <c r="I183" s="99" t="s">
        <v>207</v>
      </c>
      <c r="J183" s="99" t="s">
        <v>176</v>
      </c>
      <c r="K183" s="392" t="s">
        <v>169</v>
      </c>
      <c r="L183" s="392">
        <v>2.0</v>
      </c>
      <c r="M183" s="393" t="s">
        <v>123</v>
      </c>
      <c r="N183" s="99" t="s">
        <v>42</v>
      </c>
      <c r="O183" s="99" t="s">
        <v>45</v>
      </c>
      <c r="P183" s="99" t="b">
        <v>1</v>
      </c>
      <c r="Q183" s="99" t="b">
        <v>1</v>
      </c>
      <c r="R183" s="99">
        <v>4300.0</v>
      </c>
      <c r="S183" s="392" t="s">
        <v>169</v>
      </c>
      <c r="T183" s="392">
        <v>2.0</v>
      </c>
      <c r="U183" s="393" t="s">
        <v>123</v>
      </c>
      <c r="V183" s="99" t="b">
        <v>1</v>
      </c>
      <c r="W183" s="99" t="b">
        <v>1</v>
      </c>
      <c r="X183" s="99">
        <v>2900.0</v>
      </c>
      <c r="Y183" s="12"/>
      <c r="Z183" s="12"/>
    </row>
    <row r="184" ht="12.75" customHeight="1">
      <c r="A184" s="390"/>
      <c r="B184" s="387"/>
      <c r="C184" s="99" t="s">
        <v>4767</v>
      </c>
      <c r="D184" s="391">
        <v>20193.0</v>
      </c>
      <c r="E184" s="99"/>
      <c r="F184" s="99" t="s">
        <v>47</v>
      </c>
      <c r="G184" s="99" t="s">
        <v>39</v>
      </c>
      <c r="H184" s="99">
        <v>6346.153846153847</v>
      </c>
      <c r="I184" s="99" t="s">
        <v>67</v>
      </c>
      <c r="J184" s="99" t="s">
        <v>135</v>
      </c>
      <c r="K184" s="392" t="s">
        <v>43</v>
      </c>
      <c r="L184" s="392">
        <v>1.0</v>
      </c>
      <c r="M184" s="393" t="s">
        <v>44</v>
      </c>
      <c r="N184" s="99" t="s">
        <v>42</v>
      </c>
      <c r="O184" s="99" t="s">
        <v>45</v>
      </c>
      <c r="P184" s="99" t="b">
        <v>1</v>
      </c>
      <c r="Q184" s="99" t="b">
        <v>1</v>
      </c>
      <c r="R184" s="99">
        <v>2300.0</v>
      </c>
      <c r="S184" s="392" t="s">
        <v>43</v>
      </c>
      <c r="T184" s="392">
        <v>1.0</v>
      </c>
      <c r="U184" s="393" t="s">
        <v>44</v>
      </c>
      <c r="V184" s="99" t="b">
        <v>1</v>
      </c>
      <c r="W184" s="99" t="b">
        <v>1</v>
      </c>
      <c r="X184" s="99">
        <v>3100.0</v>
      </c>
      <c r="Y184" s="12"/>
      <c r="Z184" s="12"/>
    </row>
    <row r="185" ht="12.75" customHeight="1">
      <c r="A185" s="390"/>
      <c r="B185" s="387"/>
      <c r="C185" s="109" t="s">
        <v>4768</v>
      </c>
      <c r="D185" s="394">
        <v>35988.0</v>
      </c>
      <c r="E185" s="109"/>
      <c r="F185" s="109" t="s">
        <v>47</v>
      </c>
      <c r="G185" s="109" t="s">
        <v>52</v>
      </c>
      <c r="H185" s="109">
        <v>156000.0</v>
      </c>
      <c r="I185" s="109" t="s">
        <v>40</v>
      </c>
      <c r="J185" s="109" t="s">
        <v>79</v>
      </c>
      <c r="K185" s="395" t="s">
        <v>169</v>
      </c>
      <c r="L185" s="395">
        <v>2.0</v>
      </c>
      <c r="M185" s="396" t="s">
        <v>123</v>
      </c>
      <c r="N185" s="109" t="s">
        <v>42</v>
      </c>
      <c r="O185" s="109" t="s">
        <v>45</v>
      </c>
      <c r="P185" s="109" t="b">
        <v>1</v>
      </c>
      <c r="Q185" s="109" t="b">
        <v>1</v>
      </c>
      <c r="R185" s="109">
        <v>2800.0</v>
      </c>
      <c r="S185" s="395" t="s">
        <v>169</v>
      </c>
      <c r="T185" s="395">
        <v>2.0</v>
      </c>
      <c r="U185" s="396" t="s">
        <v>123</v>
      </c>
      <c r="V185" s="109" t="b">
        <v>1</v>
      </c>
      <c r="W185" s="109" t="b">
        <v>1</v>
      </c>
      <c r="X185" s="109">
        <v>2100.0</v>
      </c>
      <c r="Y185" s="12"/>
      <c r="Z185" s="12"/>
    </row>
    <row r="186" ht="12.75" customHeight="1">
      <c r="A186" s="390"/>
      <c r="B186" s="387"/>
      <c r="C186" s="99" t="s">
        <v>4769</v>
      </c>
      <c r="D186" s="391">
        <v>37712.0</v>
      </c>
      <c r="E186" s="99"/>
      <c r="F186" s="99" t="s">
        <v>47</v>
      </c>
      <c r="G186" s="99" t="s">
        <v>39</v>
      </c>
      <c r="H186" s="99">
        <v>6346.153846153847</v>
      </c>
      <c r="I186" s="99" t="s">
        <v>95</v>
      </c>
      <c r="J186" s="99" t="s">
        <v>50</v>
      </c>
      <c r="K186" s="392" t="s">
        <v>43</v>
      </c>
      <c r="L186" s="392">
        <v>1.0</v>
      </c>
      <c r="M186" s="393" t="s">
        <v>44</v>
      </c>
      <c r="N186" s="99" t="s">
        <v>42</v>
      </c>
      <c r="O186" s="99" t="s">
        <v>45</v>
      </c>
      <c r="P186" s="99" t="b">
        <v>1</v>
      </c>
      <c r="Q186" s="99" t="b">
        <v>1</v>
      </c>
      <c r="R186" s="99">
        <v>2800.0</v>
      </c>
      <c r="S186" s="392" t="s">
        <v>43</v>
      </c>
      <c r="T186" s="392">
        <v>1.0</v>
      </c>
      <c r="U186" s="393" t="s">
        <v>44</v>
      </c>
      <c r="V186" s="99" t="b">
        <v>1</v>
      </c>
      <c r="W186" s="99" t="b">
        <v>1</v>
      </c>
      <c r="X186" s="99">
        <v>3400.0</v>
      </c>
      <c r="Y186" s="12"/>
      <c r="Z186" s="12"/>
    </row>
    <row r="187" ht="12.75" customHeight="1">
      <c r="A187" s="390"/>
      <c r="B187" s="387"/>
      <c r="C187" s="99" t="s">
        <v>4770</v>
      </c>
      <c r="D187" s="391">
        <v>22634.0</v>
      </c>
      <c r="E187" s="99"/>
      <c r="F187" s="99" t="s">
        <v>47</v>
      </c>
      <c r="G187" s="99" t="s">
        <v>97</v>
      </c>
      <c r="H187" s="99">
        <v>25.0</v>
      </c>
      <c r="I187" s="99" t="s">
        <v>125</v>
      </c>
      <c r="J187" s="99" t="s">
        <v>181</v>
      </c>
      <c r="K187" s="392" t="s">
        <v>169</v>
      </c>
      <c r="L187" s="392">
        <v>2.0</v>
      </c>
      <c r="M187" s="393" t="s">
        <v>123</v>
      </c>
      <c r="N187" s="99" t="s">
        <v>42</v>
      </c>
      <c r="O187" s="99" t="s">
        <v>45</v>
      </c>
      <c r="P187" s="99" t="b">
        <v>1</v>
      </c>
      <c r="Q187" s="99" t="b">
        <v>1</v>
      </c>
      <c r="R187" s="99">
        <v>2800.0</v>
      </c>
      <c r="S187" s="392" t="s">
        <v>169</v>
      </c>
      <c r="T187" s="392">
        <v>2.0</v>
      </c>
      <c r="U187" s="393" t="s">
        <v>123</v>
      </c>
      <c r="V187" s="99" t="b">
        <v>1</v>
      </c>
      <c r="W187" s="99" t="b">
        <v>1</v>
      </c>
      <c r="X187" s="99">
        <v>1600.0</v>
      </c>
      <c r="Y187" s="12"/>
      <c r="Z187" s="12"/>
    </row>
    <row r="188" ht="12.75" customHeight="1">
      <c r="A188" s="390"/>
      <c r="B188" s="387"/>
      <c r="C188" s="99" t="s">
        <v>4771</v>
      </c>
      <c r="D188" s="391">
        <v>17541.0</v>
      </c>
      <c r="E188" s="99"/>
      <c r="F188" s="99" t="s">
        <v>47</v>
      </c>
      <c r="G188" s="99" t="s">
        <v>39</v>
      </c>
      <c r="H188" s="99">
        <v>4230.7692307692305</v>
      </c>
      <c r="I188" s="99" t="s">
        <v>140</v>
      </c>
      <c r="J188" s="99" t="s">
        <v>181</v>
      </c>
      <c r="K188" s="392" t="s">
        <v>43</v>
      </c>
      <c r="L188" s="392">
        <v>1.0</v>
      </c>
      <c r="M188" s="393" t="s">
        <v>44</v>
      </c>
      <c r="N188" s="99" t="s">
        <v>42</v>
      </c>
      <c r="O188" s="99" t="s">
        <v>45</v>
      </c>
      <c r="P188" s="99" t="b">
        <v>1</v>
      </c>
      <c r="Q188" s="99" t="b">
        <v>1</v>
      </c>
      <c r="R188" s="99">
        <v>3300.0</v>
      </c>
      <c r="S188" s="392" t="s">
        <v>43</v>
      </c>
      <c r="T188" s="392">
        <v>1.0</v>
      </c>
      <c r="U188" s="393" t="s">
        <v>44</v>
      </c>
      <c r="V188" s="99" t="b">
        <v>1</v>
      </c>
      <c r="W188" s="99" t="b">
        <v>1</v>
      </c>
      <c r="X188" s="99">
        <v>3600.0</v>
      </c>
      <c r="Y188" s="12"/>
      <c r="Z188" s="12"/>
    </row>
    <row r="189" ht="12.75" customHeight="1">
      <c r="A189" s="390"/>
      <c r="B189" s="387"/>
      <c r="C189" s="99" t="s">
        <v>4772</v>
      </c>
      <c r="D189" s="391">
        <v>16657.0</v>
      </c>
      <c r="E189" s="99"/>
      <c r="F189" s="99" t="s">
        <v>47</v>
      </c>
      <c r="G189" s="99" t="s">
        <v>60</v>
      </c>
      <c r="H189" s="99">
        <v>260000.0</v>
      </c>
      <c r="I189" s="99" t="s">
        <v>3194</v>
      </c>
      <c r="J189" s="99" t="s">
        <v>195</v>
      </c>
      <c r="K189" s="392" t="s">
        <v>169</v>
      </c>
      <c r="L189" s="392">
        <v>2.0</v>
      </c>
      <c r="M189" s="393" t="s">
        <v>123</v>
      </c>
      <c r="N189" s="99" t="s">
        <v>42</v>
      </c>
      <c r="O189" s="99" t="s">
        <v>45</v>
      </c>
      <c r="P189" s="99" t="b">
        <v>1</v>
      </c>
      <c r="Q189" s="99" t="b">
        <v>1</v>
      </c>
      <c r="R189" s="99">
        <v>3800.0</v>
      </c>
      <c r="S189" s="392" t="s">
        <v>169</v>
      </c>
      <c r="T189" s="392">
        <v>2.0</v>
      </c>
      <c r="U189" s="393" t="s">
        <v>123</v>
      </c>
      <c r="V189" s="99" t="b">
        <v>1</v>
      </c>
      <c r="W189" s="99" t="b">
        <v>1</v>
      </c>
      <c r="X189" s="99">
        <v>4300.0</v>
      </c>
      <c r="Y189" s="12"/>
      <c r="Z189" s="12"/>
    </row>
    <row r="190" ht="12.75" customHeight="1">
      <c r="A190" s="390"/>
      <c r="B190" s="387"/>
      <c r="C190" s="99" t="s">
        <v>4773</v>
      </c>
      <c r="D190" s="391">
        <v>25640.0</v>
      </c>
      <c r="E190" s="99"/>
      <c r="F190" s="99" t="s">
        <v>38</v>
      </c>
      <c r="G190" s="99" t="s">
        <v>97</v>
      </c>
      <c r="H190" s="99">
        <v>50.0</v>
      </c>
      <c r="I190" s="99" t="s">
        <v>98</v>
      </c>
      <c r="J190" s="99" t="s">
        <v>325</v>
      </c>
      <c r="K190" s="392" t="s">
        <v>43</v>
      </c>
      <c r="L190" s="392">
        <v>1.0</v>
      </c>
      <c r="M190" s="393" t="s">
        <v>44</v>
      </c>
      <c r="N190" s="99" t="s">
        <v>42</v>
      </c>
      <c r="O190" s="99" t="s">
        <v>45</v>
      </c>
      <c r="P190" s="99" t="b">
        <v>1</v>
      </c>
      <c r="Q190" s="99" t="b">
        <v>1</v>
      </c>
      <c r="R190" s="99">
        <v>4600.0</v>
      </c>
      <c r="S190" s="392" t="s">
        <v>43</v>
      </c>
      <c r="T190" s="392">
        <v>1.0</v>
      </c>
      <c r="U190" s="393" t="s">
        <v>44</v>
      </c>
      <c r="V190" s="99" t="b">
        <v>1</v>
      </c>
      <c r="W190" s="99" t="b">
        <v>1</v>
      </c>
      <c r="X190" s="99">
        <v>4000.0</v>
      </c>
      <c r="Y190" s="12"/>
      <c r="Z190" s="12"/>
    </row>
    <row r="191" ht="12.75" customHeight="1">
      <c r="A191" s="390"/>
      <c r="B191" s="387"/>
      <c r="C191" s="99" t="s">
        <v>4774</v>
      </c>
      <c r="D191" s="391">
        <v>34371.0</v>
      </c>
      <c r="E191" s="99"/>
      <c r="F191" s="99" t="s">
        <v>38</v>
      </c>
      <c r="G191" s="99" t="s">
        <v>39</v>
      </c>
      <c r="H191" s="99">
        <v>6346.153846153847</v>
      </c>
      <c r="I191" s="99" t="s">
        <v>153</v>
      </c>
      <c r="J191" s="99" t="s">
        <v>135</v>
      </c>
      <c r="K191" s="392" t="s">
        <v>169</v>
      </c>
      <c r="L191" s="392">
        <v>2.0</v>
      </c>
      <c r="M191" s="393" t="s">
        <v>123</v>
      </c>
      <c r="N191" s="99" t="s">
        <v>42</v>
      </c>
      <c r="O191" s="99" t="s">
        <v>45</v>
      </c>
      <c r="P191" s="99" t="b">
        <v>1</v>
      </c>
      <c r="Q191" s="99" t="b">
        <v>1</v>
      </c>
      <c r="R191" s="99">
        <v>3800.0</v>
      </c>
      <c r="S191" s="392" t="s">
        <v>169</v>
      </c>
      <c r="T191" s="392">
        <v>2.0</v>
      </c>
      <c r="U191" s="393" t="s">
        <v>123</v>
      </c>
      <c r="V191" s="99" t="b">
        <v>1</v>
      </c>
      <c r="W191" s="99" t="b">
        <v>1</v>
      </c>
      <c r="X191" s="99">
        <v>2200.0</v>
      </c>
      <c r="Y191" s="12"/>
      <c r="Z191" s="12"/>
    </row>
    <row r="192" ht="12.75" customHeight="1">
      <c r="A192" s="390"/>
      <c r="B192" s="387"/>
      <c r="C192" s="99" t="s">
        <v>4775</v>
      </c>
      <c r="D192" s="391">
        <v>18752.0</v>
      </c>
      <c r="E192" s="99"/>
      <c r="F192" s="99" t="s">
        <v>47</v>
      </c>
      <c r="G192" s="99" t="s">
        <v>39</v>
      </c>
      <c r="H192" s="99">
        <v>8461.538461538461</v>
      </c>
      <c r="I192" s="99" t="s">
        <v>340</v>
      </c>
      <c r="J192" s="99" t="s">
        <v>50</v>
      </c>
      <c r="K192" s="392" t="s">
        <v>43</v>
      </c>
      <c r="L192" s="392">
        <v>1.0</v>
      </c>
      <c r="M192" s="393" t="s">
        <v>44</v>
      </c>
      <c r="N192" s="99" t="s">
        <v>42</v>
      </c>
      <c r="O192" s="99" t="s">
        <v>45</v>
      </c>
      <c r="P192" s="99" t="b">
        <v>1</v>
      </c>
      <c r="Q192" s="99" t="b">
        <v>1</v>
      </c>
      <c r="R192" s="99">
        <v>4800.0</v>
      </c>
      <c r="S192" s="392" t="s">
        <v>43</v>
      </c>
      <c r="T192" s="392">
        <v>1.0</v>
      </c>
      <c r="U192" s="393" t="s">
        <v>44</v>
      </c>
      <c r="V192" s="99" t="b">
        <v>1</v>
      </c>
      <c r="W192" s="99" t="b">
        <v>1</v>
      </c>
      <c r="X192" s="99">
        <v>2000.0</v>
      </c>
      <c r="Y192" s="12"/>
      <c r="Z192" s="12"/>
    </row>
    <row r="193" ht="12.75" customHeight="1">
      <c r="A193" s="390"/>
      <c r="B193" s="387"/>
      <c r="C193" s="99" t="s">
        <v>4776</v>
      </c>
      <c r="D193" s="391">
        <v>36484.0</v>
      </c>
      <c r="E193" s="99"/>
      <c r="F193" s="99" t="s">
        <v>47</v>
      </c>
      <c r="G193" s="99" t="s">
        <v>39</v>
      </c>
      <c r="H193" s="99">
        <v>8461.538461538461</v>
      </c>
      <c r="I193" s="99" t="s">
        <v>95</v>
      </c>
      <c r="J193" s="99" t="s">
        <v>143</v>
      </c>
      <c r="K193" s="392" t="s">
        <v>169</v>
      </c>
      <c r="L193" s="392">
        <v>2.0</v>
      </c>
      <c r="M193" s="393" t="s">
        <v>123</v>
      </c>
      <c r="N193" s="99" t="s">
        <v>42</v>
      </c>
      <c r="O193" s="99" t="s">
        <v>45</v>
      </c>
      <c r="P193" s="99" t="b">
        <v>1</v>
      </c>
      <c r="Q193" s="99" t="b">
        <v>1</v>
      </c>
      <c r="R193" s="99">
        <v>4600.0</v>
      </c>
      <c r="S193" s="392" t="s">
        <v>169</v>
      </c>
      <c r="T193" s="392">
        <v>2.0</v>
      </c>
      <c r="U193" s="393" t="s">
        <v>123</v>
      </c>
      <c r="V193" s="99" t="b">
        <v>1</v>
      </c>
      <c r="W193" s="99" t="b">
        <v>1</v>
      </c>
      <c r="X193" s="99">
        <v>3900.0</v>
      </c>
      <c r="Y193" s="12"/>
      <c r="Z193" s="12"/>
    </row>
    <row r="194" ht="12.75" customHeight="1">
      <c r="A194" s="390"/>
      <c r="B194" s="387"/>
      <c r="C194" s="99" t="s">
        <v>4777</v>
      </c>
      <c r="D194" s="391">
        <v>28708.0</v>
      </c>
      <c r="E194" s="99"/>
      <c r="F194" s="99" t="s">
        <v>38</v>
      </c>
      <c r="G194" s="99" t="s">
        <v>39</v>
      </c>
      <c r="H194" s="99">
        <v>10576.923076923076</v>
      </c>
      <c r="I194" s="99" t="s">
        <v>339</v>
      </c>
      <c r="J194" s="99" t="s">
        <v>181</v>
      </c>
      <c r="K194" s="392" t="s">
        <v>43</v>
      </c>
      <c r="L194" s="392">
        <v>1.0</v>
      </c>
      <c r="M194" s="393" t="s">
        <v>44</v>
      </c>
      <c r="N194" s="99" t="s">
        <v>42</v>
      </c>
      <c r="O194" s="99" t="s">
        <v>45</v>
      </c>
      <c r="P194" s="99" t="b">
        <v>1</v>
      </c>
      <c r="Q194" s="99" t="b">
        <v>1</v>
      </c>
      <c r="R194" s="99">
        <v>4200.0</v>
      </c>
      <c r="S194" s="392" t="s">
        <v>43</v>
      </c>
      <c r="T194" s="392">
        <v>1.0</v>
      </c>
      <c r="U194" s="393" t="s">
        <v>44</v>
      </c>
      <c r="V194" s="99" t="b">
        <v>1</v>
      </c>
      <c r="W194" s="99" t="b">
        <v>1</v>
      </c>
      <c r="X194" s="99">
        <v>1700.0</v>
      </c>
      <c r="Y194" s="12"/>
      <c r="Z194" s="12"/>
    </row>
    <row r="195" ht="12.75" customHeight="1">
      <c r="A195" s="390"/>
      <c r="B195" s="387"/>
      <c r="C195" s="109" t="s">
        <v>4778</v>
      </c>
      <c r="D195" s="394">
        <v>34160.0</v>
      </c>
      <c r="E195" s="109"/>
      <c r="F195" s="109" t="s">
        <v>38</v>
      </c>
      <c r="G195" s="109" t="s">
        <v>88</v>
      </c>
      <c r="H195" s="109">
        <v>2115.3846153846152</v>
      </c>
      <c r="I195" s="109" t="s">
        <v>147</v>
      </c>
      <c r="J195" s="109" t="s">
        <v>3191</v>
      </c>
      <c r="K195" s="395" t="s">
        <v>169</v>
      </c>
      <c r="L195" s="395">
        <v>2.0</v>
      </c>
      <c r="M195" s="396" t="s">
        <v>123</v>
      </c>
      <c r="N195" s="109" t="s">
        <v>42</v>
      </c>
      <c r="O195" s="109" t="s">
        <v>45</v>
      </c>
      <c r="P195" s="109" t="b">
        <v>1</v>
      </c>
      <c r="Q195" s="109" t="b">
        <v>1</v>
      </c>
      <c r="R195" s="109">
        <v>4800.0</v>
      </c>
      <c r="S195" s="395" t="s">
        <v>169</v>
      </c>
      <c r="T195" s="395">
        <v>2.0</v>
      </c>
      <c r="U195" s="396" t="s">
        <v>123</v>
      </c>
      <c r="V195" s="109" t="b">
        <v>1</v>
      </c>
      <c r="W195" s="109" t="b">
        <v>1</v>
      </c>
      <c r="X195" s="109">
        <v>3000.0</v>
      </c>
      <c r="Y195" s="12"/>
      <c r="Z195" s="12"/>
    </row>
    <row r="196" ht="12.75" customHeight="1">
      <c r="A196" s="390"/>
      <c r="B196" s="387"/>
      <c r="C196" s="99" t="s">
        <v>4779</v>
      </c>
      <c r="D196" s="391">
        <v>16998.0</v>
      </c>
      <c r="E196" s="99"/>
      <c r="F196" s="99" t="s">
        <v>38</v>
      </c>
      <c r="G196" s="99" t="s">
        <v>88</v>
      </c>
      <c r="H196" s="99">
        <v>10576.923076923076</v>
      </c>
      <c r="I196" s="99" t="s">
        <v>109</v>
      </c>
      <c r="J196" s="99" t="s">
        <v>138</v>
      </c>
      <c r="K196" s="392" t="s">
        <v>43</v>
      </c>
      <c r="L196" s="392">
        <v>1.0</v>
      </c>
      <c r="M196" s="393" t="s">
        <v>44</v>
      </c>
      <c r="N196" s="99" t="s">
        <v>42</v>
      </c>
      <c r="O196" s="99" t="s">
        <v>45</v>
      </c>
      <c r="P196" s="99" t="b">
        <v>1</v>
      </c>
      <c r="Q196" s="99" t="b">
        <v>1</v>
      </c>
      <c r="R196" s="99">
        <v>4900.0</v>
      </c>
      <c r="S196" s="392" t="s">
        <v>43</v>
      </c>
      <c r="T196" s="392">
        <v>1.0</v>
      </c>
      <c r="U196" s="393" t="s">
        <v>44</v>
      </c>
      <c r="V196" s="99" t="b">
        <v>1</v>
      </c>
      <c r="W196" s="99" t="b">
        <v>1</v>
      </c>
      <c r="X196" s="99">
        <v>4500.0</v>
      </c>
      <c r="Y196" s="12"/>
      <c r="Z196" s="12"/>
    </row>
    <row r="197" ht="12.75" customHeight="1">
      <c r="A197" s="390"/>
      <c r="B197" s="387"/>
      <c r="C197" s="99" t="s">
        <v>4780</v>
      </c>
      <c r="D197" s="391">
        <v>26050.0</v>
      </c>
      <c r="E197" s="99"/>
      <c r="F197" s="99" t="s">
        <v>38</v>
      </c>
      <c r="G197" s="99" t="s">
        <v>52</v>
      </c>
      <c r="H197" s="99">
        <v>156000.0</v>
      </c>
      <c r="I197" s="99" t="s">
        <v>98</v>
      </c>
      <c r="J197" s="99" t="s">
        <v>41</v>
      </c>
      <c r="K197" s="392" t="s">
        <v>169</v>
      </c>
      <c r="L197" s="392">
        <v>2.0</v>
      </c>
      <c r="M197" s="393" t="s">
        <v>123</v>
      </c>
      <c r="N197" s="99" t="s">
        <v>42</v>
      </c>
      <c r="O197" s="99" t="s">
        <v>45</v>
      </c>
      <c r="P197" s="99" t="b">
        <v>1</v>
      </c>
      <c r="Q197" s="99" t="b">
        <v>1</v>
      </c>
      <c r="R197" s="99">
        <v>2600.0</v>
      </c>
      <c r="S197" s="392" t="s">
        <v>169</v>
      </c>
      <c r="T197" s="392">
        <v>2.0</v>
      </c>
      <c r="U197" s="393" t="s">
        <v>123</v>
      </c>
      <c r="V197" s="99" t="b">
        <v>1</v>
      </c>
      <c r="W197" s="99" t="b">
        <v>1</v>
      </c>
      <c r="X197" s="99">
        <v>2300.0</v>
      </c>
      <c r="Y197" s="12"/>
      <c r="Z197" s="12"/>
    </row>
    <row r="198" ht="12.75" customHeight="1">
      <c r="A198" s="390"/>
      <c r="B198" s="387"/>
      <c r="C198" s="99" t="s">
        <v>4781</v>
      </c>
      <c r="D198" s="391">
        <v>35437.0</v>
      </c>
      <c r="E198" s="99"/>
      <c r="F198" s="99" t="s">
        <v>47</v>
      </c>
      <c r="G198" s="99" t="s">
        <v>52</v>
      </c>
      <c r="H198" s="99">
        <v>52000.0</v>
      </c>
      <c r="I198" s="99" t="s">
        <v>67</v>
      </c>
      <c r="J198" s="99" t="s">
        <v>176</v>
      </c>
      <c r="K198" s="392" t="s">
        <v>43</v>
      </c>
      <c r="L198" s="392">
        <v>1.0</v>
      </c>
      <c r="M198" s="393" t="s">
        <v>44</v>
      </c>
      <c r="N198" s="99" t="s">
        <v>42</v>
      </c>
      <c r="O198" s="99" t="s">
        <v>45</v>
      </c>
      <c r="P198" s="99" t="b">
        <v>1</v>
      </c>
      <c r="Q198" s="99" t="b">
        <v>1</v>
      </c>
      <c r="R198" s="99">
        <v>3700.0</v>
      </c>
      <c r="S198" s="392" t="s">
        <v>43</v>
      </c>
      <c r="T198" s="392">
        <v>1.0</v>
      </c>
      <c r="U198" s="393" t="s">
        <v>44</v>
      </c>
      <c r="V198" s="99" t="b">
        <v>1</v>
      </c>
      <c r="W198" s="99" t="b">
        <v>1</v>
      </c>
      <c r="X198" s="99">
        <v>1800.0</v>
      </c>
      <c r="Y198" s="12"/>
      <c r="Z198" s="12"/>
    </row>
    <row r="199" ht="12.75" customHeight="1">
      <c r="A199" s="390"/>
      <c r="B199" s="387"/>
      <c r="C199" s="99" t="s">
        <v>4782</v>
      </c>
      <c r="D199" s="391">
        <v>33015.0</v>
      </c>
      <c r="E199" s="99"/>
      <c r="F199" s="99" t="s">
        <v>47</v>
      </c>
      <c r="G199" s="99" t="s">
        <v>39</v>
      </c>
      <c r="H199" s="99">
        <v>6346.153846153847</v>
      </c>
      <c r="I199" s="99" t="s">
        <v>153</v>
      </c>
      <c r="J199" s="99" t="s">
        <v>93</v>
      </c>
      <c r="K199" s="392" t="s">
        <v>169</v>
      </c>
      <c r="L199" s="392">
        <v>2.0</v>
      </c>
      <c r="M199" s="393" t="s">
        <v>123</v>
      </c>
      <c r="N199" s="99" t="s">
        <v>42</v>
      </c>
      <c r="O199" s="99" t="s">
        <v>45</v>
      </c>
      <c r="P199" s="99" t="b">
        <v>1</v>
      </c>
      <c r="Q199" s="99" t="b">
        <v>1</v>
      </c>
      <c r="R199" s="99">
        <v>3700.0</v>
      </c>
      <c r="S199" s="392" t="s">
        <v>169</v>
      </c>
      <c r="T199" s="392">
        <v>2.0</v>
      </c>
      <c r="U199" s="393" t="s">
        <v>123</v>
      </c>
      <c r="V199" s="99" t="b">
        <v>1</v>
      </c>
      <c r="W199" s="99" t="b">
        <v>1</v>
      </c>
      <c r="X199" s="99">
        <v>1700.0</v>
      </c>
      <c r="Y199" s="12"/>
      <c r="Z199" s="12"/>
    </row>
    <row r="200" ht="12.75" customHeight="1">
      <c r="A200" s="390"/>
      <c r="B200" s="387"/>
      <c r="C200" s="99" t="s">
        <v>4783</v>
      </c>
      <c r="D200" s="391">
        <v>38309.0</v>
      </c>
      <c r="E200" s="99"/>
      <c r="F200" s="99" t="s">
        <v>47</v>
      </c>
      <c r="G200" s="99" t="s">
        <v>52</v>
      </c>
      <c r="H200" s="99">
        <v>260000.0</v>
      </c>
      <c r="I200" s="99" t="s">
        <v>40</v>
      </c>
      <c r="J200" s="99" t="s">
        <v>151</v>
      </c>
      <c r="K200" s="392" t="s">
        <v>43</v>
      </c>
      <c r="L200" s="392">
        <v>1.0</v>
      </c>
      <c r="M200" s="393" t="s">
        <v>44</v>
      </c>
      <c r="N200" s="99" t="s">
        <v>42</v>
      </c>
      <c r="O200" s="99" t="s">
        <v>45</v>
      </c>
      <c r="P200" s="99" t="b">
        <v>1</v>
      </c>
      <c r="Q200" s="99" t="b">
        <v>1</v>
      </c>
      <c r="R200" s="99">
        <v>2500.0</v>
      </c>
      <c r="S200" s="392" t="s">
        <v>43</v>
      </c>
      <c r="T200" s="392">
        <v>1.0</v>
      </c>
      <c r="U200" s="393" t="s">
        <v>44</v>
      </c>
      <c r="V200" s="99" t="b">
        <v>1</v>
      </c>
      <c r="W200" s="99" t="b">
        <v>1</v>
      </c>
      <c r="X200" s="99">
        <v>2800.0</v>
      </c>
      <c r="Y200" s="12"/>
      <c r="Z200" s="12"/>
    </row>
    <row r="201" ht="12.75" customHeight="1">
      <c r="A201" s="390"/>
      <c r="B201" s="387"/>
      <c r="C201" s="99" t="s">
        <v>4784</v>
      </c>
      <c r="D201" s="391">
        <v>25185.0</v>
      </c>
      <c r="E201" s="99"/>
      <c r="F201" s="99" t="s">
        <v>38</v>
      </c>
      <c r="G201" s="99" t="s">
        <v>97</v>
      </c>
      <c r="H201" s="99">
        <v>50.0</v>
      </c>
      <c r="I201" s="99" t="s">
        <v>332</v>
      </c>
      <c r="J201" s="99" t="s">
        <v>54</v>
      </c>
      <c r="K201" s="392" t="s">
        <v>169</v>
      </c>
      <c r="L201" s="392">
        <v>2.0</v>
      </c>
      <c r="M201" s="393" t="s">
        <v>123</v>
      </c>
      <c r="N201" s="99" t="s">
        <v>42</v>
      </c>
      <c r="O201" s="99" t="s">
        <v>45</v>
      </c>
      <c r="P201" s="99" t="b">
        <v>1</v>
      </c>
      <c r="Q201" s="99" t="b">
        <v>1</v>
      </c>
      <c r="R201" s="99">
        <v>3400.0</v>
      </c>
      <c r="S201" s="392" t="s">
        <v>169</v>
      </c>
      <c r="T201" s="392">
        <v>2.0</v>
      </c>
      <c r="U201" s="393" t="s">
        <v>123</v>
      </c>
      <c r="V201" s="99" t="b">
        <v>1</v>
      </c>
      <c r="W201" s="99" t="b">
        <v>1</v>
      </c>
      <c r="X201" s="99">
        <v>3400.0</v>
      </c>
      <c r="Y201" s="12"/>
      <c r="Z201" s="12"/>
    </row>
    <row r="202" ht="12.75" customHeight="1">
      <c r="A202" s="390"/>
      <c r="B202" s="387"/>
      <c r="C202" s="99" t="s">
        <v>4785</v>
      </c>
      <c r="D202" s="391">
        <v>32598.0</v>
      </c>
      <c r="E202" s="99"/>
      <c r="F202" s="99" t="s">
        <v>38</v>
      </c>
      <c r="G202" s="99" t="s">
        <v>52</v>
      </c>
      <c r="H202" s="99">
        <v>104000.0</v>
      </c>
      <c r="I202" s="99" t="s">
        <v>69</v>
      </c>
      <c r="J202" s="99" t="s">
        <v>205</v>
      </c>
      <c r="K202" s="392" t="s">
        <v>43</v>
      </c>
      <c r="L202" s="392">
        <v>1.0</v>
      </c>
      <c r="M202" s="393" t="s">
        <v>44</v>
      </c>
      <c r="N202" s="99" t="s">
        <v>42</v>
      </c>
      <c r="O202" s="99" t="s">
        <v>45</v>
      </c>
      <c r="P202" s="99" t="b">
        <v>1</v>
      </c>
      <c r="Q202" s="99" t="b">
        <v>1</v>
      </c>
      <c r="R202" s="99">
        <v>1500.0</v>
      </c>
      <c r="S202" s="392" t="s">
        <v>43</v>
      </c>
      <c r="T202" s="392">
        <v>1.0</v>
      </c>
      <c r="U202" s="393" t="s">
        <v>44</v>
      </c>
      <c r="V202" s="99" t="b">
        <v>1</v>
      </c>
      <c r="W202" s="99" t="b">
        <v>1</v>
      </c>
      <c r="X202" s="99">
        <v>4600.0</v>
      </c>
      <c r="Y202" s="12"/>
      <c r="Z202" s="12"/>
    </row>
    <row r="203" ht="12.75" customHeight="1">
      <c r="A203" s="390"/>
      <c r="B203" s="387"/>
      <c r="C203" s="99" t="s">
        <v>4786</v>
      </c>
      <c r="D203" s="391">
        <v>17954.0</v>
      </c>
      <c r="E203" s="99"/>
      <c r="F203" s="99" t="s">
        <v>38</v>
      </c>
      <c r="G203" s="99" t="s">
        <v>39</v>
      </c>
      <c r="H203" s="99">
        <v>4230.7692307692305</v>
      </c>
      <c r="I203" s="99" t="s">
        <v>40</v>
      </c>
      <c r="J203" s="99" t="s">
        <v>101</v>
      </c>
      <c r="K203" s="392" t="s">
        <v>169</v>
      </c>
      <c r="L203" s="392">
        <v>2.0</v>
      </c>
      <c r="M203" s="393" t="s">
        <v>123</v>
      </c>
      <c r="N203" s="99" t="s">
        <v>42</v>
      </c>
      <c r="O203" s="99" t="s">
        <v>45</v>
      </c>
      <c r="P203" s="99" t="b">
        <v>1</v>
      </c>
      <c r="Q203" s="99" t="b">
        <v>1</v>
      </c>
      <c r="R203" s="99">
        <v>2000.0</v>
      </c>
      <c r="S203" s="392" t="s">
        <v>169</v>
      </c>
      <c r="T203" s="392">
        <v>2.0</v>
      </c>
      <c r="U203" s="393" t="s">
        <v>123</v>
      </c>
      <c r="V203" s="99" t="b">
        <v>1</v>
      </c>
      <c r="W203" s="99" t="b">
        <v>1</v>
      </c>
      <c r="X203" s="99">
        <v>4100.0</v>
      </c>
      <c r="Y203" s="12"/>
      <c r="Z203" s="12"/>
    </row>
    <row r="204" ht="12.75" customHeight="1">
      <c r="A204" s="390"/>
      <c r="B204" s="387"/>
      <c r="C204" s="99" t="s">
        <v>4787</v>
      </c>
      <c r="D204" s="391">
        <v>26148.0</v>
      </c>
      <c r="E204" s="99"/>
      <c r="F204" s="99" t="s">
        <v>38</v>
      </c>
      <c r="G204" s="99" t="s">
        <v>39</v>
      </c>
      <c r="H204" s="99">
        <v>10576.923076923076</v>
      </c>
      <c r="I204" s="99" t="s">
        <v>3187</v>
      </c>
      <c r="J204" s="99" t="s">
        <v>99</v>
      </c>
      <c r="K204" s="392" t="s">
        <v>43</v>
      </c>
      <c r="L204" s="392">
        <v>1.0</v>
      </c>
      <c r="M204" s="393" t="s">
        <v>44</v>
      </c>
      <c r="N204" s="99" t="s">
        <v>42</v>
      </c>
      <c r="O204" s="99" t="s">
        <v>45</v>
      </c>
      <c r="P204" s="99" t="b">
        <v>1</v>
      </c>
      <c r="Q204" s="99" t="b">
        <v>1</v>
      </c>
      <c r="R204" s="99">
        <v>4900.0</v>
      </c>
      <c r="S204" s="392" t="s">
        <v>43</v>
      </c>
      <c r="T204" s="392">
        <v>1.0</v>
      </c>
      <c r="U204" s="393" t="s">
        <v>44</v>
      </c>
      <c r="V204" s="99" t="b">
        <v>1</v>
      </c>
      <c r="W204" s="99" t="b">
        <v>1</v>
      </c>
      <c r="X204" s="99">
        <v>4100.0</v>
      </c>
      <c r="Y204" s="12"/>
      <c r="Z204" s="12"/>
    </row>
    <row r="205" ht="12.75" customHeight="1">
      <c r="A205" s="390"/>
      <c r="B205" s="387"/>
      <c r="C205" s="109" t="s">
        <v>4788</v>
      </c>
      <c r="D205" s="394">
        <v>29278.0</v>
      </c>
      <c r="E205" s="109"/>
      <c r="F205" s="109" t="s">
        <v>38</v>
      </c>
      <c r="G205" s="109" t="s">
        <v>52</v>
      </c>
      <c r="H205" s="109">
        <v>156000.0</v>
      </c>
      <c r="I205" s="109" t="s">
        <v>98</v>
      </c>
      <c r="J205" s="109" t="s">
        <v>70</v>
      </c>
      <c r="K205" s="395" t="s">
        <v>169</v>
      </c>
      <c r="L205" s="395">
        <v>2.0</v>
      </c>
      <c r="M205" s="396" t="s">
        <v>123</v>
      </c>
      <c r="N205" s="109" t="s">
        <v>42</v>
      </c>
      <c r="O205" s="109" t="s">
        <v>45</v>
      </c>
      <c r="P205" s="109" t="b">
        <v>1</v>
      </c>
      <c r="Q205" s="109" t="b">
        <v>1</v>
      </c>
      <c r="R205" s="109">
        <v>1500.0</v>
      </c>
      <c r="S205" s="395" t="s">
        <v>169</v>
      </c>
      <c r="T205" s="395">
        <v>2.0</v>
      </c>
      <c r="U205" s="396" t="s">
        <v>123</v>
      </c>
      <c r="V205" s="109" t="b">
        <v>1</v>
      </c>
      <c r="W205" s="109" t="b">
        <v>1</v>
      </c>
      <c r="X205" s="109">
        <v>2100.0</v>
      </c>
      <c r="Y205" s="12"/>
      <c r="Z205" s="12"/>
    </row>
    <row r="206" ht="12.75" customHeight="1">
      <c r="A206" s="401" t="s">
        <v>4789</v>
      </c>
      <c r="B206" s="387"/>
      <c r="C206" s="99" t="s">
        <v>4790</v>
      </c>
      <c r="D206" s="391">
        <v>28697.0</v>
      </c>
      <c r="E206" s="99"/>
      <c r="F206" s="99" t="s">
        <v>47</v>
      </c>
      <c r="G206" s="99" t="s">
        <v>52</v>
      </c>
      <c r="H206" s="99">
        <v>104000.0</v>
      </c>
      <c r="I206" s="99" t="s">
        <v>3194</v>
      </c>
      <c r="J206" s="99" t="s">
        <v>176</v>
      </c>
      <c r="K206" s="393" t="s">
        <v>43</v>
      </c>
      <c r="L206" s="393">
        <v>1.0</v>
      </c>
      <c r="M206" s="393" t="s">
        <v>44</v>
      </c>
      <c r="N206" s="99" t="s">
        <v>42</v>
      </c>
      <c r="O206" s="99" t="s">
        <v>45</v>
      </c>
      <c r="P206" s="99" t="b">
        <v>1</v>
      </c>
      <c r="Q206" s="99" t="b">
        <v>1</v>
      </c>
      <c r="R206" s="99">
        <v>2300.0</v>
      </c>
      <c r="S206" s="393" t="s">
        <v>43</v>
      </c>
      <c r="T206" s="393">
        <v>1.0</v>
      </c>
      <c r="U206" s="393" t="s">
        <v>44</v>
      </c>
      <c r="V206" s="99" t="b">
        <v>1</v>
      </c>
      <c r="W206" s="99" t="b">
        <v>1</v>
      </c>
      <c r="X206" s="99">
        <v>3000.0</v>
      </c>
      <c r="Y206" s="12"/>
      <c r="Z206" s="12"/>
    </row>
    <row r="207" ht="12.75" customHeight="1">
      <c r="B207" s="387"/>
      <c r="C207" s="99" t="s">
        <v>4791</v>
      </c>
      <c r="D207" s="391">
        <v>24464.0</v>
      </c>
      <c r="E207" s="99"/>
      <c r="F207" s="99" t="s">
        <v>47</v>
      </c>
      <c r="G207" s="99" t="s">
        <v>39</v>
      </c>
      <c r="H207" s="99">
        <v>2115.3846153846152</v>
      </c>
      <c r="I207" s="99" t="s">
        <v>61</v>
      </c>
      <c r="J207" s="99" t="s">
        <v>143</v>
      </c>
      <c r="K207" s="393" t="s">
        <v>43</v>
      </c>
      <c r="L207" s="393">
        <v>1.0</v>
      </c>
      <c r="M207" s="393" t="s">
        <v>44</v>
      </c>
      <c r="N207" s="99" t="s">
        <v>42</v>
      </c>
      <c r="O207" s="99" t="s">
        <v>45</v>
      </c>
      <c r="P207" s="99" t="b">
        <v>1</v>
      </c>
      <c r="Q207" s="99" t="b">
        <v>1</v>
      </c>
      <c r="R207" s="99">
        <v>2300.0</v>
      </c>
      <c r="S207" s="393" t="s">
        <v>43</v>
      </c>
      <c r="T207" s="393">
        <v>1.0</v>
      </c>
      <c r="U207" s="393" t="s">
        <v>44</v>
      </c>
      <c r="V207" s="99" t="b">
        <v>1</v>
      </c>
      <c r="W207" s="99" t="b">
        <v>1</v>
      </c>
      <c r="X207" s="99">
        <v>4200.0</v>
      </c>
      <c r="Y207" s="12"/>
      <c r="Z207" s="12"/>
    </row>
    <row r="208" ht="12.75" customHeight="1">
      <c r="B208" s="387"/>
      <c r="C208" s="99" t="s">
        <v>4792</v>
      </c>
      <c r="D208" s="391">
        <v>37611.0</v>
      </c>
      <c r="E208" s="99"/>
      <c r="F208" s="99" t="s">
        <v>38</v>
      </c>
      <c r="G208" s="99" t="s">
        <v>39</v>
      </c>
      <c r="H208" s="99">
        <v>6346.153846153847</v>
      </c>
      <c r="I208" s="99" t="s">
        <v>67</v>
      </c>
      <c r="J208" s="99" t="s">
        <v>117</v>
      </c>
      <c r="K208" s="393" t="s">
        <v>43</v>
      </c>
      <c r="L208" s="393">
        <v>1.0</v>
      </c>
      <c r="M208" s="393" t="s">
        <v>44</v>
      </c>
      <c r="N208" s="99" t="s">
        <v>42</v>
      </c>
      <c r="O208" s="99" t="s">
        <v>45</v>
      </c>
      <c r="P208" s="99" t="b">
        <v>1</v>
      </c>
      <c r="Q208" s="99" t="b">
        <v>1</v>
      </c>
      <c r="R208" s="99">
        <v>4800.0</v>
      </c>
      <c r="S208" s="393" t="s">
        <v>43</v>
      </c>
      <c r="T208" s="393">
        <v>1.0</v>
      </c>
      <c r="U208" s="393" t="s">
        <v>44</v>
      </c>
      <c r="V208" s="99" t="b">
        <v>1</v>
      </c>
      <c r="W208" s="99" t="b">
        <v>1</v>
      </c>
      <c r="X208" s="99">
        <v>4000.0</v>
      </c>
      <c r="Y208" s="12"/>
      <c r="Z208" s="12"/>
    </row>
    <row r="209" ht="12.75" customHeight="1">
      <c r="B209" s="387"/>
      <c r="C209" s="99" t="s">
        <v>4793</v>
      </c>
      <c r="D209" s="391">
        <v>15109.0</v>
      </c>
      <c r="E209" s="99"/>
      <c r="F209" s="99" t="s">
        <v>47</v>
      </c>
      <c r="G209" s="99" t="s">
        <v>39</v>
      </c>
      <c r="H209" s="99">
        <v>8461.538461538461</v>
      </c>
      <c r="I209" s="99" t="s">
        <v>72</v>
      </c>
      <c r="J209" s="99" t="s">
        <v>41</v>
      </c>
      <c r="K209" s="393" t="s">
        <v>43</v>
      </c>
      <c r="L209" s="393">
        <v>1.0</v>
      </c>
      <c r="M209" s="393" t="s">
        <v>44</v>
      </c>
      <c r="N209" s="99" t="s">
        <v>42</v>
      </c>
      <c r="O209" s="99" t="s">
        <v>45</v>
      </c>
      <c r="P209" s="99" t="b">
        <v>1</v>
      </c>
      <c r="Q209" s="99" t="b">
        <v>1</v>
      </c>
      <c r="R209" s="99">
        <v>3800.0</v>
      </c>
      <c r="S209" s="393" t="s">
        <v>43</v>
      </c>
      <c r="T209" s="393">
        <v>1.0</v>
      </c>
      <c r="U209" s="393" t="s">
        <v>44</v>
      </c>
      <c r="V209" s="99" t="b">
        <v>1</v>
      </c>
      <c r="W209" s="99" t="b">
        <v>1</v>
      </c>
      <c r="X209" s="99">
        <v>2900.0</v>
      </c>
      <c r="Y209" s="12"/>
      <c r="Z209" s="12"/>
    </row>
    <row r="210" ht="12.75" customHeight="1">
      <c r="B210" s="387"/>
      <c r="C210" s="99" t="s">
        <v>4794</v>
      </c>
      <c r="D210" s="391">
        <v>22365.0</v>
      </c>
      <c r="E210" s="99"/>
      <c r="F210" s="99" t="s">
        <v>38</v>
      </c>
      <c r="G210" s="99" t="s">
        <v>48</v>
      </c>
      <c r="H210" s="99">
        <v>17333.333333333332</v>
      </c>
      <c r="I210" s="99" t="s">
        <v>53</v>
      </c>
      <c r="J210" s="99" t="s">
        <v>112</v>
      </c>
      <c r="K210" s="393" t="s">
        <v>43</v>
      </c>
      <c r="L210" s="393">
        <v>1.0</v>
      </c>
      <c r="M210" s="393" t="s">
        <v>44</v>
      </c>
      <c r="N210" s="99" t="s">
        <v>42</v>
      </c>
      <c r="O210" s="99" t="s">
        <v>45</v>
      </c>
      <c r="P210" s="99" t="b">
        <v>1</v>
      </c>
      <c r="Q210" s="99" t="b">
        <v>1</v>
      </c>
      <c r="R210" s="99">
        <v>4100.0</v>
      </c>
      <c r="S210" s="393" t="s">
        <v>43</v>
      </c>
      <c r="T210" s="393">
        <v>1.0</v>
      </c>
      <c r="U210" s="393" t="s">
        <v>44</v>
      </c>
      <c r="V210" s="99" t="b">
        <v>1</v>
      </c>
      <c r="W210" s="99" t="b">
        <v>1</v>
      </c>
      <c r="X210" s="99">
        <v>4000.0</v>
      </c>
      <c r="Y210" s="12"/>
      <c r="Z210" s="12"/>
    </row>
    <row r="211" ht="28.5" customHeight="1">
      <c r="A211" s="402" t="s">
        <v>4795</v>
      </c>
      <c r="B211" s="403"/>
      <c r="C211" s="52" t="s">
        <v>4796</v>
      </c>
      <c r="D211" s="404">
        <v>32100.0</v>
      </c>
      <c r="E211" s="52"/>
      <c r="F211" s="52" t="s">
        <v>38</v>
      </c>
      <c r="G211" s="52" t="s">
        <v>52</v>
      </c>
      <c r="H211" s="52">
        <v>104000.0</v>
      </c>
      <c r="I211" s="52" t="s">
        <v>69</v>
      </c>
      <c r="J211" s="52" t="s">
        <v>112</v>
      </c>
      <c r="K211" s="52" t="s">
        <v>43</v>
      </c>
      <c r="L211" s="52">
        <v>1.0</v>
      </c>
      <c r="M211" s="52" t="s">
        <v>44</v>
      </c>
      <c r="N211" s="99" t="s">
        <v>42</v>
      </c>
      <c r="O211" s="99" t="s">
        <v>45</v>
      </c>
      <c r="P211" s="52" t="b">
        <v>0</v>
      </c>
      <c r="Q211" s="52" t="b">
        <v>0</v>
      </c>
      <c r="R211" s="52">
        <v>4000.0</v>
      </c>
      <c r="S211" s="52" t="s">
        <v>43</v>
      </c>
      <c r="T211" s="52">
        <v>1.0</v>
      </c>
      <c r="U211" s="52" t="s">
        <v>44</v>
      </c>
      <c r="V211" s="52" t="b">
        <v>0</v>
      </c>
      <c r="W211" s="52" t="b">
        <v>0</v>
      </c>
      <c r="X211" s="52">
        <v>3000.0</v>
      </c>
      <c r="Y211" s="405"/>
      <c r="Z211" s="405"/>
    </row>
    <row r="212" ht="12.75" customHeight="1">
      <c r="A212" s="114"/>
      <c r="B212" s="403"/>
      <c r="C212" s="52" t="s">
        <v>4797</v>
      </c>
      <c r="D212" s="404">
        <v>21735.0</v>
      </c>
      <c r="E212" s="52"/>
      <c r="F212" s="52" t="s">
        <v>47</v>
      </c>
      <c r="G212" s="52" t="s">
        <v>39</v>
      </c>
      <c r="H212" s="52">
        <v>8461.538461538461</v>
      </c>
      <c r="I212" s="52" t="s">
        <v>69</v>
      </c>
      <c r="J212" s="52" t="s">
        <v>79</v>
      </c>
      <c r="K212" s="52" t="s">
        <v>43</v>
      </c>
      <c r="L212" s="52">
        <v>1.0</v>
      </c>
      <c r="M212" s="52" t="s">
        <v>44</v>
      </c>
      <c r="N212" s="99" t="s">
        <v>42</v>
      </c>
      <c r="O212" s="99" t="s">
        <v>45</v>
      </c>
      <c r="P212" s="52" t="b">
        <v>0</v>
      </c>
      <c r="Q212" s="52" t="b">
        <v>0</v>
      </c>
      <c r="R212" s="52">
        <v>2500.0</v>
      </c>
      <c r="S212" s="52" t="s">
        <v>43</v>
      </c>
      <c r="T212" s="52">
        <v>1.0</v>
      </c>
      <c r="U212" s="52" t="s">
        <v>44</v>
      </c>
      <c r="V212" s="52" t="b">
        <v>0</v>
      </c>
      <c r="W212" s="52" t="b">
        <v>0</v>
      </c>
      <c r="X212" s="52">
        <v>2100.0</v>
      </c>
      <c r="Y212" s="405"/>
      <c r="Z212" s="405"/>
    </row>
    <row r="213" ht="12.75" customHeight="1">
      <c r="A213" s="114"/>
      <c r="B213" s="403"/>
      <c r="C213" s="52" t="s">
        <v>4798</v>
      </c>
      <c r="D213" s="404">
        <v>33584.0</v>
      </c>
      <c r="E213" s="52"/>
      <c r="F213" s="52" t="s">
        <v>38</v>
      </c>
      <c r="G213" s="52" t="s">
        <v>39</v>
      </c>
      <c r="H213" s="52">
        <v>6346.153846153847</v>
      </c>
      <c r="I213" s="52" t="s">
        <v>40</v>
      </c>
      <c r="J213" s="52" t="s">
        <v>172</v>
      </c>
      <c r="K213" s="52" t="s">
        <v>43</v>
      </c>
      <c r="L213" s="52">
        <v>1.0</v>
      </c>
      <c r="M213" s="52" t="s">
        <v>44</v>
      </c>
      <c r="N213" s="99" t="s">
        <v>42</v>
      </c>
      <c r="O213" s="99" t="s">
        <v>45</v>
      </c>
      <c r="P213" s="52" t="b">
        <v>0</v>
      </c>
      <c r="Q213" s="52" t="b">
        <v>0</v>
      </c>
      <c r="R213" s="52">
        <v>3300.0</v>
      </c>
      <c r="S213" s="52" t="s">
        <v>43</v>
      </c>
      <c r="T213" s="52">
        <v>1.0</v>
      </c>
      <c r="U213" s="52" t="s">
        <v>44</v>
      </c>
      <c r="V213" s="52" t="b">
        <v>0</v>
      </c>
      <c r="W213" s="52" t="b">
        <v>0</v>
      </c>
      <c r="X213" s="52">
        <v>2200.0</v>
      </c>
      <c r="Y213" s="405"/>
      <c r="Z213" s="405"/>
    </row>
    <row r="214" ht="12.75" customHeight="1">
      <c r="A214" s="114"/>
      <c r="B214" s="403"/>
      <c r="C214" s="52" t="s">
        <v>4799</v>
      </c>
      <c r="D214" s="404">
        <v>21649.0</v>
      </c>
      <c r="E214" s="52"/>
      <c r="F214" s="52" t="s">
        <v>38</v>
      </c>
      <c r="G214" s="52" t="s">
        <v>52</v>
      </c>
      <c r="H214" s="52">
        <v>260000.0</v>
      </c>
      <c r="I214" s="52" t="s">
        <v>69</v>
      </c>
      <c r="J214" s="52" t="s">
        <v>50</v>
      </c>
      <c r="K214" s="52" t="s">
        <v>43</v>
      </c>
      <c r="L214" s="52">
        <v>1.0</v>
      </c>
      <c r="M214" s="52" t="s">
        <v>44</v>
      </c>
      <c r="N214" s="99" t="s">
        <v>42</v>
      </c>
      <c r="O214" s="99" t="s">
        <v>45</v>
      </c>
      <c r="P214" s="52" t="b">
        <v>0</v>
      </c>
      <c r="Q214" s="52" t="b">
        <v>0</v>
      </c>
      <c r="R214" s="52">
        <v>4900.0</v>
      </c>
      <c r="S214" s="52" t="s">
        <v>43</v>
      </c>
      <c r="T214" s="52">
        <v>1.0</v>
      </c>
      <c r="U214" s="52" t="s">
        <v>44</v>
      </c>
      <c r="V214" s="52" t="b">
        <v>0</v>
      </c>
      <c r="W214" s="52" t="b">
        <v>0</v>
      </c>
      <c r="X214" s="52">
        <v>1900.0</v>
      </c>
      <c r="Y214" s="406"/>
      <c r="Z214" s="406"/>
    </row>
    <row r="215" ht="12.75" customHeight="1">
      <c r="A215" s="205"/>
      <c r="B215" s="403"/>
      <c r="C215" s="52" t="s">
        <v>4800</v>
      </c>
      <c r="D215" s="404">
        <v>34663.0</v>
      </c>
      <c r="E215" s="55"/>
      <c r="F215" s="55" t="s">
        <v>47</v>
      </c>
      <c r="G215" s="55" t="s">
        <v>39</v>
      </c>
      <c r="H215" s="55">
        <v>6346.153846153847</v>
      </c>
      <c r="I215" s="55" t="s">
        <v>72</v>
      </c>
      <c r="J215" s="55" t="s">
        <v>135</v>
      </c>
      <c r="K215" s="55" t="s">
        <v>43</v>
      </c>
      <c r="L215" s="55">
        <v>1.0</v>
      </c>
      <c r="M215" s="55" t="s">
        <v>44</v>
      </c>
      <c r="N215" s="109" t="s">
        <v>42</v>
      </c>
      <c r="O215" s="109" t="s">
        <v>45</v>
      </c>
      <c r="P215" s="55" t="b">
        <v>0</v>
      </c>
      <c r="Q215" s="55" t="b">
        <v>0</v>
      </c>
      <c r="R215" s="55">
        <v>3600.0</v>
      </c>
      <c r="S215" s="55" t="s">
        <v>43</v>
      </c>
      <c r="T215" s="55">
        <v>1.0</v>
      </c>
      <c r="U215" s="52" t="s">
        <v>44</v>
      </c>
      <c r="V215" s="55" t="b">
        <v>0</v>
      </c>
      <c r="W215" s="55" t="b">
        <v>0</v>
      </c>
      <c r="X215" s="55">
        <v>3100.0</v>
      </c>
      <c r="Y215" s="406"/>
      <c r="Z215" s="406"/>
    </row>
    <row r="216" ht="12.75" customHeight="1">
      <c r="A216" s="407" t="s">
        <v>4801</v>
      </c>
      <c r="B216" s="408"/>
      <c r="C216" s="409" t="s">
        <v>4802</v>
      </c>
      <c r="D216" s="410">
        <v>22659.0</v>
      </c>
      <c r="E216" s="409"/>
      <c r="F216" s="409" t="s">
        <v>38</v>
      </c>
      <c r="G216" s="409" t="s">
        <v>39</v>
      </c>
      <c r="H216" s="409">
        <v>4230.7692307692305</v>
      </c>
      <c r="I216" s="409" t="s">
        <v>103</v>
      </c>
      <c r="J216" s="409" t="s">
        <v>205</v>
      </c>
      <c r="K216" s="409" t="s">
        <v>43</v>
      </c>
      <c r="L216" s="409">
        <v>1.0</v>
      </c>
      <c r="M216" s="409" t="s">
        <v>44</v>
      </c>
      <c r="N216" s="99" t="s">
        <v>42</v>
      </c>
      <c r="O216" s="99" t="s">
        <v>45</v>
      </c>
      <c r="P216" s="409" t="b">
        <v>1</v>
      </c>
      <c r="Q216" s="409" t="b">
        <v>1</v>
      </c>
      <c r="R216" s="409">
        <v>2400.0</v>
      </c>
      <c r="S216" s="409" t="s">
        <v>43</v>
      </c>
      <c r="T216" s="409">
        <v>1.0</v>
      </c>
      <c r="U216" s="409" t="s">
        <v>44</v>
      </c>
      <c r="V216" s="409" t="b">
        <v>0</v>
      </c>
      <c r="W216" s="409" t="b">
        <v>0</v>
      </c>
      <c r="X216" s="409">
        <v>3500.0</v>
      </c>
      <c r="Y216" s="411"/>
      <c r="Z216" s="411"/>
    </row>
    <row r="217" ht="15.0" customHeight="1">
      <c r="A217" s="114"/>
      <c r="B217" s="408"/>
      <c r="C217" s="409" t="s">
        <v>4803</v>
      </c>
      <c r="D217" s="410">
        <v>20233.0</v>
      </c>
      <c r="E217" s="409"/>
      <c r="F217" s="409" t="s">
        <v>38</v>
      </c>
      <c r="G217" s="409" t="s">
        <v>39</v>
      </c>
      <c r="H217" s="409">
        <v>2115.3846153846152</v>
      </c>
      <c r="I217" s="409" t="s">
        <v>160</v>
      </c>
      <c r="J217" s="409" t="s">
        <v>195</v>
      </c>
      <c r="K217" s="409" t="s">
        <v>43</v>
      </c>
      <c r="L217" s="409">
        <v>1.0</v>
      </c>
      <c r="M217" s="409" t="s">
        <v>44</v>
      </c>
      <c r="N217" s="99" t="s">
        <v>42</v>
      </c>
      <c r="O217" s="99" t="s">
        <v>45</v>
      </c>
      <c r="P217" s="409" t="b">
        <v>1</v>
      </c>
      <c r="Q217" s="409" t="b">
        <v>1</v>
      </c>
      <c r="R217" s="409">
        <v>4500.0</v>
      </c>
      <c r="S217" s="409" t="s">
        <v>43</v>
      </c>
      <c r="T217" s="409">
        <v>1.0</v>
      </c>
      <c r="U217" s="409" t="s">
        <v>44</v>
      </c>
      <c r="V217" s="409" t="b">
        <v>0</v>
      </c>
      <c r="W217" s="409" t="b">
        <v>0</v>
      </c>
      <c r="X217" s="409">
        <v>2800.0</v>
      </c>
      <c r="Y217" s="411"/>
      <c r="Z217" s="411"/>
    </row>
    <row r="218" ht="12.75" customHeight="1">
      <c r="A218" s="114"/>
      <c r="B218" s="408"/>
      <c r="C218" s="409" t="s">
        <v>4804</v>
      </c>
      <c r="D218" s="410">
        <v>28095.0</v>
      </c>
      <c r="E218" s="409"/>
      <c r="F218" s="409" t="s">
        <v>38</v>
      </c>
      <c r="G218" s="409" t="s">
        <v>39</v>
      </c>
      <c r="H218" s="409">
        <v>8461.538461538461</v>
      </c>
      <c r="I218" s="409" t="s">
        <v>72</v>
      </c>
      <c r="J218" s="409" t="s">
        <v>135</v>
      </c>
      <c r="K218" s="409" t="s">
        <v>43</v>
      </c>
      <c r="L218" s="409">
        <v>1.0</v>
      </c>
      <c r="M218" s="409" t="s">
        <v>44</v>
      </c>
      <c r="N218" s="99" t="s">
        <v>42</v>
      </c>
      <c r="O218" s="99" t="s">
        <v>45</v>
      </c>
      <c r="P218" s="409" t="b">
        <v>1</v>
      </c>
      <c r="Q218" s="409" t="b">
        <v>1</v>
      </c>
      <c r="R218" s="409">
        <v>4700.0</v>
      </c>
      <c r="S218" s="409" t="s">
        <v>43</v>
      </c>
      <c r="T218" s="409">
        <v>1.0</v>
      </c>
      <c r="U218" s="409" t="s">
        <v>44</v>
      </c>
      <c r="V218" s="409" t="b">
        <v>0</v>
      </c>
      <c r="W218" s="409" t="b">
        <v>0</v>
      </c>
      <c r="X218" s="409">
        <v>4000.0</v>
      </c>
      <c r="Y218" s="411"/>
      <c r="Z218" s="411"/>
    </row>
    <row r="219" ht="12.75" customHeight="1">
      <c r="A219" s="114"/>
      <c r="B219" s="408"/>
      <c r="C219" s="409" t="s">
        <v>4805</v>
      </c>
      <c r="D219" s="410">
        <v>29478.0</v>
      </c>
      <c r="E219" s="409"/>
      <c r="F219" s="409" t="s">
        <v>38</v>
      </c>
      <c r="G219" s="409" t="s">
        <v>97</v>
      </c>
      <c r="H219" s="409">
        <v>100.0</v>
      </c>
      <c r="I219" s="409" t="s">
        <v>98</v>
      </c>
      <c r="J219" s="409" t="s">
        <v>93</v>
      </c>
      <c r="K219" s="409" t="s">
        <v>43</v>
      </c>
      <c r="L219" s="409">
        <v>1.0</v>
      </c>
      <c r="M219" s="409" t="s">
        <v>44</v>
      </c>
      <c r="N219" s="99" t="s">
        <v>42</v>
      </c>
      <c r="O219" s="99" t="s">
        <v>45</v>
      </c>
      <c r="P219" s="409" t="b">
        <v>1</v>
      </c>
      <c r="Q219" s="409" t="b">
        <v>1</v>
      </c>
      <c r="R219" s="409">
        <v>1900.0</v>
      </c>
      <c r="S219" s="409" t="s">
        <v>43</v>
      </c>
      <c r="T219" s="409">
        <v>1.0</v>
      </c>
      <c r="U219" s="409" t="s">
        <v>44</v>
      </c>
      <c r="V219" s="409" t="b">
        <v>0</v>
      </c>
      <c r="W219" s="409" t="b">
        <v>0</v>
      </c>
      <c r="X219" s="409">
        <v>1700.0</v>
      </c>
      <c r="Y219" s="411"/>
      <c r="Z219" s="411"/>
    </row>
    <row r="220" ht="12.75" customHeight="1">
      <c r="A220" s="205"/>
      <c r="B220" s="408"/>
      <c r="C220" s="409" t="s">
        <v>4806</v>
      </c>
      <c r="D220" s="410">
        <v>34375.0</v>
      </c>
      <c r="E220" s="409"/>
      <c r="F220" s="409" t="s">
        <v>38</v>
      </c>
      <c r="G220" s="409" t="s">
        <v>52</v>
      </c>
      <c r="H220" s="409">
        <v>104000.0</v>
      </c>
      <c r="I220" s="409" t="s">
        <v>67</v>
      </c>
      <c r="J220" s="409" t="s">
        <v>181</v>
      </c>
      <c r="K220" s="409" t="s">
        <v>43</v>
      </c>
      <c r="L220" s="409">
        <v>1.0</v>
      </c>
      <c r="M220" s="409" t="s">
        <v>44</v>
      </c>
      <c r="N220" s="99" t="s">
        <v>42</v>
      </c>
      <c r="O220" s="99" t="s">
        <v>45</v>
      </c>
      <c r="P220" s="409" t="b">
        <v>1</v>
      </c>
      <c r="Q220" s="409" t="b">
        <v>1</v>
      </c>
      <c r="R220" s="409">
        <v>1700.0</v>
      </c>
      <c r="S220" s="409" t="s">
        <v>43</v>
      </c>
      <c r="T220" s="409">
        <v>1.0</v>
      </c>
      <c r="U220" s="409" t="s">
        <v>44</v>
      </c>
      <c r="V220" s="409" t="b">
        <v>0</v>
      </c>
      <c r="W220" s="409" t="b">
        <v>0</v>
      </c>
      <c r="X220" s="409">
        <v>3700.0</v>
      </c>
      <c r="Y220" s="411"/>
      <c r="Z220" s="411"/>
    </row>
    <row r="221" ht="12.75" customHeight="1">
      <c r="A221" s="412" t="s">
        <v>4807</v>
      </c>
      <c r="B221" s="413"/>
      <c r="C221" s="414" t="s">
        <v>4808</v>
      </c>
      <c r="D221" s="415">
        <v>30479.0</v>
      </c>
      <c r="E221" s="414"/>
      <c r="F221" s="414" t="s">
        <v>38</v>
      </c>
      <c r="G221" s="414" t="s">
        <v>39</v>
      </c>
      <c r="H221" s="414">
        <v>6346.153846153847</v>
      </c>
      <c r="I221" s="414" t="s">
        <v>92</v>
      </c>
      <c r="J221" s="414" t="s">
        <v>86</v>
      </c>
      <c r="K221" s="414" t="s">
        <v>43</v>
      </c>
      <c r="L221" s="414">
        <v>1.0</v>
      </c>
      <c r="M221" s="414" t="s">
        <v>44</v>
      </c>
      <c r="N221" s="99" t="s">
        <v>42</v>
      </c>
      <c r="O221" s="99" t="s">
        <v>45</v>
      </c>
      <c r="P221" s="414" t="b">
        <v>1</v>
      </c>
      <c r="Q221" s="414" t="b">
        <v>0</v>
      </c>
      <c r="R221" s="414">
        <v>2600.0</v>
      </c>
      <c r="S221" s="414" t="s">
        <v>43</v>
      </c>
      <c r="T221" s="414">
        <v>1.0</v>
      </c>
      <c r="U221" s="414" t="s">
        <v>44</v>
      </c>
      <c r="V221" s="414" t="b">
        <v>1</v>
      </c>
      <c r="W221" s="414" t="b">
        <v>0</v>
      </c>
      <c r="X221" s="414">
        <v>1700.0</v>
      </c>
      <c r="Y221" s="11"/>
      <c r="Z221" s="11"/>
    </row>
    <row r="222" ht="15.0" customHeight="1">
      <c r="A222" s="114"/>
      <c r="B222" s="413"/>
      <c r="C222" s="414" t="s">
        <v>4809</v>
      </c>
      <c r="D222" s="415">
        <v>37239.0</v>
      </c>
      <c r="E222" s="414"/>
      <c r="F222" s="414" t="s">
        <v>38</v>
      </c>
      <c r="G222" s="414" t="s">
        <v>52</v>
      </c>
      <c r="H222" s="414">
        <v>260000.0</v>
      </c>
      <c r="I222" s="414" t="s">
        <v>53</v>
      </c>
      <c r="J222" s="414" t="s">
        <v>41</v>
      </c>
      <c r="K222" s="414" t="s">
        <v>43</v>
      </c>
      <c r="L222" s="414">
        <v>1.0</v>
      </c>
      <c r="M222" s="414" t="s">
        <v>44</v>
      </c>
      <c r="N222" s="99" t="s">
        <v>42</v>
      </c>
      <c r="O222" s="99" t="s">
        <v>45</v>
      </c>
      <c r="P222" s="414" t="b">
        <v>1</v>
      </c>
      <c r="Q222" s="414" t="b">
        <v>0</v>
      </c>
      <c r="R222" s="414">
        <v>4600.0</v>
      </c>
      <c r="S222" s="414" t="s">
        <v>43</v>
      </c>
      <c r="T222" s="414">
        <v>1.0</v>
      </c>
      <c r="U222" s="414" t="s">
        <v>44</v>
      </c>
      <c r="V222" s="414" t="b">
        <v>1</v>
      </c>
      <c r="W222" s="414" t="b">
        <v>0</v>
      </c>
      <c r="X222" s="414">
        <v>4200.0</v>
      </c>
      <c r="Y222" s="11"/>
      <c r="Z222" s="11"/>
    </row>
    <row r="223" ht="12.75" customHeight="1">
      <c r="A223" s="114"/>
      <c r="B223" s="413"/>
      <c r="C223" s="414" t="s">
        <v>4810</v>
      </c>
      <c r="D223" s="415">
        <v>25341.0</v>
      </c>
      <c r="E223" s="414"/>
      <c r="F223" s="414" t="s">
        <v>38</v>
      </c>
      <c r="G223" s="414" t="s">
        <v>60</v>
      </c>
      <c r="H223" s="414">
        <v>52000.0</v>
      </c>
      <c r="I223" s="414" t="s">
        <v>103</v>
      </c>
      <c r="J223" s="414" t="s">
        <v>89</v>
      </c>
      <c r="K223" s="414" t="s">
        <v>43</v>
      </c>
      <c r="L223" s="414">
        <v>1.0</v>
      </c>
      <c r="M223" s="414" t="s">
        <v>44</v>
      </c>
      <c r="N223" s="99" t="s">
        <v>42</v>
      </c>
      <c r="O223" s="99" t="s">
        <v>45</v>
      </c>
      <c r="P223" s="414" t="b">
        <v>1</v>
      </c>
      <c r="Q223" s="414" t="b">
        <v>0</v>
      </c>
      <c r="R223" s="414">
        <v>3200.0</v>
      </c>
      <c r="S223" s="414" t="s">
        <v>43</v>
      </c>
      <c r="T223" s="414">
        <v>1.0</v>
      </c>
      <c r="U223" s="414" t="s">
        <v>44</v>
      </c>
      <c r="V223" s="414" t="b">
        <v>1</v>
      </c>
      <c r="W223" s="414" t="b">
        <v>0</v>
      </c>
      <c r="X223" s="414">
        <v>4200.0</v>
      </c>
      <c r="Y223" s="11"/>
      <c r="Z223" s="11"/>
    </row>
    <row r="224" ht="12.75" customHeight="1">
      <c r="A224" s="114"/>
      <c r="B224" s="413"/>
      <c r="C224" s="414" t="s">
        <v>4811</v>
      </c>
      <c r="D224" s="415">
        <v>20582.0</v>
      </c>
      <c r="E224" s="414"/>
      <c r="F224" s="414" t="s">
        <v>38</v>
      </c>
      <c r="G224" s="414" t="s">
        <v>39</v>
      </c>
      <c r="H224" s="414">
        <v>6346.153846153847</v>
      </c>
      <c r="I224" s="414" t="s">
        <v>140</v>
      </c>
      <c r="J224" s="414" t="s">
        <v>329</v>
      </c>
      <c r="K224" s="414" t="s">
        <v>43</v>
      </c>
      <c r="L224" s="414">
        <v>1.0</v>
      </c>
      <c r="M224" s="414" t="s">
        <v>44</v>
      </c>
      <c r="N224" s="99" t="s">
        <v>42</v>
      </c>
      <c r="O224" s="99" t="s">
        <v>45</v>
      </c>
      <c r="P224" s="414" t="b">
        <v>1</v>
      </c>
      <c r="Q224" s="414" t="b">
        <v>0</v>
      </c>
      <c r="R224" s="414">
        <v>1700.0</v>
      </c>
      <c r="S224" s="414" t="s">
        <v>43</v>
      </c>
      <c r="T224" s="414">
        <v>1.0</v>
      </c>
      <c r="U224" s="414" t="s">
        <v>44</v>
      </c>
      <c r="V224" s="414" t="b">
        <v>1</v>
      </c>
      <c r="W224" s="414" t="b">
        <v>0</v>
      </c>
      <c r="X224" s="414">
        <v>1900.0</v>
      </c>
      <c r="Y224" s="11"/>
      <c r="Z224" s="11"/>
    </row>
    <row r="225" ht="12.75" customHeight="1">
      <c r="A225" s="205"/>
      <c r="B225" s="413"/>
      <c r="C225" s="414" t="s">
        <v>4812</v>
      </c>
      <c r="D225" s="415">
        <v>24683.0</v>
      </c>
      <c r="E225" s="416"/>
      <c r="F225" s="416" t="s">
        <v>38</v>
      </c>
      <c r="G225" s="416" t="s">
        <v>97</v>
      </c>
      <c r="H225" s="416">
        <v>75.0</v>
      </c>
      <c r="I225" s="416" t="s">
        <v>67</v>
      </c>
      <c r="J225" s="416" t="s">
        <v>79</v>
      </c>
      <c r="K225" s="416" t="s">
        <v>43</v>
      </c>
      <c r="L225" s="416">
        <v>1.0</v>
      </c>
      <c r="M225" s="416" t="s">
        <v>44</v>
      </c>
      <c r="N225" s="109" t="s">
        <v>42</v>
      </c>
      <c r="O225" s="109" t="s">
        <v>45</v>
      </c>
      <c r="P225" s="416" t="b">
        <v>1</v>
      </c>
      <c r="Q225" s="416" t="b">
        <v>0</v>
      </c>
      <c r="R225" s="416">
        <v>3300.0</v>
      </c>
      <c r="S225" s="416" t="s">
        <v>43</v>
      </c>
      <c r="T225" s="416">
        <v>1.0</v>
      </c>
      <c r="U225" s="416" t="s">
        <v>44</v>
      </c>
      <c r="V225" s="416" t="b">
        <v>1</v>
      </c>
      <c r="W225" s="416" t="b">
        <v>0</v>
      </c>
      <c r="X225" s="416">
        <v>4200.0</v>
      </c>
      <c r="Y225" s="11"/>
      <c r="Z225" s="11"/>
    </row>
    <row r="226" ht="15.0" customHeight="1">
      <c r="A226" s="401" t="s">
        <v>4813</v>
      </c>
      <c r="B226" s="387"/>
      <c r="C226" s="99" t="s">
        <v>4814</v>
      </c>
      <c r="D226" s="391">
        <v>22659.0</v>
      </c>
      <c r="E226" s="99"/>
      <c r="F226" s="99" t="s">
        <v>38</v>
      </c>
      <c r="G226" s="99" t="s">
        <v>39</v>
      </c>
      <c r="H226" s="99">
        <v>4230.7692307692305</v>
      </c>
      <c r="I226" s="99" t="s">
        <v>103</v>
      </c>
      <c r="J226" s="99" t="s">
        <v>205</v>
      </c>
      <c r="K226" s="393" t="s">
        <v>43</v>
      </c>
      <c r="L226" s="393">
        <v>1.0</v>
      </c>
      <c r="M226" s="393" t="s">
        <v>44</v>
      </c>
      <c r="N226" s="99" t="s">
        <v>42</v>
      </c>
      <c r="O226" s="99" t="s">
        <v>45</v>
      </c>
      <c r="P226" s="99" t="b">
        <v>1</v>
      </c>
      <c r="Q226" s="99" t="b">
        <v>1</v>
      </c>
      <c r="R226" s="99">
        <v>2400.0</v>
      </c>
      <c r="S226" s="417"/>
      <c r="T226" s="417"/>
      <c r="U226" s="417"/>
      <c r="V226" s="417"/>
      <c r="W226" s="417"/>
      <c r="X226" s="417"/>
      <c r="Y226" s="12"/>
      <c r="Z226" s="12"/>
    </row>
    <row r="227" ht="15.0" customHeight="1">
      <c r="B227" s="387"/>
      <c r="C227" s="99" t="s">
        <v>4815</v>
      </c>
      <c r="D227" s="391">
        <v>20233.0</v>
      </c>
      <c r="E227" s="99"/>
      <c r="F227" s="99" t="s">
        <v>38</v>
      </c>
      <c r="G227" s="99" t="s">
        <v>39</v>
      </c>
      <c r="H227" s="99">
        <v>2115.3846153846152</v>
      </c>
      <c r="I227" s="99" t="s">
        <v>160</v>
      </c>
      <c r="J227" s="99" t="s">
        <v>195</v>
      </c>
      <c r="K227" s="393" t="s">
        <v>43</v>
      </c>
      <c r="L227" s="393">
        <v>1.0</v>
      </c>
      <c r="M227" s="393" t="s">
        <v>44</v>
      </c>
      <c r="N227" s="99" t="s">
        <v>42</v>
      </c>
      <c r="O227" s="99" t="s">
        <v>45</v>
      </c>
      <c r="P227" s="99" t="b">
        <v>1</v>
      </c>
      <c r="Q227" s="99" t="b">
        <v>1</v>
      </c>
      <c r="R227" s="99">
        <v>4500.0</v>
      </c>
      <c r="S227" s="417"/>
      <c r="T227" s="417"/>
      <c r="U227" s="417"/>
      <c r="V227" s="417"/>
      <c r="W227" s="417"/>
      <c r="X227" s="417"/>
      <c r="Y227" s="12"/>
      <c r="Z227" s="12"/>
    </row>
    <row r="228" ht="12.75" customHeight="1">
      <c r="B228" s="387"/>
      <c r="C228" s="99" t="s">
        <v>4816</v>
      </c>
      <c r="D228" s="391">
        <v>28095.0</v>
      </c>
      <c r="E228" s="99"/>
      <c r="F228" s="99" t="s">
        <v>38</v>
      </c>
      <c r="G228" s="99" t="s">
        <v>39</v>
      </c>
      <c r="H228" s="99">
        <v>8461.538461538461</v>
      </c>
      <c r="I228" s="99" t="s">
        <v>72</v>
      </c>
      <c r="J228" s="99" t="s">
        <v>135</v>
      </c>
      <c r="K228" s="393" t="s">
        <v>43</v>
      </c>
      <c r="L228" s="393">
        <v>1.0</v>
      </c>
      <c r="M228" s="393" t="s">
        <v>44</v>
      </c>
      <c r="N228" s="99" t="s">
        <v>42</v>
      </c>
      <c r="O228" s="99" t="s">
        <v>45</v>
      </c>
      <c r="P228" s="99" t="b">
        <v>1</v>
      </c>
      <c r="Q228" s="99" t="b">
        <v>1</v>
      </c>
      <c r="R228" s="99">
        <v>4700.0</v>
      </c>
      <c r="S228" s="417"/>
      <c r="T228" s="417"/>
      <c r="U228" s="417"/>
      <c r="V228" s="417"/>
      <c r="W228" s="417"/>
      <c r="X228" s="417"/>
      <c r="Y228" s="12"/>
      <c r="Z228" s="12"/>
    </row>
    <row r="229" ht="12.75" customHeight="1">
      <c r="B229" s="387"/>
      <c r="C229" s="99" t="s">
        <v>4817</v>
      </c>
      <c r="D229" s="391">
        <v>29478.0</v>
      </c>
      <c r="E229" s="99"/>
      <c r="F229" s="99" t="s">
        <v>38</v>
      </c>
      <c r="G229" s="99" t="s">
        <v>97</v>
      </c>
      <c r="H229" s="99">
        <v>100.0</v>
      </c>
      <c r="I229" s="99" t="s">
        <v>98</v>
      </c>
      <c r="J229" s="99" t="s">
        <v>93</v>
      </c>
      <c r="K229" s="393" t="s">
        <v>43</v>
      </c>
      <c r="L229" s="393">
        <v>1.0</v>
      </c>
      <c r="M229" s="393" t="s">
        <v>44</v>
      </c>
      <c r="N229" s="99" t="s">
        <v>42</v>
      </c>
      <c r="O229" s="99" t="s">
        <v>45</v>
      </c>
      <c r="P229" s="99" t="b">
        <v>1</v>
      </c>
      <c r="Q229" s="99" t="b">
        <v>1</v>
      </c>
      <c r="R229" s="99">
        <v>1900.0</v>
      </c>
      <c r="S229" s="417"/>
      <c r="T229" s="417"/>
      <c r="U229" s="417"/>
      <c r="V229" s="417"/>
      <c r="W229" s="417"/>
      <c r="X229" s="417"/>
      <c r="Y229" s="12"/>
      <c r="Z229" s="12"/>
    </row>
    <row r="230" ht="12.75" customHeight="1">
      <c r="B230" s="387"/>
      <c r="C230" s="99" t="s">
        <v>4818</v>
      </c>
      <c r="D230" s="391">
        <v>34375.0</v>
      </c>
      <c r="E230" s="99"/>
      <c r="F230" s="99" t="s">
        <v>38</v>
      </c>
      <c r="G230" s="99" t="s">
        <v>52</v>
      </c>
      <c r="H230" s="99">
        <v>104000.0</v>
      </c>
      <c r="I230" s="99" t="s">
        <v>67</v>
      </c>
      <c r="J230" s="99" t="s">
        <v>181</v>
      </c>
      <c r="K230" s="393" t="s">
        <v>43</v>
      </c>
      <c r="L230" s="393">
        <v>1.0</v>
      </c>
      <c r="M230" s="393" t="s">
        <v>44</v>
      </c>
      <c r="N230" s="99" t="s">
        <v>42</v>
      </c>
      <c r="O230" s="99" t="s">
        <v>45</v>
      </c>
      <c r="P230" s="99" t="b">
        <v>1</v>
      </c>
      <c r="Q230" s="99" t="b">
        <v>1</v>
      </c>
      <c r="R230" s="99">
        <v>1700.0</v>
      </c>
      <c r="S230" s="417"/>
      <c r="T230" s="417"/>
      <c r="U230" s="417"/>
      <c r="V230" s="417"/>
      <c r="W230" s="417"/>
      <c r="X230" s="417"/>
      <c r="Y230" s="12"/>
      <c r="Z230" s="12"/>
    </row>
    <row r="231" ht="28.5" customHeight="1">
      <c r="A231" s="418" t="s">
        <v>4819</v>
      </c>
      <c r="B231" s="419"/>
      <c r="C231" s="420" t="s">
        <v>4820</v>
      </c>
      <c r="D231" s="421">
        <v>32100.0</v>
      </c>
      <c r="E231" s="420"/>
      <c r="F231" s="420" t="s">
        <v>38</v>
      </c>
      <c r="G231" s="420" t="s">
        <v>52</v>
      </c>
      <c r="H231" s="420">
        <v>104000.0</v>
      </c>
      <c r="I231" s="420" t="s">
        <v>69</v>
      </c>
      <c r="J231" s="420" t="s">
        <v>112</v>
      </c>
      <c r="K231" s="420" t="s">
        <v>43</v>
      </c>
      <c r="L231" s="420">
        <v>1.0</v>
      </c>
      <c r="M231" s="420" t="s">
        <v>44</v>
      </c>
      <c r="N231" s="99" t="s">
        <v>42</v>
      </c>
      <c r="O231" s="99" t="s">
        <v>45</v>
      </c>
      <c r="P231" s="420" t="b">
        <v>0</v>
      </c>
      <c r="Q231" s="420" t="b">
        <v>0</v>
      </c>
      <c r="R231" s="420">
        <v>4000.0</v>
      </c>
      <c r="S231" s="420" t="s">
        <v>43</v>
      </c>
      <c r="T231" s="420">
        <v>1.0</v>
      </c>
      <c r="U231" s="420" t="s">
        <v>44</v>
      </c>
      <c r="V231" s="420" t="b">
        <v>1</v>
      </c>
      <c r="W231" s="420" t="b">
        <v>1</v>
      </c>
      <c r="X231" s="420">
        <v>3000.0</v>
      </c>
      <c r="Y231" s="422"/>
      <c r="Z231" s="422"/>
    </row>
    <row r="232" ht="12.75" customHeight="1">
      <c r="A232" s="114"/>
      <c r="B232" s="419"/>
      <c r="C232" s="420" t="s">
        <v>4821</v>
      </c>
      <c r="D232" s="421">
        <v>21735.0</v>
      </c>
      <c r="E232" s="420"/>
      <c r="F232" s="420" t="s">
        <v>47</v>
      </c>
      <c r="G232" s="420" t="s">
        <v>39</v>
      </c>
      <c r="H232" s="420">
        <v>8461.538461538461</v>
      </c>
      <c r="I232" s="420" t="s">
        <v>69</v>
      </c>
      <c r="J232" s="420" t="s">
        <v>79</v>
      </c>
      <c r="K232" s="420" t="s">
        <v>43</v>
      </c>
      <c r="L232" s="420">
        <v>1.0</v>
      </c>
      <c r="M232" s="420" t="s">
        <v>44</v>
      </c>
      <c r="N232" s="99" t="s">
        <v>42</v>
      </c>
      <c r="O232" s="99" t="s">
        <v>45</v>
      </c>
      <c r="P232" s="420" t="b">
        <v>0</v>
      </c>
      <c r="Q232" s="420" t="b">
        <v>0</v>
      </c>
      <c r="R232" s="420">
        <v>2500.0</v>
      </c>
      <c r="S232" s="420" t="s">
        <v>43</v>
      </c>
      <c r="T232" s="420">
        <v>1.0</v>
      </c>
      <c r="U232" s="420" t="s">
        <v>44</v>
      </c>
      <c r="V232" s="420" t="b">
        <v>1</v>
      </c>
      <c r="W232" s="420" t="b">
        <v>1</v>
      </c>
      <c r="X232" s="420">
        <v>2100.0</v>
      </c>
      <c r="Y232" s="422"/>
      <c r="Z232" s="422"/>
    </row>
    <row r="233" ht="12.75" customHeight="1">
      <c r="A233" s="114"/>
      <c r="B233" s="419"/>
      <c r="C233" s="420" t="s">
        <v>4822</v>
      </c>
      <c r="D233" s="421">
        <v>33584.0</v>
      </c>
      <c r="E233" s="420"/>
      <c r="F233" s="420" t="s">
        <v>38</v>
      </c>
      <c r="G233" s="420" t="s">
        <v>39</v>
      </c>
      <c r="H233" s="420">
        <v>6346.153846153847</v>
      </c>
      <c r="I233" s="420" t="s">
        <v>40</v>
      </c>
      <c r="J233" s="420" t="s">
        <v>172</v>
      </c>
      <c r="K233" s="420" t="s">
        <v>43</v>
      </c>
      <c r="L233" s="420">
        <v>1.0</v>
      </c>
      <c r="M233" s="420" t="s">
        <v>44</v>
      </c>
      <c r="N233" s="99" t="s">
        <v>42</v>
      </c>
      <c r="O233" s="99" t="s">
        <v>45</v>
      </c>
      <c r="P233" s="420" t="b">
        <v>0</v>
      </c>
      <c r="Q233" s="420" t="b">
        <v>0</v>
      </c>
      <c r="R233" s="420">
        <v>3300.0</v>
      </c>
      <c r="S233" s="420" t="s">
        <v>43</v>
      </c>
      <c r="T233" s="420">
        <v>1.0</v>
      </c>
      <c r="U233" s="420" t="s">
        <v>44</v>
      </c>
      <c r="V233" s="420" t="b">
        <v>1</v>
      </c>
      <c r="W233" s="420" t="b">
        <v>1</v>
      </c>
      <c r="X233" s="420">
        <v>2200.0</v>
      </c>
      <c r="Y233" s="422"/>
      <c r="Z233" s="422"/>
    </row>
    <row r="234" ht="12.75" customHeight="1">
      <c r="A234" s="114"/>
      <c r="B234" s="419"/>
      <c r="C234" s="420" t="s">
        <v>4823</v>
      </c>
      <c r="D234" s="421">
        <v>21649.0</v>
      </c>
      <c r="E234" s="420"/>
      <c r="F234" s="420" t="s">
        <v>38</v>
      </c>
      <c r="G234" s="420" t="s">
        <v>52</v>
      </c>
      <c r="H234" s="420">
        <v>260000.0</v>
      </c>
      <c r="I234" s="420" t="s">
        <v>69</v>
      </c>
      <c r="J234" s="420" t="s">
        <v>50</v>
      </c>
      <c r="K234" s="420" t="s">
        <v>43</v>
      </c>
      <c r="L234" s="420">
        <v>1.0</v>
      </c>
      <c r="M234" s="420" t="s">
        <v>44</v>
      </c>
      <c r="N234" s="99" t="s">
        <v>42</v>
      </c>
      <c r="O234" s="99" t="s">
        <v>45</v>
      </c>
      <c r="P234" s="420" t="b">
        <v>0</v>
      </c>
      <c r="Q234" s="420" t="b">
        <v>0</v>
      </c>
      <c r="R234" s="420">
        <v>4900.0</v>
      </c>
      <c r="S234" s="420" t="s">
        <v>43</v>
      </c>
      <c r="T234" s="420">
        <v>1.0</v>
      </c>
      <c r="U234" s="420" t="s">
        <v>44</v>
      </c>
      <c r="V234" s="420" t="b">
        <v>1</v>
      </c>
      <c r="W234" s="420" t="b">
        <v>1</v>
      </c>
      <c r="X234" s="420">
        <v>1900.0</v>
      </c>
      <c r="Y234" s="423"/>
      <c r="Z234" s="423"/>
    </row>
    <row r="235" ht="12.75" customHeight="1">
      <c r="A235" s="205"/>
      <c r="B235" s="419"/>
      <c r="C235" s="420" t="s">
        <v>4824</v>
      </c>
      <c r="D235" s="424">
        <v>34663.0</v>
      </c>
      <c r="E235" s="425"/>
      <c r="F235" s="425" t="s">
        <v>47</v>
      </c>
      <c r="G235" s="425" t="s">
        <v>39</v>
      </c>
      <c r="H235" s="425">
        <v>6346.153846153847</v>
      </c>
      <c r="I235" s="425" t="s">
        <v>72</v>
      </c>
      <c r="J235" s="425" t="s">
        <v>135</v>
      </c>
      <c r="K235" s="425" t="s">
        <v>43</v>
      </c>
      <c r="L235" s="425">
        <v>1.0</v>
      </c>
      <c r="M235" s="425" t="s">
        <v>44</v>
      </c>
      <c r="N235" s="109" t="s">
        <v>42</v>
      </c>
      <c r="O235" s="109" t="s">
        <v>45</v>
      </c>
      <c r="P235" s="425" t="b">
        <v>0</v>
      </c>
      <c r="Q235" s="425" t="b">
        <v>0</v>
      </c>
      <c r="R235" s="425">
        <v>3600.0</v>
      </c>
      <c r="S235" s="425" t="s">
        <v>43</v>
      </c>
      <c r="T235" s="425">
        <v>1.0</v>
      </c>
      <c r="U235" s="425" t="s">
        <v>44</v>
      </c>
      <c r="V235" s="425" t="b">
        <v>1</v>
      </c>
      <c r="W235" s="425" t="b">
        <v>1</v>
      </c>
      <c r="X235" s="425">
        <v>3100.0</v>
      </c>
      <c r="Y235" s="423"/>
      <c r="Z235" s="423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388"/>
      <c r="V236" s="388"/>
      <c r="W236" s="12"/>
      <c r="X236" s="12"/>
      <c r="Y236" s="12"/>
      <c r="Z236" s="12"/>
    </row>
    <row r="237" ht="15.0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388"/>
      <c r="V237" s="388"/>
      <c r="W237" s="12"/>
      <c r="X237" s="12"/>
      <c r="Y237" s="12"/>
      <c r="Z237" s="12"/>
    </row>
    <row r="238" ht="12.75" customHeight="1">
      <c r="A238" s="387"/>
      <c r="B238" s="387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387"/>
      <c r="B239" s="387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387"/>
      <c r="B240" s="387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387"/>
      <c r="B241" s="387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387"/>
      <c r="B242" s="387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387"/>
      <c r="B243" s="387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387"/>
      <c r="B244" s="387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387"/>
      <c r="B245" s="387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387"/>
      <c r="B246" s="387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387"/>
      <c r="B247" s="387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387"/>
      <c r="B248" s="387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388"/>
      <c r="X248" s="388"/>
      <c r="Y248" s="12"/>
      <c r="Z248" s="12"/>
    </row>
    <row r="249" ht="12.75" customHeight="1">
      <c r="A249" s="387"/>
      <c r="B249" s="387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388"/>
      <c r="X249" s="388"/>
      <c r="Y249" s="12"/>
      <c r="Z249" s="12"/>
    </row>
    <row r="250" ht="12.75" customHeight="1">
      <c r="A250" s="387"/>
      <c r="B250" s="387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388"/>
      <c r="X250" s="388"/>
      <c r="Y250" s="12"/>
      <c r="Z250" s="12"/>
    </row>
    <row r="251" ht="12.75" customHeight="1">
      <c r="A251" s="387"/>
      <c r="B251" s="387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388"/>
      <c r="X251" s="388"/>
      <c r="Y251" s="12"/>
      <c r="Z251" s="12"/>
    </row>
    <row r="252" ht="12.75" customHeight="1">
      <c r="A252" s="387"/>
      <c r="B252" s="387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388"/>
      <c r="X252" s="388"/>
      <c r="Y252" s="12"/>
      <c r="Z252" s="12"/>
    </row>
    <row r="253" ht="12.75" customHeight="1">
      <c r="A253" s="387"/>
      <c r="B253" s="387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388"/>
      <c r="X253" s="388"/>
      <c r="Y253" s="12"/>
      <c r="Z253" s="12"/>
    </row>
    <row r="254" ht="12.75" customHeight="1">
      <c r="A254" s="387"/>
      <c r="B254" s="387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388"/>
      <c r="X254" s="388"/>
      <c r="Y254" s="12"/>
      <c r="Z254" s="12"/>
    </row>
    <row r="255" ht="12.75" customHeight="1">
      <c r="A255" s="387"/>
      <c r="B255" s="387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388"/>
      <c r="X255" s="388"/>
      <c r="Y255" s="12"/>
      <c r="Z255" s="12"/>
    </row>
    <row r="256" ht="12.75" customHeight="1">
      <c r="A256" s="387"/>
      <c r="B256" s="387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388"/>
      <c r="X256" s="388"/>
      <c r="Y256" s="12"/>
      <c r="Z256" s="12"/>
    </row>
    <row r="257" ht="12.75" customHeight="1">
      <c r="A257" s="387"/>
      <c r="B257" s="387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388"/>
      <c r="X257" s="388"/>
      <c r="Y257" s="12"/>
      <c r="Z257" s="12"/>
    </row>
    <row r="258" ht="12.75" customHeight="1">
      <c r="A258" s="387"/>
      <c r="B258" s="387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388"/>
      <c r="X258" s="388"/>
      <c r="Y258" s="12"/>
      <c r="Z258" s="12"/>
    </row>
    <row r="259" ht="12.75" customHeight="1">
      <c r="A259" s="387"/>
      <c r="B259" s="387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388"/>
      <c r="X259" s="388"/>
      <c r="Y259" s="12"/>
      <c r="Z259" s="12"/>
    </row>
    <row r="260" ht="12.75" customHeight="1">
      <c r="A260" s="387"/>
      <c r="B260" s="387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388"/>
      <c r="X260" s="388"/>
      <c r="Y260" s="12"/>
      <c r="Z260" s="12"/>
    </row>
    <row r="261" ht="12.75" customHeight="1">
      <c r="A261" s="387"/>
      <c r="B261" s="387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388"/>
      <c r="X261" s="388"/>
      <c r="Y261" s="12"/>
      <c r="Z261" s="12"/>
    </row>
    <row r="262" ht="12.75" customHeight="1">
      <c r="A262" s="387"/>
      <c r="B262" s="387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388"/>
      <c r="X262" s="388"/>
      <c r="Y262" s="12"/>
      <c r="Z262" s="12"/>
    </row>
    <row r="263" ht="12.75" customHeight="1">
      <c r="A263" s="387"/>
      <c r="B263" s="387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388"/>
      <c r="X263" s="388"/>
      <c r="Y263" s="12"/>
      <c r="Z263" s="12"/>
    </row>
    <row r="264" ht="12.75" customHeight="1">
      <c r="A264" s="387"/>
      <c r="B264" s="387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388"/>
      <c r="X264" s="388"/>
      <c r="Y264" s="12"/>
      <c r="Z264" s="12"/>
    </row>
    <row r="265" ht="12.75" customHeight="1">
      <c r="A265" s="387"/>
      <c r="B265" s="387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388"/>
      <c r="X265" s="388"/>
      <c r="Y265" s="12"/>
      <c r="Z265" s="12"/>
    </row>
    <row r="266" ht="12.75" customHeight="1">
      <c r="A266" s="387"/>
      <c r="B266" s="387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388"/>
      <c r="X266" s="388"/>
      <c r="Y266" s="12"/>
      <c r="Z266" s="12"/>
    </row>
    <row r="267" ht="12.75" customHeight="1">
      <c r="A267" s="387"/>
      <c r="B267" s="387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388"/>
      <c r="X267" s="388"/>
      <c r="Y267" s="12"/>
      <c r="Z267" s="12"/>
    </row>
    <row r="268" ht="12.75" customHeight="1">
      <c r="A268" s="387"/>
      <c r="B268" s="387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388"/>
      <c r="X268" s="388"/>
      <c r="Y268" s="12"/>
      <c r="Z268" s="12"/>
    </row>
    <row r="269" ht="12.75" customHeight="1">
      <c r="A269" s="387"/>
      <c r="B269" s="387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388"/>
      <c r="X269" s="388"/>
      <c r="Y269" s="12"/>
      <c r="Z269" s="12"/>
    </row>
    <row r="270" ht="12.75" customHeight="1">
      <c r="A270" s="387"/>
      <c r="B270" s="387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388"/>
      <c r="X270" s="388"/>
      <c r="Y270" s="12"/>
      <c r="Z270" s="12"/>
    </row>
    <row r="271" ht="12.75" customHeight="1">
      <c r="A271" s="387"/>
      <c r="B271" s="387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388"/>
      <c r="X271" s="388"/>
      <c r="Y271" s="12"/>
      <c r="Z271" s="12"/>
    </row>
    <row r="272" ht="12.75" customHeight="1">
      <c r="A272" s="387"/>
      <c r="B272" s="387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388"/>
      <c r="X272" s="388"/>
      <c r="Y272" s="12"/>
      <c r="Z272" s="12"/>
    </row>
    <row r="273" ht="12.75" customHeight="1">
      <c r="A273" s="387"/>
      <c r="B273" s="387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388"/>
      <c r="X273" s="388"/>
      <c r="Y273" s="12"/>
      <c r="Z273" s="12"/>
    </row>
    <row r="274" ht="12.75" customHeight="1">
      <c r="A274" s="387"/>
      <c r="B274" s="387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388"/>
      <c r="X274" s="388"/>
      <c r="Y274" s="12"/>
      <c r="Z274" s="12"/>
    </row>
    <row r="275" ht="12.75" customHeight="1">
      <c r="A275" s="387"/>
      <c r="B275" s="387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388"/>
      <c r="X275" s="388"/>
      <c r="Y275" s="12"/>
      <c r="Z275" s="12"/>
    </row>
    <row r="276" ht="12.75" customHeight="1">
      <c r="A276" s="387"/>
      <c r="B276" s="387"/>
      <c r="C276" s="12"/>
      <c r="D276" s="12" t="s">
        <v>4809</v>
      </c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388"/>
      <c r="X276" s="388"/>
      <c r="Y276" s="12"/>
      <c r="Z276" s="12"/>
    </row>
    <row r="277" ht="12.75" customHeight="1">
      <c r="A277" s="387"/>
      <c r="B277" s="387"/>
      <c r="C277" s="12"/>
      <c r="D277" s="12" t="s">
        <v>4810</v>
      </c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388"/>
      <c r="X277" s="388"/>
      <c r="Y277" s="12"/>
      <c r="Z277" s="12"/>
    </row>
    <row r="278" ht="12.75" customHeight="1">
      <c r="A278" s="387"/>
      <c r="B278" s="387"/>
      <c r="C278" s="12"/>
      <c r="D278" s="12" t="s">
        <v>4811</v>
      </c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388"/>
      <c r="X278" s="388"/>
      <c r="Y278" s="12"/>
      <c r="Z278" s="12"/>
    </row>
    <row r="279" ht="12.75" customHeight="1">
      <c r="A279" s="387"/>
      <c r="B279" s="387"/>
      <c r="C279" s="12"/>
      <c r="D279" s="12" t="s">
        <v>4812</v>
      </c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388"/>
      <c r="X279" s="388"/>
      <c r="Y279" s="12"/>
      <c r="Z279" s="12"/>
    </row>
    <row r="280" ht="12.75" customHeight="1">
      <c r="A280" s="387"/>
      <c r="B280" s="387"/>
      <c r="C280" s="12"/>
      <c r="D280" s="12" t="s">
        <v>4802</v>
      </c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388"/>
      <c r="X280" s="388"/>
      <c r="Y280" s="12"/>
      <c r="Z280" s="12"/>
    </row>
    <row r="281" ht="12.75" customHeight="1">
      <c r="A281" s="387"/>
      <c r="B281" s="387"/>
      <c r="C281" s="12"/>
      <c r="D281" s="12" t="s">
        <v>4803</v>
      </c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388"/>
      <c r="X281" s="388"/>
      <c r="Y281" s="12"/>
      <c r="Z281" s="12"/>
    </row>
    <row r="282" ht="12.75" customHeight="1">
      <c r="A282" s="387"/>
      <c r="B282" s="387"/>
      <c r="C282" s="12"/>
      <c r="D282" s="12" t="s">
        <v>4804</v>
      </c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388"/>
      <c r="X282" s="388"/>
      <c r="Y282" s="12"/>
      <c r="Z282" s="12"/>
    </row>
    <row r="283" ht="12.75" customHeight="1">
      <c r="A283" s="387"/>
      <c r="B283" s="387"/>
      <c r="C283" s="12"/>
      <c r="D283" s="12" t="s">
        <v>4805</v>
      </c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388"/>
      <c r="X283" s="388"/>
      <c r="Y283" s="12"/>
      <c r="Z283" s="12"/>
    </row>
    <row r="284" ht="12.75" customHeight="1">
      <c r="A284" s="387"/>
      <c r="B284" s="387"/>
      <c r="C284" s="12"/>
      <c r="D284" s="12" t="s">
        <v>4806</v>
      </c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388"/>
      <c r="X284" s="388"/>
      <c r="Y284" s="12"/>
      <c r="Z284" s="12"/>
    </row>
    <row r="285" ht="12.75" customHeight="1">
      <c r="A285" s="387"/>
      <c r="B285" s="387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388"/>
      <c r="X285" s="388"/>
      <c r="Y285" s="12"/>
      <c r="Z285" s="12"/>
    </row>
    <row r="286" ht="12.75" customHeight="1">
      <c r="A286" s="387"/>
      <c r="B286" s="387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388"/>
      <c r="X286" s="388"/>
      <c r="Y286" s="12"/>
      <c r="Z286" s="12"/>
    </row>
    <row r="287" ht="12.75" customHeight="1">
      <c r="A287" s="387"/>
      <c r="B287" s="387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388"/>
      <c r="X287" s="388"/>
      <c r="Y287" s="12"/>
      <c r="Z287" s="12"/>
    </row>
    <row r="288" ht="12.75" customHeight="1">
      <c r="A288" s="387"/>
      <c r="B288" s="387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388"/>
      <c r="X288" s="388"/>
      <c r="Y288" s="12"/>
      <c r="Z288" s="12"/>
    </row>
    <row r="289" ht="12.75" customHeight="1">
      <c r="A289" s="387"/>
      <c r="B289" s="387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388"/>
      <c r="X289" s="388"/>
      <c r="Y289" s="12"/>
      <c r="Z289" s="12"/>
    </row>
    <row r="290" ht="12.75" customHeight="1">
      <c r="A290" s="387"/>
      <c r="B290" s="387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388"/>
      <c r="X290" s="388"/>
      <c r="Y290" s="12"/>
      <c r="Z290" s="12"/>
    </row>
    <row r="291" ht="12.75" customHeight="1">
      <c r="A291" s="387"/>
      <c r="B291" s="387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388"/>
      <c r="X291" s="388"/>
      <c r="Y291" s="12"/>
      <c r="Z291" s="12"/>
    </row>
    <row r="292" ht="12.75" customHeight="1">
      <c r="A292" s="387"/>
      <c r="B292" s="387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388"/>
      <c r="X292" s="388"/>
      <c r="Y292" s="12"/>
      <c r="Z292" s="12"/>
    </row>
    <row r="293" ht="12.75" customHeight="1">
      <c r="A293" s="387"/>
      <c r="B293" s="387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388"/>
      <c r="X293" s="388"/>
      <c r="Y293" s="12"/>
      <c r="Z293" s="12"/>
    </row>
    <row r="294" ht="12.75" customHeight="1">
      <c r="A294" s="387"/>
      <c r="B294" s="387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388"/>
      <c r="X294" s="388"/>
      <c r="Y294" s="12"/>
      <c r="Z294" s="12"/>
    </row>
    <row r="295" ht="12.75" customHeight="1">
      <c r="A295" s="387"/>
      <c r="B295" s="387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388"/>
      <c r="X295" s="388"/>
      <c r="Y295" s="12"/>
      <c r="Z295" s="12"/>
    </row>
    <row r="296" ht="12.75" customHeight="1">
      <c r="A296" s="387"/>
      <c r="B296" s="387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388"/>
      <c r="X296" s="388"/>
      <c r="Y296" s="12"/>
      <c r="Z296" s="12"/>
    </row>
    <row r="297" ht="12.75" customHeight="1">
      <c r="A297" s="387"/>
      <c r="B297" s="387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388"/>
      <c r="X297" s="388"/>
      <c r="Y297" s="12"/>
      <c r="Z297" s="12"/>
    </row>
    <row r="298" ht="12.75" customHeight="1">
      <c r="A298" s="387"/>
      <c r="B298" s="387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388"/>
      <c r="X298" s="388"/>
      <c r="Y298" s="12"/>
      <c r="Z298" s="12"/>
    </row>
    <row r="299" ht="12.75" customHeight="1">
      <c r="A299" s="387"/>
      <c r="B299" s="387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388"/>
      <c r="X299" s="388"/>
      <c r="Y299" s="12"/>
      <c r="Z299" s="12"/>
    </row>
    <row r="300" ht="12.75" customHeight="1">
      <c r="A300" s="387"/>
      <c r="B300" s="387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388"/>
      <c r="X300" s="388"/>
      <c r="Y300" s="12"/>
      <c r="Z300" s="12"/>
    </row>
    <row r="301" ht="12.75" customHeight="1">
      <c r="A301" s="387"/>
      <c r="B301" s="387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388"/>
      <c r="X301" s="388"/>
      <c r="Y301" s="12"/>
      <c r="Z301" s="12"/>
    </row>
    <row r="302" ht="12.75" customHeight="1">
      <c r="A302" s="387"/>
      <c r="B302" s="387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388"/>
      <c r="X302" s="388"/>
      <c r="Y302" s="12"/>
      <c r="Z302" s="12"/>
    </row>
    <row r="303" ht="12.75" customHeight="1">
      <c r="A303" s="387"/>
      <c r="B303" s="387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388"/>
      <c r="X303" s="388"/>
      <c r="Y303" s="12"/>
      <c r="Z303" s="12"/>
    </row>
    <row r="304" ht="12.75" customHeight="1">
      <c r="A304" s="387"/>
      <c r="B304" s="387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388"/>
      <c r="X304" s="388"/>
      <c r="Y304" s="12"/>
      <c r="Z304" s="12"/>
    </row>
    <row r="305" ht="12.75" customHeight="1">
      <c r="A305" s="387"/>
      <c r="B305" s="387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388"/>
      <c r="X305" s="388"/>
      <c r="Y305" s="12"/>
      <c r="Z305" s="12"/>
    </row>
    <row r="306" ht="12.75" customHeight="1">
      <c r="A306" s="387"/>
      <c r="B306" s="387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388"/>
      <c r="X306" s="388"/>
      <c r="Y306" s="12"/>
      <c r="Z306" s="12"/>
    </row>
    <row r="307" ht="12.75" customHeight="1">
      <c r="A307" s="387"/>
      <c r="B307" s="387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388"/>
      <c r="X307" s="388"/>
      <c r="Y307" s="12"/>
      <c r="Z307" s="12"/>
    </row>
    <row r="308" ht="12.75" customHeight="1">
      <c r="A308" s="387"/>
      <c r="B308" s="387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388"/>
      <c r="X308" s="388"/>
      <c r="Y308" s="12"/>
      <c r="Z308" s="12"/>
    </row>
    <row r="309" ht="12.75" customHeight="1">
      <c r="A309" s="387"/>
      <c r="B309" s="387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388"/>
      <c r="X309" s="388"/>
      <c r="Y309" s="12"/>
      <c r="Z309" s="12"/>
    </row>
    <row r="310" ht="12.75" customHeight="1">
      <c r="A310" s="387"/>
      <c r="B310" s="387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388"/>
      <c r="X310" s="388"/>
      <c r="Y310" s="12"/>
      <c r="Z310" s="12"/>
    </row>
    <row r="311" ht="12.75" customHeight="1">
      <c r="A311" s="387"/>
      <c r="B311" s="387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388"/>
      <c r="X311" s="388"/>
      <c r="Y311" s="12"/>
      <c r="Z311" s="12"/>
    </row>
    <row r="312" ht="12.75" customHeight="1">
      <c r="A312" s="387"/>
      <c r="B312" s="387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388"/>
      <c r="X312" s="388"/>
      <c r="Y312" s="12"/>
      <c r="Z312" s="12"/>
    </row>
    <row r="313" ht="12.75" customHeight="1">
      <c r="A313" s="387"/>
      <c r="B313" s="387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388"/>
      <c r="X313" s="388"/>
      <c r="Y313" s="12"/>
      <c r="Z313" s="12"/>
    </row>
    <row r="314" ht="12.75" customHeight="1">
      <c r="A314" s="387"/>
      <c r="B314" s="387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388"/>
      <c r="X314" s="388"/>
      <c r="Y314" s="12"/>
      <c r="Z314" s="12"/>
    </row>
    <row r="315" ht="12.75" customHeight="1">
      <c r="A315" s="387"/>
      <c r="B315" s="387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388"/>
      <c r="X315" s="388"/>
      <c r="Y315" s="12"/>
      <c r="Z315" s="12"/>
    </row>
    <row r="316" ht="12.75" customHeight="1">
      <c r="A316" s="387"/>
      <c r="B316" s="387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388"/>
      <c r="X316" s="388"/>
      <c r="Y316" s="12"/>
      <c r="Z316" s="12"/>
    </row>
    <row r="317" ht="12.75" customHeight="1">
      <c r="A317" s="387"/>
      <c r="B317" s="387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388"/>
      <c r="X317" s="388"/>
      <c r="Y317" s="12"/>
      <c r="Z317" s="12"/>
    </row>
    <row r="318" ht="12.75" customHeight="1">
      <c r="A318" s="387"/>
      <c r="B318" s="387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388"/>
      <c r="X318" s="388"/>
      <c r="Y318" s="12"/>
      <c r="Z318" s="12"/>
    </row>
    <row r="319" ht="12.75" customHeight="1">
      <c r="A319" s="387"/>
      <c r="B319" s="387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388"/>
      <c r="X319" s="388"/>
      <c r="Y319" s="12"/>
      <c r="Z319" s="12"/>
    </row>
    <row r="320" ht="12.75" customHeight="1">
      <c r="A320" s="387"/>
      <c r="B320" s="387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388"/>
      <c r="X320" s="388"/>
      <c r="Y320" s="12"/>
      <c r="Z320" s="12"/>
    </row>
    <row r="321" ht="12.75" customHeight="1">
      <c r="A321" s="387"/>
      <c r="B321" s="387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388"/>
      <c r="X321" s="388"/>
      <c r="Y321" s="12"/>
      <c r="Z321" s="12"/>
    </row>
    <row r="322" ht="12.75" customHeight="1">
      <c r="A322" s="387"/>
      <c r="B322" s="387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388"/>
      <c r="X322" s="388"/>
      <c r="Y322" s="12"/>
      <c r="Z322" s="12"/>
    </row>
    <row r="323" ht="12.75" customHeight="1">
      <c r="A323" s="387"/>
      <c r="B323" s="387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388"/>
      <c r="X323" s="388"/>
      <c r="Y323" s="12"/>
      <c r="Z323" s="12"/>
    </row>
    <row r="324" ht="12.75" customHeight="1">
      <c r="A324" s="387"/>
      <c r="B324" s="387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388"/>
      <c r="X324" s="388"/>
      <c r="Y324" s="12"/>
      <c r="Z324" s="12"/>
    </row>
    <row r="325" ht="12.75" customHeight="1">
      <c r="A325" s="387"/>
      <c r="B325" s="387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388"/>
      <c r="X325" s="388"/>
      <c r="Y325" s="12"/>
      <c r="Z325" s="12"/>
    </row>
    <row r="326" ht="12.75" customHeight="1">
      <c r="A326" s="387"/>
      <c r="B326" s="387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388"/>
      <c r="X326" s="388"/>
      <c r="Y326" s="12"/>
      <c r="Z326" s="12"/>
    </row>
    <row r="327" ht="12.75" customHeight="1">
      <c r="A327" s="387"/>
      <c r="B327" s="387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388"/>
      <c r="X327" s="388"/>
      <c r="Y327" s="12"/>
      <c r="Z327" s="12"/>
    </row>
    <row r="328" ht="12.75" customHeight="1">
      <c r="A328" s="387"/>
      <c r="B328" s="387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388"/>
      <c r="X328" s="388"/>
      <c r="Y328" s="12"/>
      <c r="Z328" s="12"/>
    </row>
    <row r="329" ht="12.75" customHeight="1">
      <c r="A329" s="387"/>
      <c r="B329" s="387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388"/>
      <c r="X329" s="388"/>
      <c r="Y329" s="12"/>
      <c r="Z329" s="12"/>
    </row>
    <row r="330" ht="12.75" customHeight="1">
      <c r="A330" s="387"/>
      <c r="B330" s="387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388"/>
      <c r="X330" s="388"/>
      <c r="Y330" s="12"/>
      <c r="Z330" s="12"/>
    </row>
    <row r="331" ht="12.75" customHeight="1">
      <c r="A331" s="387"/>
      <c r="B331" s="387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388"/>
      <c r="X331" s="388"/>
      <c r="Y331" s="12"/>
      <c r="Z331" s="12"/>
    </row>
    <row r="332" ht="12.75" customHeight="1">
      <c r="A332" s="387"/>
      <c r="B332" s="387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388"/>
      <c r="X332" s="388"/>
      <c r="Y332" s="12"/>
      <c r="Z332" s="12"/>
    </row>
    <row r="333" ht="12.75" customHeight="1">
      <c r="A333" s="387"/>
      <c r="B333" s="387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388"/>
      <c r="X333" s="388"/>
      <c r="Y333" s="12"/>
      <c r="Z333" s="12"/>
    </row>
    <row r="334" ht="12.75" customHeight="1">
      <c r="A334" s="387"/>
      <c r="B334" s="387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388"/>
      <c r="X334" s="388"/>
      <c r="Y334" s="12"/>
      <c r="Z334" s="12"/>
    </row>
    <row r="335" ht="12.75" customHeight="1">
      <c r="A335" s="387"/>
      <c r="B335" s="387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388"/>
      <c r="X335" s="388"/>
      <c r="Y335" s="12"/>
      <c r="Z335" s="12"/>
    </row>
    <row r="336" ht="12.75" customHeight="1">
      <c r="A336" s="387"/>
      <c r="B336" s="387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388"/>
      <c r="X336" s="388"/>
      <c r="Y336" s="12"/>
      <c r="Z336" s="12"/>
    </row>
    <row r="337" ht="12.75" customHeight="1">
      <c r="A337" s="387"/>
      <c r="B337" s="387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388"/>
      <c r="X337" s="388"/>
      <c r="Y337" s="12"/>
      <c r="Z337" s="12"/>
    </row>
    <row r="338" ht="12.75" customHeight="1">
      <c r="A338" s="387"/>
      <c r="B338" s="387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388"/>
      <c r="X338" s="388"/>
      <c r="Y338" s="12"/>
      <c r="Z338" s="12"/>
    </row>
    <row r="339" ht="12.75" customHeight="1">
      <c r="A339" s="387"/>
      <c r="B339" s="387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388"/>
      <c r="X339" s="388"/>
      <c r="Y339" s="12"/>
      <c r="Z339" s="12"/>
    </row>
    <row r="340" ht="12.75" customHeight="1">
      <c r="A340" s="387"/>
      <c r="B340" s="387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388"/>
      <c r="X340" s="388"/>
      <c r="Y340" s="12"/>
      <c r="Z340" s="12"/>
    </row>
    <row r="341" ht="12.75" customHeight="1">
      <c r="A341" s="387"/>
      <c r="B341" s="387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388"/>
      <c r="X341" s="388"/>
      <c r="Y341" s="12"/>
      <c r="Z341" s="12"/>
    </row>
    <row r="342" ht="12.75" customHeight="1">
      <c r="A342" s="387"/>
      <c r="B342" s="387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388"/>
      <c r="X342" s="388"/>
      <c r="Y342" s="12"/>
      <c r="Z342" s="12"/>
    </row>
    <row r="343" ht="12.75" customHeight="1">
      <c r="A343" s="387"/>
      <c r="B343" s="387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388"/>
      <c r="X343" s="388"/>
      <c r="Y343" s="12"/>
      <c r="Z343" s="12"/>
    </row>
    <row r="344" ht="12.75" customHeight="1">
      <c r="A344" s="387"/>
      <c r="B344" s="387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388"/>
      <c r="X344" s="388"/>
      <c r="Y344" s="12"/>
      <c r="Z344" s="12"/>
    </row>
    <row r="345" ht="12.75" customHeight="1">
      <c r="A345" s="387"/>
      <c r="B345" s="387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388"/>
      <c r="X345" s="388"/>
      <c r="Y345" s="12"/>
      <c r="Z345" s="12"/>
    </row>
    <row r="346" ht="12.75" customHeight="1">
      <c r="A346" s="387"/>
      <c r="B346" s="387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388"/>
      <c r="X346" s="388"/>
      <c r="Y346" s="12"/>
      <c r="Z346" s="12"/>
    </row>
    <row r="347" ht="12.75" customHeight="1">
      <c r="A347" s="387"/>
      <c r="B347" s="387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388"/>
      <c r="X347" s="388"/>
      <c r="Y347" s="12"/>
      <c r="Z347" s="12"/>
    </row>
    <row r="348" ht="12.75" customHeight="1">
      <c r="A348" s="387"/>
      <c r="B348" s="387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388"/>
      <c r="X348" s="388"/>
      <c r="Y348" s="12"/>
      <c r="Z348" s="12"/>
    </row>
    <row r="349" ht="12.75" customHeight="1">
      <c r="A349" s="387"/>
      <c r="B349" s="387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388"/>
      <c r="X349" s="388"/>
      <c r="Y349" s="12"/>
      <c r="Z349" s="12"/>
    </row>
    <row r="350" ht="12.75" customHeight="1">
      <c r="A350" s="387"/>
      <c r="B350" s="387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388"/>
      <c r="X350" s="388"/>
      <c r="Y350" s="12"/>
      <c r="Z350" s="12"/>
    </row>
    <row r="351" ht="12.75" customHeight="1">
      <c r="A351" s="387"/>
      <c r="B351" s="387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388"/>
      <c r="X351" s="388"/>
      <c r="Y351" s="12"/>
      <c r="Z351" s="12"/>
    </row>
    <row r="352" ht="12.75" customHeight="1">
      <c r="A352" s="387"/>
      <c r="B352" s="387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388"/>
      <c r="X352" s="388"/>
      <c r="Y352" s="12"/>
      <c r="Z352" s="12"/>
    </row>
    <row r="353" ht="12.75" customHeight="1">
      <c r="A353" s="387"/>
      <c r="B353" s="387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388"/>
      <c r="X353" s="388"/>
      <c r="Y353" s="12"/>
      <c r="Z353" s="12"/>
    </row>
    <row r="354" ht="12.75" customHeight="1">
      <c r="A354" s="387"/>
      <c r="B354" s="387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388"/>
      <c r="X354" s="388"/>
      <c r="Y354" s="12"/>
      <c r="Z354" s="12"/>
    </row>
    <row r="355" ht="12.75" customHeight="1">
      <c r="A355" s="387"/>
      <c r="B355" s="387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388"/>
      <c r="X355" s="388"/>
      <c r="Y355" s="12"/>
      <c r="Z355" s="12"/>
    </row>
    <row r="356" ht="12.75" customHeight="1">
      <c r="A356" s="387"/>
      <c r="B356" s="387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388"/>
      <c r="X356" s="388"/>
      <c r="Y356" s="12"/>
      <c r="Z356" s="12"/>
    </row>
    <row r="357" ht="12.75" customHeight="1">
      <c r="A357" s="387"/>
      <c r="B357" s="387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388"/>
      <c r="X357" s="388"/>
      <c r="Y357" s="12"/>
      <c r="Z357" s="12"/>
    </row>
    <row r="358" ht="12.75" customHeight="1">
      <c r="A358" s="387"/>
      <c r="B358" s="387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388"/>
      <c r="X358" s="388"/>
      <c r="Y358" s="12"/>
      <c r="Z358" s="12"/>
    </row>
    <row r="359" ht="12.75" customHeight="1">
      <c r="A359" s="387"/>
      <c r="B359" s="387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388"/>
      <c r="X359" s="388"/>
      <c r="Y359" s="12"/>
      <c r="Z359" s="12"/>
    </row>
    <row r="360" ht="12.75" customHeight="1">
      <c r="A360" s="387"/>
      <c r="B360" s="387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388"/>
      <c r="X360" s="388"/>
      <c r="Y360" s="12"/>
      <c r="Z360" s="12"/>
    </row>
    <row r="361" ht="12.75" customHeight="1">
      <c r="A361" s="387"/>
      <c r="B361" s="387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388"/>
      <c r="X361" s="388"/>
      <c r="Y361" s="12"/>
      <c r="Z361" s="12"/>
    </row>
    <row r="362" ht="12.75" customHeight="1">
      <c r="A362" s="387"/>
      <c r="B362" s="387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388"/>
      <c r="X362" s="388"/>
      <c r="Y362" s="12"/>
      <c r="Z362" s="12"/>
    </row>
    <row r="363" ht="12.75" customHeight="1">
      <c r="A363" s="387"/>
      <c r="B363" s="387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388"/>
      <c r="X363" s="388"/>
      <c r="Y363" s="12"/>
      <c r="Z363" s="12"/>
    </row>
    <row r="364" ht="12.75" customHeight="1">
      <c r="A364" s="387"/>
      <c r="B364" s="387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388"/>
      <c r="X364" s="388"/>
      <c r="Y364" s="12"/>
      <c r="Z364" s="12"/>
    </row>
    <row r="365" ht="12.75" customHeight="1">
      <c r="A365" s="387"/>
      <c r="B365" s="387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388"/>
      <c r="X365" s="388"/>
      <c r="Y365" s="12"/>
      <c r="Z365" s="12"/>
    </row>
    <row r="366" ht="12.75" customHeight="1">
      <c r="A366" s="387"/>
      <c r="B366" s="387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388"/>
      <c r="X366" s="388"/>
      <c r="Y366" s="12"/>
      <c r="Z366" s="12"/>
    </row>
    <row r="367" ht="12.75" customHeight="1">
      <c r="A367" s="387"/>
      <c r="B367" s="387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388"/>
      <c r="X367" s="388"/>
      <c r="Y367" s="12"/>
      <c r="Z367" s="12"/>
    </row>
    <row r="368" ht="12.75" customHeight="1">
      <c r="A368" s="387"/>
      <c r="B368" s="387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388"/>
      <c r="X368" s="388"/>
      <c r="Y368" s="12"/>
      <c r="Z368" s="12"/>
    </row>
    <row r="369" ht="12.75" customHeight="1">
      <c r="A369" s="387"/>
      <c r="B369" s="387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388"/>
      <c r="X369" s="388"/>
      <c r="Y369" s="12"/>
      <c r="Z369" s="12"/>
    </row>
    <row r="370" ht="12.75" customHeight="1">
      <c r="A370" s="387"/>
      <c r="B370" s="387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388"/>
      <c r="X370" s="388"/>
      <c r="Y370" s="12"/>
      <c r="Z370" s="12"/>
    </row>
    <row r="371" ht="12.75" customHeight="1">
      <c r="A371" s="387"/>
      <c r="B371" s="387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388"/>
      <c r="X371" s="388"/>
      <c r="Y371" s="12"/>
      <c r="Z371" s="12"/>
    </row>
    <row r="372" ht="12.75" customHeight="1">
      <c r="A372" s="387"/>
      <c r="B372" s="387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388"/>
      <c r="X372" s="388"/>
      <c r="Y372" s="12"/>
      <c r="Z372" s="12"/>
    </row>
    <row r="373" ht="12.75" customHeight="1">
      <c r="A373" s="387"/>
      <c r="B373" s="387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388"/>
      <c r="X373" s="388"/>
      <c r="Y373" s="12"/>
      <c r="Z373" s="12"/>
    </row>
    <row r="374" ht="12.75" customHeight="1">
      <c r="A374" s="387"/>
      <c r="B374" s="387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388"/>
      <c r="X374" s="388"/>
      <c r="Y374" s="12"/>
      <c r="Z374" s="12"/>
    </row>
    <row r="375" ht="12.75" customHeight="1">
      <c r="A375" s="387"/>
      <c r="B375" s="387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388"/>
      <c r="X375" s="388"/>
      <c r="Y375" s="12"/>
      <c r="Z375" s="12"/>
    </row>
    <row r="376" ht="12.75" customHeight="1">
      <c r="A376" s="387"/>
      <c r="B376" s="387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388"/>
      <c r="X376" s="388"/>
      <c r="Y376" s="12"/>
      <c r="Z376" s="12"/>
    </row>
    <row r="377" ht="12.75" customHeight="1">
      <c r="A377" s="387"/>
      <c r="B377" s="387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388"/>
      <c r="X377" s="388"/>
      <c r="Y377" s="12"/>
      <c r="Z377" s="12"/>
    </row>
    <row r="378" ht="12.75" customHeight="1">
      <c r="A378" s="387"/>
      <c r="B378" s="387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388"/>
      <c r="X378" s="388"/>
      <c r="Y378" s="12"/>
      <c r="Z378" s="12"/>
    </row>
    <row r="379" ht="12.75" customHeight="1">
      <c r="A379" s="387"/>
      <c r="B379" s="387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388"/>
      <c r="X379" s="388"/>
      <c r="Y379" s="12"/>
      <c r="Z379" s="12"/>
    </row>
    <row r="380" ht="12.75" customHeight="1">
      <c r="A380" s="387"/>
      <c r="B380" s="387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388"/>
      <c r="X380" s="388"/>
      <c r="Y380" s="12"/>
      <c r="Z380" s="12"/>
    </row>
    <row r="381" ht="12.75" customHeight="1">
      <c r="A381" s="387"/>
      <c r="B381" s="387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388"/>
      <c r="X381" s="388"/>
      <c r="Y381" s="12"/>
      <c r="Z381" s="12"/>
    </row>
    <row r="382" ht="12.75" customHeight="1">
      <c r="A382" s="387"/>
      <c r="B382" s="387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388"/>
      <c r="X382" s="388"/>
      <c r="Y382" s="12"/>
      <c r="Z382" s="12"/>
    </row>
    <row r="383" ht="12.75" customHeight="1">
      <c r="A383" s="387"/>
      <c r="B383" s="387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388"/>
      <c r="X383" s="388"/>
      <c r="Y383" s="12"/>
      <c r="Z383" s="12"/>
    </row>
    <row r="384" ht="12.75" customHeight="1">
      <c r="A384" s="387"/>
      <c r="B384" s="387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388"/>
      <c r="X384" s="388"/>
      <c r="Y384" s="12"/>
      <c r="Z384" s="12"/>
    </row>
    <row r="385" ht="12.75" customHeight="1">
      <c r="A385" s="387"/>
      <c r="B385" s="387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388"/>
      <c r="X385" s="388"/>
      <c r="Y385" s="12"/>
      <c r="Z385" s="12"/>
    </row>
    <row r="386" ht="12.75" customHeight="1">
      <c r="A386" s="387"/>
      <c r="B386" s="387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388"/>
      <c r="X386" s="388"/>
      <c r="Y386" s="12"/>
      <c r="Z386" s="12"/>
    </row>
    <row r="387" ht="12.75" customHeight="1">
      <c r="A387" s="387"/>
      <c r="B387" s="387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388"/>
      <c r="X387" s="388"/>
      <c r="Y387" s="12"/>
      <c r="Z387" s="12"/>
    </row>
    <row r="388" ht="12.75" customHeight="1">
      <c r="A388" s="387"/>
      <c r="B388" s="387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388"/>
      <c r="X388" s="388"/>
      <c r="Y388" s="12"/>
      <c r="Z388" s="12"/>
    </row>
    <row r="389" ht="12.75" customHeight="1">
      <c r="A389" s="387"/>
      <c r="B389" s="387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388"/>
      <c r="X389" s="388"/>
      <c r="Y389" s="12"/>
      <c r="Z389" s="12"/>
    </row>
    <row r="390" ht="12.75" customHeight="1">
      <c r="A390" s="387"/>
      <c r="B390" s="387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388"/>
      <c r="X390" s="388"/>
      <c r="Y390" s="12"/>
      <c r="Z390" s="12"/>
    </row>
    <row r="391" ht="12.75" customHeight="1">
      <c r="A391" s="387"/>
      <c r="B391" s="387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388"/>
      <c r="X391" s="388"/>
      <c r="Y391" s="12"/>
      <c r="Z391" s="12"/>
    </row>
    <row r="392" ht="12.75" customHeight="1">
      <c r="A392" s="387"/>
      <c r="B392" s="387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388"/>
      <c r="X392" s="388"/>
      <c r="Y392" s="12"/>
      <c r="Z392" s="12"/>
    </row>
    <row r="393" ht="12.75" customHeight="1">
      <c r="A393" s="387"/>
      <c r="B393" s="387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388"/>
      <c r="X393" s="388"/>
      <c r="Y393" s="12"/>
      <c r="Z393" s="12"/>
    </row>
    <row r="394" ht="12.75" customHeight="1">
      <c r="A394" s="387"/>
      <c r="B394" s="387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388"/>
      <c r="X394" s="388"/>
      <c r="Y394" s="12"/>
      <c r="Z394" s="12"/>
    </row>
    <row r="395" ht="12.75" customHeight="1">
      <c r="A395" s="387"/>
      <c r="B395" s="387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388"/>
      <c r="X395" s="388"/>
      <c r="Y395" s="12"/>
      <c r="Z395" s="12"/>
    </row>
    <row r="396" ht="12.75" customHeight="1">
      <c r="A396" s="387"/>
      <c r="B396" s="387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388"/>
      <c r="X396" s="388"/>
      <c r="Y396" s="12"/>
      <c r="Z396" s="12"/>
    </row>
    <row r="397" ht="12.75" customHeight="1">
      <c r="A397" s="387"/>
      <c r="B397" s="387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388"/>
      <c r="X397" s="388"/>
      <c r="Y397" s="12"/>
      <c r="Z397" s="12"/>
    </row>
    <row r="398" ht="12.75" customHeight="1">
      <c r="A398" s="387"/>
      <c r="B398" s="387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388"/>
      <c r="X398" s="388"/>
      <c r="Y398" s="12"/>
      <c r="Z398" s="12"/>
    </row>
    <row r="399" ht="12.75" customHeight="1">
      <c r="A399" s="387"/>
      <c r="B399" s="387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388"/>
      <c r="X399" s="388"/>
      <c r="Y399" s="12"/>
      <c r="Z399" s="12"/>
    </row>
    <row r="400" ht="12.75" customHeight="1">
      <c r="A400" s="387"/>
      <c r="B400" s="387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388"/>
      <c r="X400" s="388"/>
      <c r="Y400" s="12"/>
      <c r="Z400" s="12"/>
    </row>
    <row r="401" ht="12.75" customHeight="1">
      <c r="A401" s="387"/>
      <c r="B401" s="387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388"/>
      <c r="X401" s="388"/>
      <c r="Y401" s="12"/>
      <c r="Z401" s="12"/>
    </row>
    <row r="402" ht="12.75" customHeight="1">
      <c r="A402" s="387"/>
      <c r="B402" s="387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388"/>
      <c r="X402" s="388"/>
      <c r="Y402" s="12"/>
      <c r="Z402" s="12"/>
    </row>
    <row r="403" ht="12.75" customHeight="1">
      <c r="A403" s="387"/>
      <c r="B403" s="387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388"/>
      <c r="X403" s="388"/>
      <c r="Y403" s="12"/>
      <c r="Z403" s="12"/>
    </row>
    <row r="404" ht="12.75" customHeight="1">
      <c r="A404" s="387"/>
      <c r="B404" s="387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388"/>
      <c r="X404" s="388"/>
      <c r="Y404" s="12"/>
      <c r="Z404" s="12"/>
    </row>
    <row r="405" ht="12.75" customHeight="1">
      <c r="A405" s="387"/>
      <c r="B405" s="387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388"/>
      <c r="X405" s="388"/>
      <c r="Y405" s="12"/>
      <c r="Z405" s="12"/>
    </row>
    <row r="406" ht="12.75" customHeight="1">
      <c r="A406" s="387"/>
      <c r="B406" s="387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388"/>
      <c r="X406" s="388"/>
      <c r="Y406" s="12"/>
      <c r="Z406" s="12"/>
    </row>
    <row r="407" ht="12.75" customHeight="1">
      <c r="A407" s="387"/>
      <c r="B407" s="387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388"/>
      <c r="X407" s="388"/>
      <c r="Y407" s="12"/>
      <c r="Z407" s="12"/>
    </row>
    <row r="408" ht="12.75" customHeight="1">
      <c r="A408" s="387"/>
      <c r="B408" s="387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388"/>
      <c r="X408" s="388"/>
      <c r="Y408" s="12"/>
      <c r="Z408" s="12"/>
    </row>
    <row r="409" ht="12.75" customHeight="1">
      <c r="A409" s="387"/>
      <c r="B409" s="387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388"/>
      <c r="X409" s="388"/>
      <c r="Y409" s="12"/>
      <c r="Z409" s="12"/>
    </row>
    <row r="410" ht="12.75" customHeight="1">
      <c r="A410" s="387"/>
      <c r="B410" s="387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388"/>
      <c r="X410" s="388"/>
      <c r="Y410" s="12"/>
      <c r="Z410" s="12"/>
    </row>
    <row r="411" ht="12.75" customHeight="1">
      <c r="A411" s="387"/>
      <c r="B411" s="387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388"/>
      <c r="X411" s="388"/>
      <c r="Y411" s="12"/>
      <c r="Z411" s="12"/>
    </row>
    <row r="412" ht="12.75" customHeight="1">
      <c r="A412" s="387"/>
      <c r="B412" s="387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388"/>
      <c r="X412" s="388"/>
      <c r="Y412" s="12"/>
      <c r="Z412" s="12"/>
    </row>
    <row r="413" ht="12.75" customHeight="1">
      <c r="A413" s="387"/>
      <c r="B413" s="387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388"/>
      <c r="X413" s="388"/>
      <c r="Y413" s="12"/>
      <c r="Z413" s="12"/>
    </row>
    <row r="414" ht="12.75" customHeight="1">
      <c r="A414" s="387"/>
      <c r="B414" s="387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388"/>
      <c r="X414" s="388"/>
      <c r="Y414" s="12"/>
      <c r="Z414" s="12"/>
    </row>
    <row r="415" ht="12.75" customHeight="1">
      <c r="A415" s="387"/>
      <c r="B415" s="387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388"/>
      <c r="X415" s="388"/>
      <c r="Y415" s="12"/>
      <c r="Z415" s="12"/>
    </row>
    <row r="416" ht="12.75" customHeight="1">
      <c r="A416" s="387"/>
      <c r="B416" s="387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388"/>
      <c r="X416" s="388"/>
      <c r="Y416" s="12"/>
      <c r="Z416" s="12"/>
    </row>
    <row r="417" ht="12.75" customHeight="1">
      <c r="A417" s="387"/>
      <c r="B417" s="387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388"/>
      <c r="X417" s="388"/>
      <c r="Y417" s="12"/>
      <c r="Z417" s="12"/>
    </row>
    <row r="418" ht="12.75" customHeight="1">
      <c r="A418" s="387"/>
      <c r="B418" s="387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388"/>
      <c r="X418" s="388"/>
      <c r="Y418" s="12"/>
      <c r="Z418" s="12"/>
    </row>
    <row r="419" ht="12.75" customHeight="1">
      <c r="A419" s="387"/>
      <c r="B419" s="387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388"/>
      <c r="X419" s="388"/>
      <c r="Y419" s="12"/>
      <c r="Z419" s="12"/>
    </row>
    <row r="420" ht="12.75" customHeight="1">
      <c r="A420" s="387"/>
      <c r="B420" s="387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388"/>
      <c r="X420" s="388"/>
      <c r="Y420" s="12"/>
      <c r="Z420" s="12"/>
    </row>
    <row r="421" ht="12.75" customHeight="1">
      <c r="A421" s="387"/>
      <c r="B421" s="387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388"/>
      <c r="X421" s="388"/>
      <c r="Y421" s="12"/>
      <c r="Z421" s="12"/>
    </row>
    <row r="422" ht="12.75" customHeight="1">
      <c r="A422" s="387"/>
      <c r="B422" s="387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388"/>
      <c r="X422" s="388"/>
      <c r="Y422" s="12"/>
      <c r="Z422" s="12"/>
    </row>
    <row r="423" ht="12.75" customHeight="1">
      <c r="A423" s="387"/>
      <c r="B423" s="387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388"/>
      <c r="X423" s="388"/>
      <c r="Y423" s="12"/>
      <c r="Z423" s="12"/>
    </row>
    <row r="424" ht="12.75" customHeight="1">
      <c r="A424" s="387"/>
      <c r="B424" s="387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388"/>
      <c r="X424" s="388"/>
      <c r="Y424" s="12"/>
      <c r="Z424" s="12"/>
    </row>
    <row r="425" ht="12.75" customHeight="1">
      <c r="A425" s="387"/>
      <c r="B425" s="387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388"/>
      <c r="X425" s="388"/>
      <c r="Y425" s="12"/>
      <c r="Z425" s="12"/>
    </row>
    <row r="426" ht="12.75" customHeight="1">
      <c r="A426" s="387"/>
      <c r="B426" s="387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388"/>
      <c r="X426" s="388"/>
      <c r="Y426" s="12"/>
      <c r="Z426" s="12"/>
    </row>
    <row r="427" ht="12.75" customHeight="1">
      <c r="A427" s="387"/>
      <c r="B427" s="387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388"/>
      <c r="X427" s="388"/>
      <c r="Y427" s="12"/>
      <c r="Z427" s="12"/>
    </row>
    <row r="428" ht="12.75" customHeight="1">
      <c r="A428" s="387"/>
      <c r="B428" s="387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388"/>
      <c r="X428" s="388"/>
      <c r="Y428" s="12"/>
      <c r="Z428" s="12"/>
    </row>
    <row r="429" ht="12.75" customHeight="1">
      <c r="A429" s="387"/>
      <c r="B429" s="387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388"/>
      <c r="X429" s="388"/>
      <c r="Y429" s="12"/>
      <c r="Z429" s="12"/>
    </row>
    <row r="430" ht="12.75" customHeight="1">
      <c r="A430" s="387"/>
      <c r="B430" s="387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388"/>
      <c r="X430" s="388"/>
      <c r="Y430" s="12"/>
      <c r="Z430" s="12"/>
    </row>
    <row r="431" ht="12.75" customHeight="1">
      <c r="A431" s="387"/>
      <c r="B431" s="387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388"/>
      <c r="X431" s="388"/>
      <c r="Y431" s="12"/>
      <c r="Z431" s="12"/>
    </row>
    <row r="432" ht="12.75" customHeight="1">
      <c r="A432" s="387"/>
      <c r="B432" s="387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388"/>
      <c r="X432" s="388"/>
      <c r="Y432" s="12"/>
      <c r="Z432" s="12"/>
    </row>
    <row r="433" ht="12.75" customHeight="1">
      <c r="A433" s="387"/>
      <c r="B433" s="387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388"/>
      <c r="X433" s="388"/>
      <c r="Y433" s="12"/>
      <c r="Z433" s="12"/>
    </row>
    <row r="434" ht="12.75" customHeight="1">
      <c r="A434" s="387"/>
      <c r="B434" s="387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388"/>
      <c r="X434" s="388"/>
      <c r="Y434" s="12"/>
      <c r="Z434" s="12"/>
    </row>
    <row r="435" ht="12.75" customHeight="1">
      <c r="A435" s="387"/>
      <c r="B435" s="387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388"/>
      <c r="X435" s="388"/>
      <c r="Y435" s="12"/>
      <c r="Z435" s="12"/>
    </row>
    <row r="436" ht="12.75" customHeight="1">
      <c r="A436" s="387"/>
      <c r="B436" s="387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388"/>
      <c r="X436" s="388"/>
      <c r="Y436" s="12"/>
      <c r="Z436" s="12"/>
    </row>
    <row r="437" ht="12.75" customHeight="1">
      <c r="A437" s="387"/>
      <c r="B437" s="387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388"/>
      <c r="X437" s="388"/>
      <c r="Y437" s="12"/>
      <c r="Z437" s="12"/>
    </row>
    <row r="438" ht="12.75" customHeight="1">
      <c r="A438" s="387"/>
      <c r="B438" s="387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388"/>
      <c r="X438" s="388"/>
      <c r="Y438" s="12"/>
      <c r="Z438" s="12"/>
    </row>
    <row r="439" ht="12.75" customHeight="1">
      <c r="A439" s="387"/>
      <c r="B439" s="387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388"/>
      <c r="X439" s="388"/>
      <c r="Y439" s="12"/>
      <c r="Z439" s="12"/>
    </row>
    <row r="440" ht="12.75" customHeight="1">
      <c r="A440" s="387"/>
      <c r="B440" s="387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388"/>
      <c r="X440" s="388"/>
      <c r="Y440" s="12"/>
      <c r="Z440" s="12"/>
    </row>
    <row r="441" ht="12.75" customHeight="1">
      <c r="A441" s="387"/>
      <c r="B441" s="387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388"/>
      <c r="X441" s="388"/>
      <c r="Y441" s="12"/>
      <c r="Z441" s="12"/>
    </row>
    <row r="442" ht="12.75" customHeight="1">
      <c r="A442" s="387"/>
      <c r="B442" s="387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388"/>
      <c r="X442" s="388"/>
      <c r="Y442" s="12"/>
      <c r="Z442" s="12"/>
    </row>
    <row r="443" ht="12.75" customHeight="1">
      <c r="A443" s="387"/>
      <c r="B443" s="387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388"/>
      <c r="X443" s="388"/>
      <c r="Y443" s="12"/>
      <c r="Z443" s="12"/>
    </row>
    <row r="444" ht="12.75" customHeight="1">
      <c r="A444" s="387"/>
      <c r="B444" s="387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388"/>
      <c r="X444" s="388"/>
      <c r="Y444" s="12"/>
      <c r="Z444" s="12"/>
    </row>
    <row r="445" ht="12.75" customHeight="1">
      <c r="A445" s="387"/>
      <c r="B445" s="387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388"/>
      <c r="X445" s="388"/>
      <c r="Y445" s="12"/>
      <c r="Z445" s="12"/>
    </row>
    <row r="446" ht="12.75" customHeight="1">
      <c r="A446" s="387"/>
      <c r="B446" s="387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388"/>
      <c r="X446" s="388"/>
      <c r="Y446" s="12"/>
      <c r="Z446" s="12"/>
    </row>
    <row r="447" ht="12.75" customHeight="1">
      <c r="A447" s="387"/>
      <c r="B447" s="387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388"/>
      <c r="X447" s="388"/>
      <c r="Y447" s="12"/>
      <c r="Z447" s="12"/>
    </row>
    <row r="448" ht="12.75" customHeight="1">
      <c r="A448" s="387"/>
      <c r="B448" s="387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388"/>
      <c r="X448" s="388"/>
      <c r="Y448" s="12"/>
      <c r="Z448" s="12"/>
    </row>
    <row r="449" ht="12.75" customHeight="1">
      <c r="A449" s="387"/>
      <c r="B449" s="387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388"/>
      <c r="X449" s="388"/>
      <c r="Y449" s="12"/>
      <c r="Z449" s="12"/>
    </row>
    <row r="450" ht="12.75" customHeight="1">
      <c r="A450" s="387"/>
      <c r="B450" s="387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388"/>
      <c r="X450" s="388"/>
      <c r="Y450" s="12"/>
      <c r="Z450" s="12"/>
    </row>
    <row r="451" ht="12.75" customHeight="1">
      <c r="A451" s="387"/>
      <c r="B451" s="387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388"/>
      <c r="X451" s="388"/>
      <c r="Y451" s="12"/>
      <c r="Z451" s="12"/>
    </row>
    <row r="452" ht="12.75" customHeight="1">
      <c r="A452" s="387"/>
      <c r="B452" s="387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388"/>
      <c r="X452" s="388"/>
      <c r="Y452" s="12"/>
      <c r="Z452" s="12"/>
    </row>
    <row r="453" ht="12.75" customHeight="1">
      <c r="A453" s="387"/>
      <c r="B453" s="387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388"/>
      <c r="X453" s="388"/>
      <c r="Y453" s="12"/>
      <c r="Z453" s="12"/>
    </row>
    <row r="454" ht="12.75" customHeight="1">
      <c r="A454" s="387"/>
      <c r="B454" s="387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388"/>
      <c r="X454" s="388"/>
      <c r="Y454" s="12"/>
      <c r="Z454" s="12"/>
    </row>
    <row r="455" ht="12.75" customHeight="1">
      <c r="A455" s="387"/>
      <c r="B455" s="387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388"/>
      <c r="X455" s="388"/>
      <c r="Y455" s="12"/>
      <c r="Z455" s="12"/>
    </row>
    <row r="456" ht="12.75" customHeight="1">
      <c r="A456" s="387"/>
      <c r="B456" s="387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388"/>
      <c r="X456" s="388"/>
      <c r="Y456" s="12"/>
      <c r="Z456" s="12"/>
    </row>
    <row r="457" ht="12.75" customHeight="1">
      <c r="A457" s="387"/>
      <c r="B457" s="387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388"/>
      <c r="X457" s="388"/>
      <c r="Y457" s="12"/>
      <c r="Z457" s="12"/>
    </row>
    <row r="458" ht="12.75" customHeight="1">
      <c r="A458" s="387"/>
      <c r="B458" s="387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388"/>
      <c r="X458" s="388"/>
      <c r="Y458" s="12"/>
      <c r="Z458" s="12"/>
    </row>
    <row r="459" ht="12.75" customHeight="1">
      <c r="A459" s="387"/>
      <c r="B459" s="387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388"/>
      <c r="X459" s="388"/>
      <c r="Y459" s="12"/>
      <c r="Z459" s="12"/>
    </row>
    <row r="460" ht="12.75" customHeight="1">
      <c r="A460" s="387"/>
      <c r="B460" s="387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388"/>
      <c r="X460" s="388"/>
      <c r="Y460" s="12"/>
      <c r="Z460" s="12"/>
    </row>
    <row r="461" ht="12.75" customHeight="1">
      <c r="A461" s="387"/>
      <c r="B461" s="387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388"/>
      <c r="X461" s="388"/>
      <c r="Y461" s="12"/>
      <c r="Z461" s="12"/>
    </row>
    <row r="462" ht="12.75" customHeight="1">
      <c r="A462" s="387"/>
      <c r="B462" s="387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388"/>
      <c r="X462" s="388"/>
      <c r="Y462" s="12"/>
      <c r="Z462" s="12"/>
    </row>
    <row r="463" ht="12.75" customHeight="1">
      <c r="A463" s="387"/>
      <c r="B463" s="387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388"/>
      <c r="X463" s="388"/>
      <c r="Y463" s="12"/>
      <c r="Z463" s="12"/>
    </row>
    <row r="464" ht="12.75" customHeight="1">
      <c r="A464" s="387"/>
      <c r="B464" s="387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388"/>
      <c r="X464" s="388"/>
      <c r="Y464" s="12"/>
      <c r="Z464" s="12"/>
    </row>
    <row r="465" ht="12.75" customHeight="1">
      <c r="A465" s="387"/>
      <c r="B465" s="387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388"/>
      <c r="X465" s="388"/>
      <c r="Y465" s="12"/>
      <c r="Z465" s="12"/>
    </row>
    <row r="466" ht="12.75" customHeight="1">
      <c r="A466" s="387"/>
      <c r="B466" s="387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388"/>
      <c r="X466" s="388"/>
      <c r="Y466" s="12"/>
      <c r="Z466" s="12"/>
    </row>
    <row r="467" ht="12.75" customHeight="1">
      <c r="A467" s="387"/>
      <c r="B467" s="387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388"/>
      <c r="X467" s="388"/>
      <c r="Y467" s="12"/>
      <c r="Z467" s="12"/>
    </row>
    <row r="468" ht="12.75" customHeight="1">
      <c r="A468" s="387"/>
      <c r="B468" s="387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388"/>
      <c r="X468" s="388"/>
      <c r="Y468" s="12"/>
      <c r="Z468" s="12"/>
    </row>
    <row r="469" ht="12.75" customHeight="1">
      <c r="A469" s="387"/>
      <c r="B469" s="387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388"/>
      <c r="X469" s="388"/>
      <c r="Y469" s="12"/>
      <c r="Z469" s="12"/>
    </row>
    <row r="470" ht="12.75" customHeight="1">
      <c r="A470" s="387"/>
      <c r="B470" s="387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388"/>
      <c r="X470" s="388"/>
      <c r="Y470" s="12"/>
      <c r="Z470" s="12"/>
    </row>
    <row r="471" ht="12.75" customHeight="1">
      <c r="A471" s="387"/>
      <c r="B471" s="387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388"/>
      <c r="X471" s="388"/>
      <c r="Y471" s="12"/>
      <c r="Z471" s="12"/>
    </row>
    <row r="472" ht="12.75" customHeight="1">
      <c r="A472" s="387"/>
      <c r="B472" s="387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388"/>
      <c r="X472" s="388"/>
      <c r="Y472" s="12"/>
      <c r="Z472" s="12"/>
    </row>
    <row r="473" ht="12.75" customHeight="1">
      <c r="A473" s="387"/>
      <c r="B473" s="387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388"/>
      <c r="X473" s="388"/>
      <c r="Y473" s="12"/>
      <c r="Z473" s="12"/>
    </row>
    <row r="474" ht="12.75" customHeight="1">
      <c r="A474" s="387"/>
      <c r="B474" s="387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388"/>
      <c r="X474" s="388"/>
      <c r="Y474" s="12"/>
      <c r="Z474" s="12"/>
    </row>
    <row r="475" ht="12.75" customHeight="1">
      <c r="A475" s="387"/>
      <c r="B475" s="387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388"/>
      <c r="X475" s="388"/>
      <c r="Y475" s="12"/>
      <c r="Z475" s="12"/>
    </row>
    <row r="476" ht="12.75" customHeight="1">
      <c r="A476" s="387"/>
      <c r="B476" s="387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388"/>
      <c r="X476" s="388"/>
      <c r="Y476" s="12"/>
      <c r="Z476" s="12"/>
    </row>
    <row r="477" ht="12.75" customHeight="1">
      <c r="A477" s="387"/>
      <c r="B477" s="387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388"/>
      <c r="X477" s="388"/>
      <c r="Y477" s="12"/>
      <c r="Z477" s="12"/>
    </row>
    <row r="478" ht="12.75" customHeight="1">
      <c r="A478" s="387"/>
      <c r="B478" s="387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388"/>
      <c r="X478" s="388"/>
      <c r="Y478" s="12"/>
      <c r="Z478" s="12"/>
    </row>
    <row r="479" ht="12.75" customHeight="1">
      <c r="A479" s="387"/>
      <c r="B479" s="387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388"/>
      <c r="X479" s="388"/>
      <c r="Y479" s="12"/>
      <c r="Z479" s="12"/>
    </row>
    <row r="480" ht="12.75" customHeight="1">
      <c r="A480" s="387"/>
      <c r="B480" s="387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388"/>
      <c r="X480" s="388"/>
      <c r="Y480" s="12"/>
      <c r="Z480" s="12"/>
    </row>
    <row r="481" ht="12.75" customHeight="1">
      <c r="A481" s="387"/>
      <c r="B481" s="387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388"/>
      <c r="X481" s="388"/>
      <c r="Y481" s="12"/>
      <c r="Z481" s="12"/>
    </row>
    <row r="482" ht="12.75" customHeight="1">
      <c r="A482" s="387"/>
      <c r="B482" s="387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388"/>
      <c r="X482" s="388"/>
      <c r="Y482" s="12"/>
      <c r="Z482" s="12"/>
    </row>
    <row r="483" ht="12.75" customHeight="1">
      <c r="A483" s="387"/>
      <c r="B483" s="387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388"/>
      <c r="X483" s="388"/>
      <c r="Y483" s="12"/>
      <c r="Z483" s="12"/>
    </row>
    <row r="484" ht="12.75" customHeight="1">
      <c r="A484" s="387"/>
      <c r="B484" s="387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388"/>
      <c r="X484" s="388"/>
      <c r="Y484" s="12"/>
      <c r="Z484" s="12"/>
    </row>
    <row r="485" ht="12.75" customHeight="1">
      <c r="A485" s="387"/>
      <c r="B485" s="387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388"/>
      <c r="X485" s="388"/>
      <c r="Y485" s="12"/>
      <c r="Z485" s="12"/>
    </row>
    <row r="486" ht="12.75" customHeight="1">
      <c r="A486" s="387"/>
      <c r="B486" s="387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388"/>
      <c r="X486" s="388"/>
      <c r="Y486" s="12"/>
      <c r="Z486" s="12"/>
    </row>
    <row r="487" ht="12.75" customHeight="1">
      <c r="A487" s="387"/>
      <c r="B487" s="387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388"/>
      <c r="X487" s="388"/>
      <c r="Y487" s="12"/>
      <c r="Z487" s="12"/>
    </row>
    <row r="488" ht="12.75" customHeight="1">
      <c r="A488" s="387"/>
      <c r="B488" s="387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388"/>
      <c r="X488" s="388"/>
      <c r="Y488" s="12"/>
      <c r="Z488" s="12"/>
    </row>
    <row r="489" ht="12.75" customHeight="1">
      <c r="A489" s="387"/>
      <c r="B489" s="387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388"/>
      <c r="X489" s="388"/>
      <c r="Y489" s="12"/>
      <c r="Z489" s="12"/>
    </row>
    <row r="490" ht="12.75" customHeight="1">
      <c r="A490" s="387"/>
      <c r="B490" s="387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388"/>
      <c r="X490" s="388"/>
      <c r="Y490" s="12"/>
      <c r="Z490" s="12"/>
    </row>
    <row r="491" ht="12.75" customHeight="1">
      <c r="A491" s="387"/>
      <c r="B491" s="387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388"/>
      <c r="X491" s="388"/>
      <c r="Y491" s="12"/>
      <c r="Z491" s="12"/>
    </row>
    <row r="492" ht="12.75" customHeight="1">
      <c r="A492" s="387"/>
      <c r="B492" s="387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388"/>
      <c r="X492" s="388"/>
      <c r="Y492" s="12"/>
      <c r="Z492" s="12"/>
    </row>
    <row r="493" ht="12.75" customHeight="1">
      <c r="A493" s="387"/>
      <c r="B493" s="387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388"/>
      <c r="X493" s="388"/>
      <c r="Y493" s="12"/>
      <c r="Z493" s="12"/>
    </row>
    <row r="494" ht="12.75" customHeight="1">
      <c r="A494" s="387"/>
      <c r="B494" s="387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388"/>
      <c r="X494" s="388"/>
      <c r="Y494" s="12"/>
      <c r="Z494" s="12"/>
    </row>
    <row r="495" ht="12.75" customHeight="1">
      <c r="A495" s="387"/>
      <c r="B495" s="387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388"/>
      <c r="X495" s="388"/>
      <c r="Y495" s="12"/>
      <c r="Z495" s="12"/>
    </row>
    <row r="496" ht="12.75" customHeight="1">
      <c r="A496" s="387"/>
      <c r="B496" s="387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388"/>
      <c r="X496" s="388"/>
      <c r="Y496" s="12"/>
      <c r="Z496" s="12"/>
    </row>
    <row r="497" ht="12.75" customHeight="1">
      <c r="A497" s="387"/>
      <c r="B497" s="387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388"/>
      <c r="X497" s="388"/>
      <c r="Y497" s="12"/>
      <c r="Z497" s="12"/>
    </row>
    <row r="498" ht="12.75" customHeight="1">
      <c r="A498" s="387"/>
      <c r="B498" s="387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388"/>
      <c r="X498" s="388"/>
      <c r="Y498" s="12"/>
      <c r="Z498" s="12"/>
    </row>
    <row r="499" ht="12.75" customHeight="1">
      <c r="A499" s="387"/>
      <c r="B499" s="387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388"/>
      <c r="X499" s="388"/>
      <c r="Y499" s="12"/>
      <c r="Z499" s="12"/>
    </row>
    <row r="500" ht="12.75" customHeight="1">
      <c r="A500" s="387"/>
      <c r="B500" s="387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388"/>
      <c r="X500" s="388"/>
      <c r="Y500" s="12"/>
      <c r="Z500" s="12"/>
    </row>
    <row r="501" ht="12.75" customHeight="1">
      <c r="A501" s="387"/>
      <c r="B501" s="387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388"/>
      <c r="X501" s="388"/>
      <c r="Y501" s="12"/>
      <c r="Z501" s="12"/>
    </row>
    <row r="502" ht="12.75" customHeight="1">
      <c r="A502" s="387"/>
      <c r="B502" s="387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388"/>
      <c r="X502" s="388"/>
      <c r="Y502" s="12"/>
      <c r="Z502" s="12"/>
    </row>
    <row r="503" ht="12.75" customHeight="1">
      <c r="A503" s="387"/>
      <c r="B503" s="387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388"/>
      <c r="X503" s="388"/>
      <c r="Y503" s="12"/>
      <c r="Z503" s="12"/>
    </row>
    <row r="504" ht="12.75" customHeight="1">
      <c r="A504" s="387"/>
      <c r="B504" s="387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388"/>
      <c r="X504" s="388"/>
      <c r="Y504" s="12"/>
      <c r="Z504" s="12"/>
    </row>
    <row r="505" ht="12.75" customHeight="1">
      <c r="A505" s="387"/>
      <c r="B505" s="387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388"/>
      <c r="X505" s="388"/>
      <c r="Y505" s="12"/>
      <c r="Z505" s="12"/>
    </row>
    <row r="506" ht="12.75" customHeight="1">
      <c r="A506" s="387"/>
      <c r="B506" s="387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388"/>
      <c r="X506" s="388"/>
      <c r="Y506" s="12"/>
      <c r="Z506" s="12"/>
    </row>
    <row r="507" ht="12.75" customHeight="1">
      <c r="A507" s="387"/>
      <c r="B507" s="387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388"/>
      <c r="X507" s="388"/>
      <c r="Y507" s="12"/>
      <c r="Z507" s="12"/>
    </row>
    <row r="508" ht="12.75" customHeight="1">
      <c r="A508" s="387"/>
      <c r="B508" s="387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388"/>
      <c r="X508" s="388"/>
      <c r="Y508" s="12"/>
      <c r="Z508" s="12"/>
    </row>
    <row r="509" ht="12.75" customHeight="1">
      <c r="A509" s="387"/>
      <c r="B509" s="387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388"/>
      <c r="X509" s="388"/>
      <c r="Y509" s="12"/>
      <c r="Z509" s="12"/>
    </row>
    <row r="510" ht="12.75" customHeight="1">
      <c r="A510" s="387"/>
      <c r="B510" s="387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388"/>
      <c r="X510" s="388"/>
      <c r="Y510" s="12"/>
      <c r="Z510" s="12"/>
    </row>
    <row r="511" ht="12.75" customHeight="1">
      <c r="A511" s="387"/>
      <c r="B511" s="387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388"/>
      <c r="X511" s="388"/>
      <c r="Y511" s="12"/>
      <c r="Z511" s="12"/>
    </row>
    <row r="512" ht="12.75" customHeight="1">
      <c r="A512" s="387"/>
      <c r="B512" s="387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388"/>
      <c r="X512" s="388"/>
      <c r="Y512" s="12"/>
      <c r="Z512" s="12"/>
    </row>
    <row r="513" ht="12.75" customHeight="1">
      <c r="A513" s="387"/>
      <c r="B513" s="387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388"/>
      <c r="X513" s="388"/>
      <c r="Y513" s="12"/>
      <c r="Z513" s="12"/>
    </row>
    <row r="514" ht="12.75" customHeight="1">
      <c r="A514" s="387"/>
      <c r="B514" s="387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388"/>
      <c r="X514" s="388"/>
      <c r="Y514" s="12"/>
      <c r="Z514" s="12"/>
    </row>
    <row r="515" ht="12.75" customHeight="1">
      <c r="A515" s="387"/>
      <c r="B515" s="387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388"/>
      <c r="X515" s="388"/>
      <c r="Y515" s="12"/>
      <c r="Z515" s="12"/>
    </row>
    <row r="516" ht="12.75" customHeight="1">
      <c r="A516" s="387"/>
      <c r="B516" s="387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388"/>
      <c r="X516" s="388"/>
      <c r="Y516" s="12"/>
      <c r="Z516" s="12"/>
    </row>
    <row r="517" ht="12.75" customHeight="1">
      <c r="A517" s="387"/>
      <c r="B517" s="387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388"/>
      <c r="X517" s="388"/>
      <c r="Y517" s="12"/>
      <c r="Z517" s="12"/>
    </row>
    <row r="518" ht="12.75" customHeight="1">
      <c r="A518" s="387"/>
      <c r="B518" s="387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388"/>
      <c r="X518" s="388"/>
      <c r="Y518" s="12"/>
      <c r="Z518" s="12"/>
    </row>
    <row r="519" ht="12.75" customHeight="1">
      <c r="A519" s="387"/>
      <c r="B519" s="387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388"/>
      <c r="X519" s="388"/>
      <c r="Y519" s="12"/>
      <c r="Z519" s="12"/>
    </row>
    <row r="520" ht="12.75" customHeight="1">
      <c r="A520" s="387"/>
      <c r="B520" s="387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388"/>
      <c r="X520" s="388"/>
      <c r="Y520" s="12"/>
      <c r="Z520" s="12"/>
    </row>
    <row r="521" ht="12.75" customHeight="1">
      <c r="A521" s="387"/>
      <c r="B521" s="387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388"/>
      <c r="X521" s="388"/>
      <c r="Y521" s="12"/>
      <c r="Z521" s="12"/>
    </row>
    <row r="522" ht="12.75" customHeight="1">
      <c r="A522" s="387"/>
      <c r="B522" s="387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388"/>
      <c r="X522" s="388"/>
      <c r="Y522" s="12"/>
      <c r="Z522" s="12"/>
    </row>
    <row r="523" ht="12.75" customHeight="1">
      <c r="A523" s="387"/>
      <c r="B523" s="387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388"/>
      <c r="X523" s="388"/>
      <c r="Y523" s="12"/>
      <c r="Z523" s="12"/>
    </row>
    <row r="524" ht="12.75" customHeight="1">
      <c r="A524" s="387"/>
      <c r="B524" s="387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388"/>
      <c r="X524" s="388"/>
      <c r="Y524" s="12"/>
      <c r="Z524" s="12"/>
    </row>
    <row r="525" ht="12.75" customHeight="1">
      <c r="A525" s="387"/>
      <c r="B525" s="387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388"/>
      <c r="X525" s="388"/>
      <c r="Y525" s="12"/>
      <c r="Z525" s="12"/>
    </row>
    <row r="526" ht="12.75" customHeight="1">
      <c r="A526" s="387"/>
      <c r="B526" s="387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388"/>
      <c r="X526" s="388"/>
      <c r="Y526" s="12"/>
      <c r="Z526" s="12"/>
    </row>
    <row r="527" ht="12.75" customHeight="1">
      <c r="A527" s="387"/>
      <c r="B527" s="387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388"/>
      <c r="X527" s="388"/>
      <c r="Y527" s="12"/>
      <c r="Z527" s="12"/>
    </row>
    <row r="528" ht="12.75" customHeight="1">
      <c r="A528" s="387"/>
      <c r="B528" s="387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388"/>
      <c r="X528" s="388"/>
      <c r="Y528" s="12"/>
      <c r="Z528" s="12"/>
    </row>
    <row r="529" ht="12.75" customHeight="1">
      <c r="A529" s="387"/>
      <c r="B529" s="387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388"/>
      <c r="X529" s="388"/>
      <c r="Y529" s="12"/>
      <c r="Z529" s="12"/>
    </row>
    <row r="530" ht="12.75" customHeight="1">
      <c r="A530" s="387"/>
      <c r="B530" s="387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388"/>
      <c r="X530" s="388"/>
      <c r="Y530" s="12"/>
      <c r="Z530" s="12"/>
    </row>
    <row r="531" ht="12.75" customHeight="1">
      <c r="A531" s="387"/>
      <c r="B531" s="387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388"/>
      <c r="X531" s="388"/>
      <c r="Y531" s="12"/>
      <c r="Z531" s="12"/>
    </row>
    <row r="532" ht="12.75" customHeight="1">
      <c r="A532" s="387"/>
      <c r="B532" s="387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388"/>
      <c r="X532" s="388"/>
      <c r="Y532" s="12"/>
      <c r="Z532" s="12"/>
    </row>
    <row r="533" ht="12.75" customHeight="1">
      <c r="A533" s="387"/>
      <c r="B533" s="387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388"/>
      <c r="X533" s="388"/>
      <c r="Y533" s="12"/>
      <c r="Z533" s="12"/>
    </row>
    <row r="534" ht="12.75" customHeight="1">
      <c r="A534" s="387"/>
      <c r="B534" s="387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388"/>
      <c r="X534" s="388"/>
      <c r="Y534" s="12"/>
      <c r="Z534" s="12"/>
    </row>
    <row r="535" ht="12.75" customHeight="1">
      <c r="A535" s="387"/>
      <c r="B535" s="387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388"/>
      <c r="X535" s="388"/>
      <c r="Y535" s="12"/>
      <c r="Z535" s="12"/>
    </row>
    <row r="536" ht="12.75" customHeight="1">
      <c r="A536" s="387"/>
      <c r="B536" s="387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388"/>
      <c r="X536" s="388"/>
      <c r="Y536" s="12"/>
      <c r="Z536" s="12"/>
    </row>
    <row r="537" ht="12.75" customHeight="1">
      <c r="A537" s="387"/>
      <c r="B537" s="387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388"/>
      <c r="X537" s="388"/>
      <c r="Y537" s="12"/>
      <c r="Z537" s="12"/>
    </row>
    <row r="538" ht="12.75" customHeight="1">
      <c r="A538" s="387"/>
      <c r="B538" s="387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388"/>
      <c r="X538" s="388"/>
      <c r="Y538" s="12"/>
      <c r="Z538" s="12"/>
    </row>
    <row r="539" ht="12.75" customHeight="1">
      <c r="A539" s="387"/>
      <c r="B539" s="387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388"/>
      <c r="X539" s="388"/>
      <c r="Y539" s="12"/>
      <c r="Z539" s="12"/>
    </row>
    <row r="540" ht="12.75" customHeight="1">
      <c r="A540" s="387"/>
      <c r="B540" s="387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388"/>
      <c r="X540" s="388"/>
      <c r="Y540" s="12"/>
      <c r="Z540" s="12"/>
    </row>
    <row r="541" ht="12.75" customHeight="1">
      <c r="A541" s="387"/>
      <c r="B541" s="387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388"/>
      <c r="X541" s="388"/>
      <c r="Y541" s="12"/>
      <c r="Z541" s="12"/>
    </row>
    <row r="542" ht="12.75" customHeight="1">
      <c r="A542" s="387"/>
      <c r="B542" s="387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388"/>
      <c r="X542" s="388"/>
      <c r="Y542" s="12"/>
      <c r="Z542" s="12"/>
    </row>
    <row r="543" ht="12.75" customHeight="1">
      <c r="A543" s="387"/>
      <c r="B543" s="387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388"/>
      <c r="X543" s="388"/>
      <c r="Y543" s="12"/>
      <c r="Z543" s="12"/>
    </row>
    <row r="544" ht="12.75" customHeight="1">
      <c r="A544" s="387"/>
      <c r="B544" s="387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388"/>
      <c r="X544" s="388"/>
      <c r="Y544" s="12"/>
      <c r="Z544" s="12"/>
    </row>
    <row r="545" ht="12.75" customHeight="1">
      <c r="A545" s="387"/>
      <c r="B545" s="387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388"/>
      <c r="X545" s="388"/>
      <c r="Y545" s="12"/>
      <c r="Z545" s="12"/>
    </row>
    <row r="546" ht="12.75" customHeight="1">
      <c r="A546" s="387"/>
      <c r="B546" s="387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388"/>
      <c r="X546" s="388"/>
      <c r="Y546" s="12"/>
      <c r="Z546" s="12"/>
    </row>
    <row r="547" ht="12.75" customHeight="1">
      <c r="A547" s="387"/>
      <c r="B547" s="387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388"/>
      <c r="X547" s="388"/>
      <c r="Y547" s="12"/>
      <c r="Z547" s="12"/>
    </row>
    <row r="548" ht="12.75" customHeight="1">
      <c r="A548" s="387"/>
      <c r="B548" s="387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388"/>
      <c r="X548" s="388"/>
      <c r="Y548" s="12"/>
      <c r="Z548" s="12"/>
    </row>
    <row r="549" ht="12.75" customHeight="1">
      <c r="A549" s="387"/>
      <c r="B549" s="387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388"/>
      <c r="X549" s="388"/>
      <c r="Y549" s="12"/>
      <c r="Z549" s="12"/>
    </row>
    <row r="550" ht="12.75" customHeight="1">
      <c r="A550" s="387"/>
      <c r="B550" s="387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388"/>
      <c r="X550" s="388"/>
      <c r="Y550" s="12"/>
      <c r="Z550" s="12"/>
    </row>
    <row r="551" ht="12.75" customHeight="1">
      <c r="A551" s="387"/>
      <c r="B551" s="387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388"/>
      <c r="X551" s="388"/>
      <c r="Y551" s="12"/>
      <c r="Z551" s="12"/>
    </row>
    <row r="552" ht="12.75" customHeight="1">
      <c r="A552" s="387"/>
      <c r="B552" s="387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388"/>
      <c r="X552" s="388"/>
      <c r="Y552" s="12"/>
      <c r="Z552" s="12"/>
    </row>
    <row r="553" ht="12.75" customHeight="1">
      <c r="A553" s="387"/>
      <c r="B553" s="387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388"/>
      <c r="X553" s="388"/>
      <c r="Y553" s="12"/>
      <c r="Z553" s="12"/>
    </row>
    <row r="554" ht="12.75" customHeight="1">
      <c r="A554" s="387"/>
      <c r="B554" s="387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388"/>
      <c r="X554" s="388"/>
      <c r="Y554" s="12"/>
      <c r="Z554" s="12"/>
    </row>
    <row r="555" ht="12.75" customHeight="1">
      <c r="A555" s="387"/>
      <c r="B555" s="387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388"/>
      <c r="X555" s="388"/>
      <c r="Y555" s="12"/>
      <c r="Z555" s="12"/>
    </row>
    <row r="556" ht="12.75" customHeight="1">
      <c r="A556" s="387"/>
      <c r="B556" s="387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388"/>
      <c r="X556" s="388"/>
      <c r="Y556" s="12"/>
      <c r="Z556" s="12"/>
    </row>
    <row r="557" ht="12.75" customHeight="1">
      <c r="A557" s="387"/>
      <c r="B557" s="387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388"/>
      <c r="X557" s="388"/>
      <c r="Y557" s="12"/>
      <c r="Z557" s="12"/>
    </row>
    <row r="558" ht="12.75" customHeight="1">
      <c r="A558" s="387"/>
      <c r="B558" s="387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388"/>
      <c r="X558" s="388"/>
      <c r="Y558" s="12"/>
      <c r="Z558" s="12"/>
    </row>
    <row r="559" ht="12.75" customHeight="1">
      <c r="A559" s="387"/>
      <c r="B559" s="387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388"/>
      <c r="X559" s="388"/>
      <c r="Y559" s="12"/>
      <c r="Z559" s="12"/>
    </row>
    <row r="560" ht="12.75" customHeight="1">
      <c r="A560" s="387"/>
      <c r="B560" s="387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388"/>
      <c r="X560" s="388"/>
      <c r="Y560" s="12"/>
      <c r="Z560" s="12"/>
    </row>
    <row r="561" ht="12.75" customHeight="1">
      <c r="A561" s="387"/>
      <c r="B561" s="387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388"/>
      <c r="X561" s="388"/>
      <c r="Y561" s="12"/>
      <c r="Z561" s="12"/>
    </row>
    <row r="562" ht="12.75" customHeight="1">
      <c r="A562" s="387"/>
      <c r="B562" s="387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388"/>
      <c r="X562" s="388"/>
      <c r="Y562" s="12"/>
      <c r="Z562" s="12"/>
    </row>
    <row r="563" ht="12.75" customHeight="1">
      <c r="A563" s="387"/>
      <c r="B563" s="387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388"/>
      <c r="X563" s="388"/>
      <c r="Y563" s="12"/>
      <c r="Z563" s="12"/>
    </row>
    <row r="564" ht="12.75" customHeight="1">
      <c r="A564" s="387"/>
      <c r="B564" s="387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388"/>
      <c r="X564" s="388"/>
      <c r="Y564" s="12"/>
      <c r="Z564" s="12"/>
    </row>
    <row r="565" ht="12.75" customHeight="1">
      <c r="A565" s="387"/>
      <c r="B565" s="387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388"/>
      <c r="X565" s="388"/>
      <c r="Y565" s="12"/>
      <c r="Z565" s="12"/>
    </row>
    <row r="566" ht="12.75" customHeight="1">
      <c r="A566" s="387"/>
      <c r="B566" s="387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388"/>
      <c r="X566" s="388"/>
      <c r="Y566" s="12"/>
      <c r="Z566" s="12"/>
    </row>
    <row r="567" ht="12.75" customHeight="1">
      <c r="A567" s="387"/>
      <c r="B567" s="387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388"/>
      <c r="X567" s="388"/>
      <c r="Y567" s="12"/>
      <c r="Z567" s="12"/>
    </row>
    <row r="568" ht="12.75" customHeight="1">
      <c r="A568" s="387"/>
      <c r="B568" s="387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388"/>
      <c r="X568" s="388"/>
      <c r="Y568" s="12"/>
      <c r="Z568" s="12"/>
    </row>
    <row r="569" ht="12.75" customHeight="1">
      <c r="A569" s="387"/>
      <c r="B569" s="387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388"/>
      <c r="X569" s="388"/>
      <c r="Y569" s="12"/>
      <c r="Z569" s="12"/>
    </row>
    <row r="570" ht="12.75" customHeight="1">
      <c r="A570" s="387"/>
      <c r="B570" s="387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388"/>
      <c r="X570" s="388"/>
      <c r="Y570" s="12"/>
      <c r="Z570" s="12"/>
    </row>
    <row r="571" ht="12.75" customHeight="1">
      <c r="A571" s="387"/>
      <c r="B571" s="387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388"/>
      <c r="X571" s="388"/>
      <c r="Y571" s="12"/>
      <c r="Z571" s="12"/>
    </row>
    <row r="572" ht="12.75" customHeight="1">
      <c r="A572" s="387"/>
      <c r="B572" s="387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388"/>
      <c r="X572" s="388"/>
      <c r="Y572" s="12"/>
      <c r="Z572" s="12"/>
    </row>
    <row r="573" ht="12.75" customHeight="1">
      <c r="A573" s="387"/>
      <c r="B573" s="387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388"/>
      <c r="X573" s="388"/>
      <c r="Y573" s="12"/>
      <c r="Z573" s="12"/>
    </row>
    <row r="574" ht="12.75" customHeight="1">
      <c r="A574" s="387"/>
      <c r="B574" s="387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388"/>
      <c r="X574" s="388"/>
      <c r="Y574" s="12"/>
      <c r="Z574" s="12"/>
    </row>
    <row r="575" ht="12.75" customHeight="1">
      <c r="A575" s="387"/>
      <c r="B575" s="387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388"/>
      <c r="X575" s="388"/>
      <c r="Y575" s="12"/>
      <c r="Z575" s="12"/>
    </row>
    <row r="576" ht="12.75" customHeight="1">
      <c r="A576" s="387"/>
      <c r="B576" s="387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388"/>
      <c r="X576" s="388"/>
      <c r="Y576" s="12"/>
      <c r="Z576" s="12"/>
    </row>
    <row r="577" ht="12.75" customHeight="1">
      <c r="A577" s="387"/>
      <c r="B577" s="387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388"/>
      <c r="X577" s="388"/>
      <c r="Y577" s="12"/>
      <c r="Z577" s="12"/>
    </row>
    <row r="578" ht="12.75" customHeight="1">
      <c r="A578" s="387"/>
      <c r="B578" s="387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388"/>
      <c r="X578" s="388"/>
      <c r="Y578" s="12"/>
      <c r="Z578" s="12"/>
    </row>
    <row r="579" ht="12.75" customHeight="1">
      <c r="A579" s="387"/>
      <c r="B579" s="387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388"/>
      <c r="X579" s="388"/>
      <c r="Y579" s="12"/>
      <c r="Z579" s="12"/>
    </row>
    <row r="580" ht="12.75" customHeight="1">
      <c r="A580" s="387"/>
      <c r="B580" s="387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388"/>
      <c r="X580" s="388"/>
      <c r="Y580" s="12"/>
      <c r="Z580" s="12"/>
    </row>
    <row r="581" ht="12.75" customHeight="1">
      <c r="A581" s="387"/>
      <c r="B581" s="387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388"/>
      <c r="X581" s="388"/>
      <c r="Y581" s="12"/>
      <c r="Z581" s="12"/>
    </row>
    <row r="582" ht="12.75" customHeight="1">
      <c r="A582" s="387"/>
      <c r="B582" s="387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388"/>
      <c r="X582" s="388"/>
      <c r="Y582" s="12"/>
      <c r="Z582" s="12"/>
    </row>
    <row r="583" ht="12.75" customHeight="1">
      <c r="A583" s="387"/>
      <c r="B583" s="387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388"/>
      <c r="X583" s="388"/>
      <c r="Y583" s="12"/>
      <c r="Z583" s="12"/>
    </row>
    <row r="584" ht="12.75" customHeight="1">
      <c r="A584" s="387"/>
      <c r="B584" s="387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388"/>
      <c r="X584" s="388"/>
      <c r="Y584" s="12"/>
      <c r="Z584" s="12"/>
    </row>
    <row r="585" ht="12.75" customHeight="1">
      <c r="A585" s="387"/>
      <c r="B585" s="387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388"/>
      <c r="X585" s="388"/>
      <c r="Y585" s="12"/>
      <c r="Z585" s="12"/>
    </row>
    <row r="586" ht="12.75" customHeight="1">
      <c r="A586" s="387"/>
      <c r="B586" s="387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388"/>
      <c r="X586" s="388"/>
      <c r="Y586" s="12"/>
      <c r="Z586" s="12"/>
    </row>
    <row r="587" ht="12.75" customHeight="1">
      <c r="A587" s="387"/>
      <c r="B587" s="387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388"/>
      <c r="X587" s="388"/>
      <c r="Y587" s="12"/>
      <c r="Z587" s="12"/>
    </row>
    <row r="588" ht="12.75" customHeight="1">
      <c r="A588" s="387"/>
      <c r="B588" s="387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388"/>
      <c r="X588" s="388"/>
      <c r="Y588" s="12"/>
      <c r="Z588" s="12"/>
    </row>
    <row r="589" ht="12.75" customHeight="1">
      <c r="A589" s="387"/>
      <c r="B589" s="387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388"/>
      <c r="X589" s="388"/>
      <c r="Y589" s="12"/>
      <c r="Z589" s="12"/>
    </row>
    <row r="590" ht="12.75" customHeight="1">
      <c r="A590" s="387"/>
      <c r="B590" s="387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388"/>
      <c r="X590" s="388"/>
      <c r="Y590" s="12"/>
      <c r="Z590" s="12"/>
    </row>
    <row r="591" ht="12.75" customHeight="1">
      <c r="A591" s="387"/>
      <c r="B591" s="387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388"/>
      <c r="X591" s="388"/>
      <c r="Y591" s="12"/>
      <c r="Z591" s="12"/>
    </row>
    <row r="592" ht="12.75" customHeight="1">
      <c r="A592" s="387"/>
      <c r="B592" s="387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388"/>
      <c r="X592" s="388"/>
      <c r="Y592" s="12"/>
      <c r="Z592" s="12"/>
    </row>
    <row r="593" ht="12.75" customHeight="1">
      <c r="A593" s="387"/>
      <c r="B593" s="387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388"/>
      <c r="X593" s="388"/>
      <c r="Y593" s="12"/>
      <c r="Z593" s="12"/>
    </row>
    <row r="594" ht="12.75" customHeight="1">
      <c r="A594" s="387"/>
      <c r="B594" s="387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388"/>
      <c r="X594" s="388"/>
      <c r="Y594" s="12"/>
      <c r="Z594" s="12"/>
    </row>
    <row r="595" ht="12.75" customHeight="1">
      <c r="A595" s="387"/>
      <c r="B595" s="387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388"/>
      <c r="X595" s="388"/>
      <c r="Y595" s="12"/>
      <c r="Z595" s="12"/>
    </row>
    <row r="596" ht="12.75" customHeight="1">
      <c r="A596" s="387"/>
      <c r="B596" s="387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388"/>
      <c r="X596" s="388"/>
      <c r="Y596" s="12"/>
      <c r="Z596" s="12"/>
    </row>
    <row r="597" ht="12.75" customHeight="1">
      <c r="A597" s="387"/>
      <c r="B597" s="387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388"/>
      <c r="X597" s="388"/>
      <c r="Y597" s="12"/>
      <c r="Z597" s="12"/>
    </row>
    <row r="598" ht="12.75" customHeight="1">
      <c r="A598" s="387"/>
      <c r="B598" s="387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388"/>
      <c r="X598" s="388"/>
      <c r="Y598" s="12"/>
      <c r="Z598" s="12"/>
    </row>
    <row r="599" ht="12.75" customHeight="1">
      <c r="A599" s="387"/>
      <c r="B599" s="387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388"/>
      <c r="X599" s="388"/>
      <c r="Y599" s="12"/>
      <c r="Z599" s="12"/>
    </row>
    <row r="600" ht="12.75" customHeight="1">
      <c r="A600" s="387"/>
      <c r="B600" s="387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388"/>
      <c r="X600" s="388"/>
      <c r="Y600" s="12"/>
      <c r="Z600" s="12"/>
    </row>
    <row r="601" ht="12.75" customHeight="1">
      <c r="A601" s="387"/>
      <c r="B601" s="387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388"/>
      <c r="X601" s="388"/>
      <c r="Y601" s="12"/>
      <c r="Z601" s="12"/>
    </row>
    <row r="602" ht="12.75" customHeight="1">
      <c r="A602" s="387"/>
      <c r="B602" s="387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388"/>
      <c r="X602" s="388"/>
      <c r="Y602" s="12"/>
      <c r="Z602" s="12"/>
    </row>
    <row r="603" ht="12.75" customHeight="1">
      <c r="A603" s="387"/>
      <c r="B603" s="387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388"/>
      <c r="X603" s="388"/>
      <c r="Y603" s="12"/>
      <c r="Z603" s="12"/>
    </row>
    <row r="604" ht="12.75" customHeight="1">
      <c r="A604" s="387"/>
      <c r="B604" s="387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388"/>
      <c r="X604" s="388"/>
      <c r="Y604" s="12"/>
      <c r="Z604" s="12"/>
    </row>
    <row r="605" ht="12.75" customHeight="1">
      <c r="A605" s="387"/>
      <c r="B605" s="387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388"/>
      <c r="X605" s="388"/>
      <c r="Y605" s="12"/>
      <c r="Z605" s="12"/>
    </row>
    <row r="606" ht="12.75" customHeight="1">
      <c r="A606" s="387"/>
      <c r="B606" s="387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388"/>
      <c r="X606" s="388"/>
      <c r="Y606" s="12"/>
      <c r="Z606" s="12"/>
    </row>
    <row r="607" ht="12.75" customHeight="1">
      <c r="A607" s="387"/>
      <c r="B607" s="387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388"/>
      <c r="X607" s="388"/>
      <c r="Y607" s="12"/>
      <c r="Z607" s="12"/>
    </row>
    <row r="608" ht="12.75" customHeight="1">
      <c r="A608" s="387"/>
      <c r="B608" s="387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388"/>
      <c r="X608" s="388"/>
      <c r="Y608" s="12"/>
      <c r="Z608" s="12"/>
    </row>
    <row r="609" ht="12.75" customHeight="1">
      <c r="A609" s="387"/>
      <c r="B609" s="387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388"/>
      <c r="X609" s="388"/>
      <c r="Y609" s="12"/>
      <c r="Z609" s="12"/>
    </row>
    <row r="610" ht="12.75" customHeight="1">
      <c r="A610" s="387"/>
      <c r="B610" s="387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388"/>
      <c r="X610" s="388"/>
      <c r="Y610" s="12"/>
      <c r="Z610" s="12"/>
    </row>
    <row r="611" ht="12.75" customHeight="1">
      <c r="A611" s="387"/>
      <c r="B611" s="387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388"/>
      <c r="X611" s="388"/>
      <c r="Y611" s="12"/>
      <c r="Z611" s="12"/>
    </row>
    <row r="612" ht="12.75" customHeight="1">
      <c r="A612" s="387"/>
      <c r="B612" s="387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388"/>
      <c r="X612" s="388"/>
      <c r="Y612" s="12"/>
      <c r="Z612" s="12"/>
    </row>
    <row r="613" ht="12.75" customHeight="1">
      <c r="A613" s="387"/>
      <c r="B613" s="387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388"/>
      <c r="X613" s="388"/>
      <c r="Y613" s="12"/>
      <c r="Z613" s="12"/>
    </row>
    <row r="614" ht="12.75" customHeight="1">
      <c r="A614" s="387"/>
      <c r="B614" s="387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388"/>
      <c r="X614" s="388"/>
      <c r="Y614" s="12"/>
      <c r="Z614" s="12"/>
    </row>
    <row r="615" ht="12.75" customHeight="1">
      <c r="A615" s="387"/>
      <c r="B615" s="387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388"/>
      <c r="X615" s="388"/>
      <c r="Y615" s="12"/>
      <c r="Z615" s="12"/>
    </row>
    <row r="616" ht="12.75" customHeight="1">
      <c r="A616" s="387"/>
      <c r="B616" s="387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388"/>
      <c r="X616" s="388"/>
      <c r="Y616" s="12"/>
      <c r="Z616" s="12"/>
    </row>
    <row r="617" ht="12.75" customHeight="1">
      <c r="A617" s="387"/>
      <c r="B617" s="387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388"/>
      <c r="X617" s="388"/>
      <c r="Y617" s="12"/>
      <c r="Z617" s="12"/>
    </row>
    <row r="618" ht="12.75" customHeight="1">
      <c r="A618" s="387"/>
      <c r="B618" s="387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388"/>
      <c r="X618" s="388"/>
      <c r="Y618" s="12"/>
      <c r="Z618" s="12"/>
    </row>
    <row r="619" ht="12.75" customHeight="1">
      <c r="A619" s="387"/>
      <c r="B619" s="387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388"/>
      <c r="X619" s="388"/>
      <c r="Y619" s="12"/>
      <c r="Z619" s="12"/>
    </row>
    <row r="620" ht="12.75" customHeight="1">
      <c r="A620" s="387"/>
      <c r="B620" s="387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388"/>
      <c r="X620" s="388"/>
      <c r="Y620" s="12"/>
      <c r="Z620" s="12"/>
    </row>
    <row r="621" ht="12.75" customHeight="1">
      <c r="A621" s="387"/>
      <c r="B621" s="387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388"/>
      <c r="X621" s="388"/>
      <c r="Y621" s="12"/>
      <c r="Z621" s="12"/>
    </row>
    <row r="622" ht="12.75" customHeight="1">
      <c r="A622" s="387"/>
      <c r="B622" s="387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388"/>
      <c r="X622" s="388"/>
      <c r="Y622" s="12"/>
      <c r="Z622" s="12"/>
    </row>
    <row r="623" ht="12.75" customHeight="1">
      <c r="A623" s="387"/>
      <c r="B623" s="387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388"/>
      <c r="X623" s="388"/>
      <c r="Y623" s="12"/>
      <c r="Z623" s="12"/>
    </row>
    <row r="624" ht="12.75" customHeight="1">
      <c r="A624" s="387"/>
      <c r="B624" s="387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388"/>
      <c r="X624" s="388"/>
      <c r="Y624" s="12"/>
      <c r="Z624" s="12"/>
    </row>
    <row r="625" ht="12.75" customHeight="1">
      <c r="A625" s="387"/>
      <c r="B625" s="387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388"/>
      <c r="X625" s="388"/>
      <c r="Y625" s="12"/>
      <c r="Z625" s="12"/>
    </row>
    <row r="626" ht="12.75" customHeight="1">
      <c r="A626" s="387"/>
      <c r="B626" s="387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388"/>
      <c r="X626" s="388"/>
      <c r="Y626" s="12"/>
      <c r="Z626" s="12"/>
    </row>
    <row r="627" ht="12.75" customHeight="1">
      <c r="A627" s="387"/>
      <c r="B627" s="387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388"/>
      <c r="X627" s="388"/>
      <c r="Y627" s="12"/>
      <c r="Z627" s="12"/>
    </row>
    <row r="628" ht="12.75" customHeight="1">
      <c r="A628" s="387"/>
      <c r="B628" s="387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388"/>
      <c r="X628" s="388"/>
      <c r="Y628" s="12"/>
      <c r="Z628" s="12"/>
    </row>
    <row r="629" ht="12.75" customHeight="1">
      <c r="A629" s="387"/>
      <c r="B629" s="387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388"/>
      <c r="X629" s="388"/>
      <c r="Y629" s="12"/>
      <c r="Z629" s="12"/>
    </row>
    <row r="630" ht="12.75" customHeight="1">
      <c r="A630" s="387"/>
      <c r="B630" s="387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388"/>
      <c r="X630" s="388"/>
      <c r="Y630" s="12"/>
      <c r="Z630" s="12"/>
    </row>
    <row r="631" ht="12.75" customHeight="1">
      <c r="A631" s="387"/>
      <c r="B631" s="387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388"/>
      <c r="X631" s="388"/>
      <c r="Y631" s="12"/>
      <c r="Z631" s="12"/>
    </row>
    <row r="632" ht="12.75" customHeight="1">
      <c r="A632" s="387"/>
      <c r="B632" s="387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388"/>
      <c r="X632" s="388"/>
      <c r="Y632" s="12"/>
      <c r="Z632" s="12"/>
    </row>
    <row r="633" ht="12.75" customHeight="1">
      <c r="A633" s="387"/>
      <c r="B633" s="387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388"/>
      <c r="X633" s="388"/>
      <c r="Y633" s="12"/>
      <c r="Z633" s="12"/>
    </row>
    <row r="634" ht="12.75" customHeight="1">
      <c r="A634" s="387"/>
      <c r="B634" s="387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388"/>
      <c r="X634" s="388"/>
      <c r="Y634" s="12"/>
      <c r="Z634" s="12"/>
    </row>
    <row r="635" ht="12.75" customHeight="1">
      <c r="A635" s="387"/>
      <c r="B635" s="387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388"/>
      <c r="X635" s="388"/>
      <c r="Y635" s="12"/>
      <c r="Z635" s="12"/>
    </row>
    <row r="636" ht="12.75" customHeight="1">
      <c r="A636" s="387"/>
      <c r="B636" s="387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388"/>
      <c r="X636" s="388"/>
      <c r="Y636" s="12"/>
      <c r="Z636" s="12"/>
    </row>
    <row r="637" ht="12.75" customHeight="1">
      <c r="A637" s="387"/>
      <c r="B637" s="387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388"/>
      <c r="X637" s="388"/>
      <c r="Y637" s="12"/>
      <c r="Z637" s="12"/>
    </row>
    <row r="638" ht="12.75" customHeight="1">
      <c r="A638" s="387"/>
      <c r="B638" s="387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388"/>
      <c r="X638" s="388"/>
      <c r="Y638" s="12"/>
      <c r="Z638" s="12"/>
    </row>
    <row r="639" ht="12.75" customHeight="1">
      <c r="A639" s="387"/>
      <c r="B639" s="387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388"/>
      <c r="X639" s="388"/>
      <c r="Y639" s="12"/>
      <c r="Z639" s="12"/>
    </row>
    <row r="640" ht="12.75" customHeight="1">
      <c r="A640" s="387"/>
      <c r="B640" s="387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388"/>
      <c r="X640" s="388"/>
      <c r="Y640" s="12"/>
      <c r="Z640" s="12"/>
    </row>
    <row r="641" ht="12.75" customHeight="1">
      <c r="A641" s="387"/>
      <c r="B641" s="387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388"/>
      <c r="X641" s="388"/>
      <c r="Y641" s="12"/>
      <c r="Z641" s="12"/>
    </row>
    <row r="642" ht="12.75" customHeight="1">
      <c r="A642" s="387"/>
      <c r="B642" s="387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388"/>
      <c r="X642" s="388"/>
      <c r="Y642" s="12"/>
      <c r="Z642" s="12"/>
    </row>
    <row r="643" ht="12.75" customHeight="1">
      <c r="A643" s="387"/>
      <c r="B643" s="387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388"/>
      <c r="X643" s="388"/>
      <c r="Y643" s="12"/>
      <c r="Z643" s="12"/>
    </row>
    <row r="644" ht="12.75" customHeight="1">
      <c r="A644" s="387"/>
      <c r="B644" s="387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388"/>
      <c r="X644" s="388"/>
      <c r="Y644" s="12"/>
      <c r="Z644" s="12"/>
    </row>
    <row r="645" ht="12.75" customHeight="1">
      <c r="A645" s="387"/>
      <c r="B645" s="387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388"/>
      <c r="X645" s="388"/>
      <c r="Y645" s="12"/>
      <c r="Z645" s="12"/>
    </row>
    <row r="646" ht="12.75" customHeight="1">
      <c r="A646" s="387"/>
      <c r="B646" s="387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388"/>
      <c r="X646" s="388"/>
      <c r="Y646" s="12"/>
      <c r="Z646" s="12"/>
    </row>
    <row r="647" ht="12.75" customHeight="1">
      <c r="A647" s="387"/>
      <c r="B647" s="387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388"/>
      <c r="X647" s="388"/>
      <c r="Y647" s="12"/>
      <c r="Z647" s="12"/>
    </row>
    <row r="648" ht="12.75" customHeight="1">
      <c r="A648" s="387"/>
      <c r="B648" s="387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388"/>
      <c r="X648" s="388"/>
      <c r="Y648" s="12"/>
      <c r="Z648" s="12"/>
    </row>
    <row r="649" ht="12.75" customHeight="1">
      <c r="A649" s="387"/>
      <c r="B649" s="387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388"/>
      <c r="X649" s="388"/>
      <c r="Y649" s="12"/>
      <c r="Z649" s="12"/>
    </row>
    <row r="650" ht="12.75" customHeight="1">
      <c r="A650" s="387"/>
      <c r="B650" s="387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388"/>
      <c r="X650" s="388"/>
      <c r="Y650" s="12"/>
      <c r="Z650" s="12"/>
    </row>
    <row r="651" ht="12.75" customHeight="1">
      <c r="A651" s="387"/>
      <c r="B651" s="387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388"/>
      <c r="X651" s="388"/>
      <c r="Y651" s="12"/>
      <c r="Z651" s="12"/>
    </row>
    <row r="652" ht="12.75" customHeight="1">
      <c r="A652" s="387"/>
      <c r="B652" s="387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388"/>
      <c r="X652" s="388"/>
      <c r="Y652" s="12"/>
      <c r="Z652" s="12"/>
    </row>
    <row r="653" ht="12.75" customHeight="1">
      <c r="A653" s="387"/>
      <c r="B653" s="387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388"/>
      <c r="X653" s="388"/>
      <c r="Y653" s="12"/>
      <c r="Z653" s="12"/>
    </row>
    <row r="654" ht="12.75" customHeight="1">
      <c r="A654" s="387"/>
      <c r="B654" s="387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388"/>
      <c r="X654" s="388"/>
      <c r="Y654" s="12"/>
      <c r="Z654" s="12"/>
    </row>
    <row r="655" ht="12.75" customHeight="1">
      <c r="A655" s="387"/>
      <c r="B655" s="387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388"/>
      <c r="X655" s="388"/>
      <c r="Y655" s="12"/>
      <c r="Z655" s="12"/>
    </row>
    <row r="656" ht="12.75" customHeight="1">
      <c r="A656" s="387"/>
      <c r="B656" s="387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388"/>
      <c r="X656" s="388"/>
      <c r="Y656" s="12"/>
      <c r="Z656" s="12"/>
    </row>
    <row r="657" ht="12.75" customHeight="1">
      <c r="A657" s="387"/>
      <c r="B657" s="387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388"/>
      <c r="X657" s="388"/>
      <c r="Y657" s="12"/>
      <c r="Z657" s="12"/>
    </row>
    <row r="658" ht="12.75" customHeight="1">
      <c r="A658" s="387"/>
      <c r="B658" s="387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388"/>
      <c r="X658" s="388"/>
      <c r="Y658" s="12"/>
      <c r="Z658" s="12"/>
    </row>
    <row r="659" ht="12.75" customHeight="1">
      <c r="A659" s="387"/>
      <c r="B659" s="387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388"/>
      <c r="X659" s="388"/>
      <c r="Y659" s="12"/>
      <c r="Z659" s="12"/>
    </row>
    <row r="660" ht="12.75" customHeight="1">
      <c r="A660" s="387"/>
      <c r="B660" s="387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388"/>
      <c r="X660" s="388"/>
      <c r="Y660" s="12"/>
      <c r="Z660" s="12"/>
    </row>
    <row r="661" ht="12.75" customHeight="1">
      <c r="A661" s="387"/>
      <c r="B661" s="387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388"/>
      <c r="X661" s="388"/>
      <c r="Y661" s="12"/>
      <c r="Z661" s="12"/>
    </row>
    <row r="662" ht="12.75" customHeight="1">
      <c r="A662" s="387"/>
      <c r="B662" s="387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388"/>
      <c r="X662" s="388"/>
      <c r="Y662" s="12"/>
      <c r="Z662" s="12"/>
    </row>
    <row r="663" ht="12.75" customHeight="1">
      <c r="A663" s="387"/>
      <c r="B663" s="387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388"/>
      <c r="X663" s="388"/>
      <c r="Y663" s="12"/>
      <c r="Z663" s="12"/>
    </row>
    <row r="664" ht="12.75" customHeight="1">
      <c r="A664" s="387"/>
      <c r="B664" s="387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388"/>
      <c r="X664" s="388"/>
      <c r="Y664" s="12"/>
      <c r="Z664" s="12"/>
    </row>
    <row r="665" ht="12.75" customHeight="1">
      <c r="A665" s="387"/>
      <c r="B665" s="387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388"/>
      <c r="X665" s="388"/>
      <c r="Y665" s="12"/>
      <c r="Z665" s="12"/>
    </row>
    <row r="666" ht="12.75" customHeight="1">
      <c r="A666" s="387"/>
      <c r="B666" s="387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388"/>
      <c r="X666" s="388"/>
      <c r="Y666" s="12"/>
      <c r="Z666" s="12"/>
    </row>
    <row r="667" ht="12.75" customHeight="1">
      <c r="A667" s="387"/>
      <c r="B667" s="387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388"/>
      <c r="X667" s="388"/>
      <c r="Y667" s="12"/>
      <c r="Z667" s="12"/>
    </row>
    <row r="668" ht="12.75" customHeight="1">
      <c r="A668" s="387"/>
      <c r="B668" s="387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388"/>
      <c r="X668" s="388"/>
      <c r="Y668" s="12"/>
      <c r="Z668" s="12"/>
    </row>
    <row r="669" ht="12.75" customHeight="1">
      <c r="A669" s="387"/>
      <c r="B669" s="387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388"/>
      <c r="X669" s="388"/>
      <c r="Y669" s="12"/>
      <c r="Z669" s="12"/>
    </row>
    <row r="670" ht="12.75" customHeight="1">
      <c r="A670" s="387"/>
      <c r="B670" s="387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388"/>
      <c r="X670" s="388"/>
      <c r="Y670" s="12"/>
      <c r="Z670" s="12"/>
    </row>
    <row r="671" ht="12.75" customHeight="1">
      <c r="A671" s="387"/>
      <c r="B671" s="387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388"/>
      <c r="X671" s="388"/>
      <c r="Y671" s="12"/>
      <c r="Z671" s="12"/>
    </row>
    <row r="672" ht="12.75" customHeight="1">
      <c r="A672" s="387"/>
      <c r="B672" s="387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388"/>
      <c r="X672" s="388"/>
      <c r="Y672" s="12"/>
      <c r="Z672" s="12"/>
    </row>
    <row r="673" ht="12.75" customHeight="1">
      <c r="A673" s="387"/>
      <c r="B673" s="387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388"/>
      <c r="X673" s="388"/>
      <c r="Y673" s="12"/>
      <c r="Z673" s="12"/>
    </row>
    <row r="674" ht="12.75" customHeight="1">
      <c r="A674" s="387"/>
      <c r="B674" s="387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388"/>
      <c r="X674" s="388"/>
      <c r="Y674" s="12"/>
      <c r="Z674" s="12"/>
    </row>
    <row r="675" ht="12.75" customHeight="1">
      <c r="A675" s="387"/>
      <c r="B675" s="387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388"/>
      <c r="X675" s="388"/>
      <c r="Y675" s="12"/>
      <c r="Z675" s="12"/>
    </row>
    <row r="676" ht="12.75" customHeight="1">
      <c r="A676" s="387"/>
      <c r="B676" s="387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388"/>
      <c r="X676" s="388"/>
      <c r="Y676" s="12"/>
      <c r="Z676" s="12"/>
    </row>
    <row r="677" ht="12.75" customHeight="1">
      <c r="A677" s="387"/>
      <c r="B677" s="387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388"/>
      <c r="X677" s="388"/>
      <c r="Y677" s="12"/>
      <c r="Z677" s="12"/>
    </row>
    <row r="678" ht="12.75" customHeight="1">
      <c r="A678" s="387"/>
      <c r="B678" s="387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388"/>
      <c r="X678" s="388"/>
      <c r="Y678" s="12"/>
      <c r="Z678" s="12"/>
    </row>
    <row r="679" ht="12.75" customHeight="1">
      <c r="A679" s="387"/>
      <c r="B679" s="387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388"/>
      <c r="X679" s="388"/>
      <c r="Y679" s="12"/>
      <c r="Z679" s="12"/>
    </row>
    <row r="680" ht="12.75" customHeight="1">
      <c r="A680" s="387"/>
      <c r="B680" s="387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388"/>
      <c r="X680" s="388"/>
      <c r="Y680" s="12"/>
      <c r="Z680" s="12"/>
    </row>
    <row r="681" ht="12.75" customHeight="1">
      <c r="A681" s="387"/>
      <c r="B681" s="387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388"/>
      <c r="X681" s="388"/>
      <c r="Y681" s="12"/>
      <c r="Z681" s="12"/>
    </row>
    <row r="682" ht="12.75" customHeight="1">
      <c r="A682" s="387"/>
      <c r="B682" s="387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388"/>
      <c r="X682" s="388"/>
      <c r="Y682" s="12"/>
      <c r="Z682" s="12"/>
    </row>
    <row r="683" ht="12.75" customHeight="1">
      <c r="A683" s="387"/>
      <c r="B683" s="387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388"/>
      <c r="X683" s="388"/>
      <c r="Y683" s="12"/>
      <c r="Z683" s="12"/>
    </row>
    <row r="684" ht="12.75" customHeight="1">
      <c r="A684" s="387"/>
      <c r="B684" s="387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388"/>
      <c r="X684" s="388"/>
      <c r="Y684" s="12"/>
      <c r="Z684" s="12"/>
    </row>
    <row r="685" ht="12.75" customHeight="1">
      <c r="A685" s="387"/>
      <c r="B685" s="387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388"/>
      <c r="X685" s="388"/>
      <c r="Y685" s="12"/>
      <c r="Z685" s="12"/>
    </row>
    <row r="686" ht="12.75" customHeight="1">
      <c r="A686" s="387"/>
      <c r="B686" s="387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388"/>
      <c r="X686" s="388"/>
      <c r="Y686" s="12"/>
      <c r="Z686" s="12"/>
    </row>
    <row r="687" ht="12.75" customHeight="1">
      <c r="A687" s="387"/>
      <c r="B687" s="387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388"/>
      <c r="X687" s="388"/>
      <c r="Y687" s="12"/>
      <c r="Z687" s="12"/>
    </row>
    <row r="688" ht="12.75" customHeight="1">
      <c r="A688" s="387"/>
      <c r="B688" s="387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388"/>
      <c r="X688" s="388"/>
      <c r="Y688" s="12"/>
      <c r="Z688" s="12"/>
    </row>
    <row r="689" ht="12.75" customHeight="1">
      <c r="A689" s="387"/>
      <c r="B689" s="387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388"/>
      <c r="X689" s="388"/>
      <c r="Y689" s="12"/>
      <c r="Z689" s="12"/>
    </row>
    <row r="690" ht="12.75" customHeight="1">
      <c r="A690" s="387"/>
      <c r="B690" s="387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388"/>
      <c r="X690" s="388"/>
      <c r="Y690" s="12"/>
      <c r="Z690" s="12"/>
    </row>
    <row r="691" ht="12.75" customHeight="1">
      <c r="A691" s="387"/>
      <c r="B691" s="387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388"/>
      <c r="X691" s="388"/>
      <c r="Y691" s="12"/>
      <c r="Z691" s="12"/>
    </row>
    <row r="692" ht="12.75" customHeight="1">
      <c r="A692" s="387"/>
      <c r="B692" s="387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388"/>
      <c r="X692" s="388"/>
      <c r="Y692" s="12"/>
      <c r="Z692" s="12"/>
    </row>
    <row r="693" ht="12.75" customHeight="1">
      <c r="A693" s="387"/>
      <c r="B693" s="387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388"/>
      <c r="X693" s="388"/>
      <c r="Y693" s="12"/>
      <c r="Z693" s="12"/>
    </row>
    <row r="694" ht="12.75" customHeight="1">
      <c r="A694" s="387"/>
      <c r="B694" s="387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388"/>
      <c r="X694" s="388"/>
      <c r="Y694" s="12"/>
      <c r="Z694" s="12"/>
    </row>
    <row r="695" ht="12.75" customHeight="1">
      <c r="A695" s="387"/>
      <c r="B695" s="387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388"/>
      <c r="X695" s="388"/>
      <c r="Y695" s="12"/>
      <c r="Z695" s="12"/>
    </row>
    <row r="696" ht="12.75" customHeight="1">
      <c r="A696" s="387"/>
      <c r="B696" s="387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388"/>
      <c r="X696" s="388"/>
      <c r="Y696" s="12"/>
      <c r="Z696" s="12"/>
    </row>
    <row r="697" ht="12.75" customHeight="1">
      <c r="A697" s="387"/>
      <c r="B697" s="387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388"/>
      <c r="X697" s="388"/>
      <c r="Y697" s="12"/>
      <c r="Z697" s="12"/>
    </row>
    <row r="698" ht="12.75" customHeight="1">
      <c r="A698" s="387"/>
      <c r="B698" s="387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388"/>
      <c r="X698" s="388"/>
      <c r="Y698" s="12"/>
      <c r="Z698" s="12"/>
    </row>
    <row r="699" ht="12.75" customHeight="1">
      <c r="A699" s="387"/>
      <c r="B699" s="387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388"/>
      <c r="X699" s="388"/>
      <c r="Y699" s="12"/>
      <c r="Z699" s="12"/>
    </row>
    <row r="700" ht="12.75" customHeight="1">
      <c r="A700" s="387"/>
      <c r="B700" s="387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388"/>
      <c r="X700" s="388"/>
      <c r="Y700" s="12"/>
      <c r="Z700" s="12"/>
    </row>
    <row r="701" ht="12.75" customHeight="1">
      <c r="A701" s="387"/>
      <c r="B701" s="387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388"/>
      <c r="X701" s="388"/>
      <c r="Y701" s="12"/>
      <c r="Z701" s="12"/>
    </row>
    <row r="702" ht="12.75" customHeight="1">
      <c r="A702" s="387"/>
      <c r="B702" s="387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388"/>
      <c r="X702" s="388"/>
      <c r="Y702" s="12"/>
      <c r="Z702" s="12"/>
    </row>
    <row r="703" ht="12.75" customHeight="1">
      <c r="A703" s="387"/>
      <c r="B703" s="387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388"/>
      <c r="X703" s="388"/>
      <c r="Y703" s="12"/>
      <c r="Z703" s="12"/>
    </row>
    <row r="704" ht="12.75" customHeight="1">
      <c r="A704" s="387"/>
      <c r="B704" s="387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388"/>
      <c r="X704" s="388"/>
      <c r="Y704" s="12"/>
      <c r="Z704" s="12"/>
    </row>
    <row r="705" ht="12.75" customHeight="1">
      <c r="A705" s="387"/>
      <c r="B705" s="387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388"/>
      <c r="X705" s="388"/>
      <c r="Y705" s="12"/>
      <c r="Z705" s="12"/>
    </row>
    <row r="706" ht="12.75" customHeight="1">
      <c r="A706" s="387"/>
      <c r="B706" s="387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388"/>
      <c r="X706" s="388"/>
      <c r="Y706" s="12"/>
      <c r="Z706" s="12"/>
    </row>
    <row r="707" ht="12.75" customHeight="1">
      <c r="A707" s="387"/>
      <c r="B707" s="387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388"/>
      <c r="X707" s="388"/>
      <c r="Y707" s="12"/>
      <c r="Z707" s="12"/>
    </row>
    <row r="708" ht="12.75" customHeight="1">
      <c r="A708" s="387"/>
      <c r="B708" s="387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388"/>
      <c r="X708" s="388"/>
      <c r="Y708" s="12"/>
      <c r="Z708" s="12"/>
    </row>
    <row r="709" ht="12.75" customHeight="1">
      <c r="A709" s="387"/>
      <c r="B709" s="387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388"/>
      <c r="X709" s="388"/>
      <c r="Y709" s="12"/>
      <c r="Z709" s="12"/>
    </row>
    <row r="710" ht="12.75" customHeight="1">
      <c r="A710" s="387"/>
      <c r="B710" s="387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388"/>
      <c r="X710" s="388"/>
      <c r="Y710" s="12"/>
      <c r="Z710" s="12"/>
    </row>
    <row r="711" ht="12.75" customHeight="1">
      <c r="A711" s="387"/>
      <c r="B711" s="387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388"/>
      <c r="X711" s="388"/>
      <c r="Y711" s="12"/>
      <c r="Z711" s="12"/>
    </row>
    <row r="712" ht="12.75" customHeight="1">
      <c r="A712" s="387"/>
      <c r="B712" s="387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388"/>
      <c r="X712" s="388"/>
      <c r="Y712" s="12"/>
      <c r="Z712" s="12"/>
    </row>
    <row r="713" ht="12.75" customHeight="1">
      <c r="A713" s="387"/>
      <c r="B713" s="387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388"/>
      <c r="X713" s="388"/>
      <c r="Y713" s="12"/>
      <c r="Z713" s="12"/>
    </row>
    <row r="714" ht="12.75" customHeight="1">
      <c r="A714" s="387"/>
      <c r="B714" s="387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388"/>
      <c r="X714" s="388"/>
      <c r="Y714" s="12"/>
      <c r="Z714" s="12"/>
    </row>
    <row r="715" ht="12.75" customHeight="1">
      <c r="A715" s="387"/>
      <c r="B715" s="387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388"/>
      <c r="X715" s="388"/>
      <c r="Y715" s="12"/>
      <c r="Z715" s="12"/>
    </row>
    <row r="716" ht="12.75" customHeight="1">
      <c r="A716" s="387"/>
      <c r="B716" s="387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388"/>
      <c r="X716" s="388"/>
      <c r="Y716" s="12"/>
      <c r="Z716" s="12"/>
    </row>
    <row r="717" ht="12.75" customHeight="1">
      <c r="A717" s="387"/>
      <c r="B717" s="387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388"/>
      <c r="X717" s="388"/>
      <c r="Y717" s="12"/>
      <c r="Z717" s="12"/>
    </row>
    <row r="718" ht="12.75" customHeight="1">
      <c r="A718" s="387"/>
      <c r="B718" s="387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388"/>
      <c r="X718" s="388"/>
      <c r="Y718" s="12"/>
      <c r="Z718" s="12"/>
    </row>
    <row r="719" ht="12.75" customHeight="1">
      <c r="A719" s="387"/>
      <c r="B719" s="387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388"/>
      <c r="X719" s="388"/>
      <c r="Y719" s="12"/>
      <c r="Z719" s="12"/>
    </row>
    <row r="720" ht="12.75" customHeight="1">
      <c r="A720" s="387"/>
      <c r="B720" s="387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388"/>
      <c r="X720" s="388"/>
      <c r="Y720" s="12"/>
      <c r="Z720" s="12"/>
    </row>
    <row r="721" ht="12.75" customHeight="1">
      <c r="A721" s="387"/>
      <c r="B721" s="387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388"/>
      <c r="X721" s="388"/>
      <c r="Y721" s="12"/>
      <c r="Z721" s="12"/>
    </row>
    <row r="722" ht="12.75" customHeight="1">
      <c r="A722" s="387"/>
      <c r="B722" s="387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388"/>
      <c r="X722" s="388"/>
      <c r="Y722" s="12"/>
      <c r="Z722" s="12"/>
    </row>
    <row r="723" ht="12.75" customHeight="1">
      <c r="A723" s="387"/>
      <c r="B723" s="387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388"/>
      <c r="X723" s="388"/>
      <c r="Y723" s="12"/>
      <c r="Z723" s="12"/>
    </row>
    <row r="724" ht="12.75" customHeight="1">
      <c r="A724" s="387"/>
      <c r="B724" s="387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388"/>
      <c r="X724" s="388"/>
      <c r="Y724" s="12"/>
      <c r="Z724" s="12"/>
    </row>
    <row r="725" ht="12.75" customHeight="1">
      <c r="A725" s="387"/>
      <c r="B725" s="387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388"/>
      <c r="X725" s="388"/>
      <c r="Y725" s="12"/>
      <c r="Z725" s="12"/>
    </row>
    <row r="726" ht="12.75" customHeight="1">
      <c r="A726" s="387"/>
      <c r="B726" s="387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388"/>
      <c r="X726" s="388"/>
      <c r="Y726" s="12"/>
      <c r="Z726" s="12"/>
    </row>
    <row r="727" ht="12.75" customHeight="1">
      <c r="A727" s="387"/>
      <c r="B727" s="387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388"/>
      <c r="X727" s="388"/>
      <c r="Y727" s="12"/>
      <c r="Z727" s="12"/>
    </row>
    <row r="728" ht="12.75" customHeight="1">
      <c r="A728" s="387"/>
      <c r="B728" s="387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388"/>
      <c r="X728" s="388"/>
      <c r="Y728" s="12"/>
      <c r="Z728" s="12"/>
    </row>
    <row r="729" ht="12.75" customHeight="1">
      <c r="A729" s="387"/>
      <c r="B729" s="387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388"/>
      <c r="X729" s="388"/>
      <c r="Y729" s="12"/>
      <c r="Z729" s="12"/>
    </row>
    <row r="730" ht="12.75" customHeight="1">
      <c r="A730" s="387"/>
      <c r="B730" s="387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388"/>
      <c r="X730" s="388"/>
      <c r="Y730" s="12"/>
      <c r="Z730" s="12"/>
    </row>
    <row r="731" ht="12.75" customHeight="1">
      <c r="A731" s="387"/>
      <c r="B731" s="387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388"/>
      <c r="X731" s="388"/>
      <c r="Y731" s="12"/>
      <c r="Z731" s="12"/>
    </row>
    <row r="732" ht="12.75" customHeight="1">
      <c r="A732" s="387"/>
      <c r="B732" s="387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388"/>
      <c r="X732" s="388"/>
      <c r="Y732" s="12"/>
      <c r="Z732" s="12"/>
    </row>
    <row r="733" ht="12.75" customHeight="1">
      <c r="A733" s="387"/>
      <c r="B733" s="387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388"/>
      <c r="X733" s="388"/>
      <c r="Y733" s="12"/>
      <c r="Z733" s="12"/>
    </row>
    <row r="734" ht="12.75" customHeight="1">
      <c r="A734" s="387"/>
      <c r="B734" s="387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388"/>
      <c r="X734" s="388"/>
      <c r="Y734" s="12"/>
      <c r="Z734" s="12"/>
    </row>
    <row r="735" ht="12.75" customHeight="1">
      <c r="A735" s="387"/>
      <c r="B735" s="387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388"/>
      <c r="X735" s="388"/>
      <c r="Y735" s="12"/>
      <c r="Z735" s="12"/>
    </row>
    <row r="736" ht="12.75" customHeight="1">
      <c r="A736" s="387"/>
      <c r="B736" s="387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388"/>
      <c r="X736" s="388"/>
      <c r="Y736" s="12"/>
      <c r="Z736" s="12"/>
    </row>
    <row r="737" ht="12.75" customHeight="1">
      <c r="A737" s="387"/>
      <c r="B737" s="387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388"/>
      <c r="X737" s="388"/>
      <c r="Y737" s="12"/>
      <c r="Z737" s="12"/>
    </row>
    <row r="738" ht="12.75" customHeight="1">
      <c r="A738" s="387"/>
      <c r="B738" s="387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388"/>
      <c r="X738" s="388"/>
      <c r="Y738" s="12"/>
      <c r="Z738" s="12"/>
    </row>
    <row r="739" ht="12.75" customHeight="1">
      <c r="A739" s="387"/>
      <c r="B739" s="387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388"/>
      <c r="X739" s="388"/>
      <c r="Y739" s="12"/>
      <c r="Z739" s="12"/>
    </row>
    <row r="740" ht="12.75" customHeight="1">
      <c r="A740" s="387"/>
      <c r="B740" s="387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388"/>
      <c r="X740" s="388"/>
      <c r="Y740" s="12"/>
      <c r="Z740" s="12"/>
    </row>
    <row r="741" ht="12.75" customHeight="1">
      <c r="A741" s="387"/>
      <c r="B741" s="387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388"/>
      <c r="X741" s="388"/>
      <c r="Y741" s="12"/>
      <c r="Z741" s="12"/>
    </row>
    <row r="742" ht="12.75" customHeight="1">
      <c r="A742" s="387"/>
      <c r="B742" s="387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388"/>
      <c r="X742" s="388"/>
      <c r="Y742" s="12"/>
      <c r="Z742" s="12"/>
    </row>
    <row r="743" ht="12.75" customHeight="1">
      <c r="A743" s="387"/>
      <c r="B743" s="387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388"/>
      <c r="X743" s="388"/>
      <c r="Y743" s="12"/>
      <c r="Z743" s="12"/>
    </row>
    <row r="744" ht="12.75" customHeight="1">
      <c r="A744" s="387"/>
      <c r="B744" s="387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388"/>
      <c r="X744" s="388"/>
      <c r="Y744" s="12"/>
      <c r="Z744" s="12"/>
    </row>
    <row r="745" ht="12.75" customHeight="1">
      <c r="A745" s="387"/>
      <c r="B745" s="387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388"/>
      <c r="X745" s="388"/>
      <c r="Y745" s="12"/>
      <c r="Z745" s="12"/>
    </row>
    <row r="746" ht="12.75" customHeight="1">
      <c r="A746" s="387"/>
      <c r="B746" s="387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388"/>
      <c r="X746" s="388"/>
      <c r="Y746" s="12"/>
      <c r="Z746" s="12"/>
    </row>
    <row r="747" ht="12.75" customHeight="1">
      <c r="A747" s="387"/>
      <c r="B747" s="387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388"/>
      <c r="X747" s="388"/>
      <c r="Y747" s="12"/>
      <c r="Z747" s="12"/>
    </row>
    <row r="748" ht="12.75" customHeight="1">
      <c r="A748" s="387"/>
      <c r="B748" s="387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388"/>
      <c r="X748" s="388"/>
      <c r="Y748" s="12"/>
      <c r="Z748" s="12"/>
    </row>
    <row r="749" ht="12.75" customHeight="1">
      <c r="A749" s="387"/>
      <c r="B749" s="387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388"/>
      <c r="X749" s="388"/>
      <c r="Y749" s="12"/>
      <c r="Z749" s="12"/>
    </row>
    <row r="750" ht="12.75" customHeight="1">
      <c r="A750" s="387"/>
      <c r="B750" s="387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388"/>
      <c r="X750" s="388"/>
      <c r="Y750" s="12"/>
      <c r="Z750" s="12"/>
    </row>
    <row r="751" ht="12.75" customHeight="1">
      <c r="A751" s="387"/>
      <c r="B751" s="387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388"/>
      <c r="X751" s="388"/>
      <c r="Y751" s="12"/>
      <c r="Z751" s="12"/>
    </row>
    <row r="752" ht="12.75" customHeight="1">
      <c r="A752" s="387"/>
      <c r="B752" s="387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388"/>
      <c r="X752" s="388"/>
      <c r="Y752" s="12"/>
      <c r="Z752" s="12"/>
    </row>
    <row r="753" ht="12.75" customHeight="1">
      <c r="A753" s="387"/>
      <c r="B753" s="387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388"/>
      <c r="X753" s="388"/>
      <c r="Y753" s="12"/>
      <c r="Z753" s="12"/>
    </row>
    <row r="754" ht="12.75" customHeight="1">
      <c r="A754" s="387"/>
      <c r="B754" s="387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388"/>
      <c r="X754" s="388"/>
      <c r="Y754" s="12"/>
      <c r="Z754" s="12"/>
    </row>
    <row r="755" ht="12.75" customHeight="1">
      <c r="A755" s="387"/>
      <c r="B755" s="387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388"/>
      <c r="X755" s="388"/>
      <c r="Y755" s="12"/>
      <c r="Z755" s="12"/>
    </row>
    <row r="756" ht="12.75" customHeight="1">
      <c r="A756" s="387"/>
      <c r="B756" s="387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388"/>
      <c r="X756" s="388"/>
      <c r="Y756" s="12"/>
      <c r="Z756" s="12"/>
    </row>
    <row r="757" ht="12.75" customHeight="1">
      <c r="A757" s="387"/>
      <c r="B757" s="387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388"/>
      <c r="X757" s="388"/>
      <c r="Y757" s="12"/>
      <c r="Z757" s="12"/>
    </row>
    <row r="758" ht="12.75" customHeight="1">
      <c r="A758" s="387"/>
      <c r="B758" s="387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388"/>
      <c r="X758" s="388"/>
      <c r="Y758" s="12"/>
      <c r="Z758" s="12"/>
    </row>
    <row r="759" ht="12.75" customHeight="1">
      <c r="A759" s="387"/>
      <c r="B759" s="387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388"/>
      <c r="X759" s="388"/>
      <c r="Y759" s="12"/>
      <c r="Z759" s="12"/>
    </row>
    <row r="760" ht="12.75" customHeight="1">
      <c r="A760" s="387"/>
      <c r="B760" s="387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388"/>
      <c r="X760" s="388"/>
      <c r="Y760" s="12"/>
      <c r="Z760" s="12"/>
    </row>
    <row r="761" ht="12.75" customHeight="1">
      <c r="A761" s="387"/>
      <c r="B761" s="387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388"/>
      <c r="X761" s="388"/>
      <c r="Y761" s="12"/>
      <c r="Z761" s="12"/>
    </row>
    <row r="762" ht="12.75" customHeight="1">
      <c r="A762" s="387"/>
      <c r="B762" s="387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388"/>
      <c r="X762" s="388"/>
      <c r="Y762" s="12"/>
      <c r="Z762" s="12"/>
    </row>
    <row r="763" ht="12.75" customHeight="1">
      <c r="A763" s="387"/>
      <c r="B763" s="387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388"/>
      <c r="X763" s="388"/>
      <c r="Y763" s="12"/>
      <c r="Z763" s="12"/>
    </row>
    <row r="764" ht="12.75" customHeight="1">
      <c r="A764" s="387"/>
      <c r="B764" s="387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388"/>
      <c r="X764" s="388"/>
      <c r="Y764" s="12"/>
      <c r="Z764" s="12"/>
    </row>
    <row r="765" ht="12.75" customHeight="1">
      <c r="A765" s="387"/>
      <c r="B765" s="387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388"/>
      <c r="X765" s="388"/>
      <c r="Y765" s="12"/>
      <c r="Z765" s="12"/>
    </row>
    <row r="766" ht="12.75" customHeight="1">
      <c r="A766" s="387"/>
      <c r="B766" s="387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388"/>
      <c r="X766" s="388"/>
      <c r="Y766" s="12"/>
      <c r="Z766" s="12"/>
    </row>
    <row r="767" ht="12.75" customHeight="1">
      <c r="A767" s="387"/>
      <c r="B767" s="387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388"/>
      <c r="X767" s="388"/>
      <c r="Y767" s="12"/>
      <c r="Z767" s="12"/>
    </row>
    <row r="768" ht="12.75" customHeight="1">
      <c r="A768" s="387"/>
      <c r="B768" s="387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388"/>
      <c r="X768" s="388"/>
      <c r="Y768" s="12"/>
      <c r="Z768" s="12"/>
    </row>
    <row r="769" ht="12.75" customHeight="1">
      <c r="A769" s="387"/>
      <c r="B769" s="387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388"/>
      <c r="X769" s="388"/>
      <c r="Y769" s="12"/>
      <c r="Z769" s="12"/>
    </row>
    <row r="770" ht="12.75" customHeight="1">
      <c r="A770" s="387"/>
      <c r="B770" s="387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388"/>
      <c r="X770" s="388"/>
      <c r="Y770" s="12"/>
      <c r="Z770" s="12"/>
    </row>
    <row r="771" ht="12.75" customHeight="1">
      <c r="A771" s="387"/>
      <c r="B771" s="387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388"/>
      <c r="X771" s="388"/>
      <c r="Y771" s="12"/>
      <c r="Z771" s="12"/>
    </row>
    <row r="772" ht="12.75" customHeight="1">
      <c r="A772" s="387"/>
      <c r="B772" s="387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388"/>
      <c r="X772" s="388"/>
      <c r="Y772" s="12"/>
      <c r="Z772" s="12"/>
    </row>
    <row r="773" ht="12.75" customHeight="1">
      <c r="A773" s="387"/>
      <c r="B773" s="387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388"/>
      <c r="X773" s="388"/>
      <c r="Y773" s="12"/>
      <c r="Z773" s="12"/>
    </row>
    <row r="774" ht="12.75" customHeight="1">
      <c r="A774" s="387"/>
      <c r="B774" s="387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388"/>
      <c r="X774" s="388"/>
      <c r="Y774" s="12"/>
      <c r="Z774" s="12"/>
    </row>
    <row r="775" ht="12.75" customHeight="1">
      <c r="A775" s="387"/>
      <c r="B775" s="387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388"/>
      <c r="X775" s="388"/>
      <c r="Y775" s="12"/>
      <c r="Z775" s="12"/>
    </row>
    <row r="776" ht="12.75" customHeight="1">
      <c r="A776" s="387"/>
      <c r="B776" s="387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388"/>
      <c r="X776" s="388"/>
      <c r="Y776" s="12"/>
      <c r="Z776" s="12"/>
    </row>
    <row r="777" ht="12.75" customHeight="1">
      <c r="A777" s="387"/>
      <c r="B777" s="387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388"/>
      <c r="X777" s="388"/>
      <c r="Y777" s="12"/>
      <c r="Z777" s="12"/>
    </row>
    <row r="778" ht="12.75" customHeight="1">
      <c r="A778" s="387"/>
      <c r="B778" s="387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388"/>
      <c r="X778" s="388"/>
      <c r="Y778" s="12"/>
      <c r="Z778" s="12"/>
    </row>
    <row r="779" ht="12.75" customHeight="1">
      <c r="A779" s="387"/>
      <c r="B779" s="387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388"/>
      <c r="X779" s="388"/>
      <c r="Y779" s="12"/>
      <c r="Z779" s="12"/>
    </row>
    <row r="780" ht="12.75" customHeight="1">
      <c r="A780" s="387"/>
      <c r="B780" s="387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388"/>
      <c r="X780" s="388"/>
      <c r="Y780" s="12"/>
      <c r="Z780" s="12"/>
    </row>
    <row r="781" ht="12.75" customHeight="1">
      <c r="A781" s="387"/>
      <c r="B781" s="387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388"/>
      <c r="X781" s="388"/>
      <c r="Y781" s="12"/>
      <c r="Z781" s="12"/>
    </row>
    <row r="782" ht="12.75" customHeight="1">
      <c r="A782" s="387"/>
      <c r="B782" s="387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388"/>
      <c r="X782" s="388"/>
      <c r="Y782" s="12"/>
      <c r="Z782" s="12"/>
    </row>
    <row r="783" ht="12.75" customHeight="1">
      <c r="A783" s="387"/>
      <c r="B783" s="387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388"/>
      <c r="X783" s="388"/>
      <c r="Y783" s="12"/>
      <c r="Z783" s="12"/>
    </row>
    <row r="784" ht="12.75" customHeight="1">
      <c r="A784" s="387"/>
      <c r="B784" s="387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388"/>
      <c r="X784" s="388"/>
      <c r="Y784" s="12"/>
      <c r="Z784" s="12"/>
    </row>
    <row r="785" ht="12.75" customHeight="1">
      <c r="A785" s="387"/>
      <c r="B785" s="387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388"/>
      <c r="X785" s="388"/>
      <c r="Y785" s="12"/>
      <c r="Z785" s="12"/>
    </row>
    <row r="786" ht="12.75" customHeight="1">
      <c r="A786" s="387"/>
      <c r="B786" s="387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388"/>
      <c r="X786" s="388"/>
      <c r="Y786" s="12"/>
      <c r="Z786" s="12"/>
    </row>
    <row r="787" ht="12.75" customHeight="1">
      <c r="A787" s="387"/>
      <c r="B787" s="387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388"/>
      <c r="X787" s="388"/>
      <c r="Y787" s="12"/>
      <c r="Z787" s="12"/>
    </row>
    <row r="788" ht="12.75" customHeight="1">
      <c r="A788" s="387"/>
      <c r="B788" s="387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388"/>
      <c r="X788" s="388"/>
      <c r="Y788" s="12"/>
      <c r="Z788" s="12"/>
    </row>
    <row r="789" ht="12.75" customHeight="1">
      <c r="A789" s="387"/>
      <c r="B789" s="387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388"/>
      <c r="X789" s="388"/>
      <c r="Y789" s="12"/>
      <c r="Z789" s="12"/>
    </row>
    <row r="790" ht="12.75" customHeight="1">
      <c r="A790" s="387"/>
      <c r="B790" s="387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388"/>
      <c r="X790" s="388"/>
      <c r="Y790" s="12"/>
      <c r="Z790" s="12"/>
    </row>
    <row r="791" ht="12.75" customHeight="1">
      <c r="A791" s="387"/>
      <c r="B791" s="387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388"/>
      <c r="X791" s="388"/>
      <c r="Y791" s="12"/>
      <c r="Z791" s="12"/>
    </row>
    <row r="792" ht="12.75" customHeight="1">
      <c r="A792" s="387"/>
      <c r="B792" s="387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388"/>
      <c r="X792" s="388"/>
      <c r="Y792" s="12"/>
      <c r="Z792" s="12"/>
    </row>
    <row r="793" ht="12.75" customHeight="1">
      <c r="A793" s="387"/>
      <c r="B793" s="387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388"/>
      <c r="X793" s="388"/>
      <c r="Y793" s="12"/>
      <c r="Z793" s="12"/>
    </row>
    <row r="794" ht="12.75" customHeight="1">
      <c r="A794" s="387"/>
      <c r="B794" s="387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388"/>
      <c r="X794" s="388"/>
      <c r="Y794" s="12"/>
      <c r="Z794" s="12"/>
    </row>
    <row r="795" ht="12.75" customHeight="1">
      <c r="A795" s="387"/>
      <c r="B795" s="387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388"/>
      <c r="X795" s="388"/>
      <c r="Y795" s="12"/>
      <c r="Z795" s="12"/>
    </row>
    <row r="796" ht="12.75" customHeight="1">
      <c r="A796" s="387"/>
      <c r="B796" s="387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388"/>
      <c r="X796" s="388"/>
      <c r="Y796" s="12"/>
      <c r="Z796" s="12"/>
    </row>
    <row r="797" ht="12.75" customHeight="1">
      <c r="A797" s="387"/>
      <c r="B797" s="387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388"/>
      <c r="X797" s="388"/>
      <c r="Y797" s="12"/>
      <c r="Z797" s="12"/>
    </row>
    <row r="798" ht="12.75" customHeight="1">
      <c r="A798" s="387"/>
      <c r="B798" s="387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388"/>
      <c r="X798" s="388"/>
      <c r="Y798" s="12"/>
      <c r="Z798" s="12"/>
    </row>
    <row r="799" ht="12.75" customHeight="1">
      <c r="A799" s="387"/>
      <c r="B799" s="387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388"/>
      <c r="X799" s="388"/>
      <c r="Y799" s="12"/>
      <c r="Z799" s="12"/>
    </row>
    <row r="800" ht="12.75" customHeight="1">
      <c r="A800" s="387"/>
      <c r="B800" s="387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388"/>
      <c r="X800" s="388"/>
      <c r="Y800" s="12"/>
      <c r="Z800" s="12"/>
    </row>
    <row r="801" ht="12.75" customHeight="1">
      <c r="A801" s="387"/>
      <c r="B801" s="387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388"/>
      <c r="X801" s="388"/>
      <c r="Y801" s="12"/>
      <c r="Z801" s="12"/>
    </row>
    <row r="802" ht="12.75" customHeight="1">
      <c r="A802" s="387"/>
      <c r="B802" s="387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388"/>
      <c r="X802" s="388"/>
      <c r="Y802" s="12"/>
      <c r="Z802" s="12"/>
    </row>
    <row r="803" ht="12.75" customHeight="1">
      <c r="A803" s="387"/>
      <c r="B803" s="387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388"/>
      <c r="X803" s="388"/>
      <c r="Y803" s="12"/>
      <c r="Z803" s="12"/>
    </row>
    <row r="804" ht="12.75" customHeight="1">
      <c r="A804" s="387"/>
      <c r="B804" s="387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388"/>
      <c r="X804" s="388"/>
      <c r="Y804" s="12"/>
      <c r="Z804" s="12"/>
    </row>
    <row r="805" ht="12.75" customHeight="1">
      <c r="A805" s="387"/>
      <c r="B805" s="387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388"/>
      <c r="X805" s="388"/>
      <c r="Y805" s="12"/>
      <c r="Z805" s="12"/>
    </row>
    <row r="806" ht="12.75" customHeight="1">
      <c r="A806" s="387"/>
      <c r="B806" s="387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388"/>
      <c r="X806" s="388"/>
      <c r="Y806" s="12"/>
      <c r="Z806" s="12"/>
    </row>
    <row r="807" ht="12.75" customHeight="1">
      <c r="A807" s="387"/>
      <c r="B807" s="387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388"/>
      <c r="X807" s="388"/>
      <c r="Y807" s="12"/>
      <c r="Z807" s="12"/>
    </row>
    <row r="808" ht="12.75" customHeight="1">
      <c r="A808" s="387"/>
      <c r="B808" s="387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388"/>
      <c r="X808" s="388"/>
      <c r="Y808" s="12"/>
      <c r="Z808" s="12"/>
    </row>
    <row r="809" ht="12.75" customHeight="1">
      <c r="A809" s="387"/>
      <c r="B809" s="387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388"/>
      <c r="X809" s="388"/>
      <c r="Y809" s="12"/>
      <c r="Z809" s="12"/>
    </row>
    <row r="810" ht="12.75" customHeight="1">
      <c r="A810" s="387"/>
      <c r="B810" s="387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388"/>
      <c r="X810" s="388"/>
      <c r="Y810" s="12"/>
      <c r="Z810" s="12"/>
    </row>
    <row r="811" ht="12.75" customHeight="1">
      <c r="A811" s="387"/>
      <c r="B811" s="387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388"/>
      <c r="X811" s="388"/>
      <c r="Y811" s="12"/>
      <c r="Z811" s="12"/>
    </row>
    <row r="812" ht="12.75" customHeight="1">
      <c r="A812" s="387"/>
      <c r="B812" s="387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388"/>
      <c r="X812" s="388"/>
      <c r="Y812" s="12"/>
      <c r="Z812" s="12"/>
    </row>
    <row r="813" ht="12.75" customHeight="1">
      <c r="A813" s="387"/>
      <c r="B813" s="387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388"/>
      <c r="X813" s="388"/>
      <c r="Y813" s="12"/>
      <c r="Z813" s="12"/>
    </row>
    <row r="814" ht="12.75" customHeight="1">
      <c r="A814" s="387"/>
      <c r="B814" s="387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388"/>
      <c r="X814" s="388"/>
      <c r="Y814" s="12"/>
      <c r="Z814" s="12"/>
    </row>
    <row r="815" ht="12.75" customHeight="1">
      <c r="A815" s="387"/>
      <c r="B815" s="387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388"/>
      <c r="X815" s="388"/>
      <c r="Y815" s="12"/>
      <c r="Z815" s="12"/>
    </row>
    <row r="816" ht="12.75" customHeight="1">
      <c r="A816" s="387"/>
      <c r="B816" s="387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388"/>
      <c r="X816" s="388"/>
      <c r="Y816" s="12"/>
      <c r="Z816" s="12"/>
    </row>
    <row r="817" ht="12.75" customHeight="1">
      <c r="A817" s="387"/>
      <c r="B817" s="387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388"/>
      <c r="X817" s="388"/>
      <c r="Y817" s="12"/>
      <c r="Z817" s="12"/>
    </row>
    <row r="818" ht="12.75" customHeight="1">
      <c r="A818" s="387"/>
      <c r="B818" s="387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388"/>
      <c r="X818" s="388"/>
      <c r="Y818" s="12"/>
      <c r="Z818" s="12"/>
    </row>
    <row r="819" ht="12.75" customHeight="1">
      <c r="A819" s="387"/>
      <c r="B819" s="387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388"/>
      <c r="X819" s="388"/>
      <c r="Y819" s="12"/>
      <c r="Z819" s="12"/>
    </row>
    <row r="820" ht="12.75" customHeight="1">
      <c r="A820" s="387"/>
      <c r="B820" s="387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388"/>
      <c r="X820" s="388"/>
      <c r="Y820" s="12"/>
      <c r="Z820" s="12"/>
    </row>
    <row r="821" ht="12.75" customHeight="1">
      <c r="A821" s="387"/>
      <c r="B821" s="387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388"/>
      <c r="X821" s="388"/>
      <c r="Y821" s="12"/>
      <c r="Z821" s="12"/>
    </row>
    <row r="822" ht="12.75" customHeight="1">
      <c r="A822" s="387"/>
      <c r="B822" s="387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388"/>
      <c r="X822" s="388"/>
      <c r="Y822" s="12"/>
      <c r="Z822" s="12"/>
    </row>
    <row r="823" ht="12.75" customHeight="1">
      <c r="A823" s="387"/>
      <c r="B823" s="387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388"/>
      <c r="X823" s="388"/>
      <c r="Y823" s="12"/>
      <c r="Z823" s="12"/>
    </row>
    <row r="824" ht="12.75" customHeight="1">
      <c r="A824" s="387"/>
      <c r="B824" s="387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388"/>
      <c r="X824" s="388"/>
      <c r="Y824" s="12"/>
      <c r="Z824" s="12"/>
    </row>
    <row r="825" ht="12.75" customHeight="1">
      <c r="A825" s="387"/>
      <c r="B825" s="387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388"/>
      <c r="X825" s="388"/>
      <c r="Y825" s="12"/>
      <c r="Z825" s="12"/>
    </row>
    <row r="826" ht="12.75" customHeight="1">
      <c r="A826" s="387"/>
      <c r="B826" s="387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388"/>
      <c r="X826" s="388"/>
      <c r="Y826" s="12"/>
      <c r="Z826" s="12"/>
    </row>
    <row r="827" ht="12.75" customHeight="1">
      <c r="A827" s="387"/>
      <c r="B827" s="387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388"/>
      <c r="X827" s="388"/>
      <c r="Y827" s="12"/>
      <c r="Z827" s="12"/>
    </row>
    <row r="828" ht="12.75" customHeight="1">
      <c r="A828" s="387"/>
      <c r="B828" s="387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388"/>
      <c r="X828" s="388"/>
      <c r="Y828" s="12"/>
      <c r="Z828" s="12"/>
    </row>
    <row r="829" ht="12.75" customHeight="1">
      <c r="A829" s="387"/>
      <c r="B829" s="387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388"/>
      <c r="X829" s="388"/>
      <c r="Y829" s="12"/>
      <c r="Z829" s="12"/>
    </row>
    <row r="830" ht="12.75" customHeight="1">
      <c r="A830" s="387"/>
      <c r="B830" s="387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388"/>
      <c r="X830" s="388"/>
      <c r="Y830" s="12"/>
      <c r="Z830" s="12"/>
    </row>
    <row r="831" ht="12.75" customHeight="1">
      <c r="A831" s="387"/>
      <c r="B831" s="387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388"/>
      <c r="X831" s="388"/>
      <c r="Y831" s="12"/>
      <c r="Z831" s="12"/>
    </row>
    <row r="832" ht="12.75" customHeight="1">
      <c r="A832" s="387"/>
      <c r="B832" s="387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388"/>
      <c r="X832" s="388"/>
      <c r="Y832" s="12"/>
      <c r="Z832" s="12"/>
    </row>
    <row r="833" ht="12.75" customHeight="1">
      <c r="A833" s="387"/>
      <c r="B833" s="387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388"/>
      <c r="X833" s="388"/>
      <c r="Y833" s="12"/>
      <c r="Z833" s="12"/>
    </row>
    <row r="834" ht="12.75" customHeight="1">
      <c r="A834" s="387"/>
      <c r="B834" s="387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388"/>
      <c r="X834" s="388"/>
      <c r="Y834" s="12"/>
      <c r="Z834" s="12"/>
    </row>
    <row r="835" ht="12.75" customHeight="1">
      <c r="A835" s="387"/>
      <c r="B835" s="387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388"/>
      <c r="X835" s="388"/>
      <c r="Y835" s="12"/>
      <c r="Z835" s="12"/>
    </row>
    <row r="836" ht="12.75" customHeight="1">
      <c r="A836" s="387"/>
      <c r="B836" s="387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388"/>
      <c r="X836" s="388"/>
      <c r="Y836" s="12"/>
      <c r="Z836" s="12"/>
    </row>
    <row r="837" ht="12.75" customHeight="1">
      <c r="A837" s="387"/>
      <c r="B837" s="387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388"/>
      <c r="X837" s="388"/>
      <c r="Y837" s="12"/>
      <c r="Z837" s="12"/>
    </row>
    <row r="838" ht="12.75" customHeight="1">
      <c r="A838" s="387"/>
      <c r="B838" s="387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388"/>
      <c r="X838" s="388"/>
      <c r="Y838" s="12"/>
      <c r="Z838" s="12"/>
    </row>
    <row r="839" ht="12.75" customHeight="1">
      <c r="A839" s="387"/>
      <c r="B839" s="387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388"/>
      <c r="X839" s="388"/>
      <c r="Y839" s="12"/>
      <c r="Z839" s="12"/>
    </row>
    <row r="840" ht="12.75" customHeight="1">
      <c r="A840" s="387"/>
      <c r="B840" s="387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388"/>
      <c r="X840" s="388"/>
      <c r="Y840" s="12"/>
      <c r="Z840" s="12"/>
    </row>
    <row r="841" ht="12.75" customHeight="1">
      <c r="A841" s="387"/>
      <c r="B841" s="387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388"/>
      <c r="X841" s="388"/>
      <c r="Y841" s="12"/>
      <c r="Z841" s="12"/>
    </row>
    <row r="842" ht="12.75" customHeight="1">
      <c r="A842" s="387"/>
      <c r="B842" s="387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388"/>
      <c r="X842" s="388"/>
      <c r="Y842" s="12"/>
      <c r="Z842" s="12"/>
    </row>
    <row r="843" ht="12.75" customHeight="1">
      <c r="A843" s="387"/>
      <c r="B843" s="387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388"/>
      <c r="X843" s="388"/>
      <c r="Y843" s="12"/>
      <c r="Z843" s="12"/>
    </row>
    <row r="844" ht="12.75" customHeight="1">
      <c r="A844" s="387"/>
      <c r="B844" s="387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388"/>
      <c r="X844" s="388"/>
      <c r="Y844" s="12"/>
      <c r="Z844" s="12"/>
    </row>
    <row r="845" ht="12.75" customHeight="1">
      <c r="A845" s="387"/>
      <c r="B845" s="387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388"/>
      <c r="X845" s="388"/>
      <c r="Y845" s="12"/>
      <c r="Z845" s="12"/>
    </row>
    <row r="846" ht="12.75" customHeight="1">
      <c r="A846" s="387"/>
      <c r="B846" s="387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388"/>
      <c r="X846" s="388"/>
      <c r="Y846" s="12"/>
      <c r="Z846" s="12"/>
    </row>
    <row r="847" ht="12.75" customHeight="1">
      <c r="A847" s="387"/>
      <c r="B847" s="387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388"/>
      <c r="X847" s="388"/>
      <c r="Y847" s="12"/>
      <c r="Z847" s="12"/>
    </row>
    <row r="848" ht="12.75" customHeight="1">
      <c r="A848" s="387"/>
      <c r="B848" s="387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388"/>
      <c r="X848" s="388"/>
      <c r="Y848" s="12"/>
      <c r="Z848" s="12"/>
    </row>
    <row r="849" ht="12.75" customHeight="1">
      <c r="A849" s="387"/>
      <c r="B849" s="387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388"/>
      <c r="X849" s="388"/>
      <c r="Y849" s="12"/>
      <c r="Z849" s="12"/>
    </row>
    <row r="850" ht="12.75" customHeight="1">
      <c r="A850" s="387"/>
      <c r="B850" s="387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388"/>
      <c r="X850" s="388"/>
      <c r="Y850" s="12"/>
      <c r="Z850" s="12"/>
    </row>
    <row r="851" ht="12.75" customHeight="1">
      <c r="A851" s="387"/>
      <c r="B851" s="387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388"/>
      <c r="X851" s="388"/>
      <c r="Y851" s="12"/>
      <c r="Z851" s="12"/>
    </row>
    <row r="852" ht="12.75" customHeight="1">
      <c r="A852" s="387"/>
      <c r="B852" s="387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388"/>
      <c r="X852" s="388"/>
      <c r="Y852" s="12"/>
      <c r="Z852" s="12"/>
    </row>
    <row r="853" ht="12.75" customHeight="1">
      <c r="A853" s="387"/>
      <c r="B853" s="387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388"/>
      <c r="X853" s="388"/>
      <c r="Y853" s="12"/>
      <c r="Z853" s="12"/>
    </row>
    <row r="854" ht="12.75" customHeight="1">
      <c r="A854" s="387"/>
      <c r="B854" s="387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388"/>
      <c r="X854" s="388"/>
      <c r="Y854" s="12"/>
      <c r="Z854" s="12"/>
    </row>
    <row r="855" ht="12.75" customHeight="1">
      <c r="A855" s="387"/>
      <c r="B855" s="387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388"/>
      <c r="X855" s="388"/>
      <c r="Y855" s="12"/>
      <c r="Z855" s="12"/>
    </row>
    <row r="856" ht="12.75" customHeight="1">
      <c r="A856" s="387"/>
      <c r="B856" s="387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388"/>
      <c r="X856" s="388"/>
      <c r="Y856" s="12"/>
      <c r="Z856" s="12"/>
    </row>
    <row r="857" ht="12.75" customHeight="1">
      <c r="A857" s="387"/>
      <c r="B857" s="387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388"/>
      <c r="X857" s="388"/>
      <c r="Y857" s="12"/>
      <c r="Z857" s="12"/>
    </row>
    <row r="858" ht="12.75" customHeight="1">
      <c r="A858" s="387"/>
      <c r="B858" s="387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388"/>
      <c r="X858" s="388"/>
      <c r="Y858" s="12"/>
      <c r="Z858" s="12"/>
    </row>
    <row r="859" ht="12.75" customHeight="1">
      <c r="A859" s="387"/>
      <c r="B859" s="387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388"/>
      <c r="X859" s="388"/>
      <c r="Y859" s="12"/>
      <c r="Z859" s="12"/>
    </row>
    <row r="860" ht="12.75" customHeight="1">
      <c r="A860" s="387"/>
      <c r="B860" s="387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388"/>
      <c r="X860" s="388"/>
      <c r="Y860" s="12"/>
      <c r="Z860" s="12"/>
    </row>
    <row r="861" ht="12.75" customHeight="1">
      <c r="A861" s="387"/>
      <c r="B861" s="387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388"/>
      <c r="X861" s="388"/>
      <c r="Y861" s="12"/>
      <c r="Z861" s="12"/>
    </row>
    <row r="862" ht="12.75" customHeight="1">
      <c r="A862" s="387"/>
      <c r="B862" s="387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388"/>
      <c r="X862" s="388"/>
      <c r="Y862" s="12"/>
      <c r="Z862" s="12"/>
    </row>
    <row r="863" ht="12.75" customHeight="1">
      <c r="A863" s="387"/>
      <c r="B863" s="387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388"/>
      <c r="X863" s="388"/>
      <c r="Y863" s="12"/>
      <c r="Z863" s="12"/>
    </row>
    <row r="864" ht="12.75" customHeight="1">
      <c r="A864" s="387"/>
      <c r="B864" s="387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388"/>
      <c r="X864" s="388"/>
      <c r="Y864" s="12"/>
      <c r="Z864" s="12"/>
    </row>
    <row r="865" ht="12.75" customHeight="1">
      <c r="A865" s="387"/>
      <c r="B865" s="387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388"/>
      <c r="X865" s="388"/>
      <c r="Y865" s="12"/>
      <c r="Z865" s="12"/>
    </row>
    <row r="866" ht="12.75" customHeight="1">
      <c r="A866" s="387"/>
      <c r="B866" s="387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388"/>
      <c r="X866" s="388"/>
      <c r="Y866" s="12"/>
      <c r="Z866" s="12"/>
    </row>
    <row r="867" ht="12.75" customHeight="1">
      <c r="A867" s="387"/>
      <c r="B867" s="387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388"/>
      <c r="X867" s="388"/>
      <c r="Y867" s="12"/>
      <c r="Z867" s="12"/>
    </row>
    <row r="868" ht="12.75" customHeight="1">
      <c r="A868" s="387"/>
      <c r="B868" s="387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388"/>
      <c r="X868" s="388"/>
      <c r="Y868" s="12"/>
      <c r="Z868" s="12"/>
    </row>
    <row r="869" ht="12.75" customHeight="1">
      <c r="A869" s="387"/>
      <c r="B869" s="387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388"/>
      <c r="X869" s="388"/>
      <c r="Y869" s="12"/>
      <c r="Z869" s="12"/>
    </row>
    <row r="870" ht="12.75" customHeight="1">
      <c r="A870" s="387"/>
      <c r="B870" s="387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388"/>
      <c r="X870" s="388"/>
      <c r="Y870" s="12"/>
      <c r="Z870" s="12"/>
    </row>
    <row r="871" ht="12.75" customHeight="1">
      <c r="A871" s="387"/>
      <c r="B871" s="387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388"/>
      <c r="X871" s="388"/>
      <c r="Y871" s="12"/>
      <c r="Z871" s="12"/>
    </row>
    <row r="872" ht="12.75" customHeight="1">
      <c r="A872" s="387"/>
      <c r="B872" s="387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388"/>
      <c r="X872" s="388"/>
      <c r="Y872" s="12"/>
      <c r="Z872" s="12"/>
    </row>
    <row r="873" ht="12.75" customHeight="1">
      <c r="A873" s="387"/>
      <c r="B873" s="387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388"/>
      <c r="X873" s="388"/>
      <c r="Y873" s="12"/>
      <c r="Z873" s="12"/>
    </row>
    <row r="874" ht="12.75" customHeight="1">
      <c r="A874" s="387"/>
      <c r="B874" s="387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388"/>
      <c r="X874" s="388"/>
      <c r="Y874" s="12"/>
      <c r="Z874" s="12"/>
    </row>
    <row r="875" ht="12.75" customHeight="1">
      <c r="A875" s="387"/>
      <c r="B875" s="387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388"/>
      <c r="X875" s="388"/>
      <c r="Y875" s="12"/>
      <c r="Z875" s="12"/>
    </row>
    <row r="876" ht="12.75" customHeight="1">
      <c r="A876" s="387"/>
      <c r="B876" s="387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388"/>
      <c r="X876" s="388"/>
      <c r="Y876" s="12"/>
      <c r="Z876" s="12"/>
    </row>
    <row r="877" ht="12.75" customHeight="1">
      <c r="A877" s="387"/>
      <c r="B877" s="387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388"/>
      <c r="X877" s="388"/>
      <c r="Y877" s="12"/>
      <c r="Z877" s="12"/>
    </row>
    <row r="878" ht="12.75" customHeight="1">
      <c r="A878" s="387"/>
      <c r="B878" s="387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388"/>
      <c r="X878" s="388"/>
      <c r="Y878" s="12"/>
      <c r="Z878" s="12"/>
    </row>
    <row r="879" ht="12.75" customHeight="1">
      <c r="A879" s="387"/>
      <c r="B879" s="387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388"/>
      <c r="X879" s="388"/>
      <c r="Y879" s="12"/>
      <c r="Z879" s="12"/>
    </row>
    <row r="880" ht="12.75" customHeight="1">
      <c r="A880" s="387"/>
      <c r="B880" s="387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388"/>
      <c r="X880" s="388"/>
      <c r="Y880" s="12"/>
      <c r="Z880" s="12"/>
    </row>
    <row r="881" ht="12.75" customHeight="1">
      <c r="A881" s="387"/>
      <c r="B881" s="387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388"/>
      <c r="X881" s="388"/>
      <c r="Y881" s="12"/>
      <c r="Z881" s="12"/>
    </row>
    <row r="882" ht="12.75" customHeight="1">
      <c r="A882" s="387"/>
      <c r="B882" s="387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388"/>
      <c r="X882" s="388"/>
      <c r="Y882" s="12"/>
      <c r="Z882" s="12"/>
    </row>
    <row r="883" ht="12.75" customHeight="1">
      <c r="A883" s="387"/>
      <c r="B883" s="387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388"/>
      <c r="X883" s="388"/>
      <c r="Y883" s="12"/>
      <c r="Z883" s="12"/>
    </row>
    <row r="884" ht="12.75" customHeight="1">
      <c r="A884" s="387"/>
      <c r="B884" s="387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388"/>
      <c r="X884" s="388"/>
      <c r="Y884" s="12"/>
      <c r="Z884" s="12"/>
    </row>
    <row r="885" ht="12.75" customHeight="1">
      <c r="A885" s="387"/>
      <c r="B885" s="387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388"/>
      <c r="X885" s="388"/>
      <c r="Y885" s="12"/>
      <c r="Z885" s="12"/>
    </row>
    <row r="886" ht="12.75" customHeight="1">
      <c r="A886" s="387"/>
      <c r="B886" s="387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388"/>
      <c r="X886" s="388"/>
      <c r="Y886" s="12"/>
      <c r="Z886" s="12"/>
    </row>
    <row r="887" ht="12.75" customHeight="1">
      <c r="A887" s="387"/>
      <c r="B887" s="387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388"/>
      <c r="X887" s="388"/>
      <c r="Y887" s="12"/>
      <c r="Z887" s="12"/>
    </row>
    <row r="888" ht="12.75" customHeight="1">
      <c r="A888" s="387"/>
      <c r="B888" s="387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388"/>
      <c r="X888" s="388"/>
      <c r="Y888" s="12"/>
      <c r="Z888" s="12"/>
    </row>
    <row r="889" ht="12.75" customHeight="1">
      <c r="A889" s="387"/>
      <c r="B889" s="387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388"/>
      <c r="X889" s="388"/>
      <c r="Y889" s="12"/>
      <c r="Z889" s="12"/>
    </row>
    <row r="890" ht="12.75" customHeight="1">
      <c r="A890" s="387"/>
      <c r="B890" s="387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388"/>
      <c r="X890" s="388"/>
      <c r="Y890" s="12"/>
      <c r="Z890" s="12"/>
    </row>
    <row r="891" ht="12.75" customHeight="1">
      <c r="A891" s="387"/>
      <c r="B891" s="387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388"/>
      <c r="X891" s="388"/>
      <c r="Y891" s="12"/>
      <c r="Z891" s="12"/>
    </row>
    <row r="892" ht="12.75" customHeight="1">
      <c r="A892" s="387"/>
      <c r="B892" s="387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388"/>
      <c r="X892" s="388"/>
      <c r="Y892" s="12"/>
      <c r="Z892" s="12"/>
    </row>
    <row r="893" ht="12.75" customHeight="1">
      <c r="A893" s="387"/>
      <c r="B893" s="387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388"/>
      <c r="X893" s="388"/>
      <c r="Y893" s="12"/>
      <c r="Z893" s="12"/>
    </row>
    <row r="894" ht="12.75" customHeight="1">
      <c r="A894" s="387"/>
      <c r="B894" s="387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388"/>
      <c r="X894" s="388"/>
      <c r="Y894" s="12"/>
      <c r="Z894" s="12"/>
    </row>
    <row r="895" ht="12.75" customHeight="1">
      <c r="A895" s="387"/>
      <c r="B895" s="387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388"/>
      <c r="X895" s="388"/>
      <c r="Y895" s="12"/>
      <c r="Z895" s="12"/>
    </row>
    <row r="896" ht="12.75" customHeight="1">
      <c r="A896" s="387"/>
      <c r="B896" s="387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388"/>
      <c r="X896" s="388"/>
      <c r="Y896" s="12"/>
      <c r="Z896" s="12"/>
    </row>
    <row r="897" ht="12.75" customHeight="1">
      <c r="A897" s="387"/>
      <c r="B897" s="387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388"/>
      <c r="X897" s="388"/>
      <c r="Y897" s="12"/>
      <c r="Z897" s="12"/>
    </row>
    <row r="898" ht="12.75" customHeight="1">
      <c r="A898" s="387"/>
      <c r="B898" s="387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388"/>
      <c r="X898" s="388"/>
      <c r="Y898" s="12"/>
      <c r="Z898" s="12"/>
    </row>
    <row r="899" ht="12.75" customHeight="1">
      <c r="A899" s="387"/>
      <c r="B899" s="387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388"/>
      <c r="X899" s="388"/>
      <c r="Y899" s="12"/>
      <c r="Z899" s="12"/>
    </row>
    <row r="900" ht="12.75" customHeight="1">
      <c r="A900" s="387"/>
      <c r="B900" s="387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388"/>
      <c r="X900" s="388"/>
      <c r="Y900" s="12"/>
      <c r="Z900" s="12"/>
    </row>
    <row r="901" ht="12.75" customHeight="1">
      <c r="A901" s="387"/>
      <c r="B901" s="387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388"/>
      <c r="X901" s="388"/>
      <c r="Y901" s="12"/>
      <c r="Z901" s="12"/>
    </row>
    <row r="902" ht="12.75" customHeight="1">
      <c r="A902" s="387"/>
      <c r="B902" s="387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388"/>
      <c r="X902" s="388"/>
      <c r="Y902" s="12"/>
      <c r="Z902" s="12"/>
    </row>
    <row r="903" ht="12.75" customHeight="1">
      <c r="A903" s="387"/>
      <c r="B903" s="387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388"/>
      <c r="X903" s="388"/>
      <c r="Y903" s="12"/>
      <c r="Z903" s="12"/>
    </row>
    <row r="904" ht="12.75" customHeight="1">
      <c r="A904" s="387"/>
      <c r="B904" s="387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388"/>
      <c r="X904" s="388"/>
      <c r="Y904" s="12"/>
      <c r="Z904" s="12"/>
    </row>
    <row r="905" ht="12.75" customHeight="1">
      <c r="A905" s="387"/>
      <c r="B905" s="387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388"/>
      <c r="X905" s="388"/>
      <c r="Y905" s="12"/>
      <c r="Z905" s="12"/>
    </row>
    <row r="906" ht="12.75" customHeight="1">
      <c r="A906" s="387"/>
      <c r="B906" s="387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388"/>
      <c r="X906" s="388"/>
      <c r="Y906" s="12"/>
      <c r="Z906" s="12"/>
    </row>
    <row r="907" ht="12.75" customHeight="1">
      <c r="A907" s="387"/>
      <c r="B907" s="387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388"/>
      <c r="X907" s="388"/>
      <c r="Y907" s="12"/>
      <c r="Z907" s="12"/>
    </row>
    <row r="908" ht="12.75" customHeight="1">
      <c r="A908" s="387"/>
      <c r="B908" s="387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388"/>
      <c r="X908" s="388"/>
      <c r="Y908" s="12"/>
      <c r="Z908" s="12"/>
    </row>
    <row r="909" ht="12.75" customHeight="1">
      <c r="A909" s="387"/>
      <c r="B909" s="387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388"/>
      <c r="X909" s="388"/>
      <c r="Y909" s="12"/>
      <c r="Z909" s="12"/>
    </row>
    <row r="910" ht="12.75" customHeight="1">
      <c r="A910" s="387"/>
      <c r="B910" s="387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388"/>
      <c r="X910" s="388"/>
      <c r="Y910" s="12"/>
      <c r="Z910" s="12"/>
    </row>
    <row r="911" ht="12.75" customHeight="1">
      <c r="A911" s="387"/>
      <c r="B911" s="387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388"/>
      <c r="X911" s="388"/>
      <c r="Y911" s="12"/>
      <c r="Z911" s="12"/>
    </row>
    <row r="912" ht="12.75" customHeight="1">
      <c r="A912" s="387"/>
      <c r="B912" s="387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388"/>
      <c r="X912" s="388"/>
      <c r="Y912" s="12"/>
      <c r="Z912" s="12"/>
    </row>
    <row r="913" ht="12.75" customHeight="1">
      <c r="A913" s="387"/>
      <c r="B913" s="387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388"/>
      <c r="X913" s="388"/>
      <c r="Y913" s="12"/>
      <c r="Z913" s="12"/>
    </row>
    <row r="914" ht="12.75" customHeight="1">
      <c r="A914" s="387"/>
      <c r="B914" s="387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388"/>
      <c r="X914" s="388"/>
      <c r="Y914" s="12"/>
      <c r="Z914" s="12"/>
    </row>
    <row r="915" ht="12.75" customHeight="1">
      <c r="A915" s="387"/>
      <c r="B915" s="387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388"/>
      <c r="X915" s="388"/>
      <c r="Y915" s="12"/>
      <c r="Z915" s="12"/>
    </row>
    <row r="916" ht="12.75" customHeight="1">
      <c r="A916" s="387"/>
      <c r="B916" s="387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388"/>
      <c r="X916" s="388"/>
      <c r="Y916" s="12"/>
      <c r="Z916" s="12"/>
    </row>
    <row r="917" ht="12.75" customHeight="1">
      <c r="A917" s="387"/>
      <c r="B917" s="387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388"/>
      <c r="X917" s="388"/>
      <c r="Y917" s="12"/>
      <c r="Z917" s="12"/>
    </row>
    <row r="918" ht="12.75" customHeight="1">
      <c r="A918" s="387"/>
      <c r="B918" s="387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388"/>
      <c r="X918" s="388"/>
      <c r="Y918" s="12"/>
      <c r="Z918" s="12"/>
    </row>
    <row r="919" ht="12.75" customHeight="1">
      <c r="A919" s="387"/>
      <c r="B919" s="387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388"/>
      <c r="X919" s="388"/>
      <c r="Y919" s="12"/>
      <c r="Z919" s="12"/>
    </row>
    <row r="920" ht="12.75" customHeight="1">
      <c r="A920" s="387"/>
      <c r="B920" s="387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388"/>
      <c r="X920" s="388"/>
      <c r="Y920" s="12"/>
      <c r="Z920" s="12"/>
    </row>
    <row r="921" ht="12.75" customHeight="1">
      <c r="A921" s="387"/>
      <c r="B921" s="387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388"/>
      <c r="X921" s="388"/>
      <c r="Y921" s="12"/>
      <c r="Z921" s="12"/>
    </row>
    <row r="922" ht="12.75" customHeight="1">
      <c r="A922" s="387"/>
      <c r="B922" s="387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388"/>
      <c r="X922" s="388"/>
      <c r="Y922" s="12"/>
      <c r="Z922" s="12"/>
    </row>
    <row r="923" ht="12.75" customHeight="1">
      <c r="A923" s="387"/>
      <c r="B923" s="387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388"/>
      <c r="X923" s="388"/>
      <c r="Y923" s="12"/>
      <c r="Z923" s="12"/>
    </row>
    <row r="924" ht="12.75" customHeight="1">
      <c r="A924" s="387"/>
      <c r="B924" s="387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388"/>
      <c r="X924" s="388"/>
      <c r="Y924" s="12"/>
      <c r="Z924" s="12"/>
    </row>
    <row r="925" ht="12.75" customHeight="1">
      <c r="A925" s="387"/>
      <c r="B925" s="387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388"/>
      <c r="X925" s="388"/>
      <c r="Y925" s="12"/>
      <c r="Z925" s="12"/>
    </row>
    <row r="926" ht="12.75" customHeight="1">
      <c r="A926" s="387"/>
      <c r="B926" s="387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388"/>
      <c r="X926" s="388"/>
      <c r="Y926" s="12"/>
      <c r="Z926" s="12"/>
    </row>
    <row r="927" ht="12.75" customHeight="1">
      <c r="A927" s="387"/>
      <c r="B927" s="387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388"/>
      <c r="X927" s="388"/>
      <c r="Y927" s="12"/>
      <c r="Z927" s="12"/>
    </row>
    <row r="928" ht="12.75" customHeight="1">
      <c r="A928" s="387"/>
      <c r="B928" s="387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388"/>
      <c r="X928" s="388"/>
      <c r="Y928" s="12"/>
      <c r="Z928" s="12"/>
    </row>
    <row r="929" ht="12.75" customHeight="1">
      <c r="A929" s="387"/>
      <c r="B929" s="387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388"/>
      <c r="X929" s="388"/>
      <c r="Y929" s="12"/>
      <c r="Z929" s="12"/>
    </row>
    <row r="930" ht="12.75" customHeight="1">
      <c r="A930" s="387"/>
      <c r="B930" s="387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388"/>
      <c r="X930" s="388"/>
      <c r="Y930" s="12"/>
      <c r="Z930" s="12"/>
    </row>
    <row r="931" ht="12.75" customHeight="1">
      <c r="A931" s="387"/>
      <c r="B931" s="387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388"/>
      <c r="X931" s="388"/>
      <c r="Y931" s="12"/>
      <c r="Z931" s="12"/>
    </row>
    <row r="932" ht="12.75" customHeight="1">
      <c r="A932" s="387"/>
      <c r="B932" s="387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388"/>
      <c r="X932" s="388"/>
      <c r="Y932" s="12"/>
      <c r="Z932" s="12"/>
    </row>
    <row r="933" ht="12.75" customHeight="1">
      <c r="A933" s="387"/>
      <c r="B933" s="387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388"/>
      <c r="X933" s="388"/>
      <c r="Y933" s="12"/>
      <c r="Z933" s="12"/>
    </row>
    <row r="934" ht="12.75" customHeight="1">
      <c r="A934" s="387"/>
      <c r="B934" s="387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388"/>
      <c r="X934" s="388"/>
      <c r="Y934" s="12"/>
      <c r="Z934" s="12"/>
    </row>
    <row r="935" ht="12.75" customHeight="1">
      <c r="A935" s="387"/>
      <c r="B935" s="387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388"/>
      <c r="X935" s="388"/>
      <c r="Y935" s="12"/>
      <c r="Z935" s="12"/>
    </row>
    <row r="936" ht="12.75" customHeight="1">
      <c r="A936" s="387"/>
      <c r="B936" s="387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388"/>
      <c r="X936" s="388"/>
      <c r="Y936" s="12"/>
      <c r="Z936" s="12"/>
    </row>
    <row r="937" ht="12.75" customHeight="1">
      <c r="A937" s="387"/>
      <c r="B937" s="387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388"/>
      <c r="X937" s="388"/>
      <c r="Y937" s="12"/>
      <c r="Z937" s="12"/>
    </row>
    <row r="938" ht="12.75" customHeight="1">
      <c r="A938" s="387"/>
      <c r="B938" s="387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388"/>
      <c r="X938" s="388"/>
      <c r="Y938" s="12"/>
      <c r="Z938" s="12"/>
    </row>
    <row r="939" ht="12.75" customHeight="1">
      <c r="A939" s="387"/>
      <c r="B939" s="387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388"/>
      <c r="X939" s="388"/>
      <c r="Y939" s="12"/>
      <c r="Z939" s="12"/>
    </row>
    <row r="940" ht="12.75" customHeight="1">
      <c r="A940" s="387"/>
      <c r="B940" s="387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388"/>
      <c r="X940" s="388"/>
      <c r="Y940" s="12"/>
      <c r="Z940" s="12"/>
    </row>
    <row r="941" ht="12.75" customHeight="1">
      <c r="A941" s="387"/>
      <c r="B941" s="387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388"/>
      <c r="X941" s="388"/>
      <c r="Y941" s="12"/>
      <c r="Z941" s="12"/>
    </row>
    <row r="942" ht="12.75" customHeight="1">
      <c r="A942" s="387"/>
      <c r="B942" s="387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388"/>
      <c r="X942" s="388"/>
      <c r="Y942" s="12"/>
      <c r="Z942" s="12"/>
    </row>
    <row r="943" ht="12.75" customHeight="1">
      <c r="A943" s="387"/>
      <c r="B943" s="387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388"/>
      <c r="X943" s="388"/>
      <c r="Y943" s="12"/>
      <c r="Z943" s="12"/>
    </row>
    <row r="944" ht="12.75" customHeight="1">
      <c r="A944" s="387"/>
      <c r="B944" s="387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388"/>
      <c r="X944" s="388"/>
      <c r="Y944" s="12"/>
      <c r="Z944" s="12"/>
    </row>
    <row r="945" ht="12.75" customHeight="1">
      <c r="A945" s="387"/>
      <c r="B945" s="387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388"/>
      <c r="X945" s="388"/>
      <c r="Y945" s="12"/>
      <c r="Z945" s="12"/>
    </row>
    <row r="946" ht="12.75" customHeight="1">
      <c r="A946" s="387"/>
      <c r="B946" s="387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388"/>
      <c r="X946" s="388"/>
      <c r="Y946" s="12"/>
      <c r="Z946" s="12"/>
    </row>
    <row r="947" ht="12.75" customHeight="1">
      <c r="A947" s="387"/>
      <c r="B947" s="387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388"/>
      <c r="X947" s="388"/>
      <c r="Y947" s="12"/>
      <c r="Z947" s="12"/>
    </row>
    <row r="948" ht="12.75" customHeight="1">
      <c r="A948" s="387"/>
      <c r="B948" s="387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388"/>
      <c r="X948" s="388"/>
      <c r="Y948" s="12"/>
      <c r="Z948" s="12"/>
    </row>
    <row r="949" ht="12.75" customHeight="1">
      <c r="A949" s="387"/>
      <c r="B949" s="387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388"/>
      <c r="X949" s="388"/>
      <c r="Y949" s="12"/>
      <c r="Z949" s="12"/>
    </row>
    <row r="950" ht="12.75" customHeight="1">
      <c r="A950" s="387"/>
      <c r="B950" s="387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388"/>
      <c r="X950" s="388"/>
      <c r="Y950" s="12"/>
      <c r="Z950" s="12"/>
    </row>
    <row r="951" ht="12.75" customHeight="1">
      <c r="A951" s="387"/>
      <c r="B951" s="387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388"/>
      <c r="X951" s="388"/>
      <c r="Y951" s="12"/>
      <c r="Z951" s="12"/>
    </row>
    <row r="952" ht="12.75" customHeight="1">
      <c r="A952" s="387"/>
      <c r="B952" s="387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388"/>
      <c r="X952" s="388"/>
      <c r="Y952" s="12"/>
      <c r="Z952" s="12"/>
    </row>
    <row r="953" ht="12.75" customHeight="1">
      <c r="A953" s="387"/>
      <c r="B953" s="387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388"/>
      <c r="X953" s="388"/>
      <c r="Y953" s="12"/>
      <c r="Z953" s="12"/>
    </row>
    <row r="954" ht="12.75" customHeight="1">
      <c r="A954" s="387"/>
      <c r="B954" s="387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388"/>
      <c r="X954" s="388"/>
      <c r="Y954" s="12"/>
      <c r="Z954" s="12"/>
    </row>
    <row r="955" ht="12.75" customHeight="1">
      <c r="A955" s="387"/>
      <c r="B955" s="387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388"/>
      <c r="X955" s="388"/>
      <c r="Y955" s="12"/>
      <c r="Z955" s="12"/>
    </row>
    <row r="956" ht="12.75" customHeight="1">
      <c r="A956" s="387"/>
      <c r="B956" s="387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388"/>
      <c r="X956" s="388"/>
      <c r="Y956" s="12"/>
      <c r="Z956" s="12"/>
    </row>
    <row r="957" ht="12.75" customHeight="1">
      <c r="A957" s="387"/>
      <c r="B957" s="387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388"/>
      <c r="X957" s="388"/>
      <c r="Y957" s="12"/>
      <c r="Z957" s="12"/>
    </row>
    <row r="958" ht="12.75" customHeight="1">
      <c r="A958" s="387"/>
      <c r="B958" s="387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388"/>
      <c r="X958" s="388"/>
      <c r="Y958" s="12"/>
      <c r="Z958" s="12"/>
    </row>
    <row r="959" ht="12.75" customHeight="1">
      <c r="A959" s="387"/>
      <c r="B959" s="387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388"/>
      <c r="X959" s="388"/>
      <c r="Y959" s="12"/>
      <c r="Z959" s="12"/>
    </row>
    <row r="960" ht="12.75" customHeight="1">
      <c r="A960" s="387"/>
      <c r="B960" s="387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388"/>
      <c r="X960" s="388"/>
      <c r="Y960" s="12"/>
      <c r="Z960" s="12"/>
    </row>
    <row r="961" ht="12.75" customHeight="1">
      <c r="A961" s="387"/>
      <c r="B961" s="387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388"/>
      <c r="X961" s="388"/>
      <c r="Y961" s="12"/>
      <c r="Z961" s="12"/>
    </row>
    <row r="962" ht="12.75" customHeight="1">
      <c r="A962" s="387"/>
      <c r="B962" s="387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388"/>
      <c r="X962" s="388"/>
      <c r="Y962" s="12"/>
      <c r="Z962" s="12"/>
    </row>
    <row r="963" ht="12.75" customHeight="1">
      <c r="A963" s="387"/>
      <c r="B963" s="387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388"/>
      <c r="X963" s="388"/>
      <c r="Y963" s="12"/>
      <c r="Z963" s="12"/>
    </row>
    <row r="964" ht="12.75" customHeight="1">
      <c r="A964" s="387"/>
      <c r="B964" s="387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388"/>
      <c r="X964" s="388"/>
      <c r="Y964" s="12"/>
      <c r="Z964" s="12"/>
    </row>
    <row r="965" ht="12.75" customHeight="1">
      <c r="A965" s="387"/>
      <c r="B965" s="387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388"/>
      <c r="X965" s="388"/>
      <c r="Y965" s="12"/>
      <c r="Z965" s="12"/>
    </row>
    <row r="966" ht="12.75" customHeight="1">
      <c r="A966" s="387"/>
      <c r="B966" s="387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388"/>
      <c r="X966" s="388"/>
      <c r="Y966" s="12"/>
      <c r="Z966" s="12"/>
    </row>
    <row r="967" ht="12.75" customHeight="1">
      <c r="A967" s="387"/>
      <c r="B967" s="387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388"/>
      <c r="X967" s="388"/>
      <c r="Y967" s="12"/>
      <c r="Z967" s="12"/>
    </row>
    <row r="968" ht="12.75" customHeight="1">
      <c r="A968" s="387"/>
      <c r="B968" s="387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388"/>
      <c r="X968" s="388"/>
      <c r="Y968" s="12"/>
      <c r="Z968" s="12"/>
    </row>
    <row r="969" ht="12.75" customHeight="1">
      <c r="A969" s="387"/>
      <c r="B969" s="387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388"/>
      <c r="X969" s="388"/>
      <c r="Y969" s="12"/>
      <c r="Z969" s="12"/>
    </row>
    <row r="970" ht="12.75" customHeight="1">
      <c r="A970" s="387"/>
      <c r="B970" s="387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388"/>
      <c r="X970" s="388"/>
      <c r="Y970" s="12"/>
      <c r="Z970" s="12"/>
    </row>
    <row r="971" ht="12.75" customHeight="1">
      <c r="A971" s="387"/>
      <c r="B971" s="387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388"/>
      <c r="X971" s="388"/>
      <c r="Y971" s="12"/>
      <c r="Z971" s="12"/>
    </row>
    <row r="972" ht="12.75" customHeight="1">
      <c r="A972" s="387"/>
      <c r="B972" s="387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388"/>
      <c r="X972" s="388"/>
      <c r="Y972" s="12"/>
      <c r="Z972" s="12"/>
    </row>
    <row r="973" ht="12.75" customHeight="1">
      <c r="A973" s="387"/>
      <c r="B973" s="387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388"/>
      <c r="X973" s="388"/>
      <c r="Y973" s="12"/>
      <c r="Z973" s="12"/>
    </row>
    <row r="974" ht="12.75" customHeight="1">
      <c r="A974" s="387"/>
      <c r="B974" s="387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388"/>
      <c r="X974" s="388"/>
      <c r="Y974" s="12"/>
      <c r="Z974" s="12"/>
    </row>
    <row r="975" ht="12.75" customHeight="1">
      <c r="A975" s="387"/>
      <c r="B975" s="387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388"/>
      <c r="X975" s="388"/>
      <c r="Y975" s="12"/>
      <c r="Z975" s="12"/>
    </row>
    <row r="976" ht="12.75" customHeight="1">
      <c r="A976" s="387"/>
      <c r="B976" s="387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388"/>
      <c r="X976" s="388"/>
      <c r="Y976" s="12"/>
      <c r="Z976" s="12"/>
    </row>
    <row r="977" ht="12.75" customHeight="1">
      <c r="A977" s="387"/>
      <c r="B977" s="387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388"/>
      <c r="X977" s="388"/>
      <c r="Y977" s="12"/>
      <c r="Z977" s="12"/>
    </row>
    <row r="978" ht="12.75" customHeight="1">
      <c r="A978" s="387"/>
      <c r="B978" s="387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388"/>
      <c r="X978" s="388"/>
      <c r="Y978" s="12"/>
      <c r="Z978" s="12"/>
    </row>
    <row r="979" ht="12.75" customHeight="1">
      <c r="A979" s="387"/>
      <c r="B979" s="387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388"/>
      <c r="X979" s="388"/>
      <c r="Y979" s="12"/>
      <c r="Z979" s="12"/>
    </row>
    <row r="980" ht="12.75" customHeight="1">
      <c r="A980" s="387"/>
      <c r="B980" s="387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388"/>
      <c r="X980" s="388"/>
      <c r="Y980" s="12"/>
      <c r="Z980" s="12"/>
    </row>
    <row r="981" ht="12.75" customHeight="1">
      <c r="A981" s="387"/>
      <c r="B981" s="387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388"/>
      <c r="X981" s="388"/>
      <c r="Y981" s="12"/>
      <c r="Z981" s="12"/>
    </row>
    <row r="982" ht="12.75" customHeight="1">
      <c r="A982" s="387"/>
      <c r="B982" s="387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388"/>
      <c r="X982" s="388"/>
      <c r="Y982" s="12"/>
      <c r="Z982" s="12"/>
    </row>
    <row r="983" ht="12.75" customHeight="1">
      <c r="A983" s="387"/>
      <c r="B983" s="387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388"/>
      <c r="X983" s="388"/>
      <c r="Y983" s="12"/>
      <c r="Z983" s="12"/>
    </row>
    <row r="984" ht="12.75" customHeight="1">
      <c r="A984" s="387"/>
      <c r="B984" s="387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388"/>
      <c r="X984" s="388"/>
      <c r="Y984" s="12"/>
      <c r="Z984" s="12"/>
    </row>
    <row r="985" ht="12.75" customHeight="1">
      <c r="A985" s="387"/>
      <c r="B985" s="387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388"/>
      <c r="X985" s="388"/>
      <c r="Y985" s="12"/>
      <c r="Z985" s="12"/>
    </row>
    <row r="986" ht="12.75" customHeight="1">
      <c r="A986" s="387"/>
      <c r="B986" s="387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388"/>
      <c r="X986" s="388"/>
      <c r="Y986" s="12"/>
      <c r="Z986" s="12"/>
    </row>
    <row r="987" ht="12.75" customHeight="1">
      <c r="A987" s="387"/>
      <c r="B987" s="387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388"/>
      <c r="X987" s="388"/>
      <c r="Y987" s="12"/>
      <c r="Z987" s="12"/>
    </row>
    <row r="988" ht="12.75" customHeight="1">
      <c r="A988" s="387"/>
      <c r="B988" s="387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388"/>
      <c r="X988" s="388"/>
      <c r="Y988" s="12"/>
      <c r="Z988" s="12"/>
    </row>
    <row r="989" ht="12.75" customHeight="1">
      <c r="A989" s="387"/>
      <c r="B989" s="387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388"/>
      <c r="X989" s="388"/>
      <c r="Y989" s="12"/>
      <c r="Z989" s="12"/>
    </row>
    <row r="990" ht="12.75" customHeight="1">
      <c r="A990" s="387"/>
      <c r="B990" s="387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388"/>
      <c r="X990" s="388"/>
      <c r="Y990" s="12"/>
      <c r="Z990" s="12"/>
    </row>
    <row r="991" ht="12.75" customHeight="1">
      <c r="A991" s="387"/>
      <c r="B991" s="387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388"/>
      <c r="X991" s="388"/>
      <c r="Y991" s="12"/>
      <c r="Z991" s="12"/>
    </row>
    <row r="992" ht="12.75" customHeight="1">
      <c r="A992" s="387"/>
      <c r="B992" s="387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388"/>
      <c r="X992" s="388"/>
      <c r="Y992" s="12"/>
      <c r="Z992" s="12"/>
    </row>
    <row r="993" ht="12.75" customHeight="1">
      <c r="A993" s="387"/>
      <c r="B993" s="387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388"/>
      <c r="X993" s="388"/>
      <c r="Y993" s="12"/>
      <c r="Z993" s="12"/>
    </row>
    <row r="994" ht="12.75" customHeight="1">
      <c r="A994" s="387"/>
      <c r="B994" s="387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388"/>
      <c r="X994" s="388"/>
      <c r="Y994" s="12"/>
      <c r="Z994" s="12"/>
    </row>
    <row r="995" ht="12.75" customHeight="1">
      <c r="A995" s="387"/>
      <c r="B995" s="387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388"/>
      <c r="X995" s="388"/>
      <c r="Y995" s="12"/>
      <c r="Z995" s="12"/>
    </row>
    <row r="996" ht="12.75" customHeight="1">
      <c r="A996" s="387"/>
      <c r="B996" s="387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388"/>
      <c r="X996" s="388"/>
      <c r="Y996" s="12"/>
      <c r="Z996" s="12"/>
    </row>
    <row r="997" ht="12.75" customHeight="1">
      <c r="A997" s="387"/>
      <c r="B997" s="387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388"/>
      <c r="X997" s="388"/>
      <c r="Y997" s="12"/>
      <c r="Z997" s="12"/>
    </row>
    <row r="998" ht="12.75" customHeight="1">
      <c r="A998" s="387"/>
      <c r="B998" s="387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388"/>
      <c r="X998" s="388"/>
      <c r="Y998" s="12"/>
      <c r="Z998" s="12"/>
    </row>
    <row r="999" ht="12.75" customHeight="1">
      <c r="A999" s="387"/>
      <c r="B999" s="387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388"/>
      <c r="X999" s="388"/>
      <c r="Y999" s="12"/>
      <c r="Z999" s="12"/>
    </row>
    <row r="1000" ht="12.75" customHeight="1">
      <c r="A1000" s="387"/>
      <c r="B1000" s="387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388"/>
      <c r="X1000" s="388"/>
      <c r="Y1000" s="12"/>
      <c r="Z1000" s="12"/>
    </row>
  </sheetData>
  <mergeCells count="7">
    <mergeCell ref="C3:X3"/>
    <mergeCell ref="A206:A210"/>
    <mergeCell ref="A211:A215"/>
    <mergeCell ref="A216:A220"/>
    <mergeCell ref="A221:A225"/>
    <mergeCell ref="A226:A230"/>
    <mergeCell ref="A231:A235"/>
  </mergeCells>
  <conditionalFormatting sqref="E226:M230 P226:X230">
    <cfRule type="containsText" dxfId="2" priority="1" operator="containsText" text="FALSE">
      <formula>NOT(ISERROR(SEARCH(("FALSE"),(E226))))</formula>
    </cfRule>
  </conditionalFormatting>
  <conditionalFormatting sqref="E226:M230 P226:X230">
    <cfRule type="containsBlanks" dxfId="0" priority="2">
      <formula>LEN(TRIM(E226))=0</formula>
    </cfRule>
  </conditionalFormatting>
  <conditionalFormatting sqref="E231:M235 P231:U235 X231:X235">
    <cfRule type="containsText" dxfId="2" priority="3" operator="containsText" text="FALSE">
      <formula>NOT(ISERROR(SEARCH(("FALSE"),(E231))))</formula>
    </cfRule>
  </conditionalFormatting>
  <conditionalFormatting sqref="E231:M235 P231:U235 X231:X235">
    <cfRule type="containsBlanks" dxfId="0" priority="4">
      <formula>LEN(TRIM(E231))=0</formula>
    </cfRule>
  </conditionalFormatting>
  <conditionalFormatting sqref="V232:W235">
    <cfRule type="containsText" dxfId="2" priority="5" operator="containsText" text="FALSE">
      <formula>NOT(ISERROR(SEARCH(("FALSE"),(V232))))</formula>
    </cfRule>
  </conditionalFormatting>
  <conditionalFormatting sqref="V232:W235">
    <cfRule type="containsBlanks" dxfId="0" priority="6">
      <formula>LEN(TRIM(V232))=0</formula>
    </cfRule>
  </conditionalFormatting>
  <conditionalFormatting sqref="C24 E24:M24 P24:X24">
    <cfRule type="containsText" dxfId="2" priority="7" operator="containsText" text="FALSE">
      <formula>NOT(ISERROR(SEARCH(("FALSE"),(C24))))</formula>
    </cfRule>
  </conditionalFormatting>
  <conditionalFormatting sqref="C24 E24:M24 P24:X24">
    <cfRule type="containsBlanks" dxfId="0" priority="8">
      <formula>LEN(TRIM(C24))=0</formula>
    </cfRule>
  </conditionalFormatting>
  <conditionalFormatting sqref="C6:C23 C25:C205 E6:M23 E25:M225 P6:U15 P16:X23 P25:X225">
    <cfRule type="containsText" dxfId="2" priority="9" operator="containsText" text="FALSE">
      <formula>NOT(ISERROR(SEARCH(("FALSE"),(C6))))</formula>
    </cfRule>
  </conditionalFormatting>
  <conditionalFormatting sqref="C6:C23 C25:C205 E6:M23 E25:M225 P6:U15 P16:X23 P25:X225">
    <cfRule type="containsBlanks" dxfId="0" priority="10">
      <formula>LEN(TRIM(C6))=0</formula>
    </cfRule>
  </conditionalFormatting>
  <conditionalFormatting sqref="V6:X15">
    <cfRule type="containsText" dxfId="2" priority="11" operator="containsText" text="FALSE">
      <formula>NOT(ISERROR(SEARCH(("FALSE"),(V6))))</formula>
    </cfRule>
  </conditionalFormatting>
  <conditionalFormatting sqref="V6:X15">
    <cfRule type="containsBlanks" dxfId="0" priority="12">
      <formula>LEN(TRIM(V6))=0</formula>
    </cfRule>
  </conditionalFormatting>
  <conditionalFormatting sqref="N6:N235">
    <cfRule type="containsText" dxfId="2" priority="13" operator="containsText" text="FALSE">
      <formula>NOT(ISERROR(SEARCH(("FALSE"),(N6))))</formula>
    </cfRule>
  </conditionalFormatting>
  <conditionalFormatting sqref="N6:N235">
    <cfRule type="containsBlanks" dxfId="0" priority="14">
      <formula>LEN(TRIM(N6))=0</formula>
    </cfRule>
  </conditionalFormatting>
  <conditionalFormatting sqref="O6:O235">
    <cfRule type="containsText" dxfId="2" priority="15" operator="containsText" text="FALSE">
      <formula>NOT(ISERROR(SEARCH(("FALSE"),(O6))))</formula>
    </cfRule>
  </conditionalFormatting>
  <conditionalFormatting sqref="O6:O235">
    <cfRule type="containsBlanks" dxfId="0" priority="16">
      <formula>LEN(TRIM(O6))=0</formula>
    </cfRule>
  </conditionalFormatting>
  <conditionalFormatting sqref="V231:W231">
    <cfRule type="containsText" dxfId="2" priority="17" operator="containsText" text="FALSE">
      <formula>NOT(ISERROR(SEARCH(("FALSE"),(V231))))</formula>
    </cfRule>
  </conditionalFormatting>
  <conditionalFormatting sqref="V231:W231">
    <cfRule type="containsBlanks" dxfId="0" priority="18">
      <formula>LEN(TRIM(V231))=0</formula>
    </cfRule>
  </conditionalFormatting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R1000"/>
  <sheetViews>
    <sheetView workbookViewId="0">
      <pane ySplit="18.0" topLeftCell="A19" activePane="bottomLeft" state="frozen"/>
      <selection activeCell="B20" sqref="B20" pane="bottomLeft"/>
    </sheetView>
  </sheetViews>
  <sheetFormatPr customHeight="1" defaultColWidth="12.63" defaultRowHeight="15.0"/>
  <cols>
    <col min="1" max="1" customWidth="true" width="15.13"/>
    <col min="2" max="3" customWidth="true" width="21.5"/>
    <col min="4" max="4" customWidth="true" width="34.13"/>
    <col min="5" max="5" customWidth="true" width="6.13"/>
    <col min="6" max="6" customWidth="true" width="35.5"/>
    <col min="7" max="7" customWidth="true" width="13.13"/>
    <col min="8" max="8" customWidth="true" width="13.63"/>
    <col min="9" max="9" customWidth="true" width="16.5"/>
    <col min="10" max="10" customWidth="true" width="15.63"/>
    <col min="11" max="12" customWidth="true" width="14.63"/>
    <col min="13" max="13" customWidth="true" width="21.5"/>
    <col min="14" max="14" customWidth="true" width="20.88"/>
    <col min="15" max="17" customWidth="true" width="17.63"/>
    <col min="18" max="18" customWidth="true" width="17.5"/>
    <col min="19" max="19" customWidth="true" width="17.63"/>
    <col min="20" max="21" customWidth="true" width="16.38"/>
    <col min="22" max="23" customWidth="true" width="20.88"/>
    <col min="24" max="24" customWidth="true" width="24.63"/>
    <col min="25" max="26" customWidth="true" width="21.88"/>
    <col min="27" max="27" customWidth="true" width="20.38"/>
    <col min="28" max="28" customWidth="true" width="20.88"/>
    <col min="29" max="29" customWidth="true" width="20.38"/>
    <col min="30" max="30" customWidth="true" width="20.88"/>
    <col min="31" max="31" customWidth="true" width="21.38"/>
    <col min="32" max="32" customWidth="true" width="15.5"/>
    <col min="33" max="33" customWidth="true" width="32.0"/>
    <col min="34" max="34" customWidth="true" width="13.88"/>
    <col min="35" max="35" customWidth="true" width="21.13"/>
    <col min="36" max="36" customWidth="true" width="22.13"/>
    <col min="37" max="37" customWidth="true" width="16.0"/>
    <col min="38" max="38" customWidth="true" width="17.0"/>
    <col min="39" max="39" customWidth="true" width="14.63"/>
    <col min="40" max="40" customWidth="true" width="17.0"/>
    <col min="41" max="44" customWidth="true" width="35.88"/>
  </cols>
  <sheetData>
    <row r="1" ht="12.75" customHeight="1">
      <c r="A1" s="134"/>
      <c r="B1" s="134"/>
      <c r="C1" s="134"/>
      <c r="D1" s="12"/>
      <c r="E1" s="12"/>
      <c r="F1" s="12"/>
      <c r="G1" s="12"/>
      <c r="H1" s="12"/>
      <c r="I1" s="12"/>
      <c r="J1" s="12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</row>
    <row r="2" ht="12.75" customHeight="1">
      <c r="A2" s="134"/>
      <c r="B2" s="426" t="s">
        <v>4825</v>
      </c>
      <c r="C2" s="96"/>
      <c r="D2" s="12"/>
      <c r="E2" s="12"/>
      <c r="F2" s="12"/>
      <c r="G2" s="12"/>
      <c r="H2" s="12"/>
      <c r="I2" s="12"/>
      <c r="J2" s="12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</row>
    <row r="3" ht="12.75" customHeight="1">
      <c r="A3" s="134"/>
      <c r="B3" s="306" t="s">
        <v>3936</v>
      </c>
      <c r="C3" s="122" t="s">
        <v>3937</v>
      </c>
      <c r="D3" s="12"/>
      <c r="E3" s="12"/>
      <c r="F3" s="12"/>
      <c r="G3" s="12"/>
      <c r="H3" s="12"/>
      <c r="I3" s="12"/>
      <c r="J3" s="12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</row>
    <row r="4" ht="12.75" customHeight="1">
      <c r="A4" s="134"/>
      <c r="B4" s="307" t="s">
        <v>3957</v>
      </c>
      <c r="C4" s="312" t="s">
        <v>4826</v>
      </c>
      <c r="D4" s="12"/>
      <c r="E4" s="12"/>
      <c r="F4" s="12"/>
      <c r="G4" s="12"/>
      <c r="H4" s="12"/>
      <c r="I4" s="12"/>
      <c r="J4" s="12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34"/>
      <c r="AQ4" s="134"/>
      <c r="AR4" s="134"/>
    </row>
    <row r="5" ht="12.75" customHeight="1">
      <c r="A5" s="134"/>
      <c r="B5" s="307" t="s">
        <v>3959</v>
      </c>
      <c r="C5" s="312" t="s">
        <v>4827</v>
      </c>
      <c r="D5" s="12"/>
      <c r="E5" s="12"/>
      <c r="F5" s="12"/>
      <c r="G5" s="12"/>
      <c r="H5" s="12"/>
      <c r="I5" s="12"/>
      <c r="J5" s="12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</row>
    <row r="6" ht="12.75" customHeight="1">
      <c r="A6" s="134"/>
      <c r="B6" s="307" t="s">
        <v>4828</v>
      </c>
      <c r="C6" s="312" t="s">
        <v>4829</v>
      </c>
      <c r="D6" s="12"/>
      <c r="E6" s="12"/>
      <c r="F6" s="12"/>
      <c r="G6" s="12"/>
      <c r="H6" s="12"/>
      <c r="I6" s="12"/>
      <c r="J6" s="12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  <c r="AA6" s="134"/>
      <c r="AB6" s="134"/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34"/>
      <c r="AQ6" s="134"/>
      <c r="AR6" s="134"/>
    </row>
    <row r="7" ht="12.75" customHeight="1">
      <c r="A7" s="134"/>
      <c r="B7" s="307" t="s">
        <v>4830</v>
      </c>
      <c r="C7" s="312" t="s">
        <v>4831</v>
      </c>
      <c r="D7" s="12"/>
      <c r="E7" s="12"/>
      <c r="F7" s="12"/>
      <c r="G7" s="12"/>
      <c r="H7" s="12"/>
      <c r="I7" s="12"/>
      <c r="J7" s="12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134"/>
      <c r="AP7" s="134"/>
      <c r="AQ7" s="134"/>
      <c r="AR7" s="134"/>
    </row>
    <row r="8" ht="12.75" customHeight="1">
      <c r="A8" s="134"/>
      <c r="B8" s="307" t="s">
        <v>4832</v>
      </c>
      <c r="C8" s="312" t="s">
        <v>4833</v>
      </c>
      <c r="D8" s="12"/>
      <c r="E8" s="12"/>
      <c r="F8" s="12"/>
      <c r="G8" s="12"/>
      <c r="H8" s="12"/>
      <c r="I8" s="12"/>
      <c r="J8" s="12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4"/>
      <c r="AQ8" s="134"/>
      <c r="AR8" s="134"/>
    </row>
    <row r="9" ht="12.75" customHeight="1">
      <c r="A9" s="134"/>
      <c r="B9" s="307" t="s">
        <v>4834</v>
      </c>
      <c r="C9" s="312" t="s">
        <v>4835</v>
      </c>
      <c r="D9" s="12"/>
      <c r="E9" s="12"/>
      <c r="F9" s="12"/>
      <c r="G9" s="12"/>
      <c r="H9" s="12"/>
      <c r="I9" s="12"/>
      <c r="J9" s="12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</row>
    <row r="10" ht="12.75" customHeight="1">
      <c r="A10" s="134"/>
      <c r="B10" s="307" t="s">
        <v>4836</v>
      </c>
      <c r="C10" s="312" t="s">
        <v>4837</v>
      </c>
      <c r="D10" s="12"/>
      <c r="E10" s="12"/>
      <c r="F10" s="12"/>
      <c r="G10" s="12"/>
      <c r="H10" s="12"/>
      <c r="I10" s="12"/>
      <c r="J10" s="12"/>
      <c r="K10" s="134"/>
      <c r="L10" s="134"/>
      <c r="M10" s="134"/>
      <c r="N10" s="1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  <c r="AA10" s="134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</row>
    <row r="11" ht="12.75" customHeight="1">
      <c r="A11" s="134"/>
      <c r="B11" s="309" t="s">
        <v>4838</v>
      </c>
      <c r="C11" s="315" t="s">
        <v>4839</v>
      </c>
      <c r="D11" s="12"/>
      <c r="E11" s="12"/>
      <c r="F11" s="12"/>
      <c r="G11" s="12"/>
      <c r="H11" s="12"/>
      <c r="I11" s="12"/>
      <c r="J11" s="12"/>
      <c r="K11" s="134"/>
      <c r="L11" s="134"/>
      <c r="M11" s="134"/>
      <c r="N11" s="1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  <c r="AA11" s="134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4"/>
      <c r="AQ11" s="134"/>
      <c r="AR11" s="134"/>
    </row>
    <row r="12" ht="12.75" customHeight="1">
      <c r="A12" s="134"/>
      <c r="B12" s="134"/>
      <c r="C12" s="134"/>
      <c r="D12" s="12"/>
      <c r="E12" s="12"/>
      <c r="F12" s="12"/>
      <c r="G12" s="12"/>
      <c r="H12" s="12"/>
      <c r="I12" s="12"/>
      <c r="J12" s="12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</row>
    <row r="13" ht="12.75" customHeight="1">
      <c r="A13" s="134"/>
      <c r="B13" s="134"/>
      <c r="C13" s="134"/>
      <c r="D13" s="12"/>
      <c r="E13" s="12"/>
      <c r="F13" s="12"/>
      <c r="G13" s="12"/>
      <c r="H13" s="12"/>
      <c r="I13" s="12"/>
      <c r="J13" s="12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</row>
    <row r="14" ht="12.75" customHeight="1">
      <c r="A14" s="134"/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</row>
    <row r="15" ht="12.75" customHeight="1">
      <c r="A15" s="134"/>
      <c r="B15" s="427" t="s">
        <v>4840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134"/>
    </row>
    <row r="16" ht="48.0" customHeight="1">
      <c r="A16" s="428"/>
      <c r="B16" s="111" t="s">
        <v>4841</v>
      </c>
      <c r="C16" s="111" t="s">
        <v>4842</v>
      </c>
      <c r="D16" s="111" t="s">
        <v>4843</v>
      </c>
      <c r="E16" s="111" t="s">
        <v>3447</v>
      </c>
      <c r="F16" s="111" t="s">
        <v>3448</v>
      </c>
      <c r="G16" s="111" t="s">
        <v>4844</v>
      </c>
      <c r="H16" s="111" t="s">
        <v>4845</v>
      </c>
      <c r="I16" s="111" t="s">
        <v>4846</v>
      </c>
      <c r="J16" s="111" t="s">
        <v>4847</v>
      </c>
      <c r="K16" s="111" t="s">
        <v>4848</v>
      </c>
      <c r="L16" s="111" t="s">
        <v>4849</v>
      </c>
      <c r="M16" s="111" t="s">
        <v>4850</v>
      </c>
      <c r="N16" s="111" t="s">
        <v>4851</v>
      </c>
      <c r="O16" s="111" t="s">
        <v>4852</v>
      </c>
      <c r="P16" s="111" t="s">
        <v>4853</v>
      </c>
      <c r="Q16" s="111" t="s">
        <v>4854</v>
      </c>
      <c r="R16" s="111" t="s">
        <v>4855</v>
      </c>
      <c r="S16" s="111" t="s">
        <v>4856</v>
      </c>
      <c r="T16" s="111" t="s">
        <v>4857</v>
      </c>
      <c r="U16" s="111" t="s">
        <v>4858</v>
      </c>
      <c r="V16" s="111" t="s">
        <v>4859</v>
      </c>
      <c r="W16" s="111" t="s">
        <v>4860</v>
      </c>
      <c r="X16" s="111" t="s">
        <v>4861</v>
      </c>
      <c r="Y16" s="111" t="s">
        <v>4862</v>
      </c>
      <c r="Z16" s="111" t="s">
        <v>4863</v>
      </c>
      <c r="AA16" s="111" t="s">
        <v>4864</v>
      </c>
      <c r="AB16" s="111" t="s">
        <v>4865</v>
      </c>
      <c r="AC16" s="111" t="s">
        <v>4866</v>
      </c>
      <c r="AD16" s="111" t="s">
        <v>4867</v>
      </c>
      <c r="AE16" s="111" t="s">
        <v>4868</v>
      </c>
      <c r="AF16" s="111" t="s">
        <v>4869</v>
      </c>
      <c r="AG16" s="111" t="s">
        <v>4870</v>
      </c>
      <c r="AH16" s="111" t="s">
        <v>4871</v>
      </c>
      <c r="AI16" s="111" t="s">
        <v>4872</v>
      </c>
      <c r="AJ16" s="111" t="s">
        <v>4873</v>
      </c>
      <c r="AK16" s="111" t="s">
        <v>4874</v>
      </c>
      <c r="AL16" s="111" t="s">
        <v>4875</v>
      </c>
      <c r="AM16" s="111" t="s">
        <v>4876</v>
      </c>
      <c r="AN16" s="111" t="s">
        <v>4877</v>
      </c>
      <c r="AO16" s="111" t="s">
        <v>4878</v>
      </c>
      <c r="AP16" s="111" t="s">
        <v>4879</v>
      </c>
      <c r="AQ16" s="428" t="s">
        <v>3723</v>
      </c>
      <c r="AR16" s="428"/>
    </row>
    <row r="17" ht="12.75" customHeight="1">
      <c r="A17" s="429"/>
      <c r="B17" s="123"/>
      <c r="C17" s="123"/>
      <c r="D17" s="123" t="s">
        <v>4880</v>
      </c>
      <c r="E17" s="123"/>
      <c r="F17" s="123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429"/>
      <c r="AR17" s="429"/>
    </row>
    <row r="18" ht="12.75" customHeight="1">
      <c r="A18" s="134"/>
      <c r="B18" s="430" t="s">
        <v>3340</v>
      </c>
      <c r="C18" s="430" t="s">
        <v>3340</v>
      </c>
      <c r="D18" s="430" t="s">
        <v>4881</v>
      </c>
      <c r="E18" s="430" t="s">
        <v>3668</v>
      </c>
      <c r="F18" s="430" t="s">
        <v>3450</v>
      </c>
      <c r="G18" s="430" t="s">
        <v>3341</v>
      </c>
      <c r="H18" s="430" t="s">
        <v>3534</v>
      </c>
      <c r="I18" s="430" t="s">
        <v>3539</v>
      </c>
      <c r="J18" s="430" t="s">
        <v>3540</v>
      </c>
      <c r="K18" s="430" t="s">
        <v>3538</v>
      </c>
      <c r="L18" s="430" t="s">
        <v>3538</v>
      </c>
      <c r="M18" s="430" t="s">
        <v>4882</v>
      </c>
      <c r="N18" s="430" t="s">
        <v>4883</v>
      </c>
      <c r="O18" s="430" t="s">
        <v>4882</v>
      </c>
      <c r="P18" s="430" t="s">
        <v>4883</v>
      </c>
      <c r="Q18" s="431" t="s">
        <v>4884</v>
      </c>
      <c r="R18" s="431" t="s">
        <v>4884</v>
      </c>
      <c r="S18" s="431" t="s">
        <v>4884</v>
      </c>
      <c r="T18" s="431" t="s">
        <v>4885</v>
      </c>
      <c r="U18" s="431" t="s">
        <v>4886</v>
      </c>
      <c r="V18" s="431" t="s">
        <v>4887</v>
      </c>
      <c r="W18" s="431" t="s">
        <v>4887</v>
      </c>
      <c r="X18" s="431" t="s">
        <v>4888</v>
      </c>
      <c r="Y18" s="431" t="s">
        <v>4888</v>
      </c>
      <c r="Z18" s="431" t="s">
        <v>4889</v>
      </c>
      <c r="AA18" s="432" t="s">
        <v>3441</v>
      </c>
      <c r="AB18" s="432" t="s">
        <v>3441</v>
      </c>
      <c r="AC18" s="432" t="s">
        <v>3442</v>
      </c>
      <c r="AD18" s="432" t="s">
        <v>3548</v>
      </c>
      <c r="AE18" s="432" t="s">
        <v>3546</v>
      </c>
      <c r="AF18" s="432" t="s">
        <v>4890</v>
      </c>
      <c r="AG18" s="432" t="s">
        <v>4891</v>
      </c>
      <c r="AH18" s="430" t="s">
        <v>3538</v>
      </c>
      <c r="AI18" s="430" t="s">
        <v>4882</v>
      </c>
      <c r="AJ18" s="431" t="s">
        <v>4887</v>
      </c>
      <c r="AK18" s="431" t="s">
        <v>4888</v>
      </c>
      <c r="AL18" s="431" t="s">
        <v>4889</v>
      </c>
      <c r="AM18" s="432" t="s">
        <v>3441</v>
      </c>
      <c r="AN18" s="432" t="s">
        <v>3546</v>
      </c>
      <c r="AO18" s="432" t="s">
        <v>4890</v>
      </c>
      <c r="AP18" s="432" t="s">
        <v>4891</v>
      </c>
      <c r="AQ18" s="134"/>
      <c r="AR18" s="134"/>
    </row>
    <row r="19" ht="13.5" customHeight="1">
      <c r="A19" s="134"/>
      <c r="B19" s="433" t="s">
        <v>445</v>
      </c>
      <c r="C19" s="433" t="s">
        <v>445</v>
      </c>
      <c r="D19" s="134" t="s">
        <v>3348</v>
      </c>
      <c r="E19" s="434" t="s">
        <v>1464</v>
      </c>
      <c r="F19" s="433" t="s">
        <v>4892</v>
      </c>
      <c r="G19" s="433" t="s">
        <v>450</v>
      </c>
      <c r="H19" s="433" t="s">
        <v>42</v>
      </c>
      <c r="I19" s="433">
        <v>15.0</v>
      </c>
      <c r="J19" s="433">
        <v>15000.0</v>
      </c>
      <c r="K19" s="433">
        <v>0.75</v>
      </c>
      <c r="L19" s="435">
        <v>0.75</v>
      </c>
      <c r="M19" s="435">
        <f>X19</f>
        <v>1125</v>
      </c>
      <c r="N19" s="433">
        <v>1125.0</v>
      </c>
      <c r="O19" s="435">
        <f>Z19</f>
        <v>13410</v>
      </c>
      <c r="P19" s="433">
        <f>Y19</f>
        <v>1117.5</v>
      </c>
      <c r="Q19" s="435" t="s">
        <v>3389</v>
      </c>
      <c r="R19" s="435" t="s">
        <v>3389</v>
      </c>
      <c r="S19" s="435" t="s">
        <v>3389</v>
      </c>
      <c r="T19" s="435">
        <v>15.0</v>
      </c>
      <c r="U19" s="435">
        <v>15000.0</v>
      </c>
      <c r="V19" s="433">
        <v>0.75</v>
      </c>
      <c r="W19" s="436"/>
      <c r="X19" s="433">
        <v>1125.0</v>
      </c>
      <c r="Y19" s="433">
        <f>SUM(AF19:AF29)</f>
        <v>1117.5</v>
      </c>
      <c r="Z19" s="435">
        <f>SUM(AG19:AG28)</f>
        <v>13410</v>
      </c>
      <c r="AA19" s="433" t="s">
        <v>523</v>
      </c>
      <c r="AB19" s="433" t="s">
        <v>523</v>
      </c>
      <c r="AC19" s="433">
        <v>0.0</v>
      </c>
      <c r="AD19" s="433">
        <v>0.0</v>
      </c>
      <c r="AE19" s="437"/>
      <c r="AF19" s="134"/>
      <c r="AG19" s="433">
        <v>0.0</v>
      </c>
      <c r="AH19" s="433">
        <v>0.75</v>
      </c>
      <c r="AI19" s="435">
        <f>AL19</f>
        <v>13500</v>
      </c>
      <c r="AJ19" s="433">
        <v>0.75</v>
      </c>
      <c r="AK19" s="433">
        <f>1125</f>
        <v>1125</v>
      </c>
      <c r="AL19" s="435">
        <f>13500</f>
        <v>13500</v>
      </c>
      <c r="AM19" s="433" t="s">
        <v>523</v>
      </c>
      <c r="AN19" s="433"/>
      <c r="AO19" s="134"/>
      <c r="AP19" s="433"/>
      <c r="AQ19" s="438"/>
      <c r="AR19" s="134"/>
    </row>
    <row r="20" ht="12.75" customHeight="1">
      <c r="A20" s="134"/>
      <c r="L20" s="193"/>
      <c r="M20" s="193"/>
      <c r="O20" s="193"/>
      <c r="Q20" s="193"/>
      <c r="R20" s="193"/>
      <c r="S20" s="193"/>
      <c r="T20" s="193"/>
      <c r="U20" s="193"/>
      <c r="W20" s="114"/>
      <c r="Z20" s="193"/>
      <c r="AA20" s="433" t="s">
        <v>526</v>
      </c>
      <c r="AB20" s="433" t="s">
        <v>526</v>
      </c>
      <c r="AC20" s="433">
        <v>0.0</v>
      </c>
      <c r="AD20" s="433">
        <v>0.0</v>
      </c>
      <c r="AE20" s="437"/>
      <c r="AF20" s="134"/>
      <c r="AG20" s="433">
        <v>0.0</v>
      </c>
      <c r="AI20" s="193"/>
      <c r="AL20" s="193"/>
      <c r="AM20" s="433" t="s">
        <v>526</v>
      </c>
      <c r="AN20" s="433"/>
      <c r="AO20" s="134"/>
      <c r="AP20" s="433"/>
      <c r="AQ20" s="438"/>
      <c r="AR20" s="134"/>
    </row>
    <row r="21" ht="12.75" customHeight="1">
      <c r="A21" s="134"/>
      <c r="L21" s="193"/>
      <c r="M21" s="193"/>
      <c r="O21" s="193"/>
      <c r="Q21" s="193"/>
      <c r="R21" s="193"/>
      <c r="S21" s="193"/>
      <c r="T21" s="193"/>
      <c r="U21" s="193"/>
      <c r="W21" s="114"/>
      <c r="Z21" s="193"/>
      <c r="AA21" s="433" t="s">
        <v>529</v>
      </c>
      <c r="AB21" s="433" t="s">
        <v>529</v>
      </c>
      <c r="AC21" s="433">
        <v>2.0</v>
      </c>
      <c r="AD21" s="433">
        <v>3000.0</v>
      </c>
      <c r="AE21" s="437"/>
      <c r="AF21" s="433">
        <v>384.0</v>
      </c>
      <c r="AG21" s="433">
        <v>4608.0</v>
      </c>
      <c r="AI21" s="193"/>
      <c r="AL21" s="193"/>
      <c r="AM21" s="433" t="s">
        <v>529</v>
      </c>
      <c r="AN21" s="433">
        <v>1.28</v>
      </c>
      <c r="AO21" s="433">
        <v>384.0</v>
      </c>
      <c r="AP21" s="433">
        <v>4608.0</v>
      </c>
      <c r="AQ21" s="438"/>
      <c r="AR21" s="134">
        <f>SUM(AO19:AO28)</f>
        <v>1117.5</v>
      </c>
    </row>
    <row r="22" ht="12.75" customHeight="1">
      <c r="A22" s="134"/>
      <c r="L22" s="193"/>
      <c r="M22" s="193"/>
      <c r="O22" s="193"/>
      <c r="Q22" s="193"/>
      <c r="R22" s="193"/>
      <c r="S22" s="193"/>
      <c r="T22" s="193"/>
      <c r="U22" s="193"/>
      <c r="W22" s="114"/>
      <c r="Z22" s="193"/>
      <c r="AA22" s="433" t="s">
        <v>532</v>
      </c>
      <c r="AB22" s="433" t="s">
        <v>532</v>
      </c>
      <c r="AC22" s="433">
        <v>1.0</v>
      </c>
      <c r="AD22" s="433">
        <v>1500.0</v>
      </c>
      <c r="AE22" s="437"/>
      <c r="AF22" s="433">
        <v>118.5</v>
      </c>
      <c r="AG22" s="433">
        <v>1422.0</v>
      </c>
      <c r="AI22" s="193"/>
      <c r="AL22" s="193"/>
      <c r="AM22" s="433" t="s">
        <v>532</v>
      </c>
      <c r="AN22" s="433">
        <v>0.79</v>
      </c>
      <c r="AO22" s="433">
        <v>118.5</v>
      </c>
      <c r="AP22" s="433">
        <v>1422.0</v>
      </c>
      <c r="AQ22" s="438"/>
      <c r="AR22" s="134"/>
    </row>
    <row r="23" ht="12.75" customHeight="1">
      <c r="A23" s="134"/>
      <c r="L23" s="193"/>
      <c r="M23" s="193"/>
      <c r="O23" s="193"/>
      <c r="Q23" s="193"/>
      <c r="R23" s="193"/>
      <c r="S23" s="193"/>
      <c r="T23" s="193"/>
      <c r="U23" s="193"/>
      <c r="W23" s="114"/>
      <c r="Z23" s="193"/>
      <c r="AA23" s="433" t="s">
        <v>535</v>
      </c>
      <c r="AB23" s="433" t="s">
        <v>535</v>
      </c>
      <c r="AC23" s="433">
        <v>1.0</v>
      </c>
      <c r="AD23" s="433">
        <v>1500.0</v>
      </c>
      <c r="AE23" s="437"/>
      <c r="AF23" s="433">
        <v>87.0</v>
      </c>
      <c r="AG23" s="433">
        <v>1044.0</v>
      </c>
      <c r="AI23" s="193"/>
      <c r="AL23" s="193"/>
      <c r="AM23" s="433" t="s">
        <v>535</v>
      </c>
      <c r="AN23" s="433">
        <v>0.58</v>
      </c>
      <c r="AO23" s="433">
        <v>87.0</v>
      </c>
      <c r="AP23" s="433">
        <v>1044.0</v>
      </c>
      <c r="AQ23" s="438"/>
      <c r="AR23" s="134"/>
    </row>
    <row r="24" ht="12.75" customHeight="1">
      <c r="A24" s="134"/>
      <c r="L24" s="193"/>
      <c r="M24" s="193"/>
      <c r="O24" s="193"/>
      <c r="Q24" s="193"/>
      <c r="R24" s="193"/>
      <c r="S24" s="193"/>
      <c r="T24" s="193"/>
      <c r="U24" s="193"/>
      <c r="W24" s="114"/>
      <c r="Z24" s="193"/>
      <c r="AA24" s="433" t="s">
        <v>538</v>
      </c>
      <c r="AB24" s="433" t="s">
        <v>538</v>
      </c>
      <c r="AC24" s="433">
        <v>0.0</v>
      </c>
      <c r="AD24" s="433">
        <v>0.0</v>
      </c>
      <c r="AE24" s="437"/>
      <c r="AF24" s="134"/>
      <c r="AG24" s="433">
        <v>0.0</v>
      </c>
      <c r="AI24" s="193"/>
      <c r="AL24" s="193"/>
      <c r="AM24" s="433" t="s">
        <v>538</v>
      </c>
      <c r="AN24" s="433"/>
      <c r="AO24" s="134"/>
      <c r="AP24" s="433"/>
      <c r="AQ24" s="438"/>
      <c r="AR24" s="134"/>
    </row>
    <row r="25" ht="12.75" customHeight="1">
      <c r="A25" s="134"/>
      <c r="L25" s="193"/>
      <c r="M25" s="193"/>
      <c r="O25" s="193"/>
      <c r="Q25" s="193"/>
      <c r="R25" s="193"/>
      <c r="S25" s="193"/>
      <c r="T25" s="193"/>
      <c r="U25" s="193"/>
      <c r="W25" s="114"/>
      <c r="Z25" s="193"/>
      <c r="AA25" s="433" t="s">
        <v>541</v>
      </c>
      <c r="AB25" s="433" t="s">
        <v>541</v>
      </c>
      <c r="AC25" s="433">
        <v>0.0</v>
      </c>
      <c r="AD25" s="433">
        <v>0.0</v>
      </c>
      <c r="AE25" s="437"/>
      <c r="AF25" s="134"/>
      <c r="AG25" s="433">
        <v>0.0</v>
      </c>
      <c r="AI25" s="193"/>
      <c r="AL25" s="193"/>
      <c r="AM25" s="433" t="s">
        <v>541</v>
      </c>
      <c r="AN25" s="433"/>
      <c r="AO25" s="134"/>
      <c r="AP25" s="433"/>
      <c r="AQ25" s="438"/>
      <c r="AR25" s="134"/>
    </row>
    <row r="26" ht="12.75" customHeight="1">
      <c r="A26" s="134"/>
      <c r="L26" s="193"/>
      <c r="M26" s="193"/>
      <c r="O26" s="193"/>
      <c r="Q26" s="193"/>
      <c r="R26" s="193"/>
      <c r="S26" s="193"/>
      <c r="T26" s="193"/>
      <c r="U26" s="193"/>
      <c r="W26" s="114"/>
      <c r="Z26" s="193"/>
      <c r="AA26" s="433" t="s">
        <v>544</v>
      </c>
      <c r="AB26" s="433" t="s">
        <v>544</v>
      </c>
      <c r="AC26" s="433">
        <v>2.0</v>
      </c>
      <c r="AD26" s="433">
        <v>3000.0</v>
      </c>
      <c r="AE26" s="437"/>
      <c r="AF26" s="433">
        <v>126.0</v>
      </c>
      <c r="AG26" s="433">
        <v>1512.0</v>
      </c>
      <c r="AI26" s="193"/>
      <c r="AL26" s="193"/>
      <c r="AM26" s="433" t="s">
        <v>544</v>
      </c>
      <c r="AN26" s="433">
        <v>0.42</v>
      </c>
      <c r="AO26" s="433">
        <v>126.0</v>
      </c>
      <c r="AP26" s="433">
        <v>1512.0</v>
      </c>
      <c r="AQ26" s="438"/>
      <c r="AR26" s="134"/>
    </row>
    <row r="27" ht="12.75" customHeight="1">
      <c r="A27" s="134"/>
      <c r="L27" s="193"/>
      <c r="M27" s="193"/>
      <c r="O27" s="193"/>
      <c r="Q27" s="193"/>
      <c r="R27" s="193"/>
      <c r="S27" s="193"/>
      <c r="T27" s="193"/>
      <c r="U27" s="193"/>
      <c r="W27" s="114"/>
      <c r="Z27" s="193"/>
      <c r="AA27" s="433" t="s">
        <v>547</v>
      </c>
      <c r="AB27" s="433" t="s">
        <v>547</v>
      </c>
      <c r="AC27" s="433">
        <v>0.0</v>
      </c>
      <c r="AD27" s="433">
        <v>0.0</v>
      </c>
      <c r="AE27" s="437"/>
      <c r="AF27" s="134"/>
      <c r="AG27" s="433">
        <v>0.0</v>
      </c>
      <c r="AI27" s="193"/>
      <c r="AL27" s="193"/>
      <c r="AM27" s="433" t="s">
        <v>547</v>
      </c>
      <c r="AN27" s="433"/>
      <c r="AO27" s="134"/>
      <c r="AP27" s="433"/>
      <c r="AQ27" s="438"/>
      <c r="AR27" s="134"/>
    </row>
    <row r="28" ht="12.75" customHeight="1">
      <c r="A28" s="134"/>
      <c r="L28" s="207"/>
      <c r="M28" s="207"/>
      <c r="O28" s="207"/>
      <c r="Q28" s="207"/>
      <c r="R28" s="207"/>
      <c r="S28" s="207"/>
      <c r="T28" s="207"/>
      <c r="U28" s="207"/>
      <c r="W28" s="205"/>
      <c r="Z28" s="207"/>
      <c r="AA28" s="439" t="s">
        <v>550</v>
      </c>
      <c r="AB28" s="439" t="s">
        <v>550</v>
      </c>
      <c r="AC28" s="433">
        <v>4.0</v>
      </c>
      <c r="AD28" s="433">
        <v>6000.0</v>
      </c>
      <c r="AE28" s="437"/>
      <c r="AF28" s="433">
        <v>402.0</v>
      </c>
      <c r="AG28" s="433">
        <v>4824.0</v>
      </c>
      <c r="AI28" s="207"/>
      <c r="AL28" s="207"/>
      <c r="AM28" s="439" t="s">
        <v>550</v>
      </c>
      <c r="AN28" s="433">
        <v>0.67</v>
      </c>
      <c r="AO28" s="433">
        <v>402.0</v>
      </c>
      <c r="AP28" s="433">
        <v>4824.0</v>
      </c>
      <c r="AQ28" s="438"/>
      <c r="AR28" s="134"/>
    </row>
    <row r="29" ht="13.5" customHeight="1">
      <c r="A29" s="134"/>
      <c r="B29" s="433" t="s">
        <v>445</v>
      </c>
      <c r="C29" s="433" t="s">
        <v>445</v>
      </c>
      <c r="D29" s="134" t="s">
        <v>3348</v>
      </c>
      <c r="E29" s="134">
        <v>2.0</v>
      </c>
      <c r="F29" s="433" t="s">
        <v>4893</v>
      </c>
      <c r="G29" s="433" t="s">
        <v>450</v>
      </c>
      <c r="H29" s="433" t="s">
        <v>42</v>
      </c>
      <c r="I29" s="433">
        <v>15.0</v>
      </c>
      <c r="J29" s="433">
        <v>15000.0</v>
      </c>
      <c r="K29" s="440">
        <v>0.75</v>
      </c>
      <c r="L29" s="440">
        <v>1.03</v>
      </c>
      <c r="M29" s="435">
        <v>13500.0</v>
      </c>
      <c r="N29" s="433">
        <v>1125.0</v>
      </c>
      <c r="O29" s="435"/>
      <c r="P29" s="433"/>
      <c r="Q29" s="435" t="s">
        <v>3389</v>
      </c>
      <c r="R29" s="435" t="s">
        <v>3389</v>
      </c>
      <c r="S29" s="435" t="s">
        <v>3389</v>
      </c>
      <c r="T29" s="435">
        <v>15.0</v>
      </c>
      <c r="U29" s="435">
        <v>15000.0</v>
      </c>
      <c r="V29" s="436"/>
      <c r="W29" s="436"/>
      <c r="X29" s="433">
        <v>1125.0</v>
      </c>
      <c r="Y29" s="433">
        <v>1125.0</v>
      </c>
      <c r="Z29" s="435">
        <v>13500.0</v>
      </c>
      <c r="AA29" s="433" t="s">
        <v>523</v>
      </c>
      <c r="AB29" s="433" t="s">
        <v>523</v>
      </c>
      <c r="AC29" s="433">
        <v>0.0</v>
      </c>
      <c r="AD29" s="433">
        <v>0.0</v>
      </c>
      <c r="AE29" s="437"/>
      <c r="AF29" s="134"/>
      <c r="AG29" s="433">
        <v>0.0</v>
      </c>
      <c r="AH29" s="440">
        <v>1.03</v>
      </c>
      <c r="AI29" s="441">
        <f>AL29</f>
        <v>18540</v>
      </c>
      <c r="AJ29" s="442">
        <v>1.03</v>
      </c>
      <c r="AK29" s="231">
        <v>1545.0</v>
      </c>
      <c r="AL29" s="441">
        <v>18540.0</v>
      </c>
      <c r="AM29" s="231" t="s">
        <v>523</v>
      </c>
      <c r="AN29" s="376"/>
      <c r="AO29" s="134"/>
      <c r="AP29" s="134"/>
      <c r="AQ29" s="134"/>
      <c r="AR29" s="134"/>
    </row>
    <row r="30" ht="12.75" customHeight="1">
      <c r="A30" s="134"/>
      <c r="K30" s="114"/>
      <c r="L30" s="114"/>
      <c r="M30" s="193"/>
      <c r="O30" s="193"/>
      <c r="Q30" s="193"/>
      <c r="R30" s="193"/>
      <c r="S30" s="193"/>
      <c r="T30" s="193"/>
      <c r="U30" s="193"/>
      <c r="V30" s="114"/>
      <c r="W30" s="114"/>
      <c r="Z30" s="193"/>
      <c r="AA30" s="433" t="s">
        <v>526</v>
      </c>
      <c r="AB30" s="433" t="s">
        <v>526</v>
      </c>
      <c r="AC30" s="433">
        <v>0.0</v>
      </c>
      <c r="AD30" s="433">
        <v>0.0</v>
      </c>
      <c r="AE30" s="437"/>
      <c r="AF30" s="134"/>
      <c r="AG30" s="433">
        <v>0.0</v>
      </c>
      <c r="AH30" s="114"/>
      <c r="AI30" s="193"/>
      <c r="AJ30" s="114"/>
      <c r="AL30" s="193"/>
      <c r="AM30" s="231" t="s">
        <v>526</v>
      </c>
      <c r="AN30" s="376"/>
      <c r="AO30" s="134"/>
      <c r="AP30" s="134"/>
      <c r="AQ30" s="134"/>
      <c r="AR30" s="134"/>
    </row>
    <row r="31" ht="12.75" customHeight="1">
      <c r="A31" s="134"/>
      <c r="K31" s="114"/>
      <c r="L31" s="114"/>
      <c r="M31" s="193"/>
      <c r="O31" s="193"/>
      <c r="Q31" s="193"/>
      <c r="R31" s="193"/>
      <c r="S31" s="193"/>
      <c r="T31" s="193"/>
      <c r="U31" s="193"/>
      <c r="V31" s="114"/>
      <c r="W31" s="114"/>
      <c r="Z31" s="193"/>
      <c r="AA31" s="433" t="s">
        <v>529</v>
      </c>
      <c r="AB31" s="433" t="s">
        <v>529</v>
      </c>
      <c r="AC31" s="433">
        <v>2.0</v>
      </c>
      <c r="AD31" s="433">
        <v>3000.0</v>
      </c>
      <c r="AE31" s="437"/>
      <c r="AF31" s="433">
        <v>384.0</v>
      </c>
      <c r="AG31" s="433">
        <v>4608.0</v>
      </c>
      <c r="AH31" s="114"/>
      <c r="AI31" s="193"/>
      <c r="AJ31" s="114"/>
      <c r="AL31" s="193"/>
      <c r="AM31" s="231" t="s">
        <v>529</v>
      </c>
      <c r="AN31" s="376">
        <v>1.76</v>
      </c>
      <c r="AO31" s="231">
        <v>528.0</v>
      </c>
      <c r="AP31" s="231">
        <v>6336.0</v>
      </c>
      <c r="AQ31" s="134"/>
      <c r="AR31" s="134"/>
    </row>
    <row r="32" ht="12.75" customHeight="1">
      <c r="A32" s="134"/>
      <c r="K32" s="114"/>
      <c r="L32" s="114"/>
      <c r="M32" s="193"/>
      <c r="O32" s="193"/>
      <c r="Q32" s="193"/>
      <c r="R32" s="193"/>
      <c r="S32" s="193"/>
      <c r="T32" s="193"/>
      <c r="U32" s="193"/>
      <c r="V32" s="114"/>
      <c r="W32" s="114"/>
      <c r="Z32" s="193"/>
      <c r="AA32" s="433" t="s">
        <v>532</v>
      </c>
      <c r="AB32" s="433" t="s">
        <v>532</v>
      </c>
      <c r="AC32" s="433">
        <v>1.0</v>
      </c>
      <c r="AD32" s="433">
        <v>1500.0</v>
      </c>
      <c r="AE32" s="437"/>
      <c r="AF32" s="433">
        <v>118.5</v>
      </c>
      <c r="AG32" s="433">
        <v>1422.0</v>
      </c>
      <c r="AH32" s="114"/>
      <c r="AI32" s="193"/>
      <c r="AJ32" s="114"/>
      <c r="AL32" s="193"/>
      <c r="AM32" s="231" t="s">
        <v>532</v>
      </c>
      <c r="AN32" s="376">
        <v>1.08</v>
      </c>
      <c r="AO32" s="231">
        <v>162.0</v>
      </c>
      <c r="AP32" s="231">
        <v>1944.0</v>
      </c>
      <c r="AQ32" s="134"/>
      <c r="AR32" s="134"/>
    </row>
    <row r="33" ht="12.75" customHeight="1">
      <c r="A33" s="134"/>
      <c r="K33" s="114"/>
      <c r="L33" s="114"/>
      <c r="M33" s="193"/>
      <c r="O33" s="193"/>
      <c r="Q33" s="193"/>
      <c r="R33" s="193"/>
      <c r="S33" s="193"/>
      <c r="T33" s="193"/>
      <c r="U33" s="193"/>
      <c r="V33" s="114"/>
      <c r="W33" s="114"/>
      <c r="Z33" s="193"/>
      <c r="AA33" s="433" t="s">
        <v>535</v>
      </c>
      <c r="AB33" s="433" t="s">
        <v>535</v>
      </c>
      <c r="AC33" s="433">
        <v>1.0</v>
      </c>
      <c r="AD33" s="433">
        <v>1500.0</v>
      </c>
      <c r="AE33" s="437"/>
      <c r="AF33" s="433">
        <v>87.0</v>
      </c>
      <c r="AG33" s="433">
        <v>1044.0</v>
      </c>
      <c r="AH33" s="114"/>
      <c r="AI33" s="193"/>
      <c r="AJ33" s="114"/>
      <c r="AL33" s="193"/>
      <c r="AM33" s="231" t="s">
        <v>535</v>
      </c>
      <c r="AN33" s="376">
        <v>0.8</v>
      </c>
      <c r="AO33" s="231">
        <v>120.0</v>
      </c>
      <c r="AP33" s="231">
        <v>1440.0</v>
      </c>
      <c r="AQ33" s="134"/>
      <c r="AR33" s="134"/>
    </row>
    <row r="34" ht="12.75" customHeight="1">
      <c r="A34" s="134"/>
      <c r="K34" s="114"/>
      <c r="L34" s="114"/>
      <c r="M34" s="193"/>
      <c r="O34" s="193"/>
      <c r="Q34" s="193"/>
      <c r="R34" s="193"/>
      <c r="S34" s="193"/>
      <c r="T34" s="193"/>
      <c r="U34" s="193"/>
      <c r="V34" s="114"/>
      <c r="W34" s="114"/>
      <c r="Z34" s="193"/>
      <c r="AA34" s="433" t="s">
        <v>538</v>
      </c>
      <c r="AB34" s="433" t="s">
        <v>538</v>
      </c>
      <c r="AC34" s="433">
        <v>0.0</v>
      </c>
      <c r="AD34" s="433">
        <v>0.0</v>
      </c>
      <c r="AE34" s="437"/>
      <c r="AF34" s="134"/>
      <c r="AG34" s="433">
        <v>0.0</v>
      </c>
      <c r="AH34" s="114"/>
      <c r="AI34" s="193"/>
      <c r="AJ34" s="114"/>
      <c r="AL34" s="193"/>
      <c r="AM34" s="231" t="s">
        <v>538</v>
      </c>
      <c r="AN34" s="443"/>
      <c r="AO34" s="134"/>
      <c r="AP34" s="134"/>
      <c r="AQ34" s="134"/>
      <c r="AR34" s="134"/>
    </row>
    <row r="35" ht="12.75" customHeight="1">
      <c r="A35" s="134"/>
      <c r="K35" s="114"/>
      <c r="L35" s="114"/>
      <c r="M35" s="193"/>
      <c r="O35" s="193"/>
      <c r="Q35" s="193"/>
      <c r="R35" s="193"/>
      <c r="S35" s="193"/>
      <c r="T35" s="193"/>
      <c r="U35" s="193"/>
      <c r="V35" s="114"/>
      <c r="W35" s="114"/>
      <c r="Z35" s="193"/>
      <c r="AA35" s="433" t="s">
        <v>541</v>
      </c>
      <c r="AB35" s="433" t="s">
        <v>541</v>
      </c>
      <c r="AC35" s="433">
        <v>0.0</v>
      </c>
      <c r="AD35" s="433">
        <v>0.0</v>
      </c>
      <c r="AE35" s="437"/>
      <c r="AF35" s="134"/>
      <c r="AG35" s="433">
        <v>0.0</v>
      </c>
      <c r="AH35" s="114"/>
      <c r="AI35" s="193"/>
      <c r="AJ35" s="114"/>
      <c r="AL35" s="193"/>
      <c r="AM35" s="231" t="s">
        <v>541</v>
      </c>
      <c r="AN35" s="443"/>
      <c r="AO35" s="134"/>
      <c r="AP35" s="134"/>
      <c r="AQ35" s="134"/>
      <c r="AR35" s="134"/>
    </row>
    <row r="36" ht="12.75" customHeight="1">
      <c r="A36" s="134"/>
      <c r="K36" s="114"/>
      <c r="L36" s="114"/>
      <c r="M36" s="193"/>
      <c r="O36" s="193"/>
      <c r="Q36" s="193"/>
      <c r="R36" s="193"/>
      <c r="S36" s="193"/>
      <c r="T36" s="193"/>
      <c r="U36" s="193"/>
      <c r="V36" s="114"/>
      <c r="W36" s="114"/>
      <c r="Z36" s="193"/>
      <c r="AA36" s="433" t="s">
        <v>544</v>
      </c>
      <c r="AB36" s="433" t="s">
        <v>544</v>
      </c>
      <c r="AC36" s="433">
        <v>2.0</v>
      </c>
      <c r="AD36" s="433">
        <v>3000.0</v>
      </c>
      <c r="AE36" s="437"/>
      <c r="AF36" s="433">
        <v>126.0</v>
      </c>
      <c r="AG36" s="433">
        <v>1512.0</v>
      </c>
      <c r="AH36" s="114"/>
      <c r="AI36" s="193"/>
      <c r="AJ36" s="114"/>
      <c r="AL36" s="193"/>
      <c r="AM36" s="231" t="s">
        <v>544</v>
      </c>
      <c r="AN36" s="376">
        <v>0.58</v>
      </c>
      <c r="AO36" s="231">
        <v>174.0</v>
      </c>
      <c r="AP36" s="231">
        <v>2088.0</v>
      </c>
      <c r="AQ36" s="134"/>
      <c r="AR36" s="134"/>
    </row>
    <row r="37" ht="12.75" customHeight="1">
      <c r="A37" s="134"/>
      <c r="K37" s="114"/>
      <c r="L37" s="114"/>
      <c r="M37" s="193"/>
      <c r="O37" s="193"/>
      <c r="Q37" s="193"/>
      <c r="R37" s="193"/>
      <c r="S37" s="193"/>
      <c r="T37" s="193"/>
      <c r="U37" s="193"/>
      <c r="V37" s="114"/>
      <c r="W37" s="114"/>
      <c r="Z37" s="193"/>
      <c r="AA37" s="433" t="s">
        <v>547</v>
      </c>
      <c r="AB37" s="433" t="s">
        <v>547</v>
      </c>
      <c r="AC37" s="433">
        <v>0.0</v>
      </c>
      <c r="AD37" s="433">
        <v>0.0</v>
      </c>
      <c r="AE37" s="437"/>
      <c r="AF37" s="134"/>
      <c r="AG37" s="433">
        <v>0.0</v>
      </c>
      <c r="AH37" s="114"/>
      <c r="AI37" s="193"/>
      <c r="AJ37" s="114"/>
      <c r="AL37" s="193"/>
      <c r="AM37" s="231" t="s">
        <v>547</v>
      </c>
      <c r="AN37" s="443"/>
      <c r="AO37" s="134"/>
      <c r="AP37" s="134"/>
      <c r="AQ37" s="134"/>
      <c r="AR37" s="134"/>
    </row>
    <row r="38" ht="12.75" customHeight="1">
      <c r="A38" s="134"/>
      <c r="K38" s="205"/>
      <c r="L38" s="205"/>
      <c r="M38" s="207"/>
      <c r="O38" s="207"/>
      <c r="Q38" s="207"/>
      <c r="R38" s="207"/>
      <c r="S38" s="207"/>
      <c r="T38" s="207"/>
      <c r="U38" s="207"/>
      <c r="V38" s="205"/>
      <c r="W38" s="205"/>
      <c r="Z38" s="207"/>
      <c r="AA38" s="433" t="s">
        <v>550</v>
      </c>
      <c r="AB38" s="433" t="s">
        <v>550</v>
      </c>
      <c r="AC38" s="433">
        <v>4.0</v>
      </c>
      <c r="AD38" s="433">
        <v>6000.0</v>
      </c>
      <c r="AE38" s="437"/>
      <c r="AF38" s="433">
        <v>402.0</v>
      </c>
      <c r="AG38" s="433">
        <v>4824.0</v>
      </c>
      <c r="AH38" s="205"/>
      <c r="AI38" s="207"/>
      <c r="AJ38" s="205"/>
      <c r="AL38" s="207"/>
      <c r="AM38" s="231" t="s">
        <v>550</v>
      </c>
      <c r="AN38" s="376">
        <v>0.92</v>
      </c>
      <c r="AO38" s="231">
        <v>552.0</v>
      </c>
      <c r="AP38" s="231">
        <v>6624.0</v>
      </c>
      <c r="AQ38" s="134"/>
      <c r="AR38" s="134"/>
    </row>
    <row r="39" ht="13.5" customHeight="1">
      <c r="A39" s="134"/>
      <c r="B39" s="433" t="s">
        <v>445</v>
      </c>
      <c r="C39" s="433" t="s">
        <v>445</v>
      </c>
      <c r="D39" s="134" t="s">
        <v>3348</v>
      </c>
      <c r="E39" s="134">
        <v>3.0</v>
      </c>
      <c r="F39" s="433" t="s">
        <v>4894</v>
      </c>
      <c r="G39" s="433" t="s">
        <v>450</v>
      </c>
      <c r="H39" s="433" t="s">
        <v>42</v>
      </c>
      <c r="I39" s="433">
        <v>15.0</v>
      </c>
      <c r="J39" s="433">
        <v>15000.0</v>
      </c>
      <c r="K39" s="433"/>
      <c r="L39" s="433"/>
      <c r="M39" s="435">
        <v>13500.0</v>
      </c>
      <c r="N39" s="433">
        <v>1125.0</v>
      </c>
      <c r="O39" s="435"/>
      <c r="P39" s="433"/>
      <c r="Q39" s="435" t="s">
        <v>3389</v>
      </c>
      <c r="R39" s="435" t="s">
        <v>3389</v>
      </c>
      <c r="S39" s="435" t="s">
        <v>3389</v>
      </c>
      <c r="T39" s="435">
        <v>15.0</v>
      </c>
      <c r="U39" s="435">
        <v>15000.0</v>
      </c>
      <c r="V39" s="436"/>
      <c r="W39" s="436"/>
      <c r="X39" s="433">
        <v>1125.0</v>
      </c>
      <c r="Y39" s="433">
        <v>1125.0</v>
      </c>
      <c r="Z39" s="435">
        <v>14040.0</v>
      </c>
      <c r="AA39" s="433" t="s">
        <v>523</v>
      </c>
      <c r="AB39" s="433" t="s">
        <v>523</v>
      </c>
      <c r="AC39" s="433">
        <v>0.0</v>
      </c>
      <c r="AD39" s="433">
        <v>0.0</v>
      </c>
      <c r="AE39" s="433"/>
      <c r="AF39" s="134"/>
      <c r="AG39" s="433">
        <v>0.0</v>
      </c>
      <c r="AH39" s="440">
        <v>0.78</v>
      </c>
      <c r="AI39" s="441">
        <v>14040.0</v>
      </c>
      <c r="AJ39" s="442">
        <v>0.78</v>
      </c>
      <c r="AK39" s="231">
        <v>1170.0</v>
      </c>
      <c r="AL39" s="441">
        <v>14040.0</v>
      </c>
      <c r="AM39" s="231" t="s">
        <v>523</v>
      </c>
      <c r="AN39" s="134"/>
      <c r="AO39" s="134"/>
      <c r="AP39" s="134"/>
      <c r="AQ39" s="134"/>
      <c r="AR39" s="134"/>
    </row>
    <row r="40" ht="12.75" customHeight="1">
      <c r="A40" s="134"/>
      <c r="M40" s="193"/>
      <c r="O40" s="193"/>
      <c r="Q40" s="193"/>
      <c r="R40" s="193"/>
      <c r="S40" s="193"/>
      <c r="T40" s="193"/>
      <c r="U40" s="193"/>
      <c r="V40" s="114"/>
      <c r="W40" s="114"/>
      <c r="Z40" s="193"/>
      <c r="AA40" s="433" t="s">
        <v>526</v>
      </c>
      <c r="AB40" s="433" t="s">
        <v>526</v>
      </c>
      <c r="AC40" s="433">
        <v>0.0</v>
      </c>
      <c r="AD40" s="433">
        <v>0.0</v>
      </c>
      <c r="AE40" s="433"/>
      <c r="AF40" s="134"/>
      <c r="AG40" s="433">
        <v>0.0</v>
      </c>
      <c r="AH40" s="114"/>
      <c r="AI40" s="193"/>
      <c r="AJ40" s="114"/>
      <c r="AL40" s="193"/>
      <c r="AM40" s="231" t="s">
        <v>526</v>
      </c>
      <c r="AN40" s="134"/>
      <c r="AO40" s="134"/>
      <c r="AP40" s="134"/>
      <c r="AQ40" s="134"/>
      <c r="AR40" s="134"/>
    </row>
    <row r="41" ht="12.75" customHeight="1">
      <c r="A41" s="134"/>
      <c r="M41" s="193"/>
      <c r="O41" s="193"/>
      <c r="Q41" s="193"/>
      <c r="R41" s="193"/>
      <c r="S41" s="193"/>
      <c r="T41" s="193"/>
      <c r="U41" s="193"/>
      <c r="V41" s="114"/>
      <c r="W41" s="114"/>
      <c r="Z41" s="193"/>
      <c r="AA41" s="433" t="s">
        <v>529</v>
      </c>
      <c r="AB41" s="433" t="s">
        <v>529</v>
      </c>
      <c r="AC41" s="433">
        <v>2.0</v>
      </c>
      <c r="AD41" s="433">
        <v>3000.0</v>
      </c>
      <c r="AE41" s="433">
        <v>1.28</v>
      </c>
      <c r="AF41" s="433">
        <v>384.0</v>
      </c>
      <c r="AG41" s="433">
        <v>4608.0</v>
      </c>
      <c r="AH41" s="114"/>
      <c r="AI41" s="193"/>
      <c r="AJ41" s="114"/>
      <c r="AL41" s="193"/>
      <c r="AM41" s="231" t="s">
        <v>529</v>
      </c>
      <c r="AN41" s="134">
        <v>1.28</v>
      </c>
      <c r="AO41" s="231">
        <v>384.0</v>
      </c>
      <c r="AP41" s="231">
        <v>4608.0</v>
      </c>
      <c r="AQ41" s="134"/>
      <c r="AR41" s="134"/>
    </row>
    <row r="42" ht="12.75" customHeight="1">
      <c r="A42" s="134"/>
      <c r="M42" s="193"/>
      <c r="O42" s="193"/>
      <c r="Q42" s="193"/>
      <c r="R42" s="193"/>
      <c r="S42" s="193"/>
      <c r="T42" s="193"/>
      <c r="U42" s="193"/>
      <c r="V42" s="114"/>
      <c r="W42" s="114"/>
      <c r="Z42" s="193"/>
      <c r="AA42" s="433" t="s">
        <v>532</v>
      </c>
      <c r="AB42" s="433" t="s">
        <v>532</v>
      </c>
      <c r="AC42" s="433">
        <v>1.0</v>
      </c>
      <c r="AD42" s="433">
        <v>1500.0</v>
      </c>
      <c r="AE42" s="433">
        <v>0.79</v>
      </c>
      <c r="AF42" s="433">
        <v>118.5</v>
      </c>
      <c r="AG42" s="433">
        <v>1422.0</v>
      </c>
      <c r="AH42" s="114"/>
      <c r="AI42" s="193"/>
      <c r="AJ42" s="114"/>
      <c r="AL42" s="193"/>
      <c r="AM42" s="231" t="s">
        <v>532</v>
      </c>
      <c r="AN42" s="134">
        <v>0.79</v>
      </c>
      <c r="AO42" s="231">
        <v>118.5</v>
      </c>
      <c r="AP42" s="231">
        <v>1422.0</v>
      </c>
      <c r="AQ42" s="134"/>
      <c r="AR42" s="134"/>
    </row>
    <row r="43" ht="12.75" customHeight="1">
      <c r="A43" s="134"/>
      <c r="M43" s="193"/>
      <c r="O43" s="193"/>
      <c r="Q43" s="193"/>
      <c r="R43" s="193"/>
      <c r="S43" s="193"/>
      <c r="T43" s="193"/>
      <c r="U43" s="193"/>
      <c r="V43" s="114"/>
      <c r="W43" s="114"/>
      <c r="Z43" s="193"/>
      <c r="AA43" s="433" t="s">
        <v>535</v>
      </c>
      <c r="AB43" s="433" t="s">
        <v>535</v>
      </c>
      <c r="AC43" s="433">
        <v>1.0</v>
      </c>
      <c r="AD43" s="433">
        <v>1500.0</v>
      </c>
      <c r="AE43" s="444">
        <v>0.89</v>
      </c>
      <c r="AF43" s="433">
        <v>87.0</v>
      </c>
      <c r="AG43" s="433">
        <v>1044.0</v>
      </c>
      <c r="AH43" s="114"/>
      <c r="AI43" s="193"/>
      <c r="AJ43" s="114"/>
      <c r="AL43" s="193"/>
      <c r="AM43" s="231" t="s">
        <v>535</v>
      </c>
      <c r="AN43" s="376">
        <v>0.89</v>
      </c>
      <c r="AO43" s="231">
        <v>133.5</v>
      </c>
      <c r="AP43" s="231">
        <v>1602.0</v>
      </c>
      <c r="AQ43" s="134"/>
      <c r="AR43" s="134"/>
    </row>
    <row r="44" ht="12.75" customHeight="1">
      <c r="A44" s="134"/>
      <c r="M44" s="193"/>
      <c r="O44" s="193"/>
      <c r="Q44" s="193"/>
      <c r="R44" s="193"/>
      <c r="S44" s="193"/>
      <c r="T44" s="193"/>
      <c r="U44" s="193"/>
      <c r="V44" s="114"/>
      <c r="W44" s="114"/>
      <c r="Z44" s="193"/>
      <c r="AA44" s="433" t="s">
        <v>538</v>
      </c>
      <c r="AB44" s="433" t="s">
        <v>538</v>
      </c>
      <c r="AC44" s="433">
        <v>0.0</v>
      </c>
      <c r="AD44" s="433">
        <v>0.0</v>
      </c>
      <c r="AE44" s="433"/>
      <c r="AF44" s="134"/>
      <c r="AG44" s="433">
        <v>0.0</v>
      </c>
      <c r="AH44" s="114"/>
      <c r="AI44" s="193"/>
      <c r="AJ44" s="114"/>
      <c r="AL44" s="193"/>
      <c r="AM44" s="231" t="s">
        <v>538</v>
      </c>
      <c r="AN44" s="231"/>
      <c r="AO44" s="134"/>
      <c r="AP44" s="134"/>
      <c r="AQ44" s="134"/>
      <c r="AR44" s="134"/>
    </row>
    <row r="45" ht="12.75" customHeight="1">
      <c r="A45" s="134"/>
      <c r="M45" s="193"/>
      <c r="O45" s="193"/>
      <c r="Q45" s="193"/>
      <c r="R45" s="193"/>
      <c r="S45" s="193"/>
      <c r="T45" s="193"/>
      <c r="U45" s="193"/>
      <c r="V45" s="114"/>
      <c r="W45" s="114"/>
      <c r="Z45" s="193"/>
      <c r="AA45" s="433" t="s">
        <v>541</v>
      </c>
      <c r="AB45" s="433" t="s">
        <v>541</v>
      </c>
      <c r="AC45" s="433">
        <v>0.0</v>
      </c>
      <c r="AD45" s="433">
        <v>0.0</v>
      </c>
      <c r="AE45" s="433"/>
      <c r="AF45" s="134"/>
      <c r="AG45" s="433">
        <v>0.0</v>
      </c>
      <c r="AH45" s="114"/>
      <c r="AI45" s="193"/>
      <c r="AJ45" s="114"/>
      <c r="AL45" s="193"/>
      <c r="AM45" s="231" t="s">
        <v>541</v>
      </c>
      <c r="AN45" s="231"/>
      <c r="AO45" s="134"/>
      <c r="AP45" s="134"/>
      <c r="AQ45" s="134"/>
      <c r="AR45" s="134"/>
    </row>
    <row r="46" ht="12.75" customHeight="1">
      <c r="A46" s="134"/>
      <c r="M46" s="193"/>
      <c r="O46" s="193"/>
      <c r="Q46" s="193"/>
      <c r="R46" s="193"/>
      <c r="S46" s="193"/>
      <c r="T46" s="193"/>
      <c r="U46" s="193"/>
      <c r="V46" s="114"/>
      <c r="W46" s="114"/>
      <c r="Z46" s="193"/>
      <c r="AA46" s="433" t="s">
        <v>544</v>
      </c>
      <c r="AB46" s="433" t="s">
        <v>544</v>
      </c>
      <c r="AC46" s="433">
        <v>2.0</v>
      </c>
      <c r="AD46" s="433">
        <v>3000.0</v>
      </c>
      <c r="AE46" s="433">
        <v>0.42</v>
      </c>
      <c r="AF46" s="433">
        <v>126.0</v>
      </c>
      <c r="AG46" s="433">
        <v>1512.0</v>
      </c>
      <c r="AH46" s="114"/>
      <c r="AI46" s="193"/>
      <c r="AJ46" s="114"/>
      <c r="AL46" s="193"/>
      <c r="AM46" s="231" t="s">
        <v>544</v>
      </c>
      <c r="AN46" s="134">
        <v>0.42</v>
      </c>
      <c r="AO46" s="231">
        <v>126.0</v>
      </c>
      <c r="AP46" s="231">
        <v>1512.0</v>
      </c>
      <c r="AQ46" s="134"/>
      <c r="AR46" s="134"/>
    </row>
    <row r="47" ht="12.75" customHeight="1">
      <c r="A47" s="134"/>
      <c r="M47" s="193"/>
      <c r="O47" s="193"/>
      <c r="Q47" s="193"/>
      <c r="R47" s="193"/>
      <c r="S47" s="193"/>
      <c r="T47" s="193"/>
      <c r="U47" s="193"/>
      <c r="V47" s="114"/>
      <c r="W47" s="114"/>
      <c r="Z47" s="193"/>
      <c r="AA47" s="433" t="s">
        <v>547</v>
      </c>
      <c r="AB47" s="433" t="s">
        <v>547</v>
      </c>
      <c r="AC47" s="433">
        <v>0.0</v>
      </c>
      <c r="AD47" s="433">
        <v>0.0</v>
      </c>
      <c r="AE47" s="433"/>
      <c r="AF47" s="134"/>
      <c r="AG47" s="433">
        <v>0.0</v>
      </c>
      <c r="AH47" s="114"/>
      <c r="AI47" s="193"/>
      <c r="AJ47" s="114"/>
      <c r="AL47" s="193"/>
      <c r="AM47" s="231" t="s">
        <v>547</v>
      </c>
      <c r="AN47" s="231"/>
      <c r="AO47" s="134"/>
      <c r="AP47" s="134"/>
      <c r="AQ47" s="134"/>
      <c r="AR47" s="134"/>
    </row>
    <row r="48" ht="12.75" customHeight="1">
      <c r="A48" s="134"/>
      <c r="M48" s="207"/>
      <c r="O48" s="207"/>
      <c r="Q48" s="207"/>
      <c r="R48" s="207"/>
      <c r="S48" s="207"/>
      <c r="T48" s="207"/>
      <c r="U48" s="207"/>
      <c r="V48" s="205"/>
      <c r="W48" s="205"/>
      <c r="Z48" s="207"/>
      <c r="AA48" s="433" t="s">
        <v>550</v>
      </c>
      <c r="AB48" s="433" t="s">
        <v>550</v>
      </c>
      <c r="AC48" s="433">
        <v>4.0</v>
      </c>
      <c r="AD48" s="433">
        <v>6000.0</v>
      </c>
      <c r="AE48" s="433">
        <v>0.67</v>
      </c>
      <c r="AF48" s="433">
        <v>402.0</v>
      </c>
      <c r="AG48" s="433">
        <v>4824.0</v>
      </c>
      <c r="AH48" s="205"/>
      <c r="AI48" s="207"/>
      <c r="AJ48" s="205"/>
      <c r="AL48" s="207"/>
      <c r="AM48" s="231" t="s">
        <v>550</v>
      </c>
      <c r="AN48" s="134">
        <v>0.67</v>
      </c>
      <c r="AO48" s="231">
        <v>402.0</v>
      </c>
      <c r="AP48" s="231">
        <v>4824.0</v>
      </c>
      <c r="AQ48" s="134"/>
      <c r="AR48" s="134"/>
    </row>
    <row r="49" ht="13.5" customHeight="1">
      <c r="A49" s="134"/>
      <c r="B49" s="433" t="s">
        <v>445</v>
      </c>
      <c r="C49" s="433" t="s">
        <v>445</v>
      </c>
      <c r="D49" s="134" t="s">
        <v>3348</v>
      </c>
      <c r="E49" s="134">
        <v>4.0</v>
      </c>
      <c r="F49" s="433" t="s">
        <v>4895</v>
      </c>
      <c r="G49" s="433" t="s">
        <v>450</v>
      </c>
      <c r="H49" s="433" t="s">
        <v>42</v>
      </c>
      <c r="I49" s="433">
        <v>15.0</v>
      </c>
      <c r="J49" s="433">
        <v>15000.0</v>
      </c>
      <c r="K49" s="433"/>
      <c r="L49" s="433"/>
      <c r="M49" s="435">
        <v>13500.0</v>
      </c>
      <c r="N49" s="433">
        <v>1125.0</v>
      </c>
      <c r="O49" s="435"/>
      <c r="P49" s="433"/>
      <c r="Q49" s="435" t="s">
        <v>3389</v>
      </c>
      <c r="R49" s="435" t="s">
        <v>3389</v>
      </c>
      <c r="S49" s="435" t="s">
        <v>3389</v>
      </c>
      <c r="T49" s="435">
        <v>15.0</v>
      </c>
      <c r="U49" s="435">
        <v>15000.0</v>
      </c>
      <c r="V49" s="440">
        <v>1.03</v>
      </c>
      <c r="W49" s="440"/>
      <c r="X49" s="433">
        <v>1125.0</v>
      </c>
      <c r="Y49" s="433">
        <v>1125.0</v>
      </c>
      <c r="Z49" s="435">
        <v>14040.0</v>
      </c>
      <c r="AA49" s="433" t="s">
        <v>523</v>
      </c>
      <c r="AB49" s="433" t="s">
        <v>523</v>
      </c>
      <c r="AC49" s="433">
        <v>0.0</v>
      </c>
      <c r="AD49" s="433">
        <v>0.0</v>
      </c>
      <c r="AE49" s="437"/>
      <c r="AF49" s="134"/>
      <c r="AG49" s="433">
        <v>0.0</v>
      </c>
      <c r="AH49" s="436"/>
      <c r="AI49" s="445"/>
      <c r="AJ49" s="445"/>
      <c r="AK49" s="445"/>
      <c r="AL49" s="445"/>
      <c r="AM49" s="231" t="s">
        <v>523</v>
      </c>
      <c r="AN49" s="445"/>
      <c r="AO49" s="445"/>
      <c r="AP49" s="445"/>
      <c r="AQ49" s="134"/>
      <c r="AR49" s="134"/>
    </row>
    <row r="50" ht="12.75" customHeight="1">
      <c r="A50" s="134"/>
      <c r="M50" s="193"/>
      <c r="O50" s="193"/>
      <c r="Q50" s="193"/>
      <c r="R50" s="193"/>
      <c r="S50" s="193"/>
      <c r="T50" s="193"/>
      <c r="U50" s="193"/>
      <c r="V50" s="114"/>
      <c r="W50" s="114"/>
      <c r="Z50" s="193"/>
      <c r="AA50" s="433" t="s">
        <v>526</v>
      </c>
      <c r="AB50" s="433" t="s">
        <v>526</v>
      </c>
      <c r="AC50" s="433">
        <v>0.0</v>
      </c>
      <c r="AD50" s="433">
        <v>0.0</v>
      </c>
      <c r="AE50" s="437"/>
      <c r="AF50" s="134"/>
      <c r="AG50" s="433">
        <v>0.0</v>
      </c>
      <c r="AH50" s="114"/>
      <c r="AI50" s="114"/>
      <c r="AJ50" s="114"/>
      <c r="AK50" s="114"/>
      <c r="AL50" s="114"/>
      <c r="AM50" s="231" t="s">
        <v>526</v>
      </c>
      <c r="AN50" s="114"/>
      <c r="AO50" s="114"/>
      <c r="AP50" s="114"/>
      <c r="AQ50" s="134"/>
      <c r="AR50" s="134"/>
    </row>
    <row r="51" ht="12.75" customHeight="1">
      <c r="A51" s="134"/>
      <c r="M51" s="193"/>
      <c r="O51" s="193"/>
      <c r="Q51" s="193"/>
      <c r="R51" s="193"/>
      <c r="S51" s="193"/>
      <c r="T51" s="193"/>
      <c r="U51" s="193"/>
      <c r="V51" s="114"/>
      <c r="W51" s="114"/>
      <c r="Z51" s="193"/>
      <c r="AA51" s="433" t="s">
        <v>529</v>
      </c>
      <c r="AB51" s="433" t="s">
        <v>529</v>
      </c>
      <c r="AC51" s="433">
        <v>2.0</v>
      </c>
      <c r="AD51" s="433">
        <v>3000.0</v>
      </c>
      <c r="AE51" s="437"/>
      <c r="AF51" s="433">
        <v>384.0</v>
      </c>
      <c r="AG51" s="433">
        <v>4608.0</v>
      </c>
      <c r="AH51" s="114"/>
      <c r="AI51" s="114"/>
      <c r="AJ51" s="114"/>
      <c r="AK51" s="114"/>
      <c r="AL51" s="114"/>
      <c r="AM51" s="231" t="s">
        <v>529</v>
      </c>
      <c r="AN51" s="114"/>
      <c r="AO51" s="114"/>
      <c r="AP51" s="114"/>
      <c r="AQ51" s="134"/>
      <c r="AR51" s="134"/>
    </row>
    <row r="52" ht="12.75" customHeight="1">
      <c r="A52" s="134"/>
      <c r="M52" s="193"/>
      <c r="O52" s="193"/>
      <c r="Q52" s="193"/>
      <c r="R52" s="193"/>
      <c r="S52" s="193"/>
      <c r="T52" s="193"/>
      <c r="U52" s="193"/>
      <c r="V52" s="114"/>
      <c r="W52" s="114"/>
      <c r="Z52" s="193"/>
      <c r="AA52" s="433" t="s">
        <v>532</v>
      </c>
      <c r="AB52" s="433" t="s">
        <v>532</v>
      </c>
      <c r="AC52" s="433">
        <v>1.0</v>
      </c>
      <c r="AD52" s="433">
        <v>1500.0</v>
      </c>
      <c r="AE52" s="437"/>
      <c r="AF52" s="433">
        <v>118.5</v>
      </c>
      <c r="AG52" s="433">
        <v>1422.0</v>
      </c>
      <c r="AH52" s="114"/>
      <c r="AI52" s="114"/>
      <c r="AJ52" s="114"/>
      <c r="AK52" s="114"/>
      <c r="AL52" s="114"/>
      <c r="AM52" s="231" t="s">
        <v>532</v>
      </c>
      <c r="AN52" s="114"/>
      <c r="AO52" s="114"/>
      <c r="AP52" s="114"/>
      <c r="AQ52" s="134"/>
      <c r="AR52" s="134"/>
    </row>
    <row r="53" ht="12.75" customHeight="1">
      <c r="A53" s="134"/>
      <c r="M53" s="193"/>
      <c r="O53" s="193"/>
      <c r="Q53" s="193"/>
      <c r="R53" s="193"/>
      <c r="S53" s="193"/>
      <c r="T53" s="193"/>
      <c r="U53" s="193"/>
      <c r="V53" s="114"/>
      <c r="W53" s="114"/>
      <c r="Z53" s="193"/>
      <c r="AA53" s="433" t="s">
        <v>535</v>
      </c>
      <c r="AB53" s="433" t="s">
        <v>535</v>
      </c>
      <c r="AC53" s="433">
        <v>1.0</v>
      </c>
      <c r="AD53" s="433">
        <v>1500.0</v>
      </c>
      <c r="AE53" s="437"/>
      <c r="AF53" s="433">
        <v>87.0</v>
      </c>
      <c r="AG53" s="433">
        <v>1044.0</v>
      </c>
      <c r="AH53" s="114"/>
      <c r="AI53" s="114"/>
      <c r="AJ53" s="114"/>
      <c r="AK53" s="114"/>
      <c r="AL53" s="114"/>
      <c r="AM53" s="231" t="s">
        <v>535</v>
      </c>
      <c r="AN53" s="114"/>
      <c r="AO53" s="114"/>
      <c r="AP53" s="114"/>
      <c r="AQ53" s="134"/>
      <c r="AR53" s="134"/>
    </row>
    <row r="54" ht="12.75" customHeight="1">
      <c r="A54" s="134"/>
      <c r="M54" s="193"/>
      <c r="O54" s="193"/>
      <c r="Q54" s="193"/>
      <c r="R54" s="193"/>
      <c r="S54" s="193"/>
      <c r="T54" s="193"/>
      <c r="U54" s="193"/>
      <c r="V54" s="114"/>
      <c r="W54" s="114"/>
      <c r="Z54" s="193"/>
      <c r="AA54" s="433" t="s">
        <v>538</v>
      </c>
      <c r="AB54" s="433" t="s">
        <v>538</v>
      </c>
      <c r="AC54" s="433">
        <v>0.0</v>
      </c>
      <c r="AD54" s="433">
        <v>0.0</v>
      </c>
      <c r="AE54" s="437"/>
      <c r="AF54" s="134"/>
      <c r="AG54" s="433">
        <v>0.0</v>
      </c>
      <c r="AH54" s="114"/>
      <c r="AI54" s="114"/>
      <c r="AJ54" s="114"/>
      <c r="AK54" s="114"/>
      <c r="AL54" s="114"/>
      <c r="AM54" s="231" t="s">
        <v>538</v>
      </c>
      <c r="AN54" s="114"/>
      <c r="AO54" s="114"/>
      <c r="AP54" s="114"/>
      <c r="AQ54" s="134"/>
      <c r="AR54" s="134"/>
    </row>
    <row r="55" ht="12.75" customHeight="1">
      <c r="A55" s="134"/>
      <c r="M55" s="193"/>
      <c r="O55" s="193"/>
      <c r="Q55" s="193"/>
      <c r="R55" s="193"/>
      <c r="S55" s="193"/>
      <c r="T55" s="193"/>
      <c r="U55" s="193"/>
      <c r="V55" s="114"/>
      <c r="W55" s="114"/>
      <c r="Z55" s="193"/>
      <c r="AA55" s="433" t="s">
        <v>541</v>
      </c>
      <c r="AB55" s="433" t="s">
        <v>541</v>
      </c>
      <c r="AC55" s="433">
        <v>0.0</v>
      </c>
      <c r="AD55" s="433">
        <v>0.0</v>
      </c>
      <c r="AE55" s="437"/>
      <c r="AF55" s="134"/>
      <c r="AG55" s="433">
        <v>0.0</v>
      </c>
      <c r="AH55" s="114"/>
      <c r="AI55" s="114"/>
      <c r="AJ55" s="114"/>
      <c r="AK55" s="114"/>
      <c r="AL55" s="114"/>
      <c r="AM55" s="231" t="s">
        <v>541</v>
      </c>
      <c r="AN55" s="114"/>
      <c r="AO55" s="114"/>
      <c r="AP55" s="114"/>
      <c r="AQ55" s="134"/>
      <c r="AR55" s="134"/>
    </row>
    <row r="56" ht="12.75" customHeight="1">
      <c r="A56" s="134"/>
      <c r="M56" s="193"/>
      <c r="O56" s="193"/>
      <c r="Q56" s="193"/>
      <c r="R56" s="193"/>
      <c r="S56" s="193"/>
      <c r="T56" s="193"/>
      <c r="U56" s="193"/>
      <c r="V56" s="114"/>
      <c r="W56" s="114"/>
      <c r="Z56" s="193"/>
      <c r="AA56" s="433" t="s">
        <v>544</v>
      </c>
      <c r="AB56" s="433" t="s">
        <v>544</v>
      </c>
      <c r="AC56" s="433">
        <v>2.0</v>
      </c>
      <c r="AD56" s="433">
        <v>3000.0</v>
      </c>
      <c r="AE56" s="437"/>
      <c r="AF56" s="433">
        <v>126.0</v>
      </c>
      <c r="AG56" s="433">
        <v>1512.0</v>
      </c>
      <c r="AH56" s="114"/>
      <c r="AI56" s="114"/>
      <c r="AJ56" s="114"/>
      <c r="AK56" s="114"/>
      <c r="AL56" s="114"/>
      <c r="AM56" s="231" t="s">
        <v>544</v>
      </c>
      <c r="AN56" s="114"/>
      <c r="AO56" s="114"/>
      <c r="AP56" s="114"/>
      <c r="AQ56" s="134"/>
      <c r="AR56" s="134"/>
    </row>
    <row r="57" ht="12.75" customHeight="1">
      <c r="A57" s="134"/>
      <c r="M57" s="193"/>
      <c r="O57" s="193"/>
      <c r="Q57" s="193"/>
      <c r="R57" s="193"/>
      <c r="S57" s="193"/>
      <c r="T57" s="193"/>
      <c r="U57" s="193"/>
      <c r="V57" s="114"/>
      <c r="W57" s="114"/>
      <c r="Z57" s="193"/>
      <c r="AA57" s="433" t="s">
        <v>547</v>
      </c>
      <c r="AB57" s="433" t="s">
        <v>547</v>
      </c>
      <c r="AC57" s="433">
        <v>4.0</v>
      </c>
      <c r="AD57" s="433">
        <v>6000.0</v>
      </c>
      <c r="AE57" s="437"/>
      <c r="AF57" s="433">
        <v>402.0</v>
      </c>
      <c r="AG57" s="433">
        <v>4824.0</v>
      </c>
      <c r="AH57" s="114"/>
      <c r="AI57" s="114"/>
      <c r="AJ57" s="114"/>
      <c r="AK57" s="114"/>
      <c r="AL57" s="114"/>
      <c r="AM57" s="231" t="s">
        <v>547</v>
      </c>
      <c r="AN57" s="114"/>
      <c r="AO57" s="114"/>
      <c r="AP57" s="114"/>
      <c r="AQ57" s="134"/>
      <c r="AR57" s="134"/>
    </row>
    <row r="58" ht="12.75" customHeight="1">
      <c r="A58" s="134"/>
      <c r="M58" s="207"/>
      <c r="O58" s="207"/>
      <c r="Q58" s="207"/>
      <c r="R58" s="207"/>
      <c r="S58" s="207"/>
      <c r="T58" s="207"/>
      <c r="U58" s="207"/>
      <c r="V58" s="205"/>
      <c r="W58" s="205"/>
      <c r="Z58" s="207"/>
      <c r="AA58" s="433" t="s">
        <v>550</v>
      </c>
      <c r="AB58" s="433" t="s">
        <v>550</v>
      </c>
      <c r="AC58" s="433"/>
      <c r="AD58" s="433"/>
      <c r="AE58" s="437"/>
      <c r="AF58" s="433"/>
      <c r="AG58" s="433"/>
      <c r="AH58" s="205"/>
      <c r="AI58" s="205"/>
      <c r="AJ58" s="205"/>
      <c r="AK58" s="205"/>
      <c r="AL58" s="205"/>
      <c r="AM58" s="231" t="s">
        <v>550</v>
      </c>
      <c r="AN58" s="205"/>
      <c r="AO58" s="205"/>
      <c r="AP58" s="205"/>
      <c r="AQ58" s="134"/>
      <c r="AR58" s="134"/>
    </row>
    <row r="59" ht="105.0" customHeight="1">
      <c r="A59" s="134"/>
      <c r="B59" s="433" t="s">
        <v>445</v>
      </c>
      <c r="C59" s="433" t="s">
        <v>445</v>
      </c>
      <c r="D59" s="134" t="s">
        <v>3348</v>
      </c>
      <c r="E59" s="134">
        <v>5.0</v>
      </c>
      <c r="F59" s="433" t="s">
        <v>4896</v>
      </c>
      <c r="G59" s="433" t="s">
        <v>449</v>
      </c>
      <c r="H59" s="433" t="s">
        <v>42</v>
      </c>
      <c r="I59" s="433">
        <v>15.0</v>
      </c>
      <c r="J59" s="433">
        <v>15000.0</v>
      </c>
      <c r="K59" s="444">
        <v>0.75</v>
      </c>
      <c r="L59" s="444">
        <v>1.03</v>
      </c>
      <c r="M59" s="433">
        <v>13500.0</v>
      </c>
      <c r="N59" s="433">
        <v>1125.0</v>
      </c>
      <c r="O59" s="433"/>
      <c r="P59" s="433"/>
      <c r="Q59" s="433" t="s">
        <v>3389</v>
      </c>
      <c r="R59" s="433" t="s">
        <v>3389</v>
      </c>
      <c r="S59" s="433" t="s">
        <v>3389</v>
      </c>
      <c r="T59" s="433">
        <v>15.0</v>
      </c>
      <c r="U59" s="433">
        <v>15000.0</v>
      </c>
      <c r="V59" s="446"/>
      <c r="W59" s="446"/>
      <c r="X59" s="433">
        <v>1125.0</v>
      </c>
      <c r="Y59" s="433">
        <v>1125.0</v>
      </c>
      <c r="Z59" s="433">
        <v>13500.0</v>
      </c>
      <c r="AA59" s="134"/>
      <c r="AB59" s="134"/>
      <c r="AC59" s="134"/>
      <c r="AD59" s="134"/>
      <c r="AE59" s="134"/>
      <c r="AF59" s="134"/>
      <c r="AG59" s="134"/>
      <c r="AH59" s="444">
        <v>1.03</v>
      </c>
      <c r="AI59" s="231">
        <v>18540.0</v>
      </c>
      <c r="AJ59" s="443">
        <v>1.03</v>
      </c>
      <c r="AK59" s="231">
        <v>1545.0</v>
      </c>
      <c r="AL59" s="231">
        <v>18540.0</v>
      </c>
      <c r="AM59" s="134"/>
      <c r="AN59" s="134"/>
      <c r="AO59" s="134"/>
      <c r="AP59" s="134"/>
      <c r="AQ59" s="134"/>
      <c r="AR59" s="134"/>
    </row>
    <row r="60" ht="105.0" customHeight="1">
      <c r="A60" s="134"/>
      <c r="B60" s="433" t="s">
        <v>445</v>
      </c>
      <c r="C60" s="433" t="s">
        <v>445</v>
      </c>
      <c r="D60" s="134" t="s">
        <v>3348</v>
      </c>
      <c r="E60" s="134">
        <v>6.0</v>
      </c>
      <c r="F60" s="433" t="s">
        <v>4897</v>
      </c>
      <c r="G60" s="433" t="s">
        <v>449</v>
      </c>
      <c r="H60" s="433" t="s">
        <v>42</v>
      </c>
      <c r="I60" s="433">
        <v>15.0</v>
      </c>
      <c r="J60" s="433">
        <v>15000.0</v>
      </c>
      <c r="K60" s="446"/>
      <c r="L60" s="446"/>
      <c r="M60" s="433">
        <v>13500.0</v>
      </c>
      <c r="N60" s="433">
        <v>1125.0</v>
      </c>
      <c r="O60" s="433"/>
      <c r="P60" s="433"/>
      <c r="Q60" s="433" t="s">
        <v>3389</v>
      </c>
      <c r="R60" s="433" t="s">
        <v>3389</v>
      </c>
      <c r="S60" s="433" t="s">
        <v>3389</v>
      </c>
      <c r="T60" s="433">
        <v>15.0</v>
      </c>
      <c r="U60" s="433">
        <v>15000.0</v>
      </c>
      <c r="V60" s="444">
        <v>1.03</v>
      </c>
      <c r="W60" s="444">
        <v>1.03</v>
      </c>
      <c r="X60" s="433">
        <v>1125.0</v>
      </c>
      <c r="Y60" s="433"/>
      <c r="Z60" s="433">
        <v>13500.0</v>
      </c>
      <c r="AA60" s="134"/>
      <c r="AB60" s="134"/>
      <c r="AC60" s="134"/>
      <c r="AD60" s="134"/>
      <c r="AE60" s="134"/>
      <c r="AF60" s="134"/>
      <c r="AG60" s="134"/>
      <c r="AH60" s="444">
        <v>1.03</v>
      </c>
      <c r="AI60" s="231">
        <v>18540.0</v>
      </c>
      <c r="AJ60" s="443">
        <v>1.03</v>
      </c>
      <c r="AK60" s="231">
        <v>1545.0</v>
      </c>
      <c r="AL60" s="231">
        <v>18540.0</v>
      </c>
      <c r="AM60" s="134"/>
      <c r="AN60" s="134"/>
      <c r="AO60" s="134"/>
      <c r="AP60" s="134"/>
      <c r="AQ60" s="134"/>
      <c r="AR60" s="134"/>
    </row>
    <row r="61" ht="13.5" customHeight="1">
      <c r="A61" s="134"/>
      <c r="B61" s="433" t="s">
        <v>445</v>
      </c>
      <c r="C61" s="433" t="s">
        <v>445</v>
      </c>
      <c r="D61" s="134" t="s">
        <v>3348</v>
      </c>
      <c r="E61" s="134">
        <v>11.0</v>
      </c>
      <c r="F61" s="433" t="s">
        <v>4898</v>
      </c>
      <c r="G61" s="433" t="s">
        <v>450</v>
      </c>
      <c r="H61" s="433" t="s">
        <v>42</v>
      </c>
      <c r="I61" s="433">
        <v>10.0</v>
      </c>
      <c r="J61" s="433">
        <v>7348.0</v>
      </c>
      <c r="K61" s="436"/>
      <c r="L61" s="436"/>
      <c r="M61" s="447">
        <v>367.4</v>
      </c>
      <c r="N61" s="447">
        <f>M61*12</f>
        <v>4408.8</v>
      </c>
      <c r="O61" s="447">
        <v>367.4</v>
      </c>
      <c r="P61" s="447">
        <f>O61*12</f>
        <v>4408.8</v>
      </c>
      <c r="Q61" s="435" t="s">
        <v>3389</v>
      </c>
      <c r="R61" s="435" t="s">
        <v>3389</v>
      </c>
      <c r="S61" s="435" t="s">
        <v>3389</v>
      </c>
      <c r="T61" s="433">
        <v>10.0</v>
      </c>
      <c r="U61" s="433">
        <v>7348.0</v>
      </c>
      <c r="V61" s="436">
        <v>0.5</v>
      </c>
      <c r="W61" s="436"/>
      <c r="X61" s="447">
        <v>367.4</v>
      </c>
      <c r="Y61" s="447">
        <f t="shared" ref="Y61:Z61" si="1">X61*12</f>
        <v>4408.8</v>
      </c>
      <c r="Z61" s="433">
        <f t="shared" si="1"/>
        <v>52905.6</v>
      </c>
      <c r="AA61" s="433" t="s">
        <v>523</v>
      </c>
      <c r="AB61" s="433" t="s">
        <v>523</v>
      </c>
      <c r="AC61" s="433">
        <v>0.0</v>
      </c>
      <c r="AD61" s="433">
        <v>0.0</v>
      </c>
      <c r="AE61" s="433"/>
      <c r="AF61" s="134"/>
      <c r="AG61" s="433"/>
      <c r="AH61" s="231">
        <v>0.5</v>
      </c>
      <c r="AI61" s="231">
        <v>4408.799999999999</v>
      </c>
      <c r="AJ61" s="442">
        <v>0.5</v>
      </c>
      <c r="AK61" s="231">
        <v>367.4</v>
      </c>
      <c r="AL61" s="231">
        <f>AK61*12</f>
        <v>4408.8</v>
      </c>
      <c r="AM61" s="231" t="s">
        <v>523</v>
      </c>
      <c r="AN61" s="134"/>
      <c r="AO61" s="134"/>
      <c r="AP61" s="134"/>
      <c r="AQ61" s="134"/>
      <c r="AR61" s="134"/>
    </row>
    <row r="62" ht="12.75" customHeight="1">
      <c r="A62" s="134"/>
      <c r="K62" s="114"/>
      <c r="L62" s="114"/>
      <c r="M62" s="114"/>
      <c r="N62" s="114"/>
      <c r="O62" s="114"/>
      <c r="P62" s="114"/>
      <c r="Q62" s="193"/>
      <c r="R62" s="193"/>
      <c r="S62" s="193"/>
      <c r="V62" s="114"/>
      <c r="W62" s="114"/>
      <c r="X62" s="114"/>
      <c r="Y62" s="114"/>
      <c r="AA62" s="433" t="s">
        <v>526</v>
      </c>
      <c r="AB62" s="433" t="s">
        <v>526</v>
      </c>
      <c r="AC62" s="433">
        <v>0.0</v>
      </c>
      <c r="AD62" s="433">
        <v>0.0</v>
      </c>
      <c r="AE62" s="433"/>
      <c r="AF62" s="134"/>
      <c r="AG62" s="433"/>
      <c r="AJ62" s="114"/>
      <c r="AM62" s="231" t="s">
        <v>526</v>
      </c>
      <c r="AN62" s="134"/>
      <c r="AO62" s="134"/>
      <c r="AP62" s="134"/>
      <c r="AQ62" s="134"/>
      <c r="AR62" s="134"/>
    </row>
    <row r="63" ht="12.75" customHeight="1">
      <c r="A63" s="134"/>
      <c r="K63" s="114"/>
      <c r="L63" s="114"/>
      <c r="M63" s="114"/>
      <c r="N63" s="114"/>
      <c r="O63" s="114"/>
      <c r="P63" s="114"/>
      <c r="Q63" s="193"/>
      <c r="R63" s="193"/>
      <c r="S63" s="193"/>
      <c r="V63" s="114"/>
      <c r="W63" s="114"/>
      <c r="X63" s="114"/>
      <c r="Y63" s="114"/>
      <c r="AA63" s="433" t="s">
        <v>529</v>
      </c>
      <c r="AB63" s="433" t="s">
        <v>529</v>
      </c>
      <c r="AC63" s="433">
        <v>0.0</v>
      </c>
      <c r="AD63" s="433">
        <v>0.0</v>
      </c>
      <c r="AE63" s="433"/>
      <c r="AF63" s="433"/>
      <c r="AG63" s="433"/>
      <c r="AJ63" s="114"/>
      <c r="AM63" s="231" t="s">
        <v>529</v>
      </c>
      <c r="AN63" s="134"/>
      <c r="AO63" s="231"/>
      <c r="AP63" s="231"/>
      <c r="AQ63" s="134"/>
      <c r="AR63" s="134"/>
    </row>
    <row r="64" ht="12.75" customHeight="1">
      <c r="A64" s="134"/>
      <c r="K64" s="114"/>
      <c r="L64" s="114"/>
      <c r="M64" s="114"/>
      <c r="N64" s="114"/>
      <c r="O64" s="114"/>
      <c r="P64" s="114"/>
      <c r="Q64" s="193"/>
      <c r="R64" s="193"/>
      <c r="S64" s="193"/>
      <c r="V64" s="114"/>
      <c r="W64" s="114"/>
      <c r="X64" s="114"/>
      <c r="Y64" s="114"/>
      <c r="AA64" s="433" t="s">
        <v>532</v>
      </c>
      <c r="AB64" s="433" t="s">
        <v>532</v>
      </c>
      <c r="AC64" s="433">
        <v>0.0</v>
      </c>
      <c r="AD64" s="433">
        <v>0.0</v>
      </c>
      <c r="AE64" s="433"/>
      <c r="AF64" s="433"/>
      <c r="AG64" s="433"/>
      <c r="AJ64" s="114"/>
      <c r="AM64" s="231" t="s">
        <v>532</v>
      </c>
      <c r="AN64" s="134"/>
      <c r="AO64" s="231"/>
      <c r="AP64" s="231"/>
      <c r="AQ64" s="134"/>
      <c r="AR64" s="134"/>
    </row>
    <row r="65" ht="12.75" customHeight="1">
      <c r="A65" s="134"/>
      <c r="K65" s="114"/>
      <c r="L65" s="114"/>
      <c r="M65" s="114"/>
      <c r="N65" s="114"/>
      <c r="O65" s="114"/>
      <c r="P65" s="114"/>
      <c r="Q65" s="193"/>
      <c r="R65" s="193"/>
      <c r="S65" s="193"/>
      <c r="V65" s="114"/>
      <c r="W65" s="114"/>
      <c r="X65" s="114"/>
      <c r="Y65" s="114"/>
      <c r="AA65" s="433" t="s">
        <v>535</v>
      </c>
      <c r="AB65" s="433" t="s">
        <v>535</v>
      </c>
      <c r="AC65" s="433">
        <v>10.0</v>
      </c>
      <c r="AD65" s="433">
        <v>7348.0</v>
      </c>
      <c r="AE65" s="444">
        <v>0.5</v>
      </c>
      <c r="AF65" s="231">
        <v>367.4</v>
      </c>
      <c r="AG65" s="231">
        <f>AF65*12</f>
        <v>4408.8</v>
      </c>
      <c r="AJ65" s="114"/>
      <c r="AM65" s="231" t="s">
        <v>535</v>
      </c>
      <c r="AN65" s="376">
        <v>0.5</v>
      </c>
      <c r="AO65" s="231">
        <v>367.4</v>
      </c>
      <c r="AP65" s="231">
        <f>AO65*12</f>
        <v>4408.8</v>
      </c>
      <c r="AQ65" s="134"/>
      <c r="AR65" s="134"/>
    </row>
    <row r="66" ht="12.75" customHeight="1">
      <c r="A66" s="134"/>
      <c r="K66" s="114"/>
      <c r="L66" s="114"/>
      <c r="M66" s="114"/>
      <c r="N66" s="114"/>
      <c r="O66" s="114"/>
      <c r="P66" s="114"/>
      <c r="Q66" s="193"/>
      <c r="R66" s="193"/>
      <c r="S66" s="193"/>
      <c r="V66" s="114"/>
      <c r="W66" s="114"/>
      <c r="X66" s="114"/>
      <c r="Y66" s="114"/>
      <c r="AA66" s="433" t="s">
        <v>538</v>
      </c>
      <c r="AB66" s="433" t="s">
        <v>538</v>
      </c>
      <c r="AC66" s="433">
        <v>0.0</v>
      </c>
      <c r="AD66" s="433">
        <v>0.0</v>
      </c>
      <c r="AE66" s="433"/>
      <c r="AF66" s="134"/>
      <c r="AG66" s="433"/>
      <c r="AJ66" s="114"/>
      <c r="AM66" s="231" t="s">
        <v>538</v>
      </c>
      <c r="AN66" s="134" t="s">
        <v>4899</v>
      </c>
      <c r="AO66" s="134" t="s">
        <v>4899</v>
      </c>
      <c r="AP66" s="134" t="s">
        <v>4899</v>
      </c>
      <c r="AQ66" s="134"/>
      <c r="AR66" s="134"/>
    </row>
    <row r="67" ht="12.75" customHeight="1">
      <c r="A67" s="134"/>
      <c r="K67" s="114"/>
      <c r="L67" s="114"/>
      <c r="M67" s="114"/>
      <c r="N67" s="114"/>
      <c r="O67" s="114"/>
      <c r="P67" s="114"/>
      <c r="Q67" s="193"/>
      <c r="R67" s="193"/>
      <c r="S67" s="193"/>
      <c r="V67" s="114"/>
      <c r="W67" s="114"/>
      <c r="X67" s="114"/>
      <c r="Y67" s="114"/>
      <c r="AA67" s="433" t="s">
        <v>541</v>
      </c>
      <c r="AB67" s="433" t="s">
        <v>541</v>
      </c>
      <c r="AC67" s="433">
        <v>0.0</v>
      </c>
      <c r="AD67" s="433">
        <v>0.0</v>
      </c>
      <c r="AE67" s="433"/>
      <c r="AF67" s="134"/>
      <c r="AG67" s="433"/>
      <c r="AJ67" s="114"/>
      <c r="AM67" s="231" t="s">
        <v>541</v>
      </c>
      <c r="AN67" s="134" t="s">
        <v>4899</v>
      </c>
      <c r="AO67" s="134" t="s">
        <v>4899</v>
      </c>
      <c r="AP67" s="134" t="s">
        <v>4899</v>
      </c>
      <c r="AQ67" s="134"/>
      <c r="AR67" s="134"/>
    </row>
    <row r="68" ht="12.75" customHeight="1">
      <c r="A68" s="134"/>
      <c r="K68" s="114"/>
      <c r="L68" s="114"/>
      <c r="M68" s="114"/>
      <c r="N68" s="114"/>
      <c r="O68" s="114"/>
      <c r="P68" s="114"/>
      <c r="Q68" s="193"/>
      <c r="R68" s="193"/>
      <c r="S68" s="193"/>
      <c r="V68" s="114"/>
      <c r="W68" s="114"/>
      <c r="X68" s="114"/>
      <c r="Y68" s="114"/>
      <c r="AA68" s="433" t="s">
        <v>544</v>
      </c>
      <c r="AB68" s="433" t="s">
        <v>544</v>
      </c>
      <c r="AC68" s="433">
        <v>0.0</v>
      </c>
      <c r="AD68" s="433">
        <v>0.0</v>
      </c>
      <c r="AE68" s="433"/>
      <c r="AF68" s="433"/>
      <c r="AG68" s="433"/>
      <c r="AJ68" s="114"/>
      <c r="AM68" s="231" t="s">
        <v>544</v>
      </c>
      <c r="AN68" s="134" t="s">
        <v>4899</v>
      </c>
      <c r="AO68" s="134" t="s">
        <v>4899</v>
      </c>
      <c r="AP68" s="134" t="s">
        <v>4899</v>
      </c>
      <c r="AQ68" s="134"/>
      <c r="AR68" s="134"/>
    </row>
    <row r="69" ht="12.75" customHeight="1">
      <c r="A69" s="134"/>
      <c r="K69" s="114"/>
      <c r="L69" s="114"/>
      <c r="M69" s="114"/>
      <c r="N69" s="114"/>
      <c r="O69" s="114"/>
      <c r="P69" s="114"/>
      <c r="Q69" s="193"/>
      <c r="R69" s="193"/>
      <c r="S69" s="193"/>
      <c r="V69" s="114"/>
      <c r="W69" s="114"/>
      <c r="X69" s="114"/>
      <c r="Y69" s="114"/>
      <c r="AA69" s="433" t="s">
        <v>547</v>
      </c>
      <c r="AB69" s="433" t="s">
        <v>547</v>
      </c>
      <c r="AC69" s="433">
        <v>0.0</v>
      </c>
      <c r="AD69" s="433">
        <v>0.0</v>
      </c>
      <c r="AE69" s="433"/>
      <c r="AF69" s="134"/>
      <c r="AG69" s="433"/>
      <c r="AJ69" s="114"/>
      <c r="AM69" s="231" t="s">
        <v>547</v>
      </c>
      <c r="AN69" s="134" t="s">
        <v>4899</v>
      </c>
      <c r="AO69" s="134" t="s">
        <v>4899</v>
      </c>
      <c r="AP69" s="134" t="s">
        <v>4899</v>
      </c>
      <c r="AQ69" s="134"/>
      <c r="AR69" s="134"/>
    </row>
    <row r="70" ht="12.75" customHeight="1">
      <c r="A70" s="134"/>
      <c r="B70" s="136"/>
      <c r="C70" s="136"/>
      <c r="D70" s="136"/>
      <c r="E70" s="136"/>
      <c r="F70" s="136"/>
      <c r="G70" s="136"/>
      <c r="H70" s="136"/>
      <c r="I70" s="136"/>
      <c r="J70" s="136"/>
      <c r="K70" s="115"/>
      <c r="L70" s="115"/>
      <c r="M70" s="115"/>
      <c r="N70" s="115"/>
      <c r="O70" s="115"/>
      <c r="P70" s="115"/>
      <c r="Q70" s="198"/>
      <c r="R70" s="198"/>
      <c r="S70" s="198"/>
      <c r="T70" s="136"/>
      <c r="U70" s="136"/>
      <c r="V70" s="115"/>
      <c r="W70" s="115"/>
      <c r="X70" s="115"/>
      <c r="Y70" s="115"/>
      <c r="Z70" s="136"/>
      <c r="AA70" s="448" t="s">
        <v>550</v>
      </c>
      <c r="AB70" s="448" t="s">
        <v>550</v>
      </c>
      <c r="AC70" s="448">
        <v>0.0</v>
      </c>
      <c r="AD70" s="448">
        <v>0.0</v>
      </c>
      <c r="AE70" s="448"/>
      <c r="AF70" s="448"/>
      <c r="AG70" s="448"/>
      <c r="AH70" s="136"/>
      <c r="AI70" s="136"/>
      <c r="AJ70" s="115"/>
      <c r="AK70" s="136"/>
      <c r="AL70" s="136"/>
      <c r="AM70" s="236" t="s">
        <v>550</v>
      </c>
      <c r="AN70" s="449" t="s">
        <v>4899</v>
      </c>
      <c r="AO70" s="449" t="s">
        <v>4899</v>
      </c>
      <c r="AP70" s="449" t="s">
        <v>4899</v>
      </c>
      <c r="AQ70" s="134"/>
      <c r="AR70" s="134"/>
    </row>
    <row r="71" ht="12.75" customHeight="1">
      <c r="A71" s="134"/>
      <c r="B71" s="433" t="s">
        <v>445</v>
      </c>
      <c r="C71" s="433" t="s">
        <v>445</v>
      </c>
      <c r="D71" s="134" t="s">
        <v>3348</v>
      </c>
      <c r="E71" s="134">
        <v>9.0</v>
      </c>
      <c r="F71" s="433" t="s">
        <v>4900</v>
      </c>
      <c r="G71" s="433" t="s">
        <v>449</v>
      </c>
      <c r="H71" s="433" t="s">
        <v>42</v>
      </c>
      <c r="I71" s="433">
        <v>10.0</v>
      </c>
      <c r="J71" s="433">
        <v>7348.0</v>
      </c>
      <c r="K71" s="446">
        <v>0.5</v>
      </c>
      <c r="L71" s="446"/>
      <c r="M71" s="433">
        <f t="shared" ref="M71:M72" si="2">N71*12</f>
        <v>4408.8</v>
      </c>
      <c r="N71" s="433">
        <v>367.4</v>
      </c>
      <c r="O71" s="433"/>
      <c r="P71" s="433"/>
      <c r="Q71" s="433" t="s">
        <v>3389</v>
      </c>
      <c r="R71" s="433" t="s">
        <v>3389</v>
      </c>
      <c r="S71" s="433" t="s">
        <v>3389</v>
      </c>
      <c r="T71" s="433">
        <v>10.0</v>
      </c>
      <c r="U71" s="433">
        <v>7348.0</v>
      </c>
      <c r="V71" s="299">
        <v>0.5</v>
      </c>
      <c r="W71" s="299">
        <v>0.5</v>
      </c>
      <c r="X71" s="433">
        <v>367.4</v>
      </c>
      <c r="Y71" s="433"/>
      <c r="Z71" s="433">
        <f t="shared" ref="Z71:Z72" si="3">X71*12</f>
        <v>4408.8</v>
      </c>
      <c r="AA71" s="134"/>
      <c r="AB71" s="134"/>
      <c r="AC71" s="134"/>
      <c r="AD71" s="134"/>
      <c r="AE71" s="134"/>
      <c r="AF71" s="134"/>
      <c r="AG71" s="134"/>
      <c r="AH71" s="444">
        <v>0.5</v>
      </c>
      <c r="AI71" s="231">
        <f t="shared" ref="AI71:AI72" si="4">AL71</f>
        <v>4408.8</v>
      </c>
      <c r="AJ71" s="443">
        <v>0.5</v>
      </c>
      <c r="AK71" s="433">
        <v>367.4</v>
      </c>
      <c r="AL71" s="231">
        <f t="shared" ref="AL71:AL72" si="5">AK71*12</f>
        <v>4408.8</v>
      </c>
      <c r="AM71" s="134"/>
      <c r="AN71" s="134"/>
      <c r="AO71" s="134"/>
      <c r="AP71" s="134"/>
      <c r="AQ71" s="134"/>
      <c r="AR71" s="134"/>
    </row>
    <row r="72" ht="12.75" customHeight="1">
      <c r="A72" s="134"/>
      <c r="B72" s="433" t="s">
        <v>445</v>
      </c>
      <c r="C72" s="433" t="s">
        <v>445</v>
      </c>
      <c r="D72" s="134" t="s">
        <v>3348</v>
      </c>
      <c r="E72" s="134">
        <v>10.0</v>
      </c>
      <c r="F72" s="433" t="s">
        <v>4901</v>
      </c>
      <c r="G72" s="433" t="s">
        <v>449</v>
      </c>
      <c r="H72" s="433" t="s">
        <v>42</v>
      </c>
      <c r="I72" s="433">
        <v>10.0</v>
      </c>
      <c r="J72" s="433">
        <v>7348.0</v>
      </c>
      <c r="K72" s="446">
        <v>0.5</v>
      </c>
      <c r="L72" s="446">
        <v>0.5</v>
      </c>
      <c r="M72" s="433">
        <f t="shared" si="2"/>
        <v>4408.8</v>
      </c>
      <c r="N72" s="433">
        <v>367.4</v>
      </c>
      <c r="O72" s="433"/>
      <c r="P72" s="433"/>
      <c r="Q72" s="433" t="s">
        <v>3389</v>
      </c>
      <c r="R72" s="433" t="s">
        <v>3389</v>
      </c>
      <c r="S72" s="433" t="s">
        <v>3389</v>
      </c>
      <c r="T72" s="433">
        <v>10.0</v>
      </c>
      <c r="U72" s="433">
        <v>7348.0</v>
      </c>
      <c r="V72" s="299">
        <v>0.5</v>
      </c>
      <c r="W72" s="299"/>
      <c r="X72" s="433">
        <v>367.4</v>
      </c>
      <c r="Y72" s="433"/>
      <c r="Z72" s="433">
        <f t="shared" si="3"/>
        <v>4408.8</v>
      </c>
      <c r="AA72" s="134"/>
      <c r="AB72" s="134"/>
      <c r="AC72" s="134"/>
      <c r="AD72" s="134"/>
      <c r="AE72" s="134"/>
      <c r="AF72" s="134"/>
      <c r="AG72" s="134"/>
      <c r="AH72" s="444">
        <v>0.5</v>
      </c>
      <c r="AI72" s="231">
        <f t="shared" si="4"/>
        <v>4408.8</v>
      </c>
      <c r="AJ72" s="443">
        <v>0.5</v>
      </c>
      <c r="AK72" s="433">
        <v>367.4</v>
      </c>
      <c r="AL72" s="231">
        <f t="shared" si="5"/>
        <v>4408.8</v>
      </c>
      <c r="AM72" s="134"/>
      <c r="AN72" s="134"/>
      <c r="AO72" s="134"/>
      <c r="AP72" s="134"/>
      <c r="AQ72" s="134"/>
      <c r="AR72" s="134"/>
    </row>
    <row r="73" ht="12.75" customHeight="1">
      <c r="A73" s="134"/>
      <c r="B73" s="134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4"/>
      <c r="AA73" s="134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</row>
    <row r="74" ht="12.75" customHeight="1">
      <c r="A74" s="134"/>
      <c r="B74" s="13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4"/>
      <c r="AA74" s="134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</row>
    <row r="75" ht="12.75" customHeight="1">
      <c r="A75" s="450" t="s">
        <v>4902</v>
      </c>
      <c r="B75" s="134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4"/>
      <c r="AA75" s="134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</row>
    <row r="76" ht="12.75" customHeight="1">
      <c r="A76" s="134"/>
      <c r="B76" s="433" t="s">
        <v>445</v>
      </c>
      <c r="C76" s="433" t="s">
        <v>445</v>
      </c>
      <c r="D76" s="134" t="s">
        <v>3348</v>
      </c>
      <c r="E76" s="134">
        <v>1.0</v>
      </c>
      <c r="F76" s="433" t="s">
        <v>4903</v>
      </c>
      <c r="G76" s="433" t="s">
        <v>450</v>
      </c>
      <c r="H76" s="433" t="s">
        <v>42</v>
      </c>
      <c r="I76" s="433">
        <v>15.0</v>
      </c>
      <c r="J76" s="433">
        <v>15000.0</v>
      </c>
      <c r="K76" s="433">
        <v>0.75</v>
      </c>
      <c r="L76" s="435">
        <v>0.75</v>
      </c>
      <c r="M76" s="435">
        <v>13500.0</v>
      </c>
      <c r="N76" s="433">
        <v>1125.0</v>
      </c>
      <c r="O76" s="435">
        <v>13500.0</v>
      </c>
      <c r="P76" s="433">
        <v>1125.0</v>
      </c>
      <c r="Q76" s="435" t="s">
        <v>3389</v>
      </c>
      <c r="R76" s="435" t="s">
        <v>3389</v>
      </c>
      <c r="S76" s="435" t="s">
        <v>3389</v>
      </c>
      <c r="T76" s="435">
        <v>15.0</v>
      </c>
      <c r="U76" s="435">
        <v>15000.0</v>
      </c>
      <c r="V76" s="433">
        <v>0.75</v>
      </c>
      <c r="W76" s="433">
        <v>0.75</v>
      </c>
      <c r="X76" s="433">
        <v>1125.0</v>
      </c>
      <c r="Y76" s="433">
        <v>1125.0</v>
      </c>
      <c r="Z76" s="435">
        <v>13500.0</v>
      </c>
      <c r="AA76" s="433" t="s">
        <v>523</v>
      </c>
      <c r="AB76" s="433" t="s">
        <v>523</v>
      </c>
      <c r="AC76" s="433">
        <v>0.0</v>
      </c>
      <c r="AD76" s="433">
        <v>0.0</v>
      </c>
      <c r="AE76" s="433"/>
      <c r="AF76" s="134"/>
      <c r="AG76" s="433">
        <v>0.0</v>
      </c>
      <c r="AH76" s="435"/>
      <c r="AI76" s="441"/>
      <c r="AJ76" s="441"/>
      <c r="AK76" s="231"/>
      <c r="AL76" s="441"/>
      <c r="AM76" s="231"/>
      <c r="AN76" s="134"/>
      <c r="AO76" s="134"/>
      <c r="AP76" s="134"/>
      <c r="AQ76" s="451" t="s">
        <v>4904</v>
      </c>
      <c r="AR76" s="134"/>
    </row>
    <row r="77" ht="12.75" customHeight="1">
      <c r="A77" s="134"/>
      <c r="L77" s="193"/>
      <c r="M77" s="193"/>
      <c r="O77" s="193"/>
      <c r="Q77" s="193"/>
      <c r="R77" s="193"/>
      <c r="S77" s="193"/>
      <c r="T77" s="193"/>
      <c r="U77" s="193"/>
      <c r="Z77" s="193"/>
      <c r="AA77" s="433" t="s">
        <v>526</v>
      </c>
      <c r="AB77" s="433" t="s">
        <v>526</v>
      </c>
      <c r="AC77" s="433">
        <v>0.0</v>
      </c>
      <c r="AD77" s="433">
        <v>0.0</v>
      </c>
      <c r="AE77" s="433"/>
      <c r="AF77" s="134"/>
      <c r="AG77" s="433">
        <v>0.0</v>
      </c>
      <c r="AH77" s="193"/>
      <c r="AI77" s="193"/>
      <c r="AJ77" s="193"/>
      <c r="AL77" s="193"/>
      <c r="AR77" s="134"/>
    </row>
    <row r="78" ht="12.75" customHeight="1">
      <c r="A78" s="134"/>
      <c r="L78" s="193"/>
      <c r="M78" s="193"/>
      <c r="O78" s="193"/>
      <c r="Q78" s="193"/>
      <c r="R78" s="193"/>
      <c r="S78" s="193"/>
      <c r="T78" s="193"/>
      <c r="U78" s="193"/>
      <c r="Z78" s="193"/>
      <c r="AA78" s="433" t="s">
        <v>529</v>
      </c>
      <c r="AB78" s="433" t="s">
        <v>529</v>
      </c>
      <c r="AC78" s="433">
        <v>2.0</v>
      </c>
      <c r="AD78" s="433">
        <v>3000.0</v>
      </c>
      <c r="AE78" s="433">
        <v>1.28</v>
      </c>
      <c r="AF78" s="433">
        <v>384.0</v>
      </c>
      <c r="AG78" s="433">
        <v>4608.0</v>
      </c>
      <c r="AH78" s="193"/>
      <c r="AI78" s="193"/>
      <c r="AJ78" s="193"/>
      <c r="AL78" s="193"/>
      <c r="AR78" s="134"/>
    </row>
    <row r="79" ht="12.75" customHeight="1">
      <c r="A79" s="134"/>
      <c r="L79" s="193"/>
      <c r="M79" s="193"/>
      <c r="O79" s="193"/>
      <c r="Q79" s="193"/>
      <c r="R79" s="193"/>
      <c r="S79" s="193"/>
      <c r="T79" s="193"/>
      <c r="U79" s="193"/>
      <c r="Z79" s="193"/>
      <c r="AA79" s="433" t="s">
        <v>532</v>
      </c>
      <c r="AB79" s="433" t="s">
        <v>532</v>
      </c>
      <c r="AC79" s="433">
        <v>1.0</v>
      </c>
      <c r="AD79" s="433">
        <v>1500.0</v>
      </c>
      <c r="AE79" s="433">
        <v>0.79</v>
      </c>
      <c r="AF79" s="433">
        <v>118.5</v>
      </c>
      <c r="AG79" s="433">
        <v>1422.0</v>
      </c>
      <c r="AH79" s="193"/>
      <c r="AI79" s="193"/>
      <c r="AJ79" s="193"/>
      <c r="AL79" s="193"/>
      <c r="AR79" s="134"/>
    </row>
    <row r="80" ht="12.75" customHeight="1">
      <c r="A80" s="134"/>
      <c r="L80" s="193"/>
      <c r="M80" s="193"/>
      <c r="O80" s="193"/>
      <c r="Q80" s="193"/>
      <c r="R80" s="193"/>
      <c r="S80" s="193"/>
      <c r="T80" s="193"/>
      <c r="U80" s="193"/>
      <c r="Z80" s="193"/>
      <c r="AA80" s="433" t="s">
        <v>535</v>
      </c>
      <c r="AB80" s="433" t="s">
        <v>535</v>
      </c>
      <c r="AC80" s="433">
        <v>1.0</v>
      </c>
      <c r="AD80" s="433">
        <v>1500.0</v>
      </c>
      <c r="AE80" s="433">
        <v>0.58</v>
      </c>
      <c r="AF80" s="433">
        <v>87.0</v>
      </c>
      <c r="AG80" s="433">
        <v>1044.0</v>
      </c>
      <c r="AH80" s="193"/>
      <c r="AI80" s="193"/>
      <c r="AJ80" s="193"/>
      <c r="AL80" s="193"/>
      <c r="AR80" s="134"/>
    </row>
    <row r="81" ht="12.75" customHeight="1">
      <c r="A81" s="134"/>
      <c r="L81" s="193"/>
      <c r="M81" s="193"/>
      <c r="O81" s="193"/>
      <c r="Q81" s="193"/>
      <c r="R81" s="193"/>
      <c r="S81" s="193"/>
      <c r="T81" s="193"/>
      <c r="U81" s="193"/>
      <c r="Z81" s="193"/>
      <c r="AA81" s="433" t="s">
        <v>538</v>
      </c>
      <c r="AB81" s="433" t="s">
        <v>538</v>
      </c>
      <c r="AC81" s="433">
        <v>0.0</v>
      </c>
      <c r="AD81" s="433">
        <v>0.0</v>
      </c>
      <c r="AE81" s="433"/>
      <c r="AF81" s="134"/>
      <c r="AG81" s="433">
        <v>0.0</v>
      </c>
      <c r="AH81" s="193"/>
      <c r="AI81" s="193"/>
      <c r="AJ81" s="193"/>
      <c r="AL81" s="193"/>
      <c r="AR81" s="134"/>
    </row>
    <row r="82" ht="12.75" customHeight="1">
      <c r="A82" s="134"/>
      <c r="L82" s="193"/>
      <c r="M82" s="193"/>
      <c r="O82" s="193"/>
      <c r="Q82" s="193"/>
      <c r="R82" s="193"/>
      <c r="S82" s="193"/>
      <c r="T82" s="193"/>
      <c r="U82" s="193"/>
      <c r="Z82" s="193"/>
      <c r="AA82" s="433" t="s">
        <v>541</v>
      </c>
      <c r="AB82" s="433" t="s">
        <v>541</v>
      </c>
      <c r="AC82" s="433">
        <v>0.0</v>
      </c>
      <c r="AD82" s="433">
        <v>0.0</v>
      </c>
      <c r="AE82" s="433"/>
      <c r="AF82" s="134"/>
      <c r="AG82" s="433">
        <v>0.0</v>
      </c>
      <c r="AH82" s="193"/>
      <c r="AI82" s="193"/>
      <c r="AJ82" s="193"/>
      <c r="AL82" s="193"/>
      <c r="AR82" s="134"/>
    </row>
    <row r="83" ht="12.75" customHeight="1">
      <c r="A83" s="134"/>
      <c r="L83" s="193"/>
      <c r="M83" s="193"/>
      <c r="O83" s="193"/>
      <c r="Q83" s="193"/>
      <c r="R83" s="193"/>
      <c r="S83" s="193"/>
      <c r="T83" s="193"/>
      <c r="U83" s="193"/>
      <c r="Z83" s="193"/>
      <c r="AA83" s="433" t="s">
        <v>544</v>
      </c>
      <c r="AB83" s="433" t="s">
        <v>544</v>
      </c>
      <c r="AC83" s="433">
        <v>2.0</v>
      </c>
      <c r="AD83" s="433">
        <v>3000.0</v>
      </c>
      <c r="AE83" s="433">
        <v>0.42</v>
      </c>
      <c r="AF83" s="433">
        <v>126.0</v>
      </c>
      <c r="AG83" s="433">
        <v>1512.0</v>
      </c>
      <c r="AH83" s="193"/>
      <c r="AI83" s="193"/>
      <c r="AJ83" s="193"/>
      <c r="AL83" s="193"/>
      <c r="AR83" s="134"/>
    </row>
    <row r="84" ht="12.75" customHeight="1">
      <c r="A84" s="134"/>
      <c r="L84" s="193"/>
      <c r="M84" s="193"/>
      <c r="O84" s="193"/>
      <c r="Q84" s="193"/>
      <c r="R84" s="193"/>
      <c r="S84" s="193"/>
      <c r="T84" s="193"/>
      <c r="U84" s="193"/>
      <c r="Z84" s="193"/>
      <c r="AA84" s="433" t="s">
        <v>547</v>
      </c>
      <c r="AB84" s="433" t="s">
        <v>547</v>
      </c>
      <c r="AC84" s="433">
        <v>0.0</v>
      </c>
      <c r="AD84" s="433">
        <v>0.0</v>
      </c>
      <c r="AE84" s="433"/>
      <c r="AF84" s="134"/>
      <c r="AG84" s="433">
        <v>0.0</v>
      </c>
      <c r="AH84" s="193"/>
      <c r="AI84" s="193"/>
      <c r="AJ84" s="193"/>
      <c r="AL84" s="193"/>
      <c r="AR84" s="134"/>
    </row>
    <row r="85" ht="12.75" customHeight="1">
      <c r="A85" s="134"/>
      <c r="L85" s="207"/>
      <c r="M85" s="207"/>
      <c r="O85" s="207"/>
      <c r="Q85" s="207"/>
      <c r="R85" s="207"/>
      <c r="S85" s="207"/>
      <c r="T85" s="207"/>
      <c r="U85" s="207"/>
      <c r="Z85" s="207"/>
      <c r="AA85" s="439" t="s">
        <v>550</v>
      </c>
      <c r="AB85" s="439" t="s">
        <v>550</v>
      </c>
      <c r="AC85" s="433">
        <v>4.0</v>
      </c>
      <c r="AD85" s="433">
        <v>6000.0</v>
      </c>
      <c r="AE85" s="433">
        <v>0.67</v>
      </c>
      <c r="AF85" s="433">
        <v>402.0</v>
      </c>
      <c r="AG85" s="433">
        <v>4824.0</v>
      </c>
      <c r="AH85" s="207"/>
      <c r="AI85" s="207"/>
      <c r="AJ85" s="207"/>
      <c r="AL85" s="207"/>
      <c r="AR85" s="134"/>
    </row>
    <row r="86" ht="12.75" customHeight="1">
      <c r="A86" s="134"/>
      <c r="B86" s="433" t="s">
        <v>445</v>
      </c>
      <c r="C86" s="433" t="s">
        <v>445</v>
      </c>
      <c r="D86" s="134" t="s">
        <v>3348</v>
      </c>
      <c r="E86" s="134">
        <v>7.0</v>
      </c>
      <c r="F86" s="433" t="s">
        <v>4905</v>
      </c>
      <c r="G86" s="433" t="s">
        <v>449</v>
      </c>
      <c r="H86" s="433" t="s">
        <v>42</v>
      </c>
      <c r="I86" s="433">
        <v>15.0</v>
      </c>
      <c r="J86" s="433">
        <v>15000.0</v>
      </c>
      <c r="K86" s="446">
        <v>0.75</v>
      </c>
      <c r="L86" s="446">
        <v>0.9</v>
      </c>
      <c r="M86" s="433">
        <v>13500.0</v>
      </c>
      <c r="N86" s="433">
        <v>1125.0</v>
      </c>
      <c r="O86" s="433"/>
      <c r="P86" s="433"/>
      <c r="Q86" s="433" t="s">
        <v>3389</v>
      </c>
      <c r="R86" s="433" t="s">
        <v>3389</v>
      </c>
      <c r="S86" s="433" t="s">
        <v>3389</v>
      </c>
      <c r="T86" s="433">
        <v>15.0</v>
      </c>
      <c r="U86" s="433">
        <v>15000.0</v>
      </c>
      <c r="V86" s="444">
        <v>1.03</v>
      </c>
      <c r="W86" s="444">
        <v>1.1</v>
      </c>
      <c r="X86" s="433">
        <v>1125.0</v>
      </c>
      <c r="Y86" s="433"/>
      <c r="Z86" s="433">
        <v>13500.0</v>
      </c>
      <c r="AA86" s="134"/>
      <c r="AB86" s="134"/>
      <c r="AC86" s="134"/>
      <c r="AD86" s="134"/>
      <c r="AE86" s="134"/>
      <c r="AF86" s="134"/>
      <c r="AG86" s="134"/>
      <c r="AH86" s="444"/>
      <c r="AI86" s="231"/>
      <c r="AJ86" s="443"/>
      <c r="AK86" s="231"/>
      <c r="AL86" s="231"/>
      <c r="AM86" s="134"/>
      <c r="AN86" s="134"/>
      <c r="AO86" s="134"/>
      <c r="AP86" s="134"/>
      <c r="AQ86" s="134" t="s">
        <v>4904</v>
      </c>
      <c r="AR86" s="134"/>
    </row>
    <row r="87" ht="12.75" customHeight="1">
      <c r="A87" s="134"/>
      <c r="B87" s="448" t="s">
        <v>445</v>
      </c>
      <c r="C87" s="448" t="s">
        <v>445</v>
      </c>
      <c r="D87" s="449" t="s">
        <v>3348</v>
      </c>
      <c r="E87" s="449">
        <v>8.0</v>
      </c>
      <c r="F87" s="448" t="s">
        <v>4906</v>
      </c>
      <c r="G87" s="448" t="s">
        <v>450</v>
      </c>
      <c r="H87" s="448" t="s">
        <v>42</v>
      </c>
      <c r="I87" s="448">
        <v>15.0</v>
      </c>
      <c r="J87" s="448">
        <v>15000.0</v>
      </c>
      <c r="K87" s="448">
        <v>0.75</v>
      </c>
      <c r="L87" s="448">
        <v>0.9</v>
      </c>
      <c r="M87" s="448">
        <v>13500.0</v>
      </c>
      <c r="N87" s="448">
        <v>1125.0</v>
      </c>
      <c r="O87" s="448"/>
      <c r="P87" s="448"/>
      <c r="Q87" s="448" t="s">
        <v>3389</v>
      </c>
      <c r="R87" s="448" t="s">
        <v>3389</v>
      </c>
      <c r="S87" s="448" t="s">
        <v>3389</v>
      </c>
      <c r="T87" s="448">
        <v>15.0</v>
      </c>
      <c r="U87" s="448">
        <v>15000.0</v>
      </c>
      <c r="V87" s="452">
        <v>1.03</v>
      </c>
      <c r="W87" s="452"/>
      <c r="X87" s="448">
        <v>1125.0</v>
      </c>
      <c r="Y87" s="448">
        <v>1125.0</v>
      </c>
      <c r="Z87" s="448">
        <v>14040.0</v>
      </c>
      <c r="AA87" s="448" t="s">
        <v>529</v>
      </c>
      <c r="AB87" s="448" t="s">
        <v>529</v>
      </c>
      <c r="AC87" s="448">
        <v>2.0</v>
      </c>
      <c r="AD87" s="448">
        <v>3000.0</v>
      </c>
      <c r="AE87" s="453">
        <v>1.4</v>
      </c>
      <c r="AF87" s="449"/>
      <c r="AG87" s="448">
        <v>0.0</v>
      </c>
      <c r="AH87" s="454"/>
      <c r="AI87" s="455"/>
      <c r="AJ87" s="455"/>
      <c r="AK87" s="455"/>
      <c r="AL87" s="455"/>
      <c r="AM87" s="236"/>
      <c r="AN87" s="455"/>
      <c r="AO87" s="455"/>
      <c r="AP87" s="455"/>
      <c r="AQ87" s="449" t="s">
        <v>4904</v>
      </c>
      <c r="AR87" s="134"/>
    </row>
    <row r="88" ht="12.75" customHeight="1">
      <c r="A88" s="134"/>
      <c r="B88" s="134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</row>
    <row r="89" ht="12.75" customHeight="1">
      <c r="A89" s="134"/>
      <c r="B89" s="134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</row>
    <row r="90" ht="12.75" customHeight="1">
      <c r="A90" s="134"/>
      <c r="B90" s="134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  <c r="Y90" s="134"/>
      <c r="Z90" s="134"/>
      <c r="AA90" s="134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4"/>
      <c r="AQ90" s="134"/>
      <c r="AR90" s="134"/>
    </row>
    <row r="91" ht="12.75" customHeight="1">
      <c r="A91" s="134"/>
      <c r="B91" s="134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4"/>
      <c r="AQ91" s="134"/>
      <c r="AR91" s="134"/>
    </row>
    <row r="92" ht="12.75" customHeight="1">
      <c r="A92" s="134"/>
      <c r="B92" s="134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4"/>
      <c r="U92" s="134"/>
      <c r="V92" s="134"/>
      <c r="W92" s="134"/>
      <c r="X92" s="134"/>
      <c r="Y92" s="134"/>
      <c r="Z92" s="134"/>
      <c r="AA92" s="134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</row>
    <row r="93" ht="12.75" customHeight="1">
      <c r="A93" s="134"/>
      <c r="B93" s="134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</row>
    <row r="94" ht="12.75" customHeight="1">
      <c r="A94" s="134"/>
      <c r="B94" s="13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</row>
    <row r="95" ht="12.75" customHeight="1">
      <c r="A95" s="134"/>
      <c r="B95" s="134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134"/>
      <c r="AP95" s="134"/>
      <c r="AQ95" s="134"/>
      <c r="AR95" s="134"/>
    </row>
    <row r="96" ht="12.75" customHeight="1">
      <c r="A96" s="1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</row>
    <row r="97" ht="12.75" customHeight="1">
      <c r="A97" s="134"/>
      <c r="B97" s="134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4"/>
      <c r="U97" s="134"/>
      <c r="V97" s="134"/>
      <c r="W97" s="134"/>
      <c r="X97" s="134"/>
      <c r="Y97" s="134"/>
      <c r="Z97" s="134"/>
      <c r="AA97" s="134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4"/>
      <c r="AQ97" s="134"/>
      <c r="AR97" s="134"/>
    </row>
    <row r="98" ht="12.75" customHeight="1">
      <c r="A98" s="134"/>
      <c r="B98" s="134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4"/>
      <c r="AQ98" s="134"/>
      <c r="AR98" s="134"/>
    </row>
    <row r="99" ht="12.75" customHeight="1">
      <c r="A99" s="134"/>
      <c r="B99" s="134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4"/>
      <c r="U99" s="134"/>
      <c r="V99" s="134"/>
      <c r="W99" s="134"/>
      <c r="X99" s="134"/>
      <c r="Y99" s="134"/>
      <c r="Z99" s="134"/>
      <c r="AA99" s="134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134"/>
      <c r="AP99" s="134"/>
      <c r="AQ99" s="134"/>
      <c r="AR99" s="134"/>
    </row>
    <row r="100" ht="12.75" customHeight="1">
      <c r="A100" s="134"/>
      <c r="B100" s="134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4"/>
      <c r="U100" s="134"/>
      <c r="V100" s="134"/>
      <c r="W100" s="134"/>
      <c r="X100" s="134"/>
      <c r="Y100" s="134"/>
      <c r="Z100" s="134"/>
      <c r="AA100" s="134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/>
    </row>
    <row r="101" ht="12.75" customHeight="1">
      <c r="A101" s="134"/>
      <c r="B101" s="134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/>
    </row>
    <row r="102" ht="12.75" customHeight="1">
      <c r="A102" s="134"/>
      <c r="B102" s="134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4"/>
      <c r="U102" s="134"/>
      <c r="V102" s="134"/>
      <c r="W102" s="134"/>
      <c r="X102" s="134"/>
      <c r="Y102" s="134"/>
      <c r="Z102" s="134"/>
      <c r="AA102" s="134"/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134"/>
      <c r="AP102" s="134"/>
      <c r="AQ102" s="134"/>
      <c r="AR102" s="134"/>
    </row>
    <row r="103" ht="12.75" customHeight="1">
      <c r="A103" s="134"/>
      <c r="B103" s="134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4"/>
      <c r="U103" s="134"/>
      <c r="V103" s="134"/>
      <c r="W103" s="134"/>
      <c r="X103" s="134"/>
      <c r="Y103" s="134"/>
      <c r="Z103" s="134"/>
      <c r="AA103" s="134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4"/>
      <c r="AQ103" s="134"/>
      <c r="AR103" s="134"/>
    </row>
    <row r="104" ht="12.75" customHeight="1">
      <c r="A104" s="134"/>
      <c r="B104" s="13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4"/>
      <c r="U104" s="134"/>
      <c r="V104" s="134"/>
      <c r="W104" s="134"/>
      <c r="X104" s="134"/>
      <c r="Y104" s="134"/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</row>
    <row r="105" ht="12.75" customHeight="1">
      <c r="A105" s="134"/>
      <c r="B105" s="134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</row>
    <row r="106" ht="12.75" customHeight="1">
      <c r="A106" s="134"/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4"/>
      <c r="U106" s="134"/>
      <c r="V106" s="134"/>
      <c r="W106" s="134"/>
      <c r="X106" s="134"/>
      <c r="Y106" s="134"/>
      <c r="Z106" s="134"/>
      <c r="AA106" s="134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/>
      <c r="AQ106" s="134"/>
      <c r="AR106" s="134"/>
    </row>
    <row r="107" ht="78.0" customHeight="1">
      <c r="A107" s="134"/>
      <c r="B107" s="134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4"/>
      <c r="U107" s="134"/>
      <c r="V107" s="134"/>
      <c r="W107" s="134"/>
      <c r="X107" s="134"/>
      <c r="Y107" s="134"/>
      <c r="Z107" s="134"/>
      <c r="AA107" s="134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34"/>
      <c r="AR107" s="134"/>
    </row>
    <row r="108" ht="12.75" customHeight="1">
      <c r="A108" s="134"/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4"/>
      <c r="Y108" s="134"/>
      <c r="Z108" s="134"/>
      <c r="AA108" s="134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134"/>
      <c r="AR108" s="134"/>
    </row>
    <row r="109" ht="12.75" customHeight="1">
      <c r="A109" s="134"/>
      <c r="B109" s="134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4"/>
      <c r="U109" s="134"/>
      <c r="V109" s="134"/>
      <c r="W109" s="134"/>
      <c r="X109" s="134"/>
      <c r="Y109" s="134"/>
      <c r="Z109" s="134"/>
      <c r="AA109" s="134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134"/>
      <c r="AP109" s="134"/>
      <c r="AQ109" s="134"/>
      <c r="AR109" s="134"/>
    </row>
    <row r="110" ht="12.75" customHeight="1">
      <c r="A110" s="134"/>
      <c r="B110" s="134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4"/>
      <c r="U110" s="134"/>
      <c r="V110" s="134"/>
      <c r="W110" s="134"/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</row>
    <row r="111" ht="12.75" customHeight="1">
      <c r="A111" s="134"/>
      <c r="B111" s="134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4"/>
      <c r="U111" s="134"/>
      <c r="V111" s="134"/>
      <c r="W111" s="134"/>
      <c r="X111" s="134"/>
      <c r="Y111" s="134"/>
      <c r="Z111" s="134"/>
      <c r="AA111" s="134"/>
      <c r="AB111" s="134"/>
      <c r="AC111" s="134"/>
      <c r="AD111" s="134"/>
      <c r="AE111" s="134"/>
      <c r="AF111" s="134"/>
      <c r="AG111" s="134"/>
      <c r="AH111" s="134"/>
      <c r="AI111" s="134"/>
      <c r="AJ111" s="134"/>
      <c r="AK111" s="134"/>
      <c r="AL111" s="134"/>
      <c r="AM111" s="134"/>
      <c r="AN111" s="134"/>
      <c r="AO111" s="134"/>
      <c r="AP111" s="134"/>
      <c r="AQ111" s="134"/>
      <c r="AR111" s="134"/>
    </row>
    <row r="112" ht="12.75" customHeight="1">
      <c r="A112" s="134"/>
      <c r="B112" s="134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</row>
    <row r="113" ht="12.75" customHeight="1">
      <c r="A113" s="134"/>
      <c r="B113" s="134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4"/>
      <c r="U113" s="134"/>
      <c r="V113" s="134"/>
      <c r="W113" s="134"/>
      <c r="X113" s="134"/>
      <c r="Y113" s="134"/>
      <c r="Z113" s="134"/>
      <c r="AA113" s="134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</row>
    <row r="114" ht="12.75" customHeight="1">
      <c r="A114" s="134"/>
      <c r="B114" s="13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4"/>
      <c r="U114" s="134"/>
      <c r="V114" s="134"/>
      <c r="W114" s="134"/>
      <c r="X114" s="134"/>
      <c r="Y114" s="134"/>
      <c r="Z114" s="134"/>
      <c r="AA114" s="134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4"/>
      <c r="AQ114" s="134"/>
      <c r="AR114" s="134"/>
    </row>
    <row r="115" ht="12.75" customHeight="1">
      <c r="A115" s="134"/>
      <c r="B115" s="134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4"/>
      <c r="U115" s="134"/>
      <c r="V115" s="134"/>
      <c r="W115" s="134"/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</row>
    <row r="116" ht="12.75" customHeight="1">
      <c r="A116" s="134"/>
      <c r="B116" s="134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4"/>
      <c r="U116" s="134"/>
      <c r="V116" s="134"/>
      <c r="W116" s="134"/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</row>
    <row r="117" ht="12.75" customHeight="1">
      <c r="A117" s="134"/>
      <c r="B117" s="134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</row>
    <row r="118" ht="12.75" customHeight="1">
      <c r="A118" s="134"/>
      <c r="B118" s="134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4"/>
      <c r="U118" s="134"/>
      <c r="V118" s="134"/>
      <c r="W118" s="134"/>
      <c r="X118" s="134"/>
      <c r="Y118" s="134"/>
      <c r="Z118" s="134"/>
      <c r="AA118" s="134"/>
      <c r="AB118" s="134"/>
      <c r="AC118" s="134"/>
      <c r="AD118" s="134"/>
      <c r="AE118" s="134"/>
      <c r="AF118" s="134"/>
      <c r="AG118" s="134"/>
      <c r="AH118" s="134"/>
      <c r="AI118" s="134"/>
      <c r="AJ118" s="134"/>
      <c r="AK118" s="134"/>
      <c r="AL118" s="134"/>
      <c r="AM118" s="134"/>
      <c r="AN118" s="134"/>
      <c r="AO118" s="134"/>
      <c r="AP118" s="134"/>
      <c r="AQ118" s="134"/>
      <c r="AR118" s="134"/>
    </row>
    <row r="119" ht="12.75" customHeight="1">
      <c r="A119" s="134"/>
      <c r="B119" s="134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  <c r="AE119" s="134"/>
      <c r="AF119" s="134"/>
      <c r="AG119" s="134"/>
      <c r="AH119" s="134"/>
      <c r="AI119" s="134"/>
      <c r="AJ119" s="134"/>
      <c r="AK119" s="134"/>
      <c r="AL119" s="134"/>
      <c r="AM119" s="134"/>
      <c r="AN119" s="134"/>
      <c r="AO119" s="134"/>
      <c r="AP119" s="134"/>
      <c r="AQ119" s="134"/>
      <c r="AR119" s="134"/>
    </row>
    <row r="120" ht="12.75" customHeight="1">
      <c r="A120" s="134"/>
      <c r="B120" s="134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4"/>
      <c r="U120" s="134"/>
      <c r="V120" s="134"/>
      <c r="W120" s="134"/>
      <c r="X120" s="134"/>
      <c r="Y120" s="134"/>
      <c r="Z120" s="134"/>
      <c r="AA120" s="134"/>
      <c r="AB120" s="134"/>
      <c r="AC120" s="134"/>
      <c r="AD120" s="134"/>
      <c r="AE120" s="134"/>
      <c r="AF120" s="134"/>
      <c r="AG120" s="134"/>
      <c r="AH120" s="134"/>
      <c r="AI120" s="134"/>
      <c r="AJ120" s="134"/>
      <c r="AK120" s="134"/>
      <c r="AL120" s="134"/>
      <c r="AM120" s="134"/>
      <c r="AN120" s="134"/>
      <c r="AO120" s="134"/>
      <c r="AP120" s="134"/>
      <c r="AQ120" s="134"/>
      <c r="AR120" s="134"/>
    </row>
    <row r="121" ht="12.75" customHeight="1">
      <c r="A121" s="134"/>
      <c r="B121" s="134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4"/>
      <c r="U121" s="134"/>
      <c r="V121" s="134"/>
      <c r="W121" s="134"/>
      <c r="X121" s="134"/>
      <c r="Y121" s="134"/>
      <c r="Z121" s="134"/>
      <c r="AA121" s="134"/>
      <c r="AB121" s="134"/>
      <c r="AC121" s="134"/>
      <c r="AD121" s="134"/>
      <c r="AE121" s="134"/>
      <c r="AF121" s="134"/>
      <c r="AG121" s="134"/>
      <c r="AH121" s="134"/>
      <c r="AI121" s="134"/>
      <c r="AJ121" s="134"/>
      <c r="AK121" s="134"/>
      <c r="AL121" s="134"/>
      <c r="AM121" s="134"/>
      <c r="AN121" s="134"/>
      <c r="AO121" s="134"/>
      <c r="AP121" s="134"/>
      <c r="AQ121" s="134"/>
      <c r="AR121" s="134"/>
    </row>
    <row r="122" ht="12.75" customHeight="1">
      <c r="A122" s="134"/>
      <c r="B122" s="134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4"/>
      <c r="U122" s="134"/>
      <c r="V122" s="134"/>
      <c r="W122" s="134"/>
      <c r="X122" s="134"/>
      <c r="Y122" s="134"/>
      <c r="Z122" s="134"/>
      <c r="AA122" s="134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/>
      <c r="AN122" s="134"/>
      <c r="AO122" s="134"/>
      <c r="AP122" s="134"/>
      <c r="AQ122" s="134"/>
      <c r="AR122" s="134"/>
    </row>
    <row r="123" ht="12.75" customHeight="1">
      <c r="A123" s="134"/>
      <c r="B123" s="134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/>
      <c r="AN123" s="134"/>
      <c r="AO123" s="134"/>
      <c r="AP123" s="134"/>
      <c r="AQ123" s="134"/>
      <c r="AR123" s="134"/>
    </row>
    <row r="124" ht="12.75" customHeight="1">
      <c r="A124" s="134"/>
      <c r="B124" s="13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  <c r="AE124" s="134"/>
      <c r="AF124" s="134"/>
      <c r="AG124" s="134"/>
      <c r="AH124" s="134"/>
      <c r="AI124" s="134"/>
      <c r="AJ124" s="134"/>
      <c r="AK124" s="134"/>
      <c r="AL124" s="134"/>
      <c r="AM124" s="134"/>
      <c r="AN124" s="134"/>
      <c r="AO124" s="134"/>
      <c r="AP124" s="134"/>
      <c r="AQ124" s="134"/>
      <c r="AR124" s="134"/>
    </row>
    <row r="125" ht="12.75" customHeight="1">
      <c r="A125" s="134"/>
      <c r="B125" s="134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4"/>
      <c r="U125" s="134"/>
      <c r="V125" s="134"/>
      <c r="W125" s="134"/>
      <c r="X125" s="134"/>
      <c r="Y125" s="134"/>
      <c r="Z125" s="134"/>
      <c r="AA125" s="134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34"/>
      <c r="AP125" s="134"/>
      <c r="AQ125" s="134"/>
      <c r="AR125" s="134"/>
    </row>
    <row r="126" ht="12.75" customHeight="1">
      <c r="A126" s="134"/>
      <c r="B126" s="134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34"/>
      <c r="AQ126" s="134"/>
      <c r="AR126" s="134"/>
    </row>
    <row r="127" ht="12.75" customHeight="1">
      <c r="A127" s="134"/>
      <c r="B127" s="134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4"/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134"/>
      <c r="AR127" s="134"/>
    </row>
    <row r="128" ht="12.75" customHeight="1">
      <c r="A128" s="134"/>
      <c r="B128" s="134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4"/>
      <c r="U128" s="134"/>
      <c r="V128" s="134"/>
      <c r="W128" s="134"/>
      <c r="X128" s="134"/>
      <c r="Y128" s="134"/>
      <c r="Z128" s="134"/>
      <c r="AA128" s="134"/>
      <c r="AB128" s="134"/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/>
      <c r="AR128" s="134"/>
    </row>
    <row r="129" ht="12.75" customHeight="1">
      <c r="A129" s="1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</row>
    <row r="130" ht="12.75" customHeight="1">
      <c r="A130" s="134"/>
      <c r="B130" s="134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134"/>
      <c r="AP130" s="134"/>
      <c r="AQ130" s="134"/>
      <c r="AR130" s="134"/>
    </row>
    <row r="131" ht="12.75" customHeight="1">
      <c r="A131" s="134"/>
      <c r="B131" s="134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4"/>
      <c r="U131" s="134"/>
      <c r="V131" s="134"/>
      <c r="W131" s="134"/>
      <c r="X131" s="134"/>
      <c r="Y131" s="134"/>
      <c r="Z131" s="134"/>
      <c r="AA131" s="134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</row>
    <row r="132" ht="12.75" customHeight="1">
      <c r="A132" s="134"/>
      <c r="B132" s="134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4"/>
      <c r="U132" s="134"/>
      <c r="V132" s="134"/>
      <c r="W132" s="134"/>
      <c r="X132" s="134"/>
      <c r="Y132" s="134"/>
      <c r="Z132" s="134"/>
      <c r="AA132" s="134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/>
      <c r="AM132" s="134"/>
      <c r="AN132" s="134"/>
      <c r="AO132" s="134"/>
      <c r="AP132" s="134"/>
      <c r="AQ132" s="134"/>
      <c r="AR132" s="134"/>
    </row>
    <row r="133" ht="12.75" customHeight="1">
      <c r="A133" s="134"/>
      <c r="B133" s="134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4"/>
      <c r="AQ133" s="134"/>
      <c r="AR133" s="134"/>
    </row>
    <row r="134" ht="12.75" customHeight="1">
      <c r="A134" s="134"/>
      <c r="B134" s="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4"/>
      <c r="U134" s="134"/>
      <c r="V134" s="134"/>
      <c r="W134" s="134"/>
      <c r="X134" s="134"/>
      <c r="Y134" s="134"/>
      <c r="Z134" s="134"/>
      <c r="AA134" s="134"/>
      <c r="AB134" s="134"/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</row>
    <row r="135" ht="12.75" customHeight="1">
      <c r="A135" s="134"/>
      <c r="B135" s="134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4"/>
      <c r="U135" s="134"/>
      <c r="V135" s="134"/>
      <c r="W135" s="134"/>
      <c r="X135" s="134"/>
      <c r="Y135" s="134"/>
      <c r="Z135" s="134"/>
      <c r="AA135" s="134"/>
      <c r="AB135" s="134"/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134"/>
      <c r="AQ135" s="134"/>
      <c r="AR135" s="134"/>
    </row>
    <row r="136" ht="12.75" customHeight="1">
      <c r="A136" s="134"/>
      <c r="B136" s="134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</row>
    <row r="137" ht="12.75" customHeight="1">
      <c r="A137" s="134"/>
      <c r="B137" s="134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134"/>
      <c r="AL137" s="134"/>
      <c r="AM137" s="134"/>
      <c r="AN137" s="134"/>
      <c r="AO137" s="134"/>
      <c r="AP137" s="134"/>
      <c r="AQ137" s="134"/>
      <c r="AR137" s="134"/>
    </row>
    <row r="138" ht="12.75" customHeight="1">
      <c r="A138" s="134"/>
      <c r="B138" s="134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4"/>
      <c r="U138" s="134"/>
      <c r="V138" s="134"/>
      <c r="W138" s="134"/>
      <c r="X138" s="134"/>
      <c r="Y138" s="134"/>
      <c r="Z138" s="134"/>
      <c r="AA138" s="134"/>
      <c r="AB138" s="134"/>
      <c r="AC138" s="134"/>
      <c r="AD138" s="134"/>
      <c r="AE138" s="134"/>
      <c r="AF138" s="134"/>
      <c r="AG138" s="134"/>
      <c r="AH138" s="134"/>
      <c r="AI138" s="134"/>
      <c r="AJ138" s="134"/>
      <c r="AK138" s="134"/>
      <c r="AL138" s="134"/>
      <c r="AM138" s="134"/>
      <c r="AN138" s="134"/>
      <c r="AO138" s="134"/>
      <c r="AP138" s="134"/>
      <c r="AQ138" s="134"/>
      <c r="AR138" s="134"/>
    </row>
    <row r="139" ht="12.75" customHeight="1">
      <c r="A139" s="134"/>
      <c r="B139" s="134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4"/>
      <c r="U139" s="134"/>
      <c r="V139" s="134"/>
      <c r="W139" s="134"/>
      <c r="X139" s="134"/>
      <c r="Y139" s="134"/>
      <c r="Z139" s="134"/>
      <c r="AA139" s="134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/>
      <c r="AQ139" s="134"/>
      <c r="AR139" s="134"/>
    </row>
    <row r="140" ht="12.75" customHeight="1">
      <c r="A140" s="134"/>
      <c r="B140" s="134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4"/>
      <c r="U140" s="134"/>
      <c r="V140" s="134"/>
      <c r="W140" s="134"/>
      <c r="X140" s="134"/>
      <c r="Y140" s="134"/>
      <c r="Z140" s="134"/>
      <c r="AA140" s="134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/>
      <c r="AQ140" s="134"/>
      <c r="AR140" s="134"/>
    </row>
    <row r="141" ht="12.75" customHeight="1">
      <c r="A141" s="134"/>
      <c r="B141" s="134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4"/>
      <c r="U141" s="134"/>
      <c r="V141" s="134"/>
      <c r="W141" s="134"/>
      <c r="X141" s="134"/>
      <c r="Y141" s="134"/>
      <c r="Z141" s="134"/>
      <c r="AA141" s="134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</row>
    <row r="142" ht="12.75" customHeight="1">
      <c r="A142" s="134"/>
      <c r="B142" s="134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4"/>
      <c r="AQ142" s="134"/>
      <c r="AR142" s="134"/>
    </row>
    <row r="143" ht="12.75" customHeight="1">
      <c r="A143" s="134"/>
      <c r="B143" s="134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4"/>
      <c r="U143" s="134"/>
      <c r="V143" s="134"/>
      <c r="W143" s="134"/>
      <c r="X143" s="134"/>
      <c r="Y143" s="134"/>
      <c r="Z143" s="134"/>
      <c r="AA143" s="134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4"/>
      <c r="AQ143" s="134"/>
      <c r="AR143" s="134"/>
    </row>
    <row r="144" ht="12.75" customHeight="1">
      <c r="A144" s="134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4"/>
      <c r="AQ144" s="134"/>
      <c r="AR144" s="134"/>
    </row>
    <row r="145" ht="12.75" customHeight="1">
      <c r="A145" s="134"/>
      <c r="B145" s="134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4"/>
      <c r="U145" s="134"/>
      <c r="V145" s="134"/>
      <c r="W145" s="134"/>
      <c r="X145" s="134"/>
      <c r="Y145" s="134"/>
      <c r="Z145" s="134"/>
      <c r="AA145" s="134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4"/>
      <c r="AQ145" s="134"/>
      <c r="AR145" s="134"/>
    </row>
    <row r="146" ht="12.75" customHeight="1">
      <c r="A146" s="134"/>
      <c r="B146" s="134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</row>
    <row r="147" ht="12.75" customHeight="1">
      <c r="A147" s="134"/>
      <c r="B147" s="134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4"/>
      <c r="U147" s="134"/>
      <c r="V147" s="134"/>
      <c r="W147" s="134"/>
      <c r="X147" s="134"/>
      <c r="Y147" s="134"/>
      <c r="Z147" s="134"/>
      <c r="AA147" s="134"/>
      <c r="AB147" s="134"/>
      <c r="AC147" s="134"/>
      <c r="AD147" s="134"/>
      <c r="AE147" s="134"/>
      <c r="AF147" s="134"/>
      <c r="AG147" s="134"/>
      <c r="AH147" s="134"/>
      <c r="AI147" s="134"/>
      <c r="AJ147" s="134"/>
      <c r="AK147" s="134"/>
      <c r="AL147" s="134"/>
      <c r="AM147" s="134"/>
      <c r="AN147" s="134"/>
      <c r="AO147" s="134"/>
      <c r="AP147" s="134"/>
      <c r="AQ147" s="134"/>
      <c r="AR147" s="134"/>
    </row>
    <row r="148" ht="12.75" customHeight="1">
      <c r="A148" s="134"/>
      <c r="B148" s="134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4"/>
      <c r="U148" s="134"/>
      <c r="V148" s="134"/>
      <c r="W148" s="134"/>
      <c r="X148" s="134"/>
      <c r="Y148" s="134"/>
      <c r="Z148" s="134"/>
      <c r="AA148" s="134"/>
      <c r="AB148" s="134"/>
      <c r="AC148" s="134"/>
      <c r="AD148" s="134"/>
      <c r="AE148" s="134"/>
      <c r="AF148" s="134"/>
      <c r="AG148" s="134"/>
      <c r="AH148" s="134"/>
      <c r="AI148" s="134"/>
      <c r="AJ148" s="134"/>
      <c r="AK148" s="134"/>
      <c r="AL148" s="134"/>
      <c r="AM148" s="134"/>
      <c r="AN148" s="134"/>
      <c r="AO148" s="134"/>
      <c r="AP148" s="134"/>
      <c r="AQ148" s="134"/>
      <c r="AR148" s="134"/>
    </row>
    <row r="149" ht="12.75" customHeight="1">
      <c r="A149" s="134"/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  <c r="AE149" s="134"/>
      <c r="AF149" s="134"/>
      <c r="AG149" s="134"/>
      <c r="AH149" s="134"/>
      <c r="AI149" s="134"/>
      <c r="AJ149" s="134"/>
      <c r="AK149" s="134"/>
      <c r="AL149" s="134"/>
      <c r="AM149" s="134"/>
      <c r="AN149" s="134"/>
      <c r="AO149" s="134"/>
      <c r="AP149" s="134"/>
      <c r="AQ149" s="134"/>
      <c r="AR149" s="134"/>
    </row>
    <row r="150" ht="12.75" customHeight="1">
      <c r="A150" s="134"/>
      <c r="B150" s="134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4"/>
      <c r="U150" s="134"/>
      <c r="V150" s="134"/>
      <c r="W150" s="134"/>
      <c r="X150" s="134"/>
      <c r="Y150" s="134"/>
      <c r="Z150" s="134"/>
      <c r="AA150" s="134"/>
      <c r="AB150" s="134"/>
      <c r="AC150" s="134"/>
      <c r="AD150" s="134"/>
      <c r="AE150" s="134"/>
      <c r="AF150" s="134"/>
      <c r="AG150" s="134"/>
      <c r="AH150" s="134"/>
      <c r="AI150" s="134"/>
      <c r="AJ150" s="134"/>
      <c r="AK150" s="134"/>
      <c r="AL150" s="134"/>
      <c r="AM150" s="134"/>
      <c r="AN150" s="134"/>
      <c r="AO150" s="134"/>
      <c r="AP150" s="134"/>
      <c r="AQ150" s="134"/>
      <c r="AR150" s="134"/>
    </row>
    <row r="151" ht="12.75" customHeight="1">
      <c r="A151" s="134"/>
      <c r="B151" s="134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</row>
    <row r="152" ht="12.75" customHeight="1">
      <c r="A152" s="134"/>
      <c r="B152" s="134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4"/>
      <c r="U152" s="134"/>
      <c r="V152" s="134"/>
      <c r="W152" s="134"/>
      <c r="X152" s="134"/>
      <c r="Y152" s="134"/>
      <c r="Z152" s="134"/>
      <c r="AA152" s="134"/>
      <c r="AB152" s="134"/>
      <c r="AC152" s="134"/>
      <c r="AD152" s="134"/>
      <c r="AE152" s="134"/>
      <c r="AF152" s="134"/>
      <c r="AG152" s="134"/>
      <c r="AH152" s="134"/>
      <c r="AI152" s="134"/>
      <c r="AJ152" s="134"/>
      <c r="AK152" s="134"/>
      <c r="AL152" s="134"/>
      <c r="AM152" s="134"/>
      <c r="AN152" s="134"/>
      <c r="AO152" s="134"/>
      <c r="AP152" s="134"/>
      <c r="AQ152" s="134"/>
      <c r="AR152" s="134"/>
    </row>
    <row r="153" ht="12.75" customHeight="1">
      <c r="A153" s="134"/>
      <c r="B153" s="134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4"/>
      <c r="AQ153" s="134"/>
      <c r="AR153" s="134"/>
    </row>
    <row r="154" ht="12.75" customHeight="1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</row>
    <row r="155" ht="12.75" customHeight="1">
      <c r="A155" s="134"/>
      <c r="B155" s="134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4"/>
      <c r="U155" s="134"/>
      <c r="V155" s="134"/>
      <c r="W155" s="134"/>
      <c r="X155" s="134"/>
      <c r="Y155" s="134"/>
      <c r="Z155" s="134"/>
      <c r="AA155" s="134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4"/>
      <c r="AQ155" s="134"/>
      <c r="AR155" s="134"/>
    </row>
    <row r="156" ht="12.75" customHeight="1">
      <c r="A156" s="134"/>
      <c r="B156" s="134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4"/>
      <c r="AQ156" s="134"/>
      <c r="AR156" s="134"/>
    </row>
    <row r="157" ht="12.75" customHeight="1">
      <c r="A157" s="134"/>
      <c r="B157" s="134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34"/>
      <c r="AP157" s="134"/>
      <c r="AQ157" s="134"/>
      <c r="AR157" s="134"/>
    </row>
    <row r="158" ht="12.75" customHeight="1">
      <c r="A158" s="134"/>
      <c r="B158" s="134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</row>
    <row r="159" ht="12.75" customHeight="1">
      <c r="A159" s="134"/>
      <c r="B159" s="134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4"/>
      <c r="U159" s="134"/>
      <c r="V159" s="134"/>
      <c r="W159" s="134"/>
      <c r="X159" s="134"/>
      <c r="Y159" s="134"/>
      <c r="Z159" s="134"/>
      <c r="AA159" s="134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134"/>
      <c r="AP159" s="134"/>
      <c r="AQ159" s="134"/>
      <c r="AR159" s="134"/>
    </row>
    <row r="160" ht="12.75" customHeight="1">
      <c r="A160" s="134"/>
      <c r="B160" s="134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/>
      <c r="AG160" s="134"/>
      <c r="AH160" s="134"/>
      <c r="AI160" s="134"/>
      <c r="AJ160" s="134"/>
      <c r="AK160" s="134"/>
      <c r="AL160" s="134"/>
      <c r="AM160" s="134"/>
      <c r="AN160" s="134"/>
      <c r="AO160" s="134"/>
      <c r="AP160" s="134"/>
      <c r="AQ160" s="134"/>
      <c r="AR160" s="134"/>
    </row>
    <row r="161" ht="12.75" customHeight="1">
      <c r="A161" s="134"/>
      <c r="B161" s="134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4"/>
      <c r="U161" s="134"/>
      <c r="V161" s="134"/>
      <c r="W161" s="134"/>
      <c r="X161" s="134"/>
      <c r="Y161" s="134"/>
      <c r="Z161" s="134"/>
      <c r="AA161" s="134"/>
      <c r="AB161" s="134"/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134"/>
      <c r="AP161" s="134"/>
      <c r="AQ161" s="134"/>
      <c r="AR161" s="134"/>
    </row>
    <row r="162" ht="12.75" customHeight="1">
      <c r="A162" s="134"/>
      <c r="B162" s="134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4"/>
      <c r="U162" s="134"/>
      <c r="V162" s="134"/>
      <c r="W162" s="134"/>
      <c r="X162" s="134"/>
      <c r="Y162" s="134"/>
      <c r="Z162" s="134"/>
      <c r="AA162" s="134"/>
      <c r="AB162" s="134"/>
      <c r="AC162" s="134"/>
      <c r="AD162" s="134"/>
      <c r="AE162" s="134"/>
      <c r="AF162" s="134"/>
      <c r="AG162" s="134"/>
      <c r="AH162" s="134"/>
      <c r="AI162" s="134"/>
      <c r="AJ162" s="134"/>
      <c r="AK162" s="134"/>
      <c r="AL162" s="134"/>
      <c r="AM162" s="134"/>
      <c r="AN162" s="134"/>
      <c r="AO162" s="134"/>
      <c r="AP162" s="134"/>
      <c r="AQ162" s="134"/>
      <c r="AR162" s="134"/>
    </row>
    <row r="163" ht="12.75" customHeight="1">
      <c r="A163" s="134"/>
      <c r="B163" s="134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</row>
    <row r="164" ht="12.75" customHeight="1">
      <c r="A164" s="134"/>
      <c r="B164" s="13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134"/>
      <c r="AP164" s="134"/>
      <c r="AQ164" s="134"/>
      <c r="AR164" s="134"/>
    </row>
    <row r="165" ht="12.75" customHeight="1">
      <c r="A165" s="134"/>
      <c r="B165" s="134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4"/>
      <c r="U165" s="134"/>
      <c r="V165" s="134"/>
      <c r="W165" s="134"/>
      <c r="X165" s="134"/>
      <c r="Y165" s="134"/>
      <c r="Z165" s="134"/>
      <c r="AA165" s="134"/>
      <c r="AB165" s="134"/>
      <c r="AC165" s="134"/>
      <c r="AD165" s="134"/>
      <c r="AE165" s="134"/>
      <c r="AF165" s="134"/>
      <c r="AG165" s="134"/>
      <c r="AH165" s="134"/>
      <c r="AI165" s="134"/>
      <c r="AJ165" s="134"/>
      <c r="AK165" s="134"/>
      <c r="AL165" s="134"/>
      <c r="AM165" s="134"/>
      <c r="AN165" s="134"/>
      <c r="AO165" s="134"/>
      <c r="AP165" s="134"/>
      <c r="AQ165" s="134"/>
      <c r="AR165" s="134"/>
    </row>
    <row r="166" ht="12.75" customHeight="1">
      <c r="A166" s="134"/>
      <c r="B166" s="134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4"/>
      <c r="X166" s="134"/>
      <c r="Y166" s="134"/>
      <c r="Z166" s="134"/>
      <c r="AA166" s="134"/>
      <c r="AB166" s="134"/>
      <c r="AC166" s="134"/>
      <c r="AD166" s="134"/>
      <c r="AE166" s="134"/>
      <c r="AF166" s="134"/>
      <c r="AG166" s="134"/>
      <c r="AH166" s="134"/>
      <c r="AI166" s="134"/>
      <c r="AJ166" s="134"/>
      <c r="AK166" s="134"/>
      <c r="AL166" s="134"/>
      <c r="AM166" s="134"/>
      <c r="AN166" s="134"/>
      <c r="AO166" s="134"/>
      <c r="AP166" s="134"/>
      <c r="AQ166" s="134"/>
      <c r="AR166" s="134"/>
    </row>
    <row r="167" ht="12.75" customHeight="1">
      <c r="A167" s="1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</row>
    <row r="168" ht="12.75" customHeight="1">
      <c r="A168" s="134"/>
      <c r="B168" s="134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34"/>
      <c r="AQ168" s="134"/>
      <c r="AR168" s="134"/>
    </row>
    <row r="169" ht="12.75" customHeight="1">
      <c r="A169" s="134"/>
      <c r="B169" s="134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4"/>
      <c r="U169" s="134"/>
      <c r="V169" s="134"/>
      <c r="W169" s="134"/>
      <c r="X169" s="134"/>
      <c r="Y169" s="134"/>
      <c r="Z169" s="134"/>
      <c r="AA169" s="134"/>
      <c r="AB169" s="134"/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34"/>
      <c r="AQ169" s="134"/>
      <c r="AR169" s="134"/>
    </row>
    <row r="170" ht="12.75" customHeight="1">
      <c r="A170" s="134"/>
      <c r="B170" s="134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4"/>
      <c r="U170" s="134"/>
      <c r="V170" s="134"/>
      <c r="W170" s="134"/>
      <c r="X170" s="134"/>
      <c r="Y170" s="134"/>
      <c r="Z170" s="134"/>
      <c r="AA170" s="134"/>
      <c r="AB170" s="134"/>
      <c r="AC170" s="134"/>
      <c r="AD170" s="134"/>
      <c r="AE170" s="134"/>
      <c r="AF170" s="134"/>
      <c r="AG170" s="134"/>
      <c r="AH170" s="134"/>
      <c r="AI170" s="134"/>
      <c r="AJ170" s="134"/>
      <c r="AK170" s="134"/>
      <c r="AL170" s="134"/>
      <c r="AM170" s="134"/>
      <c r="AN170" s="134"/>
      <c r="AO170" s="134"/>
      <c r="AP170" s="134"/>
      <c r="AQ170" s="134"/>
      <c r="AR170" s="134"/>
    </row>
    <row r="171" ht="12.75" customHeight="1">
      <c r="A171" s="134"/>
      <c r="B171" s="134"/>
      <c r="C171" s="134"/>
      <c r="D171" s="134"/>
      <c r="E171" s="134"/>
      <c r="F171" s="134"/>
      <c r="G171" s="134"/>
      <c r="H171" s="134"/>
      <c r="I171" s="134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  <c r="AE171" s="134"/>
      <c r="AF171" s="134"/>
      <c r="AG171" s="134"/>
      <c r="AH171" s="134"/>
      <c r="AI171" s="134"/>
      <c r="AJ171" s="134"/>
      <c r="AK171" s="134"/>
      <c r="AL171" s="134"/>
      <c r="AM171" s="134"/>
      <c r="AN171" s="134"/>
      <c r="AO171" s="134"/>
      <c r="AP171" s="134"/>
      <c r="AQ171" s="134"/>
      <c r="AR171" s="134"/>
    </row>
    <row r="172" ht="12.75" customHeight="1">
      <c r="A172" s="134"/>
      <c r="B172" s="134"/>
      <c r="C172" s="134"/>
      <c r="D172" s="134"/>
      <c r="E172" s="134"/>
      <c r="F172" s="134"/>
      <c r="G172" s="134"/>
      <c r="H172" s="134"/>
      <c r="I172" s="134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4"/>
      <c r="U172" s="134"/>
      <c r="V172" s="134"/>
      <c r="W172" s="134"/>
      <c r="X172" s="134"/>
      <c r="Y172" s="134"/>
      <c r="Z172" s="134"/>
      <c r="AA172" s="134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134"/>
      <c r="AP172" s="134"/>
      <c r="AQ172" s="134"/>
      <c r="AR172" s="134"/>
    </row>
    <row r="173" ht="12.75" customHeight="1">
      <c r="A173" s="134"/>
      <c r="B173" s="134"/>
      <c r="C173" s="134"/>
      <c r="D173" s="134"/>
      <c r="E173" s="134"/>
      <c r="F173" s="134"/>
      <c r="G173" s="134"/>
      <c r="H173" s="134"/>
      <c r="I173" s="134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4"/>
      <c r="U173" s="134"/>
      <c r="V173" s="134"/>
      <c r="W173" s="134"/>
      <c r="X173" s="134"/>
      <c r="Y173" s="134"/>
      <c r="Z173" s="134"/>
      <c r="AA173" s="134"/>
      <c r="AB173" s="134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34"/>
      <c r="AQ173" s="134"/>
      <c r="AR173" s="134"/>
    </row>
    <row r="174" ht="12.75" customHeight="1">
      <c r="A174" s="134"/>
      <c r="B174" s="134"/>
      <c r="C174" s="134"/>
      <c r="D174" s="134"/>
      <c r="E174" s="134"/>
      <c r="F174" s="134"/>
      <c r="G174" s="134"/>
      <c r="H174" s="134"/>
      <c r="I174" s="134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  <c r="AE174" s="134"/>
      <c r="AF174" s="134"/>
      <c r="AG174" s="134"/>
      <c r="AH174" s="134"/>
      <c r="AI174" s="134"/>
      <c r="AJ174" s="134"/>
      <c r="AK174" s="134"/>
      <c r="AL174" s="134"/>
      <c r="AM174" s="134"/>
      <c r="AN174" s="134"/>
      <c r="AO174" s="134"/>
      <c r="AP174" s="134"/>
      <c r="AQ174" s="134"/>
      <c r="AR174" s="134"/>
    </row>
    <row r="175" ht="12.75" customHeight="1">
      <c r="A175" s="134"/>
      <c r="B175" s="134"/>
      <c r="C175" s="134"/>
      <c r="D175" s="134"/>
      <c r="E175" s="134"/>
      <c r="F175" s="134"/>
      <c r="G175" s="134"/>
      <c r="H175" s="134"/>
      <c r="I175" s="134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</row>
    <row r="176" ht="12.75" customHeight="1">
      <c r="A176" s="134"/>
      <c r="B176" s="134"/>
      <c r="C176" s="134"/>
      <c r="D176" s="134"/>
      <c r="E176" s="134"/>
      <c r="F176" s="134"/>
      <c r="G176" s="134"/>
      <c r="H176" s="134"/>
      <c r="I176" s="134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4"/>
      <c r="U176" s="134"/>
      <c r="V176" s="134"/>
      <c r="W176" s="134"/>
      <c r="X176" s="134"/>
      <c r="Y176" s="134"/>
      <c r="Z176" s="134"/>
      <c r="AA176" s="134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</row>
    <row r="177" ht="12.75" customHeight="1">
      <c r="A177" s="134"/>
      <c r="B177" s="134"/>
      <c r="C177" s="134"/>
      <c r="D177" s="134"/>
      <c r="E177" s="134"/>
      <c r="F177" s="134"/>
      <c r="G177" s="134"/>
      <c r="H177" s="134"/>
      <c r="I177" s="134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4"/>
      <c r="U177" s="134"/>
      <c r="V177" s="134"/>
      <c r="W177" s="134"/>
      <c r="X177" s="134"/>
      <c r="Y177" s="134"/>
      <c r="Z177" s="134"/>
      <c r="AA177" s="134"/>
      <c r="AB177" s="134"/>
      <c r="AC177" s="134"/>
      <c r="AD177" s="134"/>
      <c r="AE177" s="134"/>
      <c r="AF177" s="134"/>
      <c r="AG177" s="134"/>
      <c r="AH177" s="134"/>
      <c r="AI177" s="134"/>
      <c r="AJ177" s="134"/>
      <c r="AK177" s="134"/>
      <c r="AL177" s="134"/>
      <c r="AM177" s="134"/>
      <c r="AN177" s="134"/>
      <c r="AO177" s="134"/>
      <c r="AP177" s="134"/>
      <c r="AQ177" s="134"/>
      <c r="AR177" s="134"/>
    </row>
    <row r="178" ht="12.75" customHeight="1">
      <c r="A178" s="134"/>
      <c r="B178" s="134"/>
      <c r="C178" s="134"/>
      <c r="D178" s="134"/>
      <c r="E178" s="134"/>
      <c r="F178" s="134"/>
      <c r="G178" s="134"/>
      <c r="H178" s="134"/>
      <c r="I178" s="134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  <c r="AE178" s="134"/>
      <c r="AF178" s="134"/>
      <c r="AG178" s="134"/>
      <c r="AH178" s="134"/>
      <c r="AI178" s="134"/>
      <c r="AJ178" s="134"/>
      <c r="AK178" s="134"/>
      <c r="AL178" s="134"/>
      <c r="AM178" s="134"/>
      <c r="AN178" s="134"/>
      <c r="AO178" s="134"/>
      <c r="AP178" s="134"/>
      <c r="AQ178" s="134"/>
      <c r="AR178" s="134"/>
    </row>
    <row r="179" ht="12.75" customHeight="1">
      <c r="A179" s="134"/>
      <c r="B179" s="134"/>
      <c r="C179" s="134"/>
      <c r="D179" s="134"/>
      <c r="E179" s="134"/>
      <c r="F179" s="134"/>
      <c r="G179" s="134"/>
      <c r="H179" s="134"/>
      <c r="I179" s="134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  <c r="AE179" s="134"/>
      <c r="AF179" s="134"/>
      <c r="AG179" s="134"/>
      <c r="AH179" s="134"/>
      <c r="AI179" s="134"/>
      <c r="AJ179" s="134"/>
      <c r="AK179" s="134"/>
      <c r="AL179" s="134"/>
      <c r="AM179" s="134"/>
      <c r="AN179" s="134"/>
      <c r="AO179" s="134"/>
      <c r="AP179" s="134"/>
      <c r="AQ179" s="134"/>
      <c r="AR179" s="134"/>
    </row>
    <row r="180" ht="12.75" customHeight="1">
      <c r="A180" s="134"/>
      <c r="B180" s="134"/>
      <c r="C180" s="134"/>
      <c r="D180" s="134"/>
      <c r="E180" s="134"/>
      <c r="F180" s="134"/>
      <c r="G180" s="134"/>
      <c r="H180" s="134"/>
      <c r="I180" s="134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4"/>
      <c r="U180" s="134"/>
      <c r="V180" s="134"/>
      <c r="W180" s="134"/>
      <c r="X180" s="134"/>
      <c r="Y180" s="134"/>
      <c r="Z180" s="134"/>
      <c r="AA180" s="134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/>
      <c r="AQ180" s="134"/>
      <c r="AR180" s="134"/>
    </row>
    <row r="181" ht="12.75" customHeight="1">
      <c r="A181" s="134"/>
      <c r="B181" s="134"/>
      <c r="C181" s="134"/>
      <c r="D181" s="134"/>
      <c r="E181" s="134"/>
      <c r="F181" s="134"/>
      <c r="G181" s="134"/>
      <c r="H181" s="134"/>
      <c r="I181" s="134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  <c r="AE181" s="134"/>
      <c r="AF181" s="134"/>
      <c r="AG181" s="134"/>
      <c r="AH181" s="134"/>
      <c r="AI181" s="134"/>
      <c r="AJ181" s="134"/>
      <c r="AK181" s="134"/>
      <c r="AL181" s="134"/>
      <c r="AM181" s="134"/>
      <c r="AN181" s="134"/>
      <c r="AO181" s="134"/>
      <c r="AP181" s="134"/>
      <c r="AQ181" s="134"/>
      <c r="AR181" s="134"/>
    </row>
    <row r="182" ht="12.75" customHeight="1">
      <c r="A182" s="134"/>
      <c r="B182" s="134"/>
      <c r="C182" s="134"/>
      <c r="D182" s="134"/>
      <c r="E182" s="134"/>
      <c r="F182" s="134"/>
      <c r="G182" s="134"/>
      <c r="H182" s="134"/>
      <c r="I182" s="134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4"/>
      <c r="U182" s="134"/>
      <c r="V182" s="134"/>
      <c r="W182" s="134"/>
      <c r="X182" s="134"/>
      <c r="Y182" s="134"/>
      <c r="Z182" s="134"/>
      <c r="AA182" s="134"/>
      <c r="AB182" s="134"/>
      <c r="AC182" s="134"/>
      <c r="AD182" s="134"/>
      <c r="AE182" s="134"/>
      <c r="AF182" s="134"/>
      <c r="AG182" s="134"/>
      <c r="AH182" s="134"/>
      <c r="AI182" s="134"/>
      <c r="AJ182" s="134"/>
      <c r="AK182" s="134"/>
      <c r="AL182" s="134"/>
      <c r="AM182" s="134"/>
      <c r="AN182" s="134"/>
      <c r="AO182" s="134"/>
      <c r="AP182" s="134"/>
      <c r="AQ182" s="134"/>
      <c r="AR182" s="134"/>
    </row>
    <row r="183" ht="12.75" customHeight="1">
      <c r="A183" s="134"/>
      <c r="B183" s="134"/>
      <c r="C183" s="134"/>
      <c r="D183" s="134"/>
      <c r="E183" s="134"/>
      <c r="F183" s="134"/>
      <c r="G183" s="134"/>
      <c r="H183" s="134"/>
      <c r="I183" s="134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  <c r="AE183" s="134"/>
      <c r="AF183" s="134"/>
      <c r="AG183" s="134"/>
      <c r="AH183" s="134"/>
      <c r="AI183" s="134"/>
      <c r="AJ183" s="134"/>
      <c r="AK183" s="134"/>
      <c r="AL183" s="134"/>
      <c r="AM183" s="134"/>
      <c r="AN183" s="134"/>
      <c r="AO183" s="134"/>
      <c r="AP183" s="134"/>
      <c r="AQ183" s="134"/>
      <c r="AR183" s="134"/>
    </row>
    <row r="184" ht="12.75" customHeight="1">
      <c r="A184" s="134"/>
      <c r="B184" s="134"/>
      <c r="C184" s="134"/>
      <c r="D184" s="134"/>
      <c r="E184" s="134"/>
      <c r="F184" s="134"/>
      <c r="G184" s="134"/>
      <c r="H184" s="134"/>
      <c r="I184" s="134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4"/>
      <c r="U184" s="134"/>
      <c r="V184" s="134"/>
      <c r="W184" s="134"/>
      <c r="X184" s="134"/>
      <c r="Y184" s="134"/>
      <c r="Z184" s="134"/>
      <c r="AA184" s="134"/>
      <c r="AB184" s="134"/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134"/>
      <c r="AR184" s="134"/>
    </row>
    <row r="185" ht="12.75" customHeight="1">
      <c r="A185" s="134"/>
      <c r="B185" s="134"/>
      <c r="C185" s="134"/>
      <c r="D185" s="134"/>
      <c r="E185" s="134"/>
      <c r="F185" s="134"/>
      <c r="G185" s="134"/>
      <c r="H185" s="134"/>
      <c r="I185" s="134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4"/>
      <c r="U185" s="134"/>
      <c r="V185" s="134"/>
      <c r="W185" s="134"/>
      <c r="X185" s="134"/>
      <c r="Y185" s="134"/>
      <c r="Z185" s="134"/>
      <c r="AA185" s="134"/>
      <c r="AB185" s="134"/>
      <c r="AC185" s="134"/>
      <c r="AD185" s="134"/>
      <c r="AE185" s="134"/>
      <c r="AF185" s="134"/>
      <c r="AG185" s="134"/>
      <c r="AH185" s="134"/>
      <c r="AI185" s="134"/>
      <c r="AJ185" s="134"/>
      <c r="AK185" s="134"/>
      <c r="AL185" s="134"/>
      <c r="AM185" s="134"/>
      <c r="AN185" s="134"/>
      <c r="AO185" s="134"/>
      <c r="AP185" s="134"/>
      <c r="AQ185" s="134"/>
      <c r="AR185" s="134"/>
    </row>
    <row r="186" ht="12.75" customHeight="1">
      <c r="A186" s="134"/>
      <c r="B186" s="134"/>
      <c r="C186" s="134"/>
      <c r="D186" s="134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  <c r="AE186" s="134"/>
      <c r="AF186" s="134"/>
      <c r="AG186" s="134"/>
      <c r="AH186" s="134"/>
      <c r="AI186" s="134"/>
      <c r="AJ186" s="134"/>
      <c r="AK186" s="134"/>
      <c r="AL186" s="134"/>
      <c r="AM186" s="134"/>
      <c r="AN186" s="134"/>
      <c r="AO186" s="134"/>
      <c r="AP186" s="134"/>
      <c r="AQ186" s="134"/>
      <c r="AR186" s="134"/>
    </row>
    <row r="187" ht="12.75" customHeight="1">
      <c r="A187" s="134"/>
      <c r="B187" s="134"/>
      <c r="C187" s="134"/>
      <c r="D187" s="134"/>
      <c r="E187" s="134"/>
      <c r="F187" s="134"/>
      <c r="G187" s="134"/>
      <c r="H187" s="134"/>
      <c r="I187" s="134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4"/>
      <c r="U187" s="134"/>
      <c r="V187" s="134"/>
      <c r="W187" s="134"/>
      <c r="X187" s="134"/>
      <c r="Y187" s="134"/>
      <c r="Z187" s="134"/>
      <c r="AA187" s="134"/>
      <c r="AB187" s="134"/>
      <c r="AC187" s="134"/>
      <c r="AD187" s="134"/>
      <c r="AE187" s="134"/>
      <c r="AF187" s="134"/>
      <c r="AG187" s="134"/>
      <c r="AH187" s="134"/>
      <c r="AI187" s="134"/>
      <c r="AJ187" s="134"/>
      <c r="AK187" s="134"/>
      <c r="AL187" s="134"/>
      <c r="AM187" s="134"/>
      <c r="AN187" s="134"/>
      <c r="AO187" s="134"/>
      <c r="AP187" s="134"/>
      <c r="AQ187" s="134"/>
      <c r="AR187" s="134"/>
    </row>
    <row r="188" ht="12.75" customHeight="1">
      <c r="A188" s="134"/>
      <c r="B188" s="134"/>
      <c r="C188" s="134"/>
      <c r="D188" s="134"/>
      <c r="E188" s="134"/>
      <c r="F188" s="134"/>
      <c r="G188" s="134"/>
      <c r="H188" s="134"/>
      <c r="I188" s="134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  <c r="AE188" s="134"/>
      <c r="AF188" s="134"/>
      <c r="AG188" s="134"/>
      <c r="AH188" s="134"/>
      <c r="AI188" s="134"/>
      <c r="AJ188" s="134"/>
      <c r="AK188" s="134"/>
      <c r="AL188" s="134"/>
      <c r="AM188" s="134"/>
      <c r="AN188" s="134"/>
      <c r="AO188" s="134"/>
      <c r="AP188" s="134"/>
      <c r="AQ188" s="134"/>
      <c r="AR188" s="134"/>
    </row>
    <row r="189" ht="12.75" customHeight="1">
      <c r="A189" s="134"/>
      <c r="B189" s="134"/>
      <c r="C189" s="134"/>
      <c r="D189" s="134"/>
      <c r="E189" s="134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4"/>
      <c r="X189" s="134"/>
      <c r="Y189" s="134"/>
      <c r="Z189" s="134"/>
      <c r="AA189" s="134"/>
      <c r="AB189" s="134"/>
      <c r="AC189" s="134"/>
      <c r="AD189" s="134"/>
      <c r="AE189" s="134"/>
      <c r="AF189" s="134"/>
      <c r="AG189" s="134"/>
      <c r="AH189" s="134"/>
      <c r="AI189" s="134"/>
      <c r="AJ189" s="134"/>
      <c r="AK189" s="134"/>
      <c r="AL189" s="134"/>
      <c r="AM189" s="134"/>
      <c r="AN189" s="134"/>
      <c r="AO189" s="134"/>
      <c r="AP189" s="134"/>
      <c r="AQ189" s="134"/>
      <c r="AR189" s="134"/>
    </row>
    <row r="190" ht="12.75" customHeight="1">
      <c r="A190" s="134"/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134"/>
      <c r="AR190" s="134"/>
    </row>
    <row r="191" ht="12.75" customHeight="1">
      <c r="A191" s="134"/>
      <c r="B191" s="134"/>
      <c r="C191" s="134"/>
      <c r="D191" s="134"/>
      <c r="E191" s="134"/>
      <c r="F191" s="134"/>
      <c r="G191" s="134"/>
      <c r="H191" s="134"/>
      <c r="I191" s="134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4"/>
      <c r="AL191" s="134"/>
      <c r="AM191" s="134"/>
      <c r="AN191" s="134"/>
      <c r="AO191" s="134"/>
      <c r="AP191" s="134"/>
      <c r="AQ191" s="134"/>
      <c r="AR191" s="134"/>
    </row>
    <row r="192" ht="12.75" customHeight="1">
      <c r="A192" s="134"/>
      <c r="B192" s="134"/>
      <c r="C192" s="134"/>
      <c r="D192" s="134"/>
      <c r="E192" s="134"/>
      <c r="F192" s="134"/>
      <c r="G192" s="134"/>
      <c r="H192" s="134"/>
      <c r="I192" s="134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4"/>
      <c r="U192" s="134"/>
      <c r="V192" s="134"/>
      <c r="W192" s="134"/>
      <c r="X192" s="134"/>
      <c r="Y192" s="134"/>
      <c r="Z192" s="134"/>
      <c r="AA192" s="134"/>
      <c r="AB192" s="134"/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134"/>
      <c r="AR192" s="134"/>
    </row>
    <row r="193" ht="12.75" customHeight="1">
      <c r="A193" s="134"/>
      <c r="B193" s="134"/>
      <c r="C193" s="134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</row>
    <row r="194" ht="12.75" customHeight="1">
      <c r="A194" s="134"/>
      <c r="B194" s="134"/>
      <c r="C194" s="134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</row>
    <row r="195" ht="12.75" customHeight="1">
      <c r="A195" s="134"/>
      <c r="B195" s="134"/>
      <c r="C195" s="134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</row>
    <row r="196" ht="12.75" customHeight="1">
      <c r="A196" s="134"/>
      <c r="B196" s="134"/>
      <c r="C196" s="134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</row>
    <row r="197" ht="12.75" customHeight="1">
      <c r="A197" s="134"/>
      <c r="B197" s="134"/>
      <c r="C197" s="134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</row>
    <row r="198" ht="12.75" customHeight="1">
      <c r="A198" s="134"/>
      <c r="B198" s="134"/>
      <c r="C198" s="134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</row>
    <row r="199" ht="12.75" customHeight="1">
      <c r="A199" s="134"/>
      <c r="B199" s="134"/>
      <c r="C199" s="134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</row>
    <row r="200" ht="12.75" customHeight="1">
      <c r="A200" s="134"/>
      <c r="B200" s="134"/>
      <c r="C200" s="134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</row>
    <row r="201" ht="12.75" customHeight="1">
      <c r="A201" s="134"/>
      <c r="B201" s="134"/>
      <c r="C201" s="134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</row>
    <row r="202" ht="12.75" customHeight="1">
      <c r="A202" s="134"/>
      <c r="B202" s="134"/>
      <c r="C202" s="134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</row>
    <row r="203" ht="12.75" customHeight="1">
      <c r="A203" s="134"/>
      <c r="B203" s="134"/>
      <c r="C203" s="134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</row>
    <row r="204" ht="12.75" customHeight="1">
      <c r="A204" s="134"/>
      <c r="B204" s="134"/>
      <c r="C204" s="134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</row>
    <row r="205" ht="12.75" customHeight="1">
      <c r="A205" s="134"/>
      <c r="B205" s="134"/>
      <c r="C205" s="134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</row>
    <row r="206" ht="12.75" customHeight="1">
      <c r="A206" s="134"/>
      <c r="B206" s="134"/>
      <c r="C206" s="134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</row>
    <row r="207" ht="12.75" customHeight="1">
      <c r="A207" s="134"/>
      <c r="B207" s="134"/>
      <c r="C207" s="134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</row>
    <row r="208" ht="12.75" customHeight="1">
      <c r="A208" s="134"/>
      <c r="B208" s="134"/>
      <c r="C208" s="134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</row>
    <row r="209" ht="12.75" customHeight="1">
      <c r="A209" s="134"/>
      <c r="B209" s="134"/>
      <c r="C209" s="134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</row>
    <row r="210" ht="12.75" customHeight="1">
      <c r="A210" s="134"/>
      <c r="B210" s="134"/>
      <c r="C210" s="134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</row>
    <row r="211" ht="12.75" customHeight="1">
      <c r="A211" s="134"/>
      <c r="B211" s="134"/>
      <c r="C211" s="134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</row>
    <row r="212" ht="12.75" customHeight="1">
      <c r="A212" s="134"/>
      <c r="B212" s="134"/>
      <c r="C212" s="134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</row>
    <row r="213" ht="12.75" customHeight="1">
      <c r="A213" s="134"/>
      <c r="B213" s="134"/>
      <c r="C213" s="134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</row>
    <row r="214" ht="12.75" customHeight="1">
      <c r="A214" s="134"/>
      <c r="B214" s="134"/>
      <c r="C214" s="134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</row>
    <row r="215" ht="12.75" customHeight="1">
      <c r="A215" s="134"/>
      <c r="B215" s="134"/>
      <c r="C215" s="134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</row>
    <row r="216" ht="12.75" customHeight="1">
      <c r="A216" s="134"/>
      <c r="B216" s="134"/>
      <c r="C216" s="134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</row>
    <row r="217" ht="12.75" customHeight="1">
      <c r="A217" s="134"/>
      <c r="B217" s="134"/>
      <c r="C217" s="134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</row>
    <row r="218" ht="12.75" customHeight="1">
      <c r="A218" s="134"/>
      <c r="B218" s="134"/>
      <c r="C218" s="134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</row>
    <row r="219" ht="12.75" customHeight="1">
      <c r="A219" s="134"/>
      <c r="B219" s="134"/>
      <c r="C219" s="134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</row>
    <row r="220" ht="12.75" customHeight="1">
      <c r="A220" s="1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</row>
    <row r="221" ht="12.75" customHeight="1">
      <c r="A221" s="134"/>
      <c r="B221" s="134"/>
      <c r="C221" s="134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</row>
    <row r="222" ht="12.75" customHeight="1">
      <c r="A222" s="134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</row>
    <row r="223" ht="12.75" customHeight="1">
      <c r="A223" s="134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</row>
    <row r="224" ht="12.75" customHeight="1">
      <c r="A224" s="134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</row>
    <row r="225" ht="12.75" customHeight="1">
      <c r="A225" s="134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</row>
    <row r="226" ht="12.75" customHeight="1">
      <c r="A226" s="134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</row>
    <row r="227" ht="12.75" customHeight="1">
      <c r="A227" s="134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</row>
    <row r="228" ht="12.75" customHeight="1">
      <c r="A228" s="134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</row>
    <row r="229" ht="12.75" customHeight="1">
      <c r="A229" s="134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</row>
    <row r="230" ht="12.75" customHeight="1">
      <c r="A230" s="134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</row>
    <row r="231" ht="12.75" customHeight="1">
      <c r="A231" s="134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</row>
    <row r="232" ht="12.75" customHeight="1">
      <c r="A232" s="134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</row>
    <row r="233" ht="12.75" customHeight="1">
      <c r="A233" s="134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</row>
    <row r="234" ht="12.75" customHeight="1">
      <c r="A234" s="134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</row>
    <row r="235" ht="12.75" customHeight="1">
      <c r="A235" s="134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</row>
    <row r="236" ht="12.75" customHeight="1">
      <c r="A236" s="134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</row>
    <row r="237" ht="12.75" customHeight="1">
      <c r="A237" s="134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</row>
    <row r="238" ht="12.75" customHeight="1">
      <c r="A238" s="134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</row>
    <row r="239" ht="12.75" customHeight="1">
      <c r="A239" s="134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</row>
    <row r="240" ht="12.75" customHeight="1">
      <c r="A240" s="134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</row>
    <row r="241" ht="12.75" customHeight="1">
      <c r="A241" s="1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</row>
    <row r="242" ht="12.75" customHeight="1">
      <c r="A242" s="134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</row>
    <row r="243" ht="12.75" customHeight="1">
      <c r="A243" s="134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</row>
    <row r="244" ht="12.75" customHeight="1">
      <c r="A244" s="134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</row>
    <row r="245" ht="12.75" customHeight="1">
      <c r="A245" s="134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</row>
    <row r="246" ht="12.75" customHeight="1">
      <c r="A246" s="134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</row>
    <row r="247" ht="12.75" customHeight="1">
      <c r="A247" s="134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</row>
    <row r="248" ht="12.75" customHeight="1">
      <c r="A248" s="134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</row>
    <row r="249" ht="12.75" customHeight="1">
      <c r="A249" s="134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</row>
    <row r="250" ht="12.75" customHeight="1">
      <c r="A250" s="134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</row>
    <row r="251" ht="12.75" customHeight="1">
      <c r="A251" s="1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</row>
    <row r="252" ht="12.75" customHeight="1">
      <c r="A252" s="134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</row>
    <row r="253" ht="12.75" customHeight="1">
      <c r="A253" s="134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</row>
    <row r="254" ht="12.75" customHeight="1">
      <c r="A254" s="134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</row>
    <row r="255" ht="12.75" customHeight="1">
      <c r="A255" s="134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</row>
    <row r="256" ht="12.75" customHeight="1">
      <c r="A256" s="134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</row>
    <row r="257" ht="12.75" customHeight="1">
      <c r="A257" s="134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</row>
    <row r="258" ht="12.75" customHeight="1">
      <c r="A258" s="134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</row>
    <row r="259" ht="12.75" customHeight="1">
      <c r="A259" s="134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</row>
    <row r="260" ht="12.75" customHeight="1">
      <c r="A260" s="134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</row>
    <row r="261" ht="12.75" customHeight="1">
      <c r="A261" s="134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</row>
    <row r="262" ht="12.75" customHeight="1">
      <c r="A262" s="134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</row>
    <row r="263" ht="12.75" customHeight="1">
      <c r="A263" s="134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</row>
    <row r="264" ht="12.75" customHeight="1">
      <c r="A264" s="134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</row>
    <row r="265" ht="12.75" customHeight="1">
      <c r="A265" s="1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</row>
    <row r="266" ht="12.75" customHeight="1">
      <c r="A266" s="134"/>
      <c r="B266" s="134"/>
      <c r="C266" s="134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</row>
    <row r="267" ht="12.75" customHeight="1">
      <c r="A267" s="134"/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</row>
    <row r="268" ht="12.75" customHeight="1">
      <c r="A268" s="134"/>
      <c r="B268" s="134"/>
      <c r="C268" s="134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</row>
    <row r="269" ht="12.75" customHeight="1">
      <c r="A269" s="134"/>
      <c r="B269" s="134"/>
      <c r="C269" s="134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</row>
    <row r="270" ht="12.75" customHeight="1">
      <c r="A270" s="134"/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</row>
    <row r="271" ht="12.75" customHeight="1">
      <c r="A271" s="134"/>
      <c r="B271" s="134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</row>
    <row r="272" ht="12.75" customHeight="1">
      <c r="A272" s="134"/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</row>
    <row r="273" ht="12.75" customHeight="1">
      <c r="A273" s="134"/>
      <c r="B273" s="134"/>
      <c r="C273" s="134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</row>
    <row r="274" ht="12.75" customHeight="1">
      <c r="A274" s="134"/>
      <c r="B274" s="134"/>
      <c r="C274" s="134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</row>
    <row r="275" ht="12.75" customHeight="1">
      <c r="A275" s="134"/>
      <c r="B275" s="134"/>
      <c r="C275" s="134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</row>
    <row r="276" ht="12.75" customHeight="1">
      <c r="A276" s="134"/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</row>
    <row r="277" ht="12.75" customHeight="1">
      <c r="A277" s="134"/>
      <c r="B277" s="134"/>
      <c r="C277" s="134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</row>
    <row r="278" ht="12.75" customHeight="1">
      <c r="A278" s="134"/>
      <c r="B278" s="134"/>
      <c r="C278" s="134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</row>
    <row r="279" ht="12.75" customHeight="1">
      <c r="A279" s="134"/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</row>
    <row r="280" ht="12.75" customHeight="1">
      <c r="A280" s="134"/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</row>
    <row r="281" ht="12.75" customHeight="1">
      <c r="A281" s="134"/>
      <c r="B281" s="134"/>
      <c r="C281" s="134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</row>
    <row r="282" ht="12.75" customHeight="1">
      <c r="A282" s="134"/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</row>
    <row r="283" ht="12.75" customHeight="1">
      <c r="A283" s="134"/>
      <c r="B283" s="134"/>
      <c r="C283" s="134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</row>
    <row r="284" ht="12.75" customHeight="1">
      <c r="A284" s="134"/>
      <c r="B284" s="134"/>
      <c r="C284" s="134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</row>
    <row r="285" ht="12.75" customHeight="1">
      <c r="A285" s="134"/>
      <c r="B285" s="134"/>
      <c r="C285" s="134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</row>
    <row r="286" ht="12.75" customHeight="1">
      <c r="A286" s="134"/>
      <c r="B286" s="134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</row>
    <row r="287" ht="12.75" customHeight="1">
      <c r="A287" s="134"/>
      <c r="B287" s="134"/>
      <c r="C287" s="134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</row>
    <row r="288" ht="12.75" customHeight="1">
      <c r="A288" s="134"/>
      <c r="B288" s="134"/>
      <c r="C288" s="134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</row>
    <row r="289" ht="12.75" customHeight="1">
      <c r="A289" s="134"/>
      <c r="B289" s="134"/>
      <c r="C289" s="134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</row>
    <row r="290" ht="12.75" customHeight="1">
      <c r="A290" s="134"/>
      <c r="B290" s="134"/>
      <c r="C290" s="134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</row>
    <row r="291" ht="12.75" customHeight="1">
      <c r="A291" s="134"/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</row>
    <row r="292" ht="12.75" customHeight="1">
      <c r="A292" s="134"/>
      <c r="B292" s="134"/>
      <c r="C292" s="134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</row>
    <row r="293" ht="12.75" customHeight="1">
      <c r="A293" s="134"/>
      <c r="B293" s="134"/>
      <c r="C293" s="134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</row>
    <row r="294" ht="12.75" customHeight="1">
      <c r="A294" s="134"/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</row>
    <row r="295" ht="12.75" customHeight="1">
      <c r="A295" s="134"/>
      <c r="B295" s="134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</row>
    <row r="296" ht="12.75" customHeight="1">
      <c r="A296" s="134"/>
      <c r="B296" s="134"/>
      <c r="C296" s="134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</row>
    <row r="297" ht="12.75" customHeight="1">
      <c r="A297" s="134"/>
      <c r="B297" s="134"/>
      <c r="C297" s="134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</row>
    <row r="298" ht="12.75" customHeight="1">
      <c r="A298" s="134"/>
      <c r="B298" s="134"/>
      <c r="C298" s="134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</row>
    <row r="299" ht="12.75" customHeight="1">
      <c r="A299" s="134"/>
      <c r="B299" s="134"/>
      <c r="C299" s="134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</row>
    <row r="300" ht="12.75" customHeight="1">
      <c r="A300" s="134"/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</row>
    <row r="301" ht="12.75" customHeight="1">
      <c r="A301" s="134"/>
      <c r="B301" s="134"/>
      <c r="C301" s="134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</row>
    <row r="302" ht="12.75" customHeight="1">
      <c r="A302" s="134"/>
      <c r="B302" s="134"/>
      <c r="C302" s="134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</row>
    <row r="303" ht="12.75" customHeight="1">
      <c r="A303" s="134"/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</row>
    <row r="304" ht="12.75" customHeight="1">
      <c r="A304" s="134"/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</row>
    <row r="305" ht="12.75" customHeight="1">
      <c r="A305" s="134"/>
      <c r="B305" s="134"/>
      <c r="C305" s="134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</row>
    <row r="306" ht="12.75" customHeight="1">
      <c r="A306" s="134"/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</row>
    <row r="307" ht="12.75" customHeight="1">
      <c r="A307" s="134"/>
      <c r="B307" s="134"/>
      <c r="C307" s="134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</row>
    <row r="308" ht="12.75" customHeight="1">
      <c r="A308" s="134"/>
      <c r="B308" s="134"/>
      <c r="C308" s="134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</row>
    <row r="309" ht="12.75" customHeight="1">
      <c r="A309" s="134"/>
      <c r="B309" s="134"/>
      <c r="C309" s="134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</row>
    <row r="310" ht="12.75" customHeight="1">
      <c r="A310" s="134"/>
      <c r="B310" s="134"/>
      <c r="C310" s="134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</row>
    <row r="311" ht="12.75" customHeight="1">
      <c r="A311" s="134"/>
      <c r="B311" s="134"/>
      <c r="C311" s="134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</row>
    <row r="312" ht="12.75" customHeight="1">
      <c r="A312" s="134"/>
      <c r="B312" s="134"/>
      <c r="C312" s="134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</row>
    <row r="313" ht="12.75" customHeight="1">
      <c r="A313" s="134"/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</row>
    <row r="314" ht="12.75" customHeight="1">
      <c r="A314" s="134"/>
      <c r="B314" s="134"/>
      <c r="C314" s="134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</row>
    <row r="315" ht="12.75" customHeight="1">
      <c r="A315" s="134"/>
      <c r="B315" s="134"/>
      <c r="C315" s="134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</row>
    <row r="316" ht="12.75" customHeight="1">
      <c r="A316" s="134"/>
      <c r="B316" s="134"/>
      <c r="C316" s="134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</row>
    <row r="317" ht="12.75" customHeight="1">
      <c r="A317" s="134"/>
      <c r="B317" s="134"/>
      <c r="C317" s="134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</row>
    <row r="318" ht="12.75" customHeight="1">
      <c r="A318" s="134"/>
      <c r="B318" s="134"/>
      <c r="C318" s="134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</row>
    <row r="319" ht="12.75" customHeight="1">
      <c r="A319" s="134"/>
      <c r="B319" s="134"/>
      <c r="C319" s="134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</row>
    <row r="320" ht="12.75" customHeight="1">
      <c r="A320" s="134"/>
      <c r="B320" s="134"/>
      <c r="C320" s="134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</row>
    <row r="321" ht="12.75" customHeight="1">
      <c r="A321" s="134"/>
      <c r="B321" s="134"/>
      <c r="C321" s="134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</row>
    <row r="322" ht="12.75" customHeight="1">
      <c r="A322" s="134"/>
      <c r="B322" s="134"/>
      <c r="C322" s="134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</row>
    <row r="323" ht="12.75" customHeight="1">
      <c r="A323" s="134"/>
      <c r="B323" s="134"/>
      <c r="C323" s="134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</row>
    <row r="324" ht="12.75" customHeight="1">
      <c r="A324" s="134"/>
      <c r="B324" s="134"/>
      <c r="C324" s="134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</row>
    <row r="325" ht="12.75" customHeight="1">
      <c r="A325" s="134"/>
      <c r="B325" s="134"/>
      <c r="C325" s="134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</row>
    <row r="326" ht="12.75" customHeight="1">
      <c r="A326" s="134"/>
      <c r="B326" s="134"/>
      <c r="C326" s="134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</row>
    <row r="327" ht="12.75" customHeight="1">
      <c r="A327" s="134"/>
      <c r="B327" s="134"/>
      <c r="C327" s="134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</row>
    <row r="328" ht="12.75" customHeight="1">
      <c r="A328" s="134"/>
      <c r="B328" s="134"/>
      <c r="C328" s="134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</row>
    <row r="329" ht="12.75" customHeight="1">
      <c r="A329" s="134"/>
      <c r="B329" s="134"/>
      <c r="C329" s="134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</row>
    <row r="330" ht="12.75" customHeight="1">
      <c r="A330" s="134"/>
      <c r="B330" s="134"/>
      <c r="C330" s="134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</row>
    <row r="331" ht="12.75" customHeight="1">
      <c r="A331" s="134"/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  <c r="Z331" s="134"/>
      <c r="AA331" s="134"/>
      <c r="AB331" s="134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134"/>
      <c r="AQ331" s="134"/>
      <c r="AR331" s="134"/>
    </row>
    <row r="332" ht="12.75" customHeight="1">
      <c r="A332" s="134"/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  <c r="Z332" s="134"/>
      <c r="AA332" s="134"/>
      <c r="AB332" s="134"/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134"/>
      <c r="AQ332" s="134"/>
      <c r="AR332" s="134"/>
    </row>
    <row r="333" ht="12.75" customHeight="1">
      <c r="A333" s="134"/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  <c r="Z333" s="134"/>
      <c r="AA333" s="134"/>
      <c r="AB333" s="134"/>
      <c r="AC333" s="134"/>
      <c r="AD333" s="134"/>
      <c r="AE333" s="134"/>
      <c r="AF333" s="134"/>
      <c r="AG333" s="134"/>
      <c r="AH333" s="134"/>
      <c r="AI333" s="134"/>
      <c r="AJ333" s="134"/>
      <c r="AK333" s="134"/>
      <c r="AL333" s="134"/>
      <c r="AM333" s="134"/>
      <c r="AN333" s="134"/>
      <c r="AO333" s="134"/>
      <c r="AP333" s="134"/>
      <c r="AQ333" s="134"/>
      <c r="AR333" s="134"/>
    </row>
    <row r="334" ht="12.75" customHeight="1">
      <c r="A334" s="134"/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  <c r="Z334" s="134"/>
      <c r="AA334" s="134"/>
      <c r="AB334" s="134"/>
      <c r="AC334" s="134"/>
      <c r="AD334" s="134"/>
      <c r="AE334" s="134"/>
      <c r="AF334" s="134"/>
      <c r="AG334" s="134"/>
      <c r="AH334" s="134"/>
      <c r="AI334" s="134"/>
      <c r="AJ334" s="134"/>
      <c r="AK334" s="134"/>
      <c r="AL334" s="134"/>
      <c r="AM334" s="134"/>
      <c r="AN334" s="134"/>
      <c r="AO334" s="134"/>
      <c r="AP334" s="134"/>
      <c r="AQ334" s="134"/>
      <c r="AR334" s="134"/>
    </row>
    <row r="335" ht="12.75" customHeight="1">
      <c r="A335" s="134"/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  <c r="Z335" s="134"/>
      <c r="AA335" s="134"/>
      <c r="AB335" s="134"/>
      <c r="AC335" s="134"/>
      <c r="AD335" s="134"/>
      <c r="AE335" s="134"/>
      <c r="AF335" s="134"/>
      <c r="AG335" s="134"/>
      <c r="AH335" s="134"/>
      <c r="AI335" s="134"/>
      <c r="AJ335" s="134"/>
      <c r="AK335" s="134"/>
      <c r="AL335" s="134"/>
      <c r="AM335" s="134"/>
      <c r="AN335" s="134"/>
      <c r="AO335" s="134"/>
      <c r="AP335" s="134"/>
      <c r="AQ335" s="134"/>
      <c r="AR335" s="134"/>
    </row>
    <row r="336" ht="12.75" customHeight="1">
      <c r="A336" s="134"/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  <c r="Z336" s="134"/>
      <c r="AA336" s="134"/>
      <c r="AB336" s="134"/>
      <c r="AC336" s="134"/>
      <c r="AD336" s="134"/>
      <c r="AE336" s="134"/>
      <c r="AF336" s="134"/>
      <c r="AG336" s="134"/>
      <c r="AH336" s="134"/>
      <c r="AI336" s="134"/>
      <c r="AJ336" s="134"/>
      <c r="AK336" s="134"/>
      <c r="AL336" s="134"/>
      <c r="AM336" s="134"/>
      <c r="AN336" s="134"/>
      <c r="AO336" s="134"/>
      <c r="AP336" s="134"/>
      <c r="AQ336" s="134"/>
      <c r="AR336" s="134"/>
    </row>
    <row r="337" ht="12.75" customHeight="1">
      <c r="A337" s="134"/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  <c r="Z337" s="134"/>
      <c r="AA337" s="134"/>
      <c r="AB337" s="134"/>
      <c r="AC337" s="134"/>
      <c r="AD337" s="134"/>
      <c r="AE337" s="134"/>
      <c r="AF337" s="134"/>
      <c r="AG337" s="134"/>
      <c r="AH337" s="134"/>
      <c r="AI337" s="134"/>
      <c r="AJ337" s="134"/>
      <c r="AK337" s="134"/>
      <c r="AL337" s="134"/>
      <c r="AM337" s="134"/>
      <c r="AN337" s="134"/>
      <c r="AO337" s="134"/>
      <c r="AP337" s="134"/>
      <c r="AQ337" s="134"/>
      <c r="AR337" s="134"/>
    </row>
    <row r="338" ht="12.75" customHeight="1">
      <c r="A338" s="134"/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  <c r="Z338" s="134"/>
      <c r="AA338" s="134"/>
      <c r="AB338" s="134"/>
      <c r="AC338" s="134"/>
      <c r="AD338" s="134"/>
      <c r="AE338" s="134"/>
      <c r="AF338" s="134"/>
      <c r="AG338" s="134"/>
      <c r="AH338" s="134"/>
      <c r="AI338" s="134"/>
      <c r="AJ338" s="134"/>
      <c r="AK338" s="134"/>
      <c r="AL338" s="134"/>
      <c r="AM338" s="134"/>
      <c r="AN338" s="134"/>
      <c r="AO338" s="134"/>
      <c r="AP338" s="134"/>
      <c r="AQ338" s="134"/>
      <c r="AR338" s="134"/>
    </row>
    <row r="339" ht="12.75" customHeight="1">
      <c r="A339" s="134"/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  <c r="Z339" s="134"/>
      <c r="AA339" s="134"/>
      <c r="AB339" s="134"/>
      <c r="AC339" s="134"/>
      <c r="AD339" s="134"/>
      <c r="AE339" s="134"/>
      <c r="AF339" s="134"/>
      <c r="AG339" s="134"/>
      <c r="AH339" s="134"/>
      <c r="AI339" s="134"/>
      <c r="AJ339" s="134"/>
      <c r="AK339" s="134"/>
      <c r="AL339" s="134"/>
      <c r="AM339" s="134"/>
      <c r="AN339" s="134"/>
      <c r="AO339" s="134"/>
      <c r="AP339" s="134"/>
      <c r="AQ339" s="134"/>
      <c r="AR339" s="134"/>
    </row>
    <row r="340" ht="12.75" customHeight="1">
      <c r="A340" s="134"/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  <c r="Z340" s="134"/>
      <c r="AA340" s="134"/>
      <c r="AB340" s="134"/>
      <c r="AC340" s="134"/>
      <c r="AD340" s="134"/>
      <c r="AE340" s="134"/>
      <c r="AF340" s="134"/>
      <c r="AG340" s="134"/>
      <c r="AH340" s="134"/>
      <c r="AI340" s="134"/>
      <c r="AJ340" s="134"/>
      <c r="AK340" s="134"/>
      <c r="AL340" s="134"/>
      <c r="AM340" s="134"/>
      <c r="AN340" s="134"/>
      <c r="AO340" s="134"/>
      <c r="AP340" s="134"/>
      <c r="AQ340" s="134"/>
      <c r="AR340" s="134"/>
    </row>
    <row r="341" ht="12.75" customHeight="1">
      <c r="A341" s="134"/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  <c r="Z341" s="134"/>
      <c r="AA341" s="134"/>
      <c r="AB341" s="134"/>
      <c r="AC341" s="134"/>
      <c r="AD341" s="134"/>
      <c r="AE341" s="134"/>
      <c r="AF341" s="134"/>
      <c r="AG341" s="134"/>
      <c r="AH341" s="134"/>
      <c r="AI341" s="134"/>
      <c r="AJ341" s="134"/>
      <c r="AK341" s="134"/>
      <c r="AL341" s="134"/>
      <c r="AM341" s="134"/>
      <c r="AN341" s="134"/>
      <c r="AO341" s="134"/>
      <c r="AP341" s="134"/>
      <c r="AQ341" s="134"/>
      <c r="AR341" s="134"/>
    </row>
    <row r="342" ht="12.75" customHeight="1">
      <c r="A342" s="134"/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  <c r="Z342" s="134"/>
      <c r="AA342" s="134"/>
      <c r="AB342" s="134"/>
      <c r="AC342" s="134"/>
      <c r="AD342" s="134"/>
      <c r="AE342" s="134"/>
      <c r="AF342" s="134"/>
      <c r="AG342" s="134"/>
      <c r="AH342" s="134"/>
      <c r="AI342" s="134"/>
      <c r="AJ342" s="134"/>
      <c r="AK342" s="134"/>
      <c r="AL342" s="134"/>
      <c r="AM342" s="134"/>
      <c r="AN342" s="134"/>
      <c r="AO342" s="134"/>
      <c r="AP342" s="134"/>
      <c r="AQ342" s="134"/>
      <c r="AR342" s="134"/>
    </row>
    <row r="343" ht="12.75" customHeight="1">
      <c r="A343" s="134"/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  <c r="Z343" s="134"/>
      <c r="AA343" s="134"/>
      <c r="AB343" s="134"/>
      <c r="AC343" s="134"/>
      <c r="AD343" s="134"/>
      <c r="AE343" s="134"/>
      <c r="AF343" s="134"/>
      <c r="AG343" s="134"/>
      <c r="AH343" s="134"/>
      <c r="AI343" s="134"/>
      <c r="AJ343" s="134"/>
      <c r="AK343" s="134"/>
      <c r="AL343" s="134"/>
      <c r="AM343" s="134"/>
      <c r="AN343" s="134"/>
      <c r="AO343" s="134"/>
      <c r="AP343" s="134"/>
      <c r="AQ343" s="134"/>
      <c r="AR343" s="134"/>
    </row>
    <row r="344" ht="12.75" customHeight="1">
      <c r="A344" s="134"/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  <c r="Z344" s="134"/>
      <c r="AA344" s="134"/>
      <c r="AB344" s="134"/>
      <c r="AC344" s="134"/>
      <c r="AD344" s="134"/>
      <c r="AE344" s="134"/>
      <c r="AF344" s="134"/>
      <c r="AG344" s="134"/>
      <c r="AH344" s="134"/>
      <c r="AI344" s="134"/>
      <c r="AJ344" s="134"/>
      <c r="AK344" s="134"/>
      <c r="AL344" s="134"/>
      <c r="AM344" s="134"/>
      <c r="AN344" s="134"/>
      <c r="AO344" s="134"/>
      <c r="AP344" s="134"/>
      <c r="AQ344" s="134"/>
      <c r="AR344" s="134"/>
    </row>
    <row r="345" ht="12.75" customHeight="1">
      <c r="A345" s="134"/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  <c r="Z345" s="134"/>
      <c r="AA345" s="134"/>
      <c r="AB345" s="134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34"/>
      <c r="AQ345" s="134"/>
      <c r="AR345" s="134"/>
    </row>
    <row r="346" ht="12.75" customHeight="1">
      <c r="A346" s="134"/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  <c r="Z346" s="134"/>
      <c r="AA346" s="134"/>
      <c r="AB346" s="134"/>
      <c r="AC346" s="134"/>
      <c r="AD346" s="134"/>
      <c r="AE346" s="134"/>
      <c r="AF346" s="134"/>
      <c r="AG346" s="134"/>
      <c r="AH346" s="134"/>
      <c r="AI346" s="134"/>
      <c r="AJ346" s="134"/>
      <c r="AK346" s="134"/>
      <c r="AL346" s="134"/>
      <c r="AM346" s="134"/>
      <c r="AN346" s="134"/>
      <c r="AO346" s="134"/>
      <c r="AP346" s="134"/>
      <c r="AQ346" s="134"/>
      <c r="AR346" s="134"/>
    </row>
    <row r="347" ht="12.75" customHeight="1">
      <c r="A347" s="134"/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  <c r="Z347" s="134"/>
      <c r="AA347" s="134"/>
      <c r="AB347" s="134"/>
      <c r="AC347" s="134"/>
      <c r="AD347" s="134"/>
      <c r="AE347" s="134"/>
      <c r="AF347" s="134"/>
      <c r="AG347" s="134"/>
      <c r="AH347" s="134"/>
      <c r="AI347" s="134"/>
      <c r="AJ347" s="134"/>
      <c r="AK347" s="134"/>
      <c r="AL347" s="134"/>
      <c r="AM347" s="134"/>
      <c r="AN347" s="134"/>
      <c r="AO347" s="134"/>
      <c r="AP347" s="134"/>
      <c r="AQ347" s="134"/>
      <c r="AR347" s="134"/>
    </row>
    <row r="348" ht="12.75" customHeight="1">
      <c r="A348" s="134"/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  <c r="Z348" s="134"/>
      <c r="AA348" s="134"/>
      <c r="AB348" s="134"/>
      <c r="AC348" s="134"/>
      <c r="AD348" s="134"/>
      <c r="AE348" s="134"/>
      <c r="AF348" s="134"/>
      <c r="AG348" s="134"/>
      <c r="AH348" s="134"/>
      <c r="AI348" s="134"/>
      <c r="AJ348" s="134"/>
      <c r="AK348" s="134"/>
      <c r="AL348" s="134"/>
      <c r="AM348" s="134"/>
      <c r="AN348" s="134"/>
      <c r="AO348" s="134"/>
      <c r="AP348" s="134"/>
      <c r="AQ348" s="134"/>
      <c r="AR348" s="134"/>
    </row>
    <row r="349" ht="12.75" customHeight="1">
      <c r="A349" s="134"/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  <c r="Z349" s="134"/>
      <c r="AA349" s="134"/>
      <c r="AB349" s="134"/>
      <c r="AC349" s="134"/>
      <c r="AD349" s="134"/>
      <c r="AE349" s="134"/>
      <c r="AF349" s="134"/>
      <c r="AG349" s="134"/>
      <c r="AH349" s="134"/>
      <c r="AI349" s="134"/>
      <c r="AJ349" s="134"/>
      <c r="AK349" s="134"/>
      <c r="AL349" s="134"/>
      <c r="AM349" s="134"/>
      <c r="AN349" s="134"/>
      <c r="AO349" s="134"/>
      <c r="AP349" s="134"/>
      <c r="AQ349" s="134"/>
      <c r="AR349" s="134"/>
    </row>
    <row r="350" ht="12.75" customHeight="1">
      <c r="A350" s="134"/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  <c r="Z350" s="134"/>
      <c r="AA350" s="134"/>
      <c r="AB350" s="134"/>
      <c r="AC350" s="134"/>
      <c r="AD350" s="134"/>
      <c r="AE350" s="134"/>
      <c r="AF350" s="134"/>
      <c r="AG350" s="134"/>
      <c r="AH350" s="134"/>
      <c r="AI350" s="134"/>
      <c r="AJ350" s="134"/>
      <c r="AK350" s="134"/>
      <c r="AL350" s="134"/>
      <c r="AM350" s="134"/>
      <c r="AN350" s="134"/>
      <c r="AO350" s="134"/>
      <c r="AP350" s="134"/>
      <c r="AQ350" s="134"/>
      <c r="AR350" s="134"/>
    </row>
    <row r="351" ht="12.75" customHeight="1">
      <c r="A351" s="134"/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  <c r="Z351" s="134"/>
      <c r="AA351" s="134"/>
      <c r="AB351" s="134"/>
      <c r="AC351" s="134"/>
      <c r="AD351" s="134"/>
      <c r="AE351" s="134"/>
      <c r="AF351" s="134"/>
      <c r="AG351" s="134"/>
      <c r="AH351" s="134"/>
      <c r="AI351" s="134"/>
      <c r="AJ351" s="134"/>
      <c r="AK351" s="134"/>
      <c r="AL351" s="134"/>
      <c r="AM351" s="134"/>
      <c r="AN351" s="134"/>
      <c r="AO351" s="134"/>
      <c r="AP351" s="134"/>
      <c r="AQ351" s="134"/>
      <c r="AR351" s="134"/>
    </row>
    <row r="352" ht="12.75" customHeight="1">
      <c r="A352" s="134"/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  <c r="Z352" s="134"/>
      <c r="AA352" s="134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</row>
    <row r="353" ht="12.75" customHeight="1">
      <c r="A353" s="134"/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  <c r="Z353" s="134"/>
      <c r="AA353" s="134"/>
      <c r="AB353" s="134"/>
      <c r="AC353" s="134"/>
      <c r="AD353" s="134"/>
      <c r="AE353" s="134"/>
      <c r="AF353" s="134"/>
      <c r="AG353" s="134"/>
      <c r="AH353" s="134"/>
      <c r="AI353" s="134"/>
      <c r="AJ353" s="134"/>
      <c r="AK353" s="134"/>
      <c r="AL353" s="134"/>
      <c r="AM353" s="134"/>
      <c r="AN353" s="134"/>
      <c r="AO353" s="134"/>
      <c r="AP353" s="134"/>
      <c r="AQ353" s="134"/>
      <c r="AR353" s="134"/>
    </row>
    <row r="354" ht="12.75" customHeight="1">
      <c r="A354" s="134"/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  <c r="Z354" s="134"/>
      <c r="AA354" s="134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</row>
    <row r="355" ht="12.75" customHeight="1">
      <c r="A355" s="134"/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  <c r="Z355" s="134"/>
      <c r="AA355" s="134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</row>
    <row r="356" ht="12.75" customHeight="1">
      <c r="A356" s="134"/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  <c r="Z356" s="134"/>
      <c r="AA356" s="134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</row>
    <row r="357" ht="12.75" customHeight="1">
      <c r="A357" s="134"/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  <c r="Z357" s="134"/>
      <c r="AA357" s="134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</row>
    <row r="358" ht="12.75" customHeight="1">
      <c r="A358" s="134"/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  <c r="Z358" s="134"/>
      <c r="AA358" s="134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</row>
    <row r="359" ht="12.75" customHeight="1">
      <c r="A359" s="134"/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  <c r="Z359" s="134"/>
      <c r="AA359" s="134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</row>
    <row r="360" ht="12.75" customHeight="1">
      <c r="A360" s="134"/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  <c r="Z360" s="134"/>
      <c r="AA360" s="134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</row>
    <row r="361" ht="12.75" customHeight="1">
      <c r="A361" s="134"/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</row>
    <row r="362" ht="12.75" customHeight="1">
      <c r="A362" s="134"/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  <c r="Z362" s="134"/>
      <c r="AA362" s="134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</row>
    <row r="363" ht="12.75" customHeight="1">
      <c r="A363" s="134"/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  <c r="Z363" s="134"/>
      <c r="AA363" s="134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</row>
    <row r="364" ht="12.75" customHeight="1">
      <c r="A364" s="134"/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  <c r="Z364" s="134"/>
      <c r="AA364" s="134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</row>
    <row r="365" ht="12.75" customHeight="1">
      <c r="A365" s="134"/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  <c r="Z365" s="134"/>
      <c r="AA365" s="134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</row>
    <row r="366" ht="12.75" customHeight="1">
      <c r="A366" s="134"/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  <c r="Z366" s="134"/>
      <c r="AA366" s="134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</row>
    <row r="367" ht="12.75" customHeight="1">
      <c r="A367" s="134"/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  <c r="Z367" s="134"/>
      <c r="AA367" s="134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134"/>
      <c r="AP367" s="134"/>
      <c r="AQ367" s="134"/>
      <c r="AR367" s="134"/>
    </row>
    <row r="368" ht="12.75" customHeight="1">
      <c r="A368" s="134"/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  <c r="Z368" s="134"/>
      <c r="AA368" s="134"/>
      <c r="AB368" s="134"/>
      <c r="AC368" s="134"/>
      <c r="AD368" s="134"/>
      <c r="AE368" s="134"/>
      <c r="AF368" s="134"/>
      <c r="AG368" s="134"/>
      <c r="AH368" s="134"/>
      <c r="AI368" s="134"/>
      <c r="AJ368" s="134"/>
      <c r="AK368" s="134"/>
      <c r="AL368" s="134"/>
      <c r="AM368" s="134"/>
      <c r="AN368" s="134"/>
      <c r="AO368" s="134"/>
      <c r="AP368" s="134"/>
      <c r="AQ368" s="134"/>
      <c r="AR368" s="134"/>
    </row>
    <row r="369" ht="12.75" customHeight="1">
      <c r="A369" s="134"/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  <c r="Z369" s="134"/>
      <c r="AA369" s="134"/>
      <c r="AB369" s="134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134"/>
      <c r="AR369" s="134"/>
    </row>
    <row r="370" ht="12.75" customHeight="1">
      <c r="A370" s="134"/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  <c r="Z370" s="134"/>
      <c r="AA370" s="134"/>
      <c r="AB370" s="134"/>
      <c r="AC370" s="134"/>
      <c r="AD370" s="134"/>
      <c r="AE370" s="134"/>
      <c r="AF370" s="134"/>
      <c r="AG370" s="134"/>
      <c r="AH370" s="134"/>
      <c r="AI370" s="134"/>
      <c r="AJ370" s="134"/>
      <c r="AK370" s="134"/>
      <c r="AL370" s="134"/>
      <c r="AM370" s="134"/>
      <c r="AN370" s="134"/>
      <c r="AO370" s="134"/>
      <c r="AP370" s="134"/>
      <c r="AQ370" s="134"/>
      <c r="AR370" s="134"/>
    </row>
    <row r="371" ht="12.75" customHeight="1">
      <c r="A371" s="134"/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  <c r="AE371" s="134"/>
      <c r="AF371" s="134"/>
      <c r="AG371" s="134"/>
      <c r="AH371" s="134"/>
      <c r="AI371" s="134"/>
      <c r="AJ371" s="134"/>
      <c r="AK371" s="134"/>
      <c r="AL371" s="134"/>
      <c r="AM371" s="134"/>
      <c r="AN371" s="134"/>
      <c r="AO371" s="134"/>
      <c r="AP371" s="134"/>
      <c r="AQ371" s="134"/>
      <c r="AR371" s="134"/>
    </row>
    <row r="372" ht="12.75" customHeight="1">
      <c r="A372" s="134"/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  <c r="Z372" s="134"/>
      <c r="AA372" s="134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</row>
    <row r="373" ht="12.75" customHeight="1">
      <c r="A373" s="134"/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  <c r="Z373" s="134"/>
      <c r="AA373" s="134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</row>
    <row r="374" ht="12.75" customHeight="1">
      <c r="A374" s="134"/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</row>
    <row r="375" ht="12.75" customHeight="1">
      <c r="A375" s="134"/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/>
      <c r="AD375" s="134"/>
      <c r="AE375" s="134"/>
      <c r="AF375" s="134"/>
      <c r="AG375" s="134"/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</row>
    <row r="376" ht="12.75" customHeight="1">
      <c r="A376" s="134"/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/>
      <c r="AD376" s="134"/>
      <c r="AE376" s="134"/>
      <c r="AF376" s="134"/>
      <c r="AG376" s="134"/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</row>
    <row r="377" ht="12.75" customHeight="1">
      <c r="A377" s="134"/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  <c r="Z377" s="134"/>
      <c r="AA377" s="134"/>
      <c r="AB377" s="134"/>
      <c r="AC377" s="134"/>
      <c r="AD377" s="134"/>
      <c r="AE377" s="134"/>
      <c r="AF377" s="134"/>
      <c r="AG377" s="134"/>
      <c r="AH377" s="134"/>
      <c r="AI377" s="134"/>
      <c r="AJ377" s="134"/>
      <c r="AK377" s="134"/>
      <c r="AL377" s="134"/>
      <c r="AM377" s="134"/>
      <c r="AN377" s="134"/>
      <c r="AO377" s="134"/>
      <c r="AP377" s="134"/>
      <c r="AQ377" s="134"/>
      <c r="AR377" s="134"/>
    </row>
    <row r="378" ht="12.75" customHeight="1">
      <c r="A378" s="134"/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  <c r="Z378" s="134"/>
      <c r="AA378" s="134"/>
      <c r="AB378" s="134"/>
      <c r="AC378" s="134"/>
      <c r="AD378" s="134"/>
      <c r="AE378" s="134"/>
      <c r="AF378" s="134"/>
      <c r="AG378" s="134"/>
      <c r="AH378" s="134"/>
      <c r="AI378" s="134"/>
      <c r="AJ378" s="134"/>
      <c r="AK378" s="134"/>
      <c r="AL378" s="134"/>
      <c r="AM378" s="134"/>
      <c r="AN378" s="134"/>
      <c r="AO378" s="134"/>
      <c r="AP378" s="134"/>
      <c r="AQ378" s="134"/>
      <c r="AR378" s="134"/>
    </row>
    <row r="379" ht="12.75" customHeight="1">
      <c r="A379" s="134"/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  <c r="Z379" s="134"/>
      <c r="AA379" s="134"/>
      <c r="AB379" s="134"/>
      <c r="AC379" s="134"/>
      <c r="AD379" s="134"/>
      <c r="AE379" s="134"/>
      <c r="AF379" s="134"/>
      <c r="AG379" s="134"/>
      <c r="AH379" s="134"/>
      <c r="AI379" s="134"/>
      <c r="AJ379" s="134"/>
      <c r="AK379" s="134"/>
      <c r="AL379" s="134"/>
      <c r="AM379" s="134"/>
      <c r="AN379" s="134"/>
      <c r="AO379" s="134"/>
      <c r="AP379" s="134"/>
      <c r="AQ379" s="134"/>
      <c r="AR379" s="134"/>
    </row>
    <row r="380" ht="12.75" customHeight="1">
      <c r="A380" s="134"/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  <c r="Z380" s="134"/>
      <c r="AA380" s="134"/>
      <c r="AB380" s="134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34"/>
      <c r="AR380" s="134"/>
    </row>
    <row r="381" ht="12.75" customHeight="1">
      <c r="A381" s="134"/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  <c r="Z381" s="134"/>
      <c r="AA381" s="134"/>
      <c r="AB381" s="134"/>
      <c r="AC381" s="134"/>
      <c r="AD381" s="134"/>
      <c r="AE381" s="134"/>
      <c r="AF381" s="134"/>
      <c r="AG381" s="134"/>
      <c r="AH381" s="134"/>
      <c r="AI381" s="134"/>
      <c r="AJ381" s="134"/>
      <c r="AK381" s="134"/>
      <c r="AL381" s="134"/>
      <c r="AM381" s="134"/>
      <c r="AN381" s="134"/>
      <c r="AO381" s="134"/>
      <c r="AP381" s="134"/>
      <c r="AQ381" s="134"/>
      <c r="AR381" s="134"/>
    </row>
    <row r="382" ht="12.75" customHeight="1">
      <c r="A382" s="134"/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  <c r="Z382" s="134"/>
      <c r="AA382" s="134"/>
      <c r="AB382" s="134"/>
      <c r="AC382" s="134"/>
      <c r="AD382" s="134"/>
      <c r="AE382" s="134"/>
      <c r="AF382" s="134"/>
      <c r="AG382" s="134"/>
      <c r="AH382" s="134"/>
      <c r="AI382" s="134"/>
      <c r="AJ382" s="134"/>
      <c r="AK382" s="134"/>
      <c r="AL382" s="134"/>
      <c r="AM382" s="134"/>
      <c r="AN382" s="134"/>
      <c r="AO382" s="134"/>
      <c r="AP382" s="134"/>
      <c r="AQ382" s="134"/>
      <c r="AR382" s="134"/>
    </row>
    <row r="383" ht="12.75" customHeight="1">
      <c r="A383" s="134"/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  <c r="Z383" s="134"/>
      <c r="AA383" s="134"/>
      <c r="AB383" s="134"/>
      <c r="AC383" s="134"/>
      <c r="AD383" s="134"/>
      <c r="AE383" s="134"/>
      <c r="AF383" s="134"/>
      <c r="AG383" s="134"/>
      <c r="AH383" s="134"/>
      <c r="AI383" s="134"/>
      <c r="AJ383" s="134"/>
      <c r="AK383" s="134"/>
      <c r="AL383" s="134"/>
      <c r="AM383" s="134"/>
      <c r="AN383" s="134"/>
      <c r="AO383" s="134"/>
      <c r="AP383" s="134"/>
      <c r="AQ383" s="134"/>
      <c r="AR383" s="134"/>
    </row>
    <row r="384" ht="12.75" customHeight="1">
      <c r="A384" s="134"/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  <c r="Z384" s="134"/>
      <c r="AA384" s="134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</row>
    <row r="385" ht="12.75" customHeight="1">
      <c r="A385" s="134"/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  <c r="Z385" s="134"/>
      <c r="AA385" s="134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</row>
    <row r="386" ht="12.75" customHeight="1">
      <c r="A386" s="134"/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  <c r="Z386" s="134"/>
      <c r="AA386" s="134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/>
      <c r="AN386" s="134"/>
      <c r="AO386" s="134"/>
      <c r="AP386" s="134"/>
      <c r="AQ386" s="134"/>
      <c r="AR386" s="134"/>
    </row>
    <row r="387" ht="12.75" customHeight="1">
      <c r="A387" s="134"/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  <c r="Z387" s="134"/>
      <c r="AA387" s="134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</row>
    <row r="388" ht="12.75" customHeight="1">
      <c r="A388" s="134"/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  <c r="Z388" s="134"/>
      <c r="AA388" s="134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</row>
    <row r="389" ht="12.75" customHeight="1">
      <c r="A389" s="134"/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  <c r="Z389" s="134"/>
      <c r="AA389" s="134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</row>
    <row r="390" ht="12.75" customHeight="1">
      <c r="A390" s="134"/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  <c r="Z390" s="134"/>
      <c r="AA390" s="134"/>
      <c r="AB390" s="134"/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134"/>
      <c r="AQ390" s="134"/>
      <c r="AR390" s="134"/>
    </row>
    <row r="391" ht="12.75" customHeight="1">
      <c r="A391" s="134"/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  <c r="Z391" s="134"/>
      <c r="AA391" s="134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</row>
    <row r="392" ht="12.75" customHeight="1">
      <c r="A392" s="134"/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  <c r="Z392" s="134"/>
      <c r="AA392" s="134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</row>
    <row r="393" ht="12.75" customHeight="1">
      <c r="A393" s="134"/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  <c r="Z393" s="134"/>
      <c r="AA393" s="134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</row>
    <row r="394" ht="12.75" customHeight="1">
      <c r="A394" s="134"/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  <c r="Z394" s="134"/>
      <c r="AA394" s="134"/>
      <c r="AB394" s="134"/>
      <c r="AC394" s="134"/>
      <c r="AD394" s="134"/>
      <c r="AE394" s="134"/>
      <c r="AF394" s="134"/>
      <c r="AG394" s="134"/>
      <c r="AH394" s="134"/>
      <c r="AI394" s="134"/>
      <c r="AJ394" s="134"/>
      <c r="AK394" s="134"/>
      <c r="AL394" s="134"/>
      <c r="AM394" s="134"/>
      <c r="AN394" s="134"/>
      <c r="AO394" s="134"/>
      <c r="AP394" s="134"/>
      <c r="AQ394" s="134"/>
      <c r="AR394" s="134"/>
    </row>
    <row r="395" ht="12.75" customHeight="1">
      <c r="A395" s="134"/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  <c r="Z395" s="134"/>
      <c r="AA395" s="134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</row>
    <row r="396" ht="12.75" customHeight="1">
      <c r="A396" s="134"/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  <c r="Z396" s="134"/>
      <c r="AA396" s="134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</row>
    <row r="397" ht="12.75" customHeight="1">
      <c r="A397" s="134"/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  <c r="Z397" s="134"/>
      <c r="AA397" s="134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</row>
    <row r="398" ht="12.75" customHeight="1">
      <c r="A398" s="134"/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  <c r="Z398" s="134"/>
      <c r="AA398" s="134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</row>
    <row r="399" ht="12.75" customHeight="1">
      <c r="A399" s="134"/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  <c r="Z399" s="134"/>
      <c r="AA399" s="134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/>
      <c r="AN399" s="134"/>
      <c r="AO399" s="134"/>
      <c r="AP399" s="134"/>
      <c r="AQ399" s="134"/>
      <c r="AR399" s="134"/>
    </row>
    <row r="400" ht="12.75" customHeight="1">
      <c r="A400" s="134"/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  <c r="Z400" s="134"/>
      <c r="AA400" s="134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/>
    </row>
    <row r="401" ht="12.75" customHeight="1">
      <c r="A401" s="134"/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  <c r="Z401" s="134"/>
      <c r="AA401" s="134"/>
      <c r="AB401" s="134"/>
      <c r="AC401" s="134"/>
      <c r="AD401" s="134"/>
      <c r="AE401" s="134"/>
      <c r="AF401" s="134"/>
      <c r="AG401" s="134"/>
      <c r="AH401" s="134"/>
      <c r="AI401" s="134"/>
      <c r="AJ401" s="134"/>
      <c r="AK401" s="134"/>
      <c r="AL401" s="134"/>
      <c r="AM401" s="134"/>
      <c r="AN401" s="134"/>
      <c r="AO401" s="134"/>
      <c r="AP401" s="134"/>
      <c r="AQ401" s="134"/>
      <c r="AR401" s="134"/>
    </row>
    <row r="402" ht="12.75" customHeight="1">
      <c r="A402" s="134"/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  <c r="Z402" s="134"/>
      <c r="AA402" s="134"/>
      <c r="AB402" s="134"/>
      <c r="AC402" s="134"/>
      <c r="AD402" s="134"/>
      <c r="AE402" s="134"/>
      <c r="AF402" s="134"/>
      <c r="AG402" s="134"/>
      <c r="AH402" s="134"/>
      <c r="AI402" s="134"/>
      <c r="AJ402" s="134"/>
      <c r="AK402" s="134"/>
      <c r="AL402" s="134"/>
      <c r="AM402" s="134"/>
      <c r="AN402" s="134"/>
      <c r="AO402" s="134"/>
      <c r="AP402" s="134"/>
      <c r="AQ402" s="134"/>
      <c r="AR402" s="134"/>
    </row>
    <row r="403" ht="12.75" customHeight="1">
      <c r="A403" s="134"/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  <c r="Z403" s="134"/>
      <c r="AA403" s="134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</row>
    <row r="404" ht="12.75" customHeight="1">
      <c r="A404" s="134"/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  <c r="Z404" s="134"/>
      <c r="AA404" s="134"/>
      <c r="AB404" s="134"/>
      <c r="AC404" s="134"/>
      <c r="AD404" s="134"/>
      <c r="AE404" s="134"/>
      <c r="AF404" s="134"/>
      <c r="AG404" s="134"/>
      <c r="AH404" s="134"/>
      <c r="AI404" s="134"/>
      <c r="AJ404" s="134"/>
      <c r="AK404" s="134"/>
      <c r="AL404" s="134"/>
      <c r="AM404" s="134"/>
      <c r="AN404" s="134"/>
      <c r="AO404" s="134"/>
      <c r="AP404" s="134"/>
      <c r="AQ404" s="134"/>
      <c r="AR404" s="134"/>
    </row>
    <row r="405" ht="12.75" customHeight="1">
      <c r="A405" s="134"/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  <c r="AE405" s="134"/>
      <c r="AF405" s="134"/>
      <c r="AG405" s="134"/>
      <c r="AH405" s="134"/>
      <c r="AI405" s="134"/>
      <c r="AJ405" s="134"/>
      <c r="AK405" s="134"/>
      <c r="AL405" s="134"/>
      <c r="AM405" s="134"/>
      <c r="AN405" s="134"/>
      <c r="AO405" s="134"/>
      <c r="AP405" s="134"/>
      <c r="AQ405" s="134"/>
      <c r="AR405" s="134"/>
    </row>
    <row r="406" ht="12.75" customHeight="1">
      <c r="A406" s="134"/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  <c r="AE406" s="134"/>
      <c r="AF406" s="134"/>
      <c r="AG406" s="134"/>
      <c r="AH406" s="134"/>
      <c r="AI406" s="134"/>
      <c r="AJ406" s="134"/>
      <c r="AK406" s="134"/>
      <c r="AL406" s="134"/>
      <c r="AM406" s="134"/>
      <c r="AN406" s="134"/>
      <c r="AO406" s="134"/>
      <c r="AP406" s="134"/>
      <c r="AQ406" s="134"/>
      <c r="AR406" s="134"/>
    </row>
    <row r="407" ht="12.75" customHeight="1">
      <c r="A407" s="134"/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  <c r="AE407" s="134"/>
      <c r="AF407" s="134"/>
      <c r="AG407" s="134"/>
      <c r="AH407" s="134"/>
      <c r="AI407" s="134"/>
      <c r="AJ407" s="134"/>
      <c r="AK407" s="134"/>
      <c r="AL407" s="134"/>
      <c r="AM407" s="134"/>
      <c r="AN407" s="134"/>
      <c r="AO407" s="134"/>
      <c r="AP407" s="134"/>
      <c r="AQ407" s="134"/>
      <c r="AR407" s="134"/>
    </row>
    <row r="408" ht="12.75" customHeight="1">
      <c r="A408" s="134"/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  <c r="AE408" s="134"/>
      <c r="AF408" s="134"/>
      <c r="AG408" s="134"/>
      <c r="AH408" s="134"/>
      <c r="AI408" s="134"/>
      <c r="AJ408" s="134"/>
      <c r="AK408" s="134"/>
      <c r="AL408" s="134"/>
      <c r="AM408" s="134"/>
      <c r="AN408" s="134"/>
      <c r="AO408" s="134"/>
      <c r="AP408" s="134"/>
      <c r="AQ408" s="134"/>
      <c r="AR408" s="134"/>
    </row>
    <row r="409" ht="12.75" customHeight="1">
      <c r="A409" s="134"/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  <c r="AE409" s="134"/>
      <c r="AF409" s="134"/>
      <c r="AG409" s="134"/>
      <c r="AH409" s="134"/>
      <c r="AI409" s="134"/>
      <c r="AJ409" s="134"/>
      <c r="AK409" s="134"/>
      <c r="AL409" s="134"/>
      <c r="AM409" s="134"/>
      <c r="AN409" s="134"/>
      <c r="AO409" s="134"/>
      <c r="AP409" s="134"/>
      <c r="AQ409" s="134"/>
      <c r="AR409" s="134"/>
    </row>
    <row r="410" ht="12.75" customHeight="1">
      <c r="A410" s="134"/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  <c r="AE410" s="134"/>
      <c r="AF410" s="134"/>
      <c r="AG410" s="134"/>
      <c r="AH410" s="134"/>
      <c r="AI410" s="134"/>
      <c r="AJ410" s="134"/>
      <c r="AK410" s="134"/>
      <c r="AL410" s="134"/>
      <c r="AM410" s="134"/>
      <c r="AN410" s="134"/>
      <c r="AO410" s="134"/>
      <c r="AP410" s="134"/>
      <c r="AQ410" s="134"/>
      <c r="AR410" s="134"/>
    </row>
    <row r="411" ht="12.75" customHeight="1">
      <c r="A411" s="134"/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  <c r="AE411" s="134"/>
      <c r="AF411" s="134"/>
      <c r="AG411" s="134"/>
      <c r="AH411" s="134"/>
      <c r="AI411" s="134"/>
      <c r="AJ411" s="134"/>
      <c r="AK411" s="134"/>
      <c r="AL411" s="134"/>
      <c r="AM411" s="134"/>
      <c r="AN411" s="134"/>
      <c r="AO411" s="134"/>
      <c r="AP411" s="134"/>
      <c r="AQ411" s="134"/>
      <c r="AR411" s="134"/>
    </row>
    <row r="412" ht="12.75" customHeight="1">
      <c r="A412" s="134"/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  <c r="AE412" s="134"/>
      <c r="AF412" s="134"/>
      <c r="AG412" s="134"/>
      <c r="AH412" s="134"/>
      <c r="AI412" s="134"/>
      <c r="AJ412" s="134"/>
      <c r="AK412" s="134"/>
      <c r="AL412" s="134"/>
      <c r="AM412" s="134"/>
      <c r="AN412" s="134"/>
      <c r="AO412" s="134"/>
      <c r="AP412" s="134"/>
      <c r="AQ412" s="134"/>
      <c r="AR412" s="134"/>
    </row>
    <row r="413" ht="12.75" customHeight="1">
      <c r="A413" s="134"/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4"/>
      <c r="AG413" s="134"/>
      <c r="AH413" s="134"/>
      <c r="AI413" s="134"/>
      <c r="AJ413" s="134"/>
      <c r="AK413" s="134"/>
      <c r="AL413" s="134"/>
      <c r="AM413" s="134"/>
      <c r="AN413" s="134"/>
      <c r="AO413" s="134"/>
      <c r="AP413" s="134"/>
      <c r="AQ413" s="134"/>
      <c r="AR413" s="134"/>
    </row>
    <row r="414" ht="12.75" customHeight="1">
      <c r="A414" s="134"/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  <c r="AE414" s="134"/>
      <c r="AF414" s="134"/>
      <c r="AG414" s="134"/>
      <c r="AH414" s="134"/>
      <c r="AI414" s="134"/>
      <c r="AJ414" s="134"/>
      <c r="AK414" s="134"/>
      <c r="AL414" s="134"/>
      <c r="AM414" s="134"/>
      <c r="AN414" s="134"/>
      <c r="AO414" s="134"/>
      <c r="AP414" s="134"/>
      <c r="AQ414" s="134"/>
      <c r="AR414" s="134"/>
    </row>
    <row r="415" ht="12.75" customHeight="1">
      <c r="A415" s="134"/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  <c r="AE415" s="134"/>
      <c r="AF415" s="134"/>
      <c r="AG415" s="134"/>
      <c r="AH415" s="134"/>
      <c r="AI415" s="134"/>
      <c r="AJ415" s="134"/>
      <c r="AK415" s="134"/>
      <c r="AL415" s="134"/>
      <c r="AM415" s="134"/>
      <c r="AN415" s="134"/>
      <c r="AO415" s="134"/>
      <c r="AP415" s="134"/>
      <c r="AQ415" s="134"/>
      <c r="AR415" s="134"/>
    </row>
    <row r="416" ht="12.75" customHeight="1">
      <c r="A416" s="134"/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  <c r="AE416" s="134"/>
      <c r="AF416" s="134"/>
      <c r="AG416" s="134"/>
      <c r="AH416" s="134"/>
      <c r="AI416" s="134"/>
      <c r="AJ416" s="134"/>
      <c r="AK416" s="134"/>
      <c r="AL416" s="134"/>
      <c r="AM416" s="134"/>
      <c r="AN416" s="134"/>
      <c r="AO416" s="134"/>
      <c r="AP416" s="134"/>
      <c r="AQ416" s="134"/>
      <c r="AR416" s="134"/>
    </row>
    <row r="417" ht="12.75" customHeight="1">
      <c r="A417" s="134"/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  <c r="AE417" s="134"/>
      <c r="AF417" s="134"/>
      <c r="AG417" s="134"/>
      <c r="AH417" s="134"/>
      <c r="AI417" s="134"/>
      <c r="AJ417" s="134"/>
      <c r="AK417" s="134"/>
      <c r="AL417" s="134"/>
      <c r="AM417" s="134"/>
      <c r="AN417" s="134"/>
      <c r="AO417" s="134"/>
      <c r="AP417" s="134"/>
      <c r="AQ417" s="134"/>
      <c r="AR417" s="134"/>
    </row>
    <row r="418" ht="12.75" customHeight="1">
      <c r="A418" s="134"/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  <c r="AE418" s="134"/>
      <c r="AF418" s="134"/>
      <c r="AG418" s="134"/>
      <c r="AH418" s="134"/>
      <c r="AI418" s="134"/>
      <c r="AJ418" s="134"/>
      <c r="AK418" s="134"/>
      <c r="AL418" s="134"/>
      <c r="AM418" s="134"/>
      <c r="AN418" s="134"/>
      <c r="AO418" s="134"/>
      <c r="AP418" s="134"/>
      <c r="AQ418" s="134"/>
      <c r="AR418" s="134"/>
    </row>
    <row r="419" ht="12.75" customHeight="1">
      <c r="A419" s="134"/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  <c r="AE419" s="134"/>
      <c r="AF419" s="134"/>
      <c r="AG419" s="134"/>
      <c r="AH419" s="134"/>
      <c r="AI419" s="134"/>
      <c r="AJ419" s="134"/>
      <c r="AK419" s="134"/>
      <c r="AL419" s="134"/>
      <c r="AM419" s="134"/>
      <c r="AN419" s="134"/>
      <c r="AO419" s="134"/>
      <c r="AP419" s="134"/>
      <c r="AQ419" s="134"/>
      <c r="AR419" s="134"/>
    </row>
    <row r="420" ht="12.75" customHeight="1">
      <c r="A420" s="134"/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  <c r="AE420" s="134"/>
      <c r="AF420" s="134"/>
      <c r="AG420" s="134"/>
      <c r="AH420" s="134"/>
      <c r="AI420" s="134"/>
      <c r="AJ420" s="134"/>
      <c r="AK420" s="134"/>
      <c r="AL420" s="134"/>
      <c r="AM420" s="134"/>
      <c r="AN420" s="134"/>
      <c r="AO420" s="134"/>
      <c r="AP420" s="134"/>
      <c r="AQ420" s="134"/>
      <c r="AR420" s="134"/>
    </row>
    <row r="421" ht="12.75" customHeight="1">
      <c r="A421" s="134"/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  <c r="AE421" s="134"/>
      <c r="AF421" s="134"/>
      <c r="AG421" s="134"/>
      <c r="AH421" s="134"/>
      <c r="AI421" s="134"/>
      <c r="AJ421" s="134"/>
      <c r="AK421" s="134"/>
      <c r="AL421" s="134"/>
      <c r="AM421" s="134"/>
      <c r="AN421" s="134"/>
      <c r="AO421" s="134"/>
      <c r="AP421" s="134"/>
      <c r="AQ421" s="134"/>
      <c r="AR421" s="134"/>
    </row>
    <row r="422" ht="12.75" customHeight="1">
      <c r="A422" s="134"/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  <c r="AE422" s="134"/>
      <c r="AF422" s="134"/>
      <c r="AG422" s="134"/>
      <c r="AH422" s="134"/>
      <c r="AI422" s="134"/>
      <c r="AJ422" s="134"/>
      <c r="AK422" s="134"/>
      <c r="AL422" s="134"/>
      <c r="AM422" s="134"/>
      <c r="AN422" s="134"/>
      <c r="AO422" s="134"/>
      <c r="AP422" s="134"/>
      <c r="AQ422" s="134"/>
      <c r="AR422" s="134"/>
    </row>
    <row r="423" ht="12.75" customHeight="1">
      <c r="A423" s="134"/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  <c r="AE423" s="134"/>
      <c r="AF423" s="134"/>
      <c r="AG423" s="134"/>
      <c r="AH423" s="134"/>
      <c r="AI423" s="134"/>
      <c r="AJ423" s="134"/>
      <c r="AK423" s="134"/>
      <c r="AL423" s="134"/>
      <c r="AM423" s="134"/>
      <c r="AN423" s="134"/>
      <c r="AO423" s="134"/>
      <c r="AP423" s="134"/>
      <c r="AQ423" s="134"/>
      <c r="AR423" s="134"/>
    </row>
    <row r="424" ht="12.75" customHeight="1">
      <c r="A424" s="134"/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  <c r="AE424" s="134"/>
      <c r="AF424" s="134"/>
      <c r="AG424" s="134"/>
      <c r="AH424" s="134"/>
      <c r="AI424" s="134"/>
      <c r="AJ424" s="134"/>
      <c r="AK424" s="134"/>
      <c r="AL424" s="134"/>
      <c r="AM424" s="134"/>
      <c r="AN424" s="134"/>
      <c r="AO424" s="134"/>
      <c r="AP424" s="134"/>
      <c r="AQ424" s="134"/>
      <c r="AR424" s="134"/>
    </row>
    <row r="425" ht="12.75" customHeight="1">
      <c r="A425" s="134"/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34"/>
      <c r="AG425" s="134"/>
      <c r="AH425" s="134"/>
      <c r="AI425" s="134"/>
      <c r="AJ425" s="134"/>
      <c r="AK425" s="134"/>
      <c r="AL425" s="134"/>
      <c r="AM425" s="134"/>
      <c r="AN425" s="134"/>
      <c r="AO425" s="134"/>
      <c r="AP425" s="134"/>
      <c r="AQ425" s="134"/>
      <c r="AR425" s="134"/>
    </row>
    <row r="426" ht="12.75" customHeight="1">
      <c r="A426" s="134"/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  <c r="AE426" s="134"/>
      <c r="AF426" s="134"/>
      <c r="AG426" s="134"/>
      <c r="AH426" s="134"/>
      <c r="AI426" s="134"/>
      <c r="AJ426" s="134"/>
      <c r="AK426" s="134"/>
      <c r="AL426" s="134"/>
      <c r="AM426" s="134"/>
      <c r="AN426" s="134"/>
      <c r="AO426" s="134"/>
      <c r="AP426" s="134"/>
      <c r="AQ426" s="134"/>
      <c r="AR426" s="134"/>
    </row>
    <row r="427" ht="12.75" customHeight="1">
      <c r="A427" s="134"/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34"/>
      <c r="AG427" s="134"/>
      <c r="AH427" s="134"/>
      <c r="AI427" s="134"/>
      <c r="AJ427" s="134"/>
      <c r="AK427" s="134"/>
      <c r="AL427" s="134"/>
      <c r="AM427" s="134"/>
      <c r="AN427" s="134"/>
      <c r="AO427" s="134"/>
      <c r="AP427" s="134"/>
      <c r="AQ427" s="134"/>
      <c r="AR427" s="134"/>
    </row>
    <row r="428" ht="12.75" customHeight="1">
      <c r="A428" s="134"/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  <c r="Z428" s="134"/>
      <c r="AA428" s="134"/>
      <c r="AB428" s="134"/>
      <c r="AC428" s="134"/>
      <c r="AD428" s="134"/>
      <c r="AE428" s="134"/>
      <c r="AF428" s="134"/>
      <c r="AG428" s="134"/>
      <c r="AH428" s="134"/>
      <c r="AI428" s="134"/>
      <c r="AJ428" s="134"/>
      <c r="AK428" s="134"/>
      <c r="AL428" s="134"/>
      <c r="AM428" s="134"/>
      <c r="AN428" s="134"/>
      <c r="AO428" s="134"/>
      <c r="AP428" s="134"/>
      <c r="AQ428" s="134"/>
      <c r="AR428" s="134"/>
    </row>
    <row r="429" ht="12.75" customHeight="1">
      <c r="A429" s="134"/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  <c r="Z429" s="134"/>
      <c r="AA429" s="134"/>
      <c r="AB429" s="134"/>
      <c r="AC429" s="134"/>
      <c r="AD429" s="134"/>
      <c r="AE429" s="134"/>
      <c r="AF429" s="134"/>
      <c r="AG429" s="134"/>
      <c r="AH429" s="134"/>
      <c r="AI429" s="134"/>
      <c r="AJ429" s="134"/>
      <c r="AK429" s="134"/>
      <c r="AL429" s="134"/>
      <c r="AM429" s="134"/>
      <c r="AN429" s="134"/>
      <c r="AO429" s="134"/>
      <c r="AP429" s="134"/>
      <c r="AQ429" s="134"/>
      <c r="AR429" s="134"/>
    </row>
    <row r="430" ht="12.75" customHeight="1">
      <c r="A430" s="134"/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  <c r="Z430" s="134"/>
      <c r="AA430" s="134"/>
      <c r="AB430" s="134"/>
      <c r="AC430" s="134"/>
      <c r="AD430" s="134"/>
      <c r="AE430" s="134"/>
      <c r="AF430" s="134"/>
      <c r="AG430" s="134"/>
      <c r="AH430" s="134"/>
      <c r="AI430" s="134"/>
      <c r="AJ430" s="134"/>
      <c r="AK430" s="134"/>
      <c r="AL430" s="134"/>
      <c r="AM430" s="134"/>
      <c r="AN430" s="134"/>
      <c r="AO430" s="134"/>
      <c r="AP430" s="134"/>
      <c r="AQ430" s="134"/>
      <c r="AR430" s="134"/>
    </row>
    <row r="431" ht="12.75" customHeight="1">
      <c r="A431" s="134"/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  <c r="Z431" s="134"/>
      <c r="AA431" s="134"/>
      <c r="AB431" s="134"/>
      <c r="AC431" s="134"/>
      <c r="AD431" s="134"/>
      <c r="AE431" s="134"/>
      <c r="AF431" s="134"/>
      <c r="AG431" s="134"/>
      <c r="AH431" s="134"/>
      <c r="AI431" s="134"/>
      <c r="AJ431" s="134"/>
      <c r="AK431" s="134"/>
      <c r="AL431" s="134"/>
      <c r="AM431" s="134"/>
      <c r="AN431" s="134"/>
      <c r="AO431" s="134"/>
      <c r="AP431" s="134"/>
      <c r="AQ431" s="134"/>
      <c r="AR431" s="134"/>
    </row>
    <row r="432" ht="12.75" customHeight="1">
      <c r="A432" s="134"/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  <c r="Z432" s="134"/>
      <c r="AA432" s="134"/>
      <c r="AB432" s="134"/>
      <c r="AC432" s="134"/>
      <c r="AD432" s="134"/>
      <c r="AE432" s="134"/>
      <c r="AF432" s="134"/>
      <c r="AG432" s="134"/>
      <c r="AH432" s="134"/>
      <c r="AI432" s="134"/>
      <c r="AJ432" s="134"/>
      <c r="AK432" s="134"/>
      <c r="AL432" s="134"/>
      <c r="AM432" s="134"/>
      <c r="AN432" s="134"/>
      <c r="AO432" s="134"/>
      <c r="AP432" s="134"/>
      <c r="AQ432" s="134"/>
      <c r="AR432" s="134"/>
    </row>
    <row r="433" ht="12.75" customHeight="1">
      <c r="A433" s="134"/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  <c r="Z433" s="134"/>
      <c r="AA433" s="134"/>
      <c r="AB433" s="134"/>
      <c r="AC433" s="134"/>
      <c r="AD433" s="134"/>
      <c r="AE433" s="134"/>
      <c r="AF433" s="134"/>
      <c r="AG433" s="134"/>
      <c r="AH433" s="134"/>
      <c r="AI433" s="134"/>
      <c r="AJ433" s="134"/>
      <c r="AK433" s="134"/>
      <c r="AL433" s="134"/>
      <c r="AM433" s="134"/>
      <c r="AN433" s="134"/>
      <c r="AO433" s="134"/>
      <c r="AP433" s="134"/>
      <c r="AQ433" s="134"/>
      <c r="AR433" s="134"/>
    </row>
    <row r="434" ht="12.75" customHeight="1">
      <c r="A434" s="134"/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  <c r="Z434" s="134"/>
      <c r="AA434" s="134"/>
      <c r="AB434" s="134"/>
      <c r="AC434" s="134"/>
      <c r="AD434" s="134"/>
      <c r="AE434" s="134"/>
      <c r="AF434" s="134"/>
      <c r="AG434" s="134"/>
      <c r="AH434" s="134"/>
      <c r="AI434" s="134"/>
      <c r="AJ434" s="134"/>
      <c r="AK434" s="134"/>
      <c r="AL434" s="134"/>
      <c r="AM434" s="134"/>
      <c r="AN434" s="134"/>
      <c r="AO434" s="134"/>
      <c r="AP434" s="134"/>
      <c r="AQ434" s="134"/>
      <c r="AR434" s="134"/>
    </row>
    <row r="435" ht="12.75" customHeight="1">
      <c r="A435" s="134"/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  <c r="Z435" s="134"/>
      <c r="AA435" s="134"/>
      <c r="AB435" s="134"/>
      <c r="AC435" s="134"/>
      <c r="AD435" s="134"/>
      <c r="AE435" s="134"/>
      <c r="AF435" s="134"/>
      <c r="AG435" s="134"/>
      <c r="AH435" s="134"/>
      <c r="AI435" s="134"/>
      <c r="AJ435" s="134"/>
      <c r="AK435" s="134"/>
      <c r="AL435" s="134"/>
      <c r="AM435" s="134"/>
      <c r="AN435" s="134"/>
      <c r="AO435" s="134"/>
      <c r="AP435" s="134"/>
      <c r="AQ435" s="134"/>
      <c r="AR435" s="134"/>
    </row>
    <row r="436" ht="12.75" customHeight="1">
      <c r="A436" s="134"/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  <c r="Z436" s="134"/>
      <c r="AA436" s="134"/>
      <c r="AB436" s="134"/>
      <c r="AC436" s="134"/>
      <c r="AD436" s="134"/>
      <c r="AE436" s="134"/>
      <c r="AF436" s="134"/>
      <c r="AG436" s="134"/>
      <c r="AH436" s="134"/>
      <c r="AI436" s="134"/>
      <c r="AJ436" s="134"/>
      <c r="AK436" s="134"/>
      <c r="AL436" s="134"/>
      <c r="AM436" s="134"/>
      <c r="AN436" s="134"/>
      <c r="AO436" s="134"/>
      <c r="AP436" s="134"/>
      <c r="AQ436" s="134"/>
      <c r="AR436" s="134"/>
    </row>
    <row r="437" ht="12.75" customHeight="1">
      <c r="A437" s="134"/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  <c r="Z437" s="134"/>
      <c r="AA437" s="134"/>
      <c r="AB437" s="134"/>
      <c r="AC437" s="134"/>
      <c r="AD437" s="134"/>
      <c r="AE437" s="134"/>
      <c r="AF437" s="134"/>
      <c r="AG437" s="134"/>
      <c r="AH437" s="134"/>
      <c r="AI437" s="134"/>
      <c r="AJ437" s="134"/>
      <c r="AK437" s="134"/>
      <c r="AL437" s="134"/>
      <c r="AM437" s="134"/>
      <c r="AN437" s="134"/>
      <c r="AO437" s="134"/>
      <c r="AP437" s="134"/>
      <c r="AQ437" s="134"/>
      <c r="AR437" s="134"/>
    </row>
    <row r="438" ht="12.75" customHeight="1">
      <c r="A438" s="134"/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  <c r="Z438" s="134"/>
      <c r="AA438" s="134"/>
      <c r="AB438" s="134"/>
      <c r="AC438" s="134"/>
      <c r="AD438" s="134"/>
      <c r="AE438" s="134"/>
      <c r="AF438" s="134"/>
      <c r="AG438" s="134"/>
      <c r="AH438" s="134"/>
      <c r="AI438" s="134"/>
      <c r="AJ438" s="134"/>
      <c r="AK438" s="134"/>
      <c r="AL438" s="134"/>
      <c r="AM438" s="134"/>
      <c r="AN438" s="134"/>
      <c r="AO438" s="134"/>
      <c r="AP438" s="134"/>
      <c r="AQ438" s="134"/>
      <c r="AR438" s="134"/>
    </row>
    <row r="439" ht="12.75" customHeight="1">
      <c r="A439" s="134"/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  <c r="Z439" s="134"/>
      <c r="AA439" s="134"/>
      <c r="AB439" s="134"/>
      <c r="AC439" s="134"/>
      <c r="AD439" s="134"/>
      <c r="AE439" s="134"/>
      <c r="AF439" s="134"/>
      <c r="AG439" s="134"/>
      <c r="AH439" s="134"/>
      <c r="AI439" s="134"/>
      <c r="AJ439" s="134"/>
      <c r="AK439" s="134"/>
      <c r="AL439" s="134"/>
      <c r="AM439" s="134"/>
      <c r="AN439" s="134"/>
      <c r="AO439" s="134"/>
      <c r="AP439" s="134"/>
      <c r="AQ439" s="134"/>
      <c r="AR439" s="134"/>
    </row>
    <row r="440" ht="12.75" customHeight="1">
      <c r="A440" s="134"/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  <c r="Z440" s="134"/>
      <c r="AA440" s="134"/>
      <c r="AB440" s="134"/>
      <c r="AC440" s="134"/>
      <c r="AD440" s="134"/>
      <c r="AE440" s="134"/>
      <c r="AF440" s="134"/>
      <c r="AG440" s="134"/>
      <c r="AH440" s="134"/>
      <c r="AI440" s="134"/>
      <c r="AJ440" s="134"/>
      <c r="AK440" s="134"/>
      <c r="AL440" s="134"/>
      <c r="AM440" s="134"/>
      <c r="AN440" s="134"/>
      <c r="AO440" s="134"/>
      <c r="AP440" s="134"/>
      <c r="AQ440" s="134"/>
      <c r="AR440" s="134"/>
    </row>
    <row r="441" ht="12.75" customHeight="1">
      <c r="A441" s="134"/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  <c r="Z441" s="134"/>
      <c r="AA441" s="134"/>
      <c r="AB441" s="134"/>
      <c r="AC441" s="134"/>
      <c r="AD441" s="134"/>
      <c r="AE441" s="134"/>
      <c r="AF441" s="134"/>
      <c r="AG441" s="134"/>
      <c r="AH441" s="134"/>
      <c r="AI441" s="134"/>
      <c r="AJ441" s="134"/>
      <c r="AK441" s="134"/>
      <c r="AL441" s="134"/>
      <c r="AM441" s="134"/>
      <c r="AN441" s="134"/>
      <c r="AO441" s="134"/>
      <c r="AP441" s="134"/>
      <c r="AQ441" s="134"/>
      <c r="AR441" s="134"/>
    </row>
    <row r="442" ht="12.75" customHeight="1">
      <c r="A442" s="134"/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  <c r="AE442" s="134"/>
      <c r="AF442" s="134"/>
      <c r="AG442" s="134"/>
      <c r="AH442" s="134"/>
      <c r="AI442" s="134"/>
      <c r="AJ442" s="134"/>
      <c r="AK442" s="134"/>
      <c r="AL442" s="134"/>
      <c r="AM442" s="134"/>
      <c r="AN442" s="134"/>
      <c r="AO442" s="134"/>
      <c r="AP442" s="134"/>
      <c r="AQ442" s="134"/>
      <c r="AR442" s="134"/>
    </row>
    <row r="443" ht="12.75" customHeight="1">
      <c r="A443" s="134"/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  <c r="AE443" s="134"/>
      <c r="AF443" s="134"/>
      <c r="AG443" s="134"/>
      <c r="AH443" s="134"/>
      <c r="AI443" s="134"/>
      <c r="AJ443" s="134"/>
      <c r="AK443" s="134"/>
      <c r="AL443" s="134"/>
      <c r="AM443" s="134"/>
      <c r="AN443" s="134"/>
      <c r="AO443" s="134"/>
      <c r="AP443" s="134"/>
      <c r="AQ443" s="134"/>
      <c r="AR443" s="134"/>
    </row>
    <row r="444" ht="12.75" customHeight="1">
      <c r="A444" s="134"/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  <c r="AE444" s="134"/>
      <c r="AF444" s="134"/>
      <c r="AG444" s="134"/>
      <c r="AH444" s="134"/>
      <c r="AI444" s="134"/>
      <c r="AJ444" s="134"/>
      <c r="AK444" s="134"/>
      <c r="AL444" s="134"/>
      <c r="AM444" s="134"/>
      <c r="AN444" s="134"/>
      <c r="AO444" s="134"/>
      <c r="AP444" s="134"/>
      <c r="AQ444" s="134"/>
      <c r="AR444" s="134"/>
    </row>
    <row r="445" ht="12.75" customHeight="1">
      <c r="A445" s="134"/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  <c r="AE445" s="134"/>
      <c r="AF445" s="134"/>
      <c r="AG445" s="134"/>
      <c r="AH445" s="134"/>
      <c r="AI445" s="134"/>
      <c r="AJ445" s="134"/>
      <c r="AK445" s="134"/>
      <c r="AL445" s="134"/>
      <c r="AM445" s="134"/>
      <c r="AN445" s="134"/>
      <c r="AO445" s="134"/>
      <c r="AP445" s="134"/>
      <c r="AQ445" s="134"/>
      <c r="AR445" s="134"/>
    </row>
    <row r="446" ht="12.75" customHeight="1">
      <c r="A446" s="134"/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  <c r="AE446" s="134"/>
      <c r="AF446" s="134"/>
      <c r="AG446" s="134"/>
      <c r="AH446" s="134"/>
      <c r="AI446" s="134"/>
      <c r="AJ446" s="134"/>
      <c r="AK446" s="134"/>
      <c r="AL446" s="134"/>
      <c r="AM446" s="134"/>
      <c r="AN446" s="134"/>
      <c r="AO446" s="134"/>
      <c r="AP446" s="134"/>
      <c r="AQ446" s="134"/>
      <c r="AR446" s="134"/>
    </row>
    <row r="447" ht="12.75" customHeight="1">
      <c r="A447" s="134"/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  <c r="Z447" s="134"/>
      <c r="AA447" s="134"/>
      <c r="AB447" s="134"/>
      <c r="AC447" s="134"/>
      <c r="AD447" s="134"/>
      <c r="AE447" s="134"/>
      <c r="AF447" s="134"/>
      <c r="AG447" s="134"/>
      <c r="AH447" s="134"/>
      <c r="AI447" s="134"/>
      <c r="AJ447" s="134"/>
      <c r="AK447" s="134"/>
      <c r="AL447" s="134"/>
      <c r="AM447" s="134"/>
      <c r="AN447" s="134"/>
      <c r="AO447" s="134"/>
      <c r="AP447" s="134"/>
      <c r="AQ447" s="134"/>
      <c r="AR447" s="134"/>
    </row>
    <row r="448" ht="12.75" customHeight="1">
      <c r="A448" s="134"/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  <c r="Z448" s="134"/>
      <c r="AA448" s="134"/>
      <c r="AB448" s="134"/>
      <c r="AC448" s="134"/>
      <c r="AD448" s="134"/>
      <c r="AE448" s="134"/>
      <c r="AF448" s="134"/>
      <c r="AG448" s="134"/>
      <c r="AH448" s="134"/>
      <c r="AI448" s="134"/>
      <c r="AJ448" s="134"/>
      <c r="AK448" s="134"/>
      <c r="AL448" s="134"/>
      <c r="AM448" s="134"/>
      <c r="AN448" s="134"/>
      <c r="AO448" s="134"/>
      <c r="AP448" s="134"/>
      <c r="AQ448" s="134"/>
      <c r="AR448" s="134"/>
    </row>
    <row r="449" ht="12.75" customHeight="1">
      <c r="A449" s="134"/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  <c r="Z449" s="134"/>
      <c r="AA449" s="134"/>
      <c r="AB449" s="134"/>
      <c r="AC449" s="134"/>
      <c r="AD449" s="134"/>
      <c r="AE449" s="134"/>
      <c r="AF449" s="134"/>
      <c r="AG449" s="134"/>
      <c r="AH449" s="134"/>
      <c r="AI449" s="134"/>
      <c r="AJ449" s="134"/>
      <c r="AK449" s="134"/>
      <c r="AL449" s="134"/>
      <c r="AM449" s="134"/>
      <c r="AN449" s="134"/>
      <c r="AO449" s="134"/>
      <c r="AP449" s="134"/>
      <c r="AQ449" s="134"/>
      <c r="AR449" s="134"/>
    </row>
    <row r="450" ht="12.75" customHeight="1">
      <c r="A450" s="134"/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  <c r="Z450" s="134"/>
      <c r="AA450" s="134"/>
      <c r="AB450" s="134"/>
      <c r="AC450" s="134"/>
      <c r="AD450" s="134"/>
      <c r="AE450" s="134"/>
      <c r="AF450" s="134"/>
      <c r="AG450" s="134"/>
      <c r="AH450" s="134"/>
      <c r="AI450" s="134"/>
      <c r="AJ450" s="134"/>
      <c r="AK450" s="134"/>
      <c r="AL450" s="134"/>
      <c r="AM450" s="134"/>
      <c r="AN450" s="134"/>
      <c r="AO450" s="134"/>
      <c r="AP450" s="134"/>
      <c r="AQ450" s="134"/>
      <c r="AR450" s="134"/>
    </row>
    <row r="451" ht="12.75" customHeight="1">
      <c r="A451" s="134"/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  <c r="Z451" s="134"/>
      <c r="AA451" s="134"/>
      <c r="AB451" s="134"/>
      <c r="AC451" s="134"/>
      <c r="AD451" s="134"/>
      <c r="AE451" s="134"/>
      <c r="AF451" s="134"/>
      <c r="AG451" s="134"/>
      <c r="AH451" s="134"/>
      <c r="AI451" s="134"/>
      <c r="AJ451" s="134"/>
      <c r="AK451" s="134"/>
      <c r="AL451" s="134"/>
      <c r="AM451" s="134"/>
      <c r="AN451" s="134"/>
      <c r="AO451" s="134"/>
      <c r="AP451" s="134"/>
      <c r="AQ451" s="134"/>
      <c r="AR451" s="134"/>
    </row>
    <row r="452" ht="12.75" customHeight="1">
      <c r="A452" s="134"/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  <c r="Z452" s="134"/>
      <c r="AA452" s="134"/>
      <c r="AB452" s="134"/>
      <c r="AC452" s="134"/>
      <c r="AD452" s="134"/>
      <c r="AE452" s="134"/>
      <c r="AF452" s="134"/>
      <c r="AG452" s="134"/>
      <c r="AH452" s="134"/>
      <c r="AI452" s="134"/>
      <c r="AJ452" s="134"/>
      <c r="AK452" s="134"/>
      <c r="AL452" s="134"/>
      <c r="AM452" s="134"/>
      <c r="AN452" s="134"/>
      <c r="AO452" s="134"/>
      <c r="AP452" s="134"/>
      <c r="AQ452" s="134"/>
      <c r="AR452" s="134"/>
    </row>
    <row r="453" ht="12.75" customHeight="1">
      <c r="A453" s="134"/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  <c r="AE453" s="134"/>
      <c r="AF453" s="134"/>
      <c r="AG453" s="134"/>
      <c r="AH453" s="134"/>
      <c r="AI453" s="134"/>
      <c r="AJ453" s="134"/>
      <c r="AK453" s="134"/>
      <c r="AL453" s="134"/>
      <c r="AM453" s="134"/>
      <c r="AN453" s="134"/>
      <c r="AO453" s="134"/>
      <c r="AP453" s="134"/>
      <c r="AQ453" s="134"/>
      <c r="AR453" s="134"/>
    </row>
    <row r="454" ht="12.75" customHeight="1">
      <c r="A454" s="134"/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  <c r="Z454" s="134"/>
      <c r="AA454" s="134"/>
      <c r="AB454" s="134"/>
      <c r="AC454" s="134"/>
      <c r="AD454" s="134"/>
      <c r="AE454" s="134"/>
      <c r="AF454" s="134"/>
      <c r="AG454" s="134"/>
      <c r="AH454" s="134"/>
      <c r="AI454" s="134"/>
      <c r="AJ454" s="134"/>
      <c r="AK454" s="134"/>
      <c r="AL454" s="134"/>
      <c r="AM454" s="134"/>
      <c r="AN454" s="134"/>
      <c r="AO454" s="134"/>
      <c r="AP454" s="134"/>
      <c r="AQ454" s="134"/>
      <c r="AR454" s="134"/>
    </row>
    <row r="455" ht="12.75" customHeight="1">
      <c r="A455" s="134"/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  <c r="Z455" s="134"/>
      <c r="AA455" s="134"/>
      <c r="AB455" s="134"/>
      <c r="AC455" s="134"/>
      <c r="AD455" s="134"/>
      <c r="AE455" s="134"/>
      <c r="AF455" s="134"/>
      <c r="AG455" s="134"/>
      <c r="AH455" s="134"/>
      <c r="AI455" s="134"/>
      <c r="AJ455" s="134"/>
      <c r="AK455" s="134"/>
      <c r="AL455" s="134"/>
      <c r="AM455" s="134"/>
      <c r="AN455" s="134"/>
      <c r="AO455" s="134"/>
      <c r="AP455" s="134"/>
      <c r="AQ455" s="134"/>
      <c r="AR455" s="134"/>
    </row>
    <row r="456" ht="12.75" customHeight="1">
      <c r="A456" s="134"/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  <c r="AE456" s="134"/>
      <c r="AF456" s="134"/>
      <c r="AG456" s="134"/>
      <c r="AH456" s="134"/>
      <c r="AI456" s="134"/>
      <c r="AJ456" s="134"/>
      <c r="AK456" s="134"/>
      <c r="AL456" s="134"/>
      <c r="AM456" s="134"/>
      <c r="AN456" s="134"/>
      <c r="AO456" s="134"/>
      <c r="AP456" s="134"/>
      <c r="AQ456" s="134"/>
      <c r="AR456" s="134"/>
    </row>
    <row r="457" ht="12.75" customHeight="1">
      <c r="A457" s="134"/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  <c r="Z457" s="134"/>
      <c r="AA457" s="134"/>
      <c r="AB457" s="134"/>
      <c r="AC457" s="134"/>
      <c r="AD457" s="134"/>
      <c r="AE457" s="134"/>
      <c r="AF457" s="134"/>
      <c r="AG457" s="134"/>
      <c r="AH457" s="134"/>
      <c r="AI457" s="134"/>
      <c r="AJ457" s="134"/>
      <c r="AK457" s="134"/>
      <c r="AL457" s="134"/>
      <c r="AM457" s="134"/>
      <c r="AN457" s="134"/>
      <c r="AO457" s="134"/>
      <c r="AP457" s="134"/>
      <c r="AQ457" s="134"/>
      <c r="AR457" s="134"/>
    </row>
    <row r="458" ht="12.75" customHeight="1">
      <c r="A458" s="134"/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  <c r="Z458" s="134"/>
      <c r="AA458" s="134"/>
      <c r="AB458" s="134"/>
      <c r="AC458" s="134"/>
      <c r="AD458" s="134"/>
      <c r="AE458" s="134"/>
      <c r="AF458" s="134"/>
      <c r="AG458" s="134"/>
      <c r="AH458" s="134"/>
      <c r="AI458" s="134"/>
      <c r="AJ458" s="134"/>
      <c r="AK458" s="134"/>
      <c r="AL458" s="134"/>
      <c r="AM458" s="134"/>
      <c r="AN458" s="134"/>
      <c r="AO458" s="134"/>
      <c r="AP458" s="134"/>
      <c r="AQ458" s="134"/>
      <c r="AR458" s="134"/>
    </row>
    <row r="459" ht="12.75" customHeight="1">
      <c r="A459" s="134"/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  <c r="Z459" s="134"/>
      <c r="AA459" s="134"/>
      <c r="AB459" s="134"/>
      <c r="AC459" s="134"/>
      <c r="AD459" s="134"/>
      <c r="AE459" s="134"/>
      <c r="AF459" s="134"/>
      <c r="AG459" s="134"/>
      <c r="AH459" s="134"/>
      <c r="AI459" s="134"/>
      <c r="AJ459" s="134"/>
      <c r="AK459" s="134"/>
      <c r="AL459" s="134"/>
      <c r="AM459" s="134"/>
      <c r="AN459" s="134"/>
      <c r="AO459" s="134"/>
      <c r="AP459" s="134"/>
      <c r="AQ459" s="134"/>
      <c r="AR459" s="134"/>
    </row>
    <row r="460" ht="12.75" customHeight="1">
      <c r="A460" s="134"/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  <c r="AE460" s="134"/>
      <c r="AF460" s="134"/>
      <c r="AG460" s="134"/>
      <c r="AH460" s="134"/>
      <c r="AI460" s="134"/>
      <c r="AJ460" s="134"/>
      <c r="AK460" s="134"/>
      <c r="AL460" s="134"/>
      <c r="AM460" s="134"/>
      <c r="AN460" s="134"/>
      <c r="AO460" s="134"/>
      <c r="AP460" s="134"/>
      <c r="AQ460" s="134"/>
      <c r="AR460" s="134"/>
    </row>
    <row r="461" ht="12.75" customHeight="1">
      <c r="A461" s="134"/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  <c r="Z461" s="134"/>
      <c r="AA461" s="134"/>
      <c r="AB461" s="134"/>
      <c r="AC461" s="134"/>
      <c r="AD461" s="134"/>
      <c r="AE461" s="134"/>
      <c r="AF461" s="134"/>
      <c r="AG461" s="134"/>
      <c r="AH461" s="134"/>
      <c r="AI461" s="134"/>
      <c r="AJ461" s="134"/>
      <c r="AK461" s="134"/>
      <c r="AL461" s="134"/>
      <c r="AM461" s="134"/>
      <c r="AN461" s="134"/>
      <c r="AO461" s="134"/>
      <c r="AP461" s="134"/>
      <c r="AQ461" s="134"/>
      <c r="AR461" s="134"/>
    </row>
    <row r="462" ht="12.75" customHeight="1">
      <c r="A462" s="134"/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  <c r="AE462" s="134"/>
      <c r="AF462" s="134"/>
      <c r="AG462" s="134"/>
      <c r="AH462" s="134"/>
      <c r="AI462" s="134"/>
      <c r="AJ462" s="134"/>
      <c r="AK462" s="134"/>
      <c r="AL462" s="134"/>
      <c r="AM462" s="134"/>
      <c r="AN462" s="134"/>
      <c r="AO462" s="134"/>
      <c r="AP462" s="134"/>
      <c r="AQ462" s="134"/>
      <c r="AR462" s="134"/>
    </row>
    <row r="463" ht="12.75" customHeight="1">
      <c r="A463" s="134"/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  <c r="Z463" s="134"/>
      <c r="AA463" s="134"/>
      <c r="AB463" s="134"/>
      <c r="AC463" s="134"/>
      <c r="AD463" s="134"/>
      <c r="AE463" s="134"/>
      <c r="AF463" s="134"/>
      <c r="AG463" s="134"/>
      <c r="AH463" s="134"/>
      <c r="AI463" s="134"/>
      <c r="AJ463" s="134"/>
      <c r="AK463" s="134"/>
      <c r="AL463" s="134"/>
      <c r="AM463" s="134"/>
      <c r="AN463" s="134"/>
      <c r="AO463" s="134"/>
      <c r="AP463" s="134"/>
      <c r="AQ463" s="134"/>
      <c r="AR463" s="134"/>
    </row>
    <row r="464" ht="12.75" customHeight="1">
      <c r="A464" s="134"/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  <c r="Z464" s="134"/>
      <c r="AA464" s="134"/>
      <c r="AB464" s="134"/>
      <c r="AC464" s="134"/>
      <c r="AD464" s="134"/>
      <c r="AE464" s="134"/>
      <c r="AF464" s="134"/>
      <c r="AG464" s="134"/>
      <c r="AH464" s="134"/>
      <c r="AI464" s="134"/>
      <c r="AJ464" s="134"/>
      <c r="AK464" s="134"/>
      <c r="AL464" s="134"/>
      <c r="AM464" s="134"/>
      <c r="AN464" s="134"/>
      <c r="AO464" s="134"/>
      <c r="AP464" s="134"/>
      <c r="AQ464" s="134"/>
      <c r="AR464" s="134"/>
    </row>
    <row r="465" ht="12.75" customHeight="1">
      <c r="A465" s="134"/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  <c r="Z465" s="134"/>
      <c r="AA465" s="134"/>
      <c r="AB465" s="134"/>
      <c r="AC465" s="134"/>
      <c r="AD465" s="134"/>
      <c r="AE465" s="134"/>
      <c r="AF465" s="134"/>
      <c r="AG465" s="134"/>
      <c r="AH465" s="134"/>
      <c r="AI465" s="134"/>
      <c r="AJ465" s="134"/>
      <c r="AK465" s="134"/>
      <c r="AL465" s="134"/>
      <c r="AM465" s="134"/>
      <c r="AN465" s="134"/>
      <c r="AO465" s="134"/>
      <c r="AP465" s="134"/>
      <c r="AQ465" s="134"/>
      <c r="AR465" s="134"/>
    </row>
    <row r="466" ht="12.75" customHeight="1">
      <c r="A466" s="134"/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  <c r="AE466" s="134"/>
      <c r="AF466" s="134"/>
      <c r="AG466" s="134"/>
      <c r="AH466" s="134"/>
      <c r="AI466" s="134"/>
      <c r="AJ466" s="134"/>
      <c r="AK466" s="134"/>
      <c r="AL466" s="134"/>
      <c r="AM466" s="134"/>
      <c r="AN466" s="134"/>
      <c r="AO466" s="134"/>
      <c r="AP466" s="134"/>
      <c r="AQ466" s="134"/>
      <c r="AR466" s="134"/>
    </row>
    <row r="467" ht="12.75" customHeight="1">
      <c r="A467" s="134"/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  <c r="Z467" s="134"/>
      <c r="AA467" s="134"/>
      <c r="AB467" s="134"/>
      <c r="AC467" s="134"/>
      <c r="AD467" s="134"/>
      <c r="AE467" s="134"/>
      <c r="AF467" s="134"/>
      <c r="AG467" s="134"/>
      <c r="AH467" s="134"/>
      <c r="AI467" s="134"/>
      <c r="AJ467" s="134"/>
      <c r="AK467" s="134"/>
      <c r="AL467" s="134"/>
      <c r="AM467" s="134"/>
      <c r="AN467" s="134"/>
      <c r="AO467" s="134"/>
      <c r="AP467" s="134"/>
      <c r="AQ467" s="134"/>
      <c r="AR467" s="134"/>
    </row>
    <row r="468" ht="12.75" customHeight="1">
      <c r="A468" s="134"/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  <c r="Z468" s="134"/>
      <c r="AA468" s="134"/>
      <c r="AB468" s="134"/>
      <c r="AC468" s="134"/>
      <c r="AD468" s="134"/>
      <c r="AE468" s="134"/>
      <c r="AF468" s="134"/>
      <c r="AG468" s="134"/>
      <c r="AH468" s="134"/>
      <c r="AI468" s="134"/>
      <c r="AJ468" s="134"/>
      <c r="AK468" s="134"/>
      <c r="AL468" s="134"/>
      <c r="AM468" s="134"/>
      <c r="AN468" s="134"/>
      <c r="AO468" s="134"/>
      <c r="AP468" s="134"/>
      <c r="AQ468" s="134"/>
      <c r="AR468" s="134"/>
    </row>
    <row r="469" ht="12.75" customHeight="1">
      <c r="A469" s="134"/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  <c r="Z469" s="134"/>
      <c r="AA469" s="134"/>
      <c r="AB469" s="134"/>
      <c r="AC469" s="134"/>
      <c r="AD469" s="134"/>
      <c r="AE469" s="134"/>
      <c r="AF469" s="134"/>
      <c r="AG469" s="134"/>
      <c r="AH469" s="134"/>
      <c r="AI469" s="134"/>
      <c r="AJ469" s="134"/>
      <c r="AK469" s="134"/>
      <c r="AL469" s="134"/>
      <c r="AM469" s="134"/>
      <c r="AN469" s="134"/>
      <c r="AO469" s="134"/>
      <c r="AP469" s="134"/>
      <c r="AQ469" s="134"/>
      <c r="AR469" s="134"/>
    </row>
    <row r="470" ht="12.75" customHeight="1">
      <c r="A470" s="134"/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  <c r="Z470" s="134"/>
      <c r="AA470" s="134"/>
      <c r="AB470" s="134"/>
      <c r="AC470" s="134"/>
      <c r="AD470" s="134"/>
      <c r="AE470" s="134"/>
      <c r="AF470" s="134"/>
      <c r="AG470" s="134"/>
      <c r="AH470" s="134"/>
      <c r="AI470" s="134"/>
      <c r="AJ470" s="134"/>
      <c r="AK470" s="134"/>
      <c r="AL470" s="134"/>
      <c r="AM470" s="134"/>
      <c r="AN470" s="134"/>
      <c r="AO470" s="134"/>
      <c r="AP470" s="134"/>
      <c r="AQ470" s="134"/>
      <c r="AR470" s="134"/>
    </row>
    <row r="471" ht="12.75" customHeight="1">
      <c r="A471" s="134"/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  <c r="Z471" s="134"/>
      <c r="AA471" s="134"/>
      <c r="AB471" s="134"/>
      <c r="AC471" s="134"/>
      <c r="AD471" s="134"/>
      <c r="AE471" s="134"/>
      <c r="AF471" s="134"/>
      <c r="AG471" s="134"/>
      <c r="AH471" s="134"/>
      <c r="AI471" s="134"/>
      <c r="AJ471" s="134"/>
      <c r="AK471" s="134"/>
      <c r="AL471" s="134"/>
      <c r="AM471" s="134"/>
      <c r="AN471" s="134"/>
      <c r="AO471" s="134"/>
      <c r="AP471" s="134"/>
      <c r="AQ471" s="134"/>
      <c r="AR471" s="134"/>
    </row>
    <row r="472" ht="12.75" customHeight="1">
      <c r="A472" s="134"/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  <c r="Z472" s="134"/>
      <c r="AA472" s="134"/>
      <c r="AB472" s="134"/>
      <c r="AC472" s="134"/>
      <c r="AD472" s="134"/>
      <c r="AE472" s="134"/>
      <c r="AF472" s="134"/>
      <c r="AG472" s="134"/>
      <c r="AH472" s="134"/>
      <c r="AI472" s="134"/>
      <c r="AJ472" s="134"/>
      <c r="AK472" s="134"/>
      <c r="AL472" s="134"/>
      <c r="AM472" s="134"/>
      <c r="AN472" s="134"/>
      <c r="AO472" s="134"/>
      <c r="AP472" s="134"/>
      <c r="AQ472" s="134"/>
      <c r="AR472" s="134"/>
    </row>
    <row r="473" ht="12.75" customHeight="1">
      <c r="A473" s="134"/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  <c r="Z473" s="134"/>
      <c r="AA473" s="134"/>
      <c r="AB473" s="134"/>
      <c r="AC473" s="134"/>
      <c r="AD473" s="134"/>
      <c r="AE473" s="134"/>
      <c r="AF473" s="134"/>
      <c r="AG473" s="134"/>
      <c r="AH473" s="134"/>
      <c r="AI473" s="134"/>
      <c r="AJ473" s="134"/>
      <c r="AK473" s="134"/>
      <c r="AL473" s="134"/>
      <c r="AM473" s="134"/>
      <c r="AN473" s="134"/>
      <c r="AO473" s="134"/>
      <c r="AP473" s="134"/>
      <c r="AQ473" s="134"/>
      <c r="AR473" s="134"/>
    </row>
    <row r="474" ht="12.75" customHeight="1">
      <c r="A474" s="134"/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  <c r="Z474" s="134"/>
      <c r="AA474" s="134"/>
      <c r="AB474" s="134"/>
      <c r="AC474" s="134"/>
      <c r="AD474" s="134"/>
      <c r="AE474" s="134"/>
      <c r="AF474" s="134"/>
      <c r="AG474" s="134"/>
      <c r="AH474" s="134"/>
      <c r="AI474" s="134"/>
      <c r="AJ474" s="134"/>
      <c r="AK474" s="134"/>
      <c r="AL474" s="134"/>
      <c r="AM474" s="134"/>
      <c r="AN474" s="134"/>
      <c r="AO474" s="134"/>
      <c r="AP474" s="134"/>
      <c r="AQ474" s="134"/>
      <c r="AR474" s="134"/>
    </row>
    <row r="475" ht="12.75" customHeight="1">
      <c r="A475" s="134"/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  <c r="Z475" s="134"/>
      <c r="AA475" s="134"/>
      <c r="AB475" s="134"/>
      <c r="AC475" s="134"/>
      <c r="AD475" s="134"/>
      <c r="AE475" s="134"/>
      <c r="AF475" s="134"/>
      <c r="AG475" s="134"/>
      <c r="AH475" s="134"/>
      <c r="AI475" s="134"/>
      <c r="AJ475" s="134"/>
      <c r="AK475" s="134"/>
      <c r="AL475" s="134"/>
      <c r="AM475" s="134"/>
      <c r="AN475" s="134"/>
      <c r="AO475" s="134"/>
      <c r="AP475" s="134"/>
      <c r="AQ475" s="134"/>
      <c r="AR475" s="134"/>
    </row>
    <row r="476" ht="12.75" customHeight="1">
      <c r="A476" s="134"/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  <c r="Z476" s="134"/>
      <c r="AA476" s="134"/>
      <c r="AB476" s="134"/>
      <c r="AC476" s="134"/>
      <c r="AD476" s="134"/>
      <c r="AE476" s="134"/>
      <c r="AF476" s="134"/>
      <c r="AG476" s="134"/>
      <c r="AH476" s="134"/>
      <c r="AI476" s="134"/>
      <c r="AJ476" s="134"/>
      <c r="AK476" s="134"/>
      <c r="AL476" s="134"/>
      <c r="AM476" s="134"/>
      <c r="AN476" s="134"/>
      <c r="AO476" s="134"/>
      <c r="AP476" s="134"/>
      <c r="AQ476" s="134"/>
      <c r="AR476" s="134"/>
    </row>
    <row r="477" ht="12.75" customHeight="1">
      <c r="A477" s="134"/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  <c r="Z477" s="134"/>
      <c r="AA477" s="134"/>
      <c r="AB477" s="134"/>
      <c r="AC477" s="134"/>
      <c r="AD477" s="134"/>
      <c r="AE477" s="134"/>
      <c r="AF477" s="134"/>
      <c r="AG477" s="134"/>
      <c r="AH477" s="134"/>
      <c r="AI477" s="134"/>
      <c r="AJ477" s="134"/>
      <c r="AK477" s="134"/>
      <c r="AL477" s="134"/>
      <c r="AM477" s="134"/>
      <c r="AN477" s="134"/>
      <c r="AO477" s="134"/>
      <c r="AP477" s="134"/>
      <c r="AQ477" s="134"/>
      <c r="AR477" s="134"/>
    </row>
    <row r="478" ht="12.75" customHeight="1">
      <c r="A478" s="134"/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  <c r="Z478" s="134"/>
      <c r="AA478" s="134"/>
      <c r="AB478" s="134"/>
      <c r="AC478" s="134"/>
      <c r="AD478" s="134"/>
      <c r="AE478" s="134"/>
      <c r="AF478" s="134"/>
      <c r="AG478" s="134"/>
      <c r="AH478" s="134"/>
      <c r="AI478" s="134"/>
      <c r="AJ478" s="134"/>
      <c r="AK478" s="134"/>
      <c r="AL478" s="134"/>
      <c r="AM478" s="134"/>
      <c r="AN478" s="134"/>
      <c r="AO478" s="134"/>
      <c r="AP478" s="134"/>
      <c r="AQ478" s="134"/>
      <c r="AR478" s="134"/>
    </row>
    <row r="479" ht="12.75" customHeight="1">
      <c r="A479" s="134"/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  <c r="Z479" s="134"/>
      <c r="AA479" s="134"/>
      <c r="AB479" s="134"/>
      <c r="AC479" s="134"/>
      <c r="AD479" s="134"/>
      <c r="AE479" s="134"/>
      <c r="AF479" s="134"/>
      <c r="AG479" s="134"/>
      <c r="AH479" s="134"/>
      <c r="AI479" s="134"/>
      <c r="AJ479" s="134"/>
      <c r="AK479" s="134"/>
      <c r="AL479" s="134"/>
      <c r="AM479" s="134"/>
      <c r="AN479" s="134"/>
      <c r="AO479" s="134"/>
      <c r="AP479" s="134"/>
      <c r="AQ479" s="134"/>
      <c r="AR479" s="134"/>
    </row>
    <row r="480" ht="12.75" customHeight="1">
      <c r="A480" s="134"/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  <c r="Z480" s="134"/>
      <c r="AA480" s="134"/>
      <c r="AB480" s="134"/>
      <c r="AC480" s="134"/>
      <c r="AD480" s="134"/>
      <c r="AE480" s="134"/>
      <c r="AF480" s="134"/>
      <c r="AG480" s="134"/>
      <c r="AH480" s="134"/>
      <c r="AI480" s="134"/>
      <c r="AJ480" s="134"/>
      <c r="AK480" s="134"/>
      <c r="AL480" s="134"/>
      <c r="AM480" s="134"/>
      <c r="AN480" s="134"/>
      <c r="AO480" s="134"/>
      <c r="AP480" s="134"/>
      <c r="AQ480" s="134"/>
      <c r="AR480" s="134"/>
    </row>
    <row r="481" ht="12.75" customHeight="1">
      <c r="A481" s="134"/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  <c r="Z481" s="134"/>
      <c r="AA481" s="134"/>
      <c r="AB481" s="134"/>
      <c r="AC481" s="134"/>
      <c r="AD481" s="134"/>
      <c r="AE481" s="134"/>
      <c r="AF481" s="134"/>
      <c r="AG481" s="134"/>
      <c r="AH481" s="134"/>
      <c r="AI481" s="134"/>
      <c r="AJ481" s="134"/>
      <c r="AK481" s="134"/>
      <c r="AL481" s="134"/>
      <c r="AM481" s="134"/>
      <c r="AN481" s="134"/>
      <c r="AO481" s="134"/>
      <c r="AP481" s="134"/>
      <c r="AQ481" s="134"/>
      <c r="AR481" s="134"/>
    </row>
    <row r="482" ht="12.75" customHeight="1">
      <c r="A482" s="134"/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  <c r="Z482" s="134"/>
      <c r="AA482" s="134"/>
      <c r="AB482" s="134"/>
      <c r="AC482" s="134"/>
      <c r="AD482" s="134"/>
      <c r="AE482" s="134"/>
      <c r="AF482" s="134"/>
      <c r="AG482" s="134"/>
      <c r="AH482" s="134"/>
      <c r="AI482" s="134"/>
      <c r="AJ482" s="134"/>
      <c r="AK482" s="134"/>
      <c r="AL482" s="134"/>
      <c r="AM482" s="134"/>
      <c r="AN482" s="134"/>
      <c r="AO482" s="134"/>
      <c r="AP482" s="134"/>
      <c r="AQ482" s="134"/>
      <c r="AR482" s="134"/>
    </row>
    <row r="483" ht="12.75" customHeight="1">
      <c r="A483" s="134"/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  <c r="Z483" s="134"/>
      <c r="AA483" s="134"/>
      <c r="AB483" s="134"/>
      <c r="AC483" s="134"/>
      <c r="AD483" s="134"/>
      <c r="AE483" s="134"/>
      <c r="AF483" s="134"/>
      <c r="AG483" s="134"/>
      <c r="AH483" s="134"/>
      <c r="AI483" s="134"/>
      <c r="AJ483" s="134"/>
      <c r="AK483" s="134"/>
      <c r="AL483" s="134"/>
      <c r="AM483" s="134"/>
      <c r="AN483" s="134"/>
      <c r="AO483" s="134"/>
      <c r="AP483" s="134"/>
      <c r="AQ483" s="134"/>
      <c r="AR483" s="134"/>
    </row>
    <row r="484" ht="12.75" customHeight="1">
      <c r="A484" s="134"/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  <c r="Z484" s="134"/>
      <c r="AA484" s="134"/>
      <c r="AB484" s="134"/>
      <c r="AC484" s="134"/>
      <c r="AD484" s="134"/>
      <c r="AE484" s="134"/>
      <c r="AF484" s="134"/>
      <c r="AG484" s="134"/>
      <c r="AH484" s="134"/>
      <c r="AI484" s="134"/>
      <c r="AJ484" s="134"/>
      <c r="AK484" s="134"/>
      <c r="AL484" s="134"/>
      <c r="AM484" s="134"/>
      <c r="AN484" s="134"/>
      <c r="AO484" s="134"/>
      <c r="AP484" s="134"/>
      <c r="AQ484" s="134"/>
      <c r="AR484" s="134"/>
    </row>
    <row r="485" ht="12.75" customHeight="1">
      <c r="A485" s="134"/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  <c r="Z485" s="134"/>
      <c r="AA485" s="134"/>
      <c r="AB485" s="134"/>
      <c r="AC485" s="134"/>
      <c r="AD485" s="134"/>
      <c r="AE485" s="134"/>
      <c r="AF485" s="134"/>
      <c r="AG485" s="134"/>
      <c r="AH485" s="134"/>
      <c r="AI485" s="134"/>
      <c r="AJ485" s="134"/>
      <c r="AK485" s="134"/>
      <c r="AL485" s="134"/>
      <c r="AM485" s="134"/>
      <c r="AN485" s="134"/>
      <c r="AO485" s="134"/>
      <c r="AP485" s="134"/>
      <c r="AQ485" s="134"/>
      <c r="AR485" s="134"/>
    </row>
    <row r="486" ht="12.75" customHeight="1">
      <c r="A486" s="134"/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  <c r="Z486" s="134"/>
      <c r="AA486" s="134"/>
      <c r="AB486" s="134"/>
      <c r="AC486" s="134"/>
      <c r="AD486" s="134"/>
      <c r="AE486" s="134"/>
      <c r="AF486" s="134"/>
      <c r="AG486" s="134"/>
      <c r="AH486" s="134"/>
      <c r="AI486" s="134"/>
      <c r="AJ486" s="134"/>
      <c r="AK486" s="134"/>
      <c r="AL486" s="134"/>
      <c r="AM486" s="134"/>
      <c r="AN486" s="134"/>
      <c r="AO486" s="134"/>
      <c r="AP486" s="134"/>
      <c r="AQ486" s="134"/>
      <c r="AR486" s="134"/>
    </row>
    <row r="487" ht="12.75" customHeight="1">
      <c r="A487" s="134"/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  <c r="Z487" s="134"/>
      <c r="AA487" s="134"/>
      <c r="AB487" s="134"/>
      <c r="AC487" s="134"/>
      <c r="AD487" s="134"/>
      <c r="AE487" s="134"/>
      <c r="AF487" s="134"/>
      <c r="AG487" s="134"/>
      <c r="AH487" s="134"/>
      <c r="AI487" s="134"/>
      <c r="AJ487" s="134"/>
      <c r="AK487" s="134"/>
      <c r="AL487" s="134"/>
      <c r="AM487" s="134"/>
      <c r="AN487" s="134"/>
      <c r="AO487" s="134"/>
      <c r="AP487" s="134"/>
      <c r="AQ487" s="134"/>
      <c r="AR487" s="134"/>
    </row>
    <row r="488" ht="12.75" customHeight="1">
      <c r="A488" s="134"/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  <c r="Z488" s="134"/>
      <c r="AA488" s="134"/>
      <c r="AB488" s="134"/>
      <c r="AC488" s="134"/>
      <c r="AD488" s="134"/>
      <c r="AE488" s="134"/>
      <c r="AF488" s="134"/>
      <c r="AG488" s="134"/>
      <c r="AH488" s="134"/>
      <c r="AI488" s="134"/>
      <c r="AJ488" s="134"/>
      <c r="AK488" s="134"/>
      <c r="AL488" s="134"/>
      <c r="AM488" s="134"/>
      <c r="AN488" s="134"/>
      <c r="AO488" s="134"/>
      <c r="AP488" s="134"/>
      <c r="AQ488" s="134"/>
      <c r="AR488" s="134"/>
    </row>
    <row r="489" ht="12.75" customHeight="1">
      <c r="A489" s="134"/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  <c r="Z489" s="134"/>
      <c r="AA489" s="134"/>
      <c r="AB489" s="134"/>
      <c r="AC489" s="134"/>
      <c r="AD489" s="134"/>
      <c r="AE489" s="134"/>
      <c r="AF489" s="134"/>
      <c r="AG489" s="134"/>
      <c r="AH489" s="134"/>
      <c r="AI489" s="134"/>
      <c r="AJ489" s="134"/>
      <c r="AK489" s="134"/>
      <c r="AL489" s="134"/>
      <c r="AM489" s="134"/>
      <c r="AN489" s="134"/>
      <c r="AO489" s="134"/>
      <c r="AP489" s="134"/>
      <c r="AQ489" s="134"/>
      <c r="AR489" s="134"/>
    </row>
    <row r="490" ht="12.75" customHeight="1">
      <c r="A490" s="134"/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  <c r="Z490" s="134"/>
      <c r="AA490" s="134"/>
      <c r="AB490" s="134"/>
      <c r="AC490" s="134"/>
      <c r="AD490" s="134"/>
      <c r="AE490" s="134"/>
      <c r="AF490" s="134"/>
      <c r="AG490" s="134"/>
      <c r="AH490" s="134"/>
      <c r="AI490" s="134"/>
      <c r="AJ490" s="134"/>
      <c r="AK490" s="134"/>
      <c r="AL490" s="134"/>
      <c r="AM490" s="134"/>
      <c r="AN490" s="134"/>
      <c r="AO490" s="134"/>
      <c r="AP490" s="134"/>
      <c r="AQ490" s="134"/>
      <c r="AR490" s="134"/>
    </row>
    <row r="491" ht="12.75" customHeight="1">
      <c r="A491" s="134"/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  <c r="Z491" s="134"/>
      <c r="AA491" s="134"/>
      <c r="AB491" s="134"/>
      <c r="AC491" s="134"/>
      <c r="AD491" s="134"/>
      <c r="AE491" s="134"/>
      <c r="AF491" s="134"/>
      <c r="AG491" s="134"/>
      <c r="AH491" s="134"/>
      <c r="AI491" s="134"/>
      <c r="AJ491" s="134"/>
      <c r="AK491" s="134"/>
      <c r="AL491" s="134"/>
      <c r="AM491" s="134"/>
      <c r="AN491" s="134"/>
      <c r="AO491" s="134"/>
      <c r="AP491" s="134"/>
      <c r="AQ491" s="134"/>
      <c r="AR491" s="134"/>
    </row>
    <row r="492" ht="12.75" customHeight="1">
      <c r="A492" s="134"/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  <c r="Z492" s="134"/>
      <c r="AA492" s="134"/>
      <c r="AB492" s="134"/>
      <c r="AC492" s="134"/>
      <c r="AD492" s="134"/>
      <c r="AE492" s="134"/>
      <c r="AF492" s="134"/>
      <c r="AG492" s="134"/>
      <c r="AH492" s="134"/>
      <c r="AI492" s="134"/>
      <c r="AJ492" s="134"/>
      <c r="AK492" s="134"/>
      <c r="AL492" s="134"/>
      <c r="AM492" s="134"/>
      <c r="AN492" s="134"/>
      <c r="AO492" s="134"/>
      <c r="AP492" s="134"/>
      <c r="AQ492" s="134"/>
      <c r="AR492" s="134"/>
    </row>
    <row r="493" ht="12.75" customHeight="1">
      <c r="A493" s="134"/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  <c r="Z493" s="134"/>
      <c r="AA493" s="134"/>
      <c r="AB493" s="134"/>
      <c r="AC493" s="134"/>
      <c r="AD493" s="134"/>
      <c r="AE493" s="134"/>
      <c r="AF493" s="134"/>
      <c r="AG493" s="134"/>
      <c r="AH493" s="134"/>
      <c r="AI493" s="134"/>
      <c r="AJ493" s="134"/>
      <c r="AK493" s="134"/>
      <c r="AL493" s="134"/>
      <c r="AM493" s="134"/>
      <c r="AN493" s="134"/>
      <c r="AO493" s="134"/>
      <c r="AP493" s="134"/>
      <c r="AQ493" s="134"/>
      <c r="AR493" s="134"/>
    </row>
    <row r="494" ht="12.75" customHeight="1">
      <c r="A494" s="134"/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  <c r="Z494" s="134"/>
      <c r="AA494" s="134"/>
      <c r="AB494" s="134"/>
      <c r="AC494" s="134"/>
      <c r="AD494" s="134"/>
      <c r="AE494" s="134"/>
      <c r="AF494" s="134"/>
      <c r="AG494" s="134"/>
      <c r="AH494" s="134"/>
      <c r="AI494" s="134"/>
      <c r="AJ494" s="134"/>
      <c r="AK494" s="134"/>
      <c r="AL494" s="134"/>
      <c r="AM494" s="134"/>
      <c r="AN494" s="134"/>
      <c r="AO494" s="134"/>
      <c r="AP494" s="134"/>
      <c r="AQ494" s="134"/>
      <c r="AR494" s="134"/>
    </row>
    <row r="495" ht="12.75" customHeight="1">
      <c r="A495" s="134"/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  <c r="Z495" s="134"/>
      <c r="AA495" s="134"/>
      <c r="AB495" s="134"/>
      <c r="AC495" s="134"/>
      <c r="AD495" s="134"/>
      <c r="AE495" s="134"/>
      <c r="AF495" s="134"/>
      <c r="AG495" s="134"/>
      <c r="AH495" s="134"/>
      <c r="AI495" s="134"/>
      <c r="AJ495" s="134"/>
      <c r="AK495" s="134"/>
      <c r="AL495" s="134"/>
      <c r="AM495" s="134"/>
      <c r="AN495" s="134"/>
      <c r="AO495" s="134"/>
      <c r="AP495" s="134"/>
      <c r="AQ495" s="134"/>
      <c r="AR495" s="134"/>
    </row>
    <row r="496" ht="12.75" customHeight="1">
      <c r="A496" s="134"/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  <c r="Z496" s="134"/>
      <c r="AA496" s="134"/>
      <c r="AB496" s="134"/>
      <c r="AC496" s="134"/>
      <c r="AD496" s="134"/>
      <c r="AE496" s="134"/>
      <c r="AF496" s="134"/>
      <c r="AG496" s="134"/>
      <c r="AH496" s="134"/>
      <c r="AI496" s="134"/>
      <c r="AJ496" s="134"/>
      <c r="AK496" s="134"/>
      <c r="AL496" s="134"/>
      <c r="AM496" s="134"/>
      <c r="AN496" s="134"/>
      <c r="AO496" s="134"/>
      <c r="AP496" s="134"/>
      <c r="AQ496" s="134"/>
      <c r="AR496" s="134"/>
    </row>
    <row r="497" ht="12.75" customHeight="1">
      <c r="A497" s="134"/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  <c r="Z497" s="134"/>
      <c r="AA497" s="134"/>
      <c r="AB497" s="134"/>
      <c r="AC497" s="134"/>
      <c r="AD497" s="134"/>
      <c r="AE497" s="134"/>
      <c r="AF497" s="134"/>
      <c r="AG497" s="134"/>
      <c r="AH497" s="134"/>
      <c r="AI497" s="134"/>
      <c r="AJ497" s="134"/>
      <c r="AK497" s="134"/>
      <c r="AL497" s="134"/>
      <c r="AM497" s="134"/>
      <c r="AN497" s="134"/>
      <c r="AO497" s="134"/>
      <c r="AP497" s="134"/>
      <c r="AQ497" s="134"/>
      <c r="AR497" s="134"/>
    </row>
    <row r="498" ht="12.75" customHeight="1">
      <c r="A498" s="134"/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  <c r="Z498" s="134"/>
      <c r="AA498" s="134"/>
      <c r="AB498" s="134"/>
      <c r="AC498" s="134"/>
      <c r="AD498" s="134"/>
      <c r="AE498" s="134"/>
      <c r="AF498" s="134"/>
      <c r="AG498" s="134"/>
      <c r="AH498" s="134"/>
      <c r="AI498" s="134"/>
      <c r="AJ498" s="134"/>
      <c r="AK498" s="134"/>
      <c r="AL498" s="134"/>
      <c r="AM498" s="134"/>
      <c r="AN498" s="134"/>
      <c r="AO498" s="134"/>
      <c r="AP498" s="134"/>
      <c r="AQ498" s="134"/>
      <c r="AR498" s="134"/>
    </row>
    <row r="499" ht="12.75" customHeight="1">
      <c r="A499" s="134"/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  <c r="Z499" s="134"/>
      <c r="AA499" s="134"/>
      <c r="AB499" s="134"/>
      <c r="AC499" s="134"/>
      <c r="AD499" s="134"/>
      <c r="AE499" s="134"/>
      <c r="AF499" s="134"/>
      <c r="AG499" s="134"/>
      <c r="AH499" s="134"/>
      <c r="AI499" s="134"/>
      <c r="AJ499" s="134"/>
      <c r="AK499" s="134"/>
      <c r="AL499" s="134"/>
      <c r="AM499" s="134"/>
      <c r="AN499" s="134"/>
      <c r="AO499" s="134"/>
      <c r="AP499" s="134"/>
      <c r="AQ499" s="134"/>
      <c r="AR499" s="134"/>
    </row>
    <row r="500" ht="12.75" customHeight="1">
      <c r="A500" s="134"/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  <c r="Z500" s="134"/>
      <c r="AA500" s="134"/>
      <c r="AB500" s="134"/>
      <c r="AC500" s="134"/>
      <c r="AD500" s="134"/>
      <c r="AE500" s="134"/>
      <c r="AF500" s="134"/>
      <c r="AG500" s="134"/>
      <c r="AH500" s="134"/>
      <c r="AI500" s="134"/>
      <c r="AJ500" s="134"/>
      <c r="AK500" s="134"/>
      <c r="AL500" s="134"/>
      <c r="AM500" s="134"/>
      <c r="AN500" s="134"/>
      <c r="AO500" s="134"/>
      <c r="AP500" s="134"/>
      <c r="AQ500" s="134"/>
      <c r="AR500" s="134"/>
    </row>
    <row r="501" ht="12.75" customHeight="1">
      <c r="A501" s="134"/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  <c r="Z501" s="134"/>
      <c r="AA501" s="134"/>
      <c r="AB501" s="134"/>
      <c r="AC501" s="134"/>
      <c r="AD501" s="134"/>
      <c r="AE501" s="134"/>
      <c r="AF501" s="134"/>
      <c r="AG501" s="134"/>
      <c r="AH501" s="134"/>
      <c r="AI501" s="134"/>
      <c r="AJ501" s="134"/>
      <c r="AK501" s="134"/>
      <c r="AL501" s="134"/>
      <c r="AM501" s="134"/>
      <c r="AN501" s="134"/>
      <c r="AO501" s="134"/>
      <c r="AP501" s="134"/>
      <c r="AQ501" s="134"/>
      <c r="AR501" s="134"/>
    </row>
    <row r="502" ht="12.75" customHeight="1">
      <c r="A502" s="134"/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  <c r="Z502" s="134"/>
      <c r="AA502" s="134"/>
      <c r="AB502" s="134"/>
      <c r="AC502" s="134"/>
      <c r="AD502" s="134"/>
      <c r="AE502" s="134"/>
      <c r="AF502" s="134"/>
      <c r="AG502" s="134"/>
      <c r="AH502" s="134"/>
      <c r="AI502" s="134"/>
      <c r="AJ502" s="134"/>
      <c r="AK502" s="134"/>
      <c r="AL502" s="134"/>
      <c r="AM502" s="134"/>
      <c r="AN502" s="134"/>
      <c r="AO502" s="134"/>
      <c r="AP502" s="134"/>
      <c r="AQ502" s="134"/>
      <c r="AR502" s="134"/>
    </row>
    <row r="503" ht="12.75" customHeight="1">
      <c r="A503" s="134"/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  <c r="Z503" s="134"/>
      <c r="AA503" s="134"/>
      <c r="AB503" s="134"/>
      <c r="AC503" s="134"/>
      <c r="AD503" s="134"/>
      <c r="AE503" s="134"/>
      <c r="AF503" s="134"/>
      <c r="AG503" s="134"/>
      <c r="AH503" s="134"/>
      <c r="AI503" s="134"/>
      <c r="AJ503" s="134"/>
      <c r="AK503" s="134"/>
      <c r="AL503" s="134"/>
      <c r="AM503" s="134"/>
      <c r="AN503" s="134"/>
      <c r="AO503" s="134"/>
      <c r="AP503" s="134"/>
      <c r="AQ503" s="134"/>
      <c r="AR503" s="134"/>
    </row>
    <row r="504" ht="12.75" customHeight="1">
      <c r="A504" s="134"/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  <c r="Z504" s="134"/>
      <c r="AA504" s="134"/>
      <c r="AB504" s="134"/>
      <c r="AC504" s="134"/>
      <c r="AD504" s="134"/>
      <c r="AE504" s="134"/>
      <c r="AF504" s="134"/>
      <c r="AG504" s="134"/>
      <c r="AH504" s="134"/>
      <c r="AI504" s="134"/>
      <c r="AJ504" s="134"/>
      <c r="AK504" s="134"/>
      <c r="AL504" s="134"/>
      <c r="AM504" s="134"/>
      <c r="AN504" s="134"/>
      <c r="AO504" s="134"/>
      <c r="AP504" s="134"/>
      <c r="AQ504" s="134"/>
      <c r="AR504" s="134"/>
    </row>
    <row r="505" ht="12.75" customHeight="1">
      <c r="A505" s="134"/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  <c r="Z505" s="134"/>
      <c r="AA505" s="134"/>
      <c r="AB505" s="134"/>
      <c r="AC505" s="134"/>
      <c r="AD505" s="134"/>
      <c r="AE505" s="134"/>
      <c r="AF505" s="134"/>
      <c r="AG505" s="134"/>
      <c r="AH505" s="134"/>
      <c r="AI505" s="134"/>
      <c r="AJ505" s="134"/>
      <c r="AK505" s="134"/>
      <c r="AL505" s="134"/>
      <c r="AM505" s="134"/>
      <c r="AN505" s="134"/>
      <c r="AO505" s="134"/>
      <c r="AP505" s="134"/>
      <c r="AQ505" s="134"/>
      <c r="AR505" s="134"/>
    </row>
    <row r="506" ht="12.75" customHeight="1">
      <c r="A506" s="134"/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  <c r="Z506" s="134"/>
      <c r="AA506" s="134"/>
      <c r="AB506" s="134"/>
      <c r="AC506" s="134"/>
      <c r="AD506" s="134"/>
      <c r="AE506" s="134"/>
      <c r="AF506" s="134"/>
      <c r="AG506" s="134"/>
      <c r="AH506" s="134"/>
      <c r="AI506" s="134"/>
      <c r="AJ506" s="134"/>
      <c r="AK506" s="134"/>
      <c r="AL506" s="134"/>
      <c r="AM506" s="134"/>
      <c r="AN506" s="134"/>
      <c r="AO506" s="134"/>
      <c r="AP506" s="134"/>
      <c r="AQ506" s="134"/>
      <c r="AR506" s="134"/>
    </row>
    <row r="507" ht="12.75" customHeight="1">
      <c r="A507" s="134"/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  <c r="Z507" s="134"/>
      <c r="AA507" s="134"/>
      <c r="AB507" s="134"/>
      <c r="AC507" s="134"/>
      <c r="AD507" s="134"/>
      <c r="AE507" s="134"/>
      <c r="AF507" s="134"/>
      <c r="AG507" s="134"/>
      <c r="AH507" s="134"/>
      <c r="AI507" s="134"/>
      <c r="AJ507" s="134"/>
      <c r="AK507" s="134"/>
      <c r="AL507" s="134"/>
      <c r="AM507" s="134"/>
      <c r="AN507" s="134"/>
      <c r="AO507" s="134"/>
      <c r="AP507" s="134"/>
      <c r="AQ507" s="134"/>
      <c r="AR507" s="134"/>
    </row>
    <row r="508" ht="12.75" customHeight="1">
      <c r="A508" s="134"/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  <c r="Z508" s="134"/>
      <c r="AA508" s="134"/>
      <c r="AB508" s="134"/>
      <c r="AC508" s="134"/>
      <c r="AD508" s="134"/>
      <c r="AE508" s="134"/>
      <c r="AF508" s="134"/>
      <c r="AG508" s="134"/>
      <c r="AH508" s="134"/>
      <c r="AI508" s="134"/>
      <c r="AJ508" s="134"/>
      <c r="AK508" s="134"/>
      <c r="AL508" s="134"/>
      <c r="AM508" s="134"/>
      <c r="AN508" s="134"/>
      <c r="AO508" s="134"/>
      <c r="AP508" s="134"/>
      <c r="AQ508" s="134"/>
      <c r="AR508" s="134"/>
    </row>
    <row r="509" ht="12.75" customHeight="1">
      <c r="A509" s="134"/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  <c r="Z509" s="134"/>
      <c r="AA509" s="134"/>
      <c r="AB509" s="134"/>
      <c r="AC509" s="134"/>
      <c r="AD509" s="134"/>
      <c r="AE509" s="134"/>
      <c r="AF509" s="134"/>
      <c r="AG509" s="134"/>
      <c r="AH509" s="134"/>
      <c r="AI509" s="134"/>
      <c r="AJ509" s="134"/>
      <c r="AK509" s="134"/>
      <c r="AL509" s="134"/>
      <c r="AM509" s="134"/>
      <c r="AN509" s="134"/>
      <c r="AO509" s="134"/>
      <c r="AP509" s="134"/>
      <c r="AQ509" s="134"/>
      <c r="AR509" s="134"/>
    </row>
    <row r="510" ht="12.75" customHeight="1">
      <c r="A510" s="134"/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  <c r="Z510" s="134"/>
      <c r="AA510" s="134"/>
      <c r="AB510" s="134"/>
      <c r="AC510" s="134"/>
      <c r="AD510" s="134"/>
      <c r="AE510" s="134"/>
      <c r="AF510" s="134"/>
      <c r="AG510" s="134"/>
      <c r="AH510" s="134"/>
      <c r="AI510" s="134"/>
      <c r="AJ510" s="134"/>
      <c r="AK510" s="134"/>
      <c r="AL510" s="134"/>
      <c r="AM510" s="134"/>
      <c r="AN510" s="134"/>
      <c r="AO510" s="134"/>
      <c r="AP510" s="134"/>
      <c r="AQ510" s="134"/>
      <c r="AR510" s="134"/>
    </row>
    <row r="511" ht="12.75" customHeight="1">
      <c r="A511" s="134"/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  <c r="Z511" s="134"/>
      <c r="AA511" s="134"/>
      <c r="AB511" s="134"/>
      <c r="AC511" s="134"/>
      <c r="AD511" s="134"/>
      <c r="AE511" s="134"/>
      <c r="AF511" s="134"/>
      <c r="AG511" s="134"/>
      <c r="AH511" s="134"/>
      <c r="AI511" s="134"/>
      <c r="AJ511" s="134"/>
      <c r="AK511" s="134"/>
      <c r="AL511" s="134"/>
      <c r="AM511" s="134"/>
      <c r="AN511" s="134"/>
      <c r="AO511" s="134"/>
      <c r="AP511" s="134"/>
      <c r="AQ511" s="134"/>
      <c r="AR511" s="134"/>
    </row>
    <row r="512" ht="12.75" customHeight="1">
      <c r="A512" s="134"/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  <c r="Z512" s="134"/>
      <c r="AA512" s="134"/>
      <c r="AB512" s="134"/>
      <c r="AC512" s="134"/>
      <c r="AD512" s="134"/>
      <c r="AE512" s="134"/>
      <c r="AF512" s="134"/>
      <c r="AG512" s="134"/>
      <c r="AH512" s="134"/>
      <c r="AI512" s="134"/>
      <c r="AJ512" s="134"/>
      <c r="AK512" s="134"/>
      <c r="AL512" s="134"/>
      <c r="AM512" s="134"/>
      <c r="AN512" s="134"/>
      <c r="AO512" s="134"/>
      <c r="AP512" s="134"/>
      <c r="AQ512" s="134"/>
      <c r="AR512" s="134"/>
    </row>
    <row r="513" ht="12.75" customHeight="1">
      <c r="A513" s="134"/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  <c r="Z513" s="134"/>
      <c r="AA513" s="134"/>
      <c r="AB513" s="134"/>
      <c r="AC513" s="134"/>
      <c r="AD513" s="134"/>
      <c r="AE513" s="134"/>
      <c r="AF513" s="134"/>
      <c r="AG513" s="134"/>
      <c r="AH513" s="134"/>
      <c r="AI513" s="134"/>
      <c r="AJ513" s="134"/>
      <c r="AK513" s="134"/>
      <c r="AL513" s="134"/>
      <c r="AM513" s="134"/>
      <c r="AN513" s="134"/>
      <c r="AO513" s="134"/>
      <c r="AP513" s="134"/>
      <c r="AQ513" s="134"/>
      <c r="AR513" s="134"/>
    </row>
    <row r="514" ht="12.75" customHeight="1">
      <c r="A514" s="134"/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  <c r="Z514" s="134"/>
      <c r="AA514" s="134"/>
      <c r="AB514" s="134"/>
      <c r="AC514" s="134"/>
      <c r="AD514" s="134"/>
      <c r="AE514" s="134"/>
      <c r="AF514" s="134"/>
      <c r="AG514" s="134"/>
      <c r="AH514" s="134"/>
      <c r="AI514" s="134"/>
      <c r="AJ514" s="134"/>
      <c r="AK514" s="134"/>
      <c r="AL514" s="134"/>
      <c r="AM514" s="134"/>
      <c r="AN514" s="134"/>
      <c r="AO514" s="134"/>
      <c r="AP514" s="134"/>
      <c r="AQ514" s="134"/>
      <c r="AR514" s="134"/>
    </row>
    <row r="515" ht="12.75" customHeight="1">
      <c r="A515" s="134"/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  <c r="Z515" s="134"/>
      <c r="AA515" s="134"/>
      <c r="AB515" s="134"/>
      <c r="AC515" s="134"/>
      <c r="AD515" s="134"/>
      <c r="AE515" s="134"/>
      <c r="AF515" s="134"/>
      <c r="AG515" s="134"/>
      <c r="AH515" s="134"/>
      <c r="AI515" s="134"/>
      <c r="AJ515" s="134"/>
      <c r="AK515" s="134"/>
      <c r="AL515" s="134"/>
      <c r="AM515" s="134"/>
      <c r="AN515" s="134"/>
      <c r="AO515" s="134"/>
      <c r="AP515" s="134"/>
      <c r="AQ515" s="134"/>
      <c r="AR515" s="134"/>
    </row>
    <row r="516" ht="12.75" customHeight="1">
      <c r="A516" s="134"/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  <c r="Z516" s="134"/>
      <c r="AA516" s="134"/>
      <c r="AB516" s="134"/>
      <c r="AC516" s="134"/>
      <c r="AD516" s="134"/>
      <c r="AE516" s="134"/>
      <c r="AF516" s="134"/>
      <c r="AG516" s="134"/>
      <c r="AH516" s="134"/>
      <c r="AI516" s="134"/>
      <c r="AJ516" s="134"/>
      <c r="AK516" s="134"/>
      <c r="AL516" s="134"/>
      <c r="AM516" s="134"/>
      <c r="AN516" s="134"/>
      <c r="AO516" s="134"/>
      <c r="AP516" s="134"/>
      <c r="AQ516" s="134"/>
      <c r="AR516" s="134"/>
    </row>
    <row r="517" ht="12.75" customHeight="1">
      <c r="A517" s="134"/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  <c r="Z517" s="134"/>
      <c r="AA517" s="134"/>
      <c r="AB517" s="134"/>
      <c r="AC517" s="134"/>
      <c r="AD517" s="134"/>
      <c r="AE517" s="134"/>
      <c r="AF517" s="134"/>
      <c r="AG517" s="134"/>
      <c r="AH517" s="134"/>
      <c r="AI517" s="134"/>
      <c r="AJ517" s="134"/>
      <c r="AK517" s="134"/>
      <c r="AL517" s="134"/>
      <c r="AM517" s="134"/>
      <c r="AN517" s="134"/>
      <c r="AO517" s="134"/>
      <c r="AP517" s="134"/>
      <c r="AQ517" s="134"/>
      <c r="AR517" s="134"/>
    </row>
    <row r="518" ht="12.75" customHeight="1">
      <c r="A518" s="134"/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  <c r="Z518" s="134"/>
      <c r="AA518" s="134"/>
      <c r="AB518" s="134"/>
      <c r="AC518" s="134"/>
      <c r="AD518" s="134"/>
      <c r="AE518" s="134"/>
      <c r="AF518" s="134"/>
      <c r="AG518" s="134"/>
      <c r="AH518" s="134"/>
      <c r="AI518" s="134"/>
      <c r="AJ518" s="134"/>
      <c r="AK518" s="134"/>
      <c r="AL518" s="134"/>
      <c r="AM518" s="134"/>
      <c r="AN518" s="134"/>
      <c r="AO518" s="134"/>
      <c r="AP518" s="134"/>
      <c r="AQ518" s="134"/>
      <c r="AR518" s="134"/>
    </row>
    <row r="519" ht="12.75" customHeight="1">
      <c r="A519" s="134"/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  <c r="Z519" s="134"/>
      <c r="AA519" s="134"/>
      <c r="AB519" s="134"/>
      <c r="AC519" s="134"/>
      <c r="AD519" s="134"/>
      <c r="AE519" s="134"/>
      <c r="AF519" s="134"/>
      <c r="AG519" s="134"/>
      <c r="AH519" s="134"/>
      <c r="AI519" s="134"/>
      <c r="AJ519" s="134"/>
      <c r="AK519" s="134"/>
      <c r="AL519" s="134"/>
      <c r="AM519" s="134"/>
      <c r="AN519" s="134"/>
      <c r="AO519" s="134"/>
      <c r="AP519" s="134"/>
      <c r="AQ519" s="134"/>
      <c r="AR519" s="134"/>
    </row>
    <row r="520" ht="12.75" customHeight="1">
      <c r="A520" s="134"/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  <c r="Z520" s="134"/>
      <c r="AA520" s="134"/>
      <c r="AB520" s="134"/>
      <c r="AC520" s="134"/>
      <c r="AD520" s="134"/>
      <c r="AE520" s="134"/>
      <c r="AF520" s="134"/>
      <c r="AG520" s="134"/>
      <c r="AH520" s="134"/>
      <c r="AI520" s="134"/>
      <c r="AJ520" s="134"/>
      <c r="AK520" s="134"/>
      <c r="AL520" s="134"/>
      <c r="AM520" s="134"/>
      <c r="AN520" s="134"/>
      <c r="AO520" s="134"/>
      <c r="AP520" s="134"/>
      <c r="AQ520" s="134"/>
      <c r="AR520" s="134"/>
    </row>
    <row r="521" ht="12.75" customHeight="1">
      <c r="A521" s="134"/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  <c r="Z521" s="134"/>
      <c r="AA521" s="134"/>
      <c r="AB521" s="134"/>
      <c r="AC521" s="134"/>
      <c r="AD521" s="134"/>
      <c r="AE521" s="134"/>
      <c r="AF521" s="134"/>
      <c r="AG521" s="134"/>
      <c r="AH521" s="134"/>
      <c r="AI521" s="134"/>
      <c r="AJ521" s="134"/>
      <c r="AK521" s="134"/>
      <c r="AL521" s="134"/>
      <c r="AM521" s="134"/>
      <c r="AN521" s="134"/>
      <c r="AO521" s="134"/>
      <c r="AP521" s="134"/>
      <c r="AQ521" s="134"/>
      <c r="AR521" s="134"/>
    </row>
    <row r="522" ht="12.75" customHeight="1">
      <c r="A522" s="134"/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  <c r="Z522" s="134"/>
      <c r="AA522" s="134"/>
      <c r="AB522" s="134"/>
      <c r="AC522" s="134"/>
      <c r="AD522" s="134"/>
      <c r="AE522" s="134"/>
      <c r="AF522" s="134"/>
      <c r="AG522" s="134"/>
      <c r="AH522" s="134"/>
      <c r="AI522" s="134"/>
      <c r="AJ522" s="134"/>
      <c r="AK522" s="134"/>
      <c r="AL522" s="134"/>
      <c r="AM522" s="134"/>
      <c r="AN522" s="134"/>
      <c r="AO522" s="134"/>
      <c r="AP522" s="134"/>
      <c r="AQ522" s="134"/>
      <c r="AR522" s="134"/>
    </row>
    <row r="523" ht="12.75" customHeight="1">
      <c r="A523" s="134"/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  <c r="Z523" s="134"/>
      <c r="AA523" s="134"/>
      <c r="AB523" s="134"/>
      <c r="AC523" s="134"/>
      <c r="AD523" s="134"/>
      <c r="AE523" s="134"/>
      <c r="AF523" s="134"/>
      <c r="AG523" s="134"/>
      <c r="AH523" s="134"/>
      <c r="AI523" s="134"/>
      <c r="AJ523" s="134"/>
      <c r="AK523" s="134"/>
      <c r="AL523" s="134"/>
      <c r="AM523" s="134"/>
      <c r="AN523" s="134"/>
      <c r="AO523" s="134"/>
      <c r="AP523" s="134"/>
      <c r="AQ523" s="134"/>
      <c r="AR523" s="134"/>
    </row>
    <row r="524" ht="12.75" customHeight="1">
      <c r="A524" s="134"/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  <c r="Z524" s="134"/>
      <c r="AA524" s="134"/>
      <c r="AB524" s="134"/>
      <c r="AC524" s="134"/>
      <c r="AD524" s="134"/>
      <c r="AE524" s="134"/>
      <c r="AF524" s="134"/>
      <c r="AG524" s="134"/>
      <c r="AH524" s="134"/>
      <c r="AI524" s="134"/>
      <c r="AJ524" s="134"/>
      <c r="AK524" s="134"/>
      <c r="AL524" s="134"/>
      <c r="AM524" s="134"/>
      <c r="AN524" s="134"/>
      <c r="AO524" s="134"/>
      <c r="AP524" s="134"/>
      <c r="AQ524" s="134"/>
      <c r="AR524" s="134"/>
    </row>
    <row r="525" ht="12.75" customHeight="1">
      <c r="A525" s="134"/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  <c r="Z525" s="134"/>
      <c r="AA525" s="134"/>
      <c r="AB525" s="134"/>
      <c r="AC525" s="134"/>
      <c r="AD525" s="134"/>
      <c r="AE525" s="134"/>
      <c r="AF525" s="134"/>
      <c r="AG525" s="134"/>
      <c r="AH525" s="134"/>
      <c r="AI525" s="134"/>
      <c r="AJ525" s="134"/>
      <c r="AK525" s="134"/>
      <c r="AL525" s="134"/>
      <c r="AM525" s="134"/>
      <c r="AN525" s="134"/>
      <c r="AO525" s="134"/>
      <c r="AP525" s="134"/>
      <c r="AQ525" s="134"/>
      <c r="AR525" s="134"/>
    </row>
    <row r="526" ht="12.75" customHeight="1">
      <c r="A526" s="134"/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  <c r="Z526" s="134"/>
      <c r="AA526" s="134"/>
      <c r="AB526" s="134"/>
      <c r="AC526" s="134"/>
      <c r="AD526" s="134"/>
      <c r="AE526" s="134"/>
      <c r="AF526" s="134"/>
      <c r="AG526" s="134"/>
      <c r="AH526" s="134"/>
      <c r="AI526" s="134"/>
      <c r="AJ526" s="134"/>
      <c r="AK526" s="134"/>
      <c r="AL526" s="134"/>
      <c r="AM526" s="134"/>
      <c r="AN526" s="134"/>
      <c r="AO526" s="134"/>
      <c r="AP526" s="134"/>
      <c r="AQ526" s="134"/>
      <c r="AR526" s="134"/>
    </row>
    <row r="527" ht="12.75" customHeight="1">
      <c r="A527" s="134"/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  <c r="Z527" s="134"/>
      <c r="AA527" s="134"/>
      <c r="AB527" s="134"/>
      <c r="AC527" s="134"/>
      <c r="AD527" s="134"/>
      <c r="AE527" s="134"/>
      <c r="AF527" s="134"/>
      <c r="AG527" s="134"/>
      <c r="AH527" s="134"/>
      <c r="AI527" s="134"/>
      <c r="AJ527" s="134"/>
      <c r="AK527" s="134"/>
      <c r="AL527" s="134"/>
      <c r="AM527" s="134"/>
      <c r="AN527" s="134"/>
      <c r="AO527" s="134"/>
      <c r="AP527" s="134"/>
      <c r="AQ527" s="134"/>
      <c r="AR527" s="134"/>
    </row>
    <row r="528" ht="12.75" customHeight="1">
      <c r="A528" s="134"/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  <c r="Z528" s="134"/>
      <c r="AA528" s="134"/>
      <c r="AB528" s="134"/>
      <c r="AC528" s="134"/>
      <c r="AD528" s="134"/>
      <c r="AE528" s="134"/>
      <c r="AF528" s="134"/>
      <c r="AG528" s="134"/>
      <c r="AH528" s="134"/>
      <c r="AI528" s="134"/>
      <c r="AJ528" s="134"/>
      <c r="AK528" s="134"/>
      <c r="AL528" s="134"/>
      <c r="AM528" s="134"/>
      <c r="AN528" s="134"/>
      <c r="AO528" s="134"/>
      <c r="AP528" s="134"/>
      <c r="AQ528" s="134"/>
      <c r="AR528" s="134"/>
    </row>
    <row r="529" ht="12.75" customHeight="1">
      <c r="A529" s="134"/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  <c r="Z529" s="134"/>
      <c r="AA529" s="134"/>
      <c r="AB529" s="134"/>
      <c r="AC529" s="134"/>
      <c r="AD529" s="134"/>
      <c r="AE529" s="134"/>
      <c r="AF529" s="134"/>
      <c r="AG529" s="134"/>
      <c r="AH529" s="134"/>
      <c r="AI529" s="134"/>
      <c r="AJ529" s="134"/>
      <c r="AK529" s="134"/>
      <c r="AL529" s="134"/>
      <c r="AM529" s="134"/>
      <c r="AN529" s="134"/>
      <c r="AO529" s="134"/>
      <c r="AP529" s="134"/>
      <c r="AQ529" s="134"/>
      <c r="AR529" s="134"/>
    </row>
    <row r="530" ht="12.75" customHeight="1">
      <c r="A530" s="134"/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  <c r="Z530" s="134"/>
      <c r="AA530" s="134"/>
      <c r="AB530" s="134"/>
      <c r="AC530" s="134"/>
      <c r="AD530" s="134"/>
      <c r="AE530" s="134"/>
      <c r="AF530" s="134"/>
      <c r="AG530" s="134"/>
      <c r="AH530" s="134"/>
      <c r="AI530" s="134"/>
      <c r="AJ530" s="134"/>
      <c r="AK530" s="134"/>
      <c r="AL530" s="134"/>
      <c r="AM530" s="134"/>
      <c r="AN530" s="134"/>
      <c r="AO530" s="134"/>
      <c r="AP530" s="134"/>
      <c r="AQ530" s="134"/>
      <c r="AR530" s="134"/>
    </row>
    <row r="531" ht="12.75" customHeight="1">
      <c r="A531" s="134"/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  <c r="Z531" s="134"/>
      <c r="AA531" s="134"/>
      <c r="AB531" s="134"/>
      <c r="AC531" s="134"/>
      <c r="AD531" s="134"/>
      <c r="AE531" s="134"/>
      <c r="AF531" s="134"/>
      <c r="AG531" s="134"/>
      <c r="AH531" s="134"/>
      <c r="AI531" s="134"/>
      <c r="AJ531" s="134"/>
      <c r="AK531" s="134"/>
      <c r="AL531" s="134"/>
      <c r="AM531" s="134"/>
      <c r="AN531" s="134"/>
      <c r="AO531" s="134"/>
      <c r="AP531" s="134"/>
      <c r="AQ531" s="134"/>
      <c r="AR531" s="134"/>
    </row>
    <row r="532" ht="12.75" customHeight="1">
      <c r="A532" s="134"/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  <c r="Z532" s="134"/>
      <c r="AA532" s="134"/>
      <c r="AB532" s="134"/>
      <c r="AC532" s="134"/>
      <c r="AD532" s="134"/>
      <c r="AE532" s="134"/>
      <c r="AF532" s="134"/>
      <c r="AG532" s="134"/>
      <c r="AH532" s="134"/>
      <c r="AI532" s="134"/>
      <c r="AJ532" s="134"/>
      <c r="AK532" s="134"/>
      <c r="AL532" s="134"/>
      <c r="AM532" s="134"/>
      <c r="AN532" s="134"/>
      <c r="AO532" s="134"/>
      <c r="AP532" s="134"/>
      <c r="AQ532" s="134"/>
      <c r="AR532" s="134"/>
    </row>
    <row r="533" ht="12.75" customHeight="1">
      <c r="A533" s="134"/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  <c r="Z533" s="134"/>
      <c r="AA533" s="134"/>
      <c r="AB533" s="134"/>
      <c r="AC533" s="134"/>
      <c r="AD533" s="134"/>
      <c r="AE533" s="134"/>
      <c r="AF533" s="134"/>
      <c r="AG533" s="134"/>
      <c r="AH533" s="134"/>
      <c r="AI533" s="134"/>
      <c r="AJ533" s="134"/>
      <c r="AK533" s="134"/>
      <c r="AL533" s="134"/>
      <c r="AM533" s="134"/>
      <c r="AN533" s="134"/>
      <c r="AO533" s="134"/>
      <c r="AP533" s="134"/>
      <c r="AQ533" s="134"/>
      <c r="AR533" s="134"/>
    </row>
    <row r="534" ht="12.75" customHeight="1">
      <c r="A534" s="134"/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  <c r="Z534" s="134"/>
      <c r="AA534" s="134"/>
      <c r="AB534" s="134"/>
      <c r="AC534" s="134"/>
      <c r="AD534" s="134"/>
      <c r="AE534" s="134"/>
      <c r="AF534" s="134"/>
      <c r="AG534" s="134"/>
      <c r="AH534" s="134"/>
      <c r="AI534" s="134"/>
      <c r="AJ534" s="134"/>
      <c r="AK534" s="134"/>
      <c r="AL534" s="134"/>
      <c r="AM534" s="134"/>
      <c r="AN534" s="134"/>
      <c r="AO534" s="134"/>
      <c r="AP534" s="134"/>
      <c r="AQ534" s="134"/>
      <c r="AR534" s="134"/>
    </row>
    <row r="535" ht="12.75" customHeight="1">
      <c r="A535" s="134"/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  <c r="Z535" s="134"/>
      <c r="AA535" s="134"/>
      <c r="AB535" s="134"/>
      <c r="AC535" s="134"/>
      <c r="AD535" s="134"/>
      <c r="AE535" s="134"/>
      <c r="AF535" s="134"/>
      <c r="AG535" s="134"/>
      <c r="AH535" s="134"/>
      <c r="AI535" s="134"/>
      <c r="AJ535" s="134"/>
      <c r="AK535" s="134"/>
      <c r="AL535" s="134"/>
      <c r="AM535" s="134"/>
      <c r="AN535" s="134"/>
      <c r="AO535" s="134"/>
      <c r="AP535" s="134"/>
      <c r="AQ535" s="134"/>
      <c r="AR535" s="134"/>
    </row>
    <row r="536" ht="12.75" customHeight="1">
      <c r="A536" s="134"/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  <c r="Z536" s="134"/>
      <c r="AA536" s="134"/>
      <c r="AB536" s="134"/>
      <c r="AC536" s="134"/>
      <c r="AD536" s="134"/>
      <c r="AE536" s="134"/>
      <c r="AF536" s="134"/>
      <c r="AG536" s="134"/>
      <c r="AH536" s="134"/>
      <c r="AI536" s="134"/>
      <c r="AJ536" s="134"/>
      <c r="AK536" s="134"/>
      <c r="AL536" s="134"/>
      <c r="AM536" s="134"/>
      <c r="AN536" s="134"/>
      <c r="AO536" s="134"/>
      <c r="AP536" s="134"/>
      <c r="AQ536" s="134"/>
      <c r="AR536" s="134"/>
    </row>
    <row r="537" ht="12.75" customHeight="1">
      <c r="A537" s="134"/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  <c r="Z537" s="134"/>
      <c r="AA537" s="134"/>
      <c r="AB537" s="134"/>
      <c r="AC537" s="134"/>
      <c r="AD537" s="134"/>
      <c r="AE537" s="134"/>
      <c r="AF537" s="134"/>
      <c r="AG537" s="134"/>
      <c r="AH537" s="134"/>
      <c r="AI537" s="134"/>
      <c r="AJ537" s="134"/>
      <c r="AK537" s="134"/>
      <c r="AL537" s="134"/>
      <c r="AM537" s="134"/>
      <c r="AN537" s="134"/>
      <c r="AO537" s="134"/>
      <c r="AP537" s="134"/>
      <c r="AQ537" s="134"/>
      <c r="AR537" s="134"/>
    </row>
    <row r="538" ht="12.75" customHeight="1">
      <c r="A538" s="134"/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  <c r="Z538" s="134"/>
      <c r="AA538" s="134"/>
      <c r="AB538" s="134"/>
      <c r="AC538" s="134"/>
      <c r="AD538" s="134"/>
      <c r="AE538" s="134"/>
      <c r="AF538" s="134"/>
      <c r="AG538" s="134"/>
      <c r="AH538" s="134"/>
      <c r="AI538" s="134"/>
      <c r="AJ538" s="134"/>
      <c r="AK538" s="134"/>
      <c r="AL538" s="134"/>
      <c r="AM538" s="134"/>
      <c r="AN538" s="134"/>
      <c r="AO538" s="134"/>
      <c r="AP538" s="134"/>
      <c r="AQ538" s="134"/>
      <c r="AR538" s="134"/>
    </row>
    <row r="539" ht="12.75" customHeight="1">
      <c r="A539" s="134"/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  <c r="Z539" s="134"/>
      <c r="AA539" s="134"/>
      <c r="AB539" s="134"/>
      <c r="AC539" s="134"/>
      <c r="AD539" s="134"/>
      <c r="AE539" s="134"/>
      <c r="AF539" s="134"/>
      <c r="AG539" s="134"/>
      <c r="AH539" s="134"/>
      <c r="AI539" s="134"/>
      <c r="AJ539" s="134"/>
      <c r="AK539" s="134"/>
      <c r="AL539" s="134"/>
      <c r="AM539" s="134"/>
      <c r="AN539" s="134"/>
      <c r="AO539" s="134"/>
      <c r="AP539" s="134"/>
      <c r="AQ539" s="134"/>
      <c r="AR539" s="134"/>
    </row>
    <row r="540" ht="12.75" customHeight="1">
      <c r="A540" s="134"/>
      <c r="B540" s="134"/>
      <c r="C540" s="134"/>
      <c r="D540" s="134"/>
      <c r="E540" s="134"/>
      <c r="F540" s="134"/>
      <c r="G540" s="134"/>
      <c r="H540" s="134"/>
      <c r="I540" s="134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4"/>
      <c r="U540" s="134"/>
      <c r="V540" s="134"/>
      <c r="W540" s="134"/>
      <c r="X540" s="134"/>
      <c r="Y540" s="134"/>
      <c r="Z540" s="134"/>
      <c r="AA540" s="134"/>
      <c r="AB540" s="134"/>
      <c r="AC540" s="134"/>
      <c r="AD540" s="134"/>
      <c r="AE540" s="134"/>
      <c r="AF540" s="134"/>
      <c r="AG540" s="134"/>
      <c r="AH540" s="134"/>
      <c r="AI540" s="134"/>
      <c r="AJ540" s="134"/>
      <c r="AK540" s="134"/>
      <c r="AL540" s="134"/>
      <c r="AM540" s="134"/>
      <c r="AN540" s="134"/>
      <c r="AO540" s="134"/>
      <c r="AP540" s="134"/>
      <c r="AQ540" s="134"/>
      <c r="AR540" s="134"/>
    </row>
    <row r="541" ht="12.75" customHeight="1">
      <c r="A541" s="134"/>
      <c r="B541" s="134"/>
      <c r="C541" s="134"/>
      <c r="D541" s="134"/>
      <c r="E541" s="134"/>
      <c r="F541" s="134"/>
      <c r="G541" s="134"/>
      <c r="H541" s="134"/>
      <c r="I541" s="134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4"/>
      <c r="U541" s="134"/>
      <c r="V541" s="134"/>
      <c r="W541" s="134"/>
      <c r="X541" s="134"/>
      <c r="Y541" s="134"/>
      <c r="Z541" s="134"/>
      <c r="AA541" s="134"/>
      <c r="AB541" s="134"/>
      <c r="AC541" s="134"/>
      <c r="AD541" s="134"/>
      <c r="AE541" s="134"/>
      <c r="AF541" s="134"/>
      <c r="AG541" s="134"/>
      <c r="AH541" s="134"/>
      <c r="AI541" s="134"/>
      <c r="AJ541" s="134"/>
      <c r="AK541" s="134"/>
      <c r="AL541" s="134"/>
      <c r="AM541" s="134"/>
      <c r="AN541" s="134"/>
      <c r="AO541" s="134"/>
      <c r="AP541" s="134"/>
      <c r="AQ541" s="134"/>
      <c r="AR541" s="134"/>
    </row>
    <row r="542" ht="12.75" customHeight="1">
      <c r="A542" s="134"/>
      <c r="B542" s="134"/>
      <c r="C542" s="134"/>
      <c r="D542" s="134"/>
      <c r="E542" s="134"/>
      <c r="F542" s="134"/>
      <c r="G542" s="134"/>
      <c r="H542" s="134"/>
      <c r="I542" s="134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4"/>
      <c r="U542" s="134"/>
      <c r="V542" s="134"/>
      <c r="W542" s="134"/>
      <c r="X542" s="134"/>
      <c r="Y542" s="134"/>
      <c r="Z542" s="134"/>
      <c r="AA542" s="134"/>
      <c r="AB542" s="134"/>
      <c r="AC542" s="134"/>
      <c r="AD542" s="134"/>
      <c r="AE542" s="134"/>
      <c r="AF542" s="134"/>
      <c r="AG542" s="134"/>
      <c r="AH542" s="134"/>
      <c r="AI542" s="134"/>
      <c r="AJ542" s="134"/>
      <c r="AK542" s="134"/>
      <c r="AL542" s="134"/>
      <c r="AM542" s="134"/>
      <c r="AN542" s="134"/>
      <c r="AO542" s="134"/>
      <c r="AP542" s="134"/>
      <c r="AQ542" s="134"/>
      <c r="AR542" s="134"/>
    </row>
    <row r="543" ht="12.75" customHeight="1">
      <c r="A543" s="134"/>
      <c r="B543" s="134"/>
      <c r="C543" s="134"/>
      <c r="D543" s="134"/>
      <c r="E543" s="134"/>
      <c r="F543" s="134"/>
      <c r="G543" s="134"/>
      <c r="H543" s="134"/>
      <c r="I543" s="134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4"/>
      <c r="U543" s="134"/>
      <c r="V543" s="134"/>
      <c r="W543" s="134"/>
      <c r="X543" s="134"/>
      <c r="Y543" s="134"/>
      <c r="Z543" s="134"/>
      <c r="AA543" s="134"/>
      <c r="AB543" s="134"/>
      <c r="AC543" s="134"/>
      <c r="AD543" s="134"/>
      <c r="AE543" s="134"/>
      <c r="AF543" s="134"/>
      <c r="AG543" s="134"/>
      <c r="AH543" s="134"/>
      <c r="AI543" s="134"/>
      <c r="AJ543" s="134"/>
      <c r="AK543" s="134"/>
      <c r="AL543" s="134"/>
      <c r="AM543" s="134"/>
      <c r="AN543" s="134"/>
      <c r="AO543" s="134"/>
      <c r="AP543" s="134"/>
      <c r="AQ543" s="134"/>
      <c r="AR543" s="134"/>
    </row>
    <row r="544" ht="12.75" customHeight="1">
      <c r="A544" s="134"/>
      <c r="B544" s="134"/>
      <c r="C544" s="134"/>
      <c r="D544" s="134"/>
      <c r="E544" s="134"/>
      <c r="F544" s="134"/>
      <c r="G544" s="134"/>
      <c r="H544" s="134"/>
      <c r="I544" s="134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4"/>
      <c r="U544" s="134"/>
      <c r="V544" s="134"/>
      <c r="W544" s="134"/>
      <c r="X544" s="134"/>
      <c r="Y544" s="134"/>
      <c r="Z544" s="134"/>
      <c r="AA544" s="134"/>
      <c r="AB544" s="134"/>
      <c r="AC544" s="134"/>
      <c r="AD544" s="134"/>
      <c r="AE544" s="134"/>
      <c r="AF544" s="134"/>
      <c r="AG544" s="134"/>
      <c r="AH544" s="134"/>
      <c r="AI544" s="134"/>
      <c r="AJ544" s="134"/>
      <c r="AK544" s="134"/>
      <c r="AL544" s="134"/>
      <c r="AM544" s="134"/>
      <c r="AN544" s="134"/>
      <c r="AO544" s="134"/>
      <c r="AP544" s="134"/>
      <c r="AQ544" s="134"/>
      <c r="AR544" s="134"/>
    </row>
    <row r="545" ht="12.75" customHeight="1">
      <c r="A545" s="134"/>
      <c r="B545" s="134"/>
      <c r="C545" s="134"/>
      <c r="D545" s="134"/>
      <c r="E545" s="134"/>
      <c r="F545" s="134"/>
      <c r="G545" s="134"/>
      <c r="H545" s="134"/>
      <c r="I545" s="134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4"/>
      <c r="U545" s="134"/>
      <c r="V545" s="134"/>
      <c r="W545" s="134"/>
      <c r="X545" s="134"/>
      <c r="Y545" s="134"/>
      <c r="Z545" s="134"/>
      <c r="AA545" s="134"/>
      <c r="AB545" s="134"/>
      <c r="AC545" s="134"/>
      <c r="AD545" s="134"/>
      <c r="AE545" s="134"/>
      <c r="AF545" s="134"/>
      <c r="AG545" s="134"/>
      <c r="AH545" s="134"/>
      <c r="AI545" s="134"/>
      <c r="AJ545" s="134"/>
      <c r="AK545" s="134"/>
      <c r="AL545" s="134"/>
      <c r="AM545" s="134"/>
      <c r="AN545" s="134"/>
      <c r="AO545" s="134"/>
      <c r="AP545" s="134"/>
      <c r="AQ545" s="134"/>
      <c r="AR545" s="134"/>
    </row>
    <row r="546" ht="12.75" customHeight="1">
      <c r="A546" s="134"/>
      <c r="B546" s="134"/>
      <c r="C546" s="134"/>
      <c r="D546" s="134"/>
      <c r="E546" s="134"/>
      <c r="F546" s="134"/>
      <c r="G546" s="134"/>
      <c r="H546" s="134"/>
      <c r="I546" s="134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4"/>
      <c r="U546" s="134"/>
      <c r="V546" s="134"/>
      <c r="W546" s="134"/>
      <c r="X546" s="134"/>
      <c r="Y546" s="134"/>
      <c r="Z546" s="134"/>
      <c r="AA546" s="134"/>
      <c r="AB546" s="134"/>
      <c r="AC546" s="134"/>
      <c r="AD546" s="134"/>
      <c r="AE546" s="134"/>
      <c r="AF546" s="134"/>
      <c r="AG546" s="134"/>
      <c r="AH546" s="134"/>
      <c r="AI546" s="134"/>
      <c r="AJ546" s="134"/>
      <c r="AK546" s="134"/>
      <c r="AL546" s="134"/>
      <c r="AM546" s="134"/>
      <c r="AN546" s="134"/>
      <c r="AO546" s="134"/>
      <c r="AP546" s="134"/>
      <c r="AQ546" s="134"/>
      <c r="AR546" s="134"/>
    </row>
    <row r="547" ht="12.75" customHeight="1">
      <c r="A547" s="134"/>
      <c r="B547" s="134"/>
      <c r="C547" s="134"/>
      <c r="D547" s="134"/>
      <c r="E547" s="134"/>
      <c r="F547" s="134"/>
      <c r="G547" s="134"/>
      <c r="H547" s="134"/>
      <c r="I547" s="134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4"/>
      <c r="U547" s="134"/>
      <c r="V547" s="134"/>
      <c r="W547" s="134"/>
      <c r="X547" s="134"/>
      <c r="Y547" s="134"/>
      <c r="Z547" s="134"/>
      <c r="AA547" s="134"/>
      <c r="AB547" s="134"/>
      <c r="AC547" s="134"/>
      <c r="AD547" s="134"/>
      <c r="AE547" s="134"/>
      <c r="AF547" s="134"/>
      <c r="AG547" s="134"/>
      <c r="AH547" s="134"/>
      <c r="AI547" s="134"/>
      <c r="AJ547" s="134"/>
      <c r="AK547" s="134"/>
      <c r="AL547" s="134"/>
      <c r="AM547" s="134"/>
      <c r="AN547" s="134"/>
      <c r="AO547" s="134"/>
      <c r="AP547" s="134"/>
      <c r="AQ547" s="134"/>
      <c r="AR547" s="134"/>
    </row>
    <row r="548" ht="12.75" customHeight="1">
      <c r="A548" s="134"/>
      <c r="B548" s="134"/>
      <c r="C548" s="134"/>
      <c r="D548" s="134"/>
      <c r="E548" s="134"/>
      <c r="F548" s="134"/>
      <c r="G548" s="134"/>
      <c r="H548" s="134"/>
      <c r="I548" s="134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4"/>
      <c r="U548" s="134"/>
      <c r="V548" s="134"/>
      <c r="W548" s="134"/>
      <c r="X548" s="134"/>
      <c r="Y548" s="134"/>
      <c r="Z548" s="134"/>
      <c r="AA548" s="134"/>
      <c r="AB548" s="134"/>
      <c r="AC548" s="134"/>
      <c r="AD548" s="134"/>
      <c r="AE548" s="134"/>
      <c r="AF548" s="134"/>
      <c r="AG548" s="134"/>
      <c r="AH548" s="134"/>
      <c r="AI548" s="134"/>
      <c r="AJ548" s="134"/>
      <c r="AK548" s="134"/>
      <c r="AL548" s="134"/>
      <c r="AM548" s="134"/>
      <c r="AN548" s="134"/>
      <c r="AO548" s="134"/>
      <c r="AP548" s="134"/>
      <c r="AQ548" s="134"/>
      <c r="AR548" s="134"/>
    </row>
    <row r="549" ht="12.75" customHeight="1">
      <c r="A549" s="134"/>
      <c r="B549" s="134"/>
      <c r="C549" s="134"/>
      <c r="D549" s="134"/>
      <c r="E549" s="134"/>
      <c r="F549" s="134"/>
      <c r="G549" s="134"/>
      <c r="H549" s="134"/>
      <c r="I549" s="134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4"/>
      <c r="U549" s="134"/>
      <c r="V549" s="134"/>
      <c r="W549" s="134"/>
      <c r="X549" s="134"/>
      <c r="Y549" s="134"/>
      <c r="Z549" s="134"/>
      <c r="AA549" s="134"/>
      <c r="AB549" s="134"/>
      <c r="AC549" s="134"/>
      <c r="AD549" s="134"/>
      <c r="AE549" s="134"/>
      <c r="AF549" s="134"/>
      <c r="AG549" s="134"/>
      <c r="AH549" s="134"/>
      <c r="AI549" s="134"/>
      <c r="AJ549" s="134"/>
      <c r="AK549" s="134"/>
      <c r="AL549" s="134"/>
      <c r="AM549" s="134"/>
      <c r="AN549" s="134"/>
      <c r="AO549" s="134"/>
      <c r="AP549" s="134"/>
      <c r="AQ549" s="134"/>
      <c r="AR549" s="134"/>
    </row>
    <row r="550" ht="12.75" customHeight="1">
      <c r="A550" s="134"/>
      <c r="B550" s="134"/>
      <c r="C550" s="134"/>
      <c r="D550" s="134"/>
      <c r="E550" s="134"/>
      <c r="F550" s="134"/>
      <c r="G550" s="134"/>
      <c r="H550" s="134"/>
      <c r="I550" s="134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4"/>
      <c r="U550" s="134"/>
      <c r="V550" s="134"/>
      <c r="W550" s="134"/>
      <c r="X550" s="134"/>
      <c r="Y550" s="134"/>
      <c r="Z550" s="134"/>
      <c r="AA550" s="134"/>
      <c r="AB550" s="134"/>
      <c r="AC550" s="134"/>
      <c r="AD550" s="134"/>
      <c r="AE550" s="134"/>
      <c r="AF550" s="134"/>
      <c r="AG550" s="134"/>
      <c r="AH550" s="134"/>
      <c r="AI550" s="134"/>
      <c r="AJ550" s="134"/>
      <c r="AK550" s="134"/>
      <c r="AL550" s="134"/>
      <c r="AM550" s="134"/>
      <c r="AN550" s="134"/>
      <c r="AO550" s="134"/>
      <c r="AP550" s="134"/>
      <c r="AQ550" s="134"/>
      <c r="AR550" s="134"/>
    </row>
    <row r="551" ht="12.75" customHeight="1">
      <c r="A551" s="134"/>
      <c r="B551" s="134"/>
      <c r="C551" s="134"/>
      <c r="D551" s="134"/>
      <c r="E551" s="134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4"/>
      <c r="X551" s="134"/>
      <c r="Y551" s="134"/>
      <c r="Z551" s="134"/>
      <c r="AA551" s="134"/>
      <c r="AB551" s="134"/>
      <c r="AC551" s="134"/>
      <c r="AD551" s="134"/>
      <c r="AE551" s="134"/>
      <c r="AF551" s="134"/>
      <c r="AG551" s="134"/>
      <c r="AH551" s="134"/>
      <c r="AI551" s="134"/>
      <c r="AJ551" s="134"/>
      <c r="AK551" s="134"/>
      <c r="AL551" s="134"/>
      <c r="AM551" s="134"/>
      <c r="AN551" s="134"/>
      <c r="AO551" s="134"/>
      <c r="AP551" s="134"/>
      <c r="AQ551" s="134"/>
      <c r="AR551" s="134"/>
    </row>
    <row r="552" ht="12.75" customHeight="1">
      <c r="A552" s="134"/>
      <c r="B552" s="134"/>
      <c r="C552" s="134"/>
      <c r="D552" s="134"/>
      <c r="E552" s="134"/>
      <c r="F552" s="134"/>
      <c r="G552" s="134"/>
      <c r="H552" s="134"/>
      <c r="I552" s="134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4"/>
      <c r="U552" s="134"/>
      <c r="V552" s="134"/>
      <c r="W552" s="134"/>
      <c r="X552" s="134"/>
      <c r="Y552" s="134"/>
      <c r="Z552" s="134"/>
      <c r="AA552" s="134"/>
      <c r="AB552" s="134"/>
      <c r="AC552" s="134"/>
      <c r="AD552" s="134"/>
      <c r="AE552" s="134"/>
      <c r="AF552" s="134"/>
      <c r="AG552" s="134"/>
      <c r="AH552" s="134"/>
      <c r="AI552" s="134"/>
      <c r="AJ552" s="134"/>
      <c r="AK552" s="134"/>
      <c r="AL552" s="134"/>
      <c r="AM552" s="134"/>
      <c r="AN552" s="134"/>
      <c r="AO552" s="134"/>
      <c r="AP552" s="134"/>
      <c r="AQ552" s="134"/>
      <c r="AR552" s="134"/>
    </row>
    <row r="553" ht="12.75" customHeight="1">
      <c r="A553" s="134"/>
      <c r="B553" s="134"/>
      <c r="C553" s="134"/>
      <c r="D553" s="134"/>
      <c r="E553" s="134"/>
      <c r="F553" s="134"/>
      <c r="G553" s="134"/>
      <c r="H553" s="134"/>
      <c r="I553" s="134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4"/>
      <c r="U553" s="134"/>
      <c r="V553" s="134"/>
      <c r="W553" s="134"/>
      <c r="X553" s="134"/>
      <c r="Y553" s="134"/>
      <c r="Z553" s="134"/>
      <c r="AA553" s="134"/>
      <c r="AB553" s="134"/>
      <c r="AC553" s="134"/>
      <c r="AD553" s="134"/>
      <c r="AE553" s="134"/>
      <c r="AF553" s="134"/>
      <c r="AG553" s="134"/>
      <c r="AH553" s="134"/>
      <c r="AI553" s="134"/>
      <c r="AJ553" s="134"/>
      <c r="AK553" s="134"/>
      <c r="AL553" s="134"/>
      <c r="AM553" s="134"/>
      <c r="AN553" s="134"/>
      <c r="AO553" s="134"/>
      <c r="AP553" s="134"/>
      <c r="AQ553" s="134"/>
      <c r="AR553" s="134"/>
    </row>
    <row r="554" ht="12.75" customHeight="1">
      <c r="A554" s="134"/>
      <c r="B554" s="134"/>
      <c r="C554" s="134"/>
      <c r="D554" s="134"/>
      <c r="E554" s="134"/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4"/>
      <c r="U554" s="134"/>
      <c r="V554" s="134"/>
      <c r="W554" s="134"/>
      <c r="X554" s="134"/>
      <c r="Y554" s="134"/>
      <c r="Z554" s="134"/>
      <c r="AA554" s="134"/>
      <c r="AB554" s="134"/>
      <c r="AC554" s="134"/>
      <c r="AD554" s="134"/>
      <c r="AE554" s="134"/>
      <c r="AF554" s="134"/>
      <c r="AG554" s="134"/>
      <c r="AH554" s="134"/>
      <c r="AI554" s="134"/>
      <c r="AJ554" s="134"/>
      <c r="AK554" s="134"/>
      <c r="AL554" s="134"/>
      <c r="AM554" s="134"/>
      <c r="AN554" s="134"/>
      <c r="AO554" s="134"/>
      <c r="AP554" s="134"/>
      <c r="AQ554" s="134"/>
      <c r="AR554" s="134"/>
    </row>
    <row r="555" ht="12.75" customHeight="1">
      <c r="A555" s="134"/>
      <c r="B555" s="134"/>
      <c r="C555" s="134"/>
      <c r="D555" s="134"/>
      <c r="E555" s="134"/>
      <c r="F555" s="134"/>
      <c r="G555" s="134"/>
      <c r="H555" s="134"/>
      <c r="I555" s="134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4"/>
      <c r="U555" s="134"/>
      <c r="V555" s="134"/>
      <c r="W555" s="134"/>
      <c r="X555" s="134"/>
      <c r="Y555" s="134"/>
      <c r="Z555" s="134"/>
      <c r="AA555" s="134"/>
      <c r="AB555" s="134"/>
      <c r="AC555" s="134"/>
      <c r="AD555" s="134"/>
      <c r="AE555" s="134"/>
      <c r="AF555" s="134"/>
      <c r="AG555" s="134"/>
      <c r="AH555" s="134"/>
      <c r="AI555" s="134"/>
      <c r="AJ555" s="134"/>
      <c r="AK555" s="134"/>
      <c r="AL555" s="134"/>
      <c r="AM555" s="134"/>
      <c r="AN555" s="134"/>
      <c r="AO555" s="134"/>
      <c r="AP555" s="134"/>
      <c r="AQ555" s="134"/>
      <c r="AR555" s="134"/>
    </row>
    <row r="556" ht="12.75" customHeight="1">
      <c r="A556" s="134"/>
      <c r="B556" s="134"/>
      <c r="C556" s="134"/>
      <c r="D556" s="134"/>
      <c r="E556" s="134"/>
      <c r="F556" s="134"/>
      <c r="G556" s="134"/>
      <c r="H556" s="134"/>
      <c r="I556" s="134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4"/>
      <c r="U556" s="134"/>
      <c r="V556" s="134"/>
      <c r="W556" s="134"/>
      <c r="X556" s="134"/>
      <c r="Y556" s="134"/>
      <c r="Z556" s="134"/>
      <c r="AA556" s="134"/>
      <c r="AB556" s="134"/>
      <c r="AC556" s="134"/>
      <c r="AD556" s="134"/>
      <c r="AE556" s="134"/>
      <c r="AF556" s="134"/>
      <c r="AG556" s="134"/>
      <c r="AH556" s="134"/>
      <c r="AI556" s="134"/>
      <c r="AJ556" s="134"/>
      <c r="AK556" s="134"/>
      <c r="AL556" s="134"/>
      <c r="AM556" s="134"/>
      <c r="AN556" s="134"/>
      <c r="AO556" s="134"/>
      <c r="AP556" s="134"/>
      <c r="AQ556" s="134"/>
      <c r="AR556" s="134"/>
    </row>
    <row r="557" ht="12.75" customHeight="1">
      <c r="A557" s="134"/>
      <c r="B557" s="134"/>
      <c r="C557" s="134"/>
      <c r="D557" s="134"/>
      <c r="E557" s="134"/>
      <c r="F557" s="134"/>
      <c r="G557" s="134"/>
      <c r="H557" s="134"/>
      <c r="I557" s="134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4"/>
      <c r="U557" s="134"/>
      <c r="V557" s="134"/>
      <c r="W557" s="134"/>
      <c r="X557" s="134"/>
      <c r="Y557" s="134"/>
      <c r="Z557" s="134"/>
      <c r="AA557" s="134"/>
      <c r="AB557" s="134"/>
      <c r="AC557" s="134"/>
      <c r="AD557" s="134"/>
      <c r="AE557" s="134"/>
      <c r="AF557" s="134"/>
      <c r="AG557" s="134"/>
      <c r="AH557" s="134"/>
      <c r="AI557" s="134"/>
      <c r="AJ557" s="134"/>
      <c r="AK557" s="134"/>
      <c r="AL557" s="134"/>
      <c r="AM557" s="134"/>
      <c r="AN557" s="134"/>
      <c r="AO557" s="134"/>
      <c r="AP557" s="134"/>
      <c r="AQ557" s="134"/>
      <c r="AR557" s="134"/>
    </row>
    <row r="558" ht="12.75" customHeight="1">
      <c r="A558" s="134"/>
      <c r="B558" s="134"/>
      <c r="C558" s="134"/>
      <c r="D558" s="134"/>
      <c r="E558" s="134"/>
      <c r="F558" s="134"/>
      <c r="G558" s="134"/>
      <c r="H558" s="134"/>
      <c r="I558" s="134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4"/>
      <c r="U558" s="134"/>
      <c r="V558" s="134"/>
      <c r="W558" s="134"/>
      <c r="X558" s="134"/>
      <c r="Y558" s="134"/>
      <c r="Z558" s="134"/>
      <c r="AA558" s="134"/>
      <c r="AB558" s="134"/>
      <c r="AC558" s="134"/>
      <c r="AD558" s="134"/>
      <c r="AE558" s="134"/>
      <c r="AF558" s="134"/>
      <c r="AG558" s="134"/>
      <c r="AH558" s="134"/>
      <c r="AI558" s="134"/>
      <c r="AJ558" s="134"/>
      <c r="AK558" s="134"/>
      <c r="AL558" s="134"/>
      <c r="AM558" s="134"/>
      <c r="AN558" s="134"/>
      <c r="AO558" s="134"/>
      <c r="AP558" s="134"/>
      <c r="AQ558" s="134"/>
      <c r="AR558" s="134"/>
    </row>
    <row r="559" ht="12.75" customHeight="1">
      <c r="A559" s="134"/>
      <c r="B559" s="134"/>
      <c r="C559" s="134"/>
      <c r="D559" s="134"/>
      <c r="E559" s="134"/>
      <c r="F559" s="134"/>
      <c r="G559" s="134"/>
      <c r="H559" s="134"/>
      <c r="I559" s="134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4"/>
      <c r="U559" s="134"/>
      <c r="V559" s="134"/>
      <c r="W559" s="134"/>
      <c r="X559" s="134"/>
      <c r="Y559" s="134"/>
      <c r="Z559" s="134"/>
      <c r="AA559" s="134"/>
      <c r="AB559" s="134"/>
      <c r="AC559" s="134"/>
      <c r="AD559" s="134"/>
      <c r="AE559" s="134"/>
      <c r="AF559" s="134"/>
      <c r="AG559" s="134"/>
      <c r="AH559" s="134"/>
      <c r="AI559" s="134"/>
      <c r="AJ559" s="134"/>
      <c r="AK559" s="134"/>
      <c r="AL559" s="134"/>
      <c r="AM559" s="134"/>
      <c r="AN559" s="134"/>
      <c r="AO559" s="134"/>
      <c r="AP559" s="134"/>
      <c r="AQ559" s="134"/>
      <c r="AR559" s="134"/>
    </row>
    <row r="560" ht="12.75" customHeight="1">
      <c r="A560" s="134"/>
      <c r="B560" s="134"/>
      <c r="C560" s="134"/>
      <c r="D560" s="134"/>
      <c r="E560" s="134"/>
      <c r="F560" s="134"/>
      <c r="G560" s="134"/>
      <c r="H560" s="134"/>
      <c r="I560" s="134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4"/>
      <c r="U560" s="134"/>
      <c r="V560" s="134"/>
      <c r="W560" s="134"/>
      <c r="X560" s="134"/>
      <c r="Y560" s="134"/>
      <c r="Z560" s="134"/>
      <c r="AA560" s="134"/>
      <c r="AB560" s="134"/>
      <c r="AC560" s="134"/>
      <c r="AD560" s="134"/>
      <c r="AE560" s="134"/>
      <c r="AF560" s="134"/>
      <c r="AG560" s="134"/>
      <c r="AH560" s="134"/>
      <c r="AI560" s="134"/>
      <c r="AJ560" s="134"/>
      <c r="AK560" s="134"/>
      <c r="AL560" s="134"/>
      <c r="AM560" s="134"/>
      <c r="AN560" s="134"/>
      <c r="AO560" s="134"/>
      <c r="AP560" s="134"/>
      <c r="AQ560" s="134"/>
      <c r="AR560" s="134"/>
    </row>
    <row r="561" ht="12.75" customHeight="1">
      <c r="A561" s="134"/>
      <c r="B561" s="134"/>
      <c r="C561" s="134"/>
      <c r="D561" s="134"/>
      <c r="E561" s="134"/>
      <c r="F561" s="134"/>
      <c r="G561" s="134"/>
      <c r="H561" s="134"/>
      <c r="I561" s="134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4"/>
      <c r="U561" s="134"/>
      <c r="V561" s="134"/>
      <c r="W561" s="134"/>
      <c r="X561" s="134"/>
      <c r="Y561" s="134"/>
      <c r="Z561" s="134"/>
      <c r="AA561" s="134"/>
      <c r="AB561" s="134"/>
      <c r="AC561" s="134"/>
      <c r="AD561" s="134"/>
      <c r="AE561" s="134"/>
      <c r="AF561" s="134"/>
      <c r="AG561" s="134"/>
      <c r="AH561" s="134"/>
      <c r="AI561" s="134"/>
      <c r="AJ561" s="134"/>
      <c r="AK561" s="134"/>
      <c r="AL561" s="134"/>
      <c r="AM561" s="134"/>
      <c r="AN561" s="134"/>
      <c r="AO561" s="134"/>
      <c r="AP561" s="134"/>
      <c r="AQ561" s="134"/>
      <c r="AR561" s="134"/>
    </row>
    <row r="562" ht="12.75" customHeight="1">
      <c r="A562" s="134"/>
      <c r="B562" s="134"/>
      <c r="C562" s="134"/>
      <c r="D562" s="134"/>
      <c r="E562" s="134"/>
      <c r="F562" s="134"/>
      <c r="G562" s="134"/>
      <c r="H562" s="134"/>
      <c r="I562" s="134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4"/>
      <c r="U562" s="134"/>
      <c r="V562" s="134"/>
      <c r="W562" s="134"/>
      <c r="X562" s="134"/>
      <c r="Y562" s="134"/>
      <c r="Z562" s="134"/>
      <c r="AA562" s="134"/>
      <c r="AB562" s="134"/>
      <c r="AC562" s="134"/>
      <c r="AD562" s="134"/>
      <c r="AE562" s="134"/>
      <c r="AF562" s="134"/>
      <c r="AG562" s="134"/>
      <c r="AH562" s="134"/>
      <c r="AI562" s="134"/>
      <c r="AJ562" s="134"/>
      <c r="AK562" s="134"/>
      <c r="AL562" s="134"/>
      <c r="AM562" s="134"/>
      <c r="AN562" s="134"/>
      <c r="AO562" s="134"/>
      <c r="AP562" s="134"/>
      <c r="AQ562" s="134"/>
      <c r="AR562" s="134"/>
    </row>
    <row r="563" ht="12.75" customHeight="1">
      <c r="A563" s="134"/>
      <c r="B563" s="134"/>
      <c r="C563" s="134"/>
      <c r="D563" s="134"/>
      <c r="E563" s="134"/>
      <c r="F563" s="134"/>
      <c r="G563" s="134"/>
      <c r="H563" s="134"/>
      <c r="I563" s="134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4"/>
      <c r="U563" s="134"/>
      <c r="V563" s="134"/>
      <c r="W563" s="134"/>
      <c r="X563" s="134"/>
      <c r="Y563" s="134"/>
      <c r="Z563" s="134"/>
      <c r="AA563" s="134"/>
      <c r="AB563" s="134"/>
      <c r="AC563" s="134"/>
      <c r="AD563" s="134"/>
      <c r="AE563" s="134"/>
      <c r="AF563" s="134"/>
      <c r="AG563" s="134"/>
      <c r="AH563" s="134"/>
      <c r="AI563" s="134"/>
      <c r="AJ563" s="134"/>
      <c r="AK563" s="134"/>
      <c r="AL563" s="134"/>
      <c r="AM563" s="134"/>
      <c r="AN563" s="134"/>
      <c r="AO563" s="134"/>
      <c r="AP563" s="134"/>
      <c r="AQ563" s="134"/>
      <c r="AR563" s="134"/>
    </row>
    <row r="564" ht="12.75" customHeight="1">
      <c r="A564" s="134"/>
      <c r="B564" s="134"/>
      <c r="C564" s="134"/>
      <c r="D564" s="134"/>
      <c r="E564" s="134"/>
      <c r="F564" s="134"/>
      <c r="G564" s="134"/>
      <c r="H564" s="134"/>
      <c r="I564" s="134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4"/>
      <c r="U564" s="134"/>
      <c r="V564" s="134"/>
      <c r="W564" s="134"/>
      <c r="X564" s="134"/>
      <c r="Y564" s="134"/>
      <c r="Z564" s="134"/>
      <c r="AA564" s="134"/>
      <c r="AB564" s="134"/>
      <c r="AC564" s="134"/>
      <c r="AD564" s="134"/>
      <c r="AE564" s="134"/>
      <c r="AF564" s="134"/>
      <c r="AG564" s="134"/>
      <c r="AH564" s="134"/>
      <c r="AI564" s="134"/>
      <c r="AJ564" s="134"/>
      <c r="AK564" s="134"/>
      <c r="AL564" s="134"/>
      <c r="AM564" s="134"/>
      <c r="AN564" s="134"/>
      <c r="AO564" s="134"/>
      <c r="AP564" s="134"/>
      <c r="AQ564" s="134"/>
      <c r="AR564" s="134"/>
    </row>
    <row r="565" ht="12.75" customHeight="1">
      <c r="A565" s="134"/>
      <c r="B565" s="134"/>
      <c r="C565" s="134"/>
      <c r="D565" s="134"/>
      <c r="E565" s="134"/>
      <c r="F565" s="134"/>
      <c r="G565" s="134"/>
      <c r="H565" s="134"/>
      <c r="I565" s="134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4"/>
      <c r="U565" s="134"/>
      <c r="V565" s="134"/>
      <c r="W565" s="134"/>
      <c r="X565" s="134"/>
      <c r="Y565" s="134"/>
      <c r="Z565" s="134"/>
      <c r="AA565" s="134"/>
      <c r="AB565" s="134"/>
      <c r="AC565" s="134"/>
      <c r="AD565" s="134"/>
      <c r="AE565" s="134"/>
      <c r="AF565" s="134"/>
      <c r="AG565" s="134"/>
      <c r="AH565" s="134"/>
      <c r="AI565" s="134"/>
      <c r="AJ565" s="134"/>
      <c r="AK565" s="134"/>
      <c r="AL565" s="134"/>
      <c r="AM565" s="134"/>
      <c r="AN565" s="134"/>
      <c r="AO565" s="134"/>
      <c r="AP565" s="134"/>
      <c r="AQ565" s="134"/>
      <c r="AR565" s="134"/>
    </row>
    <row r="566" ht="12.75" customHeight="1">
      <c r="A566" s="134"/>
      <c r="B566" s="134"/>
      <c r="C566" s="134"/>
      <c r="D566" s="134"/>
      <c r="E566" s="134"/>
      <c r="F566" s="134"/>
      <c r="G566" s="134"/>
      <c r="H566" s="134"/>
      <c r="I566" s="134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4"/>
      <c r="U566" s="134"/>
      <c r="V566" s="134"/>
      <c r="W566" s="134"/>
      <c r="X566" s="134"/>
      <c r="Y566" s="134"/>
      <c r="Z566" s="134"/>
      <c r="AA566" s="134"/>
      <c r="AB566" s="134"/>
      <c r="AC566" s="134"/>
      <c r="AD566" s="134"/>
      <c r="AE566" s="134"/>
      <c r="AF566" s="134"/>
      <c r="AG566" s="134"/>
      <c r="AH566" s="134"/>
      <c r="AI566" s="134"/>
      <c r="AJ566" s="134"/>
      <c r="AK566" s="134"/>
      <c r="AL566" s="134"/>
      <c r="AM566" s="134"/>
      <c r="AN566" s="134"/>
      <c r="AO566" s="134"/>
      <c r="AP566" s="134"/>
      <c r="AQ566" s="134"/>
      <c r="AR566" s="134"/>
    </row>
    <row r="567" ht="12.75" customHeight="1">
      <c r="A567" s="134"/>
      <c r="B567" s="134"/>
      <c r="C567" s="134"/>
      <c r="D567" s="134"/>
      <c r="E567" s="134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4"/>
      <c r="X567" s="134"/>
      <c r="Y567" s="134"/>
      <c r="Z567" s="134"/>
      <c r="AA567" s="134"/>
      <c r="AB567" s="134"/>
      <c r="AC567" s="134"/>
      <c r="AD567" s="134"/>
      <c r="AE567" s="134"/>
      <c r="AF567" s="134"/>
      <c r="AG567" s="134"/>
      <c r="AH567" s="134"/>
      <c r="AI567" s="134"/>
      <c r="AJ567" s="134"/>
      <c r="AK567" s="134"/>
      <c r="AL567" s="134"/>
      <c r="AM567" s="134"/>
      <c r="AN567" s="134"/>
      <c r="AO567" s="134"/>
      <c r="AP567" s="134"/>
      <c r="AQ567" s="134"/>
      <c r="AR567" s="134"/>
    </row>
    <row r="568" ht="12.75" customHeight="1">
      <c r="A568" s="134"/>
      <c r="B568" s="134"/>
      <c r="C568" s="134"/>
      <c r="D568" s="134"/>
      <c r="E568" s="134"/>
      <c r="F568" s="134"/>
      <c r="G568" s="134"/>
      <c r="H568" s="134"/>
      <c r="I568" s="134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4"/>
      <c r="U568" s="134"/>
      <c r="V568" s="134"/>
      <c r="W568" s="134"/>
      <c r="X568" s="134"/>
      <c r="Y568" s="134"/>
      <c r="Z568" s="134"/>
      <c r="AA568" s="134"/>
      <c r="AB568" s="134"/>
      <c r="AC568" s="134"/>
      <c r="AD568" s="134"/>
      <c r="AE568" s="134"/>
      <c r="AF568" s="134"/>
      <c r="AG568" s="134"/>
      <c r="AH568" s="134"/>
      <c r="AI568" s="134"/>
      <c r="AJ568" s="134"/>
      <c r="AK568" s="134"/>
      <c r="AL568" s="134"/>
      <c r="AM568" s="134"/>
      <c r="AN568" s="134"/>
      <c r="AO568" s="134"/>
      <c r="AP568" s="134"/>
      <c r="AQ568" s="134"/>
      <c r="AR568" s="134"/>
    </row>
    <row r="569" ht="12.75" customHeight="1">
      <c r="A569" s="134"/>
      <c r="B569" s="134"/>
      <c r="C569" s="134"/>
      <c r="D569" s="134"/>
      <c r="E569" s="134"/>
      <c r="F569" s="134"/>
      <c r="G569" s="134"/>
      <c r="H569" s="134"/>
      <c r="I569" s="134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4"/>
      <c r="U569" s="134"/>
      <c r="V569" s="134"/>
      <c r="W569" s="134"/>
      <c r="X569" s="134"/>
      <c r="Y569" s="134"/>
      <c r="Z569" s="134"/>
      <c r="AA569" s="134"/>
      <c r="AB569" s="134"/>
      <c r="AC569" s="134"/>
      <c r="AD569" s="134"/>
      <c r="AE569" s="134"/>
      <c r="AF569" s="134"/>
      <c r="AG569" s="134"/>
      <c r="AH569" s="134"/>
      <c r="AI569" s="134"/>
      <c r="AJ569" s="134"/>
      <c r="AK569" s="134"/>
      <c r="AL569" s="134"/>
      <c r="AM569" s="134"/>
      <c r="AN569" s="134"/>
      <c r="AO569" s="134"/>
      <c r="AP569" s="134"/>
      <c r="AQ569" s="134"/>
      <c r="AR569" s="134"/>
    </row>
    <row r="570" ht="12.75" customHeight="1">
      <c r="A570" s="134"/>
      <c r="B570" s="134"/>
      <c r="C570" s="134"/>
      <c r="D570" s="134"/>
      <c r="E570" s="134"/>
      <c r="F570" s="134"/>
      <c r="G570" s="134"/>
      <c r="H570" s="134"/>
      <c r="I570" s="134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4"/>
      <c r="U570" s="134"/>
      <c r="V570" s="134"/>
      <c r="W570" s="134"/>
      <c r="X570" s="134"/>
      <c r="Y570" s="134"/>
      <c r="Z570" s="134"/>
      <c r="AA570" s="134"/>
      <c r="AB570" s="134"/>
      <c r="AC570" s="134"/>
      <c r="AD570" s="134"/>
      <c r="AE570" s="134"/>
      <c r="AF570" s="134"/>
      <c r="AG570" s="134"/>
      <c r="AH570" s="134"/>
      <c r="AI570" s="134"/>
      <c r="AJ570" s="134"/>
      <c r="AK570" s="134"/>
      <c r="AL570" s="134"/>
      <c r="AM570" s="134"/>
      <c r="AN570" s="134"/>
      <c r="AO570" s="134"/>
      <c r="AP570" s="134"/>
      <c r="AQ570" s="134"/>
      <c r="AR570" s="134"/>
    </row>
    <row r="571" ht="12.75" customHeight="1">
      <c r="A571" s="134"/>
      <c r="B571" s="134"/>
      <c r="C571" s="134"/>
      <c r="D571" s="134"/>
      <c r="E571" s="134"/>
      <c r="F571" s="134"/>
      <c r="G571" s="134"/>
      <c r="H571" s="134"/>
      <c r="I571" s="134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4"/>
      <c r="U571" s="134"/>
      <c r="V571" s="134"/>
      <c r="W571" s="134"/>
      <c r="X571" s="134"/>
      <c r="Y571" s="134"/>
      <c r="Z571" s="134"/>
      <c r="AA571" s="134"/>
      <c r="AB571" s="134"/>
      <c r="AC571" s="134"/>
      <c r="AD571" s="134"/>
      <c r="AE571" s="134"/>
      <c r="AF571" s="134"/>
      <c r="AG571" s="134"/>
      <c r="AH571" s="134"/>
      <c r="AI571" s="134"/>
      <c r="AJ571" s="134"/>
      <c r="AK571" s="134"/>
      <c r="AL571" s="134"/>
      <c r="AM571" s="134"/>
      <c r="AN571" s="134"/>
      <c r="AO571" s="134"/>
      <c r="AP571" s="134"/>
      <c r="AQ571" s="134"/>
      <c r="AR571" s="134"/>
    </row>
    <row r="572" ht="12.75" customHeight="1">
      <c r="A572" s="134"/>
      <c r="B572" s="134"/>
      <c r="C572" s="134"/>
      <c r="D572" s="134"/>
      <c r="E572" s="134"/>
      <c r="F572" s="134"/>
      <c r="G572" s="134"/>
      <c r="H572" s="134"/>
      <c r="I572" s="134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4"/>
      <c r="U572" s="134"/>
      <c r="V572" s="134"/>
      <c r="W572" s="134"/>
      <c r="X572" s="134"/>
      <c r="Y572" s="134"/>
      <c r="Z572" s="134"/>
      <c r="AA572" s="134"/>
      <c r="AB572" s="134"/>
      <c r="AC572" s="134"/>
      <c r="AD572" s="134"/>
      <c r="AE572" s="134"/>
      <c r="AF572" s="134"/>
      <c r="AG572" s="134"/>
      <c r="AH572" s="134"/>
      <c r="AI572" s="134"/>
      <c r="AJ572" s="134"/>
      <c r="AK572" s="134"/>
      <c r="AL572" s="134"/>
      <c r="AM572" s="134"/>
      <c r="AN572" s="134"/>
      <c r="AO572" s="134"/>
      <c r="AP572" s="134"/>
      <c r="AQ572" s="134"/>
      <c r="AR572" s="134"/>
    </row>
    <row r="573" ht="12.75" customHeight="1">
      <c r="A573" s="134"/>
      <c r="B573" s="134"/>
      <c r="C573" s="134"/>
      <c r="D573" s="134"/>
      <c r="E573" s="134"/>
      <c r="F573" s="134"/>
      <c r="G573" s="134"/>
      <c r="H573" s="134"/>
      <c r="I573" s="134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4"/>
      <c r="U573" s="134"/>
      <c r="V573" s="134"/>
      <c r="W573" s="134"/>
      <c r="X573" s="134"/>
      <c r="Y573" s="134"/>
      <c r="Z573" s="134"/>
      <c r="AA573" s="134"/>
      <c r="AB573" s="134"/>
      <c r="AC573" s="134"/>
      <c r="AD573" s="134"/>
      <c r="AE573" s="134"/>
      <c r="AF573" s="134"/>
      <c r="AG573" s="134"/>
      <c r="AH573" s="134"/>
      <c r="AI573" s="134"/>
      <c r="AJ573" s="134"/>
      <c r="AK573" s="134"/>
      <c r="AL573" s="134"/>
      <c r="AM573" s="134"/>
      <c r="AN573" s="134"/>
      <c r="AO573" s="134"/>
      <c r="AP573" s="134"/>
      <c r="AQ573" s="134"/>
      <c r="AR573" s="134"/>
    </row>
    <row r="574" ht="12.75" customHeight="1">
      <c r="A574" s="134"/>
      <c r="B574" s="134"/>
      <c r="C574" s="134"/>
      <c r="D574" s="134"/>
      <c r="E574" s="134"/>
      <c r="F574" s="134"/>
      <c r="G574" s="134"/>
      <c r="H574" s="134"/>
      <c r="I574" s="134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4"/>
      <c r="U574" s="134"/>
      <c r="V574" s="134"/>
      <c r="W574" s="134"/>
      <c r="X574" s="134"/>
      <c r="Y574" s="134"/>
      <c r="Z574" s="134"/>
      <c r="AA574" s="134"/>
      <c r="AB574" s="134"/>
      <c r="AC574" s="134"/>
      <c r="AD574" s="134"/>
      <c r="AE574" s="134"/>
      <c r="AF574" s="134"/>
      <c r="AG574" s="134"/>
      <c r="AH574" s="134"/>
      <c r="AI574" s="134"/>
      <c r="AJ574" s="134"/>
      <c r="AK574" s="134"/>
      <c r="AL574" s="134"/>
      <c r="AM574" s="134"/>
      <c r="AN574" s="134"/>
      <c r="AO574" s="134"/>
      <c r="AP574" s="134"/>
      <c r="AQ574" s="134"/>
      <c r="AR574" s="134"/>
    </row>
    <row r="575" ht="12.75" customHeight="1">
      <c r="A575" s="134"/>
      <c r="B575" s="134"/>
      <c r="C575" s="134"/>
      <c r="D575" s="134"/>
      <c r="E575" s="134"/>
      <c r="F575" s="134"/>
      <c r="G575" s="134"/>
      <c r="H575" s="134"/>
      <c r="I575" s="134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4"/>
      <c r="U575" s="134"/>
      <c r="V575" s="134"/>
      <c r="W575" s="134"/>
      <c r="X575" s="134"/>
      <c r="Y575" s="134"/>
      <c r="Z575" s="134"/>
      <c r="AA575" s="134"/>
      <c r="AB575" s="134"/>
      <c r="AC575" s="134"/>
      <c r="AD575" s="134"/>
      <c r="AE575" s="134"/>
      <c r="AF575" s="134"/>
      <c r="AG575" s="134"/>
      <c r="AH575" s="134"/>
      <c r="AI575" s="134"/>
      <c r="AJ575" s="134"/>
      <c r="AK575" s="134"/>
      <c r="AL575" s="134"/>
      <c r="AM575" s="134"/>
      <c r="AN575" s="134"/>
      <c r="AO575" s="134"/>
      <c r="AP575" s="134"/>
      <c r="AQ575" s="134"/>
      <c r="AR575" s="134"/>
    </row>
    <row r="576" ht="12.75" customHeight="1">
      <c r="A576" s="134"/>
      <c r="B576" s="134"/>
      <c r="C576" s="134"/>
      <c r="D576" s="134"/>
      <c r="E576" s="134"/>
      <c r="F576" s="134"/>
      <c r="G576" s="134"/>
      <c r="H576" s="134"/>
      <c r="I576" s="134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4"/>
      <c r="U576" s="134"/>
      <c r="V576" s="134"/>
      <c r="W576" s="134"/>
      <c r="X576" s="134"/>
      <c r="Y576" s="134"/>
      <c r="Z576" s="134"/>
      <c r="AA576" s="134"/>
      <c r="AB576" s="134"/>
      <c r="AC576" s="134"/>
      <c r="AD576" s="134"/>
      <c r="AE576" s="134"/>
      <c r="AF576" s="134"/>
      <c r="AG576" s="134"/>
      <c r="AH576" s="134"/>
      <c r="AI576" s="134"/>
      <c r="AJ576" s="134"/>
      <c r="AK576" s="134"/>
      <c r="AL576" s="134"/>
      <c r="AM576" s="134"/>
      <c r="AN576" s="134"/>
      <c r="AO576" s="134"/>
      <c r="AP576" s="134"/>
      <c r="AQ576" s="134"/>
      <c r="AR576" s="134"/>
    </row>
    <row r="577" ht="12.75" customHeight="1">
      <c r="A577" s="134"/>
      <c r="B577" s="134"/>
      <c r="C577" s="134"/>
      <c r="D577" s="134"/>
      <c r="E577" s="134"/>
      <c r="F577" s="134"/>
      <c r="G577" s="134"/>
      <c r="H577" s="134"/>
      <c r="I577" s="134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4"/>
      <c r="U577" s="134"/>
      <c r="V577" s="134"/>
      <c r="W577" s="134"/>
      <c r="X577" s="134"/>
      <c r="Y577" s="134"/>
      <c r="Z577" s="134"/>
      <c r="AA577" s="134"/>
      <c r="AB577" s="134"/>
      <c r="AC577" s="134"/>
      <c r="AD577" s="134"/>
      <c r="AE577" s="134"/>
      <c r="AF577" s="134"/>
      <c r="AG577" s="134"/>
      <c r="AH577" s="134"/>
      <c r="AI577" s="134"/>
      <c r="AJ577" s="134"/>
      <c r="AK577" s="134"/>
      <c r="AL577" s="134"/>
      <c r="AM577" s="134"/>
      <c r="AN577" s="134"/>
      <c r="AO577" s="134"/>
      <c r="AP577" s="134"/>
      <c r="AQ577" s="134"/>
      <c r="AR577" s="134"/>
    </row>
    <row r="578" ht="12.75" customHeight="1">
      <c r="A578" s="134"/>
      <c r="B578" s="134"/>
      <c r="C578" s="134"/>
      <c r="D578" s="134"/>
      <c r="E578" s="134"/>
      <c r="F578" s="134"/>
      <c r="G578" s="134"/>
      <c r="H578" s="134"/>
      <c r="I578" s="134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4"/>
      <c r="U578" s="134"/>
      <c r="V578" s="134"/>
      <c r="W578" s="134"/>
      <c r="X578" s="134"/>
      <c r="Y578" s="134"/>
      <c r="Z578" s="134"/>
      <c r="AA578" s="134"/>
      <c r="AB578" s="134"/>
      <c r="AC578" s="134"/>
      <c r="AD578" s="134"/>
      <c r="AE578" s="134"/>
      <c r="AF578" s="134"/>
      <c r="AG578" s="134"/>
      <c r="AH578" s="134"/>
      <c r="AI578" s="134"/>
      <c r="AJ578" s="134"/>
      <c r="AK578" s="134"/>
      <c r="AL578" s="134"/>
      <c r="AM578" s="134"/>
      <c r="AN578" s="134"/>
      <c r="AO578" s="134"/>
      <c r="AP578" s="134"/>
      <c r="AQ578" s="134"/>
      <c r="AR578" s="134"/>
    </row>
    <row r="579" ht="12.75" customHeight="1">
      <c r="A579" s="134"/>
      <c r="B579" s="134"/>
      <c r="C579" s="134"/>
      <c r="D579" s="134"/>
      <c r="E579" s="134"/>
      <c r="F579" s="134"/>
      <c r="G579" s="134"/>
      <c r="H579" s="134"/>
      <c r="I579" s="134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4"/>
      <c r="U579" s="134"/>
      <c r="V579" s="134"/>
      <c r="W579" s="134"/>
      <c r="X579" s="134"/>
      <c r="Y579" s="134"/>
      <c r="Z579" s="134"/>
      <c r="AA579" s="134"/>
      <c r="AB579" s="134"/>
      <c r="AC579" s="134"/>
      <c r="AD579" s="134"/>
      <c r="AE579" s="134"/>
      <c r="AF579" s="134"/>
      <c r="AG579" s="134"/>
      <c r="AH579" s="134"/>
      <c r="AI579" s="134"/>
      <c r="AJ579" s="134"/>
      <c r="AK579" s="134"/>
      <c r="AL579" s="134"/>
      <c r="AM579" s="134"/>
      <c r="AN579" s="134"/>
      <c r="AO579" s="134"/>
      <c r="AP579" s="134"/>
      <c r="AQ579" s="134"/>
      <c r="AR579" s="134"/>
    </row>
    <row r="580" ht="12.75" customHeight="1">
      <c r="A580" s="134"/>
      <c r="B580" s="134"/>
      <c r="C580" s="134"/>
      <c r="D580" s="134"/>
      <c r="E580" s="134"/>
      <c r="F580" s="134"/>
      <c r="G580" s="134"/>
      <c r="H580" s="134"/>
      <c r="I580" s="134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4"/>
      <c r="U580" s="134"/>
      <c r="V580" s="134"/>
      <c r="W580" s="134"/>
      <c r="X580" s="134"/>
      <c r="Y580" s="134"/>
      <c r="Z580" s="134"/>
      <c r="AA580" s="134"/>
      <c r="AB580" s="134"/>
      <c r="AC580" s="134"/>
      <c r="AD580" s="134"/>
      <c r="AE580" s="134"/>
      <c r="AF580" s="134"/>
      <c r="AG580" s="134"/>
      <c r="AH580" s="134"/>
      <c r="AI580" s="134"/>
      <c r="AJ580" s="134"/>
      <c r="AK580" s="134"/>
      <c r="AL580" s="134"/>
      <c r="AM580" s="134"/>
      <c r="AN580" s="134"/>
      <c r="AO580" s="134"/>
      <c r="AP580" s="134"/>
      <c r="AQ580" s="134"/>
      <c r="AR580" s="134"/>
    </row>
    <row r="581" ht="12.75" customHeight="1">
      <c r="A581" s="134"/>
      <c r="B581" s="134"/>
      <c r="C581" s="134"/>
      <c r="D581" s="134"/>
      <c r="E581" s="134"/>
      <c r="F581" s="134"/>
      <c r="G581" s="134"/>
      <c r="H581" s="134"/>
      <c r="I581" s="134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4"/>
      <c r="U581" s="134"/>
      <c r="V581" s="134"/>
      <c r="W581" s="134"/>
      <c r="X581" s="134"/>
      <c r="Y581" s="134"/>
      <c r="Z581" s="134"/>
      <c r="AA581" s="134"/>
      <c r="AB581" s="134"/>
      <c r="AC581" s="134"/>
      <c r="AD581" s="134"/>
      <c r="AE581" s="134"/>
      <c r="AF581" s="134"/>
      <c r="AG581" s="134"/>
      <c r="AH581" s="134"/>
      <c r="AI581" s="134"/>
      <c r="AJ581" s="134"/>
      <c r="AK581" s="134"/>
      <c r="AL581" s="134"/>
      <c r="AM581" s="134"/>
      <c r="AN581" s="134"/>
      <c r="AO581" s="134"/>
      <c r="AP581" s="134"/>
      <c r="AQ581" s="134"/>
      <c r="AR581" s="134"/>
    </row>
    <row r="582" ht="12.75" customHeight="1">
      <c r="A582" s="134"/>
      <c r="B582" s="134"/>
      <c r="C582" s="134"/>
      <c r="D582" s="134"/>
      <c r="E582" s="134"/>
      <c r="F582" s="134"/>
      <c r="G582" s="134"/>
      <c r="H582" s="134"/>
      <c r="I582" s="134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4"/>
      <c r="U582" s="134"/>
      <c r="V582" s="134"/>
      <c r="W582" s="134"/>
      <c r="X582" s="134"/>
      <c r="Y582" s="134"/>
      <c r="Z582" s="134"/>
      <c r="AA582" s="134"/>
      <c r="AB582" s="134"/>
      <c r="AC582" s="134"/>
      <c r="AD582" s="134"/>
      <c r="AE582" s="134"/>
      <c r="AF582" s="134"/>
      <c r="AG582" s="134"/>
      <c r="AH582" s="134"/>
      <c r="AI582" s="134"/>
      <c r="AJ582" s="134"/>
      <c r="AK582" s="134"/>
      <c r="AL582" s="134"/>
      <c r="AM582" s="134"/>
      <c r="AN582" s="134"/>
      <c r="AO582" s="134"/>
      <c r="AP582" s="134"/>
      <c r="AQ582" s="134"/>
      <c r="AR582" s="134"/>
    </row>
    <row r="583" ht="12.75" customHeight="1">
      <c r="A583" s="134"/>
      <c r="B583" s="134"/>
      <c r="C583" s="134"/>
      <c r="D583" s="134"/>
      <c r="E583" s="134"/>
      <c r="F583" s="134"/>
      <c r="G583" s="134"/>
      <c r="H583" s="134"/>
      <c r="I583" s="134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4"/>
      <c r="U583" s="134"/>
      <c r="V583" s="134"/>
      <c r="W583" s="134"/>
      <c r="X583" s="134"/>
      <c r="Y583" s="134"/>
      <c r="Z583" s="134"/>
      <c r="AA583" s="134"/>
      <c r="AB583" s="134"/>
      <c r="AC583" s="134"/>
      <c r="AD583" s="134"/>
      <c r="AE583" s="134"/>
      <c r="AF583" s="134"/>
      <c r="AG583" s="134"/>
      <c r="AH583" s="134"/>
      <c r="AI583" s="134"/>
      <c r="AJ583" s="134"/>
      <c r="AK583" s="134"/>
      <c r="AL583" s="134"/>
      <c r="AM583" s="134"/>
      <c r="AN583" s="134"/>
      <c r="AO583" s="134"/>
      <c r="AP583" s="134"/>
      <c r="AQ583" s="134"/>
      <c r="AR583" s="134"/>
    </row>
    <row r="584" ht="12.75" customHeight="1">
      <c r="A584" s="134"/>
      <c r="B584" s="134"/>
      <c r="C584" s="134"/>
      <c r="D584" s="134"/>
      <c r="E584" s="134"/>
      <c r="F584" s="134"/>
      <c r="G584" s="134"/>
      <c r="H584" s="134"/>
      <c r="I584" s="134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4"/>
      <c r="U584" s="134"/>
      <c r="V584" s="134"/>
      <c r="W584" s="134"/>
      <c r="X584" s="134"/>
      <c r="Y584" s="134"/>
      <c r="Z584" s="134"/>
      <c r="AA584" s="134"/>
      <c r="AB584" s="134"/>
      <c r="AC584" s="134"/>
      <c r="AD584" s="134"/>
      <c r="AE584" s="134"/>
      <c r="AF584" s="134"/>
      <c r="AG584" s="134"/>
      <c r="AH584" s="134"/>
      <c r="AI584" s="134"/>
      <c r="AJ584" s="134"/>
      <c r="AK584" s="134"/>
      <c r="AL584" s="134"/>
      <c r="AM584" s="134"/>
      <c r="AN584" s="134"/>
      <c r="AO584" s="134"/>
      <c r="AP584" s="134"/>
      <c r="AQ584" s="134"/>
      <c r="AR584" s="134"/>
    </row>
    <row r="585" ht="12.75" customHeight="1">
      <c r="A585" s="134"/>
      <c r="B585" s="134"/>
      <c r="C585" s="134"/>
      <c r="D585" s="134"/>
      <c r="E585" s="134"/>
      <c r="F585" s="134"/>
      <c r="G585" s="134"/>
      <c r="H585" s="134"/>
      <c r="I585" s="134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4"/>
      <c r="U585" s="134"/>
      <c r="V585" s="134"/>
      <c r="W585" s="134"/>
      <c r="X585" s="134"/>
      <c r="Y585" s="134"/>
      <c r="Z585" s="134"/>
      <c r="AA585" s="134"/>
      <c r="AB585" s="134"/>
      <c r="AC585" s="134"/>
      <c r="AD585" s="134"/>
      <c r="AE585" s="134"/>
      <c r="AF585" s="134"/>
      <c r="AG585" s="134"/>
      <c r="AH585" s="134"/>
      <c r="AI585" s="134"/>
      <c r="AJ585" s="134"/>
      <c r="AK585" s="134"/>
      <c r="AL585" s="134"/>
      <c r="AM585" s="134"/>
      <c r="AN585" s="134"/>
      <c r="AO585" s="134"/>
      <c r="AP585" s="134"/>
      <c r="AQ585" s="134"/>
      <c r="AR585" s="134"/>
    </row>
    <row r="586" ht="12.75" customHeight="1">
      <c r="A586" s="134"/>
      <c r="B586" s="134"/>
      <c r="C586" s="134"/>
      <c r="D586" s="134"/>
      <c r="E586" s="134"/>
      <c r="F586" s="134"/>
      <c r="G586" s="134"/>
      <c r="H586" s="134"/>
      <c r="I586" s="134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4"/>
      <c r="U586" s="134"/>
      <c r="V586" s="134"/>
      <c r="W586" s="134"/>
      <c r="X586" s="134"/>
      <c r="Y586" s="134"/>
      <c r="Z586" s="134"/>
      <c r="AA586" s="134"/>
      <c r="AB586" s="134"/>
      <c r="AC586" s="134"/>
      <c r="AD586" s="134"/>
      <c r="AE586" s="134"/>
      <c r="AF586" s="134"/>
      <c r="AG586" s="134"/>
      <c r="AH586" s="134"/>
      <c r="AI586" s="134"/>
      <c r="AJ586" s="134"/>
      <c r="AK586" s="134"/>
      <c r="AL586" s="134"/>
      <c r="AM586" s="134"/>
      <c r="AN586" s="134"/>
      <c r="AO586" s="134"/>
      <c r="AP586" s="134"/>
      <c r="AQ586" s="134"/>
      <c r="AR586" s="134"/>
    </row>
    <row r="587" ht="12.75" customHeight="1">
      <c r="A587" s="134"/>
      <c r="B587" s="134"/>
      <c r="C587" s="134"/>
      <c r="D587" s="134"/>
      <c r="E587" s="134"/>
      <c r="F587" s="134"/>
      <c r="G587" s="134"/>
      <c r="H587" s="134"/>
      <c r="I587" s="134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4"/>
      <c r="U587" s="134"/>
      <c r="V587" s="134"/>
      <c r="W587" s="134"/>
      <c r="X587" s="134"/>
      <c r="Y587" s="134"/>
      <c r="Z587" s="134"/>
      <c r="AA587" s="134"/>
      <c r="AB587" s="134"/>
      <c r="AC587" s="134"/>
      <c r="AD587" s="134"/>
      <c r="AE587" s="134"/>
      <c r="AF587" s="134"/>
      <c r="AG587" s="134"/>
      <c r="AH587" s="134"/>
      <c r="AI587" s="134"/>
      <c r="AJ587" s="134"/>
      <c r="AK587" s="134"/>
      <c r="AL587" s="134"/>
      <c r="AM587" s="134"/>
      <c r="AN587" s="134"/>
      <c r="AO587" s="134"/>
      <c r="AP587" s="134"/>
      <c r="AQ587" s="134"/>
      <c r="AR587" s="134"/>
    </row>
    <row r="588" ht="12.75" customHeight="1">
      <c r="A588" s="134"/>
      <c r="B588" s="134"/>
      <c r="C588" s="134"/>
      <c r="D588" s="134"/>
      <c r="E588" s="134"/>
      <c r="F588" s="134"/>
      <c r="G588" s="134"/>
      <c r="H588" s="134"/>
      <c r="I588" s="134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4"/>
      <c r="U588" s="134"/>
      <c r="V588" s="134"/>
      <c r="W588" s="134"/>
      <c r="X588" s="134"/>
      <c r="Y588" s="134"/>
      <c r="Z588" s="134"/>
      <c r="AA588" s="134"/>
      <c r="AB588" s="134"/>
      <c r="AC588" s="134"/>
      <c r="AD588" s="134"/>
      <c r="AE588" s="134"/>
      <c r="AF588" s="134"/>
      <c r="AG588" s="134"/>
      <c r="AH588" s="134"/>
      <c r="AI588" s="134"/>
      <c r="AJ588" s="134"/>
      <c r="AK588" s="134"/>
      <c r="AL588" s="134"/>
      <c r="AM588" s="134"/>
      <c r="AN588" s="134"/>
      <c r="AO588" s="134"/>
      <c r="AP588" s="134"/>
      <c r="AQ588" s="134"/>
      <c r="AR588" s="134"/>
    </row>
    <row r="589" ht="12.75" customHeight="1">
      <c r="A589" s="134"/>
      <c r="B589" s="134"/>
      <c r="C589" s="134"/>
      <c r="D589" s="134"/>
      <c r="E589" s="134"/>
      <c r="F589" s="134"/>
      <c r="G589" s="134"/>
      <c r="H589" s="134"/>
      <c r="I589" s="134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4"/>
      <c r="U589" s="134"/>
      <c r="V589" s="134"/>
      <c r="W589" s="134"/>
      <c r="X589" s="134"/>
      <c r="Y589" s="134"/>
      <c r="Z589" s="134"/>
      <c r="AA589" s="134"/>
      <c r="AB589" s="134"/>
      <c r="AC589" s="134"/>
      <c r="AD589" s="134"/>
      <c r="AE589" s="134"/>
      <c r="AF589" s="134"/>
      <c r="AG589" s="134"/>
      <c r="AH589" s="134"/>
      <c r="AI589" s="134"/>
      <c r="AJ589" s="134"/>
      <c r="AK589" s="134"/>
      <c r="AL589" s="134"/>
      <c r="AM589" s="134"/>
      <c r="AN589" s="134"/>
      <c r="AO589" s="134"/>
      <c r="AP589" s="134"/>
      <c r="AQ589" s="134"/>
      <c r="AR589" s="134"/>
    </row>
    <row r="590" ht="12.75" customHeight="1">
      <c r="A590" s="134"/>
      <c r="B590" s="134"/>
      <c r="C590" s="134"/>
      <c r="D590" s="134"/>
      <c r="E590" s="134"/>
      <c r="F590" s="134"/>
      <c r="G590" s="134"/>
      <c r="H590" s="134"/>
      <c r="I590" s="134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4"/>
      <c r="U590" s="134"/>
      <c r="V590" s="134"/>
      <c r="W590" s="134"/>
      <c r="X590" s="134"/>
      <c r="Y590" s="134"/>
      <c r="Z590" s="134"/>
      <c r="AA590" s="134"/>
      <c r="AB590" s="134"/>
      <c r="AC590" s="134"/>
      <c r="AD590" s="134"/>
      <c r="AE590" s="134"/>
      <c r="AF590" s="134"/>
      <c r="AG590" s="134"/>
      <c r="AH590" s="134"/>
      <c r="AI590" s="134"/>
      <c r="AJ590" s="134"/>
      <c r="AK590" s="134"/>
      <c r="AL590" s="134"/>
      <c r="AM590" s="134"/>
      <c r="AN590" s="134"/>
      <c r="AO590" s="134"/>
      <c r="AP590" s="134"/>
      <c r="AQ590" s="134"/>
      <c r="AR590" s="134"/>
    </row>
    <row r="591" ht="12.75" customHeight="1">
      <c r="A591" s="134"/>
      <c r="B591" s="134"/>
      <c r="C591" s="134"/>
      <c r="D591" s="134"/>
      <c r="E591" s="134"/>
      <c r="F591" s="134"/>
      <c r="G591" s="134"/>
      <c r="H591" s="134"/>
      <c r="I591" s="134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4"/>
      <c r="U591" s="134"/>
      <c r="V591" s="134"/>
      <c r="W591" s="134"/>
      <c r="X591" s="134"/>
      <c r="Y591" s="134"/>
      <c r="Z591" s="134"/>
      <c r="AA591" s="134"/>
      <c r="AB591" s="134"/>
      <c r="AC591" s="134"/>
      <c r="AD591" s="134"/>
      <c r="AE591" s="134"/>
      <c r="AF591" s="134"/>
      <c r="AG591" s="134"/>
      <c r="AH591" s="134"/>
      <c r="AI591" s="134"/>
      <c r="AJ591" s="134"/>
      <c r="AK591" s="134"/>
      <c r="AL591" s="134"/>
      <c r="AM591" s="134"/>
      <c r="AN591" s="134"/>
      <c r="AO591" s="134"/>
      <c r="AP591" s="134"/>
      <c r="AQ591" s="134"/>
      <c r="AR591" s="134"/>
    </row>
    <row r="592" ht="12.75" customHeight="1">
      <c r="A592" s="134"/>
      <c r="B592" s="134"/>
      <c r="C592" s="134"/>
      <c r="D592" s="134"/>
      <c r="E592" s="134"/>
      <c r="F592" s="134"/>
      <c r="G592" s="134"/>
      <c r="H592" s="134"/>
      <c r="I592" s="134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4"/>
      <c r="U592" s="134"/>
      <c r="V592" s="134"/>
      <c r="W592" s="134"/>
      <c r="X592" s="134"/>
      <c r="Y592" s="134"/>
      <c r="Z592" s="134"/>
      <c r="AA592" s="134"/>
      <c r="AB592" s="134"/>
      <c r="AC592" s="134"/>
      <c r="AD592" s="134"/>
      <c r="AE592" s="134"/>
      <c r="AF592" s="134"/>
      <c r="AG592" s="134"/>
      <c r="AH592" s="134"/>
      <c r="AI592" s="134"/>
      <c r="AJ592" s="134"/>
      <c r="AK592" s="134"/>
      <c r="AL592" s="134"/>
      <c r="AM592" s="134"/>
      <c r="AN592" s="134"/>
      <c r="AO592" s="134"/>
      <c r="AP592" s="134"/>
      <c r="AQ592" s="134"/>
      <c r="AR592" s="134"/>
    </row>
    <row r="593" ht="12.75" customHeight="1">
      <c r="A593" s="134"/>
      <c r="B593" s="134"/>
      <c r="C593" s="134"/>
      <c r="D593" s="134"/>
      <c r="E593" s="134"/>
      <c r="F593" s="134"/>
      <c r="G593" s="134"/>
      <c r="H593" s="134"/>
      <c r="I593" s="134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4"/>
      <c r="U593" s="134"/>
      <c r="V593" s="134"/>
      <c r="W593" s="134"/>
      <c r="X593" s="134"/>
      <c r="Y593" s="134"/>
      <c r="Z593" s="134"/>
      <c r="AA593" s="134"/>
      <c r="AB593" s="134"/>
      <c r="AC593" s="134"/>
      <c r="AD593" s="134"/>
      <c r="AE593" s="134"/>
      <c r="AF593" s="134"/>
      <c r="AG593" s="134"/>
      <c r="AH593" s="134"/>
      <c r="AI593" s="134"/>
      <c r="AJ593" s="134"/>
      <c r="AK593" s="134"/>
      <c r="AL593" s="134"/>
      <c r="AM593" s="134"/>
      <c r="AN593" s="134"/>
      <c r="AO593" s="134"/>
      <c r="AP593" s="134"/>
      <c r="AQ593" s="134"/>
      <c r="AR593" s="134"/>
    </row>
    <row r="594" ht="12.75" customHeight="1">
      <c r="A594" s="134"/>
      <c r="B594" s="134"/>
      <c r="C594" s="134"/>
      <c r="D594" s="134"/>
      <c r="E594" s="134"/>
      <c r="F594" s="134"/>
      <c r="G594" s="134"/>
      <c r="H594" s="134"/>
      <c r="I594" s="134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4"/>
      <c r="U594" s="134"/>
      <c r="V594" s="134"/>
      <c r="W594" s="134"/>
      <c r="X594" s="134"/>
      <c r="Y594" s="134"/>
      <c r="Z594" s="134"/>
      <c r="AA594" s="134"/>
      <c r="AB594" s="134"/>
      <c r="AC594" s="134"/>
      <c r="AD594" s="134"/>
      <c r="AE594" s="134"/>
      <c r="AF594" s="134"/>
      <c r="AG594" s="134"/>
      <c r="AH594" s="134"/>
      <c r="AI594" s="134"/>
      <c r="AJ594" s="134"/>
      <c r="AK594" s="134"/>
      <c r="AL594" s="134"/>
      <c r="AM594" s="134"/>
      <c r="AN594" s="134"/>
      <c r="AO594" s="134"/>
      <c r="AP594" s="134"/>
      <c r="AQ594" s="134"/>
      <c r="AR594" s="134"/>
    </row>
    <row r="595" ht="12.75" customHeight="1">
      <c r="A595" s="134"/>
      <c r="B595" s="134"/>
      <c r="C595" s="134"/>
      <c r="D595" s="134"/>
      <c r="E595" s="134"/>
      <c r="F595" s="134"/>
      <c r="G595" s="134"/>
      <c r="H595" s="134"/>
      <c r="I595" s="134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4"/>
      <c r="U595" s="134"/>
      <c r="V595" s="134"/>
      <c r="W595" s="134"/>
      <c r="X595" s="134"/>
      <c r="Y595" s="134"/>
      <c r="Z595" s="134"/>
      <c r="AA595" s="134"/>
      <c r="AB595" s="134"/>
      <c r="AC595" s="134"/>
      <c r="AD595" s="134"/>
      <c r="AE595" s="134"/>
      <c r="AF595" s="134"/>
      <c r="AG595" s="134"/>
      <c r="AH595" s="134"/>
      <c r="AI595" s="134"/>
      <c r="AJ595" s="134"/>
      <c r="AK595" s="134"/>
      <c r="AL595" s="134"/>
      <c r="AM595" s="134"/>
      <c r="AN595" s="134"/>
      <c r="AO595" s="134"/>
      <c r="AP595" s="134"/>
      <c r="AQ595" s="134"/>
      <c r="AR595" s="134"/>
    </row>
    <row r="596" ht="12.75" customHeight="1">
      <c r="A596" s="134"/>
      <c r="B596" s="134"/>
      <c r="C596" s="134"/>
      <c r="D596" s="134"/>
      <c r="E596" s="134"/>
      <c r="F596" s="134"/>
      <c r="G596" s="134"/>
      <c r="H596" s="134"/>
      <c r="I596" s="134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4"/>
      <c r="U596" s="134"/>
      <c r="V596" s="134"/>
      <c r="W596" s="134"/>
      <c r="X596" s="134"/>
      <c r="Y596" s="134"/>
      <c r="Z596" s="134"/>
      <c r="AA596" s="134"/>
      <c r="AB596" s="134"/>
      <c r="AC596" s="134"/>
      <c r="AD596" s="134"/>
      <c r="AE596" s="134"/>
      <c r="AF596" s="134"/>
      <c r="AG596" s="134"/>
      <c r="AH596" s="134"/>
      <c r="AI596" s="134"/>
      <c r="AJ596" s="134"/>
      <c r="AK596" s="134"/>
      <c r="AL596" s="134"/>
      <c r="AM596" s="134"/>
      <c r="AN596" s="134"/>
      <c r="AO596" s="134"/>
      <c r="AP596" s="134"/>
      <c r="AQ596" s="134"/>
      <c r="AR596" s="134"/>
    </row>
    <row r="597" ht="12.75" customHeight="1">
      <c r="A597" s="134"/>
      <c r="B597" s="134"/>
      <c r="C597" s="134"/>
      <c r="D597" s="134"/>
      <c r="E597" s="134"/>
      <c r="F597" s="134"/>
      <c r="G597" s="134"/>
      <c r="H597" s="134"/>
      <c r="I597" s="134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4"/>
      <c r="U597" s="134"/>
      <c r="V597" s="134"/>
      <c r="W597" s="134"/>
      <c r="X597" s="134"/>
      <c r="Y597" s="134"/>
      <c r="Z597" s="134"/>
      <c r="AA597" s="134"/>
      <c r="AB597" s="134"/>
      <c r="AC597" s="134"/>
      <c r="AD597" s="134"/>
      <c r="AE597" s="134"/>
      <c r="AF597" s="134"/>
      <c r="AG597" s="134"/>
      <c r="AH597" s="134"/>
      <c r="AI597" s="134"/>
      <c r="AJ597" s="134"/>
      <c r="AK597" s="134"/>
      <c r="AL597" s="134"/>
      <c r="AM597" s="134"/>
      <c r="AN597" s="134"/>
      <c r="AO597" s="134"/>
      <c r="AP597" s="134"/>
      <c r="AQ597" s="134"/>
      <c r="AR597" s="134"/>
    </row>
    <row r="598" ht="12.75" customHeight="1">
      <c r="A598" s="134"/>
      <c r="B598" s="134"/>
      <c r="C598" s="134"/>
      <c r="D598" s="134"/>
      <c r="E598" s="134"/>
      <c r="F598" s="134"/>
      <c r="G598" s="134"/>
      <c r="H598" s="134"/>
      <c r="I598" s="134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4"/>
      <c r="U598" s="134"/>
      <c r="V598" s="134"/>
      <c r="W598" s="134"/>
      <c r="X598" s="134"/>
      <c r="Y598" s="134"/>
      <c r="Z598" s="134"/>
      <c r="AA598" s="134"/>
      <c r="AB598" s="134"/>
      <c r="AC598" s="134"/>
      <c r="AD598" s="134"/>
      <c r="AE598" s="134"/>
      <c r="AF598" s="134"/>
      <c r="AG598" s="134"/>
      <c r="AH598" s="134"/>
      <c r="AI598" s="134"/>
      <c r="AJ598" s="134"/>
      <c r="AK598" s="134"/>
      <c r="AL598" s="134"/>
      <c r="AM598" s="134"/>
      <c r="AN598" s="134"/>
      <c r="AO598" s="134"/>
      <c r="AP598" s="134"/>
      <c r="AQ598" s="134"/>
      <c r="AR598" s="134"/>
    </row>
    <row r="599" ht="12.75" customHeight="1">
      <c r="A599" s="134"/>
      <c r="B599" s="134"/>
      <c r="C599" s="134"/>
      <c r="D599" s="134"/>
      <c r="E599" s="134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4"/>
      <c r="X599" s="134"/>
      <c r="Y599" s="134"/>
      <c r="Z599" s="134"/>
      <c r="AA599" s="134"/>
      <c r="AB599" s="134"/>
      <c r="AC599" s="134"/>
      <c r="AD599" s="134"/>
      <c r="AE599" s="134"/>
      <c r="AF599" s="134"/>
      <c r="AG599" s="134"/>
      <c r="AH599" s="134"/>
      <c r="AI599" s="134"/>
      <c r="AJ599" s="134"/>
      <c r="AK599" s="134"/>
      <c r="AL599" s="134"/>
      <c r="AM599" s="134"/>
      <c r="AN599" s="134"/>
      <c r="AO599" s="134"/>
      <c r="AP599" s="134"/>
      <c r="AQ599" s="134"/>
      <c r="AR599" s="134"/>
    </row>
    <row r="600" ht="12.75" customHeight="1">
      <c r="A600" s="134"/>
      <c r="B600" s="134"/>
      <c r="C600" s="134"/>
      <c r="D600" s="134"/>
      <c r="E600" s="134"/>
      <c r="F600" s="134"/>
      <c r="G600" s="134"/>
      <c r="H600" s="134"/>
      <c r="I600" s="134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4"/>
      <c r="U600" s="134"/>
      <c r="V600" s="134"/>
      <c r="W600" s="134"/>
      <c r="X600" s="134"/>
      <c r="Y600" s="134"/>
      <c r="Z600" s="134"/>
      <c r="AA600" s="134"/>
      <c r="AB600" s="134"/>
      <c r="AC600" s="134"/>
      <c r="AD600" s="134"/>
      <c r="AE600" s="134"/>
      <c r="AF600" s="134"/>
      <c r="AG600" s="134"/>
      <c r="AH600" s="134"/>
      <c r="AI600" s="134"/>
      <c r="AJ600" s="134"/>
      <c r="AK600" s="134"/>
      <c r="AL600" s="134"/>
      <c r="AM600" s="134"/>
      <c r="AN600" s="134"/>
      <c r="AO600" s="134"/>
      <c r="AP600" s="134"/>
      <c r="AQ600" s="134"/>
      <c r="AR600" s="134"/>
    </row>
    <row r="601" ht="12.75" customHeight="1">
      <c r="A601" s="134"/>
      <c r="B601" s="134"/>
      <c r="C601" s="134"/>
      <c r="D601" s="134"/>
      <c r="E601" s="134"/>
      <c r="F601" s="134"/>
      <c r="G601" s="134"/>
      <c r="H601" s="134"/>
      <c r="I601" s="134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4"/>
      <c r="U601" s="134"/>
      <c r="V601" s="134"/>
      <c r="W601" s="134"/>
      <c r="X601" s="134"/>
      <c r="Y601" s="134"/>
      <c r="Z601" s="134"/>
      <c r="AA601" s="134"/>
      <c r="AB601" s="134"/>
      <c r="AC601" s="134"/>
      <c r="AD601" s="134"/>
      <c r="AE601" s="134"/>
      <c r="AF601" s="134"/>
      <c r="AG601" s="134"/>
      <c r="AH601" s="134"/>
      <c r="AI601" s="134"/>
      <c r="AJ601" s="134"/>
      <c r="AK601" s="134"/>
      <c r="AL601" s="134"/>
      <c r="AM601" s="134"/>
      <c r="AN601" s="134"/>
      <c r="AO601" s="134"/>
      <c r="AP601" s="134"/>
      <c r="AQ601" s="134"/>
      <c r="AR601" s="134"/>
    </row>
    <row r="602" ht="12.75" customHeight="1">
      <c r="A602" s="134"/>
      <c r="B602" s="134"/>
      <c r="C602" s="134"/>
      <c r="D602" s="134"/>
      <c r="E602" s="134"/>
      <c r="F602" s="134"/>
      <c r="G602" s="134"/>
      <c r="H602" s="134"/>
      <c r="I602" s="134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4"/>
      <c r="U602" s="134"/>
      <c r="V602" s="134"/>
      <c r="W602" s="134"/>
      <c r="X602" s="134"/>
      <c r="Y602" s="134"/>
      <c r="Z602" s="134"/>
      <c r="AA602" s="134"/>
      <c r="AB602" s="134"/>
      <c r="AC602" s="134"/>
      <c r="AD602" s="134"/>
      <c r="AE602" s="134"/>
      <c r="AF602" s="134"/>
      <c r="AG602" s="134"/>
      <c r="AH602" s="134"/>
      <c r="AI602" s="134"/>
      <c r="AJ602" s="134"/>
      <c r="AK602" s="134"/>
      <c r="AL602" s="134"/>
      <c r="AM602" s="134"/>
      <c r="AN602" s="134"/>
      <c r="AO602" s="134"/>
      <c r="AP602" s="134"/>
      <c r="AQ602" s="134"/>
      <c r="AR602" s="134"/>
    </row>
    <row r="603" ht="12.75" customHeight="1">
      <c r="A603" s="134"/>
      <c r="B603" s="134"/>
      <c r="C603" s="134"/>
      <c r="D603" s="134"/>
      <c r="E603" s="134"/>
      <c r="F603" s="134"/>
      <c r="G603" s="134"/>
      <c r="H603" s="134"/>
      <c r="I603" s="134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4"/>
      <c r="U603" s="134"/>
      <c r="V603" s="134"/>
      <c r="W603" s="134"/>
      <c r="X603" s="134"/>
      <c r="Y603" s="134"/>
      <c r="Z603" s="134"/>
      <c r="AA603" s="134"/>
      <c r="AB603" s="134"/>
      <c r="AC603" s="134"/>
      <c r="AD603" s="134"/>
      <c r="AE603" s="134"/>
      <c r="AF603" s="134"/>
      <c r="AG603" s="134"/>
      <c r="AH603" s="134"/>
      <c r="AI603" s="134"/>
      <c r="AJ603" s="134"/>
      <c r="AK603" s="134"/>
      <c r="AL603" s="134"/>
      <c r="AM603" s="134"/>
      <c r="AN603" s="134"/>
      <c r="AO603" s="134"/>
      <c r="AP603" s="134"/>
      <c r="AQ603" s="134"/>
      <c r="AR603" s="134"/>
    </row>
    <row r="604" ht="12.75" customHeight="1">
      <c r="A604" s="134"/>
      <c r="B604" s="134"/>
      <c r="C604" s="134"/>
      <c r="D604" s="134"/>
      <c r="E604" s="134"/>
      <c r="F604" s="134"/>
      <c r="G604" s="134"/>
      <c r="H604" s="134"/>
      <c r="I604" s="134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4"/>
      <c r="U604" s="134"/>
      <c r="V604" s="134"/>
      <c r="W604" s="134"/>
      <c r="X604" s="134"/>
      <c r="Y604" s="134"/>
      <c r="Z604" s="134"/>
      <c r="AA604" s="134"/>
      <c r="AB604" s="134"/>
      <c r="AC604" s="134"/>
      <c r="AD604" s="134"/>
      <c r="AE604" s="134"/>
      <c r="AF604" s="134"/>
      <c r="AG604" s="134"/>
      <c r="AH604" s="134"/>
      <c r="AI604" s="134"/>
      <c r="AJ604" s="134"/>
      <c r="AK604" s="134"/>
      <c r="AL604" s="134"/>
      <c r="AM604" s="134"/>
      <c r="AN604" s="134"/>
      <c r="AO604" s="134"/>
      <c r="AP604" s="134"/>
      <c r="AQ604" s="134"/>
      <c r="AR604" s="134"/>
    </row>
    <row r="605" ht="12.75" customHeight="1">
      <c r="A605" s="134"/>
      <c r="B605" s="134"/>
      <c r="C605" s="134"/>
      <c r="D605" s="134"/>
      <c r="E605" s="134"/>
      <c r="F605" s="134"/>
      <c r="G605" s="134"/>
      <c r="H605" s="134"/>
      <c r="I605" s="134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4"/>
      <c r="U605" s="134"/>
      <c r="V605" s="134"/>
      <c r="W605" s="134"/>
      <c r="X605" s="134"/>
      <c r="Y605" s="134"/>
      <c r="Z605" s="134"/>
      <c r="AA605" s="134"/>
      <c r="AB605" s="134"/>
      <c r="AC605" s="134"/>
      <c r="AD605" s="134"/>
      <c r="AE605" s="134"/>
      <c r="AF605" s="134"/>
      <c r="AG605" s="134"/>
      <c r="AH605" s="134"/>
      <c r="AI605" s="134"/>
      <c r="AJ605" s="134"/>
      <c r="AK605" s="134"/>
      <c r="AL605" s="134"/>
      <c r="AM605" s="134"/>
      <c r="AN605" s="134"/>
      <c r="AO605" s="134"/>
      <c r="AP605" s="134"/>
      <c r="AQ605" s="134"/>
      <c r="AR605" s="134"/>
    </row>
    <row r="606" ht="12.75" customHeight="1">
      <c r="A606" s="134"/>
      <c r="B606" s="134"/>
      <c r="C606" s="134"/>
      <c r="D606" s="134"/>
      <c r="E606" s="134"/>
      <c r="F606" s="134"/>
      <c r="G606" s="134"/>
      <c r="H606" s="134"/>
      <c r="I606" s="134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4"/>
      <c r="U606" s="134"/>
      <c r="V606" s="134"/>
      <c r="W606" s="134"/>
      <c r="X606" s="134"/>
      <c r="Y606" s="134"/>
      <c r="Z606" s="134"/>
      <c r="AA606" s="134"/>
      <c r="AB606" s="134"/>
      <c r="AC606" s="134"/>
      <c r="AD606" s="134"/>
      <c r="AE606" s="134"/>
      <c r="AF606" s="134"/>
      <c r="AG606" s="134"/>
      <c r="AH606" s="134"/>
      <c r="AI606" s="134"/>
      <c r="AJ606" s="134"/>
      <c r="AK606" s="134"/>
      <c r="AL606" s="134"/>
      <c r="AM606" s="134"/>
      <c r="AN606" s="134"/>
      <c r="AO606" s="134"/>
      <c r="AP606" s="134"/>
      <c r="AQ606" s="134"/>
      <c r="AR606" s="134"/>
    </row>
    <row r="607" ht="12.75" customHeight="1">
      <c r="A607" s="134"/>
      <c r="B607" s="134"/>
      <c r="C607" s="134"/>
      <c r="D607" s="134"/>
      <c r="E607" s="134"/>
      <c r="F607" s="134"/>
      <c r="G607" s="134"/>
      <c r="H607" s="134"/>
      <c r="I607" s="134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4"/>
      <c r="U607" s="134"/>
      <c r="V607" s="134"/>
      <c r="W607" s="134"/>
      <c r="X607" s="134"/>
      <c r="Y607" s="134"/>
      <c r="Z607" s="134"/>
      <c r="AA607" s="134"/>
      <c r="AB607" s="134"/>
      <c r="AC607" s="134"/>
      <c r="AD607" s="134"/>
      <c r="AE607" s="134"/>
      <c r="AF607" s="134"/>
      <c r="AG607" s="134"/>
      <c r="AH607" s="134"/>
      <c r="AI607" s="134"/>
      <c r="AJ607" s="134"/>
      <c r="AK607" s="134"/>
      <c r="AL607" s="134"/>
      <c r="AM607" s="134"/>
      <c r="AN607" s="134"/>
      <c r="AO607" s="134"/>
      <c r="AP607" s="134"/>
      <c r="AQ607" s="134"/>
      <c r="AR607" s="134"/>
    </row>
    <row r="608" ht="12.75" customHeight="1">
      <c r="A608" s="134"/>
      <c r="B608" s="134"/>
      <c r="C608" s="134"/>
      <c r="D608" s="134"/>
      <c r="E608" s="134"/>
      <c r="F608" s="134"/>
      <c r="G608" s="134"/>
      <c r="H608" s="134"/>
      <c r="I608" s="134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4"/>
      <c r="U608" s="134"/>
      <c r="V608" s="134"/>
      <c r="W608" s="134"/>
      <c r="X608" s="134"/>
      <c r="Y608" s="134"/>
      <c r="Z608" s="134"/>
      <c r="AA608" s="134"/>
      <c r="AB608" s="134"/>
      <c r="AC608" s="134"/>
      <c r="AD608" s="134"/>
      <c r="AE608" s="134"/>
      <c r="AF608" s="134"/>
      <c r="AG608" s="134"/>
      <c r="AH608" s="134"/>
      <c r="AI608" s="134"/>
      <c r="AJ608" s="134"/>
      <c r="AK608" s="134"/>
      <c r="AL608" s="134"/>
      <c r="AM608" s="134"/>
      <c r="AN608" s="134"/>
      <c r="AO608" s="134"/>
      <c r="AP608" s="134"/>
      <c r="AQ608" s="134"/>
      <c r="AR608" s="134"/>
    </row>
    <row r="609" ht="12.75" customHeight="1">
      <c r="A609" s="134"/>
      <c r="B609" s="134"/>
      <c r="C609" s="134"/>
      <c r="D609" s="134"/>
      <c r="E609" s="134"/>
      <c r="F609" s="134"/>
      <c r="G609" s="134"/>
      <c r="H609" s="134"/>
      <c r="I609" s="134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4"/>
      <c r="U609" s="134"/>
      <c r="V609" s="134"/>
      <c r="W609" s="134"/>
      <c r="X609" s="134"/>
      <c r="Y609" s="134"/>
      <c r="Z609" s="134"/>
      <c r="AA609" s="134"/>
      <c r="AB609" s="134"/>
      <c r="AC609" s="134"/>
      <c r="AD609" s="134"/>
      <c r="AE609" s="134"/>
      <c r="AF609" s="134"/>
      <c r="AG609" s="134"/>
      <c r="AH609" s="134"/>
      <c r="AI609" s="134"/>
      <c r="AJ609" s="134"/>
      <c r="AK609" s="134"/>
      <c r="AL609" s="134"/>
      <c r="AM609" s="134"/>
      <c r="AN609" s="134"/>
      <c r="AO609" s="134"/>
      <c r="AP609" s="134"/>
      <c r="AQ609" s="134"/>
      <c r="AR609" s="134"/>
    </row>
    <row r="610" ht="12.75" customHeight="1">
      <c r="A610" s="134"/>
      <c r="B610" s="134"/>
      <c r="C610" s="134"/>
      <c r="D610" s="134"/>
      <c r="E610" s="134"/>
      <c r="F610" s="134"/>
      <c r="G610" s="134"/>
      <c r="H610" s="134"/>
      <c r="I610" s="134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4"/>
      <c r="U610" s="134"/>
      <c r="V610" s="134"/>
      <c r="W610" s="134"/>
      <c r="X610" s="134"/>
      <c r="Y610" s="134"/>
      <c r="Z610" s="134"/>
      <c r="AA610" s="134"/>
      <c r="AB610" s="134"/>
      <c r="AC610" s="134"/>
      <c r="AD610" s="134"/>
      <c r="AE610" s="134"/>
      <c r="AF610" s="134"/>
      <c r="AG610" s="134"/>
      <c r="AH610" s="134"/>
      <c r="AI610" s="134"/>
      <c r="AJ610" s="134"/>
      <c r="AK610" s="134"/>
      <c r="AL610" s="134"/>
      <c r="AM610" s="134"/>
      <c r="AN610" s="134"/>
      <c r="AO610" s="134"/>
      <c r="AP610" s="134"/>
      <c r="AQ610" s="134"/>
      <c r="AR610" s="134"/>
    </row>
    <row r="611" ht="12.75" customHeight="1">
      <c r="A611" s="134"/>
      <c r="B611" s="134"/>
      <c r="C611" s="134"/>
      <c r="D611" s="134"/>
      <c r="E611" s="134"/>
      <c r="F611" s="134"/>
      <c r="G611" s="134"/>
      <c r="H611" s="134"/>
      <c r="I611" s="134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4"/>
      <c r="U611" s="134"/>
      <c r="V611" s="134"/>
      <c r="W611" s="134"/>
      <c r="X611" s="134"/>
      <c r="Y611" s="134"/>
      <c r="Z611" s="134"/>
      <c r="AA611" s="134"/>
      <c r="AB611" s="134"/>
      <c r="AC611" s="134"/>
      <c r="AD611" s="134"/>
      <c r="AE611" s="134"/>
      <c r="AF611" s="134"/>
      <c r="AG611" s="134"/>
      <c r="AH611" s="134"/>
      <c r="AI611" s="134"/>
      <c r="AJ611" s="134"/>
      <c r="AK611" s="134"/>
      <c r="AL611" s="134"/>
      <c r="AM611" s="134"/>
      <c r="AN611" s="134"/>
      <c r="AO611" s="134"/>
      <c r="AP611" s="134"/>
      <c r="AQ611" s="134"/>
      <c r="AR611" s="134"/>
    </row>
    <row r="612" ht="12.75" customHeight="1">
      <c r="A612" s="134"/>
      <c r="B612" s="134"/>
      <c r="C612" s="134"/>
      <c r="D612" s="134"/>
      <c r="E612" s="134"/>
      <c r="F612" s="134"/>
      <c r="G612" s="134"/>
      <c r="H612" s="134"/>
      <c r="I612" s="134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4"/>
      <c r="U612" s="134"/>
      <c r="V612" s="134"/>
      <c r="W612" s="134"/>
      <c r="X612" s="134"/>
      <c r="Y612" s="134"/>
      <c r="Z612" s="134"/>
      <c r="AA612" s="134"/>
      <c r="AB612" s="134"/>
      <c r="AC612" s="134"/>
      <c r="AD612" s="134"/>
      <c r="AE612" s="134"/>
      <c r="AF612" s="134"/>
      <c r="AG612" s="134"/>
      <c r="AH612" s="134"/>
      <c r="AI612" s="134"/>
      <c r="AJ612" s="134"/>
      <c r="AK612" s="134"/>
      <c r="AL612" s="134"/>
      <c r="AM612" s="134"/>
      <c r="AN612" s="134"/>
      <c r="AO612" s="134"/>
      <c r="AP612" s="134"/>
      <c r="AQ612" s="134"/>
      <c r="AR612" s="134"/>
    </row>
    <row r="613" ht="12.75" customHeight="1">
      <c r="A613" s="134"/>
      <c r="B613" s="134"/>
      <c r="C613" s="134"/>
      <c r="D613" s="134"/>
      <c r="E613" s="134"/>
      <c r="F613" s="134"/>
      <c r="G613" s="134"/>
      <c r="H613" s="134"/>
      <c r="I613" s="134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4"/>
      <c r="U613" s="134"/>
      <c r="V613" s="134"/>
      <c r="W613" s="134"/>
      <c r="X613" s="134"/>
      <c r="Y613" s="134"/>
      <c r="Z613" s="134"/>
      <c r="AA613" s="134"/>
      <c r="AB613" s="134"/>
      <c r="AC613" s="134"/>
      <c r="AD613" s="134"/>
      <c r="AE613" s="134"/>
      <c r="AF613" s="134"/>
      <c r="AG613" s="134"/>
      <c r="AH613" s="134"/>
      <c r="AI613" s="134"/>
      <c r="AJ613" s="134"/>
      <c r="AK613" s="134"/>
      <c r="AL613" s="134"/>
      <c r="AM613" s="134"/>
      <c r="AN613" s="134"/>
      <c r="AO613" s="134"/>
      <c r="AP613" s="134"/>
      <c r="AQ613" s="134"/>
      <c r="AR613" s="134"/>
    </row>
    <row r="614" ht="12.75" customHeight="1">
      <c r="A614" s="134"/>
      <c r="B614" s="134"/>
      <c r="C614" s="134"/>
      <c r="D614" s="134"/>
      <c r="E614" s="134"/>
      <c r="F614" s="134"/>
      <c r="G614" s="134"/>
      <c r="H614" s="134"/>
      <c r="I614" s="134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4"/>
      <c r="U614" s="134"/>
      <c r="V614" s="134"/>
      <c r="W614" s="134"/>
      <c r="X614" s="134"/>
      <c r="Y614" s="134"/>
      <c r="Z614" s="134"/>
      <c r="AA614" s="134"/>
      <c r="AB614" s="134"/>
      <c r="AC614" s="134"/>
      <c r="AD614" s="134"/>
      <c r="AE614" s="134"/>
      <c r="AF614" s="134"/>
      <c r="AG614" s="134"/>
      <c r="AH614" s="134"/>
      <c r="AI614" s="134"/>
      <c r="AJ614" s="134"/>
      <c r="AK614" s="134"/>
      <c r="AL614" s="134"/>
      <c r="AM614" s="134"/>
      <c r="AN614" s="134"/>
      <c r="AO614" s="134"/>
      <c r="AP614" s="134"/>
      <c r="AQ614" s="134"/>
      <c r="AR614" s="134"/>
    </row>
    <row r="615" ht="12.75" customHeight="1">
      <c r="A615" s="134"/>
      <c r="B615" s="134"/>
      <c r="C615" s="134"/>
      <c r="D615" s="134"/>
      <c r="E615" s="134"/>
      <c r="F615" s="134"/>
      <c r="G615" s="134"/>
      <c r="H615" s="134"/>
      <c r="I615" s="134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4"/>
      <c r="U615" s="134"/>
      <c r="V615" s="134"/>
      <c r="W615" s="134"/>
      <c r="X615" s="134"/>
      <c r="Y615" s="134"/>
      <c r="Z615" s="134"/>
      <c r="AA615" s="134"/>
      <c r="AB615" s="134"/>
      <c r="AC615" s="134"/>
      <c r="AD615" s="134"/>
      <c r="AE615" s="134"/>
      <c r="AF615" s="134"/>
      <c r="AG615" s="134"/>
      <c r="AH615" s="134"/>
      <c r="AI615" s="134"/>
      <c r="AJ615" s="134"/>
      <c r="AK615" s="134"/>
      <c r="AL615" s="134"/>
      <c r="AM615" s="134"/>
      <c r="AN615" s="134"/>
      <c r="AO615" s="134"/>
      <c r="AP615" s="134"/>
      <c r="AQ615" s="134"/>
      <c r="AR615" s="134"/>
    </row>
    <row r="616" ht="12.75" customHeight="1">
      <c r="A616" s="134"/>
      <c r="B616" s="134"/>
      <c r="C616" s="134"/>
      <c r="D616" s="134"/>
      <c r="E616" s="134"/>
      <c r="F616" s="134"/>
      <c r="G616" s="134"/>
      <c r="H616" s="134"/>
      <c r="I616" s="134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4"/>
      <c r="U616" s="134"/>
      <c r="V616" s="134"/>
      <c r="W616" s="134"/>
      <c r="X616" s="134"/>
      <c r="Y616" s="134"/>
      <c r="Z616" s="134"/>
      <c r="AA616" s="134"/>
      <c r="AB616" s="134"/>
      <c r="AC616" s="134"/>
      <c r="AD616" s="134"/>
      <c r="AE616" s="134"/>
      <c r="AF616" s="134"/>
      <c r="AG616" s="134"/>
      <c r="AH616" s="134"/>
      <c r="AI616" s="134"/>
      <c r="AJ616" s="134"/>
      <c r="AK616" s="134"/>
      <c r="AL616" s="134"/>
      <c r="AM616" s="134"/>
      <c r="AN616" s="134"/>
      <c r="AO616" s="134"/>
      <c r="AP616" s="134"/>
      <c r="AQ616" s="134"/>
      <c r="AR616" s="134"/>
    </row>
    <row r="617" ht="12.75" customHeight="1">
      <c r="A617" s="134"/>
      <c r="B617" s="134"/>
      <c r="C617" s="134"/>
      <c r="D617" s="134"/>
      <c r="E617" s="134"/>
      <c r="F617" s="134"/>
      <c r="G617" s="134"/>
      <c r="H617" s="134"/>
      <c r="I617" s="134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4"/>
      <c r="U617" s="134"/>
      <c r="V617" s="134"/>
      <c r="W617" s="134"/>
      <c r="X617" s="134"/>
      <c r="Y617" s="134"/>
      <c r="Z617" s="134"/>
      <c r="AA617" s="134"/>
      <c r="AB617" s="134"/>
      <c r="AC617" s="134"/>
      <c r="AD617" s="134"/>
      <c r="AE617" s="134"/>
      <c r="AF617" s="134"/>
      <c r="AG617" s="134"/>
      <c r="AH617" s="134"/>
      <c r="AI617" s="134"/>
      <c r="AJ617" s="134"/>
      <c r="AK617" s="134"/>
      <c r="AL617" s="134"/>
      <c r="AM617" s="134"/>
      <c r="AN617" s="134"/>
      <c r="AO617" s="134"/>
      <c r="AP617" s="134"/>
      <c r="AQ617" s="134"/>
      <c r="AR617" s="134"/>
    </row>
    <row r="618" ht="12.75" customHeight="1">
      <c r="A618" s="134"/>
      <c r="B618" s="134"/>
      <c r="C618" s="134"/>
      <c r="D618" s="134"/>
      <c r="E618" s="134"/>
      <c r="F618" s="134"/>
      <c r="G618" s="134"/>
      <c r="H618" s="134"/>
      <c r="I618" s="134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4"/>
      <c r="U618" s="134"/>
      <c r="V618" s="134"/>
      <c r="W618" s="134"/>
      <c r="X618" s="134"/>
      <c r="Y618" s="134"/>
      <c r="Z618" s="134"/>
      <c r="AA618" s="134"/>
      <c r="AB618" s="134"/>
      <c r="AC618" s="134"/>
      <c r="AD618" s="134"/>
      <c r="AE618" s="134"/>
      <c r="AF618" s="134"/>
      <c r="AG618" s="134"/>
      <c r="AH618" s="134"/>
      <c r="AI618" s="134"/>
      <c r="AJ618" s="134"/>
      <c r="AK618" s="134"/>
      <c r="AL618" s="134"/>
      <c r="AM618" s="134"/>
      <c r="AN618" s="134"/>
      <c r="AO618" s="134"/>
      <c r="AP618" s="134"/>
      <c r="AQ618" s="134"/>
      <c r="AR618" s="134"/>
    </row>
    <row r="619" ht="12.75" customHeight="1">
      <c r="A619" s="134"/>
      <c r="B619" s="134"/>
      <c r="C619" s="134"/>
      <c r="D619" s="134"/>
      <c r="E619" s="134"/>
      <c r="F619" s="134"/>
      <c r="G619" s="134"/>
      <c r="H619" s="134"/>
      <c r="I619" s="134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4"/>
      <c r="U619" s="134"/>
      <c r="V619" s="134"/>
      <c r="W619" s="134"/>
      <c r="X619" s="134"/>
      <c r="Y619" s="134"/>
      <c r="Z619" s="134"/>
      <c r="AA619" s="134"/>
      <c r="AB619" s="134"/>
      <c r="AC619" s="134"/>
      <c r="AD619" s="134"/>
      <c r="AE619" s="134"/>
      <c r="AF619" s="134"/>
      <c r="AG619" s="134"/>
      <c r="AH619" s="134"/>
      <c r="AI619" s="134"/>
      <c r="AJ619" s="134"/>
      <c r="AK619" s="134"/>
      <c r="AL619" s="134"/>
      <c r="AM619" s="134"/>
      <c r="AN619" s="134"/>
      <c r="AO619" s="134"/>
      <c r="AP619" s="134"/>
      <c r="AQ619" s="134"/>
      <c r="AR619" s="134"/>
    </row>
    <row r="620" ht="12.75" customHeight="1">
      <c r="A620" s="134"/>
      <c r="B620" s="134"/>
      <c r="C620" s="134"/>
      <c r="D620" s="134"/>
      <c r="E620" s="134"/>
      <c r="F620" s="134"/>
      <c r="G620" s="134"/>
      <c r="H620" s="134"/>
      <c r="I620" s="134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4"/>
      <c r="U620" s="134"/>
      <c r="V620" s="134"/>
      <c r="W620" s="134"/>
      <c r="X620" s="134"/>
      <c r="Y620" s="134"/>
      <c r="Z620" s="134"/>
      <c r="AA620" s="134"/>
      <c r="AB620" s="134"/>
      <c r="AC620" s="134"/>
      <c r="AD620" s="134"/>
      <c r="AE620" s="134"/>
      <c r="AF620" s="134"/>
      <c r="AG620" s="134"/>
      <c r="AH620" s="134"/>
      <c r="AI620" s="134"/>
      <c r="AJ620" s="134"/>
      <c r="AK620" s="134"/>
      <c r="AL620" s="134"/>
      <c r="AM620" s="134"/>
      <c r="AN620" s="134"/>
      <c r="AO620" s="134"/>
      <c r="AP620" s="134"/>
      <c r="AQ620" s="134"/>
      <c r="AR620" s="134"/>
    </row>
    <row r="621" ht="12.75" customHeight="1">
      <c r="A621" s="134"/>
      <c r="B621" s="134"/>
      <c r="C621" s="134"/>
      <c r="D621" s="134"/>
      <c r="E621" s="134"/>
      <c r="F621" s="134"/>
      <c r="G621" s="134"/>
      <c r="H621" s="134"/>
      <c r="I621" s="134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4"/>
      <c r="U621" s="134"/>
      <c r="V621" s="134"/>
      <c r="W621" s="134"/>
      <c r="X621" s="134"/>
      <c r="Y621" s="134"/>
      <c r="Z621" s="134"/>
      <c r="AA621" s="134"/>
      <c r="AB621" s="134"/>
      <c r="AC621" s="134"/>
      <c r="AD621" s="134"/>
      <c r="AE621" s="134"/>
      <c r="AF621" s="134"/>
      <c r="AG621" s="134"/>
      <c r="AH621" s="134"/>
      <c r="AI621" s="134"/>
      <c r="AJ621" s="134"/>
      <c r="AK621" s="134"/>
      <c r="AL621" s="134"/>
      <c r="AM621" s="134"/>
      <c r="AN621" s="134"/>
      <c r="AO621" s="134"/>
      <c r="AP621" s="134"/>
      <c r="AQ621" s="134"/>
      <c r="AR621" s="134"/>
    </row>
    <row r="622" ht="12.75" customHeight="1">
      <c r="A622" s="134"/>
      <c r="B622" s="134"/>
      <c r="C622" s="134"/>
      <c r="D622" s="134"/>
      <c r="E622" s="134"/>
      <c r="F622" s="134"/>
      <c r="G622" s="134"/>
      <c r="H622" s="134"/>
      <c r="I622" s="134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4"/>
      <c r="U622" s="134"/>
      <c r="V622" s="134"/>
      <c r="W622" s="134"/>
      <c r="X622" s="134"/>
      <c r="Y622" s="134"/>
      <c r="Z622" s="134"/>
      <c r="AA622" s="134"/>
      <c r="AB622" s="134"/>
      <c r="AC622" s="134"/>
      <c r="AD622" s="134"/>
      <c r="AE622" s="134"/>
      <c r="AF622" s="134"/>
      <c r="AG622" s="134"/>
      <c r="AH622" s="134"/>
      <c r="AI622" s="134"/>
      <c r="AJ622" s="134"/>
      <c r="AK622" s="134"/>
      <c r="AL622" s="134"/>
      <c r="AM622" s="134"/>
      <c r="AN622" s="134"/>
      <c r="AO622" s="134"/>
      <c r="AP622" s="134"/>
      <c r="AQ622" s="134"/>
      <c r="AR622" s="134"/>
    </row>
    <row r="623" ht="12.75" customHeight="1">
      <c r="A623" s="134"/>
      <c r="B623" s="134"/>
      <c r="C623" s="134"/>
      <c r="D623" s="134"/>
      <c r="E623" s="134"/>
      <c r="F623" s="134"/>
      <c r="G623" s="134"/>
      <c r="H623" s="134"/>
      <c r="I623" s="134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4"/>
      <c r="U623" s="134"/>
      <c r="V623" s="134"/>
      <c r="W623" s="134"/>
      <c r="X623" s="134"/>
      <c r="Y623" s="134"/>
      <c r="Z623" s="134"/>
      <c r="AA623" s="134"/>
      <c r="AB623" s="134"/>
      <c r="AC623" s="134"/>
      <c r="AD623" s="134"/>
      <c r="AE623" s="134"/>
      <c r="AF623" s="134"/>
      <c r="AG623" s="134"/>
      <c r="AH623" s="134"/>
      <c r="AI623" s="134"/>
      <c r="AJ623" s="134"/>
      <c r="AK623" s="134"/>
      <c r="AL623" s="134"/>
      <c r="AM623" s="134"/>
      <c r="AN623" s="134"/>
      <c r="AO623" s="134"/>
      <c r="AP623" s="134"/>
      <c r="AQ623" s="134"/>
      <c r="AR623" s="134"/>
    </row>
    <row r="624" ht="12.75" customHeight="1">
      <c r="A624" s="134"/>
      <c r="B624" s="134"/>
      <c r="C624" s="134"/>
      <c r="D624" s="134"/>
      <c r="E624" s="134"/>
      <c r="F624" s="134"/>
      <c r="G624" s="134"/>
      <c r="H624" s="134"/>
      <c r="I624" s="134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4"/>
      <c r="U624" s="134"/>
      <c r="V624" s="134"/>
      <c r="W624" s="134"/>
      <c r="X624" s="134"/>
      <c r="Y624" s="134"/>
      <c r="Z624" s="134"/>
      <c r="AA624" s="134"/>
      <c r="AB624" s="134"/>
      <c r="AC624" s="134"/>
      <c r="AD624" s="134"/>
      <c r="AE624" s="134"/>
      <c r="AF624" s="134"/>
      <c r="AG624" s="134"/>
      <c r="AH624" s="134"/>
      <c r="AI624" s="134"/>
      <c r="AJ624" s="134"/>
      <c r="AK624" s="134"/>
      <c r="AL624" s="134"/>
      <c r="AM624" s="134"/>
      <c r="AN624" s="134"/>
      <c r="AO624" s="134"/>
      <c r="AP624" s="134"/>
      <c r="AQ624" s="134"/>
      <c r="AR624" s="134"/>
    </row>
    <row r="625" ht="12.75" customHeight="1">
      <c r="A625" s="134"/>
      <c r="B625" s="134"/>
      <c r="C625" s="134"/>
      <c r="D625" s="134"/>
      <c r="E625" s="134"/>
      <c r="F625" s="134"/>
      <c r="G625" s="134"/>
      <c r="H625" s="134"/>
      <c r="I625" s="134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4"/>
      <c r="U625" s="134"/>
      <c r="V625" s="134"/>
      <c r="W625" s="134"/>
      <c r="X625" s="134"/>
      <c r="Y625" s="134"/>
      <c r="Z625" s="134"/>
      <c r="AA625" s="134"/>
      <c r="AB625" s="134"/>
      <c r="AC625" s="134"/>
      <c r="AD625" s="134"/>
      <c r="AE625" s="134"/>
      <c r="AF625" s="134"/>
      <c r="AG625" s="134"/>
      <c r="AH625" s="134"/>
      <c r="AI625" s="134"/>
      <c r="AJ625" s="134"/>
      <c r="AK625" s="134"/>
      <c r="AL625" s="134"/>
      <c r="AM625" s="134"/>
      <c r="AN625" s="134"/>
      <c r="AO625" s="134"/>
      <c r="AP625" s="134"/>
      <c r="AQ625" s="134"/>
      <c r="AR625" s="134"/>
    </row>
    <row r="626" ht="12.75" customHeight="1">
      <c r="A626" s="134"/>
      <c r="B626" s="134"/>
      <c r="C626" s="134"/>
      <c r="D626" s="134"/>
      <c r="E626" s="134"/>
      <c r="F626" s="134"/>
      <c r="G626" s="134"/>
      <c r="H626" s="134"/>
      <c r="I626" s="134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4"/>
      <c r="U626" s="134"/>
      <c r="V626" s="134"/>
      <c r="W626" s="134"/>
      <c r="X626" s="134"/>
      <c r="Y626" s="134"/>
      <c r="Z626" s="134"/>
      <c r="AA626" s="134"/>
      <c r="AB626" s="134"/>
      <c r="AC626" s="134"/>
      <c r="AD626" s="134"/>
      <c r="AE626" s="134"/>
      <c r="AF626" s="134"/>
      <c r="AG626" s="134"/>
      <c r="AH626" s="134"/>
      <c r="AI626" s="134"/>
      <c r="AJ626" s="134"/>
      <c r="AK626" s="134"/>
      <c r="AL626" s="134"/>
      <c r="AM626" s="134"/>
      <c r="AN626" s="134"/>
      <c r="AO626" s="134"/>
      <c r="AP626" s="134"/>
      <c r="AQ626" s="134"/>
      <c r="AR626" s="134"/>
    </row>
    <row r="627" ht="12.75" customHeight="1">
      <c r="A627" s="134"/>
      <c r="B627" s="134"/>
      <c r="C627" s="134"/>
      <c r="D627" s="134"/>
      <c r="E627" s="134"/>
      <c r="F627" s="134"/>
      <c r="G627" s="134"/>
      <c r="H627" s="134"/>
      <c r="I627" s="134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4"/>
      <c r="U627" s="134"/>
      <c r="V627" s="134"/>
      <c r="W627" s="134"/>
      <c r="X627" s="134"/>
      <c r="Y627" s="134"/>
      <c r="Z627" s="134"/>
      <c r="AA627" s="134"/>
      <c r="AB627" s="134"/>
      <c r="AC627" s="134"/>
      <c r="AD627" s="134"/>
      <c r="AE627" s="134"/>
      <c r="AF627" s="134"/>
      <c r="AG627" s="134"/>
      <c r="AH627" s="134"/>
      <c r="AI627" s="134"/>
      <c r="AJ627" s="134"/>
      <c r="AK627" s="134"/>
      <c r="AL627" s="134"/>
      <c r="AM627" s="134"/>
      <c r="AN627" s="134"/>
      <c r="AO627" s="134"/>
      <c r="AP627" s="134"/>
      <c r="AQ627" s="134"/>
      <c r="AR627" s="134"/>
    </row>
    <row r="628" ht="12.75" customHeight="1">
      <c r="A628" s="134"/>
      <c r="B628" s="134"/>
      <c r="C628" s="134"/>
      <c r="D628" s="134"/>
      <c r="E628" s="134"/>
      <c r="F628" s="134"/>
      <c r="G628" s="134"/>
      <c r="H628" s="134"/>
      <c r="I628" s="134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4"/>
      <c r="U628" s="134"/>
      <c r="V628" s="134"/>
      <c r="W628" s="134"/>
      <c r="X628" s="134"/>
      <c r="Y628" s="134"/>
      <c r="Z628" s="134"/>
      <c r="AA628" s="134"/>
      <c r="AB628" s="134"/>
      <c r="AC628" s="134"/>
      <c r="AD628" s="134"/>
      <c r="AE628" s="134"/>
      <c r="AF628" s="134"/>
      <c r="AG628" s="134"/>
      <c r="AH628" s="134"/>
      <c r="AI628" s="134"/>
      <c r="AJ628" s="134"/>
      <c r="AK628" s="134"/>
      <c r="AL628" s="134"/>
      <c r="AM628" s="134"/>
      <c r="AN628" s="134"/>
      <c r="AO628" s="134"/>
      <c r="AP628" s="134"/>
      <c r="AQ628" s="134"/>
      <c r="AR628" s="134"/>
    </row>
    <row r="629" ht="12.75" customHeight="1">
      <c r="A629" s="134"/>
      <c r="B629" s="134"/>
      <c r="C629" s="134"/>
      <c r="D629" s="134"/>
      <c r="E629" s="134"/>
      <c r="F629" s="134"/>
      <c r="G629" s="134"/>
      <c r="H629" s="134"/>
      <c r="I629" s="134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4"/>
      <c r="U629" s="134"/>
      <c r="V629" s="134"/>
      <c r="W629" s="134"/>
      <c r="X629" s="134"/>
      <c r="Y629" s="134"/>
      <c r="Z629" s="134"/>
      <c r="AA629" s="134"/>
      <c r="AB629" s="134"/>
      <c r="AC629" s="134"/>
      <c r="AD629" s="134"/>
      <c r="AE629" s="134"/>
      <c r="AF629" s="134"/>
      <c r="AG629" s="134"/>
      <c r="AH629" s="134"/>
      <c r="AI629" s="134"/>
      <c r="AJ629" s="134"/>
      <c r="AK629" s="134"/>
      <c r="AL629" s="134"/>
      <c r="AM629" s="134"/>
      <c r="AN629" s="134"/>
      <c r="AO629" s="134"/>
      <c r="AP629" s="134"/>
      <c r="AQ629" s="134"/>
      <c r="AR629" s="134"/>
    </row>
    <row r="630" ht="12.75" customHeight="1">
      <c r="A630" s="134"/>
      <c r="B630" s="134"/>
      <c r="C630" s="134"/>
      <c r="D630" s="134"/>
      <c r="E630" s="134"/>
      <c r="F630" s="134"/>
      <c r="G630" s="134"/>
      <c r="H630" s="134"/>
      <c r="I630" s="134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4"/>
      <c r="U630" s="134"/>
      <c r="V630" s="134"/>
      <c r="W630" s="134"/>
      <c r="X630" s="134"/>
      <c r="Y630" s="134"/>
      <c r="Z630" s="134"/>
      <c r="AA630" s="134"/>
      <c r="AB630" s="134"/>
      <c r="AC630" s="134"/>
      <c r="AD630" s="134"/>
      <c r="AE630" s="134"/>
      <c r="AF630" s="134"/>
      <c r="AG630" s="134"/>
      <c r="AH630" s="134"/>
      <c r="AI630" s="134"/>
      <c r="AJ630" s="134"/>
      <c r="AK630" s="134"/>
      <c r="AL630" s="134"/>
      <c r="AM630" s="134"/>
      <c r="AN630" s="134"/>
      <c r="AO630" s="134"/>
      <c r="AP630" s="134"/>
      <c r="AQ630" s="134"/>
      <c r="AR630" s="134"/>
    </row>
    <row r="631" ht="12.75" customHeight="1">
      <c r="A631" s="134"/>
      <c r="B631" s="134"/>
      <c r="C631" s="134"/>
      <c r="D631" s="134"/>
      <c r="E631" s="134"/>
      <c r="F631" s="134"/>
      <c r="G631" s="134"/>
      <c r="H631" s="134"/>
      <c r="I631" s="134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4"/>
      <c r="U631" s="134"/>
      <c r="V631" s="134"/>
      <c r="W631" s="134"/>
      <c r="X631" s="134"/>
      <c r="Y631" s="134"/>
      <c r="Z631" s="134"/>
      <c r="AA631" s="134"/>
      <c r="AB631" s="134"/>
      <c r="AC631" s="134"/>
      <c r="AD631" s="134"/>
      <c r="AE631" s="134"/>
      <c r="AF631" s="134"/>
      <c r="AG631" s="134"/>
      <c r="AH631" s="134"/>
      <c r="AI631" s="134"/>
      <c r="AJ631" s="134"/>
      <c r="AK631" s="134"/>
      <c r="AL631" s="134"/>
      <c r="AM631" s="134"/>
      <c r="AN631" s="134"/>
      <c r="AO631" s="134"/>
      <c r="AP631" s="134"/>
      <c r="AQ631" s="134"/>
      <c r="AR631" s="134"/>
    </row>
    <row r="632" ht="12.75" customHeight="1">
      <c r="A632" s="134"/>
      <c r="B632" s="134"/>
      <c r="C632" s="134"/>
      <c r="D632" s="134"/>
      <c r="E632" s="134"/>
      <c r="F632" s="134"/>
      <c r="G632" s="134"/>
      <c r="H632" s="134"/>
      <c r="I632" s="134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4"/>
      <c r="U632" s="134"/>
      <c r="V632" s="134"/>
      <c r="W632" s="134"/>
      <c r="X632" s="134"/>
      <c r="Y632" s="134"/>
      <c r="Z632" s="134"/>
      <c r="AA632" s="134"/>
      <c r="AB632" s="134"/>
      <c r="AC632" s="134"/>
      <c r="AD632" s="134"/>
      <c r="AE632" s="134"/>
      <c r="AF632" s="134"/>
      <c r="AG632" s="134"/>
      <c r="AH632" s="134"/>
      <c r="AI632" s="134"/>
      <c r="AJ632" s="134"/>
      <c r="AK632" s="134"/>
      <c r="AL632" s="134"/>
      <c r="AM632" s="134"/>
      <c r="AN632" s="134"/>
      <c r="AO632" s="134"/>
      <c r="AP632" s="134"/>
      <c r="AQ632" s="134"/>
      <c r="AR632" s="134"/>
    </row>
    <row r="633" ht="12.75" customHeight="1">
      <c r="A633" s="134"/>
      <c r="B633" s="134"/>
      <c r="C633" s="134"/>
      <c r="D633" s="134"/>
      <c r="E633" s="134"/>
      <c r="F633" s="134"/>
      <c r="G633" s="134"/>
      <c r="H633" s="134"/>
      <c r="I633" s="134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4"/>
      <c r="U633" s="134"/>
      <c r="V633" s="134"/>
      <c r="W633" s="134"/>
      <c r="X633" s="134"/>
      <c r="Y633" s="134"/>
      <c r="Z633" s="134"/>
      <c r="AA633" s="134"/>
      <c r="AB633" s="134"/>
      <c r="AC633" s="134"/>
      <c r="AD633" s="134"/>
      <c r="AE633" s="134"/>
      <c r="AF633" s="134"/>
      <c r="AG633" s="134"/>
      <c r="AH633" s="134"/>
      <c r="AI633" s="134"/>
      <c r="AJ633" s="134"/>
      <c r="AK633" s="134"/>
      <c r="AL633" s="134"/>
      <c r="AM633" s="134"/>
      <c r="AN633" s="134"/>
      <c r="AO633" s="134"/>
      <c r="AP633" s="134"/>
      <c r="AQ633" s="134"/>
      <c r="AR633" s="134"/>
    </row>
    <row r="634" ht="12.75" customHeight="1">
      <c r="A634" s="134"/>
      <c r="B634" s="134"/>
      <c r="C634" s="134"/>
      <c r="D634" s="134"/>
      <c r="E634" s="134"/>
      <c r="F634" s="134"/>
      <c r="G634" s="134"/>
      <c r="H634" s="134"/>
      <c r="I634" s="134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4"/>
      <c r="U634" s="134"/>
      <c r="V634" s="134"/>
      <c r="W634" s="134"/>
      <c r="X634" s="134"/>
      <c r="Y634" s="134"/>
      <c r="Z634" s="134"/>
      <c r="AA634" s="134"/>
      <c r="AB634" s="134"/>
      <c r="AC634" s="134"/>
      <c r="AD634" s="134"/>
      <c r="AE634" s="134"/>
      <c r="AF634" s="134"/>
      <c r="AG634" s="134"/>
      <c r="AH634" s="134"/>
      <c r="AI634" s="134"/>
      <c r="AJ634" s="134"/>
      <c r="AK634" s="134"/>
      <c r="AL634" s="134"/>
      <c r="AM634" s="134"/>
      <c r="AN634" s="134"/>
      <c r="AO634" s="134"/>
      <c r="AP634" s="134"/>
      <c r="AQ634" s="134"/>
      <c r="AR634" s="134"/>
    </row>
    <row r="635" ht="12.75" customHeight="1">
      <c r="A635" s="134"/>
      <c r="B635" s="134"/>
      <c r="C635" s="134"/>
      <c r="D635" s="134"/>
      <c r="E635" s="134"/>
      <c r="F635" s="134"/>
      <c r="G635" s="134"/>
      <c r="H635" s="134"/>
      <c r="I635" s="134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4"/>
      <c r="U635" s="134"/>
      <c r="V635" s="134"/>
      <c r="W635" s="134"/>
      <c r="X635" s="134"/>
      <c r="Y635" s="134"/>
      <c r="Z635" s="134"/>
      <c r="AA635" s="134"/>
      <c r="AB635" s="134"/>
      <c r="AC635" s="134"/>
      <c r="AD635" s="134"/>
      <c r="AE635" s="134"/>
      <c r="AF635" s="134"/>
      <c r="AG635" s="134"/>
      <c r="AH635" s="134"/>
      <c r="AI635" s="134"/>
      <c r="AJ635" s="134"/>
      <c r="AK635" s="134"/>
      <c r="AL635" s="134"/>
      <c r="AM635" s="134"/>
      <c r="AN635" s="134"/>
      <c r="AO635" s="134"/>
      <c r="AP635" s="134"/>
      <c r="AQ635" s="134"/>
      <c r="AR635" s="134"/>
    </row>
    <row r="636" ht="12.75" customHeight="1">
      <c r="A636" s="134"/>
      <c r="B636" s="134"/>
      <c r="C636" s="134"/>
      <c r="D636" s="134"/>
      <c r="E636" s="134"/>
      <c r="F636" s="134"/>
      <c r="G636" s="134"/>
      <c r="H636" s="134"/>
      <c r="I636" s="134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4"/>
      <c r="U636" s="134"/>
      <c r="V636" s="134"/>
      <c r="W636" s="134"/>
      <c r="X636" s="134"/>
      <c r="Y636" s="134"/>
      <c r="Z636" s="134"/>
      <c r="AA636" s="134"/>
      <c r="AB636" s="134"/>
      <c r="AC636" s="134"/>
      <c r="AD636" s="134"/>
      <c r="AE636" s="134"/>
      <c r="AF636" s="134"/>
      <c r="AG636" s="134"/>
      <c r="AH636" s="134"/>
      <c r="AI636" s="134"/>
      <c r="AJ636" s="134"/>
      <c r="AK636" s="134"/>
      <c r="AL636" s="134"/>
      <c r="AM636" s="134"/>
      <c r="AN636" s="134"/>
      <c r="AO636" s="134"/>
      <c r="AP636" s="134"/>
      <c r="AQ636" s="134"/>
      <c r="AR636" s="134"/>
    </row>
    <row r="637" ht="12.75" customHeight="1">
      <c r="A637" s="134"/>
      <c r="B637" s="134"/>
      <c r="C637" s="134"/>
      <c r="D637" s="134"/>
      <c r="E637" s="134"/>
      <c r="F637" s="134"/>
      <c r="G637" s="134"/>
      <c r="H637" s="134"/>
      <c r="I637" s="134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4"/>
      <c r="U637" s="134"/>
      <c r="V637" s="134"/>
      <c r="W637" s="134"/>
      <c r="X637" s="134"/>
      <c r="Y637" s="134"/>
      <c r="Z637" s="134"/>
      <c r="AA637" s="134"/>
      <c r="AB637" s="134"/>
      <c r="AC637" s="134"/>
      <c r="AD637" s="134"/>
      <c r="AE637" s="134"/>
      <c r="AF637" s="134"/>
      <c r="AG637" s="134"/>
      <c r="AH637" s="134"/>
      <c r="AI637" s="134"/>
      <c r="AJ637" s="134"/>
      <c r="AK637" s="134"/>
      <c r="AL637" s="134"/>
      <c r="AM637" s="134"/>
      <c r="AN637" s="134"/>
      <c r="AO637" s="134"/>
      <c r="AP637" s="134"/>
      <c r="AQ637" s="134"/>
      <c r="AR637" s="134"/>
    </row>
    <row r="638" ht="12.75" customHeight="1">
      <c r="A638" s="134"/>
      <c r="B638" s="134"/>
      <c r="C638" s="134"/>
      <c r="D638" s="134"/>
      <c r="E638" s="134"/>
      <c r="F638" s="134"/>
      <c r="G638" s="134"/>
      <c r="H638" s="134"/>
      <c r="I638" s="134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4"/>
      <c r="U638" s="134"/>
      <c r="V638" s="134"/>
      <c r="W638" s="134"/>
      <c r="X638" s="134"/>
      <c r="Y638" s="134"/>
      <c r="Z638" s="134"/>
      <c r="AA638" s="134"/>
      <c r="AB638" s="134"/>
      <c r="AC638" s="134"/>
      <c r="AD638" s="134"/>
      <c r="AE638" s="134"/>
      <c r="AF638" s="134"/>
      <c r="AG638" s="134"/>
      <c r="AH638" s="134"/>
      <c r="AI638" s="134"/>
      <c r="AJ638" s="134"/>
      <c r="AK638" s="134"/>
      <c r="AL638" s="134"/>
      <c r="AM638" s="134"/>
      <c r="AN638" s="134"/>
      <c r="AO638" s="134"/>
      <c r="AP638" s="134"/>
      <c r="AQ638" s="134"/>
      <c r="AR638" s="134"/>
    </row>
    <row r="639" ht="12.75" customHeight="1">
      <c r="A639" s="134"/>
      <c r="B639" s="134"/>
      <c r="C639" s="134"/>
      <c r="D639" s="134"/>
      <c r="E639" s="134"/>
      <c r="F639" s="134"/>
      <c r="G639" s="134"/>
      <c r="H639" s="134"/>
      <c r="I639" s="134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4"/>
      <c r="U639" s="134"/>
      <c r="V639" s="134"/>
      <c r="W639" s="134"/>
      <c r="X639" s="134"/>
      <c r="Y639" s="134"/>
      <c r="Z639" s="134"/>
      <c r="AA639" s="134"/>
      <c r="AB639" s="134"/>
      <c r="AC639" s="134"/>
      <c r="AD639" s="134"/>
      <c r="AE639" s="134"/>
      <c r="AF639" s="134"/>
      <c r="AG639" s="134"/>
      <c r="AH639" s="134"/>
      <c r="AI639" s="134"/>
      <c r="AJ639" s="134"/>
      <c r="AK639" s="134"/>
      <c r="AL639" s="134"/>
      <c r="AM639" s="134"/>
      <c r="AN639" s="134"/>
      <c r="AO639" s="134"/>
      <c r="AP639" s="134"/>
      <c r="AQ639" s="134"/>
      <c r="AR639" s="134"/>
    </row>
    <row r="640" ht="12.75" customHeight="1">
      <c r="A640" s="134"/>
      <c r="B640" s="134"/>
      <c r="C640" s="134"/>
      <c r="D640" s="134"/>
      <c r="E640" s="134"/>
      <c r="F640" s="134"/>
      <c r="G640" s="134"/>
      <c r="H640" s="134"/>
      <c r="I640" s="134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4"/>
      <c r="U640" s="134"/>
      <c r="V640" s="134"/>
      <c r="W640" s="134"/>
      <c r="X640" s="134"/>
      <c r="Y640" s="134"/>
      <c r="Z640" s="134"/>
      <c r="AA640" s="134"/>
      <c r="AB640" s="134"/>
      <c r="AC640" s="134"/>
      <c r="AD640" s="134"/>
      <c r="AE640" s="134"/>
      <c r="AF640" s="134"/>
      <c r="AG640" s="134"/>
      <c r="AH640" s="134"/>
      <c r="AI640" s="134"/>
      <c r="AJ640" s="134"/>
      <c r="AK640" s="134"/>
      <c r="AL640" s="134"/>
      <c r="AM640" s="134"/>
      <c r="AN640" s="134"/>
      <c r="AO640" s="134"/>
      <c r="AP640" s="134"/>
      <c r="AQ640" s="134"/>
      <c r="AR640" s="134"/>
    </row>
    <row r="641" ht="12.75" customHeight="1">
      <c r="A641" s="134"/>
      <c r="B641" s="134"/>
      <c r="C641" s="134"/>
      <c r="D641" s="134"/>
      <c r="E641" s="134"/>
      <c r="F641" s="134"/>
      <c r="G641" s="134"/>
      <c r="H641" s="134"/>
      <c r="I641" s="134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4"/>
      <c r="U641" s="134"/>
      <c r="V641" s="134"/>
      <c r="W641" s="134"/>
      <c r="X641" s="134"/>
      <c r="Y641" s="134"/>
      <c r="Z641" s="134"/>
      <c r="AA641" s="134"/>
      <c r="AB641" s="134"/>
      <c r="AC641" s="134"/>
      <c r="AD641" s="134"/>
      <c r="AE641" s="134"/>
      <c r="AF641" s="134"/>
      <c r="AG641" s="134"/>
      <c r="AH641" s="134"/>
      <c r="AI641" s="134"/>
      <c r="AJ641" s="134"/>
      <c r="AK641" s="134"/>
      <c r="AL641" s="134"/>
      <c r="AM641" s="134"/>
      <c r="AN641" s="134"/>
      <c r="AO641" s="134"/>
      <c r="AP641" s="134"/>
      <c r="AQ641" s="134"/>
      <c r="AR641" s="134"/>
    </row>
    <row r="642" ht="12.75" customHeight="1">
      <c r="A642" s="134"/>
      <c r="B642" s="134"/>
      <c r="C642" s="134"/>
      <c r="D642" s="134"/>
      <c r="E642" s="134"/>
      <c r="F642" s="134"/>
      <c r="G642" s="134"/>
      <c r="H642" s="134"/>
      <c r="I642" s="134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4"/>
      <c r="U642" s="134"/>
      <c r="V642" s="134"/>
      <c r="W642" s="134"/>
      <c r="X642" s="134"/>
      <c r="Y642" s="134"/>
      <c r="Z642" s="134"/>
      <c r="AA642" s="134"/>
      <c r="AB642" s="134"/>
      <c r="AC642" s="134"/>
      <c r="AD642" s="134"/>
      <c r="AE642" s="134"/>
      <c r="AF642" s="134"/>
      <c r="AG642" s="134"/>
      <c r="AH642" s="134"/>
      <c r="AI642" s="134"/>
      <c r="AJ642" s="134"/>
      <c r="AK642" s="134"/>
      <c r="AL642" s="134"/>
      <c r="AM642" s="134"/>
      <c r="AN642" s="134"/>
      <c r="AO642" s="134"/>
      <c r="AP642" s="134"/>
      <c r="AQ642" s="134"/>
      <c r="AR642" s="134"/>
    </row>
    <row r="643" ht="12.75" customHeight="1">
      <c r="A643" s="134"/>
      <c r="B643" s="134"/>
      <c r="C643" s="134"/>
      <c r="D643" s="134"/>
      <c r="E643" s="134"/>
      <c r="F643" s="134"/>
      <c r="G643" s="134"/>
      <c r="H643" s="134"/>
      <c r="I643" s="134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4"/>
      <c r="U643" s="134"/>
      <c r="V643" s="134"/>
      <c r="W643" s="134"/>
      <c r="X643" s="134"/>
      <c r="Y643" s="134"/>
      <c r="Z643" s="134"/>
      <c r="AA643" s="134"/>
      <c r="AB643" s="134"/>
      <c r="AC643" s="134"/>
      <c r="AD643" s="134"/>
      <c r="AE643" s="134"/>
      <c r="AF643" s="134"/>
      <c r="AG643" s="134"/>
      <c r="AH643" s="134"/>
      <c r="AI643" s="134"/>
      <c r="AJ643" s="134"/>
      <c r="AK643" s="134"/>
      <c r="AL643" s="134"/>
      <c r="AM643" s="134"/>
      <c r="AN643" s="134"/>
      <c r="AO643" s="134"/>
      <c r="AP643" s="134"/>
      <c r="AQ643" s="134"/>
      <c r="AR643" s="134"/>
    </row>
    <row r="644" ht="12.75" customHeight="1">
      <c r="A644" s="134"/>
      <c r="B644" s="134"/>
      <c r="C644" s="134"/>
      <c r="D644" s="134"/>
      <c r="E644" s="134"/>
      <c r="F644" s="134"/>
      <c r="G644" s="134"/>
      <c r="H644" s="134"/>
      <c r="I644" s="134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4"/>
      <c r="U644" s="134"/>
      <c r="V644" s="134"/>
      <c r="W644" s="134"/>
      <c r="X644" s="134"/>
      <c r="Y644" s="134"/>
      <c r="Z644" s="134"/>
      <c r="AA644" s="134"/>
      <c r="AB644" s="134"/>
      <c r="AC644" s="134"/>
      <c r="AD644" s="134"/>
      <c r="AE644" s="134"/>
      <c r="AF644" s="134"/>
      <c r="AG644" s="134"/>
      <c r="AH644" s="134"/>
      <c r="AI644" s="134"/>
      <c r="AJ644" s="134"/>
      <c r="AK644" s="134"/>
      <c r="AL644" s="134"/>
      <c r="AM644" s="134"/>
      <c r="AN644" s="134"/>
      <c r="AO644" s="134"/>
      <c r="AP644" s="134"/>
      <c r="AQ644" s="134"/>
      <c r="AR644" s="134"/>
    </row>
    <row r="645" ht="12.75" customHeight="1">
      <c r="A645" s="134"/>
      <c r="B645" s="134"/>
      <c r="C645" s="134"/>
      <c r="D645" s="134"/>
      <c r="E645" s="134"/>
      <c r="F645" s="134"/>
      <c r="G645" s="134"/>
      <c r="H645" s="134"/>
      <c r="I645" s="134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4"/>
      <c r="U645" s="134"/>
      <c r="V645" s="134"/>
      <c r="W645" s="134"/>
      <c r="X645" s="134"/>
      <c r="Y645" s="134"/>
      <c r="Z645" s="134"/>
      <c r="AA645" s="134"/>
      <c r="AB645" s="134"/>
      <c r="AC645" s="134"/>
      <c r="AD645" s="134"/>
      <c r="AE645" s="134"/>
      <c r="AF645" s="134"/>
      <c r="AG645" s="134"/>
      <c r="AH645" s="134"/>
      <c r="AI645" s="134"/>
      <c r="AJ645" s="134"/>
      <c r="AK645" s="134"/>
      <c r="AL645" s="134"/>
      <c r="AM645" s="134"/>
      <c r="AN645" s="134"/>
      <c r="AO645" s="134"/>
      <c r="AP645" s="134"/>
      <c r="AQ645" s="134"/>
      <c r="AR645" s="134"/>
    </row>
    <row r="646" ht="12.75" customHeight="1">
      <c r="A646" s="134"/>
      <c r="B646" s="134"/>
      <c r="C646" s="134"/>
      <c r="D646" s="134"/>
      <c r="E646" s="134"/>
      <c r="F646" s="134"/>
      <c r="G646" s="134"/>
      <c r="H646" s="134"/>
      <c r="I646" s="134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4"/>
      <c r="U646" s="134"/>
      <c r="V646" s="134"/>
      <c r="W646" s="134"/>
      <c r="X646" s="134"/>
      <c r="Y646" s="134"/>
      <c r="Z646" s="134"/>
      <c r="AA646" s="134"/>
      <c r="AB646" s="134"/>
      <c r="AC646" s="134"/>
      <c r="AD646" s="134"/>
      <c r="AE646" s="134"/>
      <c r="AF646" s="134"/>
      <c r="AG646" s="134"/>
      <c r="AH646" s="134"/>
      <c r="AI646" s="134"/>
      <c r="AJ646" s="134"/>
      <c r="AK646" s="134"/>
      <c r="AL646" s="134"/>
      <c r="AM646" s="134"/>
      <c r="AN646" s="134"/>
      <c r="AO646" s="134"/>
      <c r="AP646" s="134"/>
      <c r="AQ646" s="134"/>
      <c r="AR646" s="134"/>
    </row>
    <row r="647" ht="12.75" customHeight="1">
      <c r="A647" s="134"/>
      <c r="B647" s="134"/>
      <c r="C647" s="134"/>
      <c r="D647" s="134"/>
      <c r="E647" s="134"/>
      <c r="F647" s="134"/>
      <c r="G647" s="134"/>
      <c r="H647" s="134"/>
      <c r="I647" s="134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4"/>
      <c r="U647" s="134"/>
      <c r="V647" s="134"/>
      <c r="W647" s="134"/>
      <c r="X647" s="134"/>
      <c r="Y647" s="134"/>
      <c r="Z647" s="134"/>
      <c r="AA647" s="134"/>
      <c r="AB647" s="134"/>
      <c r="AC647" s="134"/>
      <c r="AD647" s="134"/>
      <c r="AE647" s="134"/>
      <c r="AF647" s="134"/>
      <c r="AG647" s="134"/>
      <c r="AH647" s="134"/>
      <c r="AI647" s="134"/>
      <c r="AJ647" s="134"/>
      <c r="AK647" s="134"/>
      <c r="AL647" s="134"/>
      <c r="AM647" s="134"/>
      <c r="AN647" s="134"/>
      <c r="AO647" s="134"/>
      <c r="AP647" s="134"/>
      <c r="AQ647" s="134"/>
      <c r="AR647" s="134"/>
    </row>
    <row r="648" ht="12.75" customHeight="1">
      <c r="A648" s="134"/>
      <c r="B648" s="134"/>
      <c r="C648" s="134"/>
      <c r="D648" s="134"/>
      <c r="E648" s="134"/>
      <c r="F648" s="134"/>
      <c r="G648" s="134"/>
      <c r="H648" s="134"/>
      <c r="I648" s="134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4"/>
      <c r="U648" s="134"/>
      <c r="V648" s="134"/>
      <c r="W648" s="134"/>
      <c r="X648" s="134"/>
      <c r="Y648" s="134"/>
      <c r="Z648" s="134"/>
      <c r="AA648" s="134"/>
      <c r="AB648" s="134"/>
      <c r="AC648" s="134"/>
      <c r="AD648" s="134"/>
      <c r="AE648" s="134"/>
      <c r="AF648" s="134"/>
      <c r="AG648" s="134"/>
      <c r="AH648" s="134"/>
      <c r="AI648" s="134"/>
      <c r="AJ648" s="134"/>
      <c r="AK648" s="134"/>
      <c r="AL648" s="134"/>
      <c r="AM648" s="134"/>
      <c r="AN648" s="134"/>
      <c r="AO648" s="134"/>
      <c r="AP648" s="134"/>
      <c r="AQ648" s="134"/>
      <c r="AR648" s="134"/>
    </row>
    <row r="649" ht="12.75" customHeight="1">
      <c r="A649" s="134"/>
      <c r="B649" s="134"/>
      <c r="C649" s="134"/>
      <c r="D649" s="134"/>
      <c r="E649" s="134"/>
      <c r="F649" s="134"/>
      <c r="G649" s="134"/>
      <c r="H649" s="134"/>
      <c r="I649" s="134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4"/>
      <c r="U649" s="134"/>
      <c r="V649" s="134"/>
      <c r="W649" s="134"/>
      <c r="X649" s="134"/>
      <c r="Y649" s="134"/>
      <c r="Z649" s="134"/>
      <c r="AA649" s="134"/>
      <c r="AB649" s="134"/>
      <c r="AC649" s="134"/>
      <c r="AD649" s="134"/>
      <c r="AE649" s="134"/>
      <c r="AF649" s="134"/>
      <c r="AG649" s="134"/>
      <c r="AH649" s="134"/>
      <c r="AI649" s="134"/>
      <c r="AJ649" s="134"/>
      <c r="AK649" s="134"/>
      <c r="AL649" s="134"/>
      <c r="AM649" s="134"/>
      <c r="AN649" s="134"/>
      <c r="AO649" s="134"/>
      <c r="AP649" s="134"/>
      <c r="AQ649" s="134"/>
      <c r="AR649" s="134"/>
    </row>
    <row r="650" ht="12.75" customHeight="1">
      <c r="A650" s="134"/>
      <c r="B650" s="134"/>
      <c r="C650" s="134"/>
      <c r="D650" s="134"/>
      <c r="E650" s="134"/>
      <c r="F650" s="134"/>
      <c r="G650" s="134"/>
      <c r="H650" s="134"/>
      <c r="I650" s="134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4"/>
      <c r="U650" s="134"/>
      <c r="V650" s="134"/>
      <c r="W650" s="134"/>
      <c r="X650" s="134"/>
      <c r="Y650" s="134"/>
      <c r="Z650" s="134"/>
      <c r="AA650" s="134"/>
      <c r="AB650" s="134"/>
      <c r="AC650" s="134"/>
      <c r="AD650" s="134"/>
      <c r="AE650" s="134"/>
      <c r="AF650" s="134"/>
      <c r="AG650" s="134"/>
      <c r="AH650" s="134"/>
      <c r="AI650" s="134"/>
      <c r="AJ650" s="134"/>
      <c r="AK650" s="134"/>
      <c r="AL650" s="134"/>
      <c r="AM650" s="134"/>
      <c r="AN650" s="134"/>
      <c r="AO650" s="134"/>
      <c r="AP650" s="134"/>
      <c r="AQ650" s="134"/>
      <c r="AR650" s="134"/>
    </row>
    <row r="651" ht="12.75" customHeight="1">
      <c r="A651" s="134"/>
      <c r="B651" s="134"/>
      <c r="C651" s="134"/>
      <c r="D651" s="134"/>
      <c r="E651" s="134"/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4"/>
      <c r="U651" s="134"/>
      <c r="V651" s="134"/>
      <c r="W651" s="134"/>
      <c r="X651" s="134"/>
      <c r="Y651" s="134"/>
      <c r="Z651" s="134"/>
      <c r="AA651" s="134"/>
      <c r="AB651" s="134"/>
      <c r="AC651" s="134"/>
      <c r="AD651" s="134"/>
      <c r="AE651" s="134"/>
      <c r="AF651" s="134"/>
      <c r="AG651" s="134"/>
      <c r="AH651" s="134"/>
      <c r="AI651" s="134"/>
      <c r="AJ651" s="134"/>
      <c r="AK651" s="134"/>
      <c r="AL651" s="134"/>
      <c r="AM651" s="134"/>
      <c r="AN651" s="134"/>
      <c r="AO651" s="134"/>
      <c r="AP651" s="134"/>
      <c r="AQ651" s="134"/>
      <c r="AR651" s="134"/>
    </row>
    <row r="652" ht="12.75" customHeight="1">
      <c r="A652" s="134"/>
      <c r="B652" s="134"/>
      <c r="C652" s="134"/>
      <c r="D652" s="134"/>
      <c r="E652" s="134"/>
      <c r="F652" s="134"/>
      <c r="G652" s="134"/>
      <c r="H652" s="134"/>
      <c r="I652" s="134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4"/>
      <c r="U652" s="134"/>
      <c r="V652" s="134"/>
      <c r="W652" s="134"/>
      <c r="X652" s="134"/>
      <c r="Y652" s="134"/>
      <c r="Z652" s="134"/>
      <c r="AA652" s="134"/>
      <c r="AB652" s="134"/>
      <c r="AC652" s="134"/>
      <c r="AD652" s="134"/>
      <c r="AE652" s="134"/>
      <c r="AF652" s="134"/>
      <c r="AG652" s="134"/>
      <c r="AH652" s="134"/>
      <c r="AI652" s="134"/>
      <c r="AJ652" s="134"/>
      <c r="AK652" s="134"/>
      <c r="AL652" s="134"/>
      <c r="AM652" s="134"/>
      <c r="AN652" s="134"/>
      <c r="AO652" s="134"/>
      <c r="AP652" s="134"/>
      <c r="AQ652" s="134"/>
      <c r="AR652" s="134"/>
    </row>
    <row r="653" ht="12.75" customHeight="1">
      <c r="A653" s="134"/>
      <c r="B653" s="134"/>
      <c r="C653" s="134"/>
      <c r="D653" s="134"/>
      <c r="E653" s="134"/>
      <c r="F653" s="134"/>
      <c r="G653" s="134"/>
      <c r="H653" s="134"/>
      <c r="I653" s="134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4"/>
      <c r="U653" s="134"/>
      <c r="V653" s="134"/>
      <c r="W653" s="134"/>
      <c r="X653" s="134"/>
      <c r="Y653" s="134"/>
      <c r="Z653" s="134"/>
      <c r="AA653" s="134"/>
      <c r="AB653" s="134"/>
      <c r="AC653" s="134"/>
      <c r="AD653" s="134"/>
      <c r="AE653" s="134"/>
      <c r="AF653" s="134"/>
      <c r="AG653" s="134"/>
      <c r="AH653" s="134"/>
      <c r="AI653" s="134"/>
      <c r="AJ653" s="134"/>
      <c r="AK653" s="134"/>
      <c r="AL653" s="134"/>
      <c r="AM653" s="134"/>
      <c r="AN653" s="134"/>
      <c r="AO653" s="134"/>
      <c r="AP653" s="134"/>
      <c r="AQ653" s="134"/>
      <c r="AR653" s="134"/>
    </row>
    <row r="654" ht="12.75" customHeight="1">
      <c r="A654" s="134"/>
      <c r="B654" s="134"/>
      <c r="C654" s="134"/>
      <c r="D654" s="134"/>
      <c r="E654" s="134"/>
      <c r="F654" s="134"/>
      <c r="G654" s="134"/>
      <c r="H654" s="134"/>
      <c r="I654" s="134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4"/>
      <c r="U654" s="134"/>
      <c r="V654" s="134"/>
      <c r="W654" s="134"/>
      <c r="X654" s="134"/>
      <c r="Y654" s="134"/>
      <c r="Z654" s="134"/>
      <c r="AA654" s="134"/>
      <c r="AB654" s="134"/>
      <c r="AC654" s="134"/>
      <c r="AD654" s="134"/>
      <c r="AE654" s="134"/>
      <c r="AF654" s="134"/>
      <c r="AG654" s="134"/>
      <c r="AH654" s="134"/>
      <c r="AI654" s="134"/>
      <c r="AJ654" s="134"/>
      <c r="AK654" s="134"/>
      <c r="AL654" s="134"/>
      <c r="AM654" s="134"/>
      <c r="AN654" s="134"/>
      <c r="AO654" s="134"/>
      <c r="AP654" s="134"/>
      <c r="AQ654" s="134"/>
      <c r="AR654" s="134"/>
    </row>
    <row r="655" ht="12.75" customHeight="1">
      <c r="A655" s="134"/>
      <c r="B655" s="134"/>
      <c r="C655" s="134"/>
      <c r="D655" s="134"/>
      <c r="E655" s="134"/>
      <c r="F655" s="134"/>
      <c r="G655" s="134"/>
      <c r="H655" s="134"/>
      <c r="I655" s="134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4"/>
      <c r="U655" s="134"/>
      <c r="V655" s="134"/>
      <c r="W655" s="134"/>
      <c r="X655" s="134"/>
      <c r="Y655" s="134"/>
      <c r="Z655" s="134"/>
      <c r="AA655" s="134"/>
      <c r="AB655" s="134"/>
      <c r="AC655" s="134"/>
      <c r="AD655" s="134"/>
      <c r="AE655" s="134"/>
      <c r="AF655" s="134"/>
      <c r="AG655" s="134"/>
      <c r="AH655" s="134"/>
      <c r="AI655" s="134"/>
      <c r="AJ655" s="134"/>
      <c r="AK655" s="134"/>
      <c r="AL655" s="134"/>
      <c r="AM655" s="134"/>
      <c r="AN655" s="134"/>
      <c r="AO655" s="134"/>
      <c r="AP655" s="134"/>
      <c r="AQ655" s="134"/>
      <c r="AR655" s="134"/>
    </row>
    <row r="656" ht="12.75" customHeight="1">
      <c r="A656" s="134"/>
      <c r="B656" s="134"/>
      <c r="C656" s="134"/>
      <c r="D656" s="134"/>
      <c r="E656" s="134"/>
      <c r="F656" s="134"/>
      <c r="G656" s="134"/>
      <c r="H656" s="134"/>
      <c r="I656" s="134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4"/>
      <c r="U656" s="134"/>
      <c r="V656" s="134"/>
      <c r="W656" s="134"/>
      <c r="X656" s="134"/>
      <c r="Y656" s="134"/>
      <c r="Z656" s="134"/>
      <c r="AA656" s="134"/>
      <c r="AB656" s="134"/>
      <c r="AC656" s="134"/>
      <c r="AD656" s="134"/>
      <c r="AE656" s="134"/>
      <c r="AF656" s="134"/>
      <c r="AG656" s="134"/>
      <c r="AH656" s="134"/>
      <c r="AI656" s="134"/>
      <c r="AJ656" s="134"/>
      <c r="AK656" s="134"/>
      <c r="AL656" s="134"/>
      <c r="AM656" s="134"/>
      <c r="AN656" s="134"/>
      <c r="AO656" s="134"/>
      <c r="AP656" s="134"/>
      <c r="AQ656" s="134"/>
      <c r="AR656" s="134"/>
    </row>
    <row r="657" ht="12.75" customHeight="1">
      <c r="A657" s="134"/>
      <c r="B657" s="134"/>
      <c r="C657" s="134"/>
      <c r="D657" s="134"/>
      <c r="E657" s="134"/>
      <c r="F657" s="134"/>
      <c r="G657" s="134"/>
      <c r="H657" s="134"/>
      <c r="I657" s="134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4"/>
      <c r="U657" s="134"/>
      <c r="V657" s="134"/>
      <c r="W657" s="134"/>
      <c r="X657" s="134"/>
      <c r="Y657" s="134"/>
      <c r="Z657" s="134"/>
      <c r="AA657" s="134"/>
      <c r="AB657" s="134"/>
      <c r="AC657" s="134"/>
      <c r="AD657" s="134"/>
      <c r="AE657" s="134"/>
      <c r="AF657" s="134"/>
      <c r="AG657" s="134"/>
      <c r="AH657" s="134"/>
      <c r="AI657" s="134"/>
      <c r="AJ657" s="134"/>
      <c r="AK657" s="134"/>
      <c r="AL657" s="134"/>
      <c r="AM657" s="134"/>
      <c r="AN657" s="134"/>
      <c r="AO657" s="134"/>
      <c r="AP657" s="134"/>
      <c r="AQ657" s="134"/>
      <c r="AR657" s="134"/>
    </row>
    <row r="658" ht="12.75" customHeight="1">
      <c r="A658" s="134"/>
      <c r="B658" s="134"/>
      <c r="C658" s="134"/>
      <c r="D658" s="134"/>
      <c r="E658" s="134"/>
      <c r="F658" s="134"/>
      <c r="G658" s="134"/>
      <c r="H658" s="134"/>
      <c r="I658" s="134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4"/>
      <c r="U658" s="134"/>
      <c r="V658" s="134"/>
      <c r="W658" s="134"/>
      <c r="X658" s="134"/>
      <c r="Y658" s="134"/>
      <c r="Z658" s="134"/>
      <c r="AA658" s="134"/>
      <c r="AB658" s="134"/>
      <c r="AC658" s="134"/>
      <c r="AD658" s="134"/>
      <c r="AE658" s="134"/>
      <c r="AF658" s="134"/>
      <c r="AG658" s="134"/>
      <c r="AH658" s="134"/>
      <c r="AI658" s="134"/>
      <c r="AJ658" s="134"/>
      <c r="AK658" s="134"/>
      <c r="AL658" s="134"/>
      <c r="AM658" s="134"/>
      <c r="AN658" s="134"/>
      <c r="AO658" s="134"/>
      <c r="AP658" s="134"/>
      <c r="AQ658" s="134"/>
      <c r="AR658" s="134"/>
    </row>
    <row r="659" ht="12.75" customHeight="1">
      <c r="A659" s="134"/>
      <c r="B659" s="134"/>
      <c r="C659" s="134"/>
      <c r="D659" s="134"/>
      <c r="E659" s="134"/>
      <c r="F659" s="134"/>
      <c r="G659" s="134"/>
      <c r="H659" s="134"/>
      <c r="I659" s="134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4"/>
      <c r="U659" s="134"/>
      <c r="V659" s="134"/>
      <c r="W659" s="134"/>
      <c r="X659" s="134"/>
      <c r="Y659" s="134"/>
      <c r="Z659" s="134"/>
      <c r="AA659" s="134"/>
      <c r="AB659" s="134"/>
      <c r="AC659" s="134"/>
      <c r="AD659" s="134"/>
      <c r="AE659" s="134"/>
      <c r="AF659" s="134"/>
      <c r="AG659" s="134"/>
      <c r="AH659" s="134"/>
      <c r="AI659" s="134"/>
      <c r="AJ659" s="134"/>
      <c r="AK659" s="134"/>
      <c r="AL659" s="134"/>
      <c r="AM659" s="134"/>
      <c r="AN659" s="134"/>
      <c r="AO659" s="134"/>
      <c r="AP659" s="134"/>
      <c r="AQ659" s="134"/>
      <c r="AR659" s="134"/>
    </row>
    <row r="660" ht="12.75" customHeight="1">
      <c r="A660" s="134"/>
      <c r="B660" s="134"/>
      <c r="C660" s="134"/>
      <c r="D660" s="134"/>
      <c r="E660" s="134"/>
      <c r="F660" s="134"/>
      <c r="G660" s="134"/>
      <c r="H660" s="134"/>
      <c r="I660" s="134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4"/>
      <c r="U660" s="134"/>
      <c r="V660" s="134"/>
      <c r="W660" s="134"/>
      <c r="X660" s="134"/>
      <c r="Y660" s="134"/>
      <c r="Z660" s="134"/>
      <c r="AA660" s="134"/>
      <c r="AB660" s="134"/>
      <c r="AC660" s="134"/>
      <c r="AD660" s="134"/>
      <c r="AE660" s="134"/>
      <c r="AF660" s="134"/>
      <c r="AG660" s="134"/>
      <c r="AH660" s="134"/>
      <c r="AI660" s="134"/>
      <c r="AJ660" s="134"/>
      <c r="AK660" s="134"/>
      <c r="AL660" s="134"/>
      <c r="AM660" s="134"/>
      <c r="AN660" s="134"/>
      <c r="AO660" s="134"/>
      <c r="AP660" s="134"/>
      <c r="AQ660" s="134"/>
      <c r="AR660" s="134"/>
    </row>
    <row r="661" ht="12.75" customHeight="1">
      <c r="A661" s="134"/>
      <c r="B661" s="134"/>
      <c r="C661" s="134"/>
      <c r="D661" s="134"/>
      <c r="E661" s="134"/>
      <c r="F661" s="134"/>
      <c r="G661" s="134"/>
      <c r="H661" s="134"/>
      <c r="I661" s="134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4"/>
      <c r="U661" s="134"/>
      <c r="V661" s="134"/>
      <c r="W661" s="134"/>
      <c r="X661" s="134"/>
      <c r="Y661" s="134"/>
      <c r="Z661" s="134"/>
      <c r="AA661" s="134"/>
      <c r="AB661" s="134"/>
      <c r="AC661" s="134"/>
      <c r="AD661" s="134"/>
      <c r="AE661" s="134"/>
      <c r="AF661" s="134"/>
      <c r="AG661" s="134"/>
      <c r="AH661" s="134"/>
      <c r="AI661" s="134"/>
      <c r="AJ661" s="134"/>
      <c r="AK661" s="134"/>
      <c r="AL661" s="134"/>
      <c r="AM661" s="134"/>
      <c r="AN661" s="134"/>
      <c r="AO661" s="134"/>
      <c r="AP661" s="134"/>
      <c r="AQ661" s="134"/>
      <c r="AR661" s="134"/>
    </row>
    <row r="662" ht="12.75" customHeight="1">
      <c r="A662" s="134"/>
      <c r="B662" s="134"/>
      <c r="C662" s="134"/>
      <c r="D662" s="134"/>
      <c r="E662" s="134"/>
      <c r="F662" s="134"/>
      <c r="G662" s="134"/>
      <c r="H662" s="134"/>
      <c r="I662" s="134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4"/>
      <c r="U662" s="134"/>
      <c r="V662" s="134"/>
      <c r="W662" s="134"/>
      <c r="X662" s="134"/>
      <c r="Y662" s="134"/>
      <c r="Z662" s="134"/>
      <c r="AA662" s="134"/>
      <c r="AB662" s="134"/>
      <c r="AC662" s="134"/>
      <c r="AD662" s="134"/>
      <c r="AE662" s="134"/>
      <c r="AF662" s="134"/>
      <c r="AG662" s="134"/>
      <c r="AH662" s="134"/>
      <c r="AI662" s="134"/>
      <c r="AJ662" s="134"/>
      <c r="AK662" s="134"/>
      <c r="AL662" s="134"/>
      <c r="AM662" s="134"/>
      <c r="AN662" s="134"/>
      <c r="AO662" s="134"/>
      <c r="AP662" s="134"/>
      <c r="AQ662" s="134"/>
      <c r="AR662" s="134"/>
    </row>
    <row r="663" ht="12.75" customHeight="1">
      <c r="A663" s="134"/>
      <c r="B663" s="134"/>
      <c r="C663" s="134"/>
      <c r="D663" s="134"/>
      <c r="E663" s="134"/>
      <c r="F663" s="134"/>
      <c r="G663" s="134"/>
      <c r="H663" s="134"/>
      <c r="I663" s="134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4"/>
      <c r="U663" s="134"/>
      <c r="V663" s="134"/>
      <c r="W663" s="134"/>
      <c r="X663" s="134"/>
      <c r="Y663" s="134"/>
      <c r="Z663" s="134"/>
      <c r="AA663" s="134"/>
      <c r="AB663" s="134"/>
      <c r="AC663" s="134"/>
      <c r="AD663" s="134"/>
      <c r="AE663" s="134"/>
      <c r="AF663" s="134"/>
      <c r="AG663" s="134"/>
      <c r="AH663" s="134"/>
      <c r="AI663" s="134"/>
      <c r="AJ663" s="134"/>
      <c r="AK663" s="134"/>
      <c r="AL663" s="134"/>
      <c r="AM663" s="134"/>
      <c r="AN663" s="134"/>
      <c r="AO663" s="134"/>
      <c r="AP663" s="134"/>
      <c r="AQ663" s="134"/>
      <c r="AR663" s="134"/>
    </row>
    <row r="664" ht="12.75" customHeight="1">
      <c r="A664" s="134"/>
      <c r="B664" s="134"/>
      <c r="C664" s="134"/>
      <c r="D664" s="134"/>
      <c r="E664" s="134"/>
      <c r="F664" s="134"/>
      <c r="G664" s="134"/>
      <c r="H664" s="134"/>
      <c r="I664" s="134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4"/>
      <c r="U664" s="134"/>
      <c r="V664" s="134"/>
      <c r="W664" s="134"/>
      <c r="X664" s="134"/>
      <c r="Y664" s="134"/>
      <c r="Z664" s="134"/>
      <c r="AA664" s="134"/>
      <c r="AB664" s="134"/>
      <c r="AC664" s="134"/>
      <c r="AD664" s="134"/>
      <c r="AE664" s="134"/>
      <c r="AF664" s="134"/>
      <c r="AG664" s="134"/>
      <c r="AH664" s="134"/>
      <c r="AI664" s="134"/>
      <c r="AJ664" s="134"/>
      <c r="AK664" s="134"/>
      <c r="AL664" s="134"/>
      <c r="AM664" s="134"/>
      <c r="AN664" s="134"/>
      <c r="AO664" s="134"/>
      <c r="AP664" s="134"/>
      <c r="AQ664" s="134"/>
      <c r="AR664" s="134"/>
    </row>
    <row r="665" ht="12.75" customHeight="1">
      <c r="A665" s="134"/>
      <c r="B665" s="134"/>
      <c r="C665" s="134"/>
      <c r="D665" s="134"/>
      <c r="E665" s="134"/>
      <c r="F665" s="134"/>
      <c r="G665" s="134"/>
      <c r="H665" s="134"/>
      <c r="I665" s="134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4"/>
      <c r="U665" s="134"/>
      <c r="V665" s="134"/>
      <c r="W665" s="134"/>
      <c r="X665" s="134"/>
      <c r="Y665" s="134"/>
      <c r="Z665" s="134"/>
      <c r="AA665" s="134"/>
      <c r="AB665" s="134"/>
      <c r="AC665" s="134"/>
      <c r="AD665" s="134"/>
      <c r="AE665" s="134"/>
      <c r="AF665" s="134"/>
      <c r="AG665" s="134"/>
      <c r="AH665" s="134"/>
      <c r="AI665" s="134"/>
      <c r="AJ665" s="134"/>
      <c r="AK665" s="134"/>
      <c r="AL665" s="134"/>
      <c r="AM665" s="134"/>
      <c r="AN665" s="134"/>
      <c r="AO665" s="134"/>
      <c r="AP665" s="134"/>
      <c r="AQ665" s="134"/>
      <c r="AR665" s="134"/>
    </row>
    <row r="666" ht="12.75" customHeight="1">
      <c r="A666" s="134"/>
      <c r="B666" s="134"/>
      <c r="C666" s="134"/>
      <c r="D666" s="134"/>
      <c r="E666" s="134"/>
      <c r="F666" s="134"/>
      <c r="G666" s="134"/>
      <c r="H666" s="134"/>
      <c r="I666" s="134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4"/>
      <c r="U666" s="134"/>
      <c r="V666" s="134"/>
      <c r="W666" s="134"/>
      <c r="X666" s="134"/>
      <c r="Y666" s="134"/>
      <c r="Z666" s="134"/>
      <c r="AA666" s="134"/>
      <c r="AB666" s="134"/>
      <c r="AC666" s="134"/>
      <c r="AD666" s="134"/>
      <c r="AE666" s="134"/>
      <c r="AF666" s="134"/>
      <c r="AG666" s="134"/>
      <c r="AH666" s="134"/>
      <c r="AI666" s="134"/>
      <c r="AJ666" s="134"/>
      <c r="AK666" s="134"/>
      <c r="AL666" s="134"/>
      <c r="AM666" s="134"/>
      <c r="AN666" s="134"/>
      <c r="AO666" s="134"/>
      <c r="AP666" s="134"/>
      <c r="AQ666" s="134"/>
      <c r="AR666" s="134"/>
    </row>
    <row r="667" ht="12.75" customHeight="1">
      <c r="A667" s="134"/>
      <c r="B667" s="134"/>
      <c r="C667" s="134"/>
      <c r="D667" s="134"/>
      <c r="E667" s="134"/>
      <c r="F667" s="134"/>
      <c r="G667" s="134"/>
      <c r="H667" s="134"/>
      <c r="I667" s="134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4"/>
      <c r="U667" s="134"/>
      <c r="V667" s="134"/>
      <c r="W667" s="134"/>
      <c r="X667" s="134"/>
      <c r="Y667" s="134"/>
      <c r="Z667" s="134"/>
      <c r="AA667" s="134"/>
      <c r="AB667" s="134"/>
      <c r="AC667" s="134"/>
      <c r="AD667" s="134"/>
      <c r="AE667" s="134"/>
      <c r="AF667" s="134"/>
      <c r="AG667" s="134"/>
      <c r="AH667" s="134"/>
      <c r="AI667" s="134"/>
      <c r="AJ667" s="134"/>
      <c r="AK667" s="134"/>
      <c r="AL667" s="134"/>
      <c r="AM667" s="134"/>
      <c r="AN667" s="134"/>
      <c r="AO667" s="134"/>
      <c r="AP667" s="134"/>
      <c r="AQ667" s="134"/>
      <c r="AR667" s="134"/>
    </row>
    <row r="668" ht="12.75" customHeight="1">
      <c r="A668" s="134"/>
      <c r="B668" s="134"/>
      <c r="C668" s="134"/>
      <c r="D668" s="134"/>
      <c r="E668" s="134"/>
      <c r="F668" s="134"/>
      <c r="G668" s="134"/>
      <c r="H668" s="134"/>
      <c r="I668" s="134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4"/>
      <c r="U668" s="134"/>
      <c r="V668" s="134"/>
      <c r="W668" s="134"/>
      <c r="X668" s="134"/>
      <c r="Y668" s="134"/>
      <c r="Z668" s="134"/>
      <c r="AA668" s="134"/>
      <c r="AB668" s="134"/>
      <c r="AC668" s="134"/>
      <c r="AD668" s="134"/>
      <c r="AE668" s="134"/>
      <c r="AF668" s="134"/>
      <c r="AG668" s="134"/>
      <c r="AH668" s="134"/>
      <c r="AI668" s="134"/>
      <c r="AJ668" s="134"/>
      <c r="AK668" s="134"/>
      <c r="AL668" s="134"/>
      <c r="AM668" s="134"/>
      <c r="AN668" s="134"/>
      <c r="AO668" s="134"/>
      <c r="AP668" s="134"/>
      <c r="AQ668" s="134"/>
      <c r="AR668" s="134"/>
    </row>
    <row r="669" ht="12.75" customHeight="1">
      <c r="A669" s="134"/>
      <c r="B669" s="134"/>
      <c r="C669" s="134"/>
      <c r="D669" s="134"/>
      <c r="E669" s="134"/>
      <c r="F669" s="134"/>
      <c r="G669" s="134"/>
      <c r="H669" s="134"/>
      <c r="I669" s="134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4"/>
      <c r="U669" s="134"/>
      <c r="V669" s="134"/>
      <c r="W669" s="134"/>
      <c r="X669" s="134"/>
      <c r="Y669" s="134"/>
      <c r="Z669" s="134"/>
      <c r="AA669" s="134"/>
      <c r="AB669" s="134"/>
      <c r="AC669" s="134"/>
      <c r="AD669" s="134"/>
      <c r="AE669" s="134"/>
      <c r="AF669" s="134"/>
      <c r="AG669" s="134"/>
      <c r="AH669" s="134"/>
      <c r="AI669" s="134"/>
      <c r="AJ669" s="134"/>
      <c r="AK669" s="134"/>
      <c r="AL669" s="134"/>
      <c r="AM669" s="134"/>
      <c r="AN669" s="134"/>
      <c r="AO669" s="134"/>
      <c r="AP669" s="134"/>
      <c r="AQ669" s="134"/>
      <c r="AR669" s="134"/>
    </row>
    <row r="670" ht="12.75" customHeight="1">
      <c r="A670" s="134"/>
      <c r="B670" s="134"/>
      <c r="C670" s="134"/>
      <c r="D670" s="134"/>
      <c r="E670" s="134"/>
      <c r="F670" s="134"/>
      <c r="G670" s="134"/>
      <c r="H670" s="134"/>
      <c r="I670" s="134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4"/>
      <c r="U670" s="134"/>
      <c r="V670" s="134"/>
      <c r="W670" s="134"/>
      <c r="X670" s="134"/>
      <c r="Y670" s="134"/>
      <c r="Z670" s="134"/>
      <c r="AA670" s="134"/>
      <c r="AB670" s="134"/>
      <c r="AC670" s="134"/>
      <c r="AD670" s="134"/>
      <c r="AE670" s="134"/>
      <c r="AF670" s="134"/>
      <c r="AG670" s="134"/>
      <c r="AH670" s="134"/>
      <c r="AI670" s="134"/>
      <c r="AJ670" s="134"/>
      <c r="AK670" s="134"/>
      <c r="AL670" s="134"/>
      <c r="AM670" s="134"/>
      <c r="AN670" s="134"/>
      <c r="AO670" s="134"/>
      <c r="AP670" s="134"/>
      <c r="AQ670" s="134"/>
      <c r="AR670" s="134"/>
    </row>
    <row r="671" ht="12.75" customHeight="1">
      <c r="A671" s="134"/>
      <c r="B671" s="134"/>
      <c r="C671" s="134"/>
      <c r="D671" s="134"/>
      <c r="E671" s="134"/>
      <c r="F671" s="134"/>
      <c r="G671" s="134"/>
      <c r="H671" s="134"/>
      <c r="I671" s="134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4"/>
      <c r="U671" s="134"/>
      <c r="V671" s="134"/>
      <c r="W671" s="134"/>
      <c r="X671" s="134"/>
      <c r="Y671" s="134"/>
      <c r="Z671" s="134"/>
      <c r="AA671" s="134"/>
      <c r="AB671" s="134"/>
      <c r="AC671" s="134"/>
      <c r="AD671" s="134"/>
      <c r="AE671" s="134"/>
      <c r="AF671" s="134"/>
      <c r="AG671" s="134"/>
      <c r="AH671" s="134"/>
      <c r="AI671" s="134"/>
      <c r="AJ671" s="134"/>
      <c r="AK671" s="134"/>
      <c r="AL671" s="134"/>
      <c r="AM671" s="134"/>
      <c r="AN671" s="134"/>
      <c r="AO671" s="134"/>
      <c r="AP671" s="134"/>
      <c r="AQ671" s="134"/>
      <c r="AR671" s="134"/>
    </row>
    <row r="672" ht="12.75" customHeight="1">
      <c r="A672" s="134"/>
      <c r="B672" s="134"/>
      <c r="C672" s="134"/>
      <c r="D672" s="134"/>
      <c r="E672" s="134"/>
      <c r="F672" s="134"/>
      <c r="G672" s="134"/>
      <c r="H672" s="134"/>
      <c r="I672" s="134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4"/>
      <c r="U672" s="134"/>
      <c r="V672" s="134"/>
      <c r="W672" s="134"/>
      <c r="X672" s="134"/>
      <c r="Y672" s="134"/>
      <c r="Z672" s="134"/>
      <c r="AA672" s="134"/>
      <c r="AB672" s="134"/>
      <c r="AC672" s="134"/>
      <c r="AD672" s="134"/>
      <c r="AE672" s="134"/>
      <c r="AF672" s="134"/>
      <c r="AG672" s="134"/>
      <c r="AH672" s="134"/>
      <c r="AI672" s="134"/>
      <c r="AJ672" s="134"/>
      <c r="AK672" s="134"/>
      <c r="AL672" s="134"/>
      <c r="AM672" s="134"/>
      <c r="AN672" s="134"/>
      <c r="AO672" s="134"/>
      <c r="AP672" s="134"/>
      <c r="AQ672" s="134"/>
      <c r="AR672" s="134"/>
    </row>
    <row r="673" ht="12.75" customHeight="1">
      <c r="A673" s="134"/>
      <c r="B673" s="134"/>
      <c r="C673" s="134"/>
      <c r="D673" s="134"/>
      <c r="E673" s="134"/>
      <c r="F673" s="134"/>
      <c r="G673" s="134"/>
      <c r="H673" s="134"/>
      <c r="I673" s="134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4"/>
      <c r="U673" s="134"/>
      <c r="V673" s="134"/>
      <c r="W673" s="134"/>
      <c r="X673" s="134"/>
      <c r="Y673" s="134"/>
      <c r="Z673" s="134"/>
      <c r="AA673" s="134"/>
      <c r="AB673" s="134"/>
      <c r="AC673" s="134"/>
      <c r="AD673" s="134"/>
      <c r="AE673" s="134"/>
      <c r="AF673" s="134"/>
      <c r="AG673" s="134"/>
      <c r="AH673" s="134"/>
      <c r="AI673" s="134"/>
      <c r="AJ673" s="134"/>
      <c r="AK673" s="134"/>
      <c r="AL673" s="134"/>
      <c r="AM673" s="134"/>
      <c r="AN673" s="134"/>
      <c r="AO673" s="134"/>
      <c r="AP673" s="134"/>
      <c r="AQ673" s="134"/>
      <c r="AR673" s="134"/>
    </row>
    <row r="674" ht="12.75" customHeight="1">
      <c r="A674" s="134"/>
      <c r="B674" s="134"/>
      <c r="C674" s="134"/>
      <c r="D674" s="134"/>
      <c r="E674" s="134"/>
      <c r="F674" s="134"/>
      <c r="G674" s="134"/>
      <c r="H674" s="134"/>
      <c r="I674" s="134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4"/>
      <c r="U674" s="134"/>
      <c r="V674" s="134"/>
      <c r="W674" s="134"/>
      <c r="X674" s="134"/>
      <c r="Y674" s="134"/>
      <c r="Z674" s="134"/>
      <c r="AA674" s="134"/>
      <c r="AB674" s="134"/>
      <c r="AC674" s="134"/>
      <c r="AD674" s="134"/>
      <c r="AE674" s="134"/>
      <c r="AF674" s="134"/>
      <c r="AG674" s="134"/>
      <c r="AH674" s="134"/>
      <c r="AI674" s="134"/>
      <c r="AJ674" s="134"/>
      <c r="AK674" s="134"/>
      <c r="AL674" s="134"/>
      <c r="AM674" s="134"/>
      <c r="AN674" s="134"/>
      <c r="AO674" s="134"/>
      <c r="AP674" s="134"/>
      <c r="AQ674" s="134"/>
      <c r="AR674" s="134"/>
    </row>
    <row r="675" ht="12.75" customHeight="1">
      <c r="A675" s="134"/>
      <c r="B675" s="134"/>
      <c r="C675" s="134"/>
      <c r="D675" s="134"/>
      <c r="E675" s="134"/>
      <c r="F675" s="134"/>
      <c r="G675" s="134"/>
      <c r="H675" s="134"/>
      <c r="I675" s="134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4"/>
      <c r="U675" s="134"/>
      <c r="V675" s="134"/>
      <c r="W675" s="134"/>
      <c r="X675" s="134"/>
      <c r="Y675" s="134"/>
      <c r="Z675" s="134"/>
      <c r="AA675" s="134"/>
      <c r="AB675" s="134"/>
      <c r="AC675" s="134"/>
      <c r="AD675" s="134"/>
      <c r="AE675" s="134"/>
      <c r="AF675" s="134"/>
      <c r="AG675" s="134"/>
      <c r="AH675" s="134"/>
      <c r="AI675" s="134"/>
      <c r="AJ675" s="134"/>
      <c r="AK675" s="134"/>
      <c r="AL675" s="134"/>
      <c r="AM675" s="134"/>
      <c r="AN675" s="134"/>
      <c r="AO675" s="134"/>
      <c r="AP675" s="134"/>
      <c r="AQ675" s="134"/>
      <c r="AR675" s="134"/>
    </row>
    <row r="676" ht="12.75" customHeight="1">
      <c r="A676" s="134"/>
      <c r="B676" s="134"/>
      <c r="C676" s="134"/>
      <c r="D676" s="134"/>
      <c r="E676" s="134"/>
      <c r="F676" s="134"/>
      <c r="G676" s="134"/>
      <c r="H676" s="134"/>
      <c r="I676" s="134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4"/>
      <c r="U676" s="134"/>
      <c r="V676" s="134"/>
      <c r="W676" s="134"/>
      <c r="X676" s="134"/>
      <c r="Y676" s="134"/>
      <c r="Z676" s="134"/>
      <c r="AA676" s="134"/>
      <c r="AB676" s="134"/>
      <c r="AC676" s="134"/>
      <c r="AD676" s="134"/>
      <c r="AE676" s="134"/>
      <c r="AF676" s="134"/>
      <c r="AG676" s="134"/>
      <c r="AH676" s="134"/>
      <c r="AI676" s="134"/>
      <c r="AJ676" s="134"/>
      <c r="AK676" s="134"/>
      <c r="AL676" s="134"/>
      <c r="AM676" s="134"/>
      <c r="AN676" s="134"/>
      <c r="AO676" s="134"/>
      <c r="AP676" s="134"/>
      <c r="AQ676" s="134"/>
      <c r="AR676" s="134"/>
    </row>
    <row r="677" ht="12.75" customHeight="1">
      <c r="A677" s="134"/>
      <c r="B677" s="134"/>
      <c r="C677" s="134"/>
      <c r="D677" s="134"/>
      <c r="E677" s="134"/>
      <c r="F677" s="134"/>
      <c r="G677" s="134"/>
      <c r="H677" s="134"/>
      <c r="I677" s="134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4"/>
      <c r="U677" s="134"/>
      <c r="V677" s="134"/>
      <c r="W677" s="134"/>
      <c r="X677" s="134"/>
      <c r="Y677" s="134"/>
      <c r="Z677" s="134"/>
      <c r="AA677" s="134"/>
      <c r="AB677" s="134"/>
      <c r="AC677" s="134"/>
      <c r="AD677" s="134"/>
      <c r="AE677" s="134"/>
      <c r="AF677" s="134"/>
      <c r="AG677" s="134"/>
      <c r="AH677" s="134"/>
      <c r="AI677" s="134"/>
      <c r="AJ677" s="134"/>
      <c r="AK677" s="134"/>
      <c r="AL677" s="134"/>
      <c r="AM677" s="134"/>
      <c r="AN677" s="134"/>
      <c r="AO677" s="134"/>
      <c r="AP677" s="134"/>
      <c r="AQ677" s="134"/>
      <c r="AR677" s="134"/>
    </row>
    <row r="678" ht="12.75" customHeight="1">
      <c r="A678" s="134"/>
      <c r="B678" s="134"/>
      <c r="C678" s="134"/>
      <c r="D678" s="134"/>
      <c r="E678" s="134"/>
      <c r="F678" s="134"/>
      <c r="G678" s="134"/>
      <c r="H678" s="134"/>
      <c r="I678" s="134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4"/>
      <c r="U678" s="134"/>
      <c r="V678" s="134"/>
      <c r="W678" s="134"/>
      <c r="X678" s="134"/>
      <c r="Y678" s="134"/>
      <c r="Z678" s="134"/>
      <c r="AA678" s="134"/>
      <c r="AB678" s="134"/>
      <c r="AC678" s="134"/>
      <c r="AD678" s="134"/>
      <c r="AE678" s="134"/>
      <c r="AF678" s="134"/>
      <c r="AG678" s="134"/>
      <c r="AH678" s="134"/>
      <c r="AI678" s="134"/>
      <c r="AJ678" s="134"/>
      <c r="AK678" s="134"/>
      <c r="AL678" s="134"/>
      <c r="AM678" s="134"/>
      <c r="AN678" s="134"/>
      <c r="AO678" s="134"/>
      <c r="AP678" s="134"/>
      <c r="AQ678" s="134"/>
      <c r="AR678" s="134"/>
    </row>
    <row r="679" ht="12.75" customHeight="1">
      <c r="A679" s="134"/>
      <c r="B679" s="134"/>
      <c r="C679" s="134"/>
      <c r="D679" s="134"/>
      <c r="E679" s="134"/>
      <c r="F679" s="134"/>
      <c r="G679" s="134"/>
      <c r="H679" s="134"/>
      <c r="I679" s="134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4"/>
      <c r="U679" s="134"/>
      <c r="V679" s="134"/>
      <c r="W679" s="134"/>
      <c r="X679" s="134"/>
      <c r="Y679" s="134"/>
      <c r="Z679" s="134"/>
      <c r="AA679" s="134"/>
      <c r="AB679" s="134"/>
      <c r="AC679" s="134"/>
      <c r="AD679" s="134"/>
      <c r="AE679" s="134"/>
      <c r="AF679" s="134"/>
      <c r="AG679" s="134"/>
      <c r="AH679" s="134"/>
      <c r="AI679" s="134"/>
      <c r="AJ679" s="134"/>
      <c r="AK679" s="134"/>
      <c r="AL679" s="134"/>
      <c r="AM679" s="134"/>
      <c r="AN679" s="134"/>
      <c r="AO679" s="134"/>
      <c r="AP679" s="134"/>
      <c r="AQ679" s="134"/>
      <c r="AR679" s="134"/>
    </row>
    <row r="680" ht="12.75" customHeight="1">
      <c r="A680" s="134"/>
      <c r="B680" s="134"/>
      <c r="C680" s="134"/>
      <c r="D680" s="134"/>
      <c r="E680" s="134"/>
      <c r="F680" s="134"/>
      <c r="G680" s="134"/>
      <c r="H680" s="134"/>
      <c r="I680" s="134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4"/>
      <c r="U680" s="134"/>
      <c r="V680" s="134"/>
      <c r="W680" s="134"/>
      <c r="X680" s="134"/>
      <c r="Y680" s="134"/>
      <c r="Z680" s="134"/>
      <c r="AA680" s="134"/>
      <c r="AB680" s="134"/>
      <c r="AC680" s="134"/>
      <c r="AD680" s="134"/>
      <c r="AE680" s="134"/>
      <c r="AF680" s="134"/>
      <c r="AG680" s="134"/>
      <c r="AH680" s="134"/>
      <c r="AI680" s="134"/>
      <c r="AJ680" s="134"/>
      <c r="AK680" s="134"/>
      <c r="AL680" s="134"/>
      <c r="AM680" s="134"/>
      <c r="AN680" s="134"/>
      <c r="AO680" s="134"/>
      <c r="AP680" s="134"/>
      <c r="AQ680" s="134"/>
      <c r="AR680" s="134"/>
    </row>
    <row r="681" ht="12.75" customHeight="1">
      <c r="A681" s="134"/>
      <c r="B681" s="134"/>
      <c r="C681" s="134"/>
      <c r="D681" s="134"/>
      <c r="E681" s="134"/>
      <c r="F681" s="134"/>
      <c r="G681" s="134"/>
      <c r="H681" s="134"/>
      <c r="I681" s="134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4"/>
      <c r="U681" s="134"/>
      <c r="V681" s="134"/>
      <c r="W681" s="134"/>
      <c r="X681" s="134"/>
      <c r="Y681" s="134"/>
      <c r="Z681" s="134"/>
      <c r="AA681" s="134"/>
      <c r="AB681" s="134"/>
      <c r="AC681" s="134"/>
      <c r="AD681" s="134"/>
      <c r="AE681" s="134"/>
      <c r="AF681" s="134"/>
      <c r="AG681" s="134"/>
      <c r="AH681" s="134"/>
      <c r="AI681" s="134"/>
      <c r="AJ681" s="134"/>
      <c r="AK681" s="134"/>
      <c r="AL681" s="134"/>
      <c r="AM681" s="134"/>
      <c r="AN681" s="134"/>
      <c r="AO681" s="134"/>
      <c r="AP681" s="134"/>
      <c r="AQ681" s="134"/>
      <c r="AR681" s="134"/>
    </row>
    <row r="682" ht="12.75" customHeight="1">
      <c r="A682" s="134"/>
      <c r="B682" s="134"/>
      <c r="C682" s="134"/>
      <c r="D682" s="134"/>
      <c r="E682" s="134"/>
      <c r="F682" s="134"/>
      <c r="G682" s="134"/>
      <c r="H682" s="134"/>
      <c r="I682" s="134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4"/>
      <c r="U682" s="134"/>
      <c r="V682" s="134"/>
      <c r="W682" s="134"/>
      <c r="X682" s="134"/>
      <c r="Y682" s="134"/>
      <c r="Z682" s="134"/>
      <c r="AA682" s="134"/>
      <c r="AB682" s="134"/>
      <c r="AC682" s="134"/>
      <c r="AD682" s="134"/>
      <c r="AE682" s="134"/>
      <c r="AF682" s="134"/>
      <c r="AG682" s="134"/>
      <c r="AH682" s="134"/>
      <c r="AI682" s="134"/>
      <c r="AJ682" s="134"/>
      <c r="AK682" s="134"/>
      <c r="AL682" s="134"/>
      <c r="AM682" s="134"/>
      <c r="AN682" s="134"/>
      <c r="AO682" s="134"/>
      <c r="AP682" s="134"/>
      <c r="AQ682" s="134"/>
      <c r="AR682" s="134"/>
    </row>
    <row r="683" ht="12.75" customHeight="1">
      <c r="A683" s="134"/>
      <c r="B683" s="134"/>
      <c r="C683" s="134"/>
      <c r="D683" s="134"/>
      <c r="E683" s="134"/>
      <c r="F683" s="134"/>
      <c r="G683" s="134"/>
      <c r="H683" s="134"/>
      <c r="I683" s="134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4"/>
      <c r="U683" s="134"/>
      <c r="V683" s="134"/>
      <c r="W683" s="134"/>
      <c r="X683" s="134"/>
      <c r="Y683" s="134"/>
      <c r="Z683" s="134"/>
      <c r="AA683" s="134"/>
      <c r="AB683" s="134"/>
      <c r="AC683" s="134"/>
      <c r="AD683" s="134"/>
      <c r="AE683" s="134"/>
      <c r="AF683" s="134"/>
      <c r="AG683" s="134"/>
      <c r="AH683" s="134"/>
      <c r="AI683" s="134"/>
      <c r="AJ683" s="134"/>
      <c r="AK683" s="134"/>
      <c r="AL683" s="134"/>
      <c r="AM683" s="134"/>
      <c r="AN683" s="134"/>
      <c r="AO683" s="134"/>
      <c r="AP683" s="134"/>
      <c r="AQ683" s="134"/>
      <c r="AR683" s="134"/>
    </row>
    <row r="684" ht="12.75" customHeight="1">
      <c r="A684" s="134"/>
      <c r="B684" s="134"/>
      <c r="C684" s="134"/>
      <c r="D684" s="134"/>
      <c r="E684" s="134"/>
      <c r="F684" s="134"/>
      <c r="G684" s="134"/>
      <c r="H684" s="134"/>
      <c r="I684" s="134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4"/>
      <c r="U684" s="134"/>
      <c r="V684" s="134"/>
      <c r="W684" s="134"/>
      <c r="X684" s="134"/>
      <c r="Y684" s="134"/>
      <c r="Z684" s="134"/>
      <c r="AA684" s="134"/>
      <c r="AB684" s="134"/>
      <c r="AC684" s="134"/>
      <c r="AD684" s="134"/>
      <c r="AE684" s="134"/>
      <c r="AF684" s="134"/>
      <c r="AG684" s="134"/>
      <c r="AH684" s="134"/>
      <c r="AI684" s="134"/>
      <c r="AJ684" s="134"/>
      <c r="AK684" s="134"/>
      <c r="AL684" s="134"/>
      <c r="AM684" s="134"/>
      <c r="AN684" s="134"/>
      <c r="AO684" s="134"/>
      <c r="AP684" s="134"/>
      <c r="AQ684" s="134"/>
      <c r="AR684" s="134"/>
    </row>
    <row r="685" ht="12.75" customHeight="1">
      <c r="A685" s="134"/>
      <c r="B685" s="134"/>
      <c r="C685" s="134"/>
      <c r="D685" s="134"/>
      <c r="E685" s="134"/>
      <c r="F685" s="134"/>
      <c r="G685" s="134"/>
      <c r="H685" s="134"/>
      <c r="I685" s="134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4"/>
      <c r="U685" s="134"/>
      <c r="V685" s="134"/>
      <c r="W685" s="134"/>
      <c r="X685" s="134"/>
      <c r="Y685" s="134"/>
      <c r="Z685" s="134"/>
      <c r="AA685" s="134"/>
      <c r="AB685" s="134"/>
      <c r="AC685" s="134"/>
      <c r="AD685" s="134"/>
      <c r="AE685" s="134"/>
      <c r="AF685" s="134"/>
      <c r="AG685" s="134"/>
      <c r="AH685" s="134"/>
      <c r="AI685" s="134"/>
      <c r="AJ685" s="134"/>
      <c r="AK685" s="134"/>
      <c r="AL685" s="134"/>
      <c r="AM685" s="134"/>
      <c r="AN685" s="134"/>
      <c r="AO685" s="134"/>
      <c r="AP685" s="134"/>
      <c r="AQ685" s="134"/>
      <c r="AR685" s="134"/>
    </row>
    <row r="686" ht="12.75" customHeight="1">
      <c r="A686" s="134"/>
      <c r="B686" s="134"/>
      <c r="C686" s="134"/>
      <c r="D686" s="134"/>
      <c r="E686" s="134"/>
      <c r="F686" s="134"/>
      <c r="G686" s="134"/>
      <c r="H686" s="134"/>
      <c r="I686" s="134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4"/>
      <c r="U686" s="134"/>
      <c r="V686" s="134"/>
      <c r="W686" s="134"/>
      <c r="X686" s="134"/>
      <c r="Y686" s="134"/>
      <c r="Z686" s="134"/>
      <c r="AA686" s="134"/>
      <c r="AB686" s="134"/>
      <c r="AC686" s="134"/>
      <c r="AD686" s="134"/>
      <c r="AE686" s="134"/>
      <c r="AF686" s="134"/>
      <c r="AG686" s="134"/>
      <c r="AH686" s="134"/>
      <c r="AI686" s="134"/>
      <c r="AJ686" s="134"/>
      <c r="AK686" s="134"/>
      <c r="AL686" s="134"/>
      <c r="AM686" s="134"/>
      <c r="AN686" s="134"/>
      <c r="AO686" s="134"/>
      <c r="AP686" s="134"/>
      <c r="AQ686" s="134"/>
      <c r="AR686" s="134"/>
    </row>
    <row r="687" ht="12.75" customHeight="1">
      <c r="A687" s="134"/>
      <c r="B687" s="134"/>
      <c r="C687" s="134"/>
      <c r="D687" s="134"/>
      <c r="E687" s="134"/>
      <c r="F687" s="134"/>
      <c r="G687" s="134"/>
      <c r="H687" s="134"/>
      <c r="I687" s="134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4"/>
      <c r="U687" s="134"/>
      <c r="V687" s="134"/>
      <c r="W687" s="134"/>
      <c r="X687" s="134"/>
      <c r="Y687" s="134"/>
      <c r="Z687" s="134"/>
      <c r="AA687" s="134"/>
      <c r="AB687" s="134"/>
      <c r="AC687" s="134"/>
      <c r="AD687" s="134"/>
      <c r="AE687" s="134"/>
      <c r="AF687" s="134"/>
      <c r="AG687" s="134"/>
      <c r="AH687" s="134"/>
      <c r="AI687" s="134"/>
      <c r="AJ687" s="134"/>
      <c r="AK687" s="134"/>
      <c r="AL687" s="134"/>
      <c r="AM687" s="134"/>
      <c r="AN687" s="134"/>
      <c r="AO687" s="134"/>
      <c r="AP687" s="134"/>
      <c r="AQ687" s="134"/>
      <c r="AR687" s="134"/>
    </row>
    <row r="688" ht="12.75" customHeight="1">
      <c r="A688" s="134"/>
      <c r="B688" s="134"/>
      <c r="C688" s="134"/>
      <c r="D688" s="134"/>
      <c r="E688" s="134"/>
      <c r="F688" s="134"/>
      <c r="G688" s="134"/>
      <c r="H688" s="134"/>
      <c r="I688" s="134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4"/>
      <c r="U688" s="134"/>
      <c r="V688" s="134"/>
      <c r="W688" s="134"/>
      <c r="X688" s="134"/>
      <c r="Y688" s="134"/>
      <c r="Z688" s="134"/>
      <c r="AA688" s="134"/>
      <c r="AB688" s="134"/>
      <c r="AC688" s="134"/>
      <c r="AD688" s="134"/>
      <c r="AE688" s="134"/>
      <c r="AF688" s="134"/>
      <c r="AG688" s="134"/>
      <c r="AH688" s="134"/>
      <c r="AI688" s="134"/>
      <c r="AJ688" s="134"/>
      <c r="AK688" s="134"/>
      <c r="AL688" s="134"/>
      <c r="AM688" s="134"/>
      <c r="AN688" s="134"/>
      <c r="AO688" s="134"/>
      <c r="AP688" s="134"/>
      <c r="AQ688" s="134"/>
      <c r="AR688" s="134"/>
    </row>
    <row r="689" ht="12.75" customHeight="1">
      <c r="A689" s="134"/>
      <c r="B689" s="134"/>
      <c r="C689" s="134"/>
      <c r="D689" s="134"/>
      <c r="E689" s="134"/>
      <c r="F689" s="134"/>
      <c r="G689" s="134"/>
      <c r="H689" s="134"/>
      <c r="I689" s="134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4"/>
      <c r="U689" s="134"/>
      <c r="V689" s="134"/>
      <c r="W689" s="134"/>
      <c r="X689" s="134"/>
      <c r="Y689" s="134"/>
      <c r="Z689" s="134"/>
      <c r="AA689" s="134"/>
      <c r="AB689" s="134"/>
      <c r="AC689" s="134"/>
      <c r="AD689" s="134"/>
      <c r="AE689" s="134"/>
      <c r="AF689" s="134"/>
      <c r="AG689" s="134"/>
      <c r="AH689" s="134"/>
      <c r="AI689" s="134"/>
      <c r="AJ689" s="134"/>
      <c r="AK689" s="134"/>
      <c r="AL689" s="134"/>
      <c r="AM689" s="134"/>
      <c r="AN689" s="134"/>
      <c r="AO689" s="134"/>
      <c r="AP689" s="134"/>
      <c r="AQ689" s="134"/>
      <c r="AR689" s="134"/>
    </row>
    <row r="690" ht="12.75" customHeight="1">
      <c r="A690" s="134"/>
      <c r="B690" s="134"/>
      <c r="C690" s="134"/>
      <c r="D690" s="134"/>
      <c r="E690" s="134"/>
      <c r="F690" s="134"/>
      <c r="G690" s="134"/>
      <c r="H690" s="134"/>
      <c r="I690" s="134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4"/>
      <c r="U690" s="134"/>
      <c r="V690" s="134"/>
      <c r="W690" s="134"/>
      <c r="X690" s="134"/>
      <c r="Y690" s="134"/>
      <c r="Z690" s="134"/>
      <c r="AA690" s="134"/>
      <c r="AB690" s="134"/>
      <c r="AC690" s="134"/>
      <c r="AD690" s="134"/>
      <c r="AE690" s="134"/>
      <c r="AF690" s="134"/>
      <c r="AG690" s="134"/>
      <c r="AH690" s="134"/>
      <c r="AI690" s="134"/>
      <c r="AJ690" s="134"/>
      <c r="AK690" s="134"/>
      <c r="AL690" s="134"/>
      <c r="AM690" s="134"/>
      <c r="AN690" s="134"/>
      <c r="AO690" s="134"/>
      <c r="AP690" s="134"/>
      <c r="AQ690" s="134"/>
      <c r="AR690" s="134"/>
    </row>
    <row r="691" ht="12.75" customHeight="1">
      <c r="A691" s="134"/>
      <c r="B691" s="134"/>
      <c r="C691" s="134"/>
      <c r="D691" s="134"/>
      <c r="E691" s="134"/>
      <c r="F691" s="134"/>
      <c r="G691" s="134"/>
      <c r="H691" s="134"/>
      <c r="I691" s="134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4"/>
      <c r="U691" s="134"/>
      <c r="V691" s="134"/>
      <c r="W691" s="134"/>
      <c r="X691" s="134"/>
      <c r="Y691" s="134"/>
      <c r="Z691" s="134"/>
      <c r="AA691" s="134"/>
      <c r="AB691" s="134"/>
      <c r="AC691" s="134"/>
      <c r="AD691" s="134"/>
      <c r="AE691" s="134"/>
      <c r="AF691" s="134"/>
      <c r="AG691" s="134"/>
      <c r="AH691" s="134"/>
      <c r="AI691" s="134"/>
      <c r="AJ691" s="134"/>
      <c r="AK691" s="134"/>
      <c r="AL691" s="134"/>
      <c r="AM691" s="134"/>
      <c r="AN691" s="134"/>
      <c r="AO691" s="134"/>
      <c r="AP691" s="134"/>
      <c r="AQ691" s="134"/>
      <c r="AR691" s="134"/>
    </row>
    <row r="692" ht="12.75" customHeight="1">
      <c r="A692" s="134"/>
      <c r="B692" s="134"/>
      <c r="C692" s="134"/>
      <c r="D692" s="134"/>
      <c r="E692" s="134"/>
      <c r="F692" s="134"/>
      <c r="G692" s="134"/>
      <c r="H692" s="134"/>
      <c r="I692" s="134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4"/>
      <c r="U692" s="134"/>
      <c r="V692" s="134"/>
      <c r="W692" s="134"/>
      <c r="X692" s="134"/>
      <c r="Y692" s="134"/>
      <c r="Z692" s="134"/>
      <c r="AA692" s="134"/>
      <c r="AB692" s="134"/>
      <c r="AC692" s="134"/>
      <c r="AD692" s="134"/>
      <c r="AE692" s="134"/>
      <c r="AF692" s="134"/>
      <c r="AG692" s="134"/>
      <c r="AH692" s="134"/>
      <c r="AI692" s="134"/>
      <c r="AJ692" s="134"/>
      <c r="AK692" s="134"/>
      <c r="AL692" s="134"/>
      <c r="AM692" s="134"/>
      <c r="AN692" s="134"/>
      <c r="AO692" s="134"/>
      <c r="AP692" s="134"/>
      <c r="AQ692" s="134"/>
      <c r="AR692" s="134"/>
    </row>
    <row r="693" ht="12.75" customHeight="1">
      <c r="A693" s="134"/>
      <c r="B693" s="134"/>
      <c r="C693" s="134"/>
      <c r="D693" s="134"/>
      <c r="E693" s="134"/>
      <c r="F693" s="134"/>
      <c r="G693" s="134"/>
      <c r="H693" s="134"/>
      <c r="I693" s="134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4"/>
      <c r="U693" s="134"/>
      <c r="V693" s="134"/>
      <c r="W693" s="134"/>
      <c r="X693" s="134"/>
      <c r="Y693" s="134"/>
      <c r="Z693" s="134"/>
      <c r="AA693" s="134"/>
      <c r="AB693" s="134"/>
      <c r="AC693" s="134"/>
      <c r="AD693" s="134"/>
      <c r="AE693" s="134"/>
      <c r="AF693" s="134"/>
      <c r="AG693" s="134"/>
      <c r="AH693" s="134"/>
      <c r="AI693" s="134"/>
      <c r="AJ693" s="134"/>
      <c r="AK693" s="134"/>
      <c r="AL693" s="134"/>
      <c r="AM693" s="134"/>
      <c r="AN693" s="134"/>
      <c r="AO693" s="134"/>
      <c r="AP693" s="134"/>
      <c r="AQ693" s="134"/>
      <c r="AR693" s="134"/>
    </row>
    <row r="694" ht="12.75" customHeight="1">
      <c r="A694" s="134"/>
      <c r="B694" s="134"/>
      <c r="C694" s="134"/>
      <c r="D694" s="134"/>
      <c r="E694" s="134"/>
      <c r="F694" s="134"/>
      <c r="G694" s="134"/>
      <c r="H694" s="134"/>
      <c r="I694" s="134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4"/>
      <c r="U694" s="134"/>
      <c r="V694" s="134"/>
      <c r="W694" s="134"/>
      <c r="X694" s="134"/>
      <c r="Y694" s="134"/>
      <c r="Z694" s="134"/>
      <c r="AA694" s="134"/>
      <c r="AB694" s="134"/>
      <c r="AC694" s="134"/>
      <c r="AD694" s="134"/>
      <c r="AE694" s="134"/>
      <c r="AF694" s="134"/>
      <c r="AG694" s="134"/>
      <c r="AH694" s="134"/>
      <c r="AI694" s="134"/>
      <c r="AJ694" s="134"/>
      <c r="AK694" s="134"/>
      <c r="AL694" s="134"/>
      <c r="AM694" s="134"/>
      <c r="AN694" s="134"/>
      <c r="AO694" s="134"/>
      <c r="AP694" s="134"/>
      <c r="AQ694" s="134"/>
      <c r="AR694" s="134"/>
    </row>
    <row r="695" ht="12.75" customHeight="1">
      <c r="A695" s="134"/>
      <c r="B695" s="134"/>
      <c r="C695" s="134"/>
      <c r="D695" s="134"/>
      <c r="E695" s="134"/>
      <c r="F695" s="134"/>
      <c r="G695" s="134"/>
      <c r="H695" s="134"/>
      <c r="I695" s="134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4"/>
      <c r="U695" s="134"/>
      <c r="V695" s="134"/>
      <c r="W695" s="134"/>
      <c r="X695" s="134"/>
      <c r="Y695" s="134"/>
      <c r="Z695" s="134"/>
      <c r="AA695" s="134"/>
      <c r="AB695" s="134"/>
      <c r="AC695" s="134"/>
      <c r="AD695" s="134"/>
      <c r="AE695" s="134"/>
      <c r="AF695" s="134"/>
      <c r="AG695" s="134"/>
      <c r="AH695" s="134"/>
      <c r="AI695" s="134"/>
      <c r="AJ695" s="134"/>
      <c r="AK695" s="134"/>
      <c r="AL695" s="134"/>
      <c r="AM695" s="134"/>
      <c r="AN695" s="134"/>
      <c r="AO695" s="134"/>
      <c r="AP695" s="134"/>
      <c r="AQ695" s="134"/>
      <c r="AR695" s="134"/>
    </row>
    <row r="696" ht="12.75" customHeight="1">
      <c r="A696" s="134"/>
      <c r="B696" s="134"/>
      <c r="C696" s="134"/>
      <c r="D696" s="134"/>
      <c r="E696" s="134"/>
      <c r="F696" s="134"/>
      <c r="G696" s="134"/>
      <c r="H696" s="134"/>
      <c r="I696" s="134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4"/>
      <c r="U696" s="134"/>
      <c r="V696" s="134"/>
      <c r="W696" s="134"/>
      <c r="X696" s="134"/>
      <c r="Y696" s="134"/>
      <c r="Z696" s="134"/>
      <c r="AA696" s="134"/>
      <c r="AB696" s="134"/>
      <c r="AC696" s="134"/>
      <c r="AD696" s="134"/>
      <c r="AE696" s="134"/>
      <c r="AF696" s="134"/>
      <c r="AG696" s="134"/>
      <c r="AH696" s="134"/>
      <c r="AI696" s="134"/>
      <c r="AJ696" s="134"/>
      <c r="AK696" s="134"/>
      <c r="AL696" s="134"/>
      <c r="AM696" s="134"/>
      <c r="AN696" s="134"/>
      <c r="AO696" s="134"/>
      <c r="AP696" s="134"/>
      <c r="AQ696" s="134"/>
      <c r="AR696" s="134"/>
    </row>
    <row r="697" ht="12.75" customHeight="1">
      <c r="A697" s="134"/>
      <c r="B697" s="134"/>
      <c r="C697" s="134"/>
      <c r="D697" s="134"/>
      <c r="E697" s="134"/>
      <c r="F697" s="134"/>
      <c r="G697" s="134"/>
      <c r="H697" s="134"/>
      <c r="I697" s="134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4"/>
      <c r="U697" s="134"/>
      <c r="V697" s="134"/>
      <c r="W697" s="134"/>
      <c r="X697" s="134"/>
      <c r="Y697" s="134"/>
      <c r="Z697" s="134"/>
      <c r="AA697" s="134"/>
      <c r="AB697" s="134"/>
      <c r="AC697" s="134"/>
      <c r="AD697" s="134"/>
      <c r="AE697" s="134"/>
      <c r="AF697" s="134"/>
      <c r="AG697" s="134"/>
      <c r="AH697" s="134"/>
      <c r="AI697" s="134"/>
      <c r="AJ697" s="134"/>
      <c r="AK697" s="134"/>
      <c r="AL697" s="134"/>
      <c r="AM697" s="134"/>
      <c r="AN697" s="134"/>
      <c r="AO697" s="134"/>
      <c r="AP697" s="134"/>
      <c r="AQ697" s="134"/>
      <c r="AR697" s="134"/>
    </row>
    <row r="698" ht="12.75" customHeight="1">
      <c r="A698" s="134"/>
      <c r="B698" s="134"/>
      <c r="C698" s="134"/>
      <c r="D698" s="134"/>
      <c r="E698" s="134"/>
      <c r="F698" s="134"/>
      <c r="G698" s="134"/>
      <c r="H698" s="134"/>
      <c r="I698" s="134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4"/>
      <c r="U698" s="134"/>
      <c r="V698" s="134"/>
      <c r="W698" s="134"/>
      <c r="X698" s="134"/>
      <c r="Y698" s="134"/>
      <c r="Z698" s="134"/>
      <c r="AA698" s="134"/>
      <c r="AB698" s="134"/>
      <c r="AC698" s="134"/>
      <c r="AD698" s="134"/>
      <c r="AE698" s="134"/>
      <c r="AF698" s="134"/>
      <c r="AG698" s="134"/>
      <c r="AH698" s="134"/>
      <c r="AI698" s="134"/>
      <c r="AJ698" s="134"/>
      <c r="AK698" s="134"/>
      <c r="AL698" s="134"/>
      <c r="AM698" s="134"/>
      <c r="AN698" s="134"/>
      <c r="AO698" s="134"/>
      <c r="AP698" s="134"/>
      <c r="AQ698" s="134"/>
      <c r="AR698" s="134"/>
    </row>
    <row r="699" ht="12.75" customHeight="1">
      <c r="A699" s="134"/>
      <c r="B699" s="134"/>
      <c r="C699" s="134"/>
      <c r="D699" s="134"/>
      <c r="E699" s="134"/>
      <c r="F699" s="134"/>
      <c r="G699" s="134"/>
      <c r="H699" s="134"/>
      <c r="I699" s="134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4"/>
      <c r="U699" s="134"/>
      <c r="V699" s="134"/>
      <c r="W699" s="134"/>
      <c r="X699" s="134"/>
      <c r="Y699" s="134"/>
      <c r="Z699" s="134"/>
      <c r="AA699" s="134"/>
      <c r="AB699" s="134"/>
      <c r="AC699" s="134"/>
      <c r="AD699" s="134"/>
      <c r="AE699" s="134"/>
      <c r="AF699" s="134"/>
      <c r="AG699" s="134"/>
      <c r="AH699" s="134"/>
      <c r="AI699" s="134"/>
      <c r="AJ699" s="134"/>
      <c r="AK699" s="134"/>
      <c r="AL699" s="134"/>
      <c r="AM699" s="134"/>
      <c r="AN699" s="134"/>
      <c r="AO699" s="134"/>
      <c r="AP699" s="134"/>
      <c r="AQ699" s="134"/>
      <c r="AR699" s="134"/>
    </row>
    <row r="700" ht="12.75" customHeight="1">
      <c r="A700" s="134"/>
      <c r="B700" s="134"/>
      <c r="C700" s="134"/>
      <c r="D700" s="134"/>
      <c r="E700" s="134"/>
      <c r="F700" s="134"/>
      <c r="G700" s="134"/>
      <c r="H700" s="134"/>
      <c r="I700" s="134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4"/>
      <c r="U700" s="134"/>
      <c r="V700" s="134"/>
      <c r="W700" s="134"/>
      <c r="X700" s="134"/>
      <c r="Y700" s="134"/>
      <c r="Z700" s="134"/>
      <c r="AA700" s="134"/>
      <c r="AB700" s="134"/>
      <c r="AC700" s="134"/>
      <c r="AD700" s="134"/>
      <c r="AE700" s="134"/>
      <c r="AF700" s="134"/>
      <c r="AG700" s="134"/>
      <c r="AH700" s="134"/>
      <c r="AI700" s="134"/>
      <c r="AJ700" s="134"/>
      <c r="AK700" s="134"/>
      <c r="AL700" s="134"/>
      <c r="AM700" s="134"/>
      <c r="AN700" s="134"/>
      <c r="AO700" s="134"/>
      <c r="AP700" s="134"/>
      <c r="AQ700" s="134"/>
      <c r="AR700" s="134"/>
    </row>
    <row r="701" ht="12.75" customHeight="1">
      <c r="A701" s="134"/>
      <c r="B701" s="134"/>
      <c r="C701" s="134"/>
      <c r="D701" s="134"/>
      <c r="E701" s="134"/>
      <c r="F701" s="134"/>
      <c r="G701" s="134"/>
      <c r="H701" s="134"/>
      <c r="I701" s="134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4"/>
      <c r="U701" s="134"/>
      <c r="V701" s="134"/>
      <c r="W701" s="134"/>
      <c r="X701" s="134"/>
      <c r="Y701" s="134"/>
      <c r="Z701" s="134"/>
      <c r="AA701" s="134"/>
      <c r="AB701" s="134"/>
      <c r="AC701" s="134"/>
      <c r="AD701" s="134"/>
      <c r="AE701" s="134"/>
      <c r="AF701" s="134"/>
      <c r="AG701" s="134"/>
      <c r="AH701" s="134"/>
      <c r="AI701" s="134"/>
      <c r="AJ701" s="134"/>
      <c r="AK701" s="134"/>
      <c r="AL701" s="134"/>
      <c r="AM701" s="134"/>
      <c r="AN701" s="134"/>
      <c r="AO701" s="134"/>
      <c r="AP701" s="134"/>
      <c r="AQ701" s="134"/>
      <c r="AR701" s="134"/>
    </row>
    <row r="702" ht="12.75" customHeight="1">
      <c r="A702" s="134"/>
      <c r="B702" s="134"/>
      <c r="C702" s="134"/>
      <c r="D702" s="134"/>
      <c r="E702" s="134"/>
      <c r="F702" s="134"/>
      <c r="G702" s="134"/>
      <c r="H702" s="134"/>
      <c r="I702" s="134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4"/>
      <c r="U702" s="134"/>
      <c r="V702" s="134"/>
      <c r="W702" s="134"/>
      <c r="X702" s="134"/>
      <c r="Y702" s="134"/>
      <c r="Z702" s="134"/>
      <c r="AA702" s="134"/>
      <c r="AB702" s="134"/>
      <c r="AC702" s="134"/>
      <c r="AD702" s="134"/>
      <c r="AE702" s="134"/>
      <c r="AF702" s="134"/>
      <c r="AG702" s="134"/>
      <c r="AH702" s="134"/>
      <c r="AI702" s="134"/>
      <c r="AJ702" s="134"/>
      <c r="AK702" s="134"/>
      <c r="AL702" s="134"/>
      <c r="AM702" s="134"/>
      <c r="AN702" s="134"/>
      <c r="AO702" s="134"/>
      <c r="AP702" s="134"/>
      <c r="AQ702" s="134"/>
      <c r="AR702" s="134"/>
    </row>
    <row r="703" ht="12.75" customHeight="1">
      <c r="A703" s="134"/>
      <c r="B703" s="134"/>
      <c r="C703" s="134"/>
      <c r="D703" s="134"/>
      <c r="E703" s="134"/>
      <c r="F703" s="134"/>
      <c r="G703" s="134"/>
      <c r="H703" s="134"/>
      <c r="I703" s="134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4"/>
      <c r="U703" s="134"/>
      <c r="V703" s="134"/>
      <c r="W703" s="134"/>
      <c r="X703" s="134"/>
      <c r="Y703" s="134"/>
      <c r="Z703" s="134"/>
      <c r="AA703" s="134"/>
      <c r="AB703" s="134"/>
      <c r="AC703" s="134"/>
      <c r="AD703" s="134"/>
      <c r="AE703" s="134"/>
      <c r="AF703" s="134"/>
      <c r="AG703" s="134"/>
      <c r="AH703" s="134"/>
      <c r="AI703" s="134"/>
      <c r="AJ703" s="134"/>
      <c r="AK703" s="134"/>
      <c r="AL703" s="134"/>
      <c r="AM703" s="134"/>
      <c r="AN703" s="134"/>
      <c r="AO703" s="134"/>
      <c r="AP703" s="134"/>
      <c r="AQ703" s="134"/>
      <c r="AR703" s="134"/>
    </row>
    <row r="704" ht="12.75" customHeight="1">
      <c r="A704" s="134"/>
      <c r="B704" s="134"/>
      <c r="C704" s="134"/>
      <c r="D704" s="134"/>
      <c r="E704" s="134"/>
      <c r="F704" s="134"/>
      <c r="G704" s="134"/>
      <c r="H704" s="134"/>
      <c r="I704" s="134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4"/>
      <c r="U704" s="134"/>
      <c r="V704" s="134"/>
      <c r="W704" s="134"/>
      <c r="X704" s="134"/>
      <c r="Y704" s="134"/>
      <c r="Z704" s="134"/>
      <c r="AA704" s="134"/>
      <c r="AB704" s="134"/>
      <c r="AC704" s="134"/>
      <c r="AD704" s="134"/>
      <c r="AE704" s="134"/>
      <c r="AF704" s="134"/>
      <c r="AG704" s="134"/>
      <c r="AH704" s="134"/>
      <c r="AI704" s="134"/>
      <c r="AJ704" s="134"/>
      <c r="AK704" s="134"/>
      <c r="AL704" s="134"/>
      <c r="AM704" s="134"/>
      <c r="AN704" s="134"/>
      <c r="AO704" s="134"/>
      <c r="AP704" s="134"/>
      <c r="AQ704" s="134"/>
      <c r="AR704" s="134"/>
    </row>
    <row r="705" ht="12.75" customHeight="1">
      <c r="A705" s="134"/>
      <c r="B705" s="134"/>
      <c r="C705" s="134"/>
      <c r="D705" s="134"/>
      <c r="E705" s="134"/>
      <c r="F705" s="134"/>
      <c r="G705" s="134"/>
      <c r="H705" s="134"/>
      <c r="I705" s="134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4"/>
      <c r="U705" s="134"/>
      <c r="V705" s="134"/>
      <c r="W705" s="134"/>
      <c r="X705" s="134"/>
      <c r="Y705" s="134"/>
      <c r="Z705" s="134"/>
      <c r="AA705" s="134"/>
      <c r="AB705" s="134"/>
      <c r="AC705" s="134"/>
      <c r="AD705" s="134"/>
      <c r="AE705" s="134"/>
      <c r="AF705" s="134"/>
      <c r="AG705" s="134"/>
      <c r="AH705" s="134"/>
      <c r="AI705" s="134"/>
      <c r="AJ705" s="134"/>
      <c r="AK705" s="134"/>
      <c r="AL705" s="134"/>
      <c r="AM705" s="134"/>
      <c r="AN705" s="134"/>
      <c r="AO705" s="134"/>
      <c r="AP705" s="134"/>
      <c r="AQ705" s="134"/>
      <c r="AR705" s="134"/>
    </row>
    <row r="706" ht="12.75" customHeight="1">
      <c r="A706" s="134"/>
      <c r="B706" s="134"/>
      <c r="C706" s="134"/>
      <c r="D706" s="134"/>
      <c r="E706" s="134"/>
      <c r="F706" s="134"/>
      <c r="G706" s="134"/>
      <c r="H706" s="134"/>
      <c r="I706" s="134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4"/>
      <c r="U706" s="134"/>
      <c r="V706" s="134"/>
      <c r="W706" s="134"/>
      <c r="X706" s="134"/>
      <c r="Y706" s="134"/>
      <c r="Z706" s="134"/>
      <c r="AA706" s="134"/>
      <c r="AB706" s="134"/>
      <c r="AC706" s="134"/>
      <c r="AD706" s="134"/>
      <c r="AE706" s="134"/>
      <c r="AF706" s="134"/>
      <c r="AG706" s="134"/>
      <c r="AH706" s="134"/>
      <c r="AI706" s="134"/>
      <c r="AJ706" s="134"/>
      <c r="AK706" s="134"/>
      <c r="AL706" s="134"/>
      <c r="AM706" s="134"/>
      <c r="AN706" s="134"/>
      <c r="AO706" s="134"/>
      <c r="AP706" s="134"/>
      <c r="AQ706" s="134"/>
      <c r="AR706" s="134"/>
    </row>
    <row r="707" ht="12.75" customHeight="1">
      <c r="A707" s="134"/>
      <c r="B707" s="134"/>
      <c r="C707" s="134"/>
      <c r="D707" s="134"/>
      <c r="E707" s="134"/>
      <c r="F707" s="134"/>
      <c r="G707" s="134"/>
      <c r="H707" s="134"/>
      <c r="I707" s="134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4"/>
      <c r="U707" s="134"/>
      <c r="V707" s="134"/>
      <c r="W707" s="134"/>
      <c r="X707" s="134"/>
      <c r="Y707" s="134"/>
      <c r="Z707" s="134"/>
      <c r="AA707" s="134"/>
      <c r="AB707" s="134"/>
      <c r="AC707" s="134"/>
      <c r="AD707" s="134"/>
      <c r="AE707" s="134"/>
      <c r="AF707" s="134"/>
      <c r="AG707" s="134"/>
      <c r="AH707" s="134"/>
      <c r="AI707" s="134"/>
      <c r="AJ707" s="134"/>
      <c r="AK707" s="134"/>
      <c r="AL707" s="134"/>
      <c r="AM707" s="134"/>
      <c r="AN707" s="134"/>
      <c r="AO707" s="134"/>
      <c r="AP707" s="134"/>
      <c r="AQ707" s="134"/>
      <c r="AR707" s="134"/>
    </row>
    <row r="708" ht="12.75" customHeight="1">
      <c r="A708" s="134"/>
      <c r="B708" s="134"/>
      <c r="C708" s="134"/>
      <c r="D708" s="134"/>
      <c r="E708" s="134"/>
      <c r="F708" s="134"/>
      <c r="G708" s="134"/>
      <c r="H708" s="134"/>
      <c r="I708" s="134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4"/>
      <c r="U708" s="134"/>
      <c r="V708" s="134"/>
      <c r="W708" s="134"/>
      <c r="X708" s="134"/>
      <c r="Y708" s="134"/>
      <c r="Z708" s="134"/>
      <c r="AA708" s="134"/>
      <c r="AB708" s="134"/>
      <c r="AC708" s="134"/>
      <c r="AD708" s="134"/>
      <c r="AE708" s="134"/>
      <c r="AF708" s="134"/>
      <c r="AG708" s="134"/>
      <c r="AH708" s="134"/>
      <c r="AI708" s="134"/>
      <c r="AJ708" s="134"/>
      <c r="AK708" s="134"/>
      <c r="AL708" s="134"/>
      <c r="AM708" s="134"/>
      <c r="AN708" s="134"/>
      <c r="AO708" s="134"/>
      <c r="AP708" s="134"/>
      <c r="AQ708" s="134"/>
      <c r="AR708" s="134"/>
    </row>
    <row r="709" ht="12.75" customHeight="1">
      <c r="A709" s="134"/>
      <c r="B709" s="134"/>
      <c r="C709" s="134"/>
      <c r="D709" s="134"/>
      <c r="E709" s="134"/>
      <c r="F709" s="134"/>
      <c r="G709" s="134"/>
      <c r="H709" s="134"/>
      <c r="I709" s="134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4"/>
      <c r="U709" s="134"/>
      <c r="V709" s="134"/>
      <c r="W709" s="134"/>
      <c r="X709" s="134"/>
      <c r="Y709" s="134"/>
      <c r="Z709" s="134"/>
      <c r="AA709" s="134"/>
      <c r="AB709" s="134"/>
      <c r="AC709" s="134"/>
      <c r="AD709" s="134"/>
      <c r="AE709" s="134"/>
      <c r="AF709" s="134"/>
      <c r="AG709" s="134"/>
      <c r="AH709" s="134"/>
      <c r="AI709" s="134"/>
      <c r="AJ709" s="134"/>
      <c r="AK709" s="134"/>
      <c r="AL709" s="134"/>
      <c r="AM709" s="134"/>
      <c r="AN709" s="134"/>
      <c r="AO709" s="134"/>
      <c r="AP709" s="134"/>
      <c r="AQ709" s="134"/>
      <c r="AR709" s="134"/>
    </row>
    <row r="710" ht="12.75" customHeight="1">
      <c r="A710" s="134"/>
      <c r="B710" s="134"/>
      <c r="C710" s="134"/>
      <c r="D710" s="134"/>
      <c r="E710" s="134"/>
      <c r="F710" s="134"/>
      <c r="G710" s="134"/>
      <c r="H710" s="134"/>
      <c r="I710" s="134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4"/>
      <c r="U710" s="134"/>
      <c r="V710" s="134"/>
      <c r="W710" s="134"/>
      <c r="X710" s="134"/>
      <c r="Y710" s="134"/>
      <c r="Z710" s="134"/>
      <c r="AA710" s="134"/>
      <c r="AB710" s="134"/>
      <c r="AC710" s="134"/>
      <c r="AD710" s="134"/>
      <c r="AE710" s="134"/>
      <c r="AF710" s="134"/>
      <c r="AG710" s="134"/>
      <c r="AH710" s="134"/>
      <c r="AI710" s="134"/>
      <c r="AJ710" s="134"/>
      <c r="AK710" s="134"/>
      <c r="AL710" s="134"/>
      <c r="AM710" s="134"/>
      <c r="AN710" s="134"/>
      <c r="AO710" s="134"/>
      <c r="AP710" s="134"/>
      <c r="AQ710" s="134"/>
      <c r="AR710" s="134"/>
    </row>
    <row r="711" ht="12.75" customHeight="1">
      <c r="A711" s="134"/>
      <c r="B711" s="134"/>
      <c r="C711" s="134"/>
      <c r="D711" s="134"/>
      <c r="E711" s="134"/>
      <c r="F711" s="134"/>
      <c r="G711" s="134"/>
      <c r="H711" s="134"/>
      <c r="I711" s="134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4"/>
      <c r="U711" s="134"/>
      <c r="V711" s="134"/>
      <c r="W711" s="134"/>
      <c r="X711" s="134"/>
      <c r="Y711" s="134"/>
      <c r="Z711" s="134"/>
      <c r="AA711" s="134"/>
      <c r="AB711" s="134"/>
      <c r="AC711" s="134"/>
      <c r="AD711" s="134"/>
      <c r="AE711" s="134"/>
      <c r="AF711" s="134"/>
      <c r="AG711" s="134"/>
      <c r="AH711" s="134"/>
      <c r="AI711" s="134"/>
      <c r="AJ711" s="134"/>
      <c r="AK711" s="134"/>
      <c r="AL711" s="134"/>
      <c r="AM711" s="134"/>
      <c r="AN711" s="134"/>
      <c r="AO711" s="134"/>
      <c r="AP711" s="134"/>
      <c r="AQ711" s="134"/>
      <c r="AR711" s="134"/>
    </row>
    <row r="712" ht="12.75" customHeight="1">
      <c r="A712" s="134"/>
      <c r="B712" s="134"/>
      <c r="C712" s="134"/>
      <c r="D712" s="134"/>
      <c r="E712" s="134"/>
      <c r="F712" s="134"/>
      <c r="G712" s="134"/>
      <c r="H712" s="134"/>
      <c r="I712" s="134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4"/>
      <c r="U712" s="134"/>
      <c r="V712" s="134"/>
      <c r="W712" s="134"/>
      <c r="X712" s="134"/>
      <c r="Y712" s="134"/>
      <c r="Z712" s="134"/>
      <c r="AA712" s="134"/>
      <c r="AB712" s="134"/>
      <c r="AC712" s="134"/>
      <c r="AD712" s="134"/>
      <c r="AE712" s="134"/>
      <c r="AF712" s="134"/>
      <c r="AG712" s="134"/>
      <c r="AH712" s="134"/>
      <c r="AI712" s="134"/>
      <c r="AJ712" s="134"/>
      <c r="AK712" s="134"/>
      <c r="AL712" s="134"/>
      <c r="AM712" s="134"/>
      <c r="AN712" s="134"/>
      <c r="AO712" s="134"/>
      <c r="AP712" s="134"/>
      <c r="AQ712" s="134"/>
      <c r="AR712" s="134"/>
    </row>
    <row r="713" ht="12.75" customHeight="1">
      <c r="A713" s="134"/>
      <c r="B713" s="134"/>
      <c r="C713" s="134"/>
      <c r="D713" s="134"/>
      <c r="E713" s="134"/>
      <c r="F713" s="134"/>
      <c r="G713" s="134"/>
      <c r="H713" s="134"/>
      <c r="I713" s="134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4"/>
      <c r="U713" s="134"/>
      <c r="V713" s="134"/>
      <c r="W713" s="134"/>
      <c r="X713" s="134"/>
      <c r="Y713" s="134"/>
      <c r="Z713" s="134"/>
      <c r="AA713" s="134"/>
      <c r="AB713" s="134"/>
      <c r="AC713" s="134"/>
      <c r="AD713" s="134"/>
      <c r="AE713" s="134"/>
      <c r="AF713" s="134"/>
      <c r="AG713" s="134"/>
      <c r="AH713" s="134"/>
      <c r="AI713" s="134"/>
      <c r="AJ713" s="134"/>
      <c r="AK713" s="134"/>
      <c r="AL713" s="134"/>
      <c r="AM713" s="134"/>
      <c r="AN713" s="134"/>
      <c r="AO713" s="134"/>
      <c r="AP713" s="134"/>
      <c r="AQ713" s="134"/>
      <c r="AR713" s="134"/>
    </row>
    <row r="714" ht="12.75" customHeight="1">
      <c r="A714" s="134"/>
      <c r="B714" s="134"/>
      <c r="C714" s="134"/>
      <c r="D714" s="134"/>
      <c r="E714" s="134"/>
      <c r="F714" s="134"/>
      <c r="G714" s="134"/>
      <c r="H714" s="134"/>
      <c r="I714" s="134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4"/>
      <c r="U714" s="134"/>
      <c r="V714" s="134"/>
      <c r="W714" s="134"/>
      <c r="X714" s="134"/>
      <c r="Y714" s="134"/>
      <c r="Z714" s="134"/>
      <c r="AA714" s="134"/>
      <c r="AB714" s="134"/>
      <c r="AC714" s="134"/>
      <c r="AD714" s="134"/>
      <c r="AE714" s="134"/>
      <c r="AF714" s="134"/>
      <c r="AG714" s="134"/>
      <c r="AH714" s="134"/>
      <c r="AI714" s="134"/>
      <c r="AJ714" s="134"/>
      <c r="AK714" s="134"/>
      <c r="AL714" s="134"/>
      <c r="AM714" s="134"/>
      <c r="AN714" s="134"/>
      <c r="AO714" s="134"/>
      <c r="AP714" s="134"/>
      <c r="AQ714" s="134"/>
      <c r="AR714" s="134"/>
    </row>
    <row r="715" ht="12.75" customHeight="1">
      <c r="A715" s="134"/>
      <c r="B715" s="134"/>
      <c r="C715" s="134"/>
      <c r="D715" s="134"/>
      <c r="E715" s="134"/>
      <c r="F715" s="134"/>
      <c r="G715" s="134"/>
      <c r="H715" s="134"/>
      <c r="I715" s="134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4"/>
      <c r="U715" s="134"/>
      <c r="V715" s="134"/>
      <c r="W715" s="134"/>
      <c r="X715" s="134"/>
      <c r="Y715" s="134"/>
      <c r="Z715" s="134"/>
      <c r="AA715" s="134"/>
      <c r="AB715" s="134"/>
      <c r="AC715" s="134"/>
      <c r="AD715" s="134"/>
      <c r="AE715" s="134"/>
      <c r="AF715" s="134"/>
      <c r="AG715" s="134"/>
      <c r="AH715" s="134"/>
      <c r="AI715" s="134"/>
      <c r="AJ715" s="134"/>
      <c r="AK715" s="134"/>
      <c r="AL715" s="134"/>
      <c r="AM715" s="134"/>
      <c r="AN715" s="134"/>
      <c r="AO715" s="134"/>
      <c r="AP715" s="134"/>
      <c r="AQ715" s="134"/>
      <c r="AR715" s="134"/>
    </row>
    <row r="716" ht="12.75" customHeight="1">
      <c r="A716" s="134"/>
      <c r="B716" s="134"/>
      <c r="C716" s="134"/>
      <c r="D716" s="134"/>
      <c r="E716" s="134"/>
      <c r="F716" s="134"/>
      <c r="G716" s="134"/>
      <c r="H716" s="134"/>
      <c r="I716" s="134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4"/>
      <c r="U716" s="134"/>
      <c r="V716" s="134"/>
      <c r="W716" s="134"/>
      <c r="X716" s="134"/>
      <c r="Y716" s="134"/>
      <c r="Z716" s="134"/>
      <c r="AA716" s="134"/>
      <c r="AB716" s="134"/>
      <c r="AC716" s="134"/>
      <c r="AD716" s="134"/>
      <c r="AE716" s="134"/>
      <c r="AF716" s="134"/>
      <c r="AG716" s="134"/>
      <c r="AH716" s="134"/>
      <c r="AI716" s="134"/>
      <c r="AJ716" s="134"/>
      <c r="AK716" s="134"/>
      <c r="AL716" s="134"/>
      <c r="AM716" s="134"/>
      <c r="AN716" s="134"/>
      <c r="AO716" s="134"/>
      <c r="AP716" s="134"/>
      <c r="AQ716" s="134"/>
      <c r="AR716" s="134"/>
    </row>
    <row r="717" ht="12.75" customHeight="1">
      <c r="A717" s="134"/>
      <c r="B717" s="134"/>
      <c r="C717" s="134"/>
      <c r="D717" s="134"/>
      <c r="E717" s="134"/>
      <c r="F717" s="134"/>
      <c r="G717" s="134"/>
      <c r="H717" s="134"/>
      <c r="I717" s="134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4"/>
      <c r="U717" s="134"/>
      <c r="V717" s="134"/>
      <c r="W717" s="134"/>
      <c r="X717" s="134"/>
      <c r="Y717" s="134"/>
      <c r="Z717" s="134"/>
      <c r="AA717" s="134"/>
      <c r="AB717" s="134"/>
      <c r="AC717" s="134"/>
      <c r="AD717" s="134"/>
      <c r="AE717" s="134"/>
      <c r="AF717" s="134"/>
      <c r="AG717" s="134"/>
      <c r="AH717" s="134"/>
      <c r="AI717" s="134"/>
      <c r="AJ717" s="134"/>
      <c r="AK717" s="134"/>
      <c r="AL717" s="134"/>
      <c r="AM717" s="134"/>
      <c r="AN717" s="134"/>
      <c r="AO717" s="134"/>
      <c r="AP717" s="134"/>
      <c r="AQ717" s="134"/>
      <c r="AR717" s="134"/>
    </row>
    <row r="718" ht="12.75" customHeight="1">
      <c r="A718" s="134"/>
      <c r="B718" s="134"/>
      <c r="C718" s="134"/>
      <c r="D718" s="134"/>
      <c r="E718" s="134"/>
      <c r="F718" s="134"/>
      <c r="G718" s="134"/>
      <c r="H718" s="134"/>
      <c r="I718" s="134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4"/>
      <c r="U718" s="134"/>
      <c r="V718" s="134"/>
      <c r="W718" s="134"/>
      <c r="X718" s="134"/>
      <c r="Y718" s="134"/>
      <c r="Z718" s="134"/>
      <c r="AA718" s="134"/>
      <c r="AB718" s="134"/>
      <c r="AC718" s="134"/>
      <c r="AD718" s="134"/>
      <c r="AE718" s="134"/>
      <c r="AF718" s="134"/>
      <c r="AG718" s="134"/>
      <c r="AH718" s="134"/>
      <c r="AI718" s="134"/>
      <c r="AJ718" s="134"/>
      <c r="AK718" s="134"/>
      <c r="AL718" s="134"/>
      <c r="AM718" s="134"/>
      <c r="AN718" s="134"/>
      <c r="AO718" s="134"/>
      <c r="AP718" s="134"/>
      <c r="AQ718" s="134"/>
      <c r="AR718" s="134"/>
    </row>
    <row r="719" ht="12.75" customHeight="1">
      <c r="A719" s="134"/>
      <c r="B719" s="134"/>
      <c r="C719" s="134"/>
      <c r="D719" s="134"/>
      <c r="E719" s="134"/>
      <c r="F719" s="134"/>
      <c r="G719" s="134"/>
      <c r="H719" s="134"/>
      <c r="I719" s="134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4"/>
      <c r="U719" s="134"/>
      <c r="V719" s="134"/>
      <c r="W719" s="134"/>
      <c r="X719" s="134"/>
      <c r="Y719" s="134"/>
      <c r="Z719" s="134"/>
      <c r="AA719" s="134"/>
      <c r="AB719" s="134"/>
      <c r="AC719" s="134"/>
      <c r="AD719" s="134"/>
      <c r="AE719" s="134"/>
      <c r="AF719" s="134"/>
      <c r="AG719" s="134"/>
      <c r="AH719" s="134"/>
      <c r="AI719" s="134"/>
      <c r="AJ719" s="134"/>
      <c r="AK719" s="134"/>
      <c r="AL719" s="134"/>
      <c r="AM719" s="134"/>
      <c r="AN719" s="134"/>
      <c r="AO719" s="134"/>
      <c r="AP719" s="134"/>
      <c r="AQ719" s="134"/>
      <c r="AR719" s="134"/>
    </row>
    <row r="720" ht="12.75" customHeight="1">
      <c r="A720" s="134"/>
      <c r="B720" s="134"/>
      <c r="C720" s="134"/>
      <c r="D720" s="134"/>
      <c r="E720" s="134"/>
      <c r="F720" s="134"/>
      <c r="G720" s="134"/>
      <c r="H720" s="134"/>
      <c r="I720" s="134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4"/>
      <c r="U720" s="134"/>
      <c r="V720" s="134"/>
      <c r="W720" s="134"/>
      <c r="X720" s="134"/>
      <c r="Y720" s="134"/>
      <c r="Z720" s="134"/>
      <c r="AA720" s="134"/>
      <c r="AB720" s="134"/>
      <c r="AC720" s="134"/>
      <c r="AD720" s="134"/>
      <c r="AE720" s="134"/>
      <c r="AF720" s="134"/>
      <c r="AG720" s="134"/>
      <c r="AH720" s="134"/>
      <c r="AI720" s="134"/>
      <c r="AJ720" s="134"/>
      <c r="AK720" s="134"/>
      <c r="AL720" s="134"/>
      <c r="AM720" s="134"/>
      <c r="AN720" s="134"/>
      <c r="AO720" s="134"/>
      <c r="AP720" s="134"/>
      <c r="AQ720" s="134"/>
      <c r="AR720" s="134"/>
    </row>
    <row r="721" ht="12.75" customHeight="1">
      <c r="A721" s="134"/>
      <c r="B721" s="134"/>
      <c r="C721" s="134"/>
      <c r="D721" s="134"/>
      <c r="E721" s="134"/>
      <c r="F721" s="134"/>
      <c r="G721" s="134"/>
      <c r="H721" s="134"/>
      <c r="I721" s="134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4"/>
      <c r="U721" s="134"/>
      <c r="V721" s="134"/>
      <c r="W721" s="134"/>
      <c r="X721" s="134"/>
      <c r="Y721" s="134"/>
      <c r="Z721" s="134"/>
      <c r="AA721" s="134"/>
      <c r="AB721" s="134"/>
      <c r="AC721" s="134"/>
      <c r="AD721" s="134"/>
      <c r="AE721" s="134"/>
      <c r="AF721" s="134"/>
      <c r="AG721" s="134"/>
      <c r="AH721" s="134"/>
      <c r="AI721" s="134"/>
      <c r="AJ721" s="134"/>
      <c r="AK721" s="134"/>
      <c r="AL721" s="134"/>
      <c r="AM721" s="134"/>
      <c r="AN721" s="134"/>
      <c r="AO721" s="134"/>
      <c r="AP721" s="134"/>
      <c r="AQ721" s="134"/>
      <c r="AR721" s="134"/>
    </row>
    <row r="722" ht="12.75" customHeight="1">
      <c r="A722" s="134"/>
      <c r="B722" s="134"/>
      <c r="C722" s="134"/>
      <c r="D722" s="134"/>
      <c r="E722" s="134"/>
      <c r="F722" s="134"/>
      <c r="G722" s="134"/>
      <c r="H722" s="134"/>
      <c r="I722" s="134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4"/>
      <c r="U722" s="134"/>
      <c r="V722" s="134"/>
      <c r="W722" s="134"/>
      <c r="X722" s="134"/>
      <c r="Y722" s="134"/>
      <c r="Z722" s="134"/>
      <c r="AA722" s="134"/>
      <c r="AB722" s="134"/>
      <c r="AC722" s="134"/>
      <c r="AD722" s="134"/>
      <c r="AE722" s="134"/>
      <c r="AF722" s="134"/>
      <c r="AG722" s="134"/>
      <c r="AH722" s="134"/>
      <c r="AI722" s="134"/>
      <c r="AJ722" s="134"/>
      <c r="AK722" s="134"/>
      <c r="AL722" s="134"/>
      <c r="AM722" s="134"/>
      <c r="AN722" s="134"/>
      <c r="AO722" s="134"/>
      <c r="AP722" s="134"/>
      <c r="AQ722" s="134"/>
      <c r="AR722" s="134"/>
    </row>
    <row r="723" ht="12.75" customHeight="1">
      <c r="A723" s="134"/>
      <c r="B723" s="134"/>
      <c r="C723" s="134"/>
      <c r="D723" s="134"/>
      <c r="E723" s="134"/>
      <c r="F723" s="134"/>
      <c r="G723" s="134"/>
      <c r="H723" s="134"/>
      <c r="I723" s="134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4"/>
      <c r="U723" s="134"/>
      <c r="V723" s="134"/>
      <c r="W723" s="134"/>
      <c r="X723" s="134"/>
      <c r="Y723" s="134"/>
      <c r="Z723" s="134"/>
      <c r="AA723" s="134"/>
      <c r="AB723" s="134"/>
      <c r="AC723" s="134"/>
      <c r="AD723" s="134"/>
      <c r="AE723" s="134"/>
      <c r="AF723" s="134"/>
      <c r="AG723" s="134"/>
      <c r="AH723" s="134"/>
      <c r="AI723" s="134"/>
      <c r="AJ723" s="134"/>
      <c r="AK723" s="134"/>
      <c r="AL723" s="134"/>
      <c r="AM723" s="134"/>
      <c r="AN723" s="134"/>
      <c r="AO723" s="134"/>
      <c r="AP723" s="134"/>
      <c r="AQ723" s="134"/>
      <c r="AR723" s="134"/>
    </row>
    <row r="724" ht="12.75" customHeight="1">
      <c r="A724" s="134"/>
      <c r="B724" s="134"/>
      <c r="C724" s="134"/>
      <c r="D724" s="134"/>
      <c r="E724" s="134"/>
      <c r="F724" s="134"/>
      <c r="G724" s="134"/>
      <c r="H724" s="134"/>
      <c r="I724" s="134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4"/>
      <c r="U724" s="134"/>
      <c r="V724" s="134"/>
      <c r="W724" s="134"/>
      <c r="X724" s="134"/>
      <c r="Y724" s="134"/>
      <c r="Z724" s="134"/>
      <c r="AA724" s="134"/>
      <c r="AB724" s="134"/>
      <c r="AC724" s="134"/>
      <c r="AD724" s="134"/>
      <c r="AE724" s="134"/>
      <c r="AF724" s="134"/>
      <c r="AG724" s="134"/>
      <c r="AH724" s="134"/>
      <c r="AI724" s="134"/>
      <c r="AJ724" s="134"/>
      <c r="AK724" s="134"/>
      <c r="AL724" s="134"/>
      <c r="AM724" s="134"/>
      <c r="AN724" s="134"/>
      <c r="AO724" s="134"/>
      <c r="AP724" s="134"/>
      <c r="AQ724" s="134"/>
      <c r="AR724" s="134"/>
    </row>
    <row r="725" ht="12.75" customHeight="1">
      <c r="A725" s="134"/>
      <c r="B725" s="134"/>
      <c r="C725" s="134"/>
      <c r="D725" s="134"/>
      <c r="E725" s="134"/>
      <c r="F725" s="134"/>
      <c r="G725" s="134"/>
      <c r="H725" s="134"/>
      <c r="I725" s="134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4"/>
      <c r="U725" s="134"/>
      <c r="V725" s="134"/>
      <c r="W725" s="134"/>
      <c r="X725" s="134"/>
      <c r="Y725" s="134"/>
      <c r="Z725" s="134"/>
      <c r="AA725" s="134"/>
      <c r="AB725" s="134"/>
      <c r="AC725" s="134"/>
      <c r="AD725" s="134"/>
      <c r="AE725" s="134"/>
      <c r="AF725" s="134"/>
      <c r="AG725" s="134"/>
      <c r="AH725" s="134"/>
      <c r="AI725" s="134"/>
      <c r="AJ725" s="134"/>
      <c r="AK725" s="134"/>
      <c r="AL725" s="134"/>
      <c r="AM725" s="134"/>
      <c r="AN725" s="134"/>
      <c r="AO725" s="134"/>
      <c r="AP725" s="134"/>
      <c r="AQ725" s="134"/>
      <c r="AR725" s="134"/>
    </row>
    <row r="726" ht="12.75" customHeight="1">
      <c r="A726" s="134"/>
      <c r="B726" s="134"/>
      <c r="C726" s="134"/>
      <c r="D726" s="134"/>
      <c r="E726" s="134"/>
      <c r="F726" s="134"/>
      <c r="G726" s="134"/>
      <c r="H726" s="134"/>
      <c r="I726" s="134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4"/>
      <c r="U726" s="134"/>
      <c r="V726" s="134"/>
      <c r="W726" s="134"/>
      <c r="X726" s="134"/>
      <c r="Y726" s="134"/>
      <c r="Z726" s="134"/>
      <c r="AA726" s="134"/>
      <c r="AB726" s="134"/>
      <c r="AC726" s="134"/>
      <c r="AD726" s="134"/>
      <c r="AE726" s="134"/>
      <c r="AF726" s="134"/>
      <c r="AG726" s="134"/>
      <c r="AH726" s="134"/>
      <c r="AI726" s="134"/>
      <c r="AJ726" s="134"/>
      <c r="AK726" s="134"/>
      <c r="AL726" s="134"/>
      <c r="AM726" s="134"/>
      <c r="AN726" s="134"/>
      <c r="AO726" s="134"/>
      <c r="AP726" s="134"/>
      <c r="AQ726" s="134"/>
      <c r="AR726" s="134"/>
    </row>
    <row r="727" ht="12.75" customHeight="1">
      <c r="A727" s="134"/>
      <c r="B727" s="134"/>
      <c r="C727" s="134"/>
      <c r="D727" s="134"/>
      <c r="E727" s="134"/>
      <c r="F727" s="134"/>
      <c r="G727" s="134"/>
      <c r="H727" s="134"/>
      <c r="I727" s="134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4"/>
      <c r="U727" s="134"/>
      <c r="V727" s="134"/>
      <c r="W727" s="134"/>
      <c r="X727" s="134"/>
      <c r="Y727" s="134"/>
      <c r="Z727" s="134"/>
      <c r="AA727" s="134"/>
      <c r="AB727" s="134"/>
      <c r="AC727" s="134"/>
      <c r="AD727" s="134"/>
      <c r="AE727" s="134"/>
      <c r="AF727" s="134"/>
      <c r="AG727" s="134"/>
      <c r="AH727" s="134"/>
      <c r="AI727" s="134"/>
      <c r="AJ727" s="134"/>
      <c r="AK727" s="134"/>
      <c r="AL727" s="134"/>
      <c r="AM727" s="134"/>
      <c r="AN727" s="134"/>
      <c r="AO727" s="134"/>
      <c r="AP727" s="134"/>
      <c r="AQ727" s="134"/>
      <c r="AR727" s="134"/>
    </row>
    <row r="728" ht="12.75" customHeight="1">
      <c r="A728" s="134"/>
      <c r="B728" s="134"/>
      <c r="C728" s="134"/>
      <c r="D728" s="134"/>
      <c r="E728" s="134"/>
      <c r="F728" s="134"/>
      <c r="G728" s="134"/>
      <c r="H728" s="134"/>
      <c r="I728" s="134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4"/>
      <c r="U728" s="134"/>
      <c r="V728" s="134"/>
      <c r="W728" s="134"/>
      <c r="X728" s="134"/>
      <c r="Y728" s="134"/>
      <c r="Z728" s="134"/>
      <c r="AA728" s="134"/>
      <c r="AB728" s="134"/>
      <c r="AC728" s="134"/>
      <c r="AD728" s="134"/>
      <c r="AE728" s="134"/>
      <c r="AF728" s="134"/>
      <c r="AG728" s="134"/>
      <c r="AH728" s="134"/>
      <c r="AI728" s="134"/>
      <c r="AJ728" s="134"/>
      <c r="AK728" s="134"/>
      <c r="AL728" s="134"/>
      <c r="AM728" s="134"/>
      <c r="AN728" s="134"/>
      <c r="AO728" s="134"/>
      <c r="AP728" s="134"/>
      <c r="AQ728" s="134"/>
      <c r="AR728" s="134"/>
    </row>
    <row r="729" ht="12.75" customHeight="1">
      <c r="A729" s="134"/>
      <c r="B729" s="134"/>
      <c r="C729" s="134"/>
      <c r="D729" s="134"/>
      <c r="E729" s="134"/>
      <c r="F729" s="134"/>
      <c r="G729" s="134"/>
      <c r="H729" s="134"/>
      <c r="I729" s="134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4"/>
      <c r="U729" s="134"/>
      <c r="V729" s="134"/>
      <c r="W729" s="134"/>
      <c r="X729" s="134"/>
      <c r="Y729" s="134"/>
      <c r="Z729" s="134"/>
      <c r="AA729" s="134"/>
      <c r="AB729" s="134"/>
      <c r="AC729" s="134"/>
      <c r="AD729" s="134"/>
      <c r="AE729" s="134"/>
      <c r="AF729" s="134"/>
      <c r="AG729" s="134"/>
      <c r="AH729" s="134"/>
      <c r="AI729" s="134"/>
      <c r="AJ729" s="134"/>
      <c r="AK729" s="134"/>
      <c r="AL729" s="134"/>
      <c r="AM729" s="134"/>
      <c r="AN729" s="134"/>
      <c r="AO729" s="134"/>
      <c r="AP729" s="134"/>
      <c r="AQ729" s="134"/>
      <c r="AR729" s="134"/>
    </row>
    <row r="730" ht="12.75" customHeight="1">
      <c r="A730" s="134"/>
      <c r="B730" s="134"/>
      <c r="C730" s="134"/>
      <c r="D730" s="134"/>
      <c r="E730" s="134"/>
      <c r="F730" s="134"/>
      <c r="G730" s="134"/>
      <c r="H730" s="134"/>
      <c r="I730" s="134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4"/>
      <c r="U730" s="134"/>
      <c r="V730" s="134"/>
      <c r="W730" s="134"/>
      <c r="X730" s="134"/>
      <c r="Y730" s="134"/>
      <c r="Z730" s="134"/>
      <c r="AA730" s="134"/>
      <c r="AB730" s="134"/>
      <c r="AC730" s="134"/>
      <c r="AD730" s="134"/>
      <c r="AE730" s="134"/>
      <c r="AF730" s="134"/>
      <c r="AG730" s="134"/>
      <c r="AH730" s="134"/>
      <c r="AI730" s="134"/>
      <c r="AJ730" s="134"/>
      <c r="AK730" s="134"/>
      <c r="AL730" s="134"/>
      <c r="AM730" s="134"/>
      <c r="AN730" s="134"/>
      <c r="AO730" s="134"/>
      <c r="AP730" s="134"/>
      <c r="AQ730" s="134"/>
      <c r="AR730" s="134"/>
    </row>
    <row r="731" ht="12.75" customHeight="1">
      <c r="A731" s="134"/>
      <c r="B731" s="134"/>
      <c r="C731" s="134"/>
      <c r="D731" s="134"/>
      <c r="E731" s="134"/>
      <c r="F731" s="134"/>
      <c r="G731" s="134"/>
      <c r="H731" s="134"/>
      <c r="I731" s="134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4"/>
      <c r="U731" s="134"/>
      <c r="V731" s="134"/>
      <c r="W731" s="134"/>
      <c r="X731" s="134"/>
      <c r="Y731" s="134"/>
      <c r="Z731" s="134"/>
      <c r="AA731" s="134"/>
      <c r="AB731" s="134"/>
      <c r="AC731" s="134"/>
      <c r="AD731" s="134"/>
      <c r="AE731" s="134"/>
      <c r="AF731" s="134"/>
      <c r="AG731" s="134"/>
      <c r="AH731" s="134"/>
      <c r="AI731" s="134"/>
      <c r="AJ731" s="134"/>
      <c r="AK731" s="134"/>
      <c r="AL731" s="134"/>
      <c r="AM731" s="134"/>
      <c r="AN731" s="134"/>
      <c r="AO731" s="134"/>
      <c r="AP731" s="134"/>
      <c r="AQ731" s="134"/>
      <c r="AR731" s="134"/>
    </row>
    <row r="732" ht="12.75" customHeight="1">
      <c r="A732" s="134"/>
      <c r="B732" s="134"/>
      <c r="C732" s="134"/>
      <c r="D732" s="134"/>
      <c r="E732" s="134"/>
      <c r="F732" s="134"/>
      <c r="G732" s="134"/>
      <c r="H732" s="134"/>
      <c r="I732" s="134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4"/>
      <c r="U732" s="134"/>
      <c r="V732" s="134"/>
      <c r="W732" s="134"/>
      <c r="X732" s="134"/>
      <c r="Y732" s="134"/>
      <c r="Z732" s="134"/>
      <c r="AA732" s="134"/>
      <c r="AB732" s="134"/>
      <c r="AC732" s="134"/>
      <c r="AD732" s="134"/>
      <c r="AE732" s="134"/>
      <c r="AF732" s="134"/>
      <c r="AG732" s="134"/>
      <c r="AH732" s="134"/>
      <c r="AI732" s="134"/>
      <c r="AJ732" s="134"/>
      <c r="AK732" s="134"/>
      <c r="AL732" s="134"/>
      <c r="AM732" s="134"/>
      <c r="AN732" s="134"/>
      <c r="AO732" s="134"/>
      <c r="AP732" s="134"/>
      <c r="AQ732" s="134"/>
      <c r="AR732" s="134"/>
    </row>
    <row r="733" ht="12.75" customHeight="1">
      <c r="A733" s="134"/>
      <c r="B733" s="134"/>
      <c r="C733" s="134"/>
      <c r="D733" s="134"/>
      <c r="E733" s="134"/>
      <c r="F733" s="134"/>
      <c r="G733" s="134"/>
      <c r="H733" s="134"/>
      <c r="I733" s="134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4"/>
      <c r="U733" s="134"/>
      <c r="V733" s="134"/>
      <c r="W733" s="134"/>
      <c r="X733" s="134"/>
      <c r="Y733" s="134"/>
      <c r="Z733" s="134"/>
      <c r="AA733" s="134"/>
      <c r="AB733" s="134"/>
      <c r="AC733" s="134"/>
      <c r="AD733" s="134"/>
      <c r="AE733" s="134"/>
      <c r="AF733" s="134"/>
      <c r="AG733" s="134"/>
      <c r="AH733" s="134"/>
      <c r="AI733" s="134"/>
      <c r="AJ733" s="134"/>
      <c r="AK733" s="134"/>
      <c r="AL733" s="134"/>
      <c r="AM733" s="134"/>
      <c r="AN733" s="134"/>
      <c r="AO733" s="134"/>
      <c r="AP733" s="134"/>
      <c r="AQ733" s="134"/>
      <c r="AR733" s="134"/>
    </row>
    <row r="734" ht="12.75" customHeight="1">
      <c r="A734" s="134"/>
      <c r="B734" s="134"/>
      <c r="C734" s="134"/>
      <c r="D734" s="134"/>
      <c r="E734" s="134"/>
      <c r="F734" s="134"/>
      <c r="G734" s="134"/>
      <c r="H734" s="134"/>
      <c r="I734" s="134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4"/>
      <c r="U734" s="134"/>
      <c r="V734" s="134"/>
      <c r="W734" s="134"/>
      <c r="X734" s="134"/>
      <c r="Y734" s="134"/>
      <c r="Z734" s="134"/>
      <c r="AA734" s="134"/>
      <c r="AB734" s="134"/>
      <c r="AC734" s="134"/>
      <c r="AD734" s="134"/>
      <c r="AE734" s="134"/>
      <c r="AF734" s="134"/>
      <c r="AG734" s="134"/>
      <c r="AH734" s="134"/>
      <c r="AI734" s="134"/>
      <c r="AJ734" s="134"/>
      <c r="AK734" s="134"/>
      <c r="AL734" s="134"/>
      <c r="AM734" s="134"/>
      <c r="AN734" s="134"/>
      <c r="AO734" s="134"/>
      <c r="AP734" s="134"/>
      <c r="AQ734" s="134"/>
      <c r="AR734" s="134"/>
    </row>
    <row r="735" ht="12.75" customHeight="1">
      <c r="A735" s="134"/>
      <c r="B735" s="134"/>
      <c r="C735" s="134"/>
      <c r="D735" s="134"/>
      <c r="E735" s="134"/>
      <c r="F735" s="134"/>
      <c r="G735" s="134"/>
      <c r="H735" s="134"/>
      <c r="I735" s="134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4"/>
      <c r="U735" s="134"/>
      <c r="V735" s="134"/>
      <c r="W735" s="134"/>
      <c r="X735" s="134"/>
      <c r="Y735" s="134"/>
      <c r="Z735" s="134"/>
      <c r="AA735" s="134"/>
      <c r="AB735" s="134"/>
      <c r="AC735" s="134"/>
      <c r="AD735" s="134"/>
      <c r="AE735" s="134"/>
      <c r="AF735" s="134"/>
      <c r="AG735" s="134"/>
      <c r="AH735" s="134"/>
      <c r="AI735" s="134"/>
      <c r="AJ735" s="134"/>
      <c r="AK735" s="134"/>
      <c r="AL735" s="134"/>
      <c r="AM735" s="134"/>
      <c r="AN735" s="134"/>
      <c r="AO735" s="134"/>
      <c r="AP735" s="134"/>
      <c r="AQ735" s="134"/>
      <c r="AR735" s="134"/>
    </row>
    <row r="736" ht="12.75" customHeight="1">
      <c r="A736" s="134"/>
      <c r="B736" s="134"/>
      <c r="C736" s="134"/>
      <c r="D736" s="134"/>
      <c r="E736" s="134"/>
      <c r="F736" s="134"/>
      <c r="G736" s="134"/>
      <c r="H736" s="134"/>
      <c r="I736" s="134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4"/>
      <c r="U736" s="134"/>
      <c r="V736" s="134"/>
      <c r="W736" s="134"/>
      <c r="X736" s="134"/>
      <c r="Y736" s="134"/>
      <c r="Z736" s="134"/>
      <c r="AA736" s="134"/>
      <c r="AB736" s="134"/>
      <c r="AC736" s="134"/>
      <c r="AD736" s="134"/>
      <c r="AE736" s="134"/>
      <c r="AF736" s="134"/>
      <c r="AG736" s="134"/>
      <c r="AH736" s="134"/>
      <c r="AI736" s="134"/>
      <c r="AJ736" s="134"/>
      <c r="AK736" s="134"/>
      <c r="AL736" s="134"/>
      <c r="AM736" s="134"/>
      <c r="AN736" s="134"/>
      <c r="AO736" s="134"/>
      <c r="AP736" s="134"/>
      <c r="AQ736" s="134"/>
      <c r="AR736" s="134"/>
    </row>
    <row r="737" ht="12.75" customHeight="1">
      <c r="A737" s="134"/>
      <c r="B737" s="134"/>
      <c r="C737" s="134"/>
      <c r="D737" s="134"/>
      <c r="E737" s="134"/>
      <c r="F737" s="134"/>
      <c r="G737" s="134"/>
      <c r="H737" s="134"/>
      <c r="I737" s="134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4"/>
      <c r="U737" s="134"/>
      <c r="V737" s="134"/>
      <c r="W737" s="134"/>
      <c r="X737" s="134"/>
      <c r="Y737" s="134"/>
      <c r="Z737" s="134"/>
      <c r="AA737" s="134"/>
      <c r="AB737" s="134"/>
      <c r="AC737" s="134"/>
      <c r="AD737" s="134"/>
      <c r="AE737" s="134"/>
      <c r="AF737" s="134"/>
      <c r="AG737" s="134"/>
      <c r="AH737" s="134"/>
      <c r="AI737" s="134"/>
      <c r="AJ737" s="134"/>
      <c r="AK737" s="134"/>
      <c r="AL737" s="134"/>
      <c r="AM737" s="134"/>
      <c r="AN737" s="134"/>
      <c r="AO737" s="134"/>
      <c r="AP737" s="134"/>
      <c r="AQ737" s="134"/>
      <c r="AR737" s="134"/>
    </row>
    <row r="738" ht="12.75" customHeight="1">
      <c r="A738" s="134"/>
      <c r="B738" s="134"/>
      <c r="C738" s="134"/>
      <c r="D738" s="134"/>
      <c r="E738" s="134"/>
      <c r="F738" s="134"/>
      <c r="G738" s="134"/>
      <c r="H738" s="134"/>
      <c r="I738" s="134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4"/>
      <c r="U738" s="134"/>
      <c r="V738" s="134"/>
      <c r="W738" s="134"/>
      <c r="X738" s="134"/>
      <c r="Y738" s="134"/>
      <c r="Z738" s="134"/>
      <c r="AA738" s="134"/>
      <c r="AB738" s="134"/>
      <c r="AC738" s="134"/>
      <c r="AD738" s="134"/>
      <c r="AE738" s="134"/>
      <c r="AF738" s="134"/>
      <c r="AG738" s="134"/>
      <c r="AH738" s="134"/>
      <c r="AI738" s="134"/>
      <c r="AJ738" s="134"/>
      <c r="AK738" s="134"/>
      <c r="AL738" s="134"/>
      <c r="AM738" s="134"/>
      <c r="AN738" s="134"/>
      <c r="AO738" s="134"/>
      <c r="AP738" s="134"/>
      <c r="AQ738" s="134"/>
      <c r="AR738" s="134"/>
    </row>
    <row r="739" ht="12.75" customHeight="1">
      <c r="A739" s="134"/>
      <c r="B739" s="134"/>
      <c r="C739" s="134"/>
      <c r="D739" s="134"/>
      <c r="E739" s="134"/>
      <c r="F739" s="134"/>
      <c r="G739" s="134"/>
      <c r="H739" s="134"/>
      <c r="I739" s="134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4"/>
      <c r="U739" s="134"/>
      <c r="V739" s="134"/>
      <c r="W739" s="134"/>
      <c r="X739" s="134"/>
      <c r="Y739" s="134"/>
      <c r="Z739" s="134"/>
      <c r="AA739" s="134"/>
      <c r="AB739" s="134"/>
      <c r="AC739" s="134"/>
      <c r="AD739" s="134"/>
      <c r="AE739" s="134"/>
      <c r="AF739" s="134"/>
      <c r="AG739" s="134"/>
      <c r="AH739" s="134"/>
      <c r="AI739" s="134"/>
      <c r="AJ739" s="134"/>
      <c r="AK739" s="134"/>
      <c r="AL739" s="134"/>
      <c r="AM739" s="134"/>
      <c r="AN739" s="134"/>
      <c r="AO739" s="134"/>
      <c r="AP739" s="134"/>
      <c r="AQ739" s="134"/>
      <c r="AR739" s="134"/>
    </row>
    <row r="740" ht="12.75" customHeight="1">
      <c r="A740" s="134"/>
      <c r="B740" s="134"/>
      <c r="C740" s="134"/>
      <c r="D740" s="134"/>
      <c r="E740" s="134"/>
      <c r="F740" s="134"/>
      <c r="G740" s="134"/>
      <c r="H740" s="134"/>
      <c r="I740" s="134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4"/>
      <c r="U740" s="134"/>
      <c r="V740" s="134"/>
      <c r="W740" s="134"/>
      <c r="X740" s="134"/>
      <c r="Y740" s="134"/>
      <c r="Z740" s="134"/>
      <c r="AA740" s="134"/>
      <c r="AB740" s="134"/>
      <c r="AC740" s="134"/>
      <c r="AD740" s="134"/>
      <c r="AE740" s="134"/>
      <c r="AF740" s="134"/>
      <c r="AG740" s="134"/>
      <c r="AH740" s="134"/>
      <c r="AI740" s="134"/>
      <c r="AJ740" s="134"/>
      <c r="AK740" s="134"/>
      <c r="AL740" s="134"/>
      <c r="AM740" s="134"/>
      <c r="AN740" s="134"/>
      <c r="AO740" s="134"/>
      <c r="AP740" s="134"/>
      <c r="AQ740" s="134"/>
      <c r="AR740" s="134"/>
    </row>
    <row r="741" ht="12.75" customHeight="1">
      <c r="A741" s="134"/>
      <c r="B741" s="134"/>
      <c r="C741" s="134"/>
      <c r="D741" s="134"/>
      <c r="E741" s="134"/>
      <c r="F741" s="134"/>
      <c r="G741" s="134"/>
      <c r="H741" s="134"/>
      <c r="I741" s="134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4"/>
      <c r="U741" s="134"/>
      <c r="V741" s="134"/>
      <c r="W741" s="134"/>
      <c r="X741" s="134"/>
      <c r="Y741" s="134"/>
      <c r="Z741" s="134"/>
      <c r="AA741" s="134"/>
      <c r="AB741" s="134"/>
      <c r="AC741" s="134"/>
      <c r="AD741" s="134"/>
      <c r="AE741" s="134"/>
      <c r="AF741" s="134"/>
      <c r="AG741" s="134"/>
      <c r="AH741" s="134"/>
      <c r="AI741" s="134"/>
      <c r="AJ741" s="134"/>
      <c r="AK741" s="134"/>
      <c r="AL741" s="134"/>
      <c r="AM741" s="134"/>
      <c r="AN741" s="134"/>
      <c r="AO741" s="134"/>
      <c r="AP741" s="134"/>
      <c r="AQ741" s="134"/>
      <c r="AR741" s="134"/>
    </row>
    <row r="742" ht="12.75" customHeight="1">
      <c r="A742" s="134"/>
      <c r="B742" s="134"/>
      <c r="C742" s="134"/>
      <c r="D742" s="134"/>
      <c r="E742" s="134"/>
      <c r="F742" s="134"/>
      <c r="G742" s="134"/>
      <c r="H742" s="134"/>
      <c r="I742" s="134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4"/>
      <c r="U742" s="134"/>
      <c r="V742" s="134"/>
      <c r="W742" s="134"/>
      <c r="X742" s="134"/>
      <c r="Y742" s="134"/>
      <c r="Z742" s="134"/>
      <c r="AA742" s="134"/>
      <c r="AB742" s="134"/>
      <c r="AC742" s="134"/>
      <c r="AD742" s="134"/>
      <c r="AE742" s="134"/>
      <c r="AF742" s="134"/>
      <c r="AG742" s="134"/>
      <c r="AH742" s="134"/>
      <c r="AI742" s="134"/>
      <c r="AJ742" s="134"/>
      <c r="AK742" s="134"/>
      <c r="AL742" s="134"/>
      <c r="AM742" s="134"/>
      <c r="AN742" s="134"/>
      <c r="AO742" s="134"/>
      <c r="AP742" s="134"/>
      <c r="AQ742" s="134"/>
      <c r="AR742" s="134"/>
    </row>
    <row r="743" ht="12.75" customHeight="1">
      <c r="A743" s="134"/>
      <c r="B743" s="134"/>
      <c r="C743" s="134"/>
      <c r="D743" s="134"/>
      <c r="E743" s="134"/>
      <c r="F743" s="134"/>
      <c r="G743" s="134"/>
      <c r="H743" s="134"/>
      <c r="I743" s="134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4"/>
      <c r="U743" s="134"/>
      <c r="V743" s="134"/>
      <c r="W743" s="134"/>
      <c r="X743" s="134"/>
      <c r="Y743" s="134"/>
      <c r="Z743" s="134"/>
      <c r="AA743" s="134"/>
      <c r="AB743" s="134"/>
      <c r="AC743" s="134"/>
      <c r="AD743" s="134"/>
      <c r="AE743" s="134"/>
      <c r="AF743" s="134"/>
      <c r="AG743" s="134"/>
      <c r="AH743" s="134"/>
      <c r="AI743" s="134"/>
      <c r="AJ743" s="134"/>
      <c r="AK743" s="134"/>
      <c r="AL743" s="134"/>
      <c r="AM743" s="134"/>
      <c r="AN743" s="134"/>
      <c r="AO743" s="134"/>
      <c r="AP743" s="134"/>
      <c r="AQ743" s="134"/>
      <c r="AR743" s="134"/>
    </row>
    <row r="744" ht="12.75" customHeight="1">
      <c r="A744" s="134"/>
      <c r="B744" s="134"/>
      <c r="C744" s="134"/>
      <c r="D744" s="134"/>
      <c r="E744" s="134"/>
      <c r="F744" s="134"/>
      <c r="G744" s="134"/>
      <c r="H744" s="134"/>
      <c r="I744" s="134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4"/>
      <c r="U744" s="134"/>
      <c r="V744" s="134"/>
      <c r="W744" s="134"/>
      <c r="X744" s="134"/>
      <c r="Y744" s="134"/>
      <c r="Z744" s="134"/>
      <c r="AA744" s="134"/>
      <c r="AB744" s="134"/>
      <c r="AC744" s="134"/>
      <c r="AD744" s="134"/>
      <c r="AE744" s="134"/>
      <c r="AF744" s="134"/>
      <c r="AG744" s="134"/>
      <c r="AH744" s="134"/>
      <c r="AI744" s="134"/>
      <c r="AJ744" s="134"/>
      <c r="AK744" s="134"/>
      <c r="AL744" s="134"/>
      <c r="AM744" s="134"/>
      <c r="AN744" s="134"/>
      <c r="AO744" s="134"/>
      <c r="AP744" s="134"/>
      <c r="AQ744" s="134"/>
      <c r="AR744" s="134"/>
    </row>
    <row r="745" ht="12.75" customHeight="1">
      <c r="A745" s="134"/>
      <c r="B745" s="134"/>
      <c r="C745" s="134"/>
      <c r="D745" s="134"/>
      <c r="E745" s="134"/>
      <c r="F745" s="134"/>
      <c r="G745" s="134"/>
      <c r="H745" s="134"/>
      <c r="I745" s="134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4"/>
      <c r="U745" s="134"/>
      <c r="V745" s="134"/>
      <c r="W745" s="134"/>
      <c r="X745" s="134"/>
      <c r="Y745" s="134"/>
      <c r="Z745" s="134"/>
      <c r="AA745" s="134"/>
      <c r="AB745" s="134"/>
      <c r="AC745" s="134"/>
      <c r="AD745" s="134"/>
      <c r="AE745" s="134"/>
      <c r="AF745" s="134"/>
      <c r="AG745" s="134"/>
      <c r="AH745" s="134"/>
      <c r="AI745" s="134"/>
      <c r="AJ745" s="134"/>
      <c r="AK745" s="134"/>
      <c r="AL745" s="134"/>
      <c r="AM745" s="134"/>
      <c r="AN745" s="134"/>
      <c r="AO745" s="134"/>
      <c r="AP745" s="134"/>
      <c r="AQ745" s="134"/>
      <c r="AR745" s="134"/>
    </row>
    <row r="746" ht="12.75" customHeight="1">
      <c r="A746" s="134"/>
      <c r="B746" s="134"/>
      <c r="C746" s="134"/>
      <c r="D746" s="134"/>
      <c r="E746" s="134"/>
      <c r="F746" s="134"/>
      <c r="G746" s="134"/>
      <c r="H746" s="134"/>
      <c r="I746" s="134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4"/>
      <c r="U746" s="134"/>
      <c r="V746" s="134"/>
      <c r="W746" s="134"/>
      <c r="X746" s="134"/>
      <c r="Y746" s="134"/>
      <c r="Z746" s="134"/>
      <c r="AA746" s="134"/>
      <c r="AB746" s="134"/>
      <c r="AC746" s="134"/>
      <c r="AD746" s="134"/>
      <c r="AE746" s="134"/>
      <c r="AF746" s="134"/>
      <c r="AG746" s="134"/>
      <c r="AH746" s="134"/>
      <c r="AI746" s="134"/>
      <c r="AJ746" s="134"/>
      <c r="AK746" s="134"/>
      <c r="AL746" s="134"/>
      <c r="AM746" s="134"/>
      <c r="AN746" s="134"/>
      <c r="AO746" s="134"/>
      <c r="AP746" s="134"/>
      <c r="AQ746" s="134"/>
      <c r="AR746" s="134"/>
    </row>
    <row r="747" ht="12.75" customHeight="1">
      <c r="A747" s="134"/>
      <c r="B747" s="134"/>
      <c r="C747" s="134"/>
      <c r="D747" s="134"/>
      <c r="E747" s="134"/>
      <c r="F747" s="134"/>
      <c r="G747" s="134"/>
      <c r="H747" s="134"/>
      <c r="I747" s="134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4"/>
      <c r="U747" s="134"/>
      <c r="V747" s="134"/>
      <c r="W747" s="134"/>
      <c r="X747" s="134"/>
      <c r="Y747" s="134"/>
      <c r="Z747" s="134"/>
      <c r="AA747" s="134"/>
      <c r="AB747" s="134"/>
      <c r="AC747" s="134"/>
      <c r="AD747" s="134"/>
      <c r="AE747" s="134"/>
      <c r="AF747" s="134"/>
      <c r="AG747" s="134"/>
      <c r="AH747" s="134"/>
      <c r="AI747" s="134"/>
      <c r="AJ747" s="134"/>
      <c r="AK747" s="134"/>
      <c r="AL747" s="134"/>
      <c r="AM747" s="134"/>
      <c r="AN747" s="134"/>
      <c r="AO747" s="134"/>
      <c r="AP747" s="134"/>
      <c r="AQ747" s="134"/>
      <c r="AR747" s="134"/>
    </row>
    <row r="748" ht="12.75" customHeight="1">
      <c r="A748" s="134"/>
      <c r="B748" s="134"/>
      <c r="C748" s="134"/>
      <c r="D748" s="134"/>
      <c r="E748" s="134"/>
      <c r="F748" s="134"/>
      <c r="G748" s="134"/>
      <c r="H748" s="134"/>
      <c r="I748" s="134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4"/>
      <c r="U748" s="134"/>
      <c r="V748" s="134"/>
      <c r="W748" s="134"/>
      <c r="X748" s="134"/>
      <c r="Y748" s="134"/>
      <c r="Z748" s="134"/>
      <c r="AA748" s="134"/>
      <c r="AB748" s="134"/>
      <c r="AC748" s="134"/>
      <c r="AD748" s="134"/>
      <c r="AE748" s="134"/>
      <c r="AF748" s="134"/>
      <c r="AG748" s="134"/>
      <c r="AH748" s="134"/>
      <c r="AI748" s="134"/>
      <c r="AJ748" s="134"/>
      <c r="AK748" s="134"/>
      <c r="AL748" s="134"/>
      <c r="AM748" s="134"/>
      <c r="AN748" s="134"/>
      <c r="AO748" s="134"/>
      <c r="AP748" s="134"/>
      <c r="AQ748" s="134"/>
      <c r="AR748" s="134"/>
    </row>
    <row r="749" ht="12.75" customHeight="1">
      <c r="A749" s="134"/>
      <c r="B749" s="134"/>
      <c r="C749" s="134"/>
      <c r="D749" s="134"/>
      <c r="E749" s="134"/>
      <c r="F749" s="134"/>
      <c r="G749" s="134"/>
      <c r="H749" s="134"/>
      <c r="I749" s="134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4"/>
      <c r="U749" s="134"/>
      <c r="V749" s="134"/>
      <c r="W749" s="134"/>
      <c r="X749" s="134"/>
      <c r="Y749" s="134"/>
      <c r="Z749" s="134"/>
      <c r="AA749" s="134"/>
      <c r="AB749" s="134"/>
      <c r="AC749" s="134"/>
      <c r="AD749" s="134"/>
      <c r="AE749" s="134"/>
      <c r="AF749" s="134"/>
      <c r="AG749" s="134"/>
      <c r="AH749" s="134"/>
      <c r="AI749" s="134"/>
      <c r="AJ749" s="134"/>
      <c r="AK749" s="134"/>
      <c r="AL749" s="134"/>
      <c r="AM749" s="134"/>
      <c r="AN749" s="134"/>
      <c r="AO749" s="134"/>
      <c r="AP749" s="134"/>
      <c r="AQ749" s="134"/>
      <c r="AR749" s="134"/>
    </row>
    <row r="750" ht="12.75" customHeight="1">
      <c r="A750" s="134"/>
      <c r="B750" s="134"/>
      <c r="C750" s="134"/>
      <c r="D750" s="134"/>
      <c r="E750" s="134"/>
      <c r="F750" s="134"/>
      <c r="G750" s="134"/>
      <c r="H750" s="134"/>
      <c r="I750" s="134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4"/>
      <c r="U750" s="134"/>
      <c r="V750" s="134"/>
      <c r="W750" s="134"/>
      <c r="X750" s="134"/>
      <c r="Y750" s="134"/>
      <c r="Z750" s="134"/>
      <c r="AA750" s="134"/>
      <c r="AB750" s="134"/>
      <c r="AC750" s="134"/>
      <c r="AD750" s="134"/>
      <c r="AE750" s="134"/>
      <c r="AF750" s="134"/>
      <c r="AG750" s="134"/>
      <c r="AH750" s="134"/>
      <c r="AI750" s="134"/>
      <c r="AJ750" s="134"/>
      <c r="AK750" s="134"/>
      <c r="AL750" s="134"/>
      <c r="AM750" s="134"/>
      <c r="AN750" s="134"/>
      <c r="AO750" s="134"/>
      <c r="AP750" s="134"/>
      <c r="AQ750" s="134"/>
      <c r="AR750" s="134"/>
    </row>
    <row r="751" ht="12.75" customHeight="1">
      <c r="A751" s="134"/>
      <c r="B751" s="134"/>
      <c r="C751" s="134"/>
      <c r="D751" s="134"/>
      <c r="E751" s="134"/>
      <c r="F751" s="134"/>
      <c r="G751" s="134"/>
      <c r="H751" s="134"/>
      <c r="I751" s="134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4"/>
      <c r="U751" s="134"/>
      <c r="V751" s="134"/>
      <c r="W751" s="134"/>
      <c r="X751" s="134"/>
      <c r="Y751" s="134"/>
      <c r="Z751" s="134"/>
      <c r="AA751" s="134"/>
      <c r="AB751" s="134"/>
      <c r="AC751" s="134"/>
      <c r="AD751" s="134"/>
      <c r="AE751" s="134"/>
      <c r="AF751" s="134"/>
      <c r="AG751" s="134"/>
      <c r="AH751" s="134"/>
      <c r="AI751" s="134"/>
      <c r="AJ751" s="134"/>
      <c r="AK751" s="134"/>
      <c r="AL751" s="134"/>
      <c r="AM751" s="134"/>
      <c r="AN751" s="134"/>
      <c r="AO751" s="134"/>
      <c r="AP751" s="134"/>
      <c r="AQ751" s="134"/>
      <c r="AR751" s="134"/>
    </row>
    <row r="752" ht="12.75" customHeight="1">
      <c r="A752" s="134"/>
      <c r="B752" s="134"/>
      <c r="C752" s="134"/>
      <c r="D752" s="134"/>
      <c r="E752" s="134"/>
      <c r="F752" s="134"/>
      <c r="G752" s="134"/>
      <c r="H752" s="134"/>
      <c r="I752" s="134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4"/>
      <c r="U752" s="134"/>
      <c r="V752" s="134"/>
      <c r="W752" s="134"/>
      <c r="X752" s="134"/>
      <c r="Y752" s="134"/>
      <c r="Z752" s="134"/>
      <c r="AA752" s="134"/>
      <c r="AB752" s="134"/>
      <c r="AC752" s="134"/>
      <c r="AD752" s="134"/>
      <c r="AE752" s="134"/>
      <c r="AF752" s="134"/>
      <c r="AG752" s="134"/>
      <c r="AH752" s="134"/>
      <c r="AI752" s="134"/>
      <c r="AJ752" s="134"/>
      <c r="AK752" s="134"/>
      <c r="AL752" s="134"/>
      <c r="AM752" s="134"/>
      <c r="AN752" s="134"/>
      <c r="AO752" s="134"/>
      <c r="AP752" s="134"/>
      <c r="AQ752" s="134"/>
      <c r="AR752" s="134"/>
    </row>
    <row r="753" ht="12.75" customHeight="1">
      <c r="A753" s="134"/>
      <c r="B753" s="134"/>
      <c r="C753" s="134"/>
      <c r="D753" s="134"/>
      <c r="E753" s="134"/>
      <c r="F753" s="134"/>
      <c r="G753" s="134"/>
      <c r="H753" s="134"/>
      <c r="I753" s="134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4"/>
      <c r="U753" s="134"/>
      <c r="V753" s="134"/>
      <c r="W753" s="134"/>
      <c r="X753" s="134"/>
      <c r="Y753" s="134"/>
      <c r="Z753" s="134"/>
      <c r="AA753" s="134"/>
      <c r="AB753" s="134"/>
      <c r="AC753" s="134"/>
      <c r="AD753" s="134"/>
      <c r="AE753" s="134"/>
      <c r="AF753" s="134"/>
      <c r="AG753" s="134"/>
      <c r="AH753" s="134"/>
      <c r="AI753" s="134"/>
      <c r="AJ753" s="134"/>
      <c r="AK753" s="134"/>
      <c r="AL753" s="134"/>
      <c r="AM753" s="134"/>
      <c r="AN753" s="134"/>
      <c r="AO753" s="134"/>
      <c r="AP753" s="134"/>
      <c r="AQ753" s="134"/>
      <c r="AR753" s="134"/>
    </row>
    <row r="754" ht="12.75" customHeight="1">
      <c r="A754" s="134"/>
      <c r="B754" s="134"/>
      <c r="C754" s="134"/>
      <c r="D754" s="134"/>
      <c r="E754" s="134"/>
      <c r="F754" s="134"/>
      <c r="G754" s="134"/>
      <c r="H754" s="134"/>
      <c r="I754" s="134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4"/>
      <c r="U754" s="134"/>
      <c r="V754" s="134"/>
      <c r="W754" s="134"/>
      <c r="X754" s="134"/>
      <c r="Y754" s="134"/>
      <c r="Z754" s="134"/>
      <c r="AA754" s="134"/>
      <c r="AB754" s="134"/>
      <c r="AC754" s="134"/>
      <c r="AD754" s="134"/>
      <c r="AE754" s="134"/>
      <c r="AF754" s="134"/>
      <c r="AG754" s="134"/>
      <c r="AH754" s="134"/>
      <c r="AI754" s="134"/>
      <c r="AJ754" s="134"/>
      <c r="AK754" s="134"/>
      <c r="AL754" s="134"/>
      <c r="AM754" s="134"/>
      <c r="AN754" s="134"/>
      <c r="AO754" s="134"/>
      <c r="AP754" s="134"/>
      <c r="AQ754" s="134"/>
      <c r="AR754" s="134"/>
    </row>
    <row r="755" ht="12.75" customHeight="1">
      <c r="A755" s="134"/>
      <c r="B755" s="134"/>
      <c r="C755" s="134"/>
      <c r="D755" s="134"/>
      <c r="E755" s="134"/>
      <c r="F755" s="134"/>
      <c r="G755" s="134"/>
      <c r="H755" s="134"/>
      <c r="I755" s="134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4"/>
      <c r="U755" s="134"/>
      <c r="V755" s="134"/>
      <c r="W755" s="134"/>
      <c r="X755" s="134"/>
      <c r="Y755" s="134"/>
      <c r="Z755" s="134"/>
      <c r="AA755" s="134"/>
      <c r="AB755" s="134"/>
      <c r="AC755" s="134"/>
      <c r="AD755" s="134"/>
      <c r="AE755" s="134"/>
      <c r="AF755" s="134"/>
      <c r="AG755" s="134"/>
      <c r="AH755" s="134"/>
      <c r="AI755" s="134"/>
      <c r="AJ755" s="134"/>
      <c r="AK755" s="134"/>
      <c r="AL755" s="134"/>
      <c r="AM755" s="134"/>
      <c r="AN755" s="134"/>
      <c r="AO755" s="134"/>
      <c r="AP755" s="134"/>
      <c r="AQ755" s="134"/>
      <c r="AR755" s="134"/>
    </row>
    <row r="756" ht="12.75" customHeight="1">
      <c r="A756" s="134"/>
      <c r="B756" s="134"/>
      <c r="C756" s="134"/>
      <c r="D756" s="134"/>
      <c r="E756" s="134"/>
      <c r="F756" s="134"/>
      <c r="G756" s="134"/>
      <c r="H756" s="134"/>
      <c r="I756" s="134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4"/>
      <c r="U756" s="134"/>
      <c r="V756" s="134"/>
      <c r="W756" s="134"/>
      <c r="X756" s="134"/>
      <c r="Y756" s="134"/>
      <c r="Z756" s="134"/>
      <c r="AA756" s="134"/>
      <c r="AB756" s="134"/>
      <c r="AC756" s="134"/>
      <c r="AD756" s="134"/>
      <c r="AE756" s="134"/>
      <c r="AF756" s="134"/>
      <c r="AG756" s="134"/>
      <c r="AH756" s="134"/>
      <c r="AI756" s="134"/>
      <c r="AJ756" s="134"/>
      <c r="AK756" s="134"/>
      <c r="AL756" s="134"/>
      <c r="AM756" s="134"/>
      <c r="AN756" s="134"/>
      <c r="AO756" s="134"/>
      <c r="AP756" s="134"/>
      <c r="AQ756" s="134"/>
      <c r="AR756" s="134"/>
    </row>
    <row r="757" ht="12.75" customHeight="1">
      <c r="A757" s="134"/>
      <c r="B757" s="134"/>
      <c r="C757" s="134"/>
      <c r="D757" s="134"/>
      <c r="E757" s="134"/>
      <c r="F757" s="134"/>
      <c r="G757" s="134"/>
      <c r="H757" s="134"/>
      <c r="I757" s="134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4"/>
      <c r="U757" s="134"/>
      <c r="V757" s="134"/>
      <c r="W757" s="134"/>
      <c r="X757" s="134"/>
      <c r="Y757" s="134"/>
      <c r="Z757" s="134"/>
      <c r="AA757" s="134"/>
      <c r="AB757" s="134"/>
      <c r="AC757" s="134"/>
      <c r="AD757" s="134"/>
      <c r="AE757" s="134"/>
      <c r="AF757" s="134"/>
      <c r="AG757" s="134"/>
      <c r="AH757" s="134"/>
      <c r="AI757" s="134"/>
      <c r="AJ757" s="134"/>
      <c r="AK757" s="134"/>
      <c r="AL757" s="134"/>
      <c r="AM757" s="134"/>
      <c r="AN757" s="134"/>
      <c r="AO757" s="134"/>
      <c r="AP757" s="134"/>
      <c r="AQ757" s="134"/>
      <c r="AR757" s="134"/>
    </row>
    <row r="758" ht="12.75" customHeight="1">
      <c r="A758" s="134"/>
      <c r="B758" s="134"/>
      <c r="C758" s="134"/>
      <c r="D758" s="134"/>
      <c r="E758" s="134"/>
      <c r="F758" s="134"/>
      <c r="G758" s="134"/>
      <c r="H758" s="134"/>
      <c r="I758" s="134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4"/>
      <c r="U758" s="134"/>
      <c r="V758" s="134"/>
      <c r="W758" s="134"/>
      <c r="X758" s="134"/>
      <c r="Y758" s="134"/>
      <c r="Z758" s="134"/>
      <c r="AA758" s="134"/>
      <c r="AB758" s="134"/>
      <c r="AC758" s="134"/>
      <c r="AD758" s="134"/>
      <c r="AE758" s="134"/>
      <c r="AF758" s="134"/>
      <c r="AG758" s="134"/>
      <c r="AH758" s="134"/>
      <c r="AI758" s="134"/>
      <c r="AJ758" s="134"/>
      <c r="AK758" s="134"/>
      <c r="AL758" s="134"/>
      <c r="AM758" s="134"/>
      <c r="AN758" s="134"/>
      <c r="AO758" s="134"/>
      <c r="AP758" s="134"/>
      <c r="AQ758" s="134"/>
      <c r="AR758" s="134"/>
    </row>
    <row r="759" ht="12.75" customHeight="1">
      <c r="A759" s="134"/>
      <c r="B759" s="134"/>
      <c r="C759" s="134"/>
      <c r="D759" s="134"/>
      <c r="E759" s="134"/>
      <c r="F759" s="134"/>
      <c r="G759" s="134"/>
      <c r="H759" s="134"/>
      <c r="I759" s="134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4"/>
      <c r="U759" s="134"/>
      <c r="V759" s="134"/>
      <c r="W759" s="134"/>
      <c r="X759" s="134"/>
      <c r="Y759" s="134"/>
      <c r="Z759" s="134"/>
      <c r="AA759" s="134"/>
      <c r="AB759" s="134"/>
      <c r="AC759" s="134"/>
      <c r="AD759" s="134"/>
      <c r="AE759" s="134"/>
      <c r="AF759" s="134"/>
      <c r="AG759" s="134"/>
      <c r="AH759" s="134"/>
      <c r="AI759" s="134"/>
      <c r="AJ759" s="134"/>
      <c r="AK759" s="134"/>
      <c r="AL759" s="134"/>
      <c r="AM759" s="134"/>
      <c r="AN759" s="134"/>
      <c r="AO759" s="134"/>
      <c r="AP759" s="134"/>
      <c r="AQ759" s="134"/>
      <c r="AR759" s="134"/>
    </row>
    <row r="760" ht="12.75" customHeight="1">
      <c r="A760" s="134"/>
      <c r="B760" s="134"/>
      <c r="C760" s="134"/>
      <c r="D760" s="134"/>
      <c r="E760" s="134"/>
      <c r="F760" s="134"/>
      <c r="G760" s="134"/>
      <c r="H760" s="134"/>
      <c r="I760" s="134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4"/>
      <c r="U760" s="134"/>
      <c r="V760" s="134"/>
      <c r="W760" s="134"/>
      <c r="X760" s="134"/>
      <c r="Y760" s="134"/>
      <c r="Z760" s="134"/>
      <c r="AA760" s="134"/>
      <c r="AB760" s="134"/>
      <c r="AC760" s="134"/>
      <c r="AD760" s="134"/>
      <c r="AE760" s="134"/>
      <c r="AF760" s="134"/>
      <c r="AG760" s="134"/>
      <c r="AH760" s="134"/>
      <c r="AI760" s="134"/>
      <c r="AJ760" s="134"/>
      <c r="AK760" s="134"/>
      <c r="AL760" s="134"/>
      <c r="AM760" s="134"/>
      <c r="AN760" s="134"/>
      <c r="AO760" s="134"/>
      <c r="AP760" s="134"/>
      <c r="AQ760" s="134"/>
      <c r="AR760" s="134"/>
    </row>
    <row r="761" ht="12.75" customHeight="1">
      <c r="A761" s="134"/>
      <c r="B761" s="134"/>
      <c r="C761" s="134"/>
      <c r="D761" s="134"/>
      <c r="E761" s="134"/>
      <c r="F761" s="134"/>
      <c r="G761" s="134"/>
      <c r="H761" s="134"/>
      <c r="I761" s="134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4"/>
      <c r="U761" s="134"/>
      <c r="V761" s="134"/>
      <c r="W761" s="134"/>
      <c r="X761" s="134"/>
      <c r="Y761" s="134"/>
      <c r="Z761" s="134"/>
      <c r="AA761" s="134"/>
      <c r="AB761" s="134"/>
      <c r="AC761" s="134"/>
      <c r="AD761" s="134"/>
      <c r="AE761" s="134"/>
      <c r="AF761" s="134"/>
      <c r="AG761" s="134"/>
      <c r="AH761" s="134"/>
      <c r="AI761" s="134"/>
      <c r="AJ761" s="134"/>
      <c r="AK761" s="134"/>
      <c r="AL761" s="134"/>
      <c r="AM761" s="134"/>
      <c r="AN761" s="134"/>
      <c r="AO761" s="134"/>
      <c r="AP761" s="134"/>
      <c r="AQ761" s="134"/>
      <c r="AR761" s="134"/>
    </row>
    <row r="762" ht="12.75" customHeight="1">
      <c r="A762" s="134"/>
      <c r="B762" s="134"/>
      <c r="C762" s="134"/>
      <c r="D762" s="134"/>
      <c r="E762" s="134"/>
      <c r="F762" s="134"/>
      <c r="G762" s="134"/>
      <c r="H762" s="134"/>
      <c r="I762" s="134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4"/>
      <c r="U762" s="134"/>
      <c r="V762" s="134"/>
      <c r="W762" s="134"/>
      <c r="X762" s="134"/>
      <c r="Y762" s="134"/>
      <c r="Z762" s="134"/>
      <c r="AA762" s="134"/>
      <c r="AB762" s="134"/>
      <c r="AC762" s="134"/>
      <c r="AD762" s="134"/>
      <c r="AE762" s="134"/>
      <c r="AF762" s="134"/>
      <c r="AG762" s="134"/>
      <c r="AH762" s="134"/>
      <c r="AI762" s="134"/>
      <c r="AJ762" s="134"/>
      <c r="AK762" s="134"/>
      <c r="AL762" s="134"/>
      <c r="AM762" s="134"/>
      <c r="AN762" s="134"/>
      <c r="AO762" s="134"/>
      <c r="AP762" s="134"/>
      <c r="AQ762" s="134"/>
      <c r="AR762" s="134"/>
    </row>
    <row r="763" ht="12.75" customHeight="1">
      <c r="A763" s="134"/>
      <c r="B763" s="134"/>
      <c r="C763" s="134"/>
      <c r="D763" s="134"/>
      <c r="E763" s="134"/>
      <c r="F763" s="134"/>
      <c r="G763" s="134"/>
      <c r="H763" s="134"/>
      <c r="I763" s="134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4"/>
      <c r="U763" s="134"/>
      <c r="V763" s="134"/>
      <c r="W763" s="134"/>
      <c r="X763" s="134"/>
      <c r="Y763" s="134"/>
      <c r="Z763" s="134"/>
      <c r="AA763" s="134"/>
      <c r="AB763" s="134"/>
      <c r="AC763" s="134"/>
      <c r="AD763" s="134"/>
      <c r="AE763" s="134"/>
      <c r="AF763" s="134"/>
      <c r="AG763" s="134"/>
      <c r="AH763" s="134"/>
      <c r="AI763" s="134"/>
      <c r="AJ763" s="134"/>
      <c r="AK763" s="134"/>
      <c r="AL763" s="134"/>
      <c r="AM763" s="134"/>
      <c r="AN763" s="134"/>
      <c r="AO763" s="134"/>
      <c r="AP763" s="134"/>
      <c r="AQ763" s="134"/>
      <c r="AR763" s="134"/>
    </row>
    <row r="764" ht="12.75" customHeight="1">
      <c r="A764" s="134"/>
      <c r="B764" s="134"/>
      <c r="C764" s="134"/>
      <c r="D764" s="134"/>
      <c r="E764" s="134"/>
      <c r="F764" s="134"/>
      <c r="G764" s="134"/>
      <c r="H764" s="134"/>
      <c r="I764" s="134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4"/>
      <c r="U764" s="134"/>
      <c r="V764" s="134"/>
      <c r="W764" s="134"/>
      <c r="X764" s="134"/>
      <c r="Y764" s="134"/>
      <c r="Z764" s="134"/>
      <c r="AA764" s="134"/>
      <c r="AB764" s="134"/>
      <c r="AC764" s="134"/>
      <c r="AD764" s="134"/>
      <c r="AE764" s="134"/>
      <c r="AF764" s="134"/>
      <c r="AG764" s="134"/>
      <c r="AH764" s="134"/>
      <c r="AI764" s="134"/>
      <c r="AJ764" s="134"/>
      <c r="AK764" s="134"/>
      <c r="AL764" s="134"/>
      <c r="AM764" s="134"/>
      <c r="AN764" s="134"/>
      <c r="AO764" s="134"/>
      <c r="AP764" s="134"/>
      <c r="AQ764" s="134"/>
      <c r="AR764" s="134"/>
    </row>
    <row r="765" ht="12.75" customHeight="1">
      <c r="A765" s="134"/>
      <c r="B765" s="134"/>
      <c r="C765" s="134"/>
      <c r="D765" s="134"/>
      <c r="E765" s="134"/>
      <c r="F765" s="134"/>
      <c r="G765" s="134"/>
      <c r="H765" s="134"/>
      <c r="I765" s="134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4"/>
      <c r="U765" s="134"/>
      <c r="V765" s="134"/>
      <c r="W765" s="134"/>
      <c r="X765" s="134"/>
      <c r="Y765" s="134"/>
      <c r="Z765" s="134"/>
      <c r="AA765" s="134"/>
      <c r="AB765" s="134"/>
      <c r="AC765" s="134"/>
      <c r="AD765" s="134"/>
      <c r="AE765" s="134"/>
      <c r="AF765" s="134"/>
      <c r="AG765" s="134"/>
      <c r="AH765" s="134"/>
      <c r="AI765" s="134"/>
      <c r="AJ765" s="134"/>
      <c r="AK765" s="134"/>
      <c r="AL765" s="134"/>
      <c r="AM765" s="134"/>
      <c r="AN765" s="134"/>
      <c r="AO765" s="134"/>
      <c r="AP765" s="134"/>
      <c r="AQ765" s="134"/>
      <c r="AR765" s="134"/>
    </row>
    <row r="766" ht="12.75" customHeight="1">
      <c r="A766" s="134"/>
      <c r="B766" s="134"/>
      <c r="C766" s="134"/>
      <c r="D766" s="134"/>
      <c r="E766" s="134"/>
      <c r="F766" s="134"/>
      <c r="G766" s="134"/>
      <c r="H766" s="134"/>
      <c r="I766" s="134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4"/>
      <c r="U766" s="134"/>
      <c r="V766" s="134"/>
      <c r="W766" s="134"/>
      <c r="X766" s="134"/>
      <c r="Y766" s="134"/>
      <c r="Z766" s="134"/>
      <c r="AA766" s="134"/>
      <c r="AB766" s="134"/>
      <c r="AC766" s="134"/>
      <c r="AD766" s="134"/>
      <c r="AE766" s="134"/>
      <c r="AF766" s="134"/>
      <c r="AG766" s="134"/>
      <c r="AH766" s="134"/>
      <c r="AI766" s="134"/>
      <c r="AJ766" s="134"/>
      <c r="AK766" s="134"/>
      <c r="AL766" s="134"/>
      <c r="AM766" s="134"/>
      <c r="AN766" s="134"/>
      <c r="AO766" s="134"/>
      <c r="AP766" s="134"/>
      <c r="AQ766" s="134"/>
      <c r="AR766" s="134"/>
    </row>
    <row r="767" ht="12.75" customHeight="1">
      <c r="A767" s="134"/>
      <c r="B767" s="134"/>
      <c r="C767" s="134"/>
      <c r="D767" s="134"/>
      <c r="E767" s="134"/>
      <c r="F767" s="134"/>
      <c r="G767" s="134"/>
      <c r="H767" s="134"/>
      <c r="I767" s="134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4"/>
      <c r="U767" s="134"/>
      <c r="V767" s="134"/>
      <c r="W767" s="134"/>
      <c r="X767" s="134"/>
      <c r="Y767" s="134"/>
      <c r="Z767" s="134"/>
      <c r="AA767" s="134"/>
      <c r="AB767" s="134"/>
      <c r="AC767" s="134"/>
      <c r="AD767" s="134"/>
      <c r="AE767" s="134"/>
      <c r="AF767" s="134"/>
      <c r="AG767" s="134"/>
      <c r="AH767" s="134"/>
      <c r="AI767" s="134"/>
      <c r="AJ767" s="134"/>
      <c r="AK767" s="134"/>
      <c r="AL767" s="134"/>
      <c r="AM767" s="134"/>
      <c r="AN767" s="134"/>
      <c r="AO767" s="134"/>
      <c r="AP767" s="134"/>
      <c r="AQ767" s="134"/>
      <c r="AR767" s="134"/>
    </row>
    <row r="768" ht="12.75" customHeight="1">
      <c r="A768" s="134"/>
      <c r="B768" s="134"/>
      <c r="C768" s="134"/>
      <c r="D768" s="134"/>
      <c r="E768" s="134"/>
      <c r="F768" s="134"/>
      <c r="G768" s="134"/>
      <c r="H768" s="134"/>
      <c r="I768" s="134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4"/>
      <c r="U768" s="134"/>
      <c r="V768" s="134"/>
      <c r="W768" s="134"/>
      <c r="X768" s="134"/>
      <c r="Y768" s="134"/>
      <c r="Z768" s="134"/>
      <c r="AA768" s="134"/>
      <c r="AB768" s="134"/>
      <c r="AC768" s="134"/>
      <c r="AD768" s="134"/>
      <c r="AE768" s="134"/>
      <c r="AF768" s="134"/>
      <c r="AG768" s="134"/>
      <c r="AH768" s="134"/>
      <c r="AI768" s="134"/>
      <c r="AJ768" s="134"/>
      <c r="AK768" s="134"/>
      <c r="AL768" s="134"/>
      <c r="AM768" s="134"/>
      <c r="AN768" s="134"/>
      <c r="AO768" s="134"/>
      <c r="AP768" s="134"/>
      <c r="AQ768" s="134"/>
      <c r="AR768" s="134"/>
    </row>
    <row r="769" ht="12.75" customHeight="1">
      <c r="A769" s="134"/>
      <c r="B769" s="134"/>
      <c r="C769" s="134"/>
      <c r="D769" s="134"/>
      <c r="E769" s="134"/>
      <c r="F769" s="134"/>
      <c r="G769" s="134"/>
      <c r="H769" s="134"/>
      <c r="I769" s="134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4"/>
      <c r="U769" s="134"/>
      <c r="V769" s="134"/>
      <c r="W769" s="134"/>
      <c r="X769" s="134"/>
      <c r="Y769" s="134"/>
      <c r="Z769" s="134"/>
      <c r="AA769" s="134"/>
      <c r="AB769" s="134"/>
      <c r="AC769" s="134"/>
      <c r="AD769" s="134"/>
      <c r="AE769" s="134"/>
      <c r="AF769" s="134"/>
      <c r="AG769" s="134"/>
      <c r="AH769" s="134"/>
      <c r="AI769" s="134"/>
      <c r="AJ769" s="134"/>
      <c r="AK769" s="134"/>
      <c r="AL769" s="134"/>
      <c r="AM769" s="134"/>
      <c r="AN769" s="134"/>
      <c r="AO769" s="134"/>
      <c r="AP769" s="134"/>
      <c r="AQ769" s="134"/>
      <c r="AR769" s="134"/>
    </row>
    <row r="770" ht="12.75" customHeight="1">
      <c r="A770" s="134"/>
      <c r="B770" s="134"/>
      <c r="C770" s="134"/>
      <c r="D770" s="134"/>
      <c r="E770" s="134"/>
      <c r="F770" s="134"/>
      <c r="G770" s="134"/>
      <c r="H770" s="134"/>
      <c r="I770" s="134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4"/>
      <c r="U770" s="134"/>
      <c r="V770" s="134"/>
      <c r="W770" s="134"/>
      <c r="X770" s="134"/>
      <c r="Y770" s="134"/>
      <c r="Z770" s="134"/>
      <c r="AA770" s="134"/>
      <c r="AB770" s="134"/>
      <c r="AC770" s="134"/>
      <c r="AD770" s="134"/>
      <c r="AE770" s="134"/>
      <c r="AF770" s="134"/>
      <c r="AG770" s="134"/>
      <c r="AH770" s="134"/>
      <c r="AI770" s="134"/>
      <c r="AJ770" s="134"/>
      <c r="AK770" s="134"/>
      <c r="AL770" s="134"/>
      <c r="AM770" s="134"/>
      <c r="AN770" s="134"/>
      <c r="AO770" s="134"/>
      <c r="AP770" s="134"/>
      <c r="AQ770" s="134"/>
      <c r="AR770" s="134"/>
    </row>
    <row r="771" ht="12.75" customHeight="1">
      <c r="A771" s="134"/>
      <c r="B771" s="134"/>
      <c r="C771" s="134"/>
      <c r="D771" s="134"/>
      <c r="E771" s="134"/>
      <c r="F771" s="134"/>
      <c r="G771" s="134"/>
      <c r="H771" s="134"/>
      <c r="I771" s="134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4"/>
      <c r="U771" s="134"/>
      <c r="V771" s="134"/>
      <c r="W771" s="134"/>
      <c r="X771" s="134"/>
      <c r="Y771" s="134"/>
      <c r="Z771" s="134"/>
      <c r="AA771" s="134"/>
      <c r="AB771" s="134"/>
      <c r="AC771" s="134"/>
      <c r="AD771" s="134"/>
      <c r="AE771" s="134"/>
      <c r="AF771" s="134"/>
      <c r="AG771" s="134"/>
      <c r="AH771" s="134"/>
      <c r="AI771" s="134"/>
      <c r="AJ771" s="134"/>
      <c r="AK771" s="134"/>
      <c r="AL771" s="134"/>
      <c r="AM771" s="134"/>
      <c r="AN771" s="134"/>
      <c r="AO771" s="134"/>
      <c r="AP771" s="134"/>
      <c r="AQ771" s="134"/>
      <c r="AR771" s="134"/>
    </row>
    <row r="772" ht="12.75" customHeight="1">
      <c r="A772" s="134"/>
      <c r="B772" s="134"/>
      <c r="C772" s="134"/>
      <c r="D772" s="134"/>
      <c r="E772" s="134"/>
      <c r="F772" s="134"/>
      <c r="G772" s="134"/>
      <c r="H772" s="134"/>
      <c r="I772" s="134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4"/>
      <c r="U772" s="134"/>
      <c r="V772" s="134"/>
      <c r="W772" s="134"/>
      <c r="X772" s="134"/>
      <c r="Y772" s="134"/>
      <c r="Z772" s="134"/>
      <c r="AA772" s="134"/>
      <c r="AB772" s="134"/>
      <c r="AC772" s="134"/>
      <c r="AD772" s="134"/>
      <c r="AE772" s="134"/>
      <c r="AF772" s="134"/>
      <c r="AG772" s="134"/>
      <c r="AH772" s="134"/>
      <c r="AI772" s="134"/>
      <c r="AJ772" s="134"/>
      <c r="AK772" s="134"/>
      <c r="AL772" s="134"/>
      <c r="AM772" s="134"/>
      <c r="AN772" s="134"/>
      <c r="AO772" s="134"/>
      <c r="AP772" s="134"/>
      <c r="AQ772" s="134"/>
      <c r="AR772" s="134"/>
    </row>
    <row r="773" ht="12.75" customHeight="1">
      <c r="A773" s="134"/>
      <c r="B773" s="134"/>
      <c r="C773" s="134"/>
      <c r="D773" s="134"/>
      <c r="E773" s="134"/>
      <c r="F773" s="134"/>
      <c r="G773" s="134"/>
      <c r="H773" s="134"/>
      <c r="I773" s="134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4"/>
      <c r="U773" s="134"/>
      <c r="V773" s="134"/>
      <c r="W773" s="134"/>
      <c r="X773" s="134"/>
      <c r="Y773" s="134"/>
      <c r="Z773" s="134"/>
      <c r="AA773" s="134"/>
      <c r="AB773" s="134"/>
      <c r="AC773" s="134"/>
      <c r="AD773" s="134"/>
      <c r="AE773" s="134"/>
      <c r="AF773" s="134"/>
      <c r="AG773" s="134"/>
      <c r="AH773" s="134"/>
      <c r="AI773" s="134"/>
      <c r="AJ773" s="134"/>
      <c r="AK773" s="134"/>
      <c r="AL773" s="134"/>
      <c r="AM773" s="134"/>
      <c r="AN773" s="134"/>
      <c r="AO773" s="134"/>
      <c r="AP773" s="134"/>
      <c r="AQ773" s="134"/>
      <c r="AR773" s="134"/>
    </row>
    <row r="774" ht="12.75" customHeight="1">
      <c r="A774" s="134"/>
      <c r="B774" s="134"/>
      <c r="C774" s="134"/>
      <c r="D774" s="134"/>
      <c r="E774" s="134"/>
      <c r="F774" s="134"/>
      <c r="G774" s="134"/>
      <c r="H774" s="134"/>
      <c r="I774" s="134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4"/>
      <c r="U774" s="134"/>
      <c r="V774" s="134"/>
      <c r="W774" s="134"/>
      <c r="X774" s="134"/>
      <c r="Y774" s="134"/>
      <c r="Z774" s="134"/>
      <c r="AA774" s="134"/>
      <c r="AB774" s="134"/>
      <c r="AC774" s="134"/>
      <c r="AD774" s="134"/>
      <c r="AE774" s="134"/>
      <c r="AF774" s="134"/>
      <c r="AG774" s="134"/>
      <c r="AH774" s="134"/>
      <c r="AI774" s="134"/>
      <c r="AJ774" s="134"/>
      <c r="AK774" s="134"/>
      <c r="AL774" s="134"/>
      <c r="AM774" s="134"/>
      <c r="AN774" s="134"/>
      <c r="AO774" s="134"/>
      <c r="AP774" s="134"/>
      <c r="AQ774" s="134"/>
      <c r="AR774" s="134"/>
    </row>
    <row r="775" ht="12.75" customHeight="1">
      <c r="A775" s="134"/>
      <c r="B775" s="134"/>
      <c r="C775" s="134"/>
      <c r="D775" s="134"/>
      <c r="E775" s="134"/>
      <c r="F775" s="134"/>
      <c r="G775" s="134"/>
      <c r="H775" s="134"/>
      <c r="I775" s="134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4"/>
      <c r="U775" s="134"/>
      <c r="V775" s="134"/>
      <c r="W775" s="134"/>
      <c r="X775" s="134"/>
      <c r="Y775" s="134"/>
      <c r="Z775" s="134"/>
      <c r="AA775" s="134"/>
      <c r="AB775" s="134"/>
      <c r="AC775" s="134"/>
      <c r="AD775" s="134"/>
      <c r="AE775" s="134"/>
      <c r="AF775" s="134"/>
      <c r="AG775" s="134"/>
      <c r="AH775" s="134"/>
      <c r="AI775" s="134"/>
      <c r="AJ775" s="134"/>
      <c r="AK775" s="134"/>
      <c r="AL775" s="134"/>
      <c r="AM775" s="134"/>
      <c r="AN775" s="134"/>
      <c r="AO775" s="134"/>
      <c r="AP775" s="134"/>
      <c r="AQ775" s="134"/>
      <c r="AR775" s="134"/>
    </row>
    <row r="776" ht="12.75" customHeight="1">
      <c r="A776" s="134"/>
      <c r="B776" s="134"/>
      <c r="C776" s="134"/>
      <c r="D776" s="134"/>
      <c r="E776" s="134"/>
      <c r="F776" s="134"/>
      <c r="G776" s="134"/>
      <c r="H776" s="134"/>
      <c r="I776" s="134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4"/>
      <c r="U776" s="134"/>
      <c r="V776" s="134"/>
      <c r="W776" s="134"/>
      <c r="X776" s="134"/>
      <c r="Y776" s="134"/>
      <c r="Z776" s="134"/>
      <c r="AA776" s="134"/>
      <c r="AB776" s="134"/>
      <c r="AC776" s="134"/>
      <c r="AD776" s="134"/>
      <c r="AE776" s="134"/>
      <c r="AF776" s="134"/>
      <c r="AG776" s="134"/>
      <c r="AH776" s="134"/>
      <c r="AI776" s="134"/>
      <c r="AJ776" s="134"/>
      <c r="AK776" s="134"/>
      <c r="AL776" s="134"/>
      <c r="AM776" s="134"/>
      <c r="AN776" s="134"/>
      <c r="AO776" s="134"/>
      <c r="AP776" s="134"/>
      <c r="AQ776" s="134"/>
      <c r="AR776" s="134"/>
    </row>
    <row r="777" ht="12.75" customHeight="1">
      <c r="A777" s="134"/>
      <c r="B777" s="134"/>
      <c r="C777" s="134"/>
      <c r="D777" s="134"/>
      <c r="E777" s="134"/>
      <c r="F777" s="134"/>
      <c r="G777" s="134"/>
      <c r="H777" s="134"/>
      <c r="I777" s="134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4"/>
      <c r="U777" s="134"/>
      <c r="V777" s="134"/>
      <c r="W777" s="134"/>
      <c r="X777" s="134"/>
      <c r="Y777" s="134"/>
      <c r="Z777" s="134"/>
      <c r="AA777" s="134"/>
      <c r="AB777" s="134"/>
      <c r="AC777" s="134"/>
      <c r="AD777" s="134"/>
      <c r="AE777" s="134"/>
      <c r="AF777" s="134"/>
      <c r="AG777" s="134"/>
      <c r="AH777" s="134"/>
      <c r="AI777" s="134"/>
      <c r="AJ777" s="134"/>
      <c r="AK777" s="134"/>
      <c r="AL777" s="134"/>
      <c r="AM777" s="134"/>
      <c r="AN777" s="134"/>
      <c r="AO777" s="134"/>
      <c r="AP777" s="134"/>
      <c r="AQ777" s="134"/>
      <c r="AR777" s="134"/>
    </row>
    <row r="778" ht="12.75" customHeight="1">
      <c r="A778" s="134"/>
      <c r="B778" s="134"/>
      <c r="C778" s="134"/>
      <c r="D778" s="134"/>
      <c r="E778" s="134"/>
      <c r="F778" s="134"/>
      <c r="G778" s="134"/>
      <c r="H778" s="134"/>
      <c r="I778" s="134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4"/>
      <c r="U778" s="134"/>
      <c r="V778" s="134"/>
      <c r="W778" s="134"/>
      <c r="X778" s="134"/>
      <c r="Y778" s="134"/>
      <c r="Z778" s="134"/>
      <c r="AA778" s="134"/>
      <c r="AB778" s="134"/>
      <c r="AC778" s="134"/>
      <c r="AD778" s="134"/>
      <c r="AE778" s="134"/>
      <c r="AF778" s="134"/>
      <c r="AG778" s="134"/>
      <c r="AH778" s="134"/>
      <c r="AI778" s="134"/>
      <c r="AJ778" s="134"/>
      <c r="AK778" s="134"/>
      <c r="AL778" s="134"/>
      <c r="AM778" s="134"/>
      <c r="AN778" s="134"/>
      <c r="AO778" s="134"/>
      <c r="AP778" s="134"/>
      <c r="AQ778" s="134"/>
      <c r="AR778" s="134"/>
    </row>
    <row r="779" ht="12.75" customHeight="1">
      <c r="A779" s="134"/>
      <c r="B779" s="134"/>
      <c r="C779" s="134"/>
      <c r="D779" s="134"/>
      <c r="E779" s="134"/>
      <c r="F779" s="134"/>
      <c r="G779" s="134"/>
      <c r="H779" s="134"/>
      <c r="I779" s="134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4"/>
      <c r="U779" s="134"/>
      <c r="V779" s="134"/>
      <c r="W779" s="134"/>
      <c r="X779" s="134"/>
      <c r="Y779" s="134"/>
      <c r="Z779" s="134"/>
      <c r="AA779" s="134"/>
      <c r="AB779" s="134"/>
      <c r="AC779" s="134"/>
      <c r="AD779" s="134"/>
      <c r="AE779" s="134"/>
      <c r="AF779" s="134"/>
      <c r="AG779" s="134"/>
      <c r="AH779" s="134"/>
      <c r="AI779" s="134"/>
      <c r="AJ779" s="134"/>
      <c r="AK779" s="134"/>
      <c r="AL779" s="134"/>
      <c r="AM779" s="134"/>
      <c r="AN779" s="134"/>
      <c r="AO779" s="134"/>
      <c r="AP779" s="134"/>
      <c r="AQ779" s="134"/>
      <c r="AR779" s="134"/>
    </row>
    <row r="780" ht="12.75" customHeight="1">
      <c r="A780" s="134"/>
      <c r="B780" s="134"/>
      <c r="C780" s="134"/>
      <c r="D780" s="134"/>
      <c r="E780" s="134"/>
      <c r="F780" s="134"/>
      <c r="G780" s="134"/>
      <c r="H780" s="134"/>
      <c r="I780" s="134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4"/>
      <c r="U780" s="134"/>
      <c r="V780" s="134"/>
      <c r="W780" s="134"/>
      <c r="X780" s="134"/>
      <c r="Y780" s="134"/>
      <c r="Z780" s="134"/>
      <c r="AA780" s="134"/>
      <c r="AB780" s="134"/>
      <c r="AC780" s="134"/>
      <c r="AD780" s="134"/>
      <c r="AE780" s="134"/>
      <c r="AF780" s="134"/>
      <c r="AG780" s="134"/>
      <c r="AH780" s="134"/>
      <c r="AI780" s="134"/>
      <c r="AJ780" s="134"/>
      <c r="AK780" s="134"/>
      <c r="AL780" s="134"/>
      <c r="AM780" s="134"/>
      <c r="AN780" s="134"/>
      <c r="AO780" s="134"/>
      <c r="AP780" s="134"/>
      <c r="AQ780" s="134"/>
      <c r="AR780" s="134"/>
    </row>
    <row r="781" ht="12.75" customHeight="1">
      <c r="A781" s="134"/>
      <c r="B781" s="134"/>
      <c r="C781" s="134"/>
      <c r="D781" s="134"/>
      <c r="E781" s="134"/>
      <c r="F781" s="134"/>
      <c r="G781" s="134"/>
      <c r="H781" s="134"/>
      <c r="I781" s="134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4"/>
      <c r="U781" s="134"/>
      <c r="V781" s="134"/>
      <c r="W781" s="134"/>
      <c r="X781" s="134"/>
      <c r="Y781" s="134"/>
      <c r="Z781" s="134"/>
      <c r="AA781" s="134"/>
      <c r="AB781" s="134"/>
      <c r="AC781" s="134"/>
      <c r="AD781" s="134"/>
      <c r="AE781" s="134"/>
      <c r="AF781" s="134"/>
      <c r="AG781" s="134"/>
      <c r="AH781" s="134"/>
      <c r="AI781" s="134"/>
      <c r="AJ781" s="134"/>
      <c r="AK781" s="134"/>
      <c r="AL781" s="134"/>
      <c r="AM781" s="134"/>
      <c r="AN781" s="134"/>
      <c r="AO781" s="134"/>
      <c r="AP781" s="134"/>
      <c r="AQ781" s="134"/>
      <c r="AR781" s="134"/>
    </row>
    <row r="782" ht="12.75" customHeight="1">
      <c r="A782" s="134"/>
      <c r="B782" s="134"/>
      <c r="C782" s="134"/>
      <c r="D782" s="134"/>
      <c r="E782" s="134"/>
      <c r="F782" s="134"/>
      <c r="G782" s="134"/>
      <c r="H782" s="134"/>
      <c r="I782" s="134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4"/>
      <c r="U782" s="134"/>
      <c r="V782" s="134"/>
      <c r="W782" s="134"/>
      <c r="X782" s="134"/>
      <c r="Y782" s="134"/>
      <c r="Z782" s="134"/>
      <c r="AA782" s="134"/>
      <c r="AB782" s="134"/>
      <c r="AC782" s="134"/>
      <c r="AD782" s="134"/>
      <c r="AE782" s="134"/>
      <c r="AF782" s="134"/>
      <c r="AG782" s="134"/>
      <c r="AH782" s="134"/>
      <c r="AI782" s="134"/>
      <c r="AJ782" s="134"/>
      <c r="AK782" s="134"/>
      <c r="AL782" s="134"/>
      <c r="AM782" s="134"/>
      <c r="AN782" s="134"/>
      <c r="AO782" s="134"/>
      <c r="AP782" s="134"/>
      <c r="AQ782" s="134"/>
      <c r="AR782" s="134"/>
    </row>
    <row r="783" ht="12.75" customHeight="1">
      <c r="A783" s="134"/>
      <c r="B783" s="134"/>
      <c r="C783" s="134"/>
      <c r="D783" s="134"/>
      <c r="E783" s="134"/>
      <c r="F783" s="134"/>
      <c r="G783" s="134"/>
      <c r="H783" s="134"/>
      <c r="I783" s="134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4"/>
      <c r="U783" s="134"/>
      <c r="V783" s="134"/>
      <c r="W783" s="134"/>
      <c r="X783" s="134"/>
      <c r="Y783" s="134"/>
      <c r="Z783" s="134"/>
      <c r="AA783" s="134"/>
      <c r="AB783" s="134"/>
      <c r="AC783" s="134"/>
      <c r="AD783" s="134"/>
      <c r="AE783" s="134"/>
      <c r="AF783" s="134"/>
      <c r="AG783" s="134"/>
      <c r="AH783" s="134"/>
      <c r="AI783" s="134"/>
      <c r="AJ783" s="134"/>
      <c r="AK783" s="134"/>
      <c r="AL783" s="134"/>
      <c r="AM783" s="134"/>
      <c r="AN783" s="134"/>
      <c r="AO783" s="134"/>
      <c r="AP783" s="134"/>
      <c r="AQ783" s="134"/>
      <c r="AR783" s="134"/>
    </row>
    <row r="784" ht="12.75" customHeight="1">
      <c r="A784" s="134"/>
      <c r="B784" s="134"/>
      <c r="C784" s="134"/>
      <c r="D784" s="134"/>
      <c r="E784" s="134"/>
      <c r="F784" s="134"/>
      <c r="G784" s="134"/>
      <c r="H784" s="134"/>
      <c r="I784" s="134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4"/>
      <c r="U784" s="134"/>
      <c r="V784" s="134"/>
      <c r="W784" s="134"/>
      <c r="X784" s="134"/>
      <c r="Y784" s="134"/>
      <c r="Z784" s="134"/>
      <c r="AA784" s="134"/>
      <c r="AB784" s="134"/>
      <c r="AC784" s="134"/>
      <c r="AD784" s="134"/>
      <c r="AE784" s="134"/>
      <c r="AF784" s="134"/>
      <c r="AG784" s="134"/>
      <c r="AH784" s="134"/>
      <c r="AI784" s="134"/>
      <c r="AJ784" s="134"/>
      <c r="AK784" s="134"/>
      <c r="AL784" s="134"/>
      <c r="AM784" s="134"/>
      <c r="AN784" s="134"/>
      <c r="AO784" s="134"/>
      <c r="AP784" s="134"/>
      <c r="AQ784" s="134"/>
      <c r="AR784" s="134"/>
    </row>
    <row r="785" ht="12.75" customHeight="1">
      <c r="A785" s="134"/>
      <c r="B785" s="134"/>
      <c r="C785" s="134"/>
      <c r="D785" s="134"/>
      <c r="E785" s="134"/>
      <c r="F785" s="134"/>
      <c r="G785" s="134"/>
      <c r="H785" s="134"/>
      <c r="I785" s="134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4"/>
      <c r="U785" s="134"/>
      <c r="V785" s="134"/>
      <c r="W785" s="134"/>
      <c r="X785" s="134"/>
      <c r="Y785" s="134"/>
      <c r="Z785" s="134"/>
      <c r="AA785" s="134"/>
      <c r="AB785" s="134"/>
      <c r="AC785" s="134"/>
      <c r="AD785" s="134"/>
      <c r="AE785" s="134"/>
      <c r="AF785" s="134"/>
      <c r="AG785" s="134"/>
      <c r="AH785" s="134"/>
      <c r="AI785" s="134"/>
      <c r="AJ785" s="134"/>
      <c r="AK785" s="134"/>
      <c r="AL785" s="134"/>
      <c r="AM785" s="134"/>
      <c r="AN785" s="134"/>
      <c r="AO785" s="134"/>
      <c r="AP785" s="134"/>
      <c r="AQ785" s="134"/>
      <c r="AR785" s="134"/>
    </row>
    <row r="786" ht="12.75" customHeight="1">
      <c r="A786" s="134"/>
      <c r="B786" s="134"/>
      <c r="C786" s="134"/>
      <c r="D786" s="134"/>
      <c r="E786" s="134"/>
      <c r="F786" s="134"/>
      <c r="G786" s="134"/>
      <c r="H786" s="134"/>
      <c r="I786" s="134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4"/>
      <c r="U786" s="134"/>
      <c r="V786" s="134"/>
      <c r="W786" s="134"/>
      <c r="X786" s="134"/>
      <c r="Y786" s="134"/>
      <c r="Z786" s="134"/>
      <c r="AA786" s="134"/>
      <c r="AB786" s="134"/>
      <c r="AC786" s="134"/>
      <c r="AD786" s="134"/>
      <c r="AE786" s="134"/>
      <c r="AF786" s="134"/>
      <c r="AG786" s="134"/>
      <c r="AH786" s="134"/>
      <c r="AI786" s="134"/>
      <c r="AJ786" s="134"/>
      <c r="AK786" s="134"/>
      <c r="AL786" s="134"/>
      <c r="AM786" s="134"/>
      <c r="AN786" s="134"/>
      <c r="AO786" s="134"/>
      <c r="AP786" s="134"/>
      <c r="AQ786" s="134"/>
      <c r="AR786" s="134"/>
    </row>
    <row r="787" ht="12.75" customHeight="1">
      <c r="A787" s="134"/>
      <c r="B787" s="134"/>
      <c r="C787" s="134"/>
      <c r="D787" s="134"/>
      <c r="E787" s="134"/>
      <c r="F787" s="134"/>
      <c r="G787" s="134"/>
      <c r="H787" s="134"/>
      <c r="I787" s="134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4"/>
      <c r="U787" s="134"/>
      <c r="V787" s="134"/>
      <c r="W787" s="134"/>
      <c r="X787" s="134"/>
      <c r="Y787" s="134"/>
      <c r="Z787" s="134"/>
      <c r="AA787" s="134"/>
      <c r="AB787" s="134"/>
      <c r="AC787" s="134"/>
      <c r="AD787" s="134"/>
      <c r="AE787" s="134"/>
      <c r="AF787" s="134"/>
      <c r="AG787" s="134"/>
      <c r="AH787" s="134"/>
      <c r="AI787" s="134"/>
      <c r="AJ787" s="134"/>
      <c r="AK787" s="134"/>
      <c r="AL787" s="134"/>
      <c r="AM787" s="134"/>
      <c r="AN787" s="134"/>
      <c r="AO787" s="134"/>
      <c r="AP787" s="134"/>
      <c r="AQ787" s="134"/>
      <c r="AR787" s="134"/>
    </row>
    <row r="788" ht="12.75" customHeight="1">
      <c r="A788" s="134"/>
      <c r="B788" s="134"/>
      <c r="C788" s="134"/>
      <c r="D788" s="134"/>
      <c r="E788" s="134"/>
      <c r="F788" s="134"/>
      <c r="G788" s="134"/>
      <c r="H788" s="134"/>
      <c r="I788" s="134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4"/>
      <c r="U788" s="134"/>
      <c r="V788" s="134"/>
      <c r="W788" s="134"/>
      <c r="X788" s="134"/>
      <c r="Y788" s="134"/>
      <c r="Z788" s="134"/>
      <c r="AA788" s="134"/>
      <c r="AB788" s="134"/>
      <c r="AC788" s="134"/>
      <c r="AD788" s="134"/>
      <c r="AE788" s="134"/>
      <c r="AF788" s="134"/>
      <c r="AG788" s="134"/>
      <c r="AH788" s="134"/>
      <c r="AI788" s="134"/>
      <c r="AJ788" s="134"/>
      <c r="AK788" s="134"/>
      <c r="AL788" s="134"/>
      <c r="AM788" s="134"/>
      <c r="AN788" s="134"/>
      <c r="AO788" s="134"/>
      <c r="AP788" s="134"/>
      <c r="AQ788" s="134"/>
      <c r="AR788" s="134"/>
    </row>
    <row r="789" ht="12.75" customHeight="1">
      <c r="A789" s="134"/>
      <c r="B789" s="134"/>
      <c r="C789" s="134"/>
      <c r="D789" s="134"/>
      <c r="E789" s="134"/>
      <c r="F789" s="134"/>
      <c r="G789" s="134"/>
      <c r="H789" s="134"/>
      <c r="I789" s="134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4"/>
      <c r="U789" s="134"/>
      <c r="V789" s="134"/>
      <c r="W789" s="134"/>
      <c r="X789" s="134"/>
      <c r="Y789" s="134"/>
      <c r="Z789" s="134"/>
      <c r="AA789" s="134"/>
      <c r="AB789" s="134"/>
      <c r="AC789" s="134"/>
      <c r="AD789" s="134"/>
      <c r="AE789" s="134"/>
      <c r="AF789" s="134"/>
      <c r="AG789" s="134"/>
      <c r="AH789" s="134"/>
      <c r="AI789" s="134"/>
      <c r="AJ789" s="134"/>
      <c r="AK789" s="134"/>
      <c r="AL789" s="134"/>
      <c r="AM789" s="134"/>
      <c r="AN789" s="134"/>
      <c r="AO789" s="134"/>
      <c r="AP789" s="134"/>
      <c r="AQ789" s="134"/>
      <c r="AR789" s="134"/>
    </row>
    <row r="790" ht="12.75" customHeight="1">
      <c r="A790" s="134"/>
      <c r="B790" s="134"/>
      <c r="C790" s="134"/>
      <c r="D790" s="134"/>
      <c r="E790" s="134"/>
      <c r="F790" s="134"/>
      <c r="G790" s="134"/>
      <c r="H790" s="134"/>
      <c r="I790" s="134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4"/>
      <c r="U790" s="134"/>
      <c r="V790" s="134"/>
      <c r="W790" s="134"/>
      <c r="X790" s="134"/>
      <c r="Y790" s="134"/>
      <c r="Z790" s="134"/>
      <c r="AA790" s="134"/>
      <c r="AB790" s="134"/>
      <c r="AC790" s="134"/>
      <c r="AD790" s="134"/>
      <c r="AE790" s="134"/>
      <c r="AF790" s="134"/>
      <c r="AG790" s="134"/>
      <c r="AH790" s="134"/>
      <c r="AI790" s="134"/>
      <c r="AJ790" s="134"/>
      <c r="AK790" s="134"/>
      <c r="AL790" s="134"/>
      <c r="AM790" s="134"/>
      <c r="AN790" s="134"/>
      <c r="AO790" s="134"/>
      <c r="AP790" s="134"/>
      <c r="AQ790" s="134"/>
      <c r="AR790" s="134"/>
    </row>
    <row r="791" ht="12.75" customHeight="1">
      <c r="A791" s="134"/>
      <c r="B791" s="134"/>
      <c r="C791" s="134"/>
      <c r="D791" s="134"/>
      <c r="E791" s="134"/>
      <c r="F791" s="134"/>
      <c r="G791" s="134"/>
      <c r="H791" s="134"/>
      <c r="I791" s="134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4"/>
      <c r="U791" s="134"/>
      <c r="V791" s="134"/>
      <c r="W791" s="134"/>
      <c r="X791" s="134"/>
      <c r="Y791" s="134"/>
      <c r="Z791" s="134"/>
      <c r="AA791" s="134"/>
      <c r="AB791" s="134"/>
      <c r="AC791" s="134"/>
      <c r="AD791" s="134"/>
      <c r="AE791" s="134"/>
      <c r="AF791" s="134"/>
      <c r="AG791" s="134"/>
      <c r="AH791" s="134"/>
      <c r="AI791" s="134"/>
      <c r="AJ791" s="134"/>
      <c r="AK791" s="134"/>
      <c r="AL791" s="134"/>
      <c r="AM791" s="134"/>
      <c r="AN791" s="134"/>
      <c r="AO791" s="134"/>
      <c r="AP791" s="134"/>
      <c r="AQ791" s="134"/>
      <c r="AR791" s="134"/>
    </row>
    <row r="792" ht="12.75" customHeight="1">
      <c r="A792" s="134"/>
      <c r="B792" s="134"/>
      <c r="C792" s="134"/>
      <c r="D792" s="134"/>
      <c r="E792" s="134"/>
      <c r="F792" s="134"/>
      <c r="G792" s="134"/>
      <c r="H792" s="134"/>
      <c r="I792" s="134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4"/>
      <c r="U792" s="134"/>
      <c r="V792" s="134"/>
      <c r="W792" s="134"/>
      <c r="X792" s="134"/>
      <c r="Y792" s="134"/>
      <c r="Z792" s="134"/>
      <c r="AA792" s="134"/>
      <c r="AB792" s="134"/>
      <c r="AC792" s="134"/>
      <c r="AD792" s="134"/>
      <c r="AE792" s="134"/>
      <c r="AF792" s="134"/>
      <c r="AG792" s="134"/>
      <c r="AH792" s="134"/>
      <c r="AI792" s="134"/>
      <c r="AJ792" s="134"/>
      <c r="AK792" s="134"/>
      <c r="AL792" s="134"/>
      <c r="AM792" s="134"/>
      <c r="AN792" s="134"/>
      <c r="AO792" s="134"/>
      <c r="AP792" s="134"/>
      <c r="AQ792" s="134"/>
      <c r="AR792" s="134"/>
    </row>
    <row r="793" ht="12.75" customHeight="1">
      <c r="A793" s="134"/>
      <c r="B793" s="134"/>
      <c r="C793" s="134"/>
      <c r="D793" s="134"/>
      <c r="E793" s="134"/>
      <c r="F793" s="134"/>
      <c r="G793" s="134"/>
      <c r="H793" s="134"/>
      <c r="I793" s="134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4"/>
      <c r="U793" s="134"/>
      <c r="V793" s="134"/>
      <c r="W793" s="134"/>
      <c r="X793" s="134"/>
      <c r="Y793" s="134"/>
      <c r="Z793" s="134"/>
      <c r="AA793" s="134"/>
      <c r="AB793" s="134"/>
      <c r="AC793" s="134"/>
      <c r="AD793" s="134"/>
      <c r="AE793" s="134"/>
      <c r="AF793" s="134"/>
      <c r="AG793" s="134"/>
      <c r="AH793" s="134"/>
      <c r="AI793" s="134"/>
      <c r="AJ793" s="134"/>
      <c r="AK793" s="134"/>
      <c r="AL793" s="134"/>
      <c r="AM793" s="134"/>
      <c r="AN793" s="134"/>
      <c r="AO793" s="134"/>
      <c r="AP793" s="134"/>
      <c r="AQ793" s="134"/>
      <c r="AR793" s="134"/>
    </row>
    <row r="794" ht="12.75" customHeight="1">
      <c r="A794" s="134"/>
      <c r="B794" s="134"/>
      <c r="C794" s="134"/>
      <c r="D794" s="134"/>
      <c r="E794" s="134"/>
      <c r="F794" s="134"/>
      <c r="G794" s="134"/>
      <c r="H794" s="134"/>
      <c r="I794" s="134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4"/>
      <c r="U794" s="134"/>
      <c r="V794" s="134"/>
      <c r="W794" s="134"/>
      <c r="X794" s="134"/>
      <c r="Y794" s="134"/>
      <c r="Z794" s="134"/>
      <c r="AA794" s="134"/>
      <c r="AB794" s="134"/>
      <c r="AC794" s="134"/>
      <c r="AD794" s="134"/>
      <c r="AE794" s="134"/>
      <c r="AF794" s="134"/>
      <c r="AG794" s="134"/>
      <c r="AH794" s="134"/>
      <c r="AI794" s="134"/>
      <c r="AJ794" s="134"/>
      <c r="AK794" s="134"/>
      <c r="AL794" s="134"/>
      <c r="AM794" s="134"/>
      <c r="AN794" s="134"/>
      <c r="AO794" s="134"/>
      <c r="AP794" s="134"/>
      <c r="AQ794" s="134"/>
      <c r="AR794" s="134"/>
    </row>
    <row r="795" ht="12.75" customHeight="1">
      <c r="A795" s="134"/>
      <c r="B795" s="134"/>
      <c r="C795" s="134"/>
      <c r="D795" s="134"/>
      <c r="E795" s="134"/>
      <c r="F795" s="134"/>
      <c r="G795" s="134"/>
      <c r="H795" s="134"/>
      <c r="I795" s="134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4"/>
      <c r="U795" s="134"/>
      <c r="V795" s="134"/>
      <c r="W795" s="134"/>
      <c r="X795" s="134"/>
      <c r="Y795" s="134"/>
      <c r="Z795" s="134"/>
      <c r="AA795" s="134"/>
      <c r="AB795" s="134"/>
      <c r="AC795" s="134"/>
      <c r="AD795" s="134"/>
      <c r="AE795" s="134"/>
      <c r="AF795" s="134"/>
      <c r="AG795" s="134"/>
      <c r="AH795" s="134"/>
      <c r="AI795" s="134"/>
      <c r="AJ795" s="134"/>
      <c r="AK795" s="134"/>
      <c r="AL795" s="134"/>
      <c r="AM795" s="134"/>
      <c r="AN795" s="134"/>
      <c r="AO795" s="134"/>
      <c r="AP795" s="134"/>
      <c r="AQ795" s="134"/>
      <c r="AR795" s="134"/>
    </row>
    <row r="796" ht="12.75" customHeight="1">
      <c r="A796" s="134"/>
      <c r="B796" s="134"/>
      <c r="C796" s="134"/>
      <c r="D796" s="134"/>
      <c r="E796" s="134"/>
      <c r="F796" s="134"/>
      <c r="G796" s="134"/>
      <c r="H796" s="134"/>
      <c r="I796" s="134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4"/>
      <c r="U796" s="134"/>
      <c r="V796" s="134"/>
      <c r="W796" s="134"/>
      <c r="X796" s="134"/>
      <c r="Y796" s="134"/>
      <c r="Z796" s="134"/>
      <c r="AA796" s="134"/>
      <c r="AB796" s="134"/>
      <c r="AC796" s="134"/>
      <c r="AD796" s="134"/>
      <c r="AE796" s="134"/>
      <c r="AF796" s="134"/>
      <c r="AG796" s="134"/>
      <c r="AH796" s="134"/>
      <c r="AI796" s="134"/>
      <c r="AJ796" s="134"/>
      <c r="AK796" s="134"/>
      <c r="AL796" s="134"/>
      <c r="AM796" s="134"/>
      <c r="AN796" s="134"/>
      <c r="AO796" s="134"/>
      <c r="AP796" s="134"/>
      <c r="AQ796" s="134"/>
      <c r="AR796" s="134"/>
    </row>
    <row r="797" ht="12.75" customHeight="1">
      <c r="A797" s="134"/>
      <c r="B797" s="134"/>
      <c r="C797" s="134"/>
      <c r="D797" s="134"/>
      <c r="E797" s="134"/>
      <c r="F797" s="134"/>
      <c r="G797" s="134"/>
      <c r="H797" s="134"/>
      <c r="I797" s="134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4"/>
      <c r="U797" s="134"/>
      <c r="V797" s="134"/>
      <c r="W797" s="134"/>
      <c r="X797" s="134"/>
      <c r="Y797" s="134"/>
      <c r="Z797" s="134"/>
      <c r="AA797" s="134"/>
      <c r="AB797" s="134"/>
      <c r="AC797" s="134"/>
      <c r="AD797" s="134"/>
      <c r="AE797" s="134"/>
      <c r="AF797" s="134"/>
      <c r="AG797" s="134"/>
      <c r="AH797" s="134"/>
      <c r="AI797" s="134"/>
      <c r="AJ797" s="134"/>
      <c r="AK797" s="134"/>
      <c r="AL797" s="134"/>
      <c r="AM797" s="134"/>
      <c r="AN797" s="134"/>
      <c r="AO797" s="134"/>
      <c r="AP797" s="134"/>
      <c r="AQ797" s="134"/>
      <c r="AR797" s="134"/>
    </row>
    <row r="798" ht="12.75" customHeight="1">
      <c r="A798" s="134"/>
      <c r="B798" s="134"/>
      <c r="C798" s="134"/>
      <c r="D798" s="134"/>
      <c r="E798" s="134"/>
      <c r="F798" s="134"/>
      <c r="G798" s="134"/>
      <c r="H798" s="134"/>
      <c r="I798" s="134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4"/>
      <c r="U798" s="134"/>
      <c r="V798" s="134"/>
      <c r="W798" s="134"/>
      <c r="X798" s="134"/>
      <c r="Y798" s="134"/>
      <c r="Z798" s="134"/>
      <c r="AA798" s="134"/>
      <c r="AB798" s="134"/>
      <c r="AC798" s="134"/>
      <c r="AD798" s="134"/>
      <c r="AE798" s="134"/>
      <c r="AF798" s="134"/>
      <c r="AG798" s="134"/>
      <c r="AH798" s="134"/>
      <c r="AI798" s="134"/>
      <c r="AJ798" s="134"/>
      <c r="AK798" s="134"/>
      <c r="AL798" s="134"/>
      <c r="AM798" s="134"/>
      <c r="AN798" s="134"/>
      <c r="AO798" s="134"/>
      <c r="AP798" s="134"/>
      <c r="AQ798" s="134"/>
      <c r="AR798" s="134"/>
    </row>
    <row r="799" ht="12.75" customHeight="1">
      <c r="A799" s="134"/>
      <c r="B799" s="134"/>
      <c r="C799" s="134"/>
      <c r="D799" s="134"/>
      <c r="E799" s="134"/>
      <c r="F799" s="134"/>
      <c r="G799" s="134"/>
      <c r="H799" s="134"/>
      <c r="I799" s="134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4"/>
      <c r="U799" s="134"/>
      <c r="V799" s="134"/>
      <c r="W799" s="134"/>
      <c r="X799" s="134"/>
      <c r="Y799" s="134"/>
      <c r="Z799" s="134"/>
      <c r="AA799" s="134"/>
      <c r="AB799" s="134"/>
      <c r="AC799" s="134"/>
      <c r="AD799" s="134"/>
      <c r="AE799" s="134"/>
      <c r="AF799" s="134"/>
      <c r="AG799" s="134"/>
      <c r="AH799" s="134"/>
      <c r="AI799" s="134"/>
      <c r="AJ799" s="134"/>
      <c r="AK799" s="134"/>
      <c r="AL799" s="134"/>
      <c r="AM799" s="134"/>
      <c r="AN799" s="134"/>
      <c r="AO799" s="134"/>
      <c r="AP799" s="134"/>
      <c r="AQ799" s="134"/>
      <c r="AR799" s="134"/>
    </row>
    <row r="800" ht="12.75" customHeight="1">
      <c r="A800" s="134"/>
      <c r="B800" s="134"/>
      <c r="C800" s="134"/>
      <c r="D800" s="134"/>
      <c r="E800" s="134"/>
      <c r="F800" s="134"/>
      <c r="G800" s="134"/>
      <c r="H800" s="134"/>
      <c r="I800" s="134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4"/>
      <c r="U800" s="134"/>
      <c r="V800" s="134"/>
      <c r="W800" s="134"/>
      <c r="X800" s="134"/>
      <c r="Y800" s="134"/>
      <c r="Z800" s="134"/>
      <c r="AA800" s="134"/>
      <c r="AB800" s="134"/>
      <c r="AC800" s="134"/>
      <c r="AD800" s="134"/>
      <c r="AE800" s="134"/>
      <c r="AF800" s="134"/>
      <c r="AG800" s="134"/>
      <c r="AH800" s="134"/>
      <c r="AI800" s="134"/>
      <c r="AJ800" s="134"/>
      <c r="AK800" s="134"/>
      <c r="AL800" s="134"/>
      <c r="AM800" s="134"/>
      <c r="AN800" s="134"/>
      <c r="AO800" s="134"/>
      <c r="AP800" s="134"/>
      <c r="AQ800" s="134"/>
      <c r="AR800" s="134"/>
    </row>
    <row r="801" ht="12.75" customHeight="1">
      <c r="A801" s="134"/>
      <c r="B801" s="134"/>
      <c r="C801" s="134"/>
      <c r="D801" s="134"/>
      <c r="E801" s="134"/>
      <c r="F801" s="134"/>
      <c r="G801" s="134"/>
      <c r="H801" s="134"/>
      <c r="I801" s="134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4"/>
      <c r="U801" s="134"/>
      <c r="V801" s="134"/>
      <c r="W801" s="134"/>
      <c r="X801" s="134"/>
      <c r="Y801" s="134"/>
      <c r="Z801" s="134"/>
      <c r="AA801" s="134"/>
      <c r="AB801" s="134"/>
      <c r="AC801" s="134"/>
      <c r="AD801" s="134"/>
      <c r="AE801" s="134"/>
      <c r="AF801" s="134"/>
      <c r="AG801" s="134"/>
      <c r="AH801" s="134"/>
      <c r="AI801" s="134"/>
      <c r="AJ801" s="134"/>
      <c r="AK801" s="134"/>
      <c r="AL801" s="134"/>
      <c r="AM801" s="134"/>
      <c r="AN801" s="134"/>
      <c r="AO801" s="134"/>
      <c r="AP801" s="134"/>
      <c r="AQ801" s="134"/>
      <c r="AR801" s="134"/>
    </row>
    <row r="802" ht="12.75" customHeight="1">
      <c r="A802" s="134"/>
      <c r="B802" s="134"/>
      <c r="C802" s="134"/>
      <c r="D802" s="134"/>
      <c r="E802" s="134"/>
      <c r="F802" s="134"/>
      <c r="G802" s="134"/>
      <c r="H802" s="134"/>
      <c r="I802" s="134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4"/>
      <c r="U802" s="134"/>
      <c r="V802" s="134"/>
      <c r="W802" s="134"/>
      <c r="X802" s="134"/>
      <c r="Y802" s="134"/>
      <c r="Z802" s="134"/>
      <c r="AA802" s="134"/>
      <c r="AB802" s="134"/>
      <c r="AC802" s="134"/>
      <c r="AD802" s="134"/>
      <c r="AE802" s="134"/>
      <c r="AF802" s="134"/>
      <c r="AG802" s="134"/>
      <c r="AH802" s="134"/>
      <c r="AI802" s="134"/>
      <c r="AJ802" s="134"/>
      <c r="AK802" s="134"/>
      <c r="AL802" s="134"/>
      <c r="AM802" s="134"/>
      <c r="AN802" s="134"/>
      <c r="AO802" s="134"/>
      <c r="AP802" s="134"/>
      <c r="AQ802" s="134"/>
      <c r="AR802" s="134"/>
    </row>
    <row r="803" ht="12.75" customHeight="1">
      <c r="A803" s="134"/>
      <c r="B803" s="134"/>
      <c r="C803" s="134"/>
      <c r="D803" s="134"/>
      <c r="E803" s="134"/>
      <c r="F803" s="134"/>
      <c r="G803" s="134"/>
      <c r="H803" s="134"/>
      <c r="I803" s="134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4"/>
      <c r="U803" s="134"/>
      <c r="V803" s="134"/>
      <c r="W803" s="134"/>
      <c r="X803" s="134"/>
      <c r="Y803" s="134"/>
      <c r="Z803" s="134"/>
      <c r="AA803" s="134"/>
      <c r="AB803" s="134"/>
      <c r="AC803" s="134"/>
      <c r="AD803" s="134"/>
      <c r="AE803" s="134"/>
      <c r="AF803" s="134"/>
      <c r="AG803" s="134"/>
      <c r="AH803" s="134"/>
      <c r="AI803" s="134"/>
      <c r="AJ803" s="134"/>
      <c r="AK803" s="134"/>
      <c r="AL803" s="134"/>
      <c r="AM803" s="134"/>
      <c r="AN803" s="134"/>
      <c r="AO803" s="134"/>
      <c r="AP803" s="134"/>
      <c r="AQ803" s="134"/>
      <c r="AR803" s="134"/>
    </row>
    <row r="804" ht="12.75" customHeight="1">
      <c r="A804" s="134"/>
      <c r="B804" s="134"/>
      <c r="C804" s="134"/>
      <c r="D804" s="134"/>
      <c r="E804" s="134"/>
      <c r="F804" s="134"/>
      <c r="G804" s="134"/>
      <c r="H804" s="134"/>
      <c r="I804" s="134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4"/>
      <c r="U804" s="134"/>
      <c r="V804" s="134"/>
      <c r="W804" s="134"/>
      <c r="X804" s="134"/>
      <c r="Y804" s="134"/>
      <c r="Z804" s="134"/>
      <c r="AA804" s="134"/>
      <c r="AB804" s="134"/>
      <c r="AC804" s="134"/>
      <c r="AD804" s="134"/>
      <c r="AE804" s="134"/>
      <c r="AF804" s="134"/>
      <c r="AG804" s="134"/>
      <c r="AH804" s="134"/>
      <c r="AI804" s="134"/>
      <c r="AJ804" s="134"/>
      <c r="AK804" s="134"/>
      <c r="AL804" s="134"/>
      <c r="AM804" s="134"/>
      <c r="AN804" s="134"/>
      <c r="AO804" s="134"/>
      <c r="AP804" s="134"/>
      <c r="AQ804" s="134"/>
      <c r="AR804" s="134"/>
    </row>
    <row r="805" ht="12.75" customHeight="1">
      <c r="A805" s="134"/>
      <c r="B805" s="134"/>
      <c r="C805" s="134"/>
      <c r="D805" s="134"/>
      <c r="E805" s="134"/>
      <c r="F805" s="134"/>
      <c r="G805" s="134"/>
      <c r="H805" s="134"/>
      <c r="I805" s="134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4"/>
      <c r="U805" s="134"/>
      <c r="V805" s="134"/>
      <c r="W805" s="134"/>
      <c r="X805" s="134"/>
      <c r="Y805" s="134"/>
      <c r="Z805" s="134"/>
      <c r="AA805" s="134"/>
      <c r="AB805" s="134"/>
      <c r="AC805" s="134"/>
      <c r="AD805" s="134"/>
      <c r="AE805" s="134"/>
      <c r="AF805" s="134"/>
      <c r="AG805" s="134"/>
      <c r="AH805" s="134"/>
      <c r="AI805" s="134"/>
      <c r="AJ805" s="134"/>
      <c r="AK805" s="134"/>
      <c r="AL805" s="134"/>
      <c r="AM805" s="134"/>
      <c r="AN805" s="134"/>
      <c r="AO805" s="134"/>
      <c r="AP805" s="134"/>
      <c r="AQ805" s="134"/>
      <c r="AR805" s="134"/>
    </row>
    <row r="806" ht="12.75" customHeight="1">
      <c r="A806" s="134"/>
      <c r="B806" s="134"/>
      <c r="C806" s="134"/>
      <c r="D806" s="134"/>
      <c r="E806" s="134"/>
      <c r="F806" s="134"/>
      <c r="G806" s="134"/>
      <c r="H806" s="134"/>
      <c r="I806" s="134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4"/>
      <c r="U806" s="134"/>
      <c r="V806" s="134"/>
      <c r="W806" s="134"/>
      <c r="X806" s="134"/>
      <c r="Y806" s="134"/>
      <c r="Z806" s="134"/>
      <c r="AA806" s="134"/>
      <c r="AB806" s="134"/>
      <c r="AC806" s="134"/>
      <c r="AD806" s="134"/>
      <c r="AE806" s="134"/>
      <c r="AF806" s="134"/>
      <c r="AG806" s="134"/>
      <c r="AH806" s="134"/>
      <c r="AI806" s="134"/>
      <c r="AJ806" s="134"/>
      <c r="AK806" s="134"/>
      <c r="AL806" s="134"/>
      <c r="AM806" s="134"/>
      <c r="AN806" s="134"/>
      <c r="AO806" s="134"/>
      <c r="AP806" s="134"/>
      <c r="AQ806" s="134"/>
      <c r="AR806" s="134"/>
    </row>
    <row r="807" ht="12.75" customHeight="1">
      <c r="A807" s="134"/>
      <c r="B807" s="134"/>
      <c r="C807" s="134"/>
      <c r="D807" s="134"/>
      <c r="E807" s="134"/>
      <c r="F807" s="134"/>
      <c r="G807" s="134"/>
      <c r="H807" s="134"/>
      <c r="I807" s="134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4"/>
      <c r="U807" s="134"/>
      <c r="V807" s="134"/>
      <c r="W807" s="134"/>
      <c r="X807" s="134"/>
      <c r="Y807" s="134"/>
      <c r="Z807" s="134"/>
      <c r="AA807" s="134"/>
      <c r="AB807" s="134"/>
      <c r="AC807" s="134"/>
      <c r="AD807" s="134"/>
      <c r="AE807" s="134"/>
      <c r="AF807" s="134"/>
      <c r="AG807" s="134"/>
      <c r="AH807" s="134"/>
      <c r="AI807" s="134"/>
      <c r="AJ807" s="134"/>
      <c r="AK807" s="134"/>
      <c r="AL807" s="134"/>
      <c r="AM807" s="134"/>
      <c r="AN807" s="134"/>
      <c r="AO807" s="134"/>
      <c r="AP807" s="134"/>
      <c r="AQ807" s="134"/>
      <c r="AR807" s="134"/>
    </row>
    <row r="808" ht="12.75" customHeight="1">
      <c r="A808" s="134"/>
      <c r="B808" s="134"/>
      <c r="C808" s="134"/>
      <c r="D808" s="134"/>
      <c r="E808" s="134"/>
      <c r="F808" s="134"/>
      <c r="G808" s="134"/>
      <c r="H808" s="134"/>
      <c r="I808" s="134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4"/>
      <c r="U808" s="134"/>
      <c r="V808" s="134"/>
      <c r="W808" s="134"/>
      <c r="X808" s="134"/>
      <c r="Y808" s="134"/>
      <c r="Z808" s="134"/>
      <c r="AA808" s="134"/>
      <c r="AB808" s="134"/>
      <c r="AC808" s="134"/>
      <c r="AD808" s="134"/>
      <c r="AE808" s="134"/>
      <c r="AF808" s="134"/>
      <c r="AG808" s="134"/>
      <c r="AH808" s="134"/>
      <c r="AI808" s="134"/>
      <c r="AJ808" s="134"/>
      <c r="AK808" s="134"/>
      <c r="AL808" s="134"/>
      <c r="AM808" s="134"/>
      <c r="AN808" s="134"/>
      <c r="AO808" s="134"/>
      <c r="AP808" s="134"/>
      <c r="AQ808" s="134"/>
      <c r="AR808" s="134"/>
    </row>
    <row r="809" ht="12.75" customHeight="1">
      <c r="A809" s="134"/>
      <c r="B809" s="134"/>
      <c r="C809" s="134"/>
      <c r="D809" s="134"/>
      <c r="E809" s="134"/>
      <c r="F809" s="134"/>
      <c r="G809" s="134"/>
      <c r="H809" s="134"/>
      <c r="I809" s="134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4"/>
      <c r="U809" s="134"/>
      <c r="V809" s="134"/>
      <c r="W809" s="134"/>
      <c r="X809" s="134"/>
      <c r="Y809" s="134"/>
      <c r="Z809" s="134"/>
      <c r="AA809" s="134"/>
      <c r="AB809" s="134"/>
      <c r="AC809" s="134"/>
      <c r="AD809" s="134"/>
      <c r="AE809" s="134"/>
      <c r="AF809" s="134"/>
      <c r="AG809" s="134"/>
      <c r="AH809" s="134"/>
      <c r="AI809" s="134"/>
      <c r="AJ809" s="134"/>
      <c r="AK809" s="134"/>
      <c r="AL809" s="134"/>
      <c r="AM809" s="134"/>
      <c r="AN809" s="134"/>
      <c r="AO809" s="134"/>
      <c r="AP809" s="134"/>
      <c r="AQ809" s="134"/>
      <c r="AR809" s="134"/>
    </row>
    <row r="810" ht="12.75" customHeight="1">
      <c r="A810" s="134"/>
      <c r="B810" s="134"/>
      <c r="C810" s="134"/>
      <c r="D810" s="134"/>
      <c r="E810" s="134"/>
      <c r="F810" s="134"/>
      <c r="G810" s="134"/>
      <c r="H810" s="134"/>
      <c r="I810" s="134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4"/>
      <c r="U810" s="134"/>
      <c r="V810" s="134"/>
      <c r="W810" s="134"/>
      <c r="X810" s="134"/>
      <c r="Y810" s="134"/>
      <c r="Z810" s="134"/>
      <c r="AA810" s="134"/>
      <c r="AB810" s="134"/>
      <c r="AC810" s="134"/>
      <c r="AD810" s="134"/>
      <c r="AE810" s="134"/>
      <c r="AF810" s="134"/>
      <c r="AG810" s="134"/>
      <c r="AH810" s="134"/>
      <c r="AI810" s="134"/>
      <c r="AJ810" s="134"/>
      <c r="AK810" s="134"/>
      <c r="AL810" s="134"/>
      <c r="AM810" s="134"/>
      <c r="AN810" s="134"/>
      <c r="AO810" s="134"/>
      <c r="AP810" s="134"/>
      <c r="AQ810" s="134"/>
      <c r="AR810" s="134"/>
    </row>
    <row r="811" ht="12.75" customHeight="1">
      <c r="A811" s="134"/>
      <c r="B811" s="134"/>
      <c r="C811" s="134"/>
      <c r="D811" s="134"/>
      <c r="E811" s="134"/>
      <c r="F811" s="134"/>
      <c r="G811" s="134"/>
      <c r="H811" s="134"/>
      <c r="I811" s="134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4"/>
      <c r="U811" s="134"/>
      <c r="V811" s="134"/>
      <c r="W811" s="134"/>
      <c r="X811" s="134"/>
      <c r="Y811" s="134"/>
      <c r="Z811" s="134"/>
      <c r="AA811" s="134"/>
      <c r="AB811" s="134"/>
      <c r="AC811" s="134"/>
      <c r="AD811" s="134"/>
      <c r="AE811" s="134"/>
      <c r="AF811" s="134"/>
      <c r="AG811" s="134"/>
      <c r="AH811" s="134"/>
      <c r="AI811" s="134"/>
      <c r="AJ811" s="134"/>
      <c r="AK811" s="134"/>
      <c r="AL811" s="134"/>
      <c r="AM811" s="134"/>
      <c r="AN811" s="134"/>
      <c r="AO811" s="134"/>
      <c r="AP811" s="134"/>
      <c r="AQ811" s="134"/>
      <c r="AR811" s="134"/>
    </row>
    <row r="812" ht="12.75" customHeight="1">
      <c r="A812" s="134"/>
      <c r="B812" s="134"/>
      <c r="C812" s="134"/>
      <c r="D812" s="134"/>
      <c r="E812" s="134"/>
      <c r="F812" s="134"/>
      <c r="G812" s="134"/>
      <c r="H812" s="134"/>
      <c r="I812" s="134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4"/>
      <c r="U812" s="134"/>
      <c r="V812" s="134"/>
      <c r="W812" s="134"/>
      <c r="X812" s="134"/>
      <c r="Y812" s="134"/>
      <c r="Z812" s="134"/>
      <c r="AA812" s="134"/>
      <c r="AB812" s="134"/>
      <c r="AC812" s="134"/>
      <c r="AD812" s="134"/>
      <c r="AE812" s="134"/>
      <c r="AF812" s="134"/>
      <c r="AG812" s="134"/>
      <c r="AH812" s="134"/>
      <c r="AI812" s="134"/>
      <c r="AJ812" s="134"/>
      <c r="AK812" s="134"/>
      <c r="AL812" s="134"/>
      <c r="AM812" s="134"/>
      <c r="AN812" s="134"/>
      <c r="AO812" s="134"/>
      <c r="AP812" s="134"/>
      <c r="AQ812" s="134"/>
      <c r="AR812" s="134"/>
    </row>
    <row r="813" ht="12.75" customHeight="1">
      <c r="A813" s="134"/>
      <c r="B813" s="134"/>
      <c r="C813" s="134"/>
      <c r="D813" s="134"/>
      <c r="E813" s="134"/>
      <c r="F813" s="134"/>
      <c r="G813" s="134"/>
      <c r="H813" s="134"/>
      <c r="I813" s="134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4"/>
      <c r="U813" s="134"/>
      <c r="V813" s="134"/>
      <c r="W813" s="134"/>
      <c r="X813" s="134"/>
      <c r="Y813" s="134"/>
      <c r="Z813" s="134"/>
      <c r="AA813" s="134"/>
      <c r="AB813" s="134"/>
      <c r="AC813" s="134"/>
      <c r="AD813" s="134"/>
      <c r="AE813" s="134"/>
      <c r="AF813" s="134"/>
      <c r="AG813" s="134"/>
      <c r="AH813" s="134"/>
      <c r="AI813" s="134"/>
      <c r="AJ813" s="134"/>
      <c r="AK813" s="134"/>
      <c r="AL813" s="134"/>
      <c r="AM813" s="134"/>
      <c r="AN813" s="134"/>
      <c r="AO813" s="134"/>
      <c r="AP813" s="134"/>
      <c r="AQ813" s="134"/>
      <c r="AR813" s="134"/>
    </row>
    <row r="814" ht="12.75" customHeight="1">
      <c r="A814" s="134"/>
      <c r="B814" s="134"/>
      <c r="C814" s="134"/>
      <c r="D814" s="134"/>
      <c r="E814" s="134"/>
      <c r="F814" s="134"/>
      <c r="G814" s="134"/>
      <c r="H814" s="134"/>
      <c r="I814" s="134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4"/>
      <c r="U814" s="134"/>
      <c r="V814" s="134"/>
      <c r="W814" s="134"/>
      <c r="X814" s="134"/>
      <c r="Y814" s="134"/>
      <c r="Z814" s="134"/>
      <c r="AA814" s="134"/>
      <c r="AB814" s="134"/>
      <c r="AC814" s="134"/>
      <c r="AD814" s="134"/>
      <c r="AE814" s="134"/>
      <c r="AF814" s="134"/>
      <c r="AG814" s="134"/>
      <c r="AH814" s="134"/>
      <c r="AI814" s="134"/>
      <c r="AJ814" s="134"/>
      <c r="AK814" s="134"/>
      <c r="AL814" s="134"/>
      <c r="AM814" s="134"/>
      <c r="AN814" s="134"/>
      <c r="AO814" s="134"/>
      <c r="AP814" s="134"/>
      <c r="AQ814" s="134"/>
      <c r="AR814" s="134"/>
    </row>
    <row r="815" ht="12.75" customHeight="1">
      <c r="A815" s="134"/>
      <c r="B815" s="134"/>
      <c r="C815" s="134"/>
      <c r="D815" s="134"/>
      <c r="E815" s="134"/>
      <c r="F815" s="134"/>
      <c r="G815" s="134"/>
      <c r="H815" s="134"/>
      <c r="I815" s="134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4"/>
      <c r="U815" s="134"/>
      <c r="V815" s="134"/>
      <c r="W815" s="134"/>
      <c r="X815" s="134"/>
      <c r="Y815" s="134"/>
      <c r="Z815" s="134"/>
      <c r="AA815" s="134"/>
      <c r="AB815" s="134"/>
      <c r="AC815" s="134"/>
      <c r="AD815" s="134"/>
      <c r="AE815" s="134"/>
      <c r="AF815" s="134"/>
      <c r="AG815" s="134"/>
      <c r="AH815" s="134"/>
      <c r="AI815" s="134"/>
      <c r="AJ815" s="134"/>
      <c r="AK815" s="134"/>
      <c r="AL815" s="134"/>
      <c r="AM815" s="134"/>
      <c r="AN815" s="134"/>
      <c r="AO815" s="134"/>
      <c r="AP815" s="134"/>
      <c r="AQ815" s="134"/>
      <c r="AR815" s="134"/>
    </row>
    <row r="816" ht="12.75" customHeight="1">
      <c r="A816" s="134"/>
      <c r="B816" s="134"/>
      <c r="C816" s="134"/>
      <c r="D816" s="134"/>
      <c r="E816" s="134"/>
      <c r="F816" s="134"/>
      <c r="G816" s="134"/>
      <c r="H816" s="134"/>
      <c r="I816" s="134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4"/>
      <c r="U816" s="134"/>
      <c r="V816" s="134"/>
      <c r="W816" s="134"/>
      <c r="X816" s="134"/>
      <c r="Y816" s="134"/>
      <c r="Z816" s="134"/>
      <c r="AA816" s="134"/>
      <c r="AB816" s="134"/>
      <c r="AC816" s="134"/>
      <c r="AD816" s="134"/>
      <c r="AE816" s="134"/>
      <c r="AF816" s="134"/>
      <c r="AG816" s="134"/>
      <c r="AH816" s="134"/>
      <c r="AI816" s="134"/>
      <c r="AJ816" s="134"/>
      <c r="AK816" s="134"/>
      <c r="AL816" s="134"/>
      <c r="AM816" s="134"/>
      <c r="AN816" s="134"/>
      <c r="AO816" s="134"/>
      <c r="AP816" s="134"/>
      <c r="AQ816" s="134"/>
      <c r="AR816" s="134"/>
    </row>
    <row r="817" ht="12.75" customHeight="1">
      <c r="A817" s="134"/>
      <c r="B817" s="134"/>
      <c r="C817" s="134"/>
      <c r="D817" s="134"/>
      <c r="E817" s="134"/>
      <c r="F817" s="134"/>
      <c r="G817" s="134"/>
      <c r="H817" s="134"/>
      <c r="I817" s="134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4"/>
      <c r="U817" s="134"/>
      <c r="V817" s="134"/>
      <c r="W817" s="134"/>
      <c r="X817" s="134"/>
      <c r="Y817" s="134"/>
      <c r="Z817" s="134"/>
      <c r="AA817" s="134"/>
      <c r="AB817" s="134"/>
      <c r="AC817" s="134"/>
      <c r="AD817" s="134"/>
      <c r="AE817" s="134"/>
      <c r="AF817" s="134"/>
      <c r="AG817" s="134"/>
      <c r="AH817" s="134"/>
      <c r="AI817" s="134"/>
      <c r="AJ817" s="134"/>
      <c r="AK817" s="134"/>
      <c r="AL817" s="134"/>
      <c r="AM817" s="134"/>
      <c r="AN817" s="134"/>
      <c r="AO817" s="134"/>
      <c r="AP817" s="134"/>
      <c r="AQ817" s="134"/>
      <c r="AR817" s="134"/>
    </row>
    <row r="818" ht="12.75" customHeight="1">
      <c r="A818" s="134"/>
      <c r="B818" s="134"/>
      <c r="C818" s="134"/>
      <c r="D818" s="134"/>
      <c r="E818" s="134"/>
      <c r="F818" s="134"/>
      <c r="G818" s="134"/>
      <c r="H818" s="134"/>
      <c r="I818" s="134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4"/>
      <c r="U818" s="134"/>
      <c r="V818" s="134"/>
      <c r="W818" s="134"/>
      <c r="X818" s="134"/>
      <c r="Y818" s="134"/>
      <c r="Z818" s="134"/>
      <c r="AA818" s="134"/>
      <c r="AB818" s="134"/>
      <c r="AC818" s="134"/>
      <c r="AD818" s="134"/>
      <c r="AE818" s="134"/>
      <c r="AF818" s="134"/>
      <c r="AG818" s="134"/>
      <c r="AH818" s="134"/>
      <c r="AI818" s="134"/>
      <c r="AJ818" s="134"/>
      <c r="AK818" s="134"/>
      <c r="AL818" s="134"/>
      <c r="AM818" s="134"/>
      <c r="AN818" s="134"/>
      <c r="AO818" s="134"/>
      <c r="AP818" s="134"/>
      <c r="AQ818" s="134"/>
      <c r="AR818" s="134"/>
    </row>
    <row r="819" ht="12.75" customHeight="1">
      <c r="A819" s="134"/>
      <c r="B819" s="134"/>
      <c r="C819" s="134"/>
      <c r="D819" s="134"/>
      <c r="E819" s="134"/>
      <c r="F819" s="134"/>
      <c r="G819" s="134"/>
      <c r="H819" s="134"/>
      <c r="I819" s="134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4"/>
      <c r="U819" s="134"/>
      <c r="V819" s="134"/>
      <c r="W819" s="134"/>
      <c r="X819" s="134"/>
      <c r="Y819" s="134"/>
      <c r="Z819" s="134"/>
      <c r="AA819" s="134"/>
      <c r="AB819" s="134"/>
      <c r="AC819" s="134"/>
      <c r="AD819" s="134"/>
      <c r="AE819" s="134"/>
      <c r="AF819" s="134"/>
      <c r="AG819" s="134"/>
      <c r="AH819" s="134"/>
      <c r="AI819" s="134"/>
      <c r="AJ819" s="134"/>
      <c r="AK819" s="134"/>
      <c r="AL819" s="134"/>
      <c r="AM819" s="134"/>
      <c r="AN819" s="134"/>
      <c r="AO819" s="134"/>
      <c r="AP819" s="134"/>
      <c r="AQ819" s="134"/>
      <c r="AR819" s="134"/>
    </row>
    <row r="820" ht="12.75" customHeight="1">
      <c r="A820" s="134"/>
      <c r="B820" s="134"/>
      <c r="C820" s="134"/>
      <c r="D820" s="134"/>
      <c r="E820" s="134"/>
      <c r="F820" s="134"/>
      <c r="G820" s="134"/>
      <c r="H820" s="134"/>
      <c r="I820" s="134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4"/>
      <c r="U820" s="134"/>
      <c r="V820" s="134"/>
      <c r="W820" s="134"/>
      <c r="X820" s="134"/>
      <c r="Y820" s="134"/>
      <c r="Z820" s="134"/>
      <c r="AA820" s="134"/>
      <c r="AB820" s="134"/>
      <c r="AC820" s="134"/>
      <c r="AD820" s="134"/>
      <c r="AE820" s="134"/>
      <c r="AF820" s="134"/>
      <c r="AG820" s="134"/>
      <c r="AH820" s="134"/>
      <c r="AI820" s="134"/>
      <c r="AJ820" s="134"/>
      <c r="AK820" s="134"/>
      <c r="AL820" s="134"/>
      <c r="AM820" s="134"/>
      <c r="AN820" s="134"/>
      <c r="AO820" s="134"/>
      <c r="AP820" s="134"/>
      <c r="AQ820" s="134"/>
      <c r="AR820" s="134"/>
    </row>
    <row r="821" ht="12.75" customHeight="1">
      <c r="A821" s="134"/>
      <c r="B821" s="134"/>
      <c r="C821" s="134"/>
      <c r="D821" s="134"/>
      <c r="E821" s="134"/>
      <c r="F821" s="134"/>
      <c r="G821" s="134"/>
      <c r="H821" s="134"/>
      <c r="I821" s="134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4"/>
      <c r="U821" s="134"/>
      <c r="V821" s="134"/>
      <c r="W821" s="134"/>
      <c r="X821" s="134"/>
      <c r="Y821" s="134"/>
      <c r="Z821" s="134"/>
      <c r="AA821" s="134"/>
      <c r="AB821" s="134"/>
      <c r="AC821" s="134"/>
      <c r="AD821" s="134"/>
      <c r="AE821" s="134"/>
      <c r="AF821" s="134"/>
      <c r="AG821" s="134"/>
      <c r="AH821" s="134"/>
      <c r="AI821" s="134"/>
      <c r="AJ821" s="134"/>
      <c r="AK821" s="134"/>
      <c r="AL821" s="134"/>
      <c r="AM821" s="134"/>
      <c r="AN821" s="134"/>
      <c r="AO821" s="134"/>
      <c r="AP821" s="134"/>
      <c r="AQ821" s="134"/>
      <c r="AR821" s="134"/>
    </row>
    <row r="822" ht="12.75" customHeight="1">
      <c r="A822" s="134"/>
      <c r="B822" s="134"/>
      <c r="C822" s="134"/>
      <c r="D822" s="134"/>
      <c r="E822" s="134"/>
      <c r="F822" s="134"/>
      <c r="G822" s="134"/>
      <c r="H822" s="134"/>
      <c r="I822" s="134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4"/>
      <c r="U822" s="134"/>
      <c r="V822" s="134"/>
      <c r="W822" s="134"/>
      <c r="X822" s="134"/>
      <c r="Y822" s="134"/>
      <c r="Z822" s="134"/>
      <c r="AA822" s="134"/>
      <c r="AB822" s="134"/>
      <c r="AC822" s="134"/>
      <c r="AD822" s="134"/>
      <c r="AE822" s="134"/>
      <c r="AF822" s="134"/>
      <c r="AG822" s="134"/>
      <c r="AH822" s="134"/>
      <c r="AI822" s="134"/>
      <c r="AJ822" s="134"/>
      <c r="AK822" s="134"/>
      <c r="AL822" s="134"/>
      <c r="AM822" s="134"/>
      <c r="AN822" s="134"/>
      <c r="AO822" s="134"/>
      <c r="AP822" s="134"/>
      <c r="AQ822" s="134"/>
      <c r="AR822" s="134"/>
    </row>
    <row r="823" ht="12.75" customHeight="1">
      <c r="A823" s="134"/>
      <c r="B823" s="134"/>
      <c r="C823" s="134"/>
      <c r="D823" s="134"/>
      <c r="E823" s="134"/>
      <c r="F823" s="134"/>
      <c r="G823" s="134"/>
      <c r="H823" s="134"/>
      <c r="I823" s="134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4"/>
      <c r="U823" s="134"/>
      <c r="V823" s="134"/>
      <c r="W823" s="134"/>
      <c r="X823" s="134"/>
      <c r="Y823" s="134"/>
      <c r="Z823" s="134"/>
      <c r="AA823" s="134"/>
      <c r="AB823" s="134"/>
      <c r="AC823" s="134"/>
      <c r="AD823" s="134"/>
      <c r="AE823" s="134"/>
      <c r="AF823" s="134"/>
      <c r="AG823" s="134"/>
      <c r="AH823" s="134"/>
      <c r="AI823" s="134"/>
      <c r="AJ823" s="134"/>
      <c r="AK823" s="134"/>
      <c r="AL823" s="134"/>
      <c r="AM823" s="134"/>
      <c r="AN823" s="134"/>
      <c r="AO823" s="134"/>
      <c r="AP823" s="134"/>
      <c r="AQ823" s="134"/>
      <c r="AR823" s="134"/>
    </row>
    <row r="824" ht="12.75" customHeight="1">
      <c r="A824" s="134"/>
      <c r="B824" s="134"/>
      <c r="C824" s="134"/>
      <c r="D824" s="134"/>
      <c r="E824" s="134"/>
      <c r="F824" s="134"/>
      <c r="G824" s="134"/>
      <c r="H824" s="134"/>
      <c r="I824" s="134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4"/>
      <c r="U824" s="134"/>
      <c r="V824" s="134"/>
      <c r="W824" s="134"/>
      <c r="X824" s="134"/>
      <c r="Y824" s="134"/>
      <c r="Z824" s="134"/>
      <c r="AA824" s="134"/>
      <c r="AB824" s="134"/>
      <c r="AC824" s="134"/>
      <c r="AD824" s="134"/>
      <c r="AE824" s="134"/>
      <c r="AF824" s="134"/>
      <c r="AG824" s="134"/>
      <c r="AH824" s="134"/>
      <c r="AI824" s="134"/>
      <c r="AJ824" s="134"/>
      <c r="AK824" s="134"/>
      <c r="AL824" s="134"/>
      <c r="AM824" s="134"/>
      <c r="AN824" s="134"/>
      <c r="AO824" s="134"/>
      <c r="AP824" s="134"/>
      <c r="AQ824" s="134"/>
      <c r="AR824" s="134"/>
    </row>
    <row r="825" ht="12.75" customHeight="1">
      <c r="A825" s="134"/>
      <c r="B825" s="134"/>
      <c r="C825" s="134"/>
      <c r="D825" s="134"/>
      <c r="E825" s="134"/>
      <c r="F825" s="134"/>
      <c r="G825" s="134"/>
      <c r="H825" s="134"/>
      <c r="I825" s="134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4"/>
      <c r="U825" s="134"/>
      <c r="V825" s="134"/>
      <c r="W825" s="134"/>
      <c r="X825" s="134"/>
      <c r="Y825" s="134"/>
      <c r="Z825" s="134"/>
      <c r="AA825" s="134"/>
      <c r="AB825" s="134"/>
      <c r="AC825" s="134"/>
      <c r="AD825" s="134"/>
      <c r="AE825" s="134"/>
      <c r="AF825" s="134"/>
      <c r="AG825" s="134"/>
      <c r="AH825" s="134"/>
      <c r="AI825" s="134"/>
      <c r="AJ825" s="134"/>
      <c r="AK825" s="134"/>
      <c r="AL825" s="134"/>
      <c r="AM825" s="134"/>
      <c r="AN825" s="134"/>
      <c r="AO825" s="134"/>
      <c r="AP825" s="134"/>
      <c r="AQ825" s="134"/>
      <c r="AR825" s="134"/>
    </row>
    <row r="826" ht="12.75" customHeight="1">
      <c r="A826" s="134"/>
      <c r="B826" s="134"/>
      <c r="C826" s="134"/>
      <c r="D826" s="134"/>
      <c r="E826" s="134"/>
      <c r="F826" s="134"/>
      <c r="G826" s="134"/>
      <c r="H826" s="134"/>
      <c r="I826" s="134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4"/>
      <c r="U826" s="134"/>
      <c r="V826" s="134"/>
      <c r="W826" s="134"/>
      <c r="X826" s="134"/>
      <c r="Y826" s="134"/>
      <c r="Z826" s="134"/>
      <c r="AA826" s="134"/>
      <c r="AB826" s="134"/>
      <c r="AC826" s="134"/>
      <c r="AD826" s="134"/>
      <c r="AE826" s="134"/>
      <c r="AF826" s="134"/>
      <c r="AG826" s="134"/>
      <c r="AH826" s="134"/>
      <c r="AI826" s="134"/>
      <c r="AJ826" s="134"/>
      <c r="AK826" s="134"/>
      <c r="AL826" s="134"/>
      <c r="AM826" s="134"/>
      <c r="AN826" s="134"/>
      <c r="AO826" s="134"/>
      <c r="AP826" s="134"/>
      <c r="AQ826" s="134"/>
      <c r="AR826" s="134"/>
    </row>
    <row r="827" ht="12.75" customHeight="1">
      <c r="A827" s="134"/>
      <c r="B827" s="134"/>
      <c r="C827" s="134"/>
      <c r="D827" s="134"/>
      <c r="E827" s="134"/>
      <c r="F827" s="134"/>
      <c r="G827" s="134"/>
      <c r="H827" s="134"/>
      <c r="I827" s="134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4"/>
      <c r="U827" s="134"/>
      <c r="V827" s="134"/>
      <c r="W827" s="134"/>
      <c r="X827" s="134"/>
      <c r="Y827" s="134"/>
      <c r="Z827" s="134"/>
      <c r="AA827" s="134"/>
      <c r="AB827" s="134"/>
      <c r="AC827" s="134"/>
      <c r="AD827" s="134"/>
      <c r="AE827" s="134"/>
      <c r="AF827" s="134"/>
      <c r="AG827" s="134"/>
      <c r="AH827" s="134"/>
      <c r="AI827" s="134"/>
      <c r="AJ827" s="134"/>
      <c r="AK827" s="134"/>
      <c r="AL827" s="134"/>
      <c r="AM827" s="134"/>
      <c r="AN827" s="134"/>
      <c r="AO827" s="134"/>
      <c r="AP827" s="134"/>
      <c r="AQ827" s="134"/>
      <c r="AR827" s="134"/>
    </row>
    <row r="828" ht="12.75" customHeight="1">
      <c r="A828" s="134"/>
      <c r="B828" s="134"/>
      <c r="C828" s="134"/>
      <c r="D828" s="134"/>
      <c r="E828" s="134"/>
      <c r="F828" s="134"/>
      <c r="G828" s="134"/>
      <c r="H828" s="134"/>
      <c r="I828" s="134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4"/>
      <c r="U828" s="134"/>
      <c r="V828" s="134"/>
      <c r="W828" s="134"/>
      <c r="X828" s="134"/>
      <c r="Y828" s="134"/>
      <c r="Z828" s="134"/>
      <c r="AA828" s="134"/>
      <c r="AB828" s="134"/>
      <c r="AC828" s="134"/>
      <c r="AD828" s="134"/>
      <c r="AE828" s="134"/>
      <c r="AF828" s="134"/>
      <c r="AG828" s="134"/>
      <c r="AH828" s="134"/>
      <c r="AI828" s="134"/>
      <c r="AJ828" s="134"/>
      <c r="AK828" s="134"/>
      <c r="AL828" s="134"/>
      <c r="AM828" s="134"/>
      <c r="AN828" s="134"/>
      <c r="AO828" s="134"/>
      <c r="AP828" s="134"/>
      <c r="AQ828" s="134"/>
      <c r="AR828" s="134"/>
    </row>
    <row r="829" ht="12.75" customHeight="1">
      <c r="A829" s="134"/>
      <c r="B829" s="134"/>
      <c r="C829" s="134"/>
      <c r="D829" s="134"/>
      <c r="E829" s="134"/>
      <c r="F829" s="134"/>
      <c r="G829" s="134"/>
      <c r="H829" s="134"/>
      <c r="I829" s="134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4"/>
      <c r="U829" s="134"/>
      <c r="V829" s="134"/>
      <c r="W829" s="134"/>
      <c r="X829" s="134"/>
      <c r="Y829" s="134"/>
      <c r="Z829" s="134"/>
      <c r="AA829" s="134"/>
      <c r="AB829" s="134"/>
      <c r="AC829" s="134"/>
      <c r="AD829" s="134"/>
      <c r="AE829" s="134"/>
      <c r="AF829" s="134"/>
      <c r="AG829" s="134"/>
      <c r="AH829" s="134"/>
      <c r="AI829" s="134"/>
      <c r="AJ829" s="134"/>
      <c r="AK829" s="134"/>
      <c r="AL829" s="134"/>
      <c r="AM829" s="134"/>
      <c r="AN829" s="134"/>
      <c r="AO829" s="134"/>
      <c r="AP829" s="134"/>
      <c r="AQ829" s="134"/>
      <c r="AR829" s="134"/>
    </row>
    <row r="830" ht="12.75" customHeight="1">
      <c r="A830" s="134"/>
      <c r="B830" s="134"/>
      <c r="C830" s="134"/>
      <c r="D830" s="134"/>
      <c r="E830" s="134"/>
      <c r="F830" s="134"/>
      <c r="G830" s="134"/>
      <c r="H830" s="134"/>
      <c r="I830" s="134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4"/>
      <c r="U830" s="134"/>
      <c r="V830" s="134"/>
      <c r="W830" s="134"/>
      <c r="X830" s="134"/>
      <c r="Y830" s="134"/>
      <c r="Z830" s="134"/>
      <c r="AA830" s="134"/>
      <c r="AB830" s="134"/>
      <c r="AC830" s="134"/>
      <c r="AD830" s="134"/>
      <c r="AE830" s="134"/>
      <c r="AF830" s="134"/>
      <c r="AG830" s="134"/>
      <c r="AH830" s="134"/>
      <c r="AI830" s="134"/>
      <c r="AJ830" s="134"/>
      <c r="AK830" s="134"/>
      <c r="AL830" s="134"/>
      <c r="AM830" s="134"/>
      <c r="AN830" s="134"/>
      <c r="AO830" s="134"/>
      <c r="AP830" s="134"/>
      <c r="AQ830" s="134"/>
      <c r="AR830" s="134"/>
    </row>
    <row r="831" ht="12.75" customHeight="1">
      <c r="A831" s="134"/>
      <c r="B831" s="134"/>
      <c r="C831" s="134"/>
      <c r="D831" s="134"/>
      <c r="E831" s="134"/>
      <c r="F831" s="134"/>
      <c r="G831" s="134"/>
      <c r="H831" s="134"/>
      <c r="I831" s="134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4"/>
      <c r="U831" s="134"/>
      <c r="V831" s="134"/>
      <c r="W831" s="134"/>
      <c r="X831" s="134"/>
      <c r="Y831" s="134"/>
      <c r="Z831" s="134"/>
      <c r="AA831" s="134"/>
      <c r="AB831" s="134"/>
      <c r="AC831" s="134"/>
      <c r="AD831" s="134"/>
      <c r="AE831" s="134"/>
      <c r="AF831" s="134"/>
      <c r="AG831" s="134"/>
      <c r="AH831" s="134"/>
      <c r="AI831" s="134"/>
      <c r="AJ831" s="134"/>
      <c r="AK831" s="134"/>
      <c r="AL831" s="134"/>
      <c r="AM831" s="134"/>
      <c r="AN831" s="134"/>
      <c r="AO831" s="134"/>
      <c r="AP831" s="134"/>
      <c r="AQ831" s="134"/>
      <c r="AR831" s="134"/>
    </row>
    <row r="832" ht="12.75" customHeight="1">
      <c r="A832" s="134"/>
      <c r="B832" s="134"/>
      <c r="C832" s="134"/>
      <c r="D832" s="134"/>
      <c r="E832" s="134"/>
      <c r="F832" s="134"/>
      <c r="G832" s="134"/>
      <c r="H832" s="134"/>
      <c r="I832" s="134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4"/>
      <c r="U832" s="134"/>
      <c r="V832" s="134"/>
      <c r="W832" s="134"/>
      <c r="X832" s="134"/>
      <c r="Y832" s="134"/>
      <c r="Z832" s="134"/>
      <c r="AA832" s="134"/>
      <c r="AB832" s="134"/>
      <c r="AC832" s="134"/>
      <c r="AD832" s="134"/>
      <c r="AE832" s="134"/>
      <c r="AF832" s="134"/>
      <c r="AG832" s="134"/>
      <c r="AH832" s="134"/>
      <c r="AI832" s="134"/>
      <c r="AJ832" s="134"/>
      <c r="AK832" s="134"/>
      <c r="AL832" s="134"/>
      <c r="AM832" s="134"/>
      <c r="AN832" s="134"/>
      <c r="AO832" s="134"/>
      <c r="AP832" s="134"/>
      <c r="AQ832" s="134"/>
      <c r="AR832" s="134"/>
    </row>
    <row r="833" ht="12.75" customHeight="1">
      <c r="A833" s="134"/>
      <c r="B833" s="134"/>
      <c r="C833" s="134"/>
      <c r="D833" s="134"/>
      <c r="E833" s="134"/>
      <c r="F833" s="134"/>
      <c r="G833" s="134"/>
      <c r="H833" s="134"/>
      <c r="I833" s="134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4"/>
      <c r="U833" s="134"/>
      <c r="V833" s="134"/>
      <c r="W833" s="134"/>
      <c r="X833" s="134"/>
      <c r="Y833" s="134"/>
      <c r="Z833" s="134"/>
      <c r="AA833" s="134"/>
      <c r="AB833" s="134"/>
      <c r="AC833" s="134"/>
      <c r="AD833" s="134"/>
      <c r="AE833" s="134"/>
      <c r="AF833" s="134"/>
      <c r="AG833" s="134"/>
      <c r="AH833" s="134"/>
      <c r="AI833" s="134"/>
      <c r="AJ833" s="134"/>
      <c r="AK833" s="134"/>
      <c r="AL833" s="134"/>
      <c r="AM833" s="134"/>
      <c r="AN833" s="134"/>
      <c r="AO833" s="134"/>
      <c r="AP833" s="134"/>
      <c r="AQ833" s="134"/>
      <c r="AR833" s="134"/>
    </row>
    <row r="834" ht="12.75" customHeight="1">
      <c r="A834" s="134"/>
      <c r="B834" s="134"/>
      <c r="C834" s="134"/>
      <c r="D834" s="134"/>
      <c r="E834" s="134"/>
      <c r="F834" s="134"/>
      <c r="G834" s="134"/>
      <c r="H834" s="134"/>
      <c r="I834" s="134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4"/>
      <c r="U834" s="134"/>
      <c r="V834" s="134"/>
      <c r="W834" s="134"/>
      <c r="X834" s="134"/>
      <c r="Y834" s="134"/>
      <c r="Z834" s="134"/>
      <c r="AA834" s="134"/>
      <c r="AB834" s="134"/>
      <c r="AC834" s="134"/>
      <c r="AD834" s="134"/>
      <c r="AE834" s="134"/>
      <c r="AF834" s="134"/>
      <c r="AG834" s="134"/>
      <c r="AH834" s="134"/>
      <c r="AI834" s="134"/>
      <c r="AJ834" s="134"/>
      <c r="AK834" s="134"/>
      <c r="AL834" s="134"/>
      <c r="AM834" s="134"/>
      <c r="AN834" s="134"/>
      <c r="AO834" s="134"/>
      <c r="AP834" s="134"/>
      <c r="AQ834" s="134"/>
      <c r="AR834" s="134"/>
    </row>
    <row r="835" ht="12.75" customHeight="1">
      <c r="A835" s="134"/>
      <c r="B835" s="134"/>
      <c r="C835" s="134"/>
      <c r="D835" s="134"/>
      <c r="E835" s="134"/>
      <c r="F835" s="134"/>
      <c r="G835" s="134"/>
      <c r="H835" s="134"/>
      <c r="I835" s="134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4"/>
      <c r="U835" s="134"/>
      <c r="V835" s="134"/>
      <c r="W835" s="134"/>
      <c r="X835" s="134"/>
      <c r="Y835" s="134"/>
      <c r="Z835" s="134"/>
      <c r="AA835" s="134"/>
      <c r="AB835" s="134"/>
      <c r="AC835" s="134"/>
      <c r="AD835" s="134"/>
      <c r="AE835" s="134"/>
      <c r="AF835" s="134"/>
      <c r="AG835" s="134"/>
      <c r="AH835" s="134"/>
      <c r="AI835" s="134"/>
      <c r="AJ835" s="134"/>
      <c r="AK835" s="134"/>
      <c r="AL835" s="134"/>
      <c r="AM835" s="134"/>
      <c r="AN835" s="134"/>
      <c r="AO835" s="134"/>
      <c r="AP835" s="134"/>
      <c r="AQ835" s="134"/>
      <c r="AR835" s="134"/>
    </row>
    <row r="836" ht="12.75" customHeight="1">
      <c r="A836" s="134"/>
      <c r="B836" s="134"/>
      <c r="C836" s="134"/>
      <c r="D836" s="134"/>
      <c r="E836" s="134"/>
      <c r="F836" s="134"/>
      <c r="G836" s="134"/>
      <c r="H836" s="134"/>
      <c r="I836" s="134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  <c r="AE836" s="134"/>
      <c r="AF836" s="134"/>
      <c r="AG836" s="134"/>
      <c r="AH836" s="134"/>
      <c r="AI836" s="134"/>
      <c r="AJ836" s="134"/>
      <c r="AK836" s="134"/>
      <c r="AL836" s="134"/>
      <c r="AM836" s="134"/>
      <c r="AN836" s="134"/>
      <c r="AO836" s="134"/>
      <c r="AP836" s="134"/>
      <c r="AQ836" s="134"/>
      <c r="AR836" s="134"/>
    </row>
    <row r="837" ht="12.75" customHeight="1">
      <c r="A837" s="134"/>
      <c r="B837" s="134"/>
      <c r="C837" s="134"/>
      <c r="D837" s="134"/>
      <c r="E837" s="134"/>
      <c r="F837" s="134"/>
      <c r="G837" s="134"/>
      <c r="H837" s="134"/>
      <c r="I837" s="134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4"/>
      <c r="U837" s="134"/>
      <c r="V837" s="134"/>
      <c r="W837" s="134"/>
      <c r="X837" s="134"/>
      <c r="Y837" s="134"/>
      <c r="Z837" s="134"/>
      <c r="AA837" s="134"/>
      <c r="AB837" s="134"/>
      <c r="AC837" s="134"/>
      <c r="AD837" s="134"/>
      <c r="AE837" s="134"/>
      <c r="AF837" s="134"/>
      <c r="AG837" s="134"/>
      <c r="AH837" s="134"/>
      <c r="AI837" s="134"/>
      <c r="AJ837" s="134"/>
      <c r="AK837" s="134"/>
      <c r="AL837" s="134"/>
      <c r="AM837" s="134"/>
      <c r="AN837" s="134"/>
      <c r="AO837" s="134"/>
      <c r="AP837" s="134"/>
      <c r="AQ837" s="134"/>
      <c r="AR837" s="134"/>
    </row>
    <row r="838" ht="12.75" customHeight="1">
      <c r="A838" s="134"/>
      <c r="B838" s="134"/>
      <c r="C838" s="134"/>
      <c r="D838" s="134"/>
      <c r="E838" s="134"/>
      <c r="F838" s="134"/>
      <c r="G838" s="134"/>
      <c r="H838" s="134"/>
      <c r="I838" s="134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4"/>
      <c r="U838" s="134"/>
      <c r="V838" s="134"/>
      <c r="W838" s="134"/>
      <c r="X838" s="134"/>
      <c r="Y838" s="134"/>
      <c r="Z838" s="134"/>
      <c r="AA838" s="134"/>
      <c r="AB838" s="134"/>
      <c r="AC838" s="134"/>
      <c r="AD838" s="134"/>
      <c r="AE838" s="134"/>
      <c r="AF838" s="134"/>
      <c r="AG838" s="134"/>
      <c r="AH838" s="134"/>
      <c r="AI838" s="134"/>
      <c r="AJ838" s="134"/>
      <c r="AK838" s="134"/>
      <c r="AL838" s="134"/>
      <c r="AM838" s="134"/>
      <c r="AN838" s="134"/>
      <c r="AO838" s="134"/>
      <c r="AP838" s="134"/>
      <c r="AQ838" s="134"/>
      <c r="AR838" s="134"/>
    </row>
    <row r="839" ht="12.75" customHeight="1">
      <c r="A839" s="134"/>
      <c r="B839" s="134"/>
      <c r="C839" s="134"/>
      <c r="D839" s="134"/>
      <c r="E839" s="134"/>
      <c r="F839" s="134"/>
      <c r="G839" s="134"/>
      <c r="H839" s="134"/>
      <c r="I839" s="134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4"/>
      <c r="U839" s="134"/>
      <c r="V839" s="134"/>
      <c r="W839" s="134"/>
      <c r="X839" s="134"/>
      <c r="Y839" s="134"/>
      <c r="Z839" s="134"/>
      <c r="AA839" s="134"/>
      <c r="AB839" s="134"/>
      <c r="AC839" s="134"/>
      <c r="AD839" s="134"/>
      <c r="AE839" s="134"/>
      <c r="AF839" s="134"/>
      <c r="AG839" s="134"/>
      <c r="AH839" s="134"/>
      <c r="AI839" s="134"/>
      <c r="AJ839" s="134"/>
      <c r="AK839" s="134"/>
      <c r="AL839" s="134"/>
      <c r="AM839" s="134"/>
      <c r="AN839" s="134"/>
      <c r="AO839" s="134"/>
      <c r="AP839" s="134"/>
      <c r="AQ839" s="134"/>
      <c r="AR839" s="134"/>
    </row>
    <row r="840" ht="12.75" customHeight="1">
      <c r="A840" s="134"/>
      <c r="B840" s="134"/>
      <c r="C840" s="134"/>
      <c r="D840" s="134"/>
      <c r="E840" s="134"/>
      <c r="F840" s="134"/>
      <c r="G840" s="134"/>
      <c r="H840" s="134"/>
      <c r="I840" s="134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4"/>
      <c r="U840" s="134"/>
      <c r="V840" s="134"/>
      <c r="W840" s="134"/>
      <c r="X840" s="134"/>
      <c r="Y840" s="134"/>
      <c r="Z840" s="134"/>
      <c r="AA840" s="134"/>
      <c r="AB840" s="134"/>
      <c r="AC840" s="134"/>
      <c r="AD840" s="134"/>
      <c r="AE840" s="134"/>
      <c r="AF840" s="134"/>
      <c r="AG840" s="134"/>
      <c r="AH840" s="134"/>
      <c r="AI840" s="134"/>
      <c r="AJ840" s="134"/>
      <c r="AK840" s="134"/>
      <c r="AL840" s="134"/>
      <c r="AM840" s="134"/>
      <c r="AN840" s="134"/>
      <c r="AO840" s="134"/>
      <c r="AP840" s="134"/>
      <c r="AQ840" s="134"/>
      <c r="AR840" s="134"/>
    </row>
    <row r="841" ht="12.75" customHeight="1">
      <c r="A841" s="134"/>
      <c r="B841" s="134"/>
      <c r="C841" s="134"/>
      <c r="D841" s="134"/>
      <c r="E841" s="134"/>
      <c r="F841" s="134"/>
      <c r="G841" s="134"/>
      <c r="H841" s="134"/>
      <c r="I841" s="134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4"/>
      <c r="U841" s="134"/>
      <c r="V841" s="134"/>
      <c r="W841" s="134"/>
      <c r="X841" s="134"/>
      <c r="Y841" s="134"/>
      <c r="Z841" s="134"/>
      <c r="AA841" s="134"/>
      <c r="AB841" s="134"/>
      <c r="AC841" s="134"/>
      <c r="AD841" s="134"/>
      <c r="AE841" s="134"/>
      <c r="AF841" s="134"/>
      <c r="AG841" s="134"/>
      <c r="AH841" s="134"/>
      <c r="AI841" s="134"/>
      <c r="AJ841" s="134"/>
      <c r="AK841" s="134"/>
      <c r="AL841" s="134"/>
      <c r="AM841" s="134"/>
      <c r="AN841" s="134"/>
      <c r="AO841" s="134"/>
      <c r="AP841" s="134"/>
      <c r="AQ841" s="134"/>
      <c r="AR841" s="134"/>
    </row>
    <row r="842" ht="12.75" customHeight="1">
      <c r="A842" s="134"/>
      <c r="B842" s="134"/>
      <c r="C842" s="134"/>
      <c r="D842" s="134"/>
      <c r="E842" s="134"/>
      <c r="F842" s="134"/>
      <c r="G842" s="134"/>
      <c r="H842" s="134"/>
      <c r="I842" s="134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4"/>
      <c r="U842" s="134"/>
      <c r="V842" s="134"/>
      <c r="W842" s="134"/>
      <c r="X842" s="134"/>
      <c r="Y842" s="134"/>
      <c r="Z842" s="134"/>
      <c r="AA842" s="134"/>
      <c r="AB842" s="134"/>
      <c r="AC842" s="134"/>
      <c r="AD842" s="134"/>
      <c r="AE842" s="134"/>
      <c r="AF842" s="134"/>
      <c r="AG842" s="134"/>
      <c r="AH842" s="134"/>
      <c r="AI842" s="134"/>
      <c r="AJ842" s="134"/>
      <c r="AK842" s="134"/>
      <c r="AL842" s="134"/>
      <c r="AM842" s="134"/>
      <c r="AN842" s="134"/>
      <c r="AO842" s="134"/>
      <c r="AP842" s="134"/>
      <c r="AQ842" s="134"/>
      <c r="AR842" s="134"/>
    </row>
    <row r="843" ht="12.75" customHeight="1">
      <c r="A843" s="134"/>
      <c r="B843" s="134"/>
      <c r="C843" s="134"/>
      <c r="D843" s="134"/>
      <c r="E843" s="134"/>
      <c r="F843" s="134"/>
      <c r="G843" s="134"/>
      <c r="H843" s="134"/>
      <c r="I843" s="134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4"/>
      <c r="U843" s="134"/>
      <c r="V843" s="134"/>
      <c r="W843" s="134"/>
      <c r="X843" s="134"/>
      <c r="Y843" s="134"/>
      <c r="Z843" s="134"/>
      <c r="AA843" s="134"/>
      <c r="AB843" s="134"/>
      <c r="AC843" s="134"/>
      <c r="AD843" s="134"/>
      <c r="AE843" s="134"/>
      <c r="AF843" s="134"/>
      <c r="AG843" s="134"/>
      <c r="AH843" s="134"/>
      <c r="AI843" s="134"/>
      <c r="AJ843" s="134"/>
      <c r="AK843" s="134"/>
      <c r="AL843" s="134"/>
      <c r="AM843" s="134"/>
      <c r="AN843" s="134"/>
      <c r="AO843" s="134"/>
      <c r="AP843" s="134"/>
      <c r="AQ843" s="134"/>
      <c r="AR843" s="134"/>
    </row>
    <row r="844" ht="12.75" customHeight="1">
      <c r="A844" s="134"/>
      <c r="B844" s="134"/>
      <c r="C844" s="134"/>
      <c r="D844" s="134"/>
      <c r="E844" s="134"/>
      <c r="F844" s="134"/>
      <c r="G844" s="134"/>
      <c r="H844" s="134"/>
      <c r="I844" s="134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4"/>
      <c r="U844" s="134"/>
      <c r="V844" s="134"/>
      <c r="W844" s="134"/>
      <c r="X844" s="134"/>
      <c r="Y844" s="134"/>
      <c r="Z844" s="134"/>
      <c r="AA844" s="134"/>
      <c r="AB844" s="134"/>
      <c r="AC844" s="134"/>
      <c r="AD844" s="134"/>
      <c r="AE844" s="134"/>
      <c r="AF844" s="134"/>
      <c r="AG844" s="134"/>
      <c r="AH844" s="134"/>
      <c r="AI844" s="134"/>
      <c r="AJ844" s="134"/>
      <c r="AK844" s="134"/>
      <c r="AL844" s="134"/>
      <c r="AM844" s="134"/>
      <c r="AN844" s="134"/>
      <c r="AO844" s="134"/>
      <c r="AP844" s="134"/>
      <c r="AQ844" s="134"/>
      <c r="AR844" s="134"/>
    </row>
    <row r="845" ht="12.75" customHeight="1">
      <c r="A845" s="134"/>
      <c r="B845" s="134"/>
      <c r="C845" s="134"/>
      <c r="D845" s="134"/>
      <c r="E845" s="134"/>
      <c r="F845" s="134"/>
      <c r="G845" s="134"/>
      <c r="H845" s="134"/>
      <c r="I845" s="134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4"/>
      <c r="U845" s="134"/>
      <c r="V845" s="134"/>
      <c r="W845" s="134"/>
      <c r="X845" s="134"/>
      <c r="Y845" s="134"/>
      <c r="Z845" s="134"/>
      <c r="AA845" s="134"/>
      <c r="AB845" s="134"/>
      <c r="AC845" s="134"/>
      <c r="AD845" s="134"/>
      <c r="AE845" s="134"/>
      <c r="AF845" s="134"/>
      <c r="AG845" s="134"/>
      <c r="AH845" s="134"/>
      <c r="AI845" s="134"/>
      <c r="AJ845" s="134"/>
      <c r="AK845" s="134"/>
      <c r="AL845" s="134"/>
      <c r="AM845" s="134"/>
      <c r="AN845" s="134"/>
      <c r="AO845" s="134"/>
      <c r="AP845" s="134"/>
      <c r="AQ845" s="134"/>
      <c r="AR845" s="134"/>
    </row>
    <row r="846" ht="12.75" customHeight="1">
      <c r="A846" s="134"/>
      <c r="B846" s="134"/>
      <c r="C846" s="134"/>
      <c r="D846" s="134"/>
      <c r="E846" s="134"/>
      <c r="F846" s="134"/>
      <c r="G846" s="134"/>
      <c r="H846" s="134"/>
      <c r="I846" s="134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4"/>
      <c r="U846" s="134"/>
      <c r="V846" s="134"/>
      <c r="W846" s="134"/>
      <c r="X846" s="134"/>
      <c r="Y846" s="134"/>
      <c r="Z846" s="134"/>
      <c r="AA846" s="134"/>
      <c r="AB846" s="134"/>
      <c r="AC846" s="134"/>
      <c r="AD846" s="134"/>
      <c r="AE846" s="134"/>
      <c r="AF846" s="134"/>
      <c r="AG846" s="134"/>
      <c r="AH846" s="134"/>
      <c r="AI846" s="134"/>
      <c r="AJ846" s="134"/>
      <c r="AK846" s="134"/>
      <c r="AL846" s="134"/>
      <c r="AM846" s="134"/>
      <c r="AN846" s="134"/>
      <c r="AO846" s="134"/>
      <c r="AP846" s="134"/>
      <c r="AQ846" s="134"/>
      <c r="AR846" s="134"/>
    </row>
    <row r="847" ht="12.75" customHeight="1">
      <c r="A847" s="134"/>
      <c r="B847" s="134"/>
      <c r="C847" s="134"/>
      <c r="D847" s="134"/>
      <c r="E847" s="134"/>
      <c r="F847" s="134"/>
      <c r="G847" s="134"/>
      <c r="H847" s="134"/>
      <c r="I847" s="134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4"/>
      <c r="U847" s="134"/>
      <c r="V847" s="134"/>
      <c r="W847" s="134"/>
      <c r="X847" s="134"/>
      <c r="Y847" s="134"/>
      <c r="Z847" s="134"/>
      <c r="AA847" s="134"/>
      <c r="AB847" s="134"/>
      <c r="AC847" s="134"/>
      <c r="AD847" s="134"/>
      <c r="AE847" s="134"/>
      <c r="AF847" s="134"/>
      <c r="AG847" s="134"/>
      <c r="AH847" s="134"/>
      <c r="AI847" s="134"/>
      <c r="AJ847" s="134"/>
      <c r="AK847" s="134"/>
      <c r="AL847" s="134"/>
      <c r="AM847" s="134"/>
      <c r="AN847" s="134"/>
      <c r="AO847" s="134"/>
      <c r="AP847" s="134"/>
      <c r="AQ847" s="134"/>
      <c r="AR847" s="134"/>
    </row>
    <row r="848" ht="12.75" customHeight="1">
      <c r="A848" s="134"/>
      <c r="B848" s="134"/>
      <c r="C848" s="134"/>
      <c r="D848" s="134"/>
      <c r="E848" s="134"/>
      <c r="F848" s="134"/>
      <c r="G848" s="134"/>
      <c r="H848" s="134"/>
      <c r="I848" s="134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4"/>
      <c r="U848" s="134"/>
      <c r="V848" s="134"/>
      <c r="W848" s="134"/>
      <c r="X848" s="134"/>
      <c r="Y848" s="134"/>
      <c r="Z848" s="134"/>
      <c r="AA848" s="134"/>
      <c r="AB848" s="134"/>
      <c r="AC848" s="134"/>
      <c r="AD848" s="134"/>
      <c r="AE848" s="134"/>
      <c r="AF848" s="134"/>
      <c r="AG848" s="134"/>
      <c r="AH848" s="134"/>
      <c r="AI848" s="134"/>
      <c r="AJ848" s="134"/>
      <c r="AK848" s="134"/>
      <c r="AL848" s="134"/>
      <c r="AM848" s="134"/>
      <c r="AN848" s="134"/>
      <c r="AO848" s="134"/>
      <c r="AP848" s="134"/>
      <c r="AQ848" s="134"/>
      <c r="AR848" s="134"/>
    </row>
    <row r="849" ht="12.75" customHeight="1">
      <c r="A849" s="134"/>
      <c r="B849" s="134"/>
      <c r="C849" s="134"/>
      <c r="D849" s="134"/>
      <c r="E849" s="134"/>
      <c r="F849" s="134"/>
      <c r="G849" s="134"/>
      <c r="H849" s="134"/>
      <c r="I849" s="134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4"/>
      <c r="U849" s="134"/>
      <c r="V849" s="134"/>
      <c r="W849" s="134"/>
      <c r="X849" s="134"/>
      <c r="Y849" s="134"/>
      <c r="Z849" s="134"/>
      <c r="AA849" s="134"/>
      <c r="AB849" s="134"/>
      <c r="AC849" s="134"/>
      <c r="AD849" s="134"/>
      <c r="AE849" s="134"/>
      <c r="AF849" s="134"/>
      <c r="AG849" s="134"/>
      <c r="AH849" s="134"/>
      <c r="AI849" s="134"/>
      <c r="AJ849" s="134"/>
      <c r="AK849" s="134"/>
      <c r="AL849" s="134"/>
      <c r="AM849" s="134"/>
      <c r="AN849" s="134"/>
      <c r="AO849" s="134"/>
      <c r="AP849" s="134"/>
      <c r="AQ849" s="134"/>
      <c r="AR849" s="134"/>
    </row>
    <row r="850" ht="12.75" customHeight="1">
      <c r="A850" s="134"/>
      <c r="B850" s="134"/>
      <c r="C850" s="134"/>
      <c r="D850" s="134"/>
      <c r="E850" s="134"/>
      <c r="F850" s="134"/>
      <c r="G850" s="134"/>
      <c r="H850" s="134"/>
      <c r="I850" s="134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4"/>
      <c r="U850" s="134"/>
      <c r="V850" s="134"/>
      <c r="W850" s="134"/>
      <c r="X850" s="134"/>
      <c r="Y850" s="134"/>
      <c r="Z850" s="134"/>
      <c r="AA850" s="134"/>
      <c r="AB850" s="134"/>
      <c r="AC850" s="134"/>
      <c r="AD850" s="134"/>
      <c r="AE850" s="134"/>
      <c r="AF850" s="134"/>
      <c r="AG850" s="134"/>
      <c r="AH850" s="134"/>
      <c r="AI850" s="134"/>
      <c r="AJ850" s="134"/>
      <c r="AK850" s="134"/>
      <c r="AL850" s="134"/>
      <c r="AM850" s="134"/>
      <c r="AN850" s="134"/>
      <c r="AO850" s="134"/>
      <c r="AP850" s="134"/>
      <c r="AQ850" s="134"/>
      <c r="AR850" s="134"/>
    </row>
    <row r="851" ht="12.75" customHeight="1">
      <c r="A851" s="134"/>
      <c r="B851" s="134"/>
      <c r="C851" s="134"/>
      <c r="D851" s="134"/>
      <c r="E851" s="134"/>
      <c r="F851" s="134"/>
      <c r="G851" s="134"/>
      <c r="H851" s="134"/>
      <c r="I851" s="134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4"/>
      <c r="U851" s="134"/>
      <c r="V851" s="134"/>
      <c r="W851" s="134"/>
      <c r="X851" s="134"/>
      <c r="Y851" s="134"/>
      <c r="Z851" s="134"/>
      <c r="AA851" s="134"/>
      <c r="AB851" s="134"/>
      <c r="AC851" s="134"/>
      <c r="AD851" s="134"/>
      <c r="AE851" s="134"/>
      <c r="AF851" s="134"/>
      <c r="AG851" s="134"/>
      <c r="AH851" s="134"/>
      <c r="AI851" s="134"/>
      <c r="AJ851" s="134"/>
      <c r="AK851" s="134"/>
      <c r="AL851" s="134"/>
      <c r="AM851" s="134"/>
      <c r="AN851" s="134"/>
      <c r="AO851" s="134"/>
      <c r="AP851" s="134"/>
      <c r="AQ851" s="134"/>
      <c r="AR851" s="134"/>
    </row>
    <row r="852" ht="12.75" customHeight="1">
      <c r="A852" s="134"/>
      <c r="B852" s="134"/>
      <c r="C852" s="134"/>
      <c r="D852" s="134"/>
      <c r="E852" s="134"/>
      <c r="F852" s="134"/>
      <c r="G852" s="134"/>
      <c r="H852" s="134"/>
      <c r="I852" s="134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4"/>
      <c r="U852" s="134"/>
      <c r="V852" s="134"/>
      <c r="W852" s="134"/>
      <c r="X852" s="134"/>
      <c r="Y852" s="134"/>
      <c r="Z852" s="134"/>
      <c r="AA852" s="134"/>
      <c r="AB852" s="134"/>
      <c r="AC852" s="134"/>
      <c r="AD852" s="134"/>
      <c r="AE852" s="134"/>
      <c r="AF852" s="134"/>
      <c r="AG852" s="134"/>
      <c r="AH852" s="134"/>
      <c r="AI852" s="134"/>
      <c r="AJ852" s="134"/>
      <c r="AK852" s="134"/>
      <c r="AL852" s="134"/>
      <c r="AM852" s="134"/>
      <c r="AN852" s="134"/>
      <c r="AO852" s="134"/>
      <c r="AP852" s="134"/>
      <c r="AQ852" s="134"/>
      <c r="AR852" s="134"/>
    </row>
    <row r="853" ht="12.75" customHeight="1">
      <c r="A853" s="134"/>
      <c r="B853" s="134"/>
      <c r="C853" s="134"/>
      <c r="D853" s="134"/>
      <c r="E853" s="134"/>
      <c r="F853" s="134"/>
      <c r="G853" s="134"/>
      <c r="H853" s="134"/>
      <c r="I853" s="134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4"/>
      <c r="U853" s="134"/>
      <c r="V853" s="134"/>
      <c r="W853" s="134"/>
      <c r="X853" s="134"/>
      <c r="Y853" s="134"/>
      <c r="Z853" s="134"/>
      <c r="AA853" s="134"/>
      <c r="AB853" s="134"/>
      <c r="AC853" s="134"/>
      <c r="AD853" s="134"/>
      <c r="AE853" s="134"/>
      <c r="AF853" s="134"/>
      <c r="AG853" s="134"/>
      <c r="AH853" s="134"/>
      <c r="AI853" s="134"/>
      <c r="AJ853" s="134"/>
      <c r="AK853" s="134"/>
      <c r="AL853" s="134"/>
      <c r="AM853" s="134"/>
      <c r="AN853" s="134"/>
      <c r="AO853" s="134"/>
      <c r="AP853" s="134"/>
      <c r="AQ853" s="134"/>
      <c r="AR853" s="134"/>
    </row>
    <row r="854" ht="12.75" customHeight="1">
      <c r="A854" s="134"/>
      <c r="B854" s="134"/>
      <c r="C854" s="134"/>
      <c r="D854" s="134"/>
      <c r="E854" s="134"/>
      <c r="F854" s="134"/>
      <c r="G854" s="134"/>
      <c r="H854" s="134"/>
      <c r="I854" s="134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4"/>
      <c r="U854" s="134"/>
      <c r="V854" s="134"/>
      <c r="W854" s="134"/>
      <c r="X854" s="134"/>
      <c r="Y854" s="134"/>
      <c r="Z854" s="134"/>
      <c r="AA854" s="134"/>
      <c r="AB854" s="134"/>
      <c r="AC854" s="134"/>
      <c r="AD854" s="134"/>
      <c r="AE854" s="134"/>
      <c r="AF854" s="134"/>
      <c r="AG854" s="134"/>
      <c r="AH854" s="134"/>
      <c r="AI854" s="134"/>
      <c r="AJ854" s="134"/>
      <c r="AK854" s="134"/>
      <c r="AL854" s="134"/>
      <c r="AM854" s="134"/>
      <c r="AN854" s="134"/>
      <c r="AO854" s="134"/>
      <c r="AP854" s="134"/>
      <c r="AQ854" s="134"/>
      <c r="AR854" s="134"/>
    </row>
    <row r="855" ht="12.75" customHeight="1">
      <c r="A855" s="134"/>
      <c r="B855" s="134"/>
      <c r="C855" s="134"/>
      <c r="D855" s="134"/>
      <c r="E855" s="134"/>
      <c r="F855" s="134"/>
      <c r="G855" s="134"/>
      <c r="H855" s="134"/>
      <c r="I855" s="134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4"/>
      <c r="U855" s="134"/>
      <c r="V855" s="134"/>
      <c r="W855" s="134"/>
      <c r="X855" s="134"/>
      <c r="Y855" s="134"/>
      <c r="Z855" s="134"/>
      <c r="AA855" s="134"/>
      <c r="AB855" s="134"/>
      <c r="AC855" s="134"/>
      <c r="AD855" s="134"/>
      <c r="AE855" s="134"/>
      <c r="AF855" s="134"/>
      <c r="AG855" s="134"/>
      <c r="AH855" s="134"/>
      <c r="AI855" s="134"/>
      <c r="AJ855" s="134"/>
      <c r="AK855" s="134"/>
      <c r="AL855" s="134"/>
      <c r="AM855" s="134"/>
      <c r="AN855" s="134"/>
      <c r="AO855" s="134"/>
      <c r="AP855" s="134"/>
      <c r="AQ855" s="134"/>
      <c r="AR855" s="134"/>
    </row>
    <row r="856" ht="12.75" customHeight="1">
      <c r="A856" s="134"/>
      <c r="B856" s="134"/>
      <c r="C856" s="134"/>
      <c r="D856" s="134"/>
      <c r="E856" s="134"/>
      <c r="F856" s="134"/>
      <c r="G856" s="134"/>
      <c r="H856" s="134"/>
      <c r="I856" s="134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4"/>
      <c r="U856" s="134"/>
      <c r="V856" s="134"/>
      <c r="W856" s="134"/>
      <c r="X856" s="134"/>
      <c r="Y856" s="134"/>
      <c r="Z856" s="134"/>
      <c r="AA856" s="134"/>
      <c r="AB856" s="134"/>
      <c r="AC856" s="134"/>
      <c r="AD856" s="134"/>
      <c r="AE856" s="134"/>
      <c r="AF856" s="134"/>
      <c r="AG856" s="134"/>
      <c r="AH856" s="134"/>
      <c r="AI856" s="134"/>
      <c r="AJ856" s="134"/>
      <c r="AK856" s="134"/>
      <c r="AL856" s="134"/>
      <c r="AM856" s="134"/>
      <c r="AN856" s="134"/>
      <c r="AO856" s="134"/>
      <c r="AP856" s="134"/>
      <c r="AQ856" s="134"/>
      <c r="AR856" s="134"/>
    </row>
    <row r="857" ht="12.75" customHeight="1">
      <c r="A857" s="134"/>
      <c r="B857" s="134"/>
      <c r="C857" s="134"/>
      <c r="D857" s="134"/>
      <c r="E857" s="134"/>
      <c r="F857" s="134"/>
      <c r="G857" s="134"/>
      <c r="H857" s="134"/>
      <c r="I857" s="134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4"/>
      <c r="U857" s="134"/>
      <c r="V857" s="134"/>
      <c r="W857" s="134"/>
      <c r="X857" s="134"/>
      <c r="Y857" s="134"/>
      <c r="Z857" s="134"/>
      <c r="AA857" s="134"/>
      <c r="AB857" s="134"/>
      <c r="AC857" s="134"/>
      <c r="AD857" s="134"/>
      <c r="AE857" s="134"/>
      <c r="AF857" s="134"/>
      <c r="AG857" s="134"/>
      <c r="AH857" s="134"/>
      <c r="AI857" s="134"/>
      <c r="AJ857" s="134"/>
      <c r="AK857" s="134"/>
      <c r="AL857" s="134"/>
      <c r="AM857" s="134"/>
      <c r="AN857" s="134"/>
      <c r="AO857" s="134"/>
      <c r="AP857" s="134"/>
      <c r="AQ857" s="134"/>
      <c r="AR857" s="134"/>
    </row>
    <row r="858" ht="12.75" customHeight="1">
      <c r="A858" s="134"/>
      <c r="B858" s="134"/>
      <c r="C858" s="134"/>
      <c r="D858" s="134"/>
      <c r="E858" s="134"/>
      <c r="F858" s="134"/>
      <c r="G858" s="134"/>
      <c r="H858" s="134"/>
      <c r="I858" s="134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4"/>
      <c r="U858" s="134"/>
      <c r="V858" s="134"/>
      <c r="W858" s="134"/>
      <c r="X858" s="134"/>
      <c r="Y858" s="134"/>
      <c r="Z858" s="134"/>
      <c r="AA858" s="134"/>
      <c r="AB858" s="134"/>
      <c r="AC858" s="134"/>
      <c r="AD858" s="134"/>
      <c r="AE858" s="134"/>
      <c r="AF858" s="134"/>
      <c r="AG858" s="134"/>
      <c r="AH858" s="134"/>
      <c r="AI858" s="134"/>
      <c r="AJ858" s="134"/>
      <c r="AK858" s="134"/>
      <c r="AL858" s="134"/>
      <c r="AM858" s="134"/>
      <c r="AN858" s="134"/>
      <c r="AO858" s="134"/>
      <c r="AP858" s="134"/>
      <c r="AQ858" s="134"/>
      <c r="AR858" s="134"/>
    </row>
    <row r="859" ht="12.75" customHeight="1">
      <c r="A859" s="134"/>
      <c r="B859" s="134"/>
      <c r="C859" s="134"/>
      <c r="D859" s="134"/>
      <c r="E859" s="134"/>
      <c r="F859" s="134"/>
      <c r="G859" s="134"/>
      <c r="H859" s="134"/>
      <c r="I859" s="134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4"/>
      <c r="U859" s="134"/>
      <c r="V859" s="134"/>
      <c r="W859" s="134"/>
      <c r="X859" s="134"/>
      <c r="Y859" s="134"/>
      <c r="Z859" s="134"/>
      <c r="AA859" s="134"/>
      <c r="AB859" s="134"/>
      <c r="AC859" s="134"/>
      <c r="AD859" s="134"/>
      <c r="AE859" s="134"/>
      <c r="AF859" s="134"/>
      <c r="AG859" s="134"/>
      <c r="AH859" s="134"/>
      <c r="AI859" s="134"/>
      <c r="AJ859" s="134"/>
      <c r="AK859" s="134"/>
      <c r="AL859" s="134"/>
      <c r="AM859" s="134"/>
      <c r="AN859" s="134"/>
      <c r="AO859" s="134"/>
      <c r="AP859" s="134"/>
      <c r="AQ859" s="134"/>
      <c r="AR859" s="134"/>
    </row>
    <row r="860" ht="12.75" customHeight="1">
      <c r="A860" s="134"/>
      <c r="B860" s="134"/>
      <c r="C860" s="134"/>
      <c r="D860" s="134"/>
      <c r="E860" s="134"/>
      <c r="F860" s="134"/>
      <c r="G860" s="134"/>
      <c r="H860" s="134"/>
      <c r="I860" s="134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4"/>
      <c r="U860" s="134"/>
      <c r="V860" s="134"/>
      <c r="W860" s="134"/>
      <c r="X860" s="134"/>
      <c r="Y860" s="134"/>
      <c r="Z860" s="134"/>
      <c r="AA860" s="134"/>
      <c r="AB860" s="134"/>
      <c r="AC860" s="134"/>
      <c r="AD860" s="134"/>
      <c r="AE860" s="134"/>
      <c r="AF860" s="134"/>
      <c r="AG860" s="134"/>
      <c r="AH860" s="134"/>
      <c r="AI860" s="134"/>
      <c r="AJ860" s="134"/>
      <c r="AK860" s="134"/>
      <c r="AL860" s="134"/>
      <c r="AM860" s="134"/>
      <c r="AN860" s="134"/>
      <c r="AO860" s="134"/>
      <c r="AP860" s="134"/>
      <c r="AQ860" s="134"/>
      <c r="AR860" s="134"/>
    </row>
    <row r="861" ht="12.75" customHeight="1">
      <c r="A861" s="134"/>
      <c r="B861" s="134"/>
      <c r="C861" s="134"/>
      <c r="D861" s="134"/>
      <c r="E861" s="134"/>
      <c r="F861" s="134"/>
      <c r="G861" s="134"/>
      <c r="H861" s="134"/>
      <c r="I861" s="134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4"/>
      <c r="U861" s="134"/>
      <c r="V861" s="134"/>
      <c r="W861" s="134"/>
      <c r="X861" s="134"/>
      <c r="Y861" s="134"/>
      <c r="Z861" s="134"/>
      <c r="AA861" s="134"/>
      <c r="AB861" s="134"/>
      <c r="AC861" s="134"/>
      <c r="AD861" s="134"/>
      <c r="AE861" s="134"/>
      <c r="AF861" s="134"/>
      <c r="AG861" s="134"/>
      <c r="AH861" s="134"/>
      <c r="AI861" s="134"/>
      <c r="AJ861" s="134"/>
      <c r="AK861" s="134"/>
      <c r="AL861" s="134"/>
      <c r="AM861" s="134"/>
      <c r="AN861" s="134"/>
      <c r="AO861" s="134"/>
      <c r="AP861" s="134"/>
      <c r="AQ861" s="134"/>
      <c r="AR861" s="134"/>
    </row>
    <row r="862" ht="12.75" customHeight="1">
      <c r="A862" s="134"/>
      <c r="B862" s="134"/>
      <c r="C862" s="134"/>
      <c r="D862" s="134"/>
      <c r="E862" s="134"/>
      <c r="F862" s="134"/>
      <c r="G862" s="134"/>
      <c r="H862" s="134"/>
      <c r="I862" s="134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4"/>
      <c r="U862" s="134"/>
      <c r="V862" s="134"/>
      <c r="W862" s="134"/>
      <c r="X862" s="134"/>
      <c r="Y862" s="134"/>
      <c r="Z862" s="134"/>
      <c r="AA862" s="134"/>
      <c r="AB862" s="134"/>
      <c r="AC862" s="134"/>
      <c r="AD862" s="134"/>
      <c r="AE862" s="134"/>
      <c r="AF862" s="134"/>
      <c r="AG862" s="134"/>
      <c r="AH862" s="134"/>
      <c r="AI862" s="134"/>
      <c r="AJ862" s="134"/>
      <c r="AK862" s="134"/>
      <c r="AL862" s="134"/>
      <c r="AM862" s="134"/>
      <c r="AN862" s="134"/>
      <c r="AO862" s="134"/>
      <c r="AP862" s="134"/>
      <c r="AQ862" s="134"/>
      <c r="AR862" s="134"/>
    </row>
    <row r="863" ht="12.75" customHeight="1">
      <c r="A863" s="134"/>
      <c r="B863" s="134"/>
      <c r="C863" s="134"/>
      <c r="D863" s="134"/>
      <c r="E863" s="134"/>
      <c r="F863" s="134"/>
      <c r="G863" s="134"/>
      <c r="H863" s="134"/>
      <c r="I863" s="134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4"/>
      <c r="U863" s="134"/>
      <c r="V863" s="134"/>
      <c r="W863" s="134"/>
      <c r="X863" s="134"/>
      <c r="Y863" s="134"/>
      <c r="Z863" s="134"/>
      <c r="AA863" s="134"/>
      <c r="AB863" s="134"/>
      <c r="AC863" s="134"/>
      <c r="AD863" s="134"/>
      <c r="AE863" s="134"/>
      <c r="AF863" s="134"/>
      <c r="AG863" s="134"/>
      <c r="AH863" s="134"/>
      <c r="AI863" s="134"/>
      <c r="AJ863" s="134"/>
      <c r="AK863" s="134"/>
      <c r="AL863" s="134"/>
      <c r="AM863" s="134"/>
      <c r="AN863" s="134"/>
      <c r="AO863" s="134"/>
      <c r="AP863" s="134"/>
      <c r="AQ863" s="134"/>
      <c r="AR863" s="134"/>
    </row>
    <row r="864" ht="12.75" customHeight="1">
      <c r="A864" s="134"/>
      <c r="B864" s="134"/>
      <c r="C864" s="134"/>
      <c r="D864" s="134"/>
      <c r="E864" s="134"/>
      <c r="F864" s="134"/>
      <c r="G864" s="134"/>
      <c r="H864" s="134"/>
      <c r="I864" s="134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4"/>
      <c r="U864" s="134"/>
      <c r="V864" s="134"/>
      <c r="W864" s="134"/>
      <c r="X864" s="134"/>
      <c r="Y864" s="134"/>
      <c r="Z864" s="134"/>
      <c r="AA864" s="134"/>
      <c r="AB864" s="134"/>
      <c r="AC864" s="134"/>
      <c r="AD864" s="134"/>
      <c r="AE864" s="134"/>
      <c r="AF864" s="134"/>
      <c r="AG864" s="134"/>
      <c r="AH864" s="134"/>
      <c r="AI864" s="134"/>
      <c r="AJ864" s="134"/>
      <c r="AK864" s="134"/>
      <c r="AL864" s="134"/>
      <c r="AM864" s="134"/>
      <c r="AN864" s="134"/>
      <c r="AO864" s="134"/>
      <c r="AP864" s="134"/>
      <c r="AQ864" s="134"/>
      <c r="AR864" s="134"/>
    </row>
    <row r="865" ht="12.75" customHeight="1">
      <c r="A865" s="134"/>
      <c r="B865" s="134"/>
      <c r="C865" s="134"/>
      <c r="D865" s="134"/>
      <c r="E865" s="134"/>
      <c r="F865" s="134"/>
      <c r="G865" s="134"/>
      <c r="H865" s="134"/>
      <c r="I865" s="134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4"/>
      <c r="U865" s="134"/>
      <c r="V865" s="134"/>
      <c r="W865" s="134"/>
      <c r="X865" s="134"/>
      <c r="Y865" s="134"/>
      <c r="Z865" s="134"/>
      <c r="AA865" s="134"/>
      <c r="AB865" s="134"/>
      <c r="AC865" s="134"/>
      <c r="AD865" s="134"/>
      <c r="AE865" s="134"/>
      <c r="AF865" s="134"/>
      <c r="AG865" s="134"/>
      <c r="AH865" s="134"/>
      <c r="AI865" s="134"/>
      <c r="AJ865" s="134"/>
      <c r="AK865" s="134"/>
      <c r="AL865" s="134"/>
      <c r="AM865" s="134"/>
      <c r="AN865" s="134"/>
      <c r="AO865" s="134"/>
      <c r="AP865" s="134"/>
      <c r="AQ865" s="134"/>
      <c r="AR865" s="134"/>
    </row>
    <row r="866" ht="12.75" customHeight="1">
      <c r="A866" s="134"/>
      <c r="B866" s="134"/>
      <c r="C866" s="134"/>
      <c r="D866" s="134"/>
      <c r="E866" s="134"/>
      <c r="F866" s="134"/>
      <c r="G866" s="134"/>
      <c r="H866" s="134"/>
      <c r="I866" s="134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4"/>
      <c r="U866" s="134"/>
      <c r="V866" s="134"/>
      <c r="W866" s="134"/>
      <c r="X866" s="134"/>
      <c r="Y866" s="134"/>
      <c r="Z866" s="134"/>
      <c r="AA866" s="134"/>
      <c r="AB866" s="134"/>
      <c r="AC866" s="134"/>
      <c r="AD866" s="134"/>
      <c r="AE866" s="134"/>
      <c r="AF866" s="134"/>
      <c r="AG866" s="134"/>
      <c r="AH866" s="134"/>
      <c r="AI866" s="134"/>
      <c r="AJ866" s="134"/>
      <c r="AK866" s="134"/>
      <c r="AL866" s="134"/>
      <c r="AM866" s="134"/>
      <c r="AN866" s="134"/>
      <c r="AO866" s="134"/>
      <c r="AP866" s="134"/>
      <c r="AQ866" s="134"/>
      <c r="AR866" s="134"/>
    </row>
    <row r="867" ht="12.75" customHeight="1">
      <c r="A867" s="134"/>
      <c r="B867" s="134"/>
      <c r="C867" s="134"/>
      <c r="D867" s="134"/>
      <c r="E867" s="134"/>
      <c r="F867" s="134"/>
      <c r="G867" s="134"/>
      <c r="H867" s="134"/>
      <c r="I867" s="134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4"/>
      <c r="U867" s="134"/>
      <c r="V867" s="134"/>
      <c r="W867" s="134"/>
      <c r="X867" s="134"/>
      <c r="Y867" s="134"/>
      <c r="Z867" s="134"/>
      <c r="AA867" s="134"/>
      <c r="AB867" s="134"/>
      <c r="AC867" s="134"/>
      <c r="AD867" s="134"/>
      <c r="AE867" s="134"/>
      <c r="AF867" s="134"/>
      <c r="AG867" s="134"/>
      <c r="AH867" s="134"/>
      <c r="AI867" s="134"/>
      <c r="AJ867" s="134"/>
      <c r="AK867" s="134"/>
      <c r="AL867" s="134"/>
      <c r="AM867" s="134"/>
      <c r="AN867" s="134"/>
      <c r="AO867" s="134"/>
      <c r="AP867" s="134"/>
      <c r="AQ867" s="134"/>
      <c r="AR867" s="134"/>
    </row>
    <row r="868" ht="12.75" customHeight="1">
      <c r="A868" s="134"/>
      <c r="B868" s="134"/>
      <c r="C868" s="134"/>
      <c r="D868" s="134"/>
      <c r="E868" s="134"/>
      <c r="F868" s="134"/>
      <c r="G868" s="134"/>
      <c r="H868" s="134"/>
      <c r="I868" s="134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4"/>
      <c r="U868" s="134"/>
      <c r="V868" s="134"/>
      <c r="W868" s="134"/>
      <c r="X868" s="134"/>
      <c r="Y868" s="134"/>
      <c r="Z868" s="134"/>
      <c r="AA868" s="134"/>
      <c r="AB868" s="134"/>
      <c r="AC868" s="134"/>
      <c r="AD868" s="134"/>
      <c r="AE868" s="134"/>
      <c r="AF868" s="134"/>
      <c r="AG868" s="134"/>
      <c r="AH868" s="134"/>
      <c r="AI868" s="134"/>
      <c r="AJ868" s="134"/>
      <c r="AK868" s="134"/>
      <c r="AL868" s="134"/>
      <c r="AM868" s="134"/>
      <c r="AN868" s="134"/>
      <c r="AO868" s="134"/>
      <c r="AP868" s="134"/>
      <c r="AQ868" s="134"/>
      <c r="AR868" s="134"/>
    </row>
    <row r="869" ht="12.75" customHeight="1">
      <c r="A869" s="134"/>
      <c r="B869" s="134"/>
      <c r="C869" s="134"/>
      <c r="D869" s="134"/>
      <c r="E869" s="134"/>
      <c r="F869" s="134"/>
      <c r="G869" s="134"/>
      <c r="H869" s="134"/>
      <c r="I869" s="134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4"/>
      <c r="U869" s="134"/>
      <c r="V869" s="134"/>
      <c r="W869" s="134"/>
      <c r="X869" s="134"/>
      <c r="Y869" s="134"/>
      <c r="Z869" s="134"/>
      <c r="AA869" s="134"/>
      <c r="AB869" s="134"/>
      <c r="AC869" s="134"/>
      <c r="AD869" s="134"/>
      <c r="AE869" s="134"/>
      <c r="AF869" s="134"/>
      <c r="AG869" s="134"/>
      <c r="AH869" s="134"/>
      <c r="AI869" s="134"/>
      <c r="AJ869" s="134"/>
      <c r="AK869" s="134"/>
      <c r="AL869" s="134"/>
      <c r="AM869" s="134"/>
      <c r="AN869" s="134"/>
      <c r="AO869" s="134"/>
      <c r="AP869" s="134"/>
      <c r="AQ869" s="134"/>
      <c r="AR869" s="134"/>
    </row>
    <row r="870" ht="12.75" customHeight="1">
      <c r="A870" s="134"/>
      <c r="B870" s="134"/>
      <c r="C870" s="134"/>
      <c r="D870" s="134"/>
      <c r="E870" s="134"/>
      <c r="F870" s="134"/>
      <c r="G870" s="134"/>
      <c r="H870" s="134"/>
      <c r="I870" s="134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4"/>
      <c r="U870" s="134"/>
      <c r="V870" s="134"/>
      <c r="W870" s="134"/>
      <c r="X870" s="134"/>
      <c r="Y870" s="134"/>
      <c r="Z870" s="134"/>
      <c r="AA870" s="134"/>
      <c r="AB870" s="134"/>
      <c r="AC870" s="134"/>
      <c r="AD870" s="134"/>
      <c r="AE870" s="134"/>
      <c r="AF870" s="134"/>
      <c r="AG870" s="134"/>
      <c r="AH870" s="134"/>
      <c r="AI870" s="134"/>
      <c r="AJ870" s="134"/>
      <c r="AK870" s="134"/>
      <c r="AL870" s="134"/>
      <c r="AM870" s="134"/>
      <c r="AN870" s="134"/>
      <c r="AO870" s="134"/>
      <c r="AP870" s="134"/>
      <c r="AQ870" s="134"/>
      <c r="AR870" s="134"/>
    </row>
    <row r="871" ht="12.75" customHeight="1">
      <c r="A871" s="134"/>
      <c r="B871" s="134"/>
      <c r="C871" s="134"/>
      <c r="D871" s="134"/>
      <c r="E871" s="134"/>
      <c r="F871" s="134"/>
      <c r="G871" s="134"/>
      <c r="H871" s="134"/>
      <c r="I871" s="134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4"/>
      <c r="U871" s="134"/>
      <c r="V871" s="134"/>
      <c r="W871" s="134"/>
      <c r="X871" s="134"/>
      <c r="Y871" s="134"/>
      <c r="Z871" s="134"/>
      <c r="AA871" s="134"/>
      <c r="AB871" s="134"/>
      <c r="AC871" s="134"/>
      <c r="AD871" s="134"/>
      <c r="AE871" s="134"/>
      <c r="AF871" s="134"/>
      <c r="AG871" s="134"/>
      <c r="AH871" s="134"/>
      <c r="AI871" s="134"/>
      <c r="AJ871" s="134"/>
      <c r="AK871" s="134"/>
      <c r="AL871" s="134"/>
      <c r="AM871" s="134"/>
      <c r="AN871" s="134"/>
      <c r="AO871" s="134"/>
      <c r="AP871" s="134"/>
      <c r="AQ871" s="134"/>
      <c r="AR871" s="134"/>
    </row>
    <row r="872" ht="12.75" customHeight="1">
      <c r="A872" s="134"/>
      <c r="B872" s="134"/>
      <c r="C872" s="134"/>
      <c r="D872" s="134"/>
      <c r="E872" s="134"/>
      <c r="F872" s="134"/>
      <c r="G872" s="134"/>
      <c r="H872" s="134"/>
      <c r="I872" s="134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4"/>
      <c r="U872" s="134"/>
      <c r="V872" s="134"/>
      <c r="W872" s="134"/>
      <c r="X872" s="134"/>
      <c r="Y872" s="134"/>
      <c r="Z872" s="134"/>
      <c r="AA872" s="134"/>
      <c r="AB872" s="134"/>
      <c r="AC872" s="134"/>
      <c r="AD872" s="134"/>
      <c r="AE872" s="134"/>
      <c r="AF872" s="134"/>
      <c r="AG872" s="134"/>
      <c r="AH872" s="134"/>
      <c r="AI872" s="134"/>
      <c r="AJ872" s="134"/>
      <c r="AK872" s="134"/>
      <c r="AL872" s="134"/>
      <c r="AM872" s="134"/>
      <c r="AN872" s="134"/>
      <c r="AO872" s="134"/>
      <c r="AP872" s="134"/>
      <c r="AQ872" s="134"/>
      <c r="AR872" s="134"/>
    </row>
    <row r="873" ht="12.75" customHeight="1">
      <c r="A873" s="134"/>
      <c r="B873" s="134"/>
      <c r="C873" s="134"/>
      <c r="D873" s="134"/>
      <c r="E873" s="134"/>
      <c r="F873" s="134"/>
      <c r="G873" s="134"/>
      <c r="H873" s="134"/>
      <c r="I873" s="134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4"/>
      <c r="U873" s="134"/>
      <c r="V873" s="134"/>
      <c r="W873" s="134"/>
      <c r="X873" s="134"/>
      <c r="Y873" s="134"/>
      <c r="Z873" s="134"/>
      <c r="AA873" s="134"/>
      <c r="AB873" s="134"/>
      <c r="AC873" s="134"/>
      <c r="AD873" s="134"/>
      <c r="AE873" s="134"/>
      <c r="AF873" s="134"/>
      <c r="AG873" s="134"/>
      <c r="AH873" s="134"/>
      <c r="AI873" s="134"/>
      <c r="AJ873" s="134"/>
      <c r="AK873" s="134"/>
      <c r="AL873" s="134"/>
      <c r="AM873" s="134"/>
      <c r="AN873" s="134"/>
      <c r="AO873" s="134"/>
      <c r="AP873" s="134"/>
      <c r="AQ873" s="134"/>
      <c r="AR873" s="134"/>
    </row>
    <row r="874" ht="12.75" customHeight="1">
      <c r="A874" s="134"/>
      <c r="B874" s="134"/>
      <c r="C874" s="134"/>
      <c r="D874" s="134"/>
      <c r="E874" s="134"/>
      <c r="F874" s="134"/>
      <c r="G874" s="134"/>
      <c r="H874" s="134"/>
      <c r="I874" s="134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4"/>
      <c r="U874" s="134"/>
      <c r="V874" s="134"/>
      <c r="W874" s="134"/>
      <c r="X874" s="134"/>
      <c r="Y874" s="134"/>
      <c r="Z874" s="134"/>
      <c r="AA874" s="134"/>
      <c r="AB874" s="134"/>
      <c r="AC874" s="134"/>
      <c r="AD874" s="134"/>
      <c r="AE874" s="134"/>
      <c r="AF874" s="134"/>
      <c r="AG874" s="134"/>
      <c r="AH874" s="134"/>
      <c r="AI874" s="134"/>
      <c r="AJ874" s="134"/>
      <c r="AK874" s="134"/>
      <c r="AL874" s="134"/>
      <c r="AM874" s="134"/>
      <c r="AN874" s="134"/>
      <c r="AO874" s="134"/>
      <c r="AP874" s="134"/>
      <c r="AQ874" s="134"/>
      <c r="AR874" s="134"/>
    </row>
    <row r="875" ht="12.75" customHeight="1">
      <c r="A875" s="134"/>
      <c r="B875" s="134"/>
      <c r="C875" s="134"/>
      <c r="D875" s="134"/>
      <c r="E875" s="134"/>
      <c r="F875" s="134"/>
      <c r="G875" s="134"/>
      <c r="H875" s="134"/>
      <c r="I875" s="134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4"/>
      <c r="U875" s="134"/>
      <c r="V875" s="134"/>
      <c r="W875" s="134"/>
      <c r="X875" s="134"/>
      <c r="Y875" s="134"/>
      <c r="Z875" s="134"/>
      <c r="AA875" s="134"/>
      <c r="AB875" s="134"/>
      <c r="AC875" s="134"/>
      <c r="AD875" s="134"/>
      <c r="AE875" s="134"/>
      <c r="AF875" s="134"/>
      <c r="AG875" s="134"/>
      <c r="AH875" s="134"/>
      <c r="AI875" s="134"/>
      <c r="AJ875" s="134"/>
      <c r="AK875" s="134"/>
      <c r="AL875" s="134"/>
      <c r="AM875" s="134"/>
      <c r="AN875" s="134"/>
      <c r="AO875" s="134"/>
      <c r="AP875" s="134"/>
      <c r="AQ875" s="134"/>
      <c r="AR875" s="134"/>
    </row>
    <row r="876" ht="12.75" customHeight="1">
      <c r="A876" s="134"/>
      <c r="B876" s="134"/>
      <c r="C876" s="134"/>
      <c r="D876" s="134"/>
      <c r="E876" s="134"/>
      <c r="F876" s="134"/>
      <c r="G876" s="134"/>
      <c r="H876" s="134"/>
      <c r="I876" s="134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4"/>
      <c r="U876" s="134"/>
      <c r="V876" s="134"/>
      <c r="W876" s="134"/>
      <c r="X876" s="134"/>
      <c r="Y876" s="134"/>
      <c r="Z876" s="134"/>
      <c r="AA876" s="134"/>
      <c r="AB876" s="134"/>
      <c r="AC876" s="134"/>
      <c r="AD876" s="134"/>
      <c r="AE876" s="134"/>
      <c r="AF876" s="134"/>
      <c r="AG876" s="134"/>
      <c r="AH876" s="134"/>
      <c r="AI876" s="134"/>
      <c r="AJ876" s="134"/>
      <c r="AK876" s="134"/>
      <c r="AL876" s="134"/>
      <c r="AM876" s="134"/>
      <c r="AN876" s="134"/>
      <c r="AO876" s="134"/>
      <c r="AP876" s="134"/>
      <c r="AQ876" s="134"/>
      <c r="AR876" s="134"/>
    </row>
    <row r="877" ht="12.75" customHeight="1">
      <c r="A877" s="134"/>
      <c r="B877" s="134"/>
      <c r="C877" s="134"/>
      <c r="D877" s="134"/>
      <c r="E877" s="134"/>
      <c r="F877" s="134"/>
      <c r="G877" s="134"/>
      <c r="H877" s="134"/>
      <c r="I877" s="134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4"/>
      <c r="U877" s="134"/>
      <c r="V877" s="134"/>
      <c r="W877" s="134"/>
      <c r="X877" s="134"/>
      <c r="Y877" s="134"/>
      <c r="Z877" s="134"/>
      <c r="AA877" s="134"/>
      <c r="AB877" s="134"/>
      <c r="AC877" s="134"/>
      <c r="AD877" s="134"/>
      <c r="AE877" s="134"/>
      <c r="AF877" s="134"/>
      <c r="AG877" s="134"/>
      <c r="AH877" s="134"/>
      <c r="AI877" s="134"/>
      <c r="AJ877" s="134"/>
      <c r="AK877" s="134"/>
      <c r="AL877" s="134"/>
      <c r="AM877" s="134"/>
      <c r="AN877" s="134"/>
      <c r="AO877" s="134"/>
      <c r="AP877" s="134"/>
      <c r="AQ877" s="134"/>
      <c r="AR877" s="134"/>
    </row>
    <row r="878" ht="12.75" customHeight="1">
      <c r="A878" s="134"/>
      <c r="B878" s="134"/>
      <c r="C878" s="134"/>
      <c r="D878" s="134"/>
      <c r="E878" s="134"/>
      <c r="F878" s="134"/>
      <c r="G878" s="134"/>
      <c r="H878" s="134"/>
      <c r="I878" s="134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4"/>
      <c r="U878" s="134"/>
      <c r="V878" s="134"/>
      <c r="W878" s="134"/>
      <c r="X878" s="134"/>
      <c r="Y878" s="134"/>
      <c r="Z878" s="134"/>
      <c r="AA878" s="134"/>
      <c r="AB878" s="134"/>
      <c r="AC878" s="134"/>
      <c r="AD878" s="134"/>
      <c r="AE878" s="134"/>
      <c r="AF878" s="134"/>
      <c r="AG878" s="134"/>
      <c r="AH878" s="134"/>
      <c r="AI878" s="134"/>
      <c r="AJ878" s="134"/>
      <c r="AK878" s="134"/>
      <c r="AL878" s="134"/>
      <c r="AM878" s="134"/>
      <c r="AN878" s="134"/>
      <c r="AO878" s="134"/>
      <c r="AP878" s="134"/>
      <c r="AQ878" s="134"/>
      <c r="AR878" s="134"/>
    </row>
    <row r="879" ht="12.75" customHeight="1">
      <c r="A879" s="134"/>
      <c r="B879" s="134"/>
      <c r="C879" s="134"/>
      <c r="D879" s="134"/>
      <c r="E879" s="134"/>
      <c r="F879" s="134"/>
      <c r="G879" s="134"/>
      <c r="H879" s="134"/>
      <c r="I879" s="134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4"/>
      <c r="U879" s="134"/>
      <c r="V879" s="134"/>
      <c r="W879" s="134"/>
      <c r="X879" s="134"/>
      <c r="Y879" s="134"/>
      <c r="Z879" s="134"/>
      <c r="AA879" s="134"/>
      <c r="AB879" s="134"/>
      <c r="AC879" s="134"/>
      <c r="AD879" s="134"/>
      <c r="AE879" s="134"/>
      <c r="AF879" s="134"/>
      <c r="AG879" s="134"/>
      <c r="AH879" s="134"/>
      <c r="AI879" s="134"/>
      <c r="AJ879" s="134"/>
      <c r="AK879" s="134"/>
      <c r="AL879" s="134"/>
      <c r="AM879" s="134"/>
      <c r="AN879" s="134"/>
      <c r="AO879" s="134"/>
      <c r="AP879" s="134"/>
      <c r="AQ879" s="134"/>
      <c r="AR879" s="134"/>
    </row>
    <row r="880" ht="12.75" customHeight="1">
      <c r="A880" s="134"/>
      <c r="B880" s="134"/>
      <c r="C880" s="134"/>
      <c r="D880" s="134"/>
      <c r="E880" s="134"/>
      <c r="F880" s="134"/>
      <c r="G880" s="134"/>
      <c r="H880" s="134"/>
      <c r="I880" s="134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4"/>
      <c r="U880" s="134"/>
      <c r="V880" s="134"/>
      <c r="W880" s="134"/>
      <c r="X880" s="134"/>
      <c r="Y880" s="134"/>
      <c r="Z880" s="134"/>
      <c r="AA880" s="134"/>
      <c r="AB880" s="134"/>
      <c r="AC880" s="134"/>
      <c r="AD880" s="134"/>
      <c r="AE880" s="134"/>
      <c r="AF880" s="134"/>
      <c r="AG880" s="134"/>
      <c r="AH880" s="134"/>
      <c r="AI880" s="134"/>
      <c r="AJ880" s="134"/>
      <c r="AK880" s="134"/>
      <c r="AL880" s="134"/>
      <c r="AM880" s="134"/>
      <c r="AN880" s="134"/>
      <c r="AO880" s="134"/>
      <c r="AP880" s="134"/>
      <c r="AQ880" s="134"/>
      <c r="AR880" s="134"/>
    </row>
    <row r="881" ht="12.75" customHeight="1">
      <c r="A881" s="134"/>
      <c r="B881" s="134"/>
      <c r="C881" s="134"/>
      <c r="D881" s="134"/>
      <c r="E881" s="134"/>
      <c r="F881" s="134"/>
      <c r="G881" s="134"/>
      <c r="H881" s="134"/>
      <c r="I881" s="134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4"/>
      <c r="U881" s="134"/>
      <c r="V881" s="134"/>
      <c r="W881" s="134"/>
      <c r="X881" s="134"/>
      <c r="Y881" s="134"/>
      <c r="Z881" s="134"/>
      <c r="AA881" s="134"/>
      <c r="AB881" s="134"/>
      <c r="AC881" s="134"/>
      <c r="AD881" s="134"/>
      <c r="AE881" s="134"/>
      <c r="AF881" s="134"/>
      <c r="AG881" s="134"/>
      <c r="AH881" s="134"/>
      <c r="AI881" s="134"/>
      <c r="AJ881" s="134"/>
      <c r="AK881" s="134"/>
      <c r="AL881" s="134"/>
      <c r="AM881" s="134"/>
      <c r="AN881" s="134"/>
      <c r="AO881" s="134"/>
      <c r="AP881" s="134"/>
      <c r="AQ881" s="134"/>
      <c r="AR881" s="134"/>
    </row>
    <row r="882" ht="12.75" customHeight="1">
      <c r="A882" s="134"/>
      <c r="B882" s="134"/>
      <c r="C882" s="134"/>
      <c r="D882" s="134"/>
      <c r="E882" s="134"/>
      <c r="F882" s="134"/>
      <c r="G882" s="134"/>
      <c r="H882" s="134"/>
      <c r="I882" s="134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4"/>
      <c r="U882" s="134"/>
      <c r="V882" s="134"/>
      <c r="W882" s="134"/>
      <c r="X882" s="134"/>
      <c r="Y882" s="134"/>
      <c r="Z882" s="134"/>
      <c r="AA882" s="134"/>
      <c r="AB882" s="134"/>
      <c r="AC882" s="134"/>
      <c r="AD882" s="134"/>
      <c r="AE882" s="134"/>
      <c r="AF882" s="134"/>
      <c r="AG882" s="134"/>
      <c r="AH882" s="134"/>
      <c r="AI882" s="134"/>
      <c r="AJ882" s="134"/>
      <c r="AK882" s="134"/>
      <c r="AL882" s="134"/>
      <c r="AM882" s="134"/>
      <c r="AN882" s="134"/>
      <c r="AO882" s="134"/>
      <c r="AP882" s="134"/>
      <c r="AQ882" s="134"/>
      <c r="AR882" s="134"/>
    </row>
    <row r="883" ht="12.75" customHeight="1">
      <c r="A883" s="134"/>
      <c r="B883" s="134"/>
      <c r="C883" s="134"/>
      <c r="D883" s="134"/>
      <c r="E883" s="134"/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4"/>
      <c r="U883" s="134"/>
      <c r="V883" s="134"/>
      <c r="W883" s="134"/>
      <c r="X883" s="134"/>
      <c r="Y883" s="134"/>
      <c r="Z883" s="134"/>
      <c r="AA883" s="134"/>
      <c r="AB883" s="134"/>
      <c r="AC883" s="134"/>
      <c r="AD883" s="134"/>
      <c r="AE883" s="134"/>
      <c r="AF883" s="134"/>
      <c r="AG883" s="134"/>
      <c r="AH883" s="134"/>
      <c r="AI883" s="134"/>
      <c r="AJ883" s="134"/>
      <c r="AK883" s="134"/>
      <c r="AL883" s="134"/>
      <c r="AM883" s="134"/>
      <c r="AN883" s="134"/>
      <c r="AO883" s="134"/>
      <c r="AP883" s="134"/>
      <c r="AQ883" s="134"/>
      <c r="AR883" s="134"/>
    </row>
    <row r="884" ht="12.75" customHeight="1">
      <c r="A884" s="134"/>
      <c r="B884" s="134"/>
      <c r="C884" s="134"/>
      <c r="D884" s="134"/>
      <c r="E884" s="134"/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4"/>
      <c r="U884" s="134"/>
      <c r="V884" s="134"/>
      <c r="W884" s="134"/>
      <c r="X884" s="134"/>
      <c r="Y884" s="134"/>
      <c r="Z884" s="134"/>
      <c r="AA884" s="134"/>
      <c r="AB884" s="134"/>
      <c r="AC884" s="134"/>
      <c r="AD884" s="134"/>
      <c r="AE884" s="134"/>
      <c r="AF884" s="134"/>
      <c r="AG884" s="134"/>
      <c r="AH884" s="134"/>
      <c r="AI884" s="134"/>
      <c r="AJ884" s="134"/>
      <c r="AK884" s="134"/>
      <c r="AL884" s="134"/>
      <c r="AM884" s="134"/>
      <c r="AN884" s="134"/>
      <c r="AO884" s="134"/>
      <c r="AP884" s="134"/>
      <c r="AQ884" s="134"/>
      <c r="AR884" s="134"/>
    </row>
    <row r="885" ht="12.75" customHeight="1">
      <c r="A885" s="134"/>
      <c r="B885" s="134"/>
      <c r="C885" s="134"/>
      <c r="D885" s="134"/>
      <c r="E885" s="134"/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4"/>
      <c r="U885" s="134"/>
      <c r="V885" s="134"/>
      <c r="W885" s="134"/>
      <c r="X885" s="134"/>
      <c r="Y885" s="134"/>
      <c r="Z885" s="134"/>
      <c r="AA885" s="134"/>
      <c r="AB885" s="134"/>
      <c r="AC885" s="134"/>
      <c r="AD885" s="134"/>
      <c r="AE885" s="134"/>
      <c r="AF885" s="134"/>
      <c r="AG885" s="134"/>
      <c r="AH885" s="134"/>
      <c r="AI885" s="134"/>
      <c r="AJ885" s="134"/>
      <c r="AK885" s="134"/>
      <c r="AL885" s="134"/>
      <c r="AM885" s="134"/>
      <c r="AN885" s="134"/>
      <c r="AO885" s="134"/>
      <c r="AP885" s="134"/>
      <c r="AQ885" s="134"/>
      <c r="AR885" s="134"/>
    </row>
    <row r="886" ht="12.75" customHeight="1">
      <c r="A886" s="134"/>
      <c r="B886" s="134"/>
      <c r="C886" s="134"/>
      <c r="D886" s="134"/>
      <c r="E886" s="134"/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4"/>
      <c r="U886" s="134"/>
      <c r="V886" s="134"/>
      <c r="W886" s="134"/>
      <c r="X886" s="134"/>
      <c r="Y886" s="134"/>
      <c r="Z886" s="134"/>
      <c r="AA886" s="134"/>
      <c r="AB886" s="134"/>
      <c r="AC886" s="134"/>
      <c r="AD886" s="134"/>
      <c r="AE886" s="134"/>
      <c r="AF886" s="134"/>
      <c r="AG886" s="134"/>
      <c r="AH886" s="134"/>
      <c r="AI886" s="134"/>
      <c r="AJ886" s="134"/>
      <c r="AK886" s="134"/>
      <c r="AL886" s="134"/>
      <c r="AM886" s="134"/>
      <c r="AN886" s="134"/>
      <c r="AO886" s="134"/>
      <c r="AP886" s="134"/>
      <c r="AQ886" s="134"/>
      <c r="AR886" s="134"/>
    </row>
    <row r="887" ht="12.75" customHeight="1">
      <c r="A887" s="134"/>
      <c r="B887" s="134"/>
      <c r="C887" s="134"/>
      <c r="D887" s="134"/>
      <c r="E887" s="134"/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4"/>
      <c r="U887" s="134"/>
      <c r="V887" s="134"/>
      <c r="W887" s="134"/>
      <c r="X887" s="134"/>
      <c r="Y887" s="134"/>
      <c r="Z887" s="134"/>
      <c r="AA887" s="134"/>
      <c r="AB887" s="134"/>
      <c r="AC887" s="134"/>
      <c r="AD887" s="134"/>
      <c r="AE887" s="134"/>
      <c r="AF887" s="134"/>
      <c r="AG887" s="134"/>
      <c r="AH887" s="134"/>
      <c r="AI887" s="134"/>
      <c r="AJ887" s="134"/>
      <c r="AK887" s="134"/>
      <c r="AL887" s="134"/>
      <c r="AM887" s="134"/>
      <c r="AN887" s="134"/>
      <c r="AO887" s="134"/>
      <c r="AP887" s="134"/>
      <c r="AQ887" s="134"/>
      <c r="AR887" s="134"/>
    </row>
    <row r="888" ht="12.75" customHeight="1">
      <c r="A888" s="134"/>
      <c r="B888" s="134"/>
      <c r="C888" s="134"/>
      <c r="D888" s="134"/>
      <c r="E888" s="134"/>
      <c r="F888" s="134"/>
      <c r="G888" s="134"/>
      <c r="H888" s="134"/>
      <c r="I888" s="134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4"/>
      <c r="U888" s="134"/>
      <c r="V888" s="134"/>
      <c r="W888" s="134"/>
      <c r="X888" s="134"/>
      <c r="Y888" s="134"/>
      <c r="Z888" s="134"/>
      <c r="AA888" s="134"/>
      <c r="AB888" s="134"/>
      <c r="AC888" s="134"/>
      <c r="AD888" s="134"/>
      <c r="AE888" s="134"/>
      <c r="AF888" s="134"/>
      <c r="AG888" s="134"/>
      <c r="AH888" s="134"/>
      <c r="AI888" s="134"/>
      <c r="AJ888" s="134"/>
      <c r="AK888" s="134"/>
      <c r="AL888" s="134"/>
      <c r="AM888" s="134"/>
      <c r="AN888" s="134"/>
      <c r="AO888" s="134"/>
      <c r="AP888" s="134"/>
      <c r="AQ888" s="134"/>
      <c r="AR888" s="134"/>
    </row>
    <row r="889" ht="12.75" customHeight="1">
      <c r="A889" s="134"/>
      <c r="B889" s="134"/>
      <c r="C889" s="134"/>
      <c r="D889" s="134"/>
      <c r="E889" s="134"/>
      <c r="F889" s="134"/>
      <c r="G889" s="134"/>
      <c r="H889" s="134"/>
      <c r="I889" s="134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4"/>
      <c r="U889" s="134"/>
      <c r="V889" s="134"/>
      <c r="W889" s="134"/>
      <c r="X889" s="134"/>
      <c r="Y889" s="134"/>
      <c r="Z889" s="134"/>
      <c r="AA889" s="134"/>
      <c r="AB889" s="134"/>
      <c r="AC889" s="134"/>
      <c r="AD889" s="134"/>
      <c r="AE889" s="134"/>
      <c r="AF889" s="134"/>
      <c r="AG889" s="134"/>
      <c r="AH889" s="134"/>
      <c r="AI889" s="134"/>
      <c r="AJ889" s="134"/>
      <c r="AK889" s="134"/>
      <c r="AL889" s="134"/>
      <c r="AM889" s="134"/>
      <c r="AN889" s="134"/>
      <c r="AO889" s="134"/>
      <c r="AP889" s="134"/>
      <c r="AQ889" s="134"/>
      <c r="AR889" s="134"/>
    </row>
    <row r="890" ht="12.75" customHeight="1">
      <c r="A890" s="134"/>
      <c r="B890" s="134"/>
      <c r="C890" s="134"/>
      <c r="D890" s="134"/>
      <c r="E890" s="134"/>
      <c r="F890" s="134"/>
      <c r="G890" s="134"/>
      <c r="H890" s="134"/>
      <c r="I890" s="134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4"/>
      <c r="U890" s="134"/>
      <c r="V890" s="134"/>
      <c r="W890" s="134"/>
      <c r="X890" s="134"/>
      <c r="Y890" s="134"/>
      <c r="Z890" s="134"/>
      <c r="AA890" s="134"/>
      <c r="AB890" s="134"/>
      <c r="AC890" s="134"/>
      <c r="AD890" s="134"/>
      <c r="AE890" s="134"/>
      <c r="AF890" s="134"/>
      <c r="AG890" s="134"/>
      <c r="AH890" s="134"/>
      <c r="AI890" s="134"/>
      <c r="AJ890" s="134"/>
      <c r="AK890" s="134"/>
      <c r="AL890" s="134"/>
      <c r="AM890" s="134"/>
      <c r="AN890" s="134"/>
      <c r="AO890" s="134"/>
      <c r="AP890" s="134"/>
      <c r="AQ890" s="134"/>
      <c r="AR890" s="134"/>
    </row>
    <row r="891" ht="12.75" customHeight="1">
      <c r="A891" s="134"/>
      <c r="B891" s="134"/>
      <c r="C891" s="134"/>
      <c r="D891" s="134"/>
      <c r="E891" s="134"/>
      <c r="F891" s="134"/>
      <c r="G891" s="134"/>
      <c r="H891" s="134"/>
      <c r="I891" s="134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4"/>
      <c r="U891" s="134"/>
      <c r="V891" s="134"/>
      <c r="W891" s="134"/>
      <c r="X891" s="134"/>
      <c r="Y891" s="134"/>
      <c r="Z891" s="134"/>
      <c r="AA891" s="134"/>
      <c r="AB891" s="134"/>
      <c r="AC891" s="134"/>
      <c r="AD891" s="134"/>
      <c r="AE891" s="134"/>
      <c r="AF891" s="134"/>
      <c r="AG891" s="134"/>
      <c r="AH891" s="134"/>
      <c r="AI891" s="134"/>
      <c r="AJ891" s="134"/>
      <c r="AK891" s="134"/>
      <c r="AL891" s="134"/>
      <c r="AM891" s="134"/>
      <c r="AN891" s="134"/>
      <c r="AO891" s="134"/>
      <c r="AP891" s="134"/>
      <c r="AQ891" s="134"/>
      <c r="AR891" s="134"/>
    </row>
    <row r="892" ht="12.75" customHeight="1">
      <c r="A892" s="134"/>
      <c r="B892" s="134"/>
      <c r="C892" s="134"/>
      <c r="D892" s="134"/>
      <c r="E892" s="134"/>
      <c r="F892" s="134"/>
      <c r="G892" s="134"/>
      <c r="H892" s="134"/>
      <c r="I892" s="134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4"/>
      <c r="U892" s="134"/>
      <c r="V892" s="134"/>
      <c r="W892" s="134"/>
      <c r="X892" s="134"/>
      <c r="Y892" s="134"/>
      <c r="Z892" s="134"/>
      <c r="AA892" s="134"/>
      <c r="AB892" s="134"/>
      <c r="AC892" s="134"/>
      <c r="AD892" s="134"/>
      <c r="AE892" s="134"/>
      <c r="AF892" s="134"/>
      <c r="AG892" s="134"/>
      <c r="AH892" s="134"/>
      <c r="AI892" s="134"/>
      <c r="AJ892" s="134"/>
      <c r="AK892" s="134"/>
      <c r="AL892" s="134"/>
      <c r="AM892" s="134"/>
      <c r="AN892" s="134"/>
      <c r="AO892" s="134"/>
      <c r="AP892" s="134"/>
      <c r="AQ892" s="134"/>
      <c r="AR892" s="134"/>
    </row>
    <row r="893" ht="12.75" customHeight="1">
      <c r="A893" s="134"/>
      <c r="B893" s="134"/>
      <c r="C893" s="134"/>
      <c r="D893" s="134"/>
      <c r="E893" s="134"/>
      <c r="F893" s="134"/>
      <c r="G893" s="134"/>
      <c r="H893" s="134"/>
      <c r="I893" s="134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4"/>
      <c r="U893" s="134"/>
      <c r="V893" s="134"/>
      <c r="W893" s="134"/>
      <c r="X893" s="134"/>
      <c r="Y893" s="134"/>
      <c r="Z893" s="134"/>
      <c r="AA893" s="134"/>
      <c r="AB893" s="134"/>
      <c r="AC893" s="134"/>
      <c r="AD893" s="134"/>
      <c r="AE893" s="134"/>
      <c r="AF893" s="134"/>
      <c r="AG893" s="134"/>
      <c r="AH893" s="134"/>
      <c r="AI893" s="134"/>
      <c r="AJ893" s="134"/>
      <c r="AK893" s="134"/>
      <c r="AL893" s="134"/>
      <c r="AM893" s="134"/>
      <c r="AN893" s="134"/>
      <c r="AO893" s="134"/>
      <c r="AP893" s="134"/>
      <c r="AQ893" s="134"/>
      <c r="AR893" s="134"/>
    </row>
    <row r="894" ht="12.75" customHeight="1">
      <c r="A894" s="134"/>
      <c r="B894" s="134"/>
      <c r="C894" s="134"/>
      <c r="D894" s="134"/>
      <c r="E894" s="134"/>
      <c r="F894" s="134"/>
      <c r="G894" s="134"/>
      <c r="H894" s="134"/>
      <c r="I894" s="134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4"/>
      <c r="U894" s="134"/>
      <c r="V894" s="134"/>
      <c r="W894" s="134"/>
      <c r="X894" s="134"/>
      <c r="Y894" s="134"/>
      <c r="Z894" s="134"/>
      <c r="AA894" s="134"/>
      <c r="AB894" s="134"/>
      <c r="AC894" s="134"/>
      <c r="AD894" s="134"/>
      <c r="AE894" s="134"/>
      <c r="AF894" s="134"/>
      <c r="AG894" s="134"/>
      <c r="AH894" s="134"/>
      <c r="AI894" s="134"/>
      <c r="AJ894" s="134"/>
      <c r="AK894" s="134"/>
      <c r="AL894" s="134"/>
      <c r="AM894" s="134"/>
      <c r="AN894" s="134"/>
      <c r="AO894" s="134"/>
      <c r="AP894" s="134"/>
      <c r="AQ894" s="134"/>
      <c r="AR894" s="134"/>
    </row>
    <row r="895" ht="12.75" customHeight="1">
      <c r="A895" s="134"/>
      <c r="B895" s="134"/>
      <c r="C895" s="134"/>
      <c r="D895" s="134"/>
      <c r="E895" s="134"/>
      <c r="F895" s="134"/>
      <c r="G895" s="134"/>
      <c r="H895" s="134"/>
      <c r="I895" s="134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4"/>
      <c r="U895" s="134"/>
      <c r="V895" s="134"/>
      <c r="W895" s="134"/>
      <c r="X895" s="134"/>
      <c r="Y895" s="134"/>
      <c r="Z895" s="134"/>
      <c r="AA895" s="134"/>
      <c r="AB895" s="134"/>
      <c r="AC895" s="134"/>
      <c r="AD895" s="134"/>
      <c r="AE895" s="134"/>
      <c r="AF895" s="134"/>
      <c r="AG895" s="134"/>
      <c r="AH895" s="134"/>
      <c r="AI895" s="134"/>
      <c r="AJ895" s="134"/>
      <c r="AK895" s="134"/>
      <c r="AL895" s="134"/>
      <c r="AM895" s="134"/>
      <c r="AN895" s="134"/>
      <c r="AO895" s="134"/>
      <c r="AP895" s="134"/>
      <c r="AQ895" s="134"/>
      <c r="AR895" s="134"/>
    </row>
    <row r="896" ht="12.75" customHeight="1">
      <c r="A896" s="134"/>
      <c r="B896" s="134"/>
      <c r="C896" s="134"/>
      <c r="D896" s="134"/>
      <c r="E896" s="134"/>
      <c r="F896" s="134"/>
      <c r="G896" s="134"/>
      <c r="H896" s="134"/>
      <c r="I896" s="134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4"/>
      <c r="U896" s="134"/>
      <c r="V896" s="134"/>
      <c r="W896" s="134"/>
      <c r="X896" s="134"/>
      <c r="Y896" s="134"/>
      <c r="Z896" s="134"/>
      <c r="AA896" s="134"/>
      <c r="AB896" s="134"/>
      <c r="AC896" s="134"/>
      <c r="AD896" s="134"/>
      <c r="AE896" s="134"/>
      <c r="AF896" s="134"/>
      <c r="AG896" s="134"/>
      <c r="AH896" s="134"/>
      <c r="AI896" s="134"/>
      <c r="AJ896" s="134"/>
      <c r="AK896" s="134"/>
      <c r="AL896" s="134"/>
      <c r="AM896" s="134"/>
      <c r="AN896" s="134"/>
      <c r="AO896" s="134"/>
      <c r="AP896" s="134"/>
      <c r="AQ896" s="134"/>
      <c r="AR896" s="134"/>
    </row>
    <row r="897" ht="12.75" customHeight="1">
      <c r="A897" s="134"/>
      <c r="B897" s="134"/>
      <c r="C897" s="134"/>
      <c r="D897" s="134"/>
      <c r="E897" s="134"/>
      <c r="F897" s="134"/>
      <c r="G897" s="134"/>
      <c r="H897" s="134"/>
      <c r="I897" s="134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4"/>
      <c r="U897" s="134"/>
      <c r="V897" s="134"/>
      <c r="W897" s="134"/>
      <c r="X897" s="134"/>
      <c r="Y897" s="134"/>
      <c r="Z897" s="134"/>
      <c r="AA897" s="134"/>
      <c r="AB897" s="134"/>
      <c r="AC897" s="134"/>
      <c r="AD897" s="134"/>
      <c r="AE897" s="134"/>
      <c r="AF897" s="134"/>
      <c r="AG897" s="134"/>
      <c r="AH897" s="134"/>
      <c r="AI897" s="134"/>
      <c r="AJ897" s="134"/>
      <c r="AK897" s="134"/>
      <c r="AL897" s="134"/>
      <c r="AM897" s="134"/>
      <c r="AN897" s="134"/>
      <c r="AO897" s="134"/>
      <c r="AP897" s="134"/>
      <c r="AQ897" s="134"/>
      <c r="AR897" s="134"/>
    </row>
    <row r="898" ht="12.75" customHeight="1">
      <c r="A898" s="134"/>
      <c r="B898" s="134"/>
      <c r="C898" s="134"/>
      <c r="D898" s="134"/>
      <c r="E898" s="134"/>
      <c r="F898" s="134"/>
      <c r="G898" s="134"/>
      <c r="H898" s="134"/>
      <c r="I898" s="134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4"/>
      <c r="U898" s="134"/>
      <c r="V898" s="134"/>
      <c r="W898" s="134"/>
      <c r="X898" s="134"/>
      <c r="Y898" s="134"/>
      <c r="Z898" s="134"/>
      <c r="AA898" s="134"/>
      <c r="AB898" s="134"/>
      <c r="AC898" s="134"/>
      <c r="AD898" s="134"/>
      <c r="AE898" s="134"/>
      <c r="AF898" s="134"/>
      <c r="AG898" s="134"/>
      <c r="AH898" s="134"/>
      <c r="AI898" s="134"/>
      <c r="AJ898" s="134"/>
      <c r="AK898" s="134"/>
      <c r="AL898" s="134"/>
      <c r="AM898" s="134"/>
      <c r="AN898" s="134"/>
      <c r="AO898" s="134"/>
      <c r="AP898" s="134"/>
      <c r="AQ898" s="134"/>
      <c r="AR898" s="134"/>
    </row>
    <row r="899" ht="12.75" customHeight="1">
      <c r="A899" s="134"/>
      <c r="B899" s="134"/>
      <c r="C899" s="134"/>
      <c r="D899" s="134"/>
      <c r="E899" s="134"/>
      <c r="F899" s="134"/>
      <c r="G899" s="134"/>
      <c r="H899" s="134"/>
      <c r="I899" s="134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4"/>
      <c r="U899" s="134"/>
      <c r="V899" s="134"/>
      <c r="W899" s="134"/>
      <c r="X899" s="134"/>
      <c r="Y899" s="134"/>
      <c r="Z899" s="134"/>
      <c r="AA899" s="134"/>
      <c r="AB899" s="134"/>
      <c r="AC899" s="134"/>
      <c r="AD899" s="134"/>
      <c r="AE899" s="134"/>
      <c r="AF899" s="134"/>
      <c r="AG899" s="134"/>
      <c r="AH899" s="134"/>
      <c r="AI899" s="134"/>
      <c r="AJ899" s="134"/>
      <c r="AK899" s="134"/>
      <c r="AL899" s="134"/>
      <c r="AM899" s="134"/>
      <c r="AN899" s="134"/>
      <c r="AO899" s="134"/>
      <c r="AP899" s="134"/>
      <c r="AQ899" s="134"/>
      <c r="AR899" s="134"/>
    </row>
    <row r="900" ht="12.75" customHeight="1">
      <c r="A900" s="134"/>
      <c r="B900" s="134"/>
      <c r="C900" s="134"/>
      <c r="D900" s="134"/>
      <c r="E900" s="134"/>
      <c r="F900" s="134"/>
      <c r="G900" s="134"/>
      <c r="H900" s="134"/>
      <c r="I900" s="134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4"/>
      <c r="U900" s="134"/>
      <c r="V900" s="134"/>
      <c r="W900" s="134"/>
      <c r="X900" s="134"/>
      <c r="Y900" s="134"/>
      <c r="Z900" s="134"/>
      <c r="AA900" s="134"/>
      <c r="AB900" s="134"/>
      <c r="AC900" s="134"/>
      <c r="AD900" s="134"/>
      <c r="AE900" s="134"/>
      <c r="AF900" s="134"/>
      <c r="AG900" s="134"/>
      <c r="AH900" s="134"/>
      <c r="AI900" s="134"/>
      <c r="AJ900" s="134"/>
      <c r="AK900" s="134"/>
      <c r="AL900" s="134"/>
      <c r="AM900" s="134"/>
      <c r="AN900" s="134"/>
      <c r="AO900" s="134"/>
      <c r="AP900" s="134"/>
      <c r="AQ900" s="134"/>
      <c r="AR900" s="134"/>
    </row>
    <row r="901" ht="12.75" customHeight="1">
      <c r="A901" s="134"/>
      <c r="B901" s="134"/>
      <c r="C901" s="134"/>
      <c r="D901" s="134"/>
      <c r="E901" s="134"/>
      <c r="F901" s="134"/>
      <c r="G901" s="134"/>
      <c r="H901" s="134"/>
      <c r="I901" s="134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4"/>
      <c r="U901" s="134"/>
      <c r="V901" s="134"/>
      <c r="W901" s="134"/>
      <c r="X901" s="134"/>
      <c r="Y901" s="134"/>
      <c r="Z901" s="134"/>
      <c r="AA901" s="134"/>
      <c r="AB901" s="134"/>
      <c r="AC901" s="134"/>
      <c r="AD901" s="134"/>
      <c r="AE901" s="134"/>
      <c r="AF901" s="134"/>
      <c r="AG901" s="134"/>
      <c r="AH901" s="134"/>
      <c r="AI901" s="134"/>
      <c r="AJ901" s="134"/>
      <c r="AK901" s="134"/>
      <c r="AL901" s="134"/>
      <c r="AM901" s="134"/>
      <c r="AN901" s="134"/>
      <c r="AO901" s="134"/>
      <c r="AP901" s="134"/>
      <c r="AQ901" s="134"/>
      <c r="AR901" s="134"/>
    </row>
    <row r="902" ht="12.75" customHeight="1">
      <c r="A902" s="134"/>
      <c r="B902" s="134"/>
      <c r="C902" s="134"/>
      <c r="D902" s="134"/>
      <c r="E902" s="134"/>
      <c r="F902" s="134"/>
      <c r="G902" s="134"/>
      <c r="H902" s="134"/>
      <c r="I902" s="134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4"/>
      <c r="U902" s="134"/>
      <c r="V902" s="134"/>
      <c r="W902" s="134"/>
      <c r="X902" s="134"/>
      <c r="Y902" s="134"/>
      <c r="Z902" s="134"/>
      <c r="AA902" s="134"/>
      <c r="AB902" s="134"/>
      <c r="AC902" s="134"/>
      <c r="AD902" s="134"/>
      <c r="AE902" s="134"/>
      <c r="AF902" s="134"/>
      <c r="AG902" s="134"/>
      <c r="AH902" s="134"/>
      <c r="AI902" s="134"/>
      <c r="AJ902" s="134"/>
      <c r="AK902" s="134"/>
      <c r="AL902" s="134"/>
      <c r="AM902" s="134"/>
      <c r="AN902" s="134"/>
      <c r="AO902" s="134"/>
      <c r="AP902" s="134"/>
      <c r="AQ902" s="134"/>
      <c r="AR902" s="134"/>
    </row>
    <row r="903" ht="12.75" customHeight="1">
      <c r="A903" s="134"/>
      <c r="B903" s="134"/>
      <c r="C903" s="134"/>
      <c r="D903" s="134"/>
      <c r="E903" s="134"/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4"/>
      <c r="U903" s="134"/>
      <c r="V903" s="134"/>
      <c r="W903" s="134"/>
      <c r="X903" s="134"/>
      <c r="Y903" s="134"/>
      <c r="Z903" s="134"/>
      <c r="AA903" s="134"/>
      <c r="AB903" s="134"/>
      <c r="AC903" s="134"/>
      <c r="AD903" s="134"/>
      <c r="AE903" s="134"/>
      <c r="AF903" s="134"/>
      <c r="AG903" s="134"/>
      <c r="AH903" s="134"/>
      <c r="AI903" s="134"/>
      <c r="AJ903" s="134"/>
      <c r="AK903" s="134"/>
      <c r="AL903" s="134"/>
      <c r="AM903" s="134"/>
      <c r="AN903" s="134"/>
      <c r="AO903" s="134"/>
      <c r="AP903" s="134"/>
      <c r="AQ903" s="134"/>
      <c r="AR903" s="134"/>
    </row>
    <row r="904" ht="12.75" customHeight="1">
      <c r="A904" s="134"/>
      <c r="B904" s="134"/>
      <c r="C904" s="134"/>
      <c r="D904" s="134"/>
      <c r="E904" s="134"/>
      <c r="F904" s="134"/>
      <c r="G904" s="134"/>
      <c r="H904" s="134"/>
      <c r="I904" s="134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4"/>
      <c r="U904" s="134"/>
      <c r="V904" s="134"/>
      <c r="W904" s="134"/>
      <c r="X904" s="134"/>
      <c r="Y904" s="134"/>
      <c r="Z904" s="134"/>
      <c r="AA904" s="134"/>
      <c r="AB904" s="134"/>
      <c r="AC904" s="134"/>
      <c r="AD904" s="134"/>
      <c r="AE904" s="134"/>
      <c r="AF904" s="134"/>
      <c r="AG904" s="134"/>
      <c r="AH904" s="134"/>
      <c r="AI904" s="134"/>
      <c r="AJ904" s="134"/>
      <c r="AK904" s="134"/>
      <c r="AL904" s="134"/>
      <c r="AM904" s="134"/>
      <c r="AN904" s="134"/>
      <c r="AO904" s="134"/>
      <c r="AP904" s="134"/>
      <c r="AQ904" s="134"/>
      <c r="AR904" s="134"/>
    </row>
    <row r="905" ht="12.75" customHeight="1">
      <c r="A905" s="134"/>
      <c r="B905" s="134"/>
      <c r="C905" s="134"/>
      <c r="D905" s="134"/>
      <c r="E905" s="134"/>
      <c r="F905" s="134"/>
      <c r="G905" s="134"/>
      <c r="H905" s="134"/>
      <c r="I905" s="134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4"/>
      <c r="U905" s="134"/>
      <c r="V905" s="134"/>
      <c r="W905" s="134"/>
      <c r="X905" s="134"/>
      <c r="Y905" s="134"/>
      <c r="Z905" s="134"/>
      <c r="AA905" s="134"/>
      <c r="AB905" s="134"/>
      <c r="AC905" s="134"/>
      <c r="AD905" s="134"/>
      <c r="AE905" s="134"/>
      <c r="AF905" s="134"/>
      <c r="AG905" s="134"/>
      <c r="AH905" s="134"/>
      <c r="AI905" s="134"/>
      <c r="AJ905" s="134"/>
      <c r="AK905" s="134"/>
      <c r="AL905" s="134"/>
      <c r="AM905" s="134"/>
      <c r="AN905" s="134"/>
      <c r="AO905" s="134"/>
      <c r="AP905" s="134"/>
      <c r="AQ905" s="134"/>
      <c r="AR905" s="134"/>
    </row>
    <row r="906" ht="12.75" customHeight="1">
      <c r="A906" s="134"/>
      <c r="B906" s="134"/>
      <c r="C906" s="134"/>
      <c r="D906" s="134"/>
      <c r="E906" s="134"/>
      <c r="F906" s="134"/>
      <c r="G906" s="134"/>
      <c r="H906" s="134"/>
      <c r="I906" s="134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4"/>
      <c r="U906" s="134"/>
      <c r="V906" s="134"/>
      <c r="W906" s="134"/>
      <c r="X906" s="134"/>
      <c r="Y906" s="134"/>
      <c r="Z906" s="134"/>
      <c r="AA906" s="134"/>
      <c r="AB906" s="134"/>
      <c r="AC906" s="134"/>
      <c r="AD906" s="134"/>
      <c r="AE906" s="134"/>
      <c r="AF906" s="134"/>
      <c r="AG906" s="134"/>
      <c r="AH906" s="134"/>
      <c r="AI906" s="134"/>
      <c r="AJ906" s="134"/>
      <c r="AK906" s="134"/>
      <c r="AL906" s="134"/>
      <c r="AM906" s="134"/>
      <c r="AN906" s="134"/>
      <c r="AO906" s="134"/>
      <c r="AP906" s="134"/>
      <c r="AQ906" s="134"/>
      <c r="AR906" s="134"/>
    </row>
    <row r="907" ht="12.75" customHeight="1">
      <c r="A907" s="134"/>
      <c r="B907" s="134"/>
      <c r="C907" s="134"/>
      <c r="D907" s="134"/>
      <c r="E907" s="134"/>
      <c r="F907" s="134"/>
      <c r="G907" s="134"/>
      <c r="H907" s="134"/>
      <c r="I907" s="134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4"/>
      <c r="U907" s="134"/>
      <c r="V907" s="134"/>
      <c r="W907" s="134"/>
      <c r="X907" s="134"/>
      <c r="Y907" s="134"/>
      <c r="Z907" s="134"/>
      <c r="AA907" s="134"/>
      <c r="AB907" s="134"/>
      <c r="AC907" s="134"/>
      <c r="AD907" s="134"/>
      <c r="AE907" s="134"/>
      <c r="AF907" s="134"/>
      <c r="AG907" s="134"/>
      <c r="AH907" s="134"/>
      <c r="AI907" s="134"/>
      <c r="AJ907" s="134"/>
      <c r="AK907" s="134"/>
      <c r="AL907" s="134"/>
      <c r="AM907" s="134"/>
      <c r="AN907" s="134"/>
      <c r="AO907" s="134"/>
      <c r="AP907" s="134"/>
      <c r="AQ907" s="134"/>
      <c r="AR907" s="134"/>
    </row>
    <row r="908" ht="12.75" customHeight="1">
      <c r="A908" s="134"/>
      <c r="B908" s="134"/>
      <c r="C908" s="134"/>
      <c r="D908" s="134"/>
      <c r="E908" s="134"/>
      <c r="F908" s="134"/>
      <c r="G908" s="134"/>
      <c r="H908" s="134"/>
      <c r="I908" s="134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4"/>
      <c r="U908" s="134"/>
      <c r="V908" s="134"/>
      <c r="W908" s="134"/>
      <c r="X908" s="134"/>
      <c r="Y908" s="134"/>
      <c r="Z908" s="134"/>
      <c r="AA908" s="134"/>
      <c r="AB908" s="134"/>
      <c r="AC908" s="134"/>
      <c r="AD908" s="134"/>
      <c r="AE908" s="134"/>
      <c r="AF908" s="134"/>
      <c r="AG908" s="134"/>
      <c r="AH908" s="134"/>
      <c r="AI908" s="134"/>
      <c r="AJ908" s="134"/>
      <c r="AK908" s="134"/>
      <c r="AL908" s="134"/>
      <c r="AM908" s="134"/>
      <c r="AN908" s="134"/>
      <c r="AO908" s="134"/>
      <c r="AP908" s="134"/>
      <c r="AQ908" s="134"/>
      <c r="AR908" s="134"/>
    </row>
    <row r="909" ht="12.75" customHeight="1">
      <c r="A909" s="134"/>
      <c r="B909" s="134"/>
      <c r="C909" s="134"/>
      <c r="D909" s="134"/>
      <c r="E909" s="134"/>
      <c r="F909" s="134"/>
      <c r="G909" s="134"/>
      <c r="H909" s="134"/>
      <c r="I909" s="134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4"/>
      <c r="U909" s="134"/>
      <c r="V909" s="134"/>
      <c r="W909" s="134"/>
      <c r="X909" s="134"/>
      <c r="Y909" s="134"/>
      <c r="Z909" s="134"/>
      <c r="AA909" s="134"/>
      <c r="AB909" s="134"/>
      <c r="AC909" s="134"/>
      <c r="AD909" s="134"/>
      <c r="AE909" s="134"/>
      <c r="AF909" s="134"/>
      <c r="AG909" s="134"/>
      <c r="AH909" s="134"/>
      <c r="AI909" s="134"/>
      <c r="AJ909" s="134"/>
      <c r="AK909" s="134"/>
      <c r="AL909" s="134"/>
      <c r="AM909" s="134"/>
      <c r="AN909" s="134"/>
      <c r="AO909" s="134"/>
      <c r="AP909" s="134"/>
      <c r="AQ909" s="134"/>
      <c r="AR909" s="134"/>
    </row>
    <row r="910" ht="12.75" customHeight="1">
      <c r="A910" s="134"/>
      <c r="B910" s="134"/>
      <c r="C910" s="134"/>
      <c r="D910" s="134"/>
      <c r="E910" s="134"/>
      <c r="F910" s="134"/>
      <c r="G910" s="134"/>
      <c r="H910" s="134"/>
      <c r="I910" s="134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4"/>
      <c r="U910" s="134"/>
      <c r="V910" s="134"/>
      <c r="W910" s="134"/>
      <c r="X910" s="134"/>
      <c r="Y910" s="134"/>
      <c r="Z910" s="134"/>
      <c r="AA910" s="134"/>
      <c r="AB910" s="134"/>
      <c r="AC910" s="134"/>
      <c r="AD910" s="134"/>
      <c r="AE910" s="134"/>
      <c r="AF910" s="134"/>
      <c r="AG910" s="134"/>
      <c r="AH910" s="134"/>
      <c r="AI910" s="134"/>
      <c r="AJ910" s="134"/>
      <c r="AK910" s="134"/>
      <c r="AL910" s="134"/>
      <c r="AM910" s="134"/>
      <c r="AN910" s="134"/>
      <c r="AO910" s="134"/>
      <c r="AP910" s="134"/>
      <c r="AQ910" s="134"/>
      <c r="AR910" s="134"/>
    </row>
    <row r="911" ht="12.75" customHeight="1">
      <c r="A911" s="134"/>
      <c r="B911" s="134"/>
      <c r="C911" s="134"/>
      <c r="D911" s="134"/>
      <c r="E911" s="134"/>
      <c r="F911" s="134"/>
      <c r="G911" s="134"/>
      <c r="H911" s="134"/>
      <c r="I911" s="134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4"/>
      <c r="U911" s="134"/>
      <c r="V911" s="134"/>
      <c r="W911" s="134"/>
      <c r="X911" s="134"/>
      <c r="Y911" s="134"/>
      <c r="Z911" s="134"/>
      <c r="AA911" s="134"/>
      <c r="AB911" s="134"/>
      <c r="AC911" s="134"/>
      <c r="AD911" s="134"/>
      <c r="AE911" s="134"/>
      <c r="AF911" s="134"/>
      <c r="AG911" s="134"/>
      <c r="AH911" s="134"/>
      <c r="AI911" s="134"/>
      <c r="AJ911" s="134"/>
      <c r="AK911" s="134"/>
      <c r="AL911" s="134"/>
      <c r="AM911" s="134"/>
      <c r="AN911" s="134"/>
      <c r="AO911" s="134"/>
      <c r="AP911" s="134"/>
      <c r="AQ911" s="134"/>
      <c r="AR911" s="134"/>
    </row>
    <row r="912" ht="12.75" customHeight="1">
      <c r="A912" s="134"/>
      <c r="B912" s="134"/>
      <c r="C912" s="134"/>
      <c r="D912" s="134"/>
      <c r="E912" s="134"/>
      <c r="F912" s="134"/>
      <c r="G912" s="134"/>
      <c r="H912" s="134"/>
      <c r="I912" s="134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4"/>
      <c r="U912" s="134"/>
      <c r="V912" s="134"/>
      <c r="W912" s="134"/>
      <c r="X912" s="134"/>
      <c r="Y912" s="134"/>
      <c r="Z912" s="134"/>
      <c r="AA912" s="134"/>
      <c r="AB912" s="134"/>
      <c r="AC912" s="134"/>
      <c r="AD912" s="134"/>
      <c r="AE912" s="134"/>
      <c r="AF912" s="134"/>
      <c r="AG912" s="134"/>
      <c r="AH912" s="134"/>
      <c r="AI912" s="134"/>
      <c r="AJ912" s="134"/>
      <c r="AK912" s="134"/>
      <c r="AL912" s="134"/>
      <c r="AM912" s="134"/>
      <c r="AN912" s="134"/>
      <c r="AO912" s="134"/>
      <c r="AP912" s="134"/>
      <c r="AQ912" s="134"/>
      <c r="AR912" s="134"/>
    </row>
    <row r="913" ht="12.75" customHeight="1">
      <c r="A913" s="134"/>
      <c r="B913" s="134"/>
      <c r="C913" s="134"/>
      <c r="D913" s="134"/>
      <c r="E913" s="134"/>
      <c r="F913" s="134"/>
      <c r="G913" s="134"/>
      <c r="H913" s="134"/>
      <c r="I913" s="134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4"/>
      <c r="U913" s="134"/>
      <c r="V913" s="134"/>
      <c r="W913" s="134"/>
      <c r="X913" s="134"/>
      <c r="Y913" s="134"/>
      <c r="Z913" s="134"/>
      <c r="AA913" s="134"/>
      <c r="AB913" s="134"/>
      <c r="AC913" s="134"/>
      <c r="AD913" s="134"/>
      <c r="AE913" s="134"/>
      <c r="AF913" s="134"/>
      <c r="AG913" s="134"/>
      <c r="AH913" s="134"/>
      <c r="AI913" s="134"/>
      <c r="AJ913" s="134"/>
      <c r="AK913" s="134"/>
      <c r="AL913" s="134"/>
      <c r="AM913" s="134"/>
      <c r="AN913" s="134"/>
      <c r="AO913" s="134"/>
      <c r="AP913" s="134"/>
      <c r="AQ913" s="134"/>
      <c r="AR913" s="134"/>
    </row>
    <row r="914" ht="12.75" customHeight="1">
      <c r="A914" s="134"/>
      <c r="B914" s="134"/>
      <c r="C914" s="134"/>
      <c r="D914" s="134"/>
      <c r="E914" s="134"/>
      <c r="F914" s="134"/>
      <c r="G914" s="134"/>
      <c r="H914" s="134"/>
      <c r="I914" s="134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4"/>
      <c r="U914" s="134"/>
      <c r="V914" s="134"/>
      <c r="W914" s="134"/>
      <c r="X914" s="134"/>
      <c r="Y914" s="134"/>
      <c r="Z914" s="134"/>
      <c r="AA914" s="134"/>
      <c r="AB914" s="134"/>
      <c r="AC914" s="134"/>
      <c r="AD914" s="134"/>
      <c r="AE914" s="134"/>
      <c r="AF914" s="134"/>
      <c r="AG914" s="134"/>
      <c r="AH914" s="134"/>
      <c r="AI914" s="134"/>
      <c r="AJ914" s="134"/>
      <c r="AK914" s="134"/>
      <c r="AL914" s="134"/>
      <c r="AM914" s="134"/>
      <c r="AN914" s="134"/>
      <c r="AO914" s="134"/>
      <c r="AP914" s="134"/>
      <c r="AQ914" s="134"/>
      <c r="AR914" s="134"/>
    </row>
    <row r="915" ht="12.75" customHeight="1">
      <c r="A915" s="134"/>
      <c r="B915" s="134"/>
      <c r="C915" s="134"/>
      <c r="D915" s="134"/>
      <c r="E915" s="134"/>
      <c r="F915" s="134"/>
      <c r="G915" s="134"/>
      <c r="H915" s="134"/>
      <c r="I915" s="134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4"/>
      <c r="U915" s="134"/>
      <c r="V915" s="134"/>
      <c r="W915" s="134"/>
      <c r="X915" s="134"/>
      <c r="Y915" s="134"/>
      <c r="Z915" s="134"/>
      <c r="AA915" s="134"/>
      <c r="AB915" s="134"/>
      <c r="AC915" s="134"/>
      <c r="AD915" s="134"/>
      <c r="AE915" s="134"/>
      <c r="AF915" s="134"/>
      <c r="AG915" s="134"/>
      <c r="AH915" s="134"/>
      <c r="AI915" s="134"/>
      <c r="AJ915" s="134"/>
      <c r="AK915" s="134"/>
      <c r="AL915" s="134"/>
      <c r="AM915" s="134"/>
      <c r="AN915" s="134"/>
      <c r="AO915" s="134"/>
      <c r="AP915" s="134"/>
      <c r="AQ915" s="134"/>
      <c r="AR915" s="134"/>
    </row>
    <row r="916" ht="12.75" customHeight="1">
      <c r="A916" s="134"/>
      <c r="B916" s="134"/>
      <c r="C916" s="134"/>
      <c r="D916" s="134"/>
      <c r="E916" s="134"/>
      <c r="F916" s="134"/>
      <c r="G916" s="134"/>
      <c r="H916" s="134"/>
      <c r="I916" s="134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4"/>
      <c r="U916" s="134"/>
      <c r="V916" s="134"/>
      <c r="W916" s="134"/>
      <c r="X916" s="134"/>
      <c r="Y916" s="134"/>
      <c r="Z916" s="134"/>
      <c r="AA916" s="134"/>
      <c r="AB916" s="134"/>
      <c r="AC916" s="134"/>
      <c r="AD916" s="134"/>
      <c r="AE916" s="134"/>
      <c r="AF916" s="134"/>
      <c r="AG916" s="134"/>
      <c r="AH916" s="134"/>
      <c r="AI916" s="134"/>
      <c r="AJ916" s="134"/>
      <c r="AK916" s="134"/>
      <c r="AL916" s="134"/>
      <c r="AM916" s="134"/>
      <c r="AN916" s="134"/>
      <c r="AO916" s="134"/>
      <c r="AP916" s="134"/>
      <c r="AQ916" s="134"/>
      <c r="AR916" s="134"/>
    </row>
    <row r="917" ht="12.75" customHeight="1">
      <c r="A917" s="134"/>
      <c r="B917" s="134"/>
      <c r="C917" s="134"/>
      <c r="D917" s="134"/>
      <c r="E917" s="134"/>
      <c r="F917" s="134"/>
      <c r="G917" s="134"/>
      <c r="H917" s="134"/>
      <c r="I917" s="134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4"/>
      <c r="U917" s="134"/>
      <c r="V917" s="134"/>
      <c r="W917" s="134"/>
      <c r="X917" s="134"/>
      <c r="Y917" s="134"/>
      <c r="Z917" s="134"/>
      <c r="AA917" s="134"/>
      <c r="AB917" s="134"/>
      <c r="AC917" s="134"/>
      <c r="AD917" s="134"/>
      <c r="AE917" s="134"/>
      <c r="AF917" s="134"/>
      <c r="AG917" s="134"/>
      <c r="AH917" s="134"/>
      <c r="AI917" s="134"/>
      <c r="AJ917" s="134"/>
      <c r="AK917" s="134"/>
      <c r="AL917" s="134"/>
      <c r="AM917" s="134"/>
      <c r="AN917" s="134"/>
      <c r="AO917" s="134"/>
      <c r="AP917" s="134"/>
      <c r="AQ917" s="134"/>
      <c r="AR917" s="134"/>
    </row>
    <row r="918" ht="12.75" customHeight="1">
      <c r="A918" s="134"/>
      <c r="B918" s="134"/>
      <c r="C918" s="134"/>
      <c r="D918" s="134"/>
      <c r="E918" s="134"/>
      <c r="F918" s="134"/>
      <c r="G918" s="134"/>
      <c r="H918" s="134"/>
      <c r="I918" s="134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4"/>
      <c r="U918" s="134"/>
      <c r="V918" s="134"/>
      <c r="W918" s="134"/>
      <c r="X918" s="134"/>
      <c r="Y918" s="134"/>
      <c r="Z918" s="134"/>
      <c r="AA918" s="134"/>
      <c r="AB918" s="134"/>
      <c r="AC918" s="134"/>
      <c r="AD918" s="134"/>
      <c r="AE918" s="134"/>
      <c r="AF918" s="134"/>
      <c r="AG918" s="134"/>
      <c r="AH918" s="134"/>
      <c r="AI918" s="134"/>
      <c r="AJ918" s="134"/>
      <c r="AK918" s="134"/>
      <c r="AL918" s="134"/>
      <c r="AM918" s="134"/>
      <c r="AN918" s="134"/>
      <c r="AO918" s="134"/>
      <c r="AP918" s="134"/>
      <c r="AQ918" s="134"/>
      <c r="AR918" s="134"/>
    </row>
    <row r="919" ht="12.75" customHeight="1">
      <c r="A919" s="134"/>
      <c r="B919" s="134"/>
      <c r="C919" s="134"/>
      <c r="D919" s="134"/>
      <c r="E919" s="134"/>
      <c r="F919" s="134"/>
      <c r="G919" s="134"/>
      <c r="H919" s="134"/>
      <c r="I919" s="134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4"/>
      <c r="U919" s="134"/>
      <c r="V919" s="134"/>
      <c r="W919" s="134"/>
      <c r="X919" s="134"/>
      <c r="Y919" s="134"/>
      <c r="Z919" s="134"/>
      <c r="AA919" s="134"/>
      <c r="AB919" s="134"/>
      <c r="AC919" s="134"/>
      <c r="AD919" s="134"/>
      <c r="AE919" s="134"/>
      <c r="AF919" s="134"/>
      <c r="AG919" s="134"/>
      <c r="AH919" s="134"/>
      <c r="AI919" s="134"/>
      <c r="AJ919" s="134"/>
      <c r="AK919" s="134"/>
      <c r="AL919" s="134"/>
      <c r="AM919" s="134"/>
      <c r="AN919" s="134"/>
      <c r="AO919" s="134"/>
      <c r="AP919" s="134"/>
      <c r="AQ919" s="134"/>
      <c r="AR919" s="134"/>
    </row>
    <row r="920" ht="12.75" customHeight="1">
      <c r="A920" s="134"/>
      <c r="B920" s="134"/>
      <c r="C920" s="134"/>
      <c r="D920" s="134"/>
      <c r="E920" s="134"/>
      <c r="F920" s="134"/>
      <c r="G920" s="134"/>
      <c r="H920" s="134"/>
      <c r="I920" s="134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4"/>
      <c r="U920" s="134"/>
      <c r="V920" s="134"/>
      <c r="W920" s="134"/>
      <c r="X920" s="134"/>
      <c r="Y920" s="134"/>
      <c r="Z920" s="134"/>
      <c r="AA920" s="134"/>
      <c r="AB920" s="134"/>
      <c r="AC920" s="134"/>
      <c r="AD920" s="134"/>
      <c r="AE920" s="134"/>
      <c r="AF920" s="134"/>
      <c r="AG920" s="134"/>
      <c r="AH920" s="134"/>
      <c r="AI920" s="134"/>
      <c r="AJ920" s="134"/>
      <c r="AK920" s="134"/>
      <c r="AL920" s="134"/>
      <c r="AM920" s="134"/>
      <c r="AN920" s="134"/>
      <c r="AO920" s="134"/>
      <c r="AP920" s="134"/>
      <c r="AQ920" s="134"/>
      <c r="AR920" s="134"/>
    </row>
    <row r="921" ht="12.75" customHeight="1">
      <c r="A921" s="134"/>
      <c r="B921" s="134"/>
      <c r="C921" s="134"/>
      <c r="D921" s="134"/>
      <c r="E921" s="134"/>
      <c r="F921" s="134"/>
      <c r="G921" s="134"/>
      <c r="H921" s="134"/>
      <c r="I921" s="134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4"/>
      <c r="U921" s="134"/>
      <c r="V921" s="134"/>
      <c r="W921" s="134"/>
      <c r="X921" s="134"/>
      <c r="Y921" s="134"/>
      <c r="Z921" s="134"/>
      <c r="AA921" s="134"/>
      <c r="AB921" s="134"/>
      <c r="AC921" s="134"/>
      <c r="AD921" s="134"/>
      <c r="AE921" s="134"/>
      <c r="AF921" s="134"/>
      <c r="AG921" s="134"/>
      <c r="AH921" s="134"/>
      <c r="AI921" s="134"/>
      <c r="AJ921" s="134"/>
      <c r="AK921" s="134"/>
      <c r="AL921" s="134"/>
      <c r="AM921" s="134"/>
      <c r="AN921" s="134"/>
      <c r="AO921" s="134"/>
      <c r="AP921" s="134"/>
      <c r="AQ921" s="134"/>
      <c r="AR921" s="134"/>
    </row>
    <row r="922" ht="12.75" customHeight="1">
      <c r="A922" s="134"/>
      <c r="B922" s="134"/>
      <c r="C922" s="134"/>
      <c r="D922" s="134"/>
      <c r="E922" s="134"/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4"/>
      <c r="U922" s="134"/>
      <c r="V922" s="134"/>
      <c r="W922" s="134"/>
      <c r="X922" s="134"/>
      <c r="Y922" s="134"/>
      <c r="Z922" s="134"/>
      <c r="AA922" s="134"/>
      <c r="AB922" s="134"/>
      <c r="AC922" s="134"/>
      <c r="AD922" s="134"/>
      <c r="AE922" s="134"/>
      <c r="AF922" s="134"/>
      <c r="AG922" s="134"/>
      <c r="AH922" s="134"/>
      <c r="AI922" s="134"/>
      <c r="AJ922" s="134"/>
      <c r="AK922" s="134"/>
      <c r="AL922" s="134"/>
      <c r="AM922" s="134"/>
      <c r="AN922" s="134"/>
      <c r="AO922" s="134"/>
      <c r="AP922" s="134"/>
      <c r="AQ922" s="134"/>
      <c r="AR922" s="134"/>
    </row>
    <row r="923" ht="12.75" customHeight="1">
      <c r="A923" s="134"/>
      <c r="B923" s="134"/>
      <c r="C923" s="134"/>
      <c r="D923" s="134"/>
      <c r="E923" s="134"/>
      <c r="F923" s="134"/>
      <c r="G923" s="134"/>
      <c r="H923" s="134"/>
      <c r="I923" s="134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4"/>
      <c r="U923" s="134"/>
      <c r="V923" s="134"/>
      <c r="W923" s="134"/>
      <c r="X923" s="134"/>
      <c r="Y923" s="134"/>
      <c r="Z923" s="134"/>
      <c r="AA923" s="134"/>
      <c r="AB923" s="134"/>
      <c r="AC923" s="134"/>
      <c r="AD923" s="134"/>
      <c r="AE923" s="134"/>
      <c r="AF923" s="134"/>
      <c r="AG923" s="134"/>
      <c r="AH923" s="134"/>
      <c r="AI923" s="134"/>
      <c r="AJ923" s="134"/>
      <c r="AK923" s="134"/>
      <c r="AL923" s="134"/>
      <c r="AM923" s="134"/>
      <c r="AN923" s="134"/>
      <c r="AO923" s="134"/>
      <c r="AP923" s="134"/>
      <c r="AQ923" s="134"/>
      <c r="AR923" s="134"/>
    </row>
    <row r="924" ht="12.75" customHeight="1">
      <c r="A924" s="134"/>
      <c r="B924" s="134"/>
      <c r="C924" s="134"/>
      <c r="D924" s="134"/>
      <c r="E924" s="134"/>
      <c r="F924" s="134"/>
      <c r="G924" s="134"/>
      <c r="H924" s="134"/>
      <c r="I924" s="134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4"/>
      <c r="U924" s="134"/>
      <c r="V924" s="134"/>
      <c r="W924" s="134"/>
      <c r="X924" s="134"/>
      <c r="Y924" s="134"/>
      <c r="Z924" s="134"/>
      <c r="AA924" s="134"/>
      <c r="AB924" s="134"/>
      <c r="AC924" s="134"/>
      <c r="AD924" s="134"/>
      <c r="AE924" s="134"/>
      <c r="AF924" s="134"/>
      <c r="AG924" s="134"/>
      <c r="AH924" s="134"/>
      <c r="AI924" s="134"/>
      <c r="AJ924" s="134"/>
      <c r="AK924" s="134"/>
      <c r="AL924" s="134"/>
      <c r="AM924" s="134"/>
      <c r="AN924" s="134"/>
      <c r="AO924" s="134"/>
      <c r="AP924" s="134"/>
      <c r="AQ924" s="134"/>
      <c r="AR924" s="134"/>
    </row>
    <row r="925" ht="12.75" customHeight="1">
      <c r="A925" s="134"/>
      <c r="B925" s="134"/>
      <c r="C925" s="134"/>
      <c r="D925" s="134"/>
      <c r="E925" s="134"/>
      <c r="F925" s="134"/>
      <c r="G925" s="134"/>
      <c r="H925" s="134"/>
      <c r="I925" s="134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4"/>
      <c r="U925" s="134"/>
      <c r="V925" s="134"/>
      <c r="W925" s="134"/>
      <c r="X925" s="134"/>
      <c r="Y925" s="134"/>
      <c r="Z925" s="134"/>
      <c r="AA925" s="134"/>
      <c r="AB925" s="134"/>
      <c r="AC925" s="134"/>
      <c r="AD925" s="134"/>
      <c r="AE925" s="134"/>
      <c r="AF925" s="134"/>
      <c r="AG925" s="134"/>
      <c r="AH925" s="134"/>
      <c r="AI925" s="134"/>
      <c r="AJ925" s="134"/>
      <c r="AK925" s="134"/>
      <c r="AL925" s="134"/>
      <c r="AM925" s="134"/>
      <c r="AN925" s="134"/>
      <c r="AO925" s="134"/>
      <c r="AP925" s="134"/>
      <c r="AQ925" s="134"/>
      <c r="AR925" s="134"/>
    </row>
    <row r="926" ht="12.75" customHeight="1">
      <c r="A926" s="134"/>
      <c r="B926" s="134"/>
      <c r="C926" s="134"/>
      <c r="D926" s="134"/>
      <c r="E926" s="134"/>
      <c r="F926" s="134"/>
      <c r="G926" s="134"/>
      <c r="H926" s="134"/>
      <c r="I926" s="134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4"/>
      <c r="U926" s="134"/>
      <c r="V926" s="134"/>
      <c r="W926" s="134"/>
      <c r="X926" s="134"/>
      <c r="Y926" s="134"/>
      <c r="Z926" s="134"/>
      <c r="AA926" s="134"/>
      <c r="AB926" s="134"/>
      <c r="AC926" s="134"/>
      <c r="AD926" s="134"/>
      <c r="AE926" s="134"/>
      <c r="AF926" s="134"/>
      <c r="AG926" s="134"/>
      <c r="AH926" s="134"/>
      <c r="AI926" s="134"/>
      <c r="AJ926" s="134"/>
      <c r="AK926" s="134"/>
      <c r="AL926" s="134"/>
      <c r="AM926" s="134"/>
      <c r="AN926" s="134"/>
      <c r="AO926" s="134"/>
      <c r="AP926" s="134"/>
      <c r="AQ926" s="134"/>
      <c r="AR926" s="134"/>
    </row>
    <row r="927" ht="12.75" customHeight="1">
      <c r="A927" s="134"/>
      <c r="B927" s="134"/>
      <c r="C927" s="134"/>
      <c r="D927" s="134"/>
      <c r="E927" s="134"/>
      <c r="F927" s="134"/>
      <c r="G927" s="134"/>
      <c r="H927" s="134"/>
      <c r="I927" s="134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4"/>
      <c r="U927" s="134"/>
      <c r="V927" s="134"/>
      <c r="W927" s="134"/>
      <c r="X927" s="134"/>
      <c r="Y927" s="134"/>
      <c r="Z927" s="134"/>
      <c r="AA927" s="134"/>
      <c r="AB927" s="134"/>
      <c r="AC927" s="134"/>
      <c r="AD927" s="134"/>
      <c r="AE927" s="134"/>
      <c r="AF927" s="134"/>
      <c r="AG927" s="134"/>
      <c r="AH927" s="134"/>
      <c r="AI927" s="134"/>
      <c r="AJ927" s="134"/>
      <c r="AK927" s="134"/>
      <c r="AL927" s="134"/>
      <c r="AM927" s="134"/>
      <c r="AN927" s="134"/>
      <c r="AO927" s="134"/>
      <c r="AP927" s="134"/>
      <c r="AQ927" s="134"/>
      <c r="AR927" s="134"/>
    </row>
    <row r="928" ht="12.75" customHeight="1">
      <c r="A928" s="134"/>
      <c r="B928" s="134"/>
      <c r="C928" s="134"/>
      <c r="D928" s="134"/>
      <c r="E928" s="134"/>
      <c r="F928" s="134"/>
      <c r="G928" s="134"/>
      <c r="H928" s="134"/>
      <c r="I928" s="134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4"/>
      <c r="U928" s="134"/>
      <c r="V928" s="134"/>
      <c r="W928" s="134"/>
      <c r="X928" s="134"/>
      <c r="Y928" s="134"/>
      <c r="Z928" s="134"/>
      <c r="AA928" s="134"/>
      <c r="AB928" s="134"/>
      <c r="AC928" s="134"/>
      <c r="AD928" s="134"/>
      <c r="AE928" s="134"/>
      <c r="AF928" s="134"/>
      <c r="AG928" s="134"/>
      <c r="AH928" s="134"/>
      <c r="AI928" s="134"/>
      <c r="AJ928" s="134"/>
      <c r="AK928" s="134"/>
      <c r="AL928" s="134"/>
      <c r="AM928" s="134"/>
      <c r="AN928" s="134"/>
      <c r="AO928" s="134"/>
      <c r="AP928" s="134"/>
      <c r="AQ928" s="134"/>
      <c r="AR928" s="134"/>
    </row>
    <row r="929" ht="12.75" customHeight="1">
      <c r="A929" s="134"/>
      <c r="B929" s="134"/>
      <c r="C929" s="134"/>
      <c r="D929" s="134"/>
      <c r="E929" s="134"/>
      <c r="F929" s="134"/>
      <c r="G929" s="134"/>
      <c r="H929" s="134"/>
      <c r="I929" s="134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4"/>
      <c r="U929" s="134"/>
      <c r="V929" s="134"/>
      <c r="W929" s="134"/>
      <c r="X929" s="134"/>
      <c r="Y929" s="134"/>
      <c r="Z929" s="134"/>
      <c r="AA929" s="134"/>
      <c r="AB929" s="134"/>
      <c r="AC929" s="134"/>
      <c r="AD929" s="134"/>
      <c r="AE929" s="134"/>
      <c r="AF929" s="134"/>
      <c r="AG929" s="134"/>
      <c r="AH929" s="134"/>
      <c r="AI929" s="134"/>
      <c r="AJ929" s="134"/>
      <c r="AK929" s="134"/>
      <c r="AL929" s="134"/>
      <c r="AM929" s="134"/>
      <c r="AN929" s="134"/>
      <c r="AO929" s="134"/>
      <c r="AP929" s="134"/>
      <c r="AQ929" s="134"/>
      <c r="AR929" s="134"/>
    </row>
    <row r="930" ht="12.75" customHeight="1">
      <c r="A930" s="134"/>
      <c r="B930" s="134"/>
      <c r="C930" s="134"/>
      <c r="D930" s="134"/>
      <c r="E930" s="134"/>
      <c r="F930" s="134"/>
      <c r="G930" s="134"/>
      <c r="H930" s="134"/>
      <c r="I930" s="134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4"/>
      <c r="U930" s="134"/>
      <c r="V930" s="134"/>
      <c r="W930" s="134"/>
      <c r="X930" s="134"/>
      <c r="Y930" s="134"/>
      <c r="Z930" s="134"/>
      <c r="AA930" s="134"/>
      <c r="AB930" s="134"/>
      <c r="AC930" s="134"/>
      <c r="AD930" s="134"/>
      <c r="AE930" s="134"/>
      <c r="AF930" s="134"/>
      <c r="AG930" s="134"/>
      <c r="AH930" s="134"/>
      <c r="AI930" s="134"/>
      <c r="AJ930" s="134"/>
      <c r="AK930" s="134"/>
      <c r="AL930" s="134"/>
      <c r="AM930" s="134"/>
      <c r="AN930" s="134"/>
      <c r="AO930" s="134"/>
      <c r="AP930" s="134"/>
      <c r="AQ930" s="134"/>
      <c r="AR930" s="134"/>
    </row>
    <row r="931" ht="12.75" customHeight="1">
      <c r="A931" s="134"/>
      <c r="B931" s="134"/>
      <c r="C931" s="134"/>
      <c r="D931" s="134"/>
      <c r="E931" s="134"/>
      <c r="F931" s="134"/>
      <c r="G931" s="134"/>
      <c r="H931" s="134"/>
      <c r="I931" s="134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4"/>
      <c r="U931" s="134"/>
      <c r="V931" s="134"/>
      <c r="W931" s="134"/>
      <c r="X931" s="134"/>
      <c r="Y931" s="134"/>
      <c r="Z931" s="134"/>
      <c r="AA931" s="134"/>
      <c r="AB931" s="134"/>
      <c r="AC931" s="134"/>
      <c r="AD931" s="134"/>
      <c r="AE931" s="134"/>
      <c r="AF931" s="134"/>
      <c r="AG931" s="134"/>
      <c r="AH931" s="134"/>
      <c r="AI931" s="134"/>
      <c r="AJ931" s="134"/>
      <c r="AK931" s="134"/>
      <c r="AL931" s="134"/>
      <c r="AM931" s="134"/>
      <c r="AN931" s="134"/>
      <c r="AO931" s="134"/>
      <c r="AP931" s="134"/>
      <c r="AQ931" s="134"/>
      <c r="AR931" s="134"/>
    </row>
    <row r="932" ht="12.75" customHeight="1">
      <c r="A932" s="134"/>
      <c r="B932" s="134"/>
      <c r="C932" s="134"/>
      <c r="D932" s="134"/>
      <c r="E932" s="134"/>
      <c r="F932" s="134"/>
      <c r="G932" s="134"/>
      <c r="H932" s="134"/>
      <c r="I932" s="134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4"/>
      <c r="U932" s="134"/>
      <c r="V932" s="134"/>
      <c r="W932" s="134"/>
      <c r="X932" s="134"/>
      <c r="Y932" s="134"/>
      <c r="Z932" s="134"/>
      <c r="AA932" s="134"/>
      <c r="AB932" s="134"/>
      <c r="AC932" s="134"/>
      <c r="AD932" s="134"/>
      <c r="AE932" s="134"/>
      <c r="AF932" s="134"/>
      <c r="AG932" s="134"/>
      <c r="AH932" s="134"/>
      <c r="AI932" s="134"/>
      <c r="AJ932" s="134"/>
      <c r="AK932" s="134"/>
      <c r="AL932" s="134"/>
      <c r="AM932" s="134"/>
      <c r="AN932" s="134"/>
      <c r="AO932" s="134"/>
      <c r="AP932" s="134"/>
      <c r="AQ932" s="134"/>
      <c r="AR932" s="134"/>
    </row>
    <row r="933" ht="12.75" customHeight="1">
      <c r="A933" s="134"/>
      <c r="B933" s="134"/>
      <c r="C933" s="134"/>
      <c r="D933" s="134"/>
      <c r="E933" s="134"/>
      <c r="F933" s="134"/>
      <c r="G933" s="134"/>
      <c r="H933" s="134"/>
      <c r="I933" s="134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4"/>
      <c r="U933" s="134"/>
      <c r="V933" s="134"/>
      <c r="W933" s="134"/>
      <c r="X933" s="134"/>
      <c r="Y933" s="134"/>
      <c r="Z933" s="134"/>
      <c r="AA933" s="134"/>
      <c r="AB933" s="134"/>
      <c r="AC933" s="134"/>
      <c r="AD933" s="134"/>
      <c r="AE933" s="134"/>
      <c r="AF933" s="134"/>
      <c r="AG933" s="134"/>
      <c r="AH933" s="134"/>
      <c r="AI933" s="134"/>
      <c r="AJ933" s="134"/>
      <c r="AK933" s="134"/>
      <c r="AL933" s="134"/>
      <c r="AM933" s="134"/>
      <c r="AN933" s="134"/>
      <c r="AO933" s="134"/>
      <c r="AP933" s="134"/>
      <c r="AQ933" s="134"/>
      <c r="AR933" s="134"/>
    </row>
    <row r="934" ht="12.75" customHeight="1">
      <c r="A934" s="134"/>
      <c r="B934" s="134"/>
      <c r="C934" s="134"/>
      <c r="D934" s="134"/>
      <c r="E934" s="134"/>
      <c r="F934" s="134"/>
      <c r="G934" s="134"/>
      <c r="H934" s="134"/>
      <c r="I934" s="134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4"/>
      <c r="U934" s="134"/>
      <c r="V934" s="134"/>
      <c r="W934" s="134"/>
      <c r="X934" s="134"/>
      <c r="Y934" s="134"/>
      <c r="Z934" s="134"/>
      <c r="AA934" s="134"/>
      <c r="AB934" s="134"/>
      <c r="AC934" s="134"/>
      <c r="AD934" s="134"/>
      <c r="AE934" s="134"/>
      <c r="AF934" s="134"/>
      <c r="AG934" s="134"/>
      <c r="AH934" s="134"/>
      <c r="AI934" s="134"/>
      <c r="AJ934" s="134"/>
      <c r="AK934" s="134"/>
      <c r="AL934" s="134"/>
      <c r="AM934" s="134"/>
      <c r="AN934" s="134"/>
      <c r="AO934" s="134"/>
      <c r="AP934" s="134"/>
      <c r="AQ934" s="134"/>
      <c r="AR934" s="134"/>
    </row>
    <row r="935" ht="12.75" customHeight="1">
      <c r="A935" s="134"/>
      <c r="B935" s="134"/>
      <c r="C935" s="134"/>
      <c r="D935" s="134"/>
      <c r="E935" s="134"/>
      <c r="F935" s="134"/>
      <c r="G935" s="134"/>
      <c r="H935" s="134"/>
      <c r="I935" s="134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4"/>
      <c r="U935" s="134"/>
      <c r="V935" s="134"/>
      <c r="W935" s="134"/>
      <c r="X935" s="134"/>
      <c r="Y935" s="134"/>
      <c r="Z935" s="134"/>
      <c r="AA935" s="134"/>
      <c r="AB935" s="134"/>
      <c r="AC935" s="134"/>
      <c r="AD935" s="134"/>
      <c r="AE935" s="134"/>
      <c r="AF935" s="134"/>
      <c r="AG935" s="134"/>
      <c r="AH935" s="134"/>
      <c r="AI935" s="134"/>
      <c r="AJ935" s="134"/>
      <c r="AK935" s="134"/>
      <c r="AL935" s="134"/>
      <c r="AM935" s="134"/>
      <c r="AN935" s="134"/>
      <c r="AO935" s="134"/>
      <c r="AP935" s="134"/>
      <c r="AQ935" s="134"/>
      <c r="AR935" s="134"/>
    </row>
    <row r="936" ht="12.75" customHeight="1">
      <c r="A936" s="134"/>
      <c r="B936" s="134"/>
      <c r="C936" s="134"/>
      <c r="D936" s="134"/>
      <c r="E936" s="134"/>
      <c r="F936" s="134"/>
      <c r="G936" s="134"/>
      <c r="H936" s="134"/>
      <c r="I936" s="134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4"/>
      <c r="U936" s="134"/>
      <c r="V936" s="134"/>
      <c r="W936" s="134"/>
      <c r="X936" s="134"/>
      <c r="Y936" s="134"/>
      <c r="Z936" s="134"/>
      <c r="AA936" s="134"/>
      <c r="AB936" s="134"/>
      <c r="AC936" s="134"/>
      <c r="AD936" s="134"/>
      <c r="AE936" s="134"/>
      <c r="AF936" s="134"/>
      <c r="AG936" s="134"/>
      <c r="AH936" s="134"/>
      <c r="AI936" s="134"/>
      <c r="AJ936" s="134"/>
      <c r="AK936" s="134"/>
      <c r="AL936" s="134"/>
      <c r="AM936" s="134"/>
      <c r="AN936" s="134"/>
      <c r="AO936" s="134"/>
      <c r="AP936" s="134"/>
      <c r="AQ936" s="134"/>
      <c r="AR936" s="134"/>
    </row>
    <row r="937" ht="12.75" customHeight="1">
      <c r="A937" s="134"/>
      <c r="B937" s="134"/>
      <c r="C937" s="134"/>
      <c r="D937" s="134"/>
      <c r="E937" s="134"/>
      <c r="F937" s="134"/>
      <c r="G937" s="134"/>
      <c r="H937" s="134"/>
      <c r="I937" s="134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4"/>
      <c r="U937" s="134"/>
      <c r="V937" s="134"/>
      <c r="W937" s="134"/>
      <c r="X937" s="134"/>
      <c r="Y937" s="134"/>
      <c r="Z937" s="134"/>
      <c r="AA937" s="134"/>
      <c r="AB937" s="134"/>
      <c r="AC937" s="134"/>
      <c r="AD937" s="134"/>
      <c r="AE937" s="134"/>
      <c r="AF937" s="134"/>
      <c r="AG937" s="134"/>
      <c r="AH937" s="134"/>
      <c r="AI937" s="134"/>
      <c r="AJ937" s="134"/>
      <c r="AK937" s="134"/>
      <c r="AL937" s="134"/>
      <c r="AM937" s="134"/>
      <c r="AN937" s="134"/>
      <c r="AO937" s="134"/>
      <c r="AP937" s="134"/>
      <c r="AQ937" s="134"/>
      <c r="AR937" s="134"/>
    </row>
    <row r="938" ht="12.75" customHeight="1">
      <c r="A938" s="134"/>
      <c r="B938" s="134"/>
      <c r="C938" s="134"/>
      <c r="D938" s="134"/>
      <c r="E938" s="134"/>
      <c r="F938" s="134"/>
      <c r="G938" s="134"/>
      <c r="H938" s="134"/>
      <c r="I938" s="134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4"/>
      <c r="U938" s="134"/>
      <c r="V938" s="134"/>
      <c r="W938" s="134"/>
      <c r="X938" s="134"/>
      <c r="Y938" s="134"/>
      <c r="Z938" s="134"/>
      <c r="AA938" s="134"/>
      <c r="AB938" s="134"/>
      <c r="AC938" s="134"/>
      <c r="AD938" s="134"/>
      <c r="AE938" s="134"/>
      <c r="AF938" s="134"/>
      <c r="AG938" s="134"/>
      <c r="AH938" s="134"/>
      <c r="AI938" s="134"/>
      <c r="AJ938" s="134"/>
      <c r="AK938" s="134"/>
      <c r="AL938" s="134"/>
      <c r="AM938" s="134"/>
      <c r="AN938" s="134"/>
      <c r="AO938" s="134"/>
      <c r="AP938" s="134"/>
      <c r="AQ938" s="134"/>
      <c r="AR938" s="134"/>
    </row>
    <row r="939" ht="12.75" customHeight="1">
      <c r="A939" s="134"/>
      <c r="B939" s="134"/>
      <c r="C939" s="134"/>
      <c r="D939" s="134"/>
      <c r="E939" s="134"/>
      <c r="F939" s="134"/>
      <c r="G939" s="134"/>
      <c r="H939" s="134"/>
      <c r="I939" s="134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4"/>
      <c r="U939" s="134"/>
      <c r="V939" s="134"/>
      <c r="W939" s="134"/>
      <c r="X939" s="134"/>
      <c r="Y939" s="134"/>
      <c r="Z939" s="134"/>
      <c r="AA939" s="134"/>
      <c r="AB939" s="134"/>
      <c r="AC939" s="134"/>
      <c r="AD939" s="134"/>
      <c r="AE939" s="134"/>
      <c r="AF939" s="134"/>
      <c r="AG939" s="134"/>
      <c r="AH939" s="134"/>
      <c r="AI939" s="134"/>
      <c r="AJ939" s="134"/>
      <c r="AK939" s="134"/>
      <c r="AL939" s="134"/>
      <c r="AM939" s="134"/>
      <c r="AN939" s="134"/>
      <c r="AO939" s="134"/>
      <c r="AP939" s="134"/>
      <c r="AQ939" s="134"/>
      <c r="AR939" s="134"/>
    </row>
    <row r="940" ht="12.75" customHeight="1">
      <c r="A940" s="134"/>
      <c r="B940" s="134"/>
      <c r="C940" s="134"/>
      <c r="D940" s="134"/>
      <c r="E940" s="134"/>
      <c r="F940" s="134"/>
      <c r="G940" s="134"/>
      <c r="H940" s="134"/>
      <c r="I940" s="134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4"/>
      <c r="U940" s="134"/>
      <c r="V940" s="134"/>
      <c r="W940" s="134"/>
      <c r="X940" s="134"/>
      <c r="Y940" s="134"/>
      <c r="Z940" s="134"/>
      <c r="AA940" s="134"/>
      <c r="AB940" s="134"/>
      <c r="AC940" s="134"/>
      <c r="AD940" s="134"/>
      <c r="AE940" s="134"/>
      <c r="AF940" s="134"/>
      <c r="AG940" s="134"/>
      <c r="AH940" s="134"/>
      <c r="AI940" s="134"/>
      <c r="AJ940" s="134"/>
      <c r="AK940" s="134"/>
      <c r="AL940" s="134"/>
      <c r="AM940" s="134"/>
      <c r="AN940" s="134"/>
      <c r="AO940" s="134"/>
      <c r="AP940" s="134"/>
      <c r="AQ940" s="134"/>
      <c r="AR940" s="134"/>
    </row>
    <row r="941" ht="12.75" customHeight="1">
      <c r="A941" s="134"/>
      <c r="B941" s="134"/>
      <c r="C941" s="134"/>
      <c r="D941" s="134"/>
      <c r="E941" s="134"/>
      <c r="F941" s="134"/>
      <c r="G941" s="134"/>
      <c r="H941" s="134"/>
      <c r="I941" s="134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4"/>
      <c r="U941" s="134"/>
      <c r="V941" s="134"/>
      <c r="W941" s="134"/>
      <c r="X941" s="134"/>
      <c r="Y941" s="134"/>
      <c r="Z941" s="134"/>
      <c r="AA941" s="134"/>
      <c r="AB941" s="134"/>
      <c r="AC941" s="134"/>
      <c r="AD941" s="134"/>
      <c r="AE941" s="134"/>
      <c r="AF941" s="134"/>
      <c r="AG941" s="134"/>
      <c r="AH941" s="134"/>
      <c r="AI941" s="134"/>
      <c r="AJ941" s="134"/>
      <c r="AK941" s="134"/>
      <c r="AL941" s="134"/>
      <c r="AM941" s="134"/>
      <c r="AN941" s="134"/>
      <c r="AO941" s="134"/>
      <c r="AP941" s="134"/>
      <c r="AQ941" s="134"/>
      <c r="AR941" s="134"/>
    </row>
    <row r="942" ht="12.75" customHeight="1">
      <c r="A942" s="134"/>
      <c r="B942" s="134"/>
      <c r="C942" s="134"/>
      <c r="D942" s="134"/>
      <c r="E942" s="134"/>
      <c r="F942" s="134"/>
      <c r="G942" s="134"/>
      <c r="H942" s="134"/>
      <c r="I942" s="134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4"/>
      <c r="U942" s="134"/>
      <c r="V942" s="134"/>
      <c r="W942" s="134"/>
      <c r="X942" s="134"/>
      <c r="Y942" s="134"/>
      <c r="Z942" s="134"/>
      <c r="AA942" s="134"/>
      <c r="AB942" s="134"/>
      <c r="AC942" s="134"/>
      <c r="AD942" s="134"/>
      <c r="AE942" s="134"/>
      <c r="AF942" s="134"/>
      <c r="AG942" s="134"/>
      <c r="AH942" s="134"/>
      <c r="AI942" s="134"/>
      <c r="AJ942" s="134"/>
      <c r="AK942" s="134"/>
      <c r="AL942" s="134"/>
      <c r="AM942" s="134"/>
      <c r="AN942" s="134"/>
      <c r="AO942" s="134"/>
      <c r="AP942" s="134"/>
      <c r="AQ942" s="134"/>
      <c r="AR942" s="134"/>
    </row>
    <row r="943" ht="12.75" customHeight="1">
      <c r="A943" s="134"/>
      <c r="B943" s="134"/>
      <c r="C943" s="134"/>
      <c r="D943" s="134"/>
      <c r="E943" s="134"/>
      <c r="F943" s="134"/>
      <c r="G943" s="134"/>
      <c r="H943" s="134"/>
      <c r="I943" s="134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4"/>
      <c r="U943" s="134"/>
      <c r="V943" s="134"/>
      <c r="W943" s="134"/>
      <c r="X943" s="134"/>
      <c r="Y943" s="134"/>
      <c r="Z943" s="134"/>
      <c r="AA943" s="134"/>
      <c r="AB943" s="134"/>
      <c r="AC943" s="134"/>
      <c r="AD943" s="134"/>
      <c r="AE943" s="134"/>
      <c r="AF943" s="134"/>
      <c r="AG943" s="134"/>
      <c r="AH943" s="134"/>
      <c r="AI943" s="134"/>
      <c r="AJ943" s="134"/>
      <c r="AK943" s="134"/>
      <c r="AL943" s="134"/>
      <c r="AM943" s="134"/>
      <c r="AN943" s="134"/>
      <c r="AO943" s="134"/>
      <c r="AP943" s="134"/>
      <c r="AQ943" s="134"/>
      <c r="AR943" s="134"/>
    </row>
    <row r="944" ht="12.75" customHeight="1">
      <c r="A944" s="134"/>
      <c r="B944" s="134"/>
      <c r="C944" s="134"/>
      <c r="D944" s="134"/>
      <c r="E944" s="134"/>
      <c r="F944" s="134"/>
      <c r="G944" s="134"/>
      <c r="H944" s="134"/>
      <c r="I944" s="134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4"/>
      <c r="U944" s="134"/>
      <c r="V944" s="134"/>
      <c r="W944" s="134"/>
      <c r="X944" s="134"/>
      <c r="Y944" s="134"/>
      <c r="Z944" s="134"/>
      <c r="AA944" s="134"/>
      <c r="AB944" s="134"/>
      <c r="AC944" s="134"/>
      <c r="AD944" s="134"/>
      <c r="AE944" s="134"/>
      <c r="AF944" s="134"/>
      <c r="AG944" s="134"/>
      <c r="AH944" s="134"/>
      <c r="AI944" s="134"/>
      <c r="AJ944" s="134"/>
      <c r="AK944" s="134"/>
      <c r="AL944" s="134"/>
      <c r="AM944" s="134"/>
      <c r="AN944" s="134"/>
      <c r="AO944" s="134"/>
      <c r="AP944" s="134"/>
      <c r="AQ944" s="134"/>
      <c r="AR944" s="134"/>
    </row>
    <row r="945" ht="12.75" customHeight="1">
      <c r="A945" s="134"/>
      <c r="B945" s="134"/>
      <c r="C945" s="134"/>
      <c r="D945" s="134"/>
      <c r="E945" s="134"/>
      <c r="F945" s="134"/>
      <c r="G945" s="134"/>
      <c r="H945" s="134"/>
      <c r="I945" s="134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4"/>
      <c r="U945" s="134"/>
      <c r="V945" s="134"/>
      <c r="W945" s="134"/>
      <c r="X945" s="134"/>
      <c r="Y945" s="134"/>
      <c r="Z945" s="134"/>
      <c r="AA945" s="134"/>
      <c r="AB945" s="134"/>
      <c r="AC945" s="134"/>
      <c r="AD945" s="134"/>
      <c r="AE945" s="134"/>
      <c r="AF945" s="134"/>
      <c r="AG945" s="134"/>
      <c r="AH945" s="134"/>
      <c r="AI945" s="134"/>
      <c r="AJ945" s="134"/>
      <c r="AK945" s="134"/>
      <c r="AL945" s="134"/>
      <c r="AM945" s="134"/>
      <c r="AN945" s="134"/>
      <c r="AO945" s="134"/>
      <c r="AP945" s="134"/>
      <c r="AQ945" s="134"/>
      <c r="AR945" s="134"/>
    </row>
    <row r="946" ht="12.75" customHeight="1">
      <c r="A946" s="134"/>
      <c r="B946" s="134"/>
      <c r="C946" s="134"/>
      <c r="D946" s="134"/>
      <c r="E946" s="134"/>
      <c r="F946" s="134"/>
      <c r="G946" s="134"/>
      <c r="H946" s="134"/>
      <c r="I946" s="134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4"/>
      <c r="U946" s="134"/>
      <c r="V946" s="134"/>
      <c r="W946" s="134"/>
      <c r="X946" s="134"/>
      <c r="Y946" s="134"/>
      <c r="Z946" s="134"/>
      <c r="AA946" s="134"/>
      <c r="AB946" s="134"/>
      <c r="AC946" s="134"/>
      <c r="AD946" s="134"/>
      <c r="AE946" s="134"/>
      <c r="AF946" s="134"/>
      <c r="AG946" s="134"/>
      <c r="AH946" s="134"/>
      <c r="AI946" s="134"/>
      <c r="AJ946" s="134"/>
      <c r="AK946" s="134"/>
      <c r="AL946" s="134"/>
      <c r="AM946" s="134"/>
      <c r="AN946" s="134"/>
      <c r="AO946" s="134"/>
      <c r="AP946" s="134"/>
      <c r="AQ946" s="134"/>
      <c r="AR946" s="134"/>
    </row>
    <row r="947" ht="12.75" customHeight="1">
      <c r="A947" s="134"/>
      <c r="B947" s="134"/>
      <c r="C947" s="134"/>
      <c r="D947" s="134"/>
      <c r="E947" s="134"/>
      <c r="F947" s="134"/>
      <c r="G947" s="134"/>
      <c r="H947" s="134"/>
      <c r="I947" s="134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4"/>
      <c r="U947" s="134"/>
      <c r="V947" s="134"/>
      <c r="W947" s="134"/>
      <c r="X947" s="134"/>
      <c r="Y947" s="134"/>
      <c r="Z947" s="134"/>
      <c r="AA947" s="134"/>
      <c r="AB947" s="134"/>
      <c r="AC947" s="134"/>
      <c r="AD947" s="134"/>
      <c r="AE947" s="134"/>
      <c r="AF947" s="134"/>
      <c r="AG947" s="134"/>
      <c r="AH947" s="134"/>
      <c r="AI947" s="134"/>
      <c r="AJ947" s="134"/>
      <c r="AK947" s="134"/>
      <c r="AL947" s="134"/>
      <c r="AM947" s="134"/>
      <c r="AN947" s="134"/>
      <c r="AO947" s="134"/>
      <c r="AP947" s="134"/>
      <c r="AQ947" s="134"/>
      <c r="AR947" s="134"/>
    </row>
    <row r="948" ht="12.75" customHeight="1">
      <c r="A948" s="134"/>
      <c r="B948" s="134"/>
      <c r="C948" s="134"/>
      <c r="D948" s="134"/>
      <c r="E948" s="134"/>
      <c r="F948" s="134"/>
      <c r="G948" s="134"/>
      <c r="H948" s="134"/>
      <c r="I948" s="134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4"/>
      <c r="U948" s="134"/>
      <c r="V948" s="134"/>
      <c r="W948" s="134"/>
      <c r="X948" s="134"/>
      <c r="Y948" s="134"/>
      <c r="Z948" s="134"/>
      <c r="AA948" s="134"/>
      <c r="AB948" s="134"/>
      <c r="AC948" s="134"/>
      <c r="AD948" s="134"/>
      <c r="AE948" s="134"/>
      <c r="AF948" s="134"/>
      <c r="AG948" s="134"/>
      <c r="AH948" s="134"/>
      <c r="AI948" s="134"/>
      <c r="AJ948" s="134"/>
      <c r="AK948" s="134"/>
      <c r="AL948" s="134"/>
      <c r="AM948" s="134"/>
      <c r="AN948" s="134"/>
      <c r="AO948" s="134"/>
      <c r="AP948" s="134"/>
      <c r="AQ948" s="134"/>
      <c r="AR948" s="134"/>
    </row>
    <row r="949" ht="12.75" customHeight="1">
      <c r="A949" s="134"/>
      <c r="B949" s="134"/>
      <c r="C949" s="134"/>
      <c r="D949" s="134"/>
      <c r="E949" s="134"/>
      <c r="F949" s="134"/>
      <c r="G949" s="134"/>
      <c r="H949" s="134"/>
      <c r="I949" s="134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4"/>
      <c r="U949" s="134"/>
      <c r="V949" s="134"/>
      <c r="W949" s="134"/>
      <c r="X949" s="134"/>
      <c r="Y949" s="134"/>
      <c r="Z949" s="134"/>
      <c r="AA949" s="134"/>
      <c r="AB949" s="134"/>
      <c r="AC949" s="134"/>
      <c r="AD949" s="134"/>
      <c r="AE949" s="134"/>
      <c r="AF949" s="134"/>
      <c r="AG949" s="134"/>
      <c r="AH949" s="134"/>
      <c r="AI949" s="134"/>
      <c r="AJ949" s="134"/>
      <c r="AK949" s="134"/>
      <c r="AL949" s="134"/>
      <c r="AM949" s="134"/>
      <c r="AN949" s="134"/>
      <c r="AO949" s="134"/>
      <c r="AP949" s="134"/>
      <c r="AQ949" s="134"/>
      <c r="AR949" s="134"/>
    </row>
    <row r="950" ht="12.75" customHeight="1">
      <c r="A950" s="134"/>
      <c r="B950" s="134"/>
      <c r="C950" s="134"/>
      <c r="D950" s="134"/>
      <c r="E950" s="134"/>
      <c r="F950" s="134"/>
      <c r="G950" s="134"/>
      <c r="H950" s="134"/>
      <c r="I950" s="134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4"/>
      <c r="U950" s="134"/>
      <c r="V950" s="134"/>
      <c r="W950" s="134"/>
      <c r="X950" s="134"/>
      <c r="Y950" s="134"/>
      <c r="Z950" s="134"/>
      <c r="AA950" s="134"/>
      <c r="AB950" s="134"/>
      <c r="AC950" s="134"/>
      <c r="AD950" s="134"/>
      <c r="AE950" s="134"/>
      <c r="AF950" s="134"/>
      <c r="AG950" s="134"/>
      <c r="AH950" s="134"/>
      <c r="AI950" s="134"/>
      <c r="AJ950" s="134"/>
      <c r="AK950" s="134"/>
      <c r="AL950" s="134"/>
      <c r="AM950" s="134"/>
      <c r="AN950" s="134"/>
      <c r="AO950" s="134"/>
      <c r="AP950" s="134"/>
      <c r="AQ950" s="134"/>
      <c r="AR950" s="134"/>
    </row>
    <row r="951" ht="12.75" customHeight="1">
      <c r="A951" s="134"/>
      <c r="B951" s="134"/>
      <c r="C951" s="134"/>
      <c r="D951" s="134"/>
      <c r="E951" s="134"/>
      <c r="F951" s="134"/>
      <c r="G951" s="134"/>
      <c r="H951" s="134"/>
      <c r="I951" s="134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4"/>
      <c r="U951" s="134"/>
      <c r="V951" s="134"/>
      <c r="W951" s="134"/>
      <c r="X951" s="134"/>
      <c r="Y951" s="134"/>
      <c r="Z951" s="134"/>
      <c r="AA951" s="134"/>
      <c r="AB951" s="134"/>
      <c r="AC951" s="134"/>
      <c r="AD951" s="134"/>
      <c r="AE951" s="134"/>
      <c r="AF951" s="134"/>
      <c r="AG951" s="134"/>
      <c r="AH951" s="134"/>
      <c r="AI951" s="134"/>
      <c r="AJ951" s="134"/>
      <c r="AK951" s="134"/>
      <c r="AL951" s="134"/>
      <c r="AM951" s="134"/>
      <c r="AN951" s="134"/>
      <c r="AO951" s="134"/>
      <c r="AP951" s="134"/>
      <c r="AQ951" s="134"/>
      <c r="AR951" s="134"/>
    </row>
    <row r="952" ht="12.75" customHeight="1">
      <c r="A952" s="134"/>
      <c r="B952" s="134"/>
      <c r="C952" s="134"/>
      <c r="D952" s="134"/>
      <c r="E952" s="134"/>
      <c r="F952" s="134"/>
      <c r="G952" s="134"/>
      <c r="H952" s="134"/>
      <c r="I952" s="134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4"/>
      <c r="U952" s="134"/>
      <c r="V952" s="134"/>
      <c r="W952" s="134"/>
      <c r="X952" s="134"/>
      <c r="Y952" s="134"/>
      <c r="Z952" s="134"/>
      <c r="AA952" s="134"/>
      <c r="AB952" s="134"/>
      <c r="AC952" s="134"/>
      <c r="AD952" s="134"/>
      <c r="AE952" s="134"/>
      <c r="AF952" s="134"/>
      <c r="AG952" s="134"/>
      <c r="AH952" s="134"/>
      <c r="AI952" s="134"/>
      <c r="AJ952" s="134"/>
      <c r="AK952" s="134"/>
      <c r="AL952" s="134"/>
      <c r="AM952" s="134"/>
      <c r="AN952" s="134"/>
      <c r="AO952" s="134"/>
      <c r="AP952" s="134"/>
      <c r="AQ952" s="134"/>
      <c r="AR952" s="134"/>
    </row>
    <row r="953" ht="12.75" customHeight="1">
      <c r="A953" s="134"/>
      <c r="B953" s="134"/>
      <c r="C953" s="134"/>
      <c r="D953" s="134"/>
      <c r="E953" s="134"/>
      <c r="F953" s="134"/>
      <c r="G953" s="134"/>
      <c r="H953" s="134"/>
      <c r="I953" s="134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4"/>
      <c r="U953" s="134"/>
      <c r="V953" s="134"/>
      <c r="W953" s="134"/>
      <c r="X953" s="134"/>
      <c r="Y953" s="134"/>
      <c r="Z953" s="134"/>
      <c r="AA953" s="134"/>
      <c r="AB953" s="134"/>
      <c r="AC953" s="134"/>
      <c r="AD953" s="134"/>
      <c r="AE953" s="134"/>
      <c r="AF953" s="134"/>
      <c r="AG953" s="134"/>
      <c r="AH953" s="134"/>
      <c r="AI953" s="134"/>
      <c r="AJ953" s="134"/>
      <c r="AK953" s="134"/>
      <c r="AL953" s="134"/>
      <c r="AM953" s="134"/>
      <c r="AN953" s="134"/>
      <c r="AO953" s="134"/>
      <c r="AP953" s="134"/>
      <c r="AQ953" s="134"/>
      <c r="AR953" s="134"/>
    </row>
    <row r="954" ht="12.75" customHeight="1">
      <c r="A954" s="134"/>
      <c r="B954" s="134"/>
      <c r="C954" s="134"/>
      <c r="D954" s="134"/>
      <c r="E954" s="134"/>
      <c r="F954" s="134"/>
      <c r="G954" s="134"/>
      <c r="H954" s="134"/>
      <c r="I954" s="134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4"/>
      <c r="U954" s="134"/>
      <c r="V954" s="134"/>
      <c r="W954" s="134"/>
      <c r="X954" s="134"/>
      <c r="Y954" s="134"/>
      <c r="Z954" s="134"/>
      <c r="AA954" s="134"/>
      <c r="AB954" s="134"/>
      <c r="AC954" s="134"/>
      <c r="AD954" s="134"/>
      <c r="AE954" s="134"/>
      <c r="AF954" s="134"/>
      <c r="AG954" s="134"/>
      <c r="AH954" s="134"/>
      <c r="AI954" s="134"/>
      <c r="AJ954" s="134"/>
      <c r="AK954" s="134"/>
      <c r="AL954" s="134"/>
      <c r="AM954" s="134"/>
      <c r="AN954" s="134"/>
      <c r="AO954" s="134"/>
      <c r="AP954" s="134"/>
      <c r="AQ954" s="134"/>
      <c r="AR954" s="134"/>
    </row>
    <row r="955" ht="12.75" customHeight="1">
      <c r="A955" s="134"/>
      <c r="B955" s="134"/>
      <c r="C955" s="134"/>
      <c r="D955" s="134"/>
      <c r="E955" s="134"/>
      <c r="F955" s="134"/>
      <c r="G955" s="134"/>
      <c r="H955" s="134"/>
      <c r="I955" s="134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4"/>
      <c r="U955" s="134"/>
      <c r="V955" s="134"/>
      <c r="W955" s="134"/>
      <c r="X955" s="134"/>
      <c r="Y955" s="134"/>
      <c r="Z955" s="134"/>
      <c r="AA955" s="134"/>
      <c r="AB955" s="134"/>
      <c r="AC955" s="134"/>
      <c r="AD955" s="134"/>
      <c r="AE955" s="134"/>
      <c r="AF955" s="134"/>
      <c r="AG955" s="134"/>
      <c r="AH955" s="134"/>
      <c r="AI955" s="134"/>
      <c r="AJ955" s="134"/>
      <c r="AK955" s="134"/>
      <c r="AL955" s="134"/>
      <c r="AM955" s="134"/>
      <c r="AN955" s="134"/>
      <c r="AO955" s="134"/>
      <c r="AP955" s="134"/>
      <c r="AQ955" s="134"/>
      <c r="AR955" s="134"/>
    </row>
    <row r="956" ht="12.75" customHeight="1">
      <c r="A956" s="134"/>
      <c r="B956" s="134"/>
      <c r="C956" s="134"/>
      <c r="D956" s="134"/>
      <c r="E956" s="134"/>
      <c r="F956" s="134"/>
      <c r="G956" s="134"/>
      <c r="H956" s="134"/>
      <c r="I956" s="134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4"/>
      <c r="U956" s="134"/>
      <c r="V956" s="134"/>
      <c r="W956" s="134"/>
      <c r="X956" s="134"/>
      <c r="Y956" s="134"/>
      <c r="Z956" s="134"/>
      <c r="AA956" s="134"/>
      <c r="AB956" s="134"/>
      <c r="AC956" s="134"/>
      <c r="AD956" s="134"/>
      <c r="AE956" s="134"/>
      <c r="AF956" s="134"/>
      <c r="AG956" s="134"/>
      <c r="AH956" s="134"/>
      <c r="AI956" s="134"/>
      <c r="AJ956" s="134"/>
      <c r="AK956" s="134"/>
      <c r="AL956" s="134"/>
      <c r="AM956" s="134"/>
      <c r="AN956" s="134"/>
      <c r="AO956" s="134"/>
      <c r="AP956" s="134"/>
      <c r="AQ956" s="134"/>
      <c r="AR956" s="134"/>
    </row>
    <row r="957" ht="12.75" customHeight="1">
      <c r="A957" s="134"/>
      <c r="B957" s="134"/>
      <c r="C957" s="134"/>
      <c r="D957" s="134"/>
      <c r="E957" s="134"/>
      <c r="F957" s="134"/>
      <c r="G957" s="134"/>
      <c r="H957" s="134"/>
      <c r="I957" s="134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4"/>
      <c r="U957" s="134"/>
      <c r="V957" s="134"/>
      <c r="W957" s="134"/>
      <c r="X957" s="134"/>
      <c r="Y957" s="134"/>
      <c r="Z957" s="134"/>
      <c r="AA957" s="134"/>
      <c r="AB957" s="134"/>
      <c r="AC957" s="134"/>
      <c r="AD957" s="134"/>
      <c r="AE957" s="134"/>
      <c r="AF957" s="134"/>
      <c r="AG957" s="134"/>
      <c r="AH957" s="134"/>
      <c r="AI957" s="134"/>
      <c r="AJ957" s="134"/>
      <c r="AK957" s="134"/>
      <c r="AL957" s="134"/>
      <c r="AM957" s="134"/>
      <c r="AN957" s="134"/>
      <c r="AO957" s="134"/>
      <c r="AP957" s="134"/>
      <c r="AQ957" s="134"/>
      <c r="AR957" s="134"/>
    </row>
    <row r="958" ht="12.75" customHeight="1">
      <c r="A958" s="134"/>
      <c r="B958" s="134"/>
      <c r="C958" s="134"/>
      <c r="D958" s="134"/>
      <c r="E958" s="134"/>
      <c r="F958" s="134"/>
      <c r="G958" s="134"/>
      <c r="H958" s="134"/>
      <c r="I958" s="134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4"/>
      <c r="U958" s="134"/>
      <c r="V958" s="134"/>
      <c r="W958" s="134"/>
      <c r="X958" s="134"/>
      <c r="Y958" s="134"/>
      <c r="Z958" s="134"/>
      <c r="AA958" s="134"/>
      <c r="AB958" s="134"/>
      <c r="AC958" s="134"/>
      <c r="AD958" s="134"/>
      <c r="AE958" s="134"/>
      <c r="AF958" s="134"/>
      <c r="AG958" s="134"/>
      <c r="AH958" s="134"/>
      <c r="AI958" s="134"/>
      <c r="AJ958" s="134"/>
      <c r="AK958" s="134"/>
      <c r="AL958" s="134"/>
      <c r="AM958" s="134"/>
      <c r="AN958" s="134"/>
      <c r="AO958" s="134"/>
      <c r="AP958" s="134"/>
      <c r="AQ958" s="134"/>
      <c r="AR958" s="134"/>
    </row>
    <row r="959" ht="12.75" customHeight="1">
      <c r="A959" s="134"/>
      <c r="B959" s="134"/>
      <c r="C959" s="134"/>
      <c r="D959" s="134"/>
      <c r="E959" s="134"/>
      <c r="F959" s="134"/>
      <c r="G959" s="134"/>
      <c r="H959" s="134"/>
      <c r="I959" s="134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4"/>
      <c r="U959" s="134"/>
      <c r="V959" s="134"/>
      <c r="W959" s="134"/>
      <c r="X959" s="134"/>
      <c r="Y959" s="134"/>
      <c r="Z959" s="134"/>
      <c r="AA959" s="134"/>
      <c r="AB959" s="134"/>
      <c r="AC959" s="134"/>
      <c r="AD959" s="134"/>
      <c r="AE959" s="134"/>
      <c r="AF959" s="134"/>
      <c r="AG959" s="134"/>
      <c r="AH959" s="134"/>
      <c r="AI959" s="134"/>
      <c r="AJ959" s="134"/>
      <c r="AK959" s="134"/>
      <c r="AL959" s="134"/>
      <c r="AM959" s="134"/>
      <c r="AN959" s="134"/>
      <c r="AO959" s="134"/>
      <c r="AP959" s="134"/>
      <c r="AQ959" s="134"/>
      <c r="AR959" s="134"/>
    </row>
    <row r="960" ht="12.75" customHeight="1">
      <c r="A960" s="134"/>
      <c r="B960" s="134"/>
      <c r="C960" s="134"/>
      <c r="D960" s="134"/>
      <c r="E960" s="134"/>
      <c r="F960" s="134"/>
      <c r="G960" s="134"/>
      <c r="H960" s="134"/>
      <c r="I960" s="134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4"/>
      <c r="U960" s="134"/>
      <c r="V960" s="134"/>
      <c r="W960" s="134"/>
      <c r="X960" s="134"/>
      <c r="Y960" s="134"/>
      <c r="Z960" s="134"/>
      <c r="AA960" s="134"/>
      <c r="AB960" s="134"/>
      <c r="AC960" s="134"/>
      <c r="AD960" s="134"/>
      <c r="AE960" s="134"/>
      <c r="AF960" s="134"/>
      <c r="AG960" s="134"/>
      <c r="AH960" s="134"/>
      <c r="AI960" s="134"/>
      <c r="AJ960" s="134"/>
      <c r="AK960" s="134"/>
      <c r="AL960" s="134"/>
      <c r="AM960" s="134"/>
      <c r="AN960" s="134"/>
      <c r="AO960" s="134"/>
      <c r="AP960" s="134"/>
      <c r="AQ960" s="134"/>
      <c r="AR960" s="134"/>
    </row>
    <row r="961" ht="12.75" customHeight="1">
      <c r="A961" s="134"/>
      <c r="B961" s="134"/>
      <c r="C961" s="134"/>
      <c r="D961" s="134"/>
      <c r="E961" s="134"/>
      <c r="F961" s="134"/>
      <c r="G961" s="134"/>
      <c r="H961" s="134"/>
      <c r="I961" s="134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4"/>
      <c r="U961" s="134"/>
      <c r="V961" s="134"/>
      <c r="W961" s="134"/>
      <c r="X961" s="134"/>
      <c r="Y961" s="134"/>
      <c r="Z961" s="134"/>
      <c r="AA961" s="134"/>
      <c r="AB961" s="134"/>
      <c r="AC961" s="134"/>
      <c r="AD961" s="134"/>
      <c r="AE961" s="134"/>
      <c r="AF961" s="134"/>
      <c r="AG961" s="134"/>
      <c r="AH961" s="134"/>
      <c r="AI961" s="134"/>
      <c r="AJ961" s="134"/>
      <c r="AK961" s="134"/>
      <c r="AL961" s="134"/>
      <c r="AM961" s="134"/>
      <c r="AN961" s="134"/>
      <c r="AO961" s="134"/>
      <c r="AP961" s="134"/>
      <c r="AQ961" s="134"/>
      <c r="AR961" s="134"/>
    </row>
    <row r="962" ht="12.75" customHeight="1">
      <c r="A962" s="134"/>
      <c r="B962" s="134"/>
      <c r="C962" s="134"/>
      <c r="D962" s="134"/>
      <c r="E962" s="134"/>
      <c r="F962" s="134"/>
      <c r="G962" s="134"/>
      <c r="H962" s="134"/>
      <c r="I962" s="134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4"/>
      <c r="U962" s="134"/>
      <c r="V962" s="134"/>
      <c r="W962" s="134"/>
      <c r="X962" s="134"/>
      <c r="Y962" s="134"/>
      <c r="Z962" s="134"/>
      <c r="AA962" s="134"/>
      <c r="AB962" s="134"/>
      <c r="AC962" s="134"/>
      <c r="AD962" s="134"/>
      <c r="AE962" s="134"/>
      <c r="AF962" s="134"/>
      <c r="AG962" s="134"/>
      <c r="AH962" s="134"/>
      <c r="AI962" s="134"/>
      <c r="AJ962" s="134"/>
      <c r="AK962" s="134"/>
      <c r="AL962" s="134"/>
      <c r="AM962" s="134"/>
      <c r="AN962" s="134"/>
      <c r="AO962" s="134"/>
      <c r="AP962" s="134"/>
      <c r="AQ962" s="134"/>
      <c r="AR962" s="134"/>
    </row>
    <row r="963" ht="12.75" customHeight="1">
      <c r="A963" s="134"/>
      <c r="B963" s="134"/>
      <c r="C963" s="134"/>
      <c r="D963" s="134"/>
      <c r="E963" s="134"/>
      <c r="F963" s="134"/>
      <c r="G963" s="134"/>
      <c r="H963" s="134"/>
      <c r="I963" s="134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4"/>
      <c r="U963" s="134"/>
      <c r="V963" s="134"/>
      <c r="W963" s="134"/>
      <c r="X963" s="134"/>
      <c r="Y963" s="134"/>
      <c r="Z963" s="134"/>
      <c r="AA963" s="134"/>
      <c r="AB963" s="134"/>
      <c r="AC963" s="134"/>
      <c r="AD963" s="134"/>
      <c r="AE963" s="134"/>
      <c r="AF963" s="134"/>
      <c r="AG963" s="134"/>
      <c r="AH963" s="134"/>
      <c r="AI963" s="134"/>
      <c r="AJ963" s="134"/>
      <c r="AK963" s="134"/>
      <c r="AL963" s="134"/>
      <c r="AM963" s="134"/>
      <c r="AN963" s="134"/>
      <c r="AO963" s="134"/>
      <c r="AP963" s="134"/>
      <c r="AQ963" s="134"/>
      <c r="AR963" s="134"/>
    </row>
    <row r="964" ht="12.75" customHeight="1">
      <c r="A964" s="134"/>
      <c r="B964" s="134"/>
      <c r="C964" s="134"/>
      <c r="D964" s="134"/>
      <c r="E964" s="134"/>
      <c r="F964" s="134"/>
      <c r="G964" s="134"/>
      <c r="H964" s="134"/>
      <c r="I964" s="134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4"/>
      <c r="U964" s="134"/>
      <c r="V964" s="134"/>
      <c r="W964" s="134"/>
      <c r="X964" s="134"/>
      <c r="Y964" s="134"/>
      <c r="Z964" s="134"/>
      <c r="AA964" s="134"/>
      <c r="AB964" s="134"/>
      <c r="AC964" s="134"/>
      <c r="AD964" s="134"/>
      <c r="AE964" s="134"/>
      <c r="AF964" s="134"/>
      <c r="AG964" s="134"/>
      <c r="AH964" s="134"/>
      <c r="AI964" s="134"/>
      <c r="AJ964" s="134"/>
      <c r="AK964" s="134"/>
      <c r="AL964" s="134"/>
      <c r="AM964" s="134"/>
      <c r="AN964" s="134"/>
      <c r="AO964" s="134"/>
      <c r="AP964" s="134"/>
      <c r="AQ964" s="134"/>
      <c r="AR964" s="134"/>
    </row>
    <row r="965" ht="12.75" customHeight="1">
      <c r="A965" s="134"/>
      <c r="B965" s="134"/>
      <c r="C965" s="134"/>
      <c r="D965" s="134"/>
      <c r="E965" s="134"/>
      <c r="F965" s="134"/>
      <c r="G965" s="134"/>
      <c r="H965" s="134"/>
      <c r="I965" s="134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4"/>
      <c r="U965" s="134"/>
      <c r="V965" s="134"/>
      <c r="W965" s="134"/>
      <c r="X965" s="134"/>
      <c r="Y965" s="134"/>
      <c r="Z965" s="134"/>
      <c r="AA965" s="134"/>
      <c r="AB965" s="134"/>
      <c r="AC965" s="134"/>
      <c r="AD965" s="134"/>
      <c r="AE965" s="134"/>
      <c r="AF965" s="134"/>
      <c r="AG965" s="134"/>
      <c r="AH965" s="134"/>
      <c r="AI965" s="134"/>
      <c r="AJ965" s="134"/>
      <c r="AK965" s="134"/>
      <c r="AL965" s="134"/>
      <c r="AM965" s="134"/>
      <c r="AN965" s="134"/>
      <c r="AO965" s="134"/>
      <c r="AP965" s="134"/>
      <c r="AQ965" s="134"/>
      <c r="AR965" s="134"/>
    </row>
    <row r="966" ht="12.75" customHeight="1">
      <c r="A966" s="134"/>
      <c r="B966" s="134"/>
      <c r="C966" s="134"/>
      <c r="D966" s="134"/>
      <c r="E966" s="134"/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4"/>
      <c r="U966" s="134"/>
      <c r="V966" s="134"/>
      <c r="W966" s="134"/>
      <c r="X966" s="134"/>
      <c r="Y966" s="134"/>
      <c r="Z966" s="134"/>
      <c r="AA966" s="134"/>
      <c r="AB966" s="134"/>
      <c r="AC966" s="134"/>
      <c r="AD966" s="134"/>
      <c r="AE966" s="134"/>
      <c r="AF966" s="134"/>
      <c r="AG966" s="134"/>
      <c r="AH966" s="134"/>
      <c r="AI966" s="134"/>
      <c r="AJ966" s="134"/>
      <c r="AK966" s="134"/>
      <c r="AL966" s="134"/>
      <c r="AM966" s="134"/>
      <c r="AN966" s="134"/>
      <c r="AO966" s="134"/>
      <c r="AP966" s="134"/>
      <c r="AQ966" s="134"/>
      <c r="AR966" s="134"/>
    </row>
    <row r="967" ht="12.75" customHeight="1">
      <c r="A967" s="134"/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4"/>
      <c r="U967" s="134"/>
      <c r="V967" s="134"/>
      <c r="W967" s="134"/>
      <c r="X967" s="134"/>
      <c r="Y967" s="134"/>
      <c r="Z967" s="134"/>
      <c r="AA967" s="134"/>
      <c r="AB967" s="134"/>
      <c r="AC967" s="134"/>
      <c r="AD967" s="134"/>
      <c r="AE967" s="134"/>
      <c r="AF967" s="134"/>
      <c r="AG967" s="134"/>
      <c r="AH967" s="134"/>
      <c r="AI967" s="134"/>
      <c r="AJ967" s="134"/>
      <c r="AK967" s="134"/>
      <c r="AL967" s="134"/>
      <c r="AM967" s="134"/>
      <c r="AN967" s="134"/>
      <c r="AO967" s="134"/>
      <c r="AP967" s="134"/>
      <c r="AQ967" s="134"/>
      <c r="AR967" s="134"/>
    </row>
    <row r="968" ht="12.75" customHeight="1">
      <c r="A968" s="134"/>
      <c r="B968" s="134"/>
      <c r="C968" s="134"/>
      <c r="D968" s="134"/>
      <c r="E968" s="134"/>
      <c r="F968" s="134"/>
      <c r="G968" s="134"/>
      <c r="H968" s="134"/>
      <c r="I968" s="134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4"/>
      <c r="U968" s="134"/>
      <c r="V968" s="134"/>
      <c r="W968" s="134"/>
      <c r="X968" s="134"/>
      <c r="Y968" s="134"/>
      <c r="Z968" s="134"/>
      <c r="AA968" s="134"/>
      <c r="AB968" s="134"/>
      <c r="AC968" s="134"/>
      <c r="AD968" s="134"/>
      <c r="AE968" s="134"/>
      <c r="AF968" s="134"/>
      <c r="AG968" s="134"/>
      <c r="AH968" s="134"/>
      <c r="AI968" s="134"/>
      <c r="AJ968" s="134"/>
      <c r="AK968" s="134"/>
      <c r="AL968" s="134"/>
      <c r="AM968" s="134"/>
      <c r="AN968" s="134"/>
      <c r="AO968" s="134"/>
      <c r="AP968" s="134"/>
      <c r="AQ968" s="134"/>
      <c r="AR968" s="134"/>
    </row>
    <row r="969" ht="12.75" customHeight="1">
      <c r="A969" s="134"/>
      <c r="B969" s="134"/>
      <c r="C969" s="134"/>
      <c r="D969" s="134"/>
      <c r="E969" s="134"/>
      <c r="F969" s="134"/>
      <c r="G969" s="134"/>
      <c r="H969" s="134"/>
      <c r="I969" s="134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4"/>
      <c r="U969" s="134"/>
      <c r="V969" s="134"/>
      <c r="W969" s="134"/>
      <c r="X969" s="134"/>
      <c r="Y969" s="134"/>
      <c r="Z969" s="134"/>
      <c r="AA969" s="134"/>
      <c r="AB969" s="134"/>
      <c r="AC969" s="134"/>
      <c r="AD969" s="134"/>
      <c r="AE969" s="134"/>
      <c r="AF969" s="134"/>
      <c r="AG969" s="134"/>
      <c r="AH969" s="134"/>
      <c r="AI969" s="134"/>
      <c r="AJ969" s="134"/>
      <c r="AK969" s="134"/>
      <c r="AL969" s="134"/>
      <c r="AM969" s="134"/>
      <c r="AN969" s="134"/>
      <c r="AO969" s="134"/>
      <c r="AP969" s="134"/>
      <c r="AQ969" s="134"/>
      <c r="AR969" s="134"/>
    </row>
    <row r="970" ht="12.75" customHeight="1">
      <c r="A970" s="134"/>
      <c r="B970" s="134"/>
      <c r="C970" s="134"/>
      <c r="D970" s="134"/>
      <c r="E970" s="134"/>
      <c r="F970" s="134"/>
      <c r="G970" s="134"/>
      <c r="H970" s="134"/>
      <c r="I970" s="134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4"/>
      <c r="U970" s="134"/>
      <c r="V970" s="134"/>
      <c r="W970" s="134"/>
      <c r="X970" s="134"/>
      <c r="Y970" s="134"/>
      <c r="Z970" s="134"/>
      <c r="AA970" s="134"/>
      <c r="AB970" s="134"/>
      <c r="AC970" s="134"/>
      <c r="AD970" s="134"/>
      <c r="AE970" s="134"/>
      <c r="AF970" s="134"/>
      <c r="AG970" s="134"/>
      <c r="AH970" s="134"/>
      <c r="AI970" s="134"/>
      <c r="AJ970" s="134"/>
      <c r="AK970" s="134"/>
      <c r="AL970" s="134"/>
      <c r="AM970" s="134"/>
      <c r="AN970" s="134"/>
      <c r="AO970" s="134"/>
      <c r="AP970" s="134"/>
      <c r="AQ970" s="134"/>
      <c r="AR970" s="134"/>
    </row>
    <row r="971" ht="12.75" customHeight="1">
      <c r="A971" s="134"/>
      <c r="B971" s="134"/>
      <c r="C971" s="134"/>
      <c r="D971" s="134"/>
      <c r="E971" s="134"/>
      <c r="F971" s="134"/>
      <c r="G971" s="134"/>
      <c r="H971" s="134"/>
      <c r="I971" s="134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4"/>
      <c r="U971" s="134"/>
      <c r="V971" s="134"/>
      <c r="W971" s="134"/>
      <c r="X971" s="134"/>
      <c r="Y971" s="134"/>
      <c r="Z971" s="134"/>
      <c r="AA971" s="134"/>
      <c r="AB971" s="134"/>
      <c r="AC971" s="134"/>
      <c r="AD971" s="134"/>
      <c r="AE971" s="134"/>
      <c r="AF971" s="134"/>
      <c r="AG971" s="134"/>
      <c r="AH971" s="134"/>
      <c r="AI971" s="134"/>
      <c r="AJ971" s="134"/>
      <c r="AK971" s="134"/>
      <c r="AL971" s="134"/>
      <c r="AM971" s="134"/>
      <c r="AN971" s="134"/>
      <c r="AO971" s="134"/>
      <c r="AP971" s="134"/>
      <c r="AQ971" s="134"/>
      <c r="AR971" s="134"/>
    </row>
    <row r="972" ht="12.75" customHeight="1">
      <c r="A972" s="134"/>
      <c r="B972" s="134"/>
      <c r="C972" s="134"/>
      <c r="D972" s="134"/>
      <c r="E972" s="134"/>
      <c r="F972" s="134"/>
      <c r="G972" s="134"/>
      <c r="H972" s="134"/>
      <c r="I972" s="134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4"/>
      <c r="U972" s="134"/>
      <c r="V972" s="134"/>
      <c r="W972" s="134"/>
      <c r="X972" s="134"/>
      <c r="Y972" s="134"/>
      <c r="Z972" s="134"/>
      <c r="AA972" s="134"/>
      <c r="AB972" s="134"/>
      <c r="AC972" s="134"/>
      <c r="AD972" s="134"/>
      <c r="AE972" s="134"/>
      <c r="AF972" s="134"/>
      <c r="AG972" s="134"/>
      <c r="AH972" s="134"/>
      <c r="AI972" s="134"/>
      <c r="AJ972" s="134"/>
      <c r="AK972" s="134"/>
      <c r="AL972" s="134"/>
      <c r="AM972" s="134"/>
      <c r="AN972" s="134"/>
      <c r="AO972" s="134"/>
      <c r="AP972" s="134"/>
      <c r="AQ972" s="134"/>
      <c r="AR972" s="134"/>
    </row>
    <row r="973" ht="12.75" customHeight="1">
      <c r="A973" s="134"/>
      <c r="B973" s="134"/>
      <c r="C973" s="134"/>
      <c r="D973" s="134"/>
      <c r="E973" s="134"/>
      <c r="F973" s="134"/>
      <c r="G973" s="134"/>
      <c r="H973" s="134"/>
      <c r="I973" s="134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4"/>
      <c r="U973" s="134"/>
      <c r="V973" s="134"/>
      <c r="W973" s="134"/>
      <c r="X973" s="134"/>
      <c r="Y973" s="134"/>
      <c r="Z973" s="134"/>
      <c r="AA973" s="134"/>
      <c r="AB973" s="134"/>
      <c r="AC973" s="134"/>
      <c r="AD973" s="134"/>
      <c r="AE973" s="134"/>
      <c r="AF973" s="134"/>
      <c r="AG973" s="134"/>
      <c r="AH973" s="134"/>
      <c r="AI973" s="134"/>
      <c r="AJ973" s="134"/>
      <c r="AK973" s="134"/>
      <c r="AL973" s="134"/>
      <c r="AM973" s="134"/>
      <c r="AN973" s="134"/>
      <c r="AO973" s="134"/>
      <c r="AP973" s="134"/>
      <c r="AQ973" s="134"/>
      <c r="AR973" s="134"/>
    </row>
    <row r="974" ht="12.75" customHeight="1">
      <c r="A974" s="134"/>
      <c r="B974" s="134"/>
      <c r="C974" s="134"/>
      <c r="D974" s="134"/>
      <c r="E974" s="134"/>
      <c r="F974" s="134"/>
      <c r="G974" s="134"/>
      <c r="H974" s="134"/>
      <c r="I974" s="134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4"/>
      <c r="U974" s="134"/>
      <c r="V974" s="134"/>
      <c r="W974" s="134"/>
      <c r="X974" s="134"/>
      <c r="Y974" s="134"/>
      <c r="Z974" s="134"/>
      <c r="AA974" s="134"/>
      <c r="AB974" s="134"/>
      <c r="AC974" s="134"/>
      <c r="AD974" s="134"/>
      <c r="AE974" s="134"/>
      <c r="AF974" s="134"/>
      <c r="AG974" s="134"/>
      <c r="AH974" s="134"/>
      <c r="AI974" s="134"/>
      <c r="AJ974" s="134"/>
      <c r="AK974" s="134"/>
      <c r="AL974" s="134"/>
      <c r="AM974" s="134"/>
      <c r="AN974" s="134"/>
      <c r="AO974" s="134"/>
      <c r="AP974" s="134"/>
      <c r="AQ974" s="134"/>
      <c r="AR974" s="134"/>
    </row>
    <row r="975" ht="12.75" customHeight="1">
      <c r="A975" s="134"/>
      <c r="B975" s="134"/>
      <c r="C975" s="134"/>
      <c r="D975" s="134"/>
      <c r="E975" s="134"/>
      <c r="F975" s="134"/>
      <c r="G975" s="134"/>
      <c r="H975" s="134"/>
      <c r="I975" s="134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4"/>
      <c r="U975" s="134"/>
      <c r="V975" s="134"/>
      <c r="W975" s="134"/>
      <c r="X975" s="134"/>
      <c r="Y975" s="134"/>
      <c r="Z975" s="134"/>
      <c r="AA975" s="134"/>
      <c r="AB975" s="134"/>
      <c r="AC975" s="134"/>
      <c r="AD975" s="134"/>
      <c r="AE975" s="134"/>
      <c r="AF975" s="134"/>
      <c r="AG975" s="134"/>
      <c r="AH975" s="134"/>
      <c r="AI975" s="134"/>
      <c r="AJ975" s="134"/>
      <c r="AK975" s="134"/>
      <c r="AL975" s="134"/>
      <c r="AM975" s="134"/>
      <c r="AN975" s="134"/>
      <c r="AO975" s="134"/>
      <c r="AP975" s="134"/>
      <c r="AQ975" s="134"/>
      <c r="AR975" s="134"/>
    </row>
    <row r="976" ht="12.75" customHeight="1">
      <c r="A976" s="134"/>
      <c r="B976" s="134"/>
      <c r="C976" s="134"/>
      <c r="D976" s="134"/>
      <c r="E976" s="134"/>
      <c r="F976" s="134"/>
      <c r="G976" s="134"/>
      <c r="H976" s="134"/>
      <c r="I976" s="134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4"/>
      <c r="U976" s="134"/>
      <c r="V976" s="134"/>
      <c r="W976" s="134"/>
      <c r="X976" s="134"/>
      <c r="Y976" s="134"/>
      <c r="Z976" s="134"/>
      <c r="AA976" s="134"/>
      <c r="AB976" s="134"/>
      <c r="AC976" s="134"/>
      <c r="AD976" s="134"/>
      <c r="AE976" s="134"/>
      <c r="AF976" s="134"/>
      <c r="AG976" s="134"/>
      <c r="AH976" s="134"/>
      <c r="AI976" s="134"/>
      <c r="AJ976" s="134"/>
      <c r="AK976" s="134"/>
      <c r="AL976" s="134"/>
      <c r="AM976" s="134"/>
      <c r="AN976" s="134"/>
      <c r="AO976" s="134"/>
      <c r="AP976" s="134"/>
      <c r="AQ976" s="134"/>
      <c r="AR976" s="134"/>
    </row>
    <row r="977" ht="12.75" customHeight="1">
      <c r="A977" s="134"/>
      <c r="B977" s="134"/>
      <c r="C977" s="134"/>
      <c r="D977" s="134"/>
      <c r="E977" s="134"/>
      <c r="F977" s="134"/>
      <c r="G977" s="134"/>
      <c r="H977" s="134"/>
      <c r="I977" s="134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4"/>
      <c r="U977" s="134"/>
      <c r="V977" s="134"/>
      <c r="W977" s="134"/>
      <c r="X977" s="134"/>
      <c r="Y977" s="134"/>
      <c r="Z977" s="134"/>
      <c r="AA977" s="134"/>
      <c r="AB977" s="134"/>
      <c r="AC977" s="134"/>
      <c r="AD977" s="134"/>
      <c r="AE977" s="134"/>
      <c r="AF977" s="134"/>
      <c r="AG977" s="134"/>
      <c r="AH977" s="134"/>
      <c r="AI977" s="134"/>
      <c r="AJ977" s="134"/>
      <c r="AK977" s="134"/>
      <c r="AL977" s="134"/>
      <c r="AM977" s="134"/>
      <c r="AN977" s="134"/>
      <c r="AO977" s="134"/>
      <c r="AP977" s="134"/>
      <c r="AQ977" s="134"/>
      <c r="AR977" s="134"/>
    </row>
    <row r="978" ht="12.75" customHeight="1">
      <c r="A978" s="134"/>
      <c r="B978" s="134"/>
      <c r="C978" s="134"/>
      <c r="D978" s="134"/>
      <c r="E978" s="134"/>
      <c r="F978" s="134"/>
      <c r="G978" s="134"/>
      <c r="H978" s="134"/>
      <c r="I978" s="134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4"/>
      <c r="U978" s="134"/>
      <c r="V978" s="134"/>
      <c r="W978" s="134"/>
      <c r="X978" s="134"/>
      <c r="Y978" s="134"/>
      <c r="Z978" s="134"/>
      <c r="AA978" s="134"/>
      <c r="AB978" s="134"/>
      <c r="AC978" s="134"/>
      <c r="AD978" s="134"/>
      <c r="AE978" s="134"/>
      <c r="AF978" s="134"/>
      <c r="AG978" s="134"/>
      <c r="AH978" s="134"/>
      <c r="AI978" s="134"/>
      <c r="AJ978" s="134"/>
      <c r="AK978" s="134"/>
      <c r="AL978" s="134"/>
      <c r="AM978" s="134"/>
      <c r="AN978" s="134"/>
      <c r="AO978" s="134"/>
      <c r="AP978" s="134"/>
      <c r="AQ978" s="134"/>
      <c r="AR978" s="134"/>
    </row>
    <row r="979" ht="12.75" customHeight="1">
      <c r="A979" s="134"/>
      <c r="B979" s="134"/>
      <c r="C979" s="134"/>
      <c r="D979" s="134"/>
      <c r="E979" s="134"/>
      <c r="F979" s="134"/>
      <c r="G979" s="134"/>
      <c r="H979" s="134"/>
      <c r="I979" s="134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4"/>
      <c r="U979" s="134"/>
      <c r="V979" s="134"/>
      <c r="W979" s="134"/>
      <c r="X979" s="134"/>
      <c r="Y979" s="134"/>
      <c r="Z979" s="134"/>
      <c r="AA979" s="134"/>
      <c r="AB979" s="134"/>
      <c r="AC979" s="134"/>
      <c r="AD979" s="134"/>
      <c r="AE979" s="134"/>
      <c r="AF979" s="134"/>
      <c r="AG979" s="134"/>
      <c r="AH979" s="134"/>
      <c r="AI979" s="134"/>
      <c r="AJ979" s="134"/>
      <c r="AK979" s="134"/>
      <c r="AL979" s="134"/>
      <c r="AM979" s="134"/>
      <c r="AN979" s="134"/>
      <c r="AO979" s="134"/>
      <c r="AP979" s="134"/>
      <c r="AQ979" s="134"/>
      <c r="AR979" s="134"/>
    </row>
    <row r="980" ht="12.75" customHeight="1">
      <c r="A980" s="134"/>
      <c r="B980" s="134"/>
      <c r="C980" s="134"/>
      <c r="D980" s="134"/>
      <c r="E980" s="134"/>
      <c r="F980" s="134"/>
      <c r="G980" s="134"/>
      <c r="H980" s="134"/>
      <c r="I980" s="134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4"/>
      <c r="U980" s="134"/>
      <c r="V980" s="134"/>
      <c r="W980" s="134"/>
      <c r="X980" s="134"/>
      <c r="Y980" s="134"/>
      <c r="Z980" s="134"/>
      <c r="AA980" s="134"/>
      <c r="AB980" s="134"/>
      <c r="AC980" s="134"/>
      <c r="AD980" s="134"/>
      <c r="AE980" s="134"/>
      <c r="AF980" s="134"/>
      <c r="AG980" s="134"/>
      <c r="AH980" s="134"/>
      <c r="AI980" s="134"/>
      <c r="AJ980" s="134"/>
      <c r="AK980" s="134"/>
      <c r="AL980" s="134"/>
      <c r="AM980" s="134"/>
      <c r="AN980" s="134"/>
      <c r="AO980" s="134"/>
      <c r="AP980" s="134"/>
      <c r="AQ980" s="134"/>
      <c r="AR980" s="134"/>
    </row>
    <row r="981" ht="12.75" customHeight="1">
      <c r="A981" s="134"/>
      <c r="B981" s="134"/>
      <c r="C981" s="134"/>
      <c r="D981" s="134"/>
      <c r="E981" s="134"/>
      <c r="F981" s="134"/>
      <c r="G981" s="134"/>
      <c r="H981" s="134"/>
      <c r="I981" s="134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4"/>
      <c r="U981" s="134"/>
      <c r="V981" s="134"/>
      <c r="W981" s="134"/>
      <c r="X981" s="134"/>
      <c r="Y981" s="134"/>
      <c r="Z981" s="134"/>
      <c r="AA981" s="134"/>
      <c r="AB981" s="134"/>
      <c r="AC981" s="134"/>
      <c r="AD981" s="134"/>
      <c r="AE981" s="134"/>
      <c r="AF981" s="134"/>
      <c r="AG981" s="134"/>
      <c r="AH981" s="134"/>
      <c r="AI981" s="134"/>
      <c r="AJ981" s="134"/>
      <c r="AK981" s="134"/>
      <c r="AL981" s="134"/>
      <c r="AM981" s="134"/>
      <c r="AN981" s="134"/>
      <c r="AO981" s="134"/>
      <c r="AP981" s="134"/>
      <c r="AQ981" s="134"/>
      <c r="AR981" s="134"/>
    </row>
    <row r="982" ht="12.75" customHeight="1">
      <c r="A982" s="134"/>
      <c r="B982" s="134"/>
      <c r="C982" s="134"/>
      <c r="D982" s="134"/>
      <c r="E982" s="134"/>
      <c r="F982" s="134"/>
      <c r="G982" s="134"/>
      <c r="H982" s="134"/>
      <c r="I982" s="134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4"/>
      <c r="U982" s="134"/>
      <c r="V982" s="134"/>
      <c r="W982" s="134"/>
      <c r="X982" s="134"/>
      <c r="Y982" s="134"/>
      <c r="Z982" s="134"/>
      <c r="AA982" s="134"/>
      <c r="AB982" s="134"/>
      <c r="AC982" s="134"/>
      <c r="AD982" s="134"/>
      <c r="AE982" s="134"/>
      <c r="AF982" s="134"/>
      <c r="AG982" s="134"/>
      <c r="AH982" s="134"/>
      <c r="AI982" s="134"/>
      <c r="AJ982" s="134"/>
      <c r="AK982" s="134"/>
      <c r="AL982" s="134"/>
      <c r="AM982" s="134"/>
      <c r="AN982" s="134"/>
      <c r="AO982" s="134"/>
      <c r="AP982" s="134"/>
      <c r="AQ982" s="134"/>
      <c r="AR982" s="134"/>
    </row>
    <row r="983" ht="12.75" customHeight="1">
      <c r="A983" s="134"/>
      <c r="B983" s="134"/>
      <c r="C983" s="134"/>
      <c r="D983" s="134"/>
      <c r="E983" s="134"/>
      <c r="F983" s="134"/>
      <c r="G983" s="134"/>
      <c r="H983" s="134"/>
      <c r="I983" s="134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4"/>
      <c r="U983" s="134"/>
      <c r="V983" s="134"/>
      <c r="W983" s="134"/>
      <c r="X983" s="134"/>
      <c r="Y983" s="134"/>
      <c r="Z983" s="134"/>
      <c r="AA983" s="134"/>
      <c r="AB983" s="134"/>
      <c r="AC983" s="134"/>
      <c r="AD983" s="134"/>
      <c r="AE983" s="134"/>
      <c r="AF983" s="134"/>
      <c r="AG983" s="134"/>
      <c r="AH983" s="134"/>
      <c r="AI983" s="134"/>
      <c r="AJ983" s="134"/>
      <c r="AK983" s="134"/>
      <c r="AL983" s="134"/>
      <c r="AM983" s="134"/>
      <c r="AN983" s="134"/>
      <c r="AO983" s="134"/>
      <c r="AP983" s="134"/>
      <c r="AQ983" s="134"/>
      <c r="AR983" s="134"/>
    </row>
    <row r="984" ht="12.75" customHeight="1">
      <c r="A984" s="134"/>
      <c r="B984" s="134"/>
      <c r="C984" s="134"/>
      <c r="D984" s="134"/>
      <c r="E984" s="134"/>
      <c r="F984" s="134"/>
      <c r="G984" s="134"/>
      <c r="H984" s="134"/>
      <c r="I984" s="134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4"/>
      <c r="U984" s="134"/>
      <c r="V984" s="134"/>
      <c r="W984" s="134"/>
      <c r="X984" s="134"/>
      <c r="Y984" s="134"/>
      <c r="Z984" s="134"/>
      <c r="AA984" s="134"/>
      <c r="AB984" s="134"/>
      <c r="AC984" s="134"/>
      <c r="AD984" s="134"/>
      <c r="AE984" s="134"/>
      <c r="AF984" s="134"/>
      <c r="AG984" s="134"/>
      <c r="AH984" s="134"/>
      <c r="AI984" s="134"/>
      <c r="AJ984" s="134"/>
      <c r="AK984" s="134"/>
      <c r="AL984" s="134"/>
      <c r="AM984" s="134"/>
      <c r="AN984" s="134"/>
      <c r="AO984" s="134"/>
      <c r="AP984" s="134"/>
      <c r="AQ984" s="134"/>
      <c r="AR984" s="134"/>
    </row>
    <row r="985" ht="12.75" customHeight="1">
      <c r="A985" s="134"/>
      <c r="B985" s="134"/>
      <c r="C985" s="134"/>
      <c r="D985" s="134"/>
      <c r="E985" s="134"/>
      <c r="F985" s="134"/>
      <c r="G985" s="134"/>
      <c r="H985" s="134"/>
      <c r="I985" s="134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4"/>
      <c r="U985" s="134"/>
      <c r="V985" s="134"/>
      <c r="W985" s="134"/>
      <c r="X985" s="134"/>
      <c r="Y985" s="134"/>
      <c r="Z985" s="134"/>
      <c r="AA985" s="134"/>
      <c r="AB985" s="134"/>
      <c r="AC985" s="134"/>
      <c r="AD985" s="134"/>
      <c r="AE985" s="134"/>
      <c r="AF985" s="134"/>
      <c r="AG985" s="134"/>
      <c r="AH985" s="134"/>
      <c r="AI985" s="134"/>
      <c r="AJ985" s="134"/>
      <c r="AK985" s="134"/>
      <c r="AL985" s="134"/>
      <c r="AM985" s="134"/>
      <c r="AN985" s="134"/>
      <c r="AO985" s="134"/>
      <c r="AP985" s="134"/>
      <c r="AQ985" s="134"/>
      <c r="AR985" s="134"/>
    </row>
    <row r="986" ht="12.75" customHeight="1">
      <c r="A986" s="134"/>
      <c r="B986" s="134"/>
      <c r="C986" s="134"/>
      <c r="D986" s="134"/>
      <c r="E986" s="134"/>
      <c r="F986" s="134"/>
      <c r="G986" s="134"/>
      <c r="H986" s="134"/>
      <c r="I986" s="134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4"/>
      <c r="U986" s="134"/>
      <c r="V986" s="134"/>
      <c r="W986" s="134"/>
      <c r="X986" s="134"/>
      <c r="Y986" s="134"/>
      <c r="Z986" s="134"/>
      <c r="AA986" s="134"/>
      <c r="AB986" s="134"/>
      <c r="AC986" s="134"/>
      <c r="AD986" s="134"/>
      <c r="AE986" s="134"/>
      <c r="AF986" s="134"/>
      <c r="AG986" s="134"/>
      <c r="AH986" s="134"/>
      <c r="AI986" s="134"/>
      <c r="AJ986" s="134"/>
      <c r="AK986" s="134"/>
      <c r="AL986" s="134"/>
      <c r="AM986" s="134"/>
      <c r="AN986" s="134"/>
      <c r="AO986" s="134"/>
      <c r="AP986" s="134"/>
      <c r="AQ986" s="134"/>
      <c r="AR986" s="134"/>
    </row>
    <row r="987" ht="12.75" customHeight="1">
      <c r="A987" s="134"/>
      <c r="B987" s="134"/>
      <c r="C987" s="134"/>
      <c r="D987" s="134"/>
      <c r="E987" s="134"/>
      <c r="F987" s="134"/>
      <c r="G987" s="134"/>
      <c r="H987" s="134"/>
      <c r="I987" s="134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4"/>
      <c r="U987" s="134"/>
      <c r="V987" s="134"/>
      <c r="W987" s="134"/>
      <c r="X987" s="134"/>
      <c r="Y987" s="134"/>
      <c r="Z987" s="134"/>
      <c r="AA987" s="134"/>
      <c r="AB987" s="134"/>
      <c r="AC987" s="134"/>
      <c r="AD987" s="134"/>
      <c r="AE987" s="134"/>
      <c r="AF987" s="134"/>
      <c r="AG987" s="134"/>
      <c r="AH987" s="134"/>
      <c r="AI987" s="134"/>
      <c r="AJ987" s="134"/>
      <c r="AK987" s="134"/>
      <c r="AL987" s="134"/>
      <c r="AM987" s="134"/>
      <c r="AN987" s="134"/>
      <c r="AO987" s="134"/>
      <c r="AP987" s="134"/>
      <c r="AQ987" s="134"/>
      <c r="AR987" s="134"/>
    </row>
    <row r="988" ht="12.75" customHeight="1">
      <c r="A988" s="134"/>
      <c r="B988" s="134"/>
      <c r="C988" s="134"/>
      <c r="D988" s="134"/>
      <c r="E988" s="134"/>
      <c r="F988" s="134"/>
      <c r="G988" s="134"/>
      <c r="H988" s="134"/>
      <c r="I988" s="134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4"/>
      <c r="U988" s="134"/>
      <c r="V988" s="134"/>
      <c r="W988" s="134"/>
      <c r="X988" s="134"/>
      <c r="Y988" s="134"/>
      <c r="Z988" s="134"/>
      <c r="AA988" s="134"/>
      <c r="AB988" s="134"/>
      <c r="AC988" s="134"/>
      <c r="AD988" s="134"/>
      <c r="AE988" s="134"/>
      <c r="AF988" s="134"/>
      <c r="AG988" s="134"/>
      <c r="AH988" s="134"/>
      <c r="AI988" s="134"/>
      <c r="AJ988" s="134"/>
      <c r="AK988" s="134"/>
      <c r="AL988" s="134"/>
      <c r="AM988" s="134"/>
      <c r="AN988" s="134"/>
      <c r="AO988" s="134"/>
      <c r="AP988" s="134"/>
      <c r="AQ988" s="134"/>
      <c r="AR988" s="134"/>
    </row>
    <row r="989" ht="12.75" customHeight="1">
      <c r="A989" s="134"/>
      <c r="B989" s="134"/>
      <c r="C989" s="134"/>
      <c r="D989" s="134"/>
      <c r="E989" s="134"/>
      <c r="F989" s="134"/>
      <c r="G989" s="134"/>
      <c r="H989" s="134"/>
      <c r="I989" s="134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4"/>
      <c r="U989" s="134"/>
      <c r="V989" s="134"/>
      <c r="W989" s="134"/>
      <c r="X989" s="134"/>
      <c r="Y989" s="134"/>
      <c r="Z989" s="134"/>
      <c r="AA989" s="134"/>
      <c r="AB989" s="134"/>
      <c r="AC989" s="134"/>
      <c r="AD989" s="134"/>
      <c r="AE989" s="134"/>
      <c r="AF989" s="134"/>
      <c r="AG989" s="134"/>
      <c r="AH989" s="134"/>
      <c r="AI989" s="134"/>
      <c r="AJ989" s="134"/>
      <c r="AK989" s="134"/>
      <c r="AL989" s="134"/>
      <c r="AM989" s="134"/>
      <c r="AN989" s="134"/>
      <c r="AO989" s="134"/>
      <c r="AP989" s="134"/>
      <c r="AQ989" s="134"/>
      <c r="AR989" s="134"/>
    </row>
    <row r="990" ht="12.75" customHeight="1">
      <c r="A990" s="134"/>
      <c r="B990" s="134"/>
      <c r="C990" s="134"/>
      <c r="D990" s="134"/>
      <c r="E990" s="134"/>
      <c r="F990" s="134"/>
      <c r="G990" s="134"/>
      <c r="H990" s="134"/>
      <c r="I990" s="134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4"/>
      <c r="U990" s="134"/>
      <c r="V990" s="134"/>
      <c r="W990" s="134"/>
      <c r="X990" s="134"/>
      <c r="Y990" s="134"/>
      <c r="Z990" s="134"/>
      <c r="AA990" s="134"/>
      <c r="AB990" s="134"/>
      <c r="AC990" s="134"/>
      <c r="AD990" s="134"/>
      <c r="AE990" s="134"/>
      <c r="AF990" s="134"/>
      <c r="AG990" s="134"/>
      <c r="AH990" s="134"/>
      <c r="AI990" s="134"/>
      <c r="AJ990" s="134"/>
      <c r="AK990" s="134"/>
      <c r="AL990" s="134"/>
      <c r="AM990" s="134"/>
      <c r="AN990" s="134"/>
      <c r="AO990" s="134"/>
      <c r="AP990" s="134"/>
      <c r="AQ990" s="134"/>
      <c r="AR990" s="134"/>
    </row>
    <row r="991" ht="12.75" customHeight="1">
      <c r="A991" s="134"/>
      <c r="B991" s="134"/>
      <c r="C991" s="134"/>
      <c r="D991" s="134"/>
      <c r="E991" s="134"/>
      <c r="F991" s="134"/>
      <c r="G991" s="134"/>
      <c r="H991" s="134"/>
      <c r="I991" s="134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4"/>
      <c r="U991" s="134"/>
      <c r="V991" s="134"/>
      <c r="W991" s="134"/>
      <c r="X991" s="134"/>
      <c r="Y991" s="134"/>
      <c r="Z991" s="134"/>
      <c r="AA991" s="134"/>
      <c r="AB991" s="134"/>
      <c r="AC991" s="134"/>
      <c r="AD991" s="134"/>
      <c r="AE991" s="134"/>
      <c r="AF991" s="134"/>
      <c r="AG991" s="134"/>
      <c r="AH991" s="134"/>
      <c r="AI991" s="134"/>
      <c r="AJ991" s="134"/>
      <c r="AK991" s="134"/>
      <c r="AL991" s="134"/>
      <c r="AM991" s="134"/>
      <c r="AN991" s="134"/>
      <c r="AO991" s="134"/>
      <c r="AP991" s="134"/>
      <c r="AQ991" s="134"/>
      <c r="AR991" s="134"/>
    </row>
    <row r="992" ht="12.75" customHeight="1">
      <c r="A992" s="134"/>
      <c r="B992" s="134"/>
      <c r="C992" s="134"/>
      <c r="D992" s="134"/>
      <c r="E992" s="134"/>
      <c r="F992" s="134"/>
      <c r="G992" s="134"/>
      <c r="H992" s="134"/>
      <c r="I992" s="134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4"/>
      <c r="U992" s="134"/>
      <c r="V992" s="134"/>
      <c r="W992" s="134"/>
      <c r="X992" s="134"/>
      <c r="Y992" s="134"/>
      <c r="Z992" s="134"/>
      <c r="AA992" s="134"/>
      <c r="AB992" s="134"/>
      <c r="AC992" s="134"/>
      <c r="AD992" s="134"/>
      <c r="AE992" s="134"/>
      <c r="AF992" s="134"/>
      <c r="AG992" s="134"/>
      <c r="AH992" s="134"/>
      <c r="AI992" s="134"/>
      <c r="AJ992" s="134"/>
      <c r="AK992" s="134"/>
      <c r="AL992" s="134"/>
      <c r="AM992" s="134"/>
      <c r="AN992" s="134"/>
      <c r="AO992" s="134"/>
      <c r="AP992" s="134"/>
      <c r="AQ992" s="134"/>
      <c r="AR992" s="134"/>
    </row>
    <row r="993" ht="12.75" customHeight="1">
      <c r="A993" s="134"/>
      <c r="B993" s="134"/>
      <c r="C993" s="134"/>
      <c r="D993" s="134"/>
      <c r="E993" s="134"/>
      <c r="F993" s="134"/>
      <c r="G993" s="134"/>
      <c r="H993" s="134"/>
      <c r="I993" s="134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4"/>
      <c r="U993" s="134"/>
      <c r="V993" s="134"/>
      <c r="W993" s="134"/>
      <c r="X993" s="134"/>
      <c r="Y993" s="134"/>
      <c r="Z993" s="134"/>
      <c r="AA993" s="134"/>
      <c r="AB993" s="134"/>
      <c r="AC993" s="134"/>
      <c r="AD993" s="134"/>
      <c r="AE993" s="134"/>
      <c r="AF993" s="134"/>
      <c r="AG993" s="134"/>
      <c r="AH993" s="134"/>
      <c r="AI993" s="134"/>
      <c r="AJ993" s="134"/>
      <c r="AK993" s="134"/>
      <c r="AL993" s="134"/>
      <c r="AM993" s="134"/>
      <c r="AN993" s="134"/>
      <c r="AO993" s="134"/>
      <c r="AP993" s="134"/>
      <c r="AQ993" s="134"/>
      <c r="AR993" s="134"/>
    </row>
    <row r="994" ht="12.75" customHeight="1">
      <c r="A994" s="134"/>
      <c r="B994" s="134"/>
      <c r="C994" s="134"/>
      <c r="D994" s="134"/>
      <c r="E994" s="134"/>
      <c r="F994" s="134"/>
      <c r="G994" s="134"/>
      <c r="H994" s="134"/>
      <c r="I994" s="134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4"/>
      <c r="U994" s="134"/>
      <c r="V994" s="134"/>
      <c r="W994" s="134"/>
      <c r="X994" s="134"/>
      <c r="Y994" s="134"/>
      <c r="Z994" s="134"/>
      <c r="AA994" s="134"/>
      <c r="AB994" s="134"/>
      <c r="AC994" s="134"/>
      <c r="AD994" s="134"/>
      <c r="AE994" s="134"/>
      <c r="AF994" s="134"/>
      <c r="AG994" s="134"/>
      <c r="AH994" s="134"/>
      <c r="AI994" s="134"/>
      <c r="AJ994" s="134"/>
      <c r="AK994" s="134"/>
      <c r="AL994" s="134"/>
      <c r="AM994" s="134"/>
      <c r="AN994" s="134"/>
      <c r="AO994" s="134"/>
      <c r="AP994" s="134"/>
      <c r="AQ994" s="134"/>
      <c r="AR994" s="134"/>
    </row>
    <row r="995" ht="12.75" customHeight="1">
      <c r="A995" s="134"/>
      <c r="B995" s="134"/>
      <c r="C995" s="134"/>
      <c r="D995" s="134"/>
      <c r="E995" s="134"/>
      <c r="F995" s="134"/>
      <c r="G995" s="134"/>
      <c r="H995" s="134"/>
      <c r="I995" s="134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4"/>
      <c r="U995" s="134"/>
      <c r="V995" s="134"/>
      <c r="W995" s="134"/>
      <c r="X995" s="134"/>
      <c r="Y995" s="134"/>
      <c r="Z995" s="134"/>
      <c r="AA995" s="134"/>
      <c r="AB995" s="134"/>
      <c r="AC995" s="134"/>
      <c r="AD995" s="134"/>
      <c r="AE995" s="134"/>
      <c r="AF995" s="134"/>
      <c r="AG995" s="134"/>
      <c r="AH995" s="134"/>
      <c r="AI995" s="134"/>
      <c r="AJ995" s="134"/>
      <c r="AK995" s="134"/>
      <c r="AL995" s="134"/>
      <c r="AM995" s="134"/>
      <c r="AN995" s="134"/>
      <c r="AO995" s="134"/>
      <c r="AP995" s="134"/>
      <c r="AQ995" s="134"/>
      <c r="AR995" s="134"/>
    </row>
    <row r="996" ht="12.75" customHeight="1">
      <c r="A996" s="134"/>
      <c r="B996" s="134"/>
      <c r="C996" s="134"/>
      <c r="D996" s="134"/>
      <c r="E996" s="134"/>
      <c r="F996" s="134"/>
      <c r="G996" s="134"/>
      <c r="H996" s="134"/>
      <c r="I996" s="134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4"/>
      <c r="U996" s="134"/>
      <c r="V996" s="134"/>
      <c r="W996" s="134"/>
      <c r="X996" s="134"/>
      <c r="Y996" s="134"/>
      <c r="Z996" s="134"/>
      <c r="AA996" s="134"/>
      <c r="AB996" s="134"/>
      <c r="AC996" s="134"/>
      <c r="AD996" s="134"/>
      <c r="AE996" s="134"/>
      <c r="AF996" s="134"/>
      <c r="AG996" s="134"/>
      <c r="AH996" s="134"/>
      <c r="AI996" s="134"/>
      <c r="AJ996" s="134"/>
      <c r="AK996" s="134"/>
      <c r="AL996" s="134"/>
      <c r="AM996" s="134"/>
      <c r="AN996" s="134"/>
      <c r="AO996" s="134"/>
      <c r="AP996" s="134"/>
      <c r="AQ996" s="134"/>
      <c r="AR996" s="134"/>
    </row>
    <row r="997" ht="12.75" customHeight="1">
      <c r="A997" s="134"/>
      <c r="B997" s="134"/>
      <c r="C997" s="134"/>
      <c r="D997" s="134"/>
      <c r="E997" s="134"/>
      <c r="F997" s="134"/>
      <c r="G997" s="134"/>
      <c r="H997" s="134"/>
      <c r="I997" s="134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4"/>
      <c r="U997" s="134"/>
      <c r="V997" s="134"/>
      <c r="W997" s="134"/>
      <c r="X997" s="134"/>
      <c r="Y997" s="134"/>
      <c r="Z997" s="134"/>
      <c r="AA997" s="134"/>
      <c r="AB997" s="134"/>
      <c r="AC997" s="134"/>
      <c r="AD997" s="134"/>
      <c r="AE997" s="134"/>
      <c r="AF997" s="134"/>
      <c r="AG997" s="134"/>
      <c r="AH997" s="134"/>
      <c r="AI997" s="134"/>
      <c r="AJ997" s="134"/>
      <c r="AK997" s="134"/>
      <c r="AL997" s="134"/>
      <c r="AM997" s="134"/>
      <c r="AN997" s="134"/>
      <c r="AO997" s="134"/>
      <c r="AP997" s="134"/>
      <c r="AQ997" s="134"/>
      <c r="AR997" s="134"/>
    </row>
    <row r="998" ht="12.75" customHeight="1">
      <c r="A998" s="134"/>
      <c r="B998" s="134"/>
      <c r="C998" s="134"/>
      <c r="D998" s="134"/>
      <c r="E998" s="134"/>
      <c r="F998" s="134"/>
      <c r="G998" s="134"/>
      <c r="H998" s="134"/>
      <c r="I998" s="134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4"/>
      <c r="U998" s="134"/>
      <c r="V998" s="134"/>
      <c r="W998" s="134"/>
      <c r="X998" s="134"/>
      <c r="Y998" s="134"/>
      <c r="Z998" s="134"/>
      <c r="AA998" s="134"/>
      <c r="AB998" s="134"/>
      <c r="AC998" s="134"/>
      <c r="AD998" s="134"/>
      <c r="AE998" s="134"/>
      <c r="AF998" s="134"/>
      <c r="AG998" s="134"/>
      <c r="AH998" s="134"/>
      <c r="AI998" s="134"/>
      <c r="AJ998" s="134"/>
      <c r="AK998" s="134"/>
      <c r="AL998" s="134"/>
      <c r="AM998" s="134"/>
      <c r="AN998" s="134"/>
      <c r="AO998" s="134"/>
      <c r="AP998" s="134"/>
      <c r="AQ998" s="134"/>
      <c r="AR998" s="134"/>
    </row>
    <row r="999" ht="12.75" customHeight="1">
      <c r="A999" s="134"/>
      <c r="B999" s="134"/>
      <c r="C999" s="134"/>
      <c r="D999" s="134"/>
      <c r="E999" s="134"/>
      <c r="F999" s="134"/>
      <c r="G999" s="134"/>
      <c r="H999" s="134"/>
      <c r="I999" s="134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4"/>
      <c r="U999" s="134"/>
      <c r="V999" s="134"/>
      <c r="W999" s="134"/>
      <c r="X999" s="134"/>
      <c r="Y999" s="134"/>
      <c r="Z999" s="134"/>
      <c r="AA999" s="134"/>
      <c r="AB999" s="134"/>
      <c r="AC999" s="134"/>
      <c r="AD999" s="134"/>
      <c r="AE999" s="134"/>
      <c r="AF999" s="134"/>
      <c r="AG999" s="134"/>
      <c r="AH999" s="134"/>
      <c r="AI999" s="134"/>
      <c r="AJ999" s="134"/>
      <c r="AK999" s="134"/>
      <c r="AL999" s="134"/>
      <c r="AM999" s="134"/>
      <c r="AN999" s="134"/>
      <c r="AO999" s="134"/>
      <c r="AP999" s="134"/>
      <c r="AQ999" s="134"/>
      <c r="AR999" s="134"/>
    </row>
    <row r="1000" ht="12.75" customHeight="1">
      <c r="A1000" s="134"/>
      <c r="B1000" s="134"/>
      <c r="C1000" s="134"/>
      <c r="D1000" s="134"/>
      <c r="E1000" s="134"/>
      <c r="F1000" s="134"/>
      <c r="G1000" s="134"/>
      <c r="H1000" s="134"/>
      <c r="I1000" s="134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4"/>
      <c r="U1000" s="134"/>
      <c r="V1000" s="134"/>
      <c r="W1000" s="134"/>
      <c r="X1000" s="134"/>
      <c r="Y1000" s="134"/>
      <c r="Z1000" s="134"/>
      <c r="AA1000" s="134"/>
      <c r="AB1000" s="134"/>
      <c r="AC1000" s="134"/>
      <c r="AD1000" s="134"/>
      <c r="AE1000" s="134"/>
      <c r="AF1000" s="134"/>
      <c r="AG1000" s="134"/>
      <c r="AH1000" s="134"/>
      <c r="AI1000" s="134"/>
      <c r="AJ1000" s="134"/>
      <c r="AK1000" s="134"/>
      <c r="AL1000" s="134"/>
      <c r="AM1000" s="134"/>
      <c r="AN1000" s="134"/>
      <c r="AO1000" s="134"/>
      <c r="AP1000" s="134"/>
      <c r="AQ1000" s="134"/>
      <c r="AR1000" s="134"/>
    </row>
  </sheetData>
  <mergeCells count="190">
    <mergeCell ref="U19:U28"/>
    <mergeCell ref="V19:V28"/>
    <mergeCell ref="W19:W28"/>
    <mergeCell ref="X19:X28"/>
    <mergeCell ref="Y19:Y28"/>
    <mergeCell ref="Z19:Z28"/>
    <mergeCell ref="AH19:AH28"/>
    <mergeCell ref="AI19:AI28"/>
    <mergeCell ref="AJ19:AJ28"/>
    <mergeCell ref="AK19:AK28"/>
    <mergeCell ref="B2:C2"/>
    <mergeCell ref="B15:AQ15"/>
    <mergeCell ref="B19:B28"/>
    <mergeCell ref="C19:C28"/>
    <mergeCell ref="D19:D28"/>
    <mergeCell ref="E19:E28"/>
    <mergeCell ref="F19:F28"/>
    <mergeCell ref="AL19:AL28"/>
    <mergeCell ref="I19:I28"/>
    <mergeCell ref="J19:J28"/>
    <mergeCell ref="K19:K28"/>
    <mergeCell ref="L19:L28"/>
    <mergeCell ref="M19:M28"/>
    <mergeCell ref="N19:N28"/>
    <mergeCell ref="O19:O28"/>
    <mergeCell ref="P19:P28"/>
    <mergeCell ref="P29:P38"/>
    <mergeCell ref="Q19:Q28"/>
    <mergeCell ref="R19:R28"/>
    <mergeCell ref="Q29:Q38"/>
    <mergeCell ref="R29:R38"/>
    <mergeCell ref="G19:G28"/>
    <mergeCell ref="H19:H28"/>
    <mergeCell ref="B29:B38"/>
    <mergeCell ref="C29:C38"/>
    <mergeCell ref="D29:D38"/>
    <mergeCell ref="E29:E38"/>
    <mergeCell ref="F29:F38"/>
    <mergeCell ref="X29:X38"/>
    <mergeCell ref="Y29:Y38"/>
    <mergeCell ref="Z29:Z38"/>
    <mergeCell ref="AH29:AH38"/>
    <mergeCell ref="AI29:AI38"/>
    <mergeCell ref="AJ29:AJ38"/>
    <mergeCell ref="AK29:AK38"/>
    <mergeCell ref="AL29:AL38"/>
    <mergeCell ref="S19:S28"/>
    <mergeCell ref="T19:T28"/>
    <mergeCell ref="S29:S38"/>
    <mergeCell ref="T29:T38"/>
    <mergeCell ref="U29:U38"/>
    <mergeCell ref="V29:V38"/>
    <mergeCell ref="W29:W38"/>
    <mergeCell ref="N29:N38"/>
    <mergeCell ref="O29:O38"/>
    <mergeCell ref="G29:G38"/>
    <mergeCell ref="H29:H38"/>
    <mergeCell ref="I29:I38"/>
    <mergeCell ref="J29:J38"/>
    <mergeCell ref="K29:K38"/>
    <mergeCell ref="L29:L38"/>
    <mergeCell ref="M29:M38"/>
    <mergeCell ref="I39:I48"/>
    <mergeCell ref="J39:J48"/>
    <mergeCell ref="K39:K48"/>
    <mergeCell ref="L39:L48"/>
    <mergeCell ref="M39:M48"/>
    <mergeCell ref="N39:N48"/>
    <mergeCell ref="O39:O48"/>
    <mergeCell ref="P39:P48"/>
    <mergeCell ref="Q39:Q48"/>
    <mergeCell ref="R39:R48"/>
    <mergeCell ref="S39:S48"/>
    <mergeCell ref="T39:T48"/>
    <mergeCell ref="U39:U48"/>
    <mergeCell ref="V39:V48"/>
    <mergeCell ref="AK39:AK48"/>
    <mergeCell ref="AL39:AL48"/>
    <mergeCell ref="W39:W48"/>
    <mergeCell ref="X39:X48"/>
    <mergeCell ref="Y39:Y48"/>
    <mergeCell ref="Z39:Z48"/>
    <mergeCell ref="AH39:AH48"/>
    <mergeCell ref="AI39:AI48"/>
    <mergeCell ref="AJ39:AJ48"/>
    <mergeCell ref="B39:B48"/>
    <mergeCell ref="C39:C48"/>
    <mergeCell ref="D39:D48"/>
    <mergeCell ref="E39:E48"/>
    <mergeCell ref="F39:F48"/>
    <mergeCell ref="G39:G48"/>
    <mergeCell ref="H39:H48"/>
    <mergeCell ref="W61:W70"/>
    <mergeCell ref="X61:X70"/>
    <mergeCell ref="P61:P70"/>
    <mergeCell ref="Q61:Q70"/>
    <mergeCell ref="R61:R70"/>
    <mergeCell ref="S61:S70"/>
    <mergeCell ref="T61:T70"/>
    <mergeCell ref="U61:U70"/>
    <mergeCell ref="V61:V70"/>
    <mergeCell ref="B76:B85"/>
    <mergeCell ref="C76:C85"/>
    <mergeCell ref="D76:D85"/>
    <mergeCell ref="E76:E85"/>
    <mergeCell ref="F76:F85"/>
    <mergeCell ref="G76:G85"/>
    <mergeCell ref="H76:H85"/>
    <mergeCell ref="I76:I85"/>
    <mergeCell ref="J76:J85"/>
    <mergeCell ref="K76:K85"/>
    <mergeCell ref="L76:L85"/>
    <mergeCell ref="M76:M85"/>
    <mergeCell ref="N76:N85"/>
    <mergeCell ref="O76:O85"/>
    <mergeCell ref="P76:P85"/>
    <mergeCell ref="Q76:Q85"/>
    <mergeCell ref="R76:R85"/>
    <mergeCell ref="S76:S85"/>
    <mergeCell ref="T76:T85"/>
    <mergeCell ref="U76:U85"/>
    <mergeCell ref="V76:V85"/>
    <mergeCell ref="AK76:AK85"/>
    <mergeCell ref="AL76:AL85"/>
    <mergeCell ref="AM76:AM85"/>
    <mergeCell ref="AN76:AN85"/>
    <mergeCell ref="AO76:AO85"/>
    <mergeCell ref="AP76:AP85"/>
    <mergeCell ref="AQ76:AQ85"/>
    <mergeCell ref="W76:W85"/>
    <mergeCell ref="X76:X85"/>
    <mergeCell ref="Y76:Y85"/>
    <mergeCell ref="Z76:Z85"/>
    <mergeCell ref="AH76:AH85"/>
    <mergeCell ref="AI76:AI85"/>
    <mergeCell ref="AJ76:AJ85"/>
    <mergeCell ref="I49:I58"/>
    <mergeCell ref="J49:J58"/>
    <mergeCell ref="K49:K58"/>
    <mergeCell ref="L49:L58"/>
    <mergeCell ref="M49:M58"/>
    <mergeCell ref="N49:N58"/>
    <mergeCell ref="O49:O58"/>
    <mergeCell ref="P49:P58"/>
    <mergeCell ref="Q49:Q58"/>
    <mergeCell ref="R49:R58"/>
    <mergeCell ref="S49:S58"/>
    <mergeCell ref="T49:T58"/>
    <mergeCell ref="U49:U58"/>
    <mergeCell ref="V49:V58"/>
    <mergeCell ref="AK49:AK58"/>
    <mergeCell ref="AL49:AL58"/>
    <mergeCell ref="AN49:AN58"/>
    <mergeCell ref="AO49:AO58"/>
    <mergeCell ref="AP49:AP58"/>
    <mergeCell ref="W49:W58"/>
    <mergeCell ref="X49:X58"/>
    <mergeCell ref="Y49:Y58"/>
    <mergeCell ref="Z49:Z58"/>
    <mergeCell ref="AH49:AH58"/>
    <mergeCell ref="AI49:AI58"/>
    <mergeCell ref="AJ49:AJ58"/>
    <mergeCell ref="B49:B58"/>
    <mergeCell ref="C49:C58"/>
    <mergeCell ref="D49:D58"/>
    <mergeCell ref="E49:E58"/>
    <mergeCell ref="F49:F58"/>
    <mergeCell ref="G49:G58"/>
    <mergeCell ref="H49:H58"/>
    <mergeCell ref="B61:B70"/>
    <mergeCell ref="C61:C70"/>
    <mergeCell ref="D61:D70"/>
    <mergeCell ref="E61:E70"/>
    <mergeCell ref="F61:F70"/>
    <mergeCell ref="G61:G70"/>
    <mergeCell ref="H61:H70"/>
    <mergeCell ref="Y61:Y70"/>
    <mergeCell ref="Z61:Z70"/>
    <mergeCell ref="AH61:AH70"/>
    <mergeCell ref="AI61:AI70"/>
    <mergeCell ref="AJ61:AJ70"/>
    <mergeCell ref="AK61:AK70"/>
    <mergeCell ref="AL61:AL70"/>
    <mergeCell ref="I61:I70"/>
    <mergeCell ref="J61:J70"/>
    <mergeCell ref="K61:K70"/>
    <mergeCell ref="L61:L70"/>
    <mergeCell ref="M61:M70"/>
    <mergeCell ref="N61:N70"/>
    <mergeCell ref="O61:O70"/>
  </mergeCells>
  <printOptions/>
  <pageMargins bottom="0.75" footer="0.0" header="0.0" left="0.7" right="0.7" top="0.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9.63"/>
    <col min="2" max="2" customWidth="true" width="41.38"/>
    <col min="3" max="3" customWidth="true" width="32.63"/>
    <col min="4" max="4" customWidth="true" width="33.5"/>
    <col min="5" max="5" customWidth="true" width="38.88"/>
    <col min="6" max="6" customWidth="true" width="38.0"/>
    <col min="7" max="7" customWidth="true" width="36.5"/>
    <col min="8" max="26" customWidth="true" width="9.63"/>
  </cols>
  <sheetData>
    <row r="1" ht="12.75" customHeight="1">
      <c r="A1" s="456"/>
      <c r="B1" s="456"/>
      <c r="C1" s="456"/>
      <c r="D1" s="456"/>
      <c r="E1" s="456"/>
      <c r="F1" s="456"/>
      <c r="G1" s="12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</row>
    <row r="2" ht="12.75" customHeight="1">
      <c r="A2" s="456"/>
      <c r="B2" s="456"/>
      <c r="C2" s="456"/>
      <c r="D2" s="456"/>
      <c r="E2" s="456"/>
      <c r="F2" s="456"/>
      <c r="G2" s="12"/>
      <c r="H2" s="456"/>
      <c r="I2" s="456"/>
      <c r="J2" s="456"/>
      <c r="K2" s="456"/>
      <c r="L2" s="456"/>
      <c r="M2" s="456"/>
      <c r="N2" s="456"/>
      <c r="O2" s="456"/>
      <c r="P2" s="456"/>
      <c r="Q2" s="456"/>
      <c r="R2" s="456"/>
      <c r="S2" s="456"/>
      <c r="T2" s="456"/>
      <c r="U2" s="456"/>
      <c r="V2" s="456"/>
      <c r="W2" s="456"/>
      <c r="X2" s="456"/>
      <c r="Y2" s="456"/>
      <c r="Z2" s="456"/>
    </row>
    <row r="3" ht="13.5" customHeight="1">
      <c r="A3" s="456"/>
      <c r="B3" s="457" t="s">
        <v>4907</v>
      </c>
      <c r="C3" s="8"/>
      <c r="D3" s="8"/>
      <c r="E3" s="8"/>
      <c r="F3" s="8"/>
      <c r="G3" s="96"/>
      <c r="H3" s="456"/>
      <c r="I3" s="456"/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456"/>
      <c r="U3" s="456"/>
      <c r="V3" s="456"/>
      <c r="W3" s="456"/>
      <c r="X3" s="456"/>
      <c r="Y3" s="456"/>
      <c r="Z3" s="456"/>
    </row>
    <row r="4" ht="12.75" customHeight="1">
      <c r="A4" s="456"/>
      <c r="B4" s="250" t="s">
        <v>222</v>
      </c>
      <c r="C4" s="250"/>
      <c r="D4" s="458" t="s">
        <v>222</v>
      </c>
      <c r="E4" s="459" t="s">
        <v>4908</v>
      </c>
      <c r="F4" s="459" t="s">
        <v>4909</v>
      </c>
      <c r="G4" s="459" t="s">
        <v>4910</v>
      </c>
      <c r="H4" s="456"/>
      <c r="I4" s="456"/>
      <c r="J4" s="456"/>
      <c r="K4" s="456"/>
      <c r="L4" s="456"/>
      <c r="M4" s="456"/>
      <c r="N4" s="456"/>
      <c r="O4" s="456"/>
      <c r="P4" s="456"/>
      <c r="Q4" s="456"/>
      <c r="R4" s="456"/>
      <c r="S4" s="456"/>
      <c r="T4" s="456"/>
      <c r="U4" s="456"/>
      <c r="V4" s="456"/>
      <c r="W4" s="456"/>
      <c r="X4" s="456"/>
      <c r="Y4" s="456"/>
      <c r="Z4" s="456"/>
    </row>
    <row r="5" ht="12.75" customHeight="1">
      <c r="A5" s="456"/>
      <c r="B5" s="72" t="s">
        <v>4911</v>
      </c>
      <c r="C5" s="72" t="s">
        <v>4912</v>
      </c>
      <c r="D5" s="460" t="s">
        <v>4913</v>
      </c>
      <c r="E5" s="461" t="s">
        <v>4914</v>
      </c>
      <c r="F5" s="461" t="s">
        <v>4914</v>
      </c>
      <c r="G5" s="461" t="s">
        <v>4915</v>
      </c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56"/>
      <c r="U5" s="456"/>
      <c r="V5" s="456"/>
      <c r="W5" s="456"/>
      <c r="X5" s="456"/>
      <c r="Y5" s="456"/>
      <c r="Z5" s="456"/>
    </row>
    <row r="6" ht="12.75" customHeight="1">
      <c r="A6" s="456"/>
      <c r="B6" s="258" t="s">
        <v>4916</v>
      </c>
      <c r="C6" s="258" t="s">
        <v>4917</v>
      </c>
      <c r="D6" s="462" t="s">
        <v>4918</v>
      </c>
      <c r="E6" s="463" t="s">
        <v>4919</v>
      </c>
      <c r="F6" s="463" t="s">
        <v>4919</v>
      </c>
      <c r="G6" s="463"/>
      <c r="H6" s="456"/>
      <c r="I6" s="456"/>
      <c r="J6" s="456"/>
      <c r="K6" s="456"/>
      <c r="L6" s="456"/>
      <c r="M6" s="456"/>
      <c r="N6" s="456"/>
      <c r="O6" s="456"/>
      <c r="P6" s="456"/>
      <c r="Q6" s="456"/>
      <c r="R6" s="456"/>
      <c r="S6" s="456"/>
      <c r="T6" s="456"/>
      <c r="U6" s="456"/>
      <c r="V6" s="456"/>
      <c r="W6" s="456"/>
      <c r="X6" s="456"/>
      <c r="Y6" s="456"/>
      <c r="Z6" s="456"/>
    </row>
    <row r="7" ht="12.75" customHeight="1">
      <c r="A7" s="12"/>
      <c r="B7" s="12"/>
      <c r="C7" s="12"/>
      <c r="D7" s="14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2.75" customHeight="1">
      <c r="A8" s="456"/>
      <c r="B8" s="456"/>
      <c r="C8" s="456"/>
      <c r="D8" s="456"/>
      <c r="E8" s="456"/>
      <c r="F8" s="456"/>
      <c r="G8" s="12"/>
      <c r="H8" s="456"/>
      <c r="I8" s="456"/>
      <c r="J8" s="456"/>
      <c r="K8" s="456"/>
      <c r="L8" s="456"/>
      <c r="M8" s="456"/>
      <c r="N8" s="456"/>
      <c r="O8" s="456"/>
      <c r="P8" s="456"/>
      <c r="Q8" s="456"/>
      <c r="R8" s="456"/>
      <c r="S8" s="456"/>
      <c r="T8" s="456"/>
      <c r="U8" s="456"/>
      <c r="V8" s="456"/>
      <c r="W8" s="456"/>
      <c r="X8" s="456"/>
      <c r="Y8" s="456"/>
      <c r="Z8" s="456"/>
    </row>
    <row r="9" ht="12.75" customHeight="1">
      <c r="A9" s="456"/>
      <c r="B9" s="456"/>
      <c r="C9" s="456"/>
      <c r="D9" s="456"/>
      <c r="E9" s="456"/>
      <c r="F9" s="456"/>
      <c r="G9" s="12"/>
      <c r="H9" s="456"/>
      <c r="I9" s="456"/>
      <c r="J9" s="456"/>
      <c r="K9" s="456"/>
      <c r="L9" s="456"/>
      <c r="M9" s="456"/>
      <c r="N9" s="456"/>
      <c r="O9" s="456"/>
      <c r="P9" s="456"/>
      <c r="Q9" s="456"/>
      <c r="R9" s="456"/>
      <c r="S9" s="456"/>
      <c r="T9" s="456"/>
      <c r="U9" s="456"/>
      <c r="V9" s="456"/>
      <c r="W9" s="456"/>
      <c r="X9" s="456"/>
      <c r="Y9" s="456"/>
      <c r="Z9" s="456"/>
    </row>
    <row r="10" ht="12.75" customHeight="1">
      <c r="A10" s="456"/>
      <c r="B10" s="457" t="s">
        <v>4920</v>
      </c>
      <c r="C10" s="8"/>
      <c r="D10" s="8"/>
      <c r="E10" s="8"/>
      <c r="F10" s="96"/>
      <c r="G10" s="12"/>
      <c r="H10" s="456"/>
      <c r="I10" s="456"/>
      <c r="J10" s="456"/>
      <c r="K10" s="456"/>
      <c r="L10" s="456"/>
      <c r="M10" s="456"/>
      <c r="N10" s="456"/>
      <c r="O10" s="456"/>
      <c r="P10" s="456"/>
      <c r="Q10" s="456"/>
      <c r="R10" s="456"/>
      <c r="S10" s="456"/>
      <c r="T10" s="456"/>
      <c r="U10" s="456"/>
      <c r="V10" s="456"/>
      <c r="W10" s="456"/>
      <c r="X10" s="456"/>
      <c r="Y10" s="456"/>
      <c r="Z10" s="456"/>
    </row>
    <row r="11" ht="12.75" customHeight="1">
      <c r="A11" s="456"/>
      <c r="B11" s="250" t="s">
        <v>3308</v>
      </c>
      <c r="C11" s="250"/>
      <c r="D11" s="458" t="s">
        <v>3308</v>
      </c>
      <c r="E11" s="459" t="s">
        <v>4914</v>
      </c>
      <c r="F11" s="459" t="s">
        <v>4915</v>
      </c>
      <c r="G11" s="12"/>
      <c r="H11" s="456"/>
      <c r="I11" s="456"/>
      <c r="J11" s="456"/>
      <c r="K11" s="456"/>
      <c r="L11" s="456"/>
      <c r="M11" s="456"/>
      <c r="N11" s="456"/>
      <c r="O11" s="456"/>
      <c r="P11" s="456"/>
      <c r="Q11" s="456"/>
      <c r="R11" s="456"/>
      <c r="S11" s="456"/>
      <c r="T11" s="456"/>
      <c r="U11" s="456"/>
      <c r="V11" s="456"/>
      <c r="W11" s="456"/>
      <c r="X11" s="456"/>
      <c r="Y11" s="456"/>
      <c r="Z11" s="456"/>
    </row>
    <row r="12" ht="12.75" customHeight="1">
      <c r="A12" s="456"/>
      <c r="B12" s="72" t="s">
        <v>4921</v>
      </c>
      <c r="C12" s="72" t="s">
        <v>4922</v>
      </c>
      <c r="D12" s="460" t="s">
        <v>3312</v>
      </c>
      <c r="E12" s="461" t="s">
        <v>4923</v>
      </c>
      <c r="F12" s="461" t="s">
        <v>4924</v>
      </c>
      <c r="G12" s="12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  <c r="S12" s="456"/>
      <c r="T12" s="456"/>
      <c r="U12" s="456"/>
      <c r="V12" s="456"/>
      <c r="W12" s="456"/>
      <c r="X12" s="456"/>
      <c r="Y12" s="456"/>
      <c r="Z12" s="456"/>
    </row>
    <row r="13" ht="12.75" customHeight="1">
      <c r="A13" s="456"/>
      <c r="B13" s="258" t="s">
        <v>4925</v>
      </c>
      <c r="C13" s="258" t="s">
        <v>4922</v>
      </c>
      <c r="D13" s="462" t="s">
        <v>3312</v>
      </c>
      <c r="E13" s="463" t="s">
        <v>4926</v>
      </c>
      <c r="F13" s="463"/>
      <c r="G13" s="12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456"/>
      <c r="X13" s="456"/>
      <c r="Y13" s="456"/>
      <c r="Z13" s="456"/>
    </row>
    <row r="14" ht="12.7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2.75" customHeight="1">
      <c r="A15" s="456"/>
      <c r="B15" s="456"/>
      <c r="C15" s="456"/>
      <c r="D15" s="456"/>
      <c r="E15" s="12"/>
      <c r="F15" s="12"/>
      <c r="G15" s="12"/>
      <c r="H15" s="456"/>
      <c r="I15" s="456"/>
      <c r="J15" s="456"/>
      <c r="K15" s="456"/>
      <c r="L15" s="456"/>
      <c r="M15" s="456"/>
      <c r="N15" s="456"/>
      <c r="O15" s="456"/>
      <c r="P15" s="456"/>
      <c r="Q15" s="456"/>
      <c r="R15" s="456"/>
      <c r="S15" s="456"/>
      <c r="T15" s="456"/>
      <c r="U15" s="456"/>
      <c r="V15" s="456"/>
      <c r="W15" s="456"/>
      <c r="X15" s="456"/>
      <c r="Y15" s="456"/>
      <c r="Z15" s="456"/>
    </row>
    <row r="16" ht="12.75" customHeight="1">
      <c r="A16" s="456"/>
      <c r="B16" s="456"/>
      <c r="C16" s="456"/>
      <c r="D16" s="456"/>
      <c r="E16" s="456"/>
      <c r="F16" s="12"/>
      <c r="G16" s="12"/>
      <c r="H16" s="456"/>
      <c r="I16" s="456"/>
      <c r="J16" s="456"/>
      <c r="K16" s="456"/>
      <c r="L16" s="456"/>
      <c r="M16" s="456"/>
      <c r="N16" s="456"/>
      <c r="O16" s="456"/>
      <c r="P16" s="456"/>
      <c r="Q16" s="456"/>
      <c r="R16" s="456"/>
      <c r="S16" s="456"/>
      <c r="T16" s="456"/>
      <c r="U16" s="456"/>
      <c r="V16" s="456"/>
      <c r="W16" s="456"/>
      <c r="X16" s="456"/>
      <c r="Y16" s="456"/>
      <c r="Z16" s="456"/>
    </row>
    <row r="17" ht="12.75" customHeight="1">
      <c r="A17" s="456"/>
      <c r="B17" s="457" t="s">
        <v>4927</v>
      </c>
      <c r="C17" s="8"/>
      <c r="D17" s="8"/>
      <c r="E17" s="96"/>
      <c r="F17" s="12"/>
      <c r="G17" s="12"/>
      <c r="H17" s="456"/>
      <c r="I17" s="456"/>
      <c r="J17" s="456"/>
      <c r="K17" s="456"/>
      <c r="L17" s="456"/>
      <c r="M17" s="456"/>
      <c r="N17" s="456"/>
      <c r="O17" s="456"/>
      <c r="P17" s="456"/>
      <c r="Q17" s="456"/>
      <c r="R17" s="456"/>
      <c r="S17" s="456"/>
      <c r="T17" s="456"/>
      <c r="U17" s="456"/>
      <c r="V17" s="456"/>
      <c r="W17" s="456"/>
      <c r="X17" s="456"/>
      <c r="Y17" s="456"/>
      <c r="Z17" s="456"/>
    </row>
    <row r="18" ht="12.75" customHeight="1">
      <c r="A18" s="456"/>
      <c r="B18" s="250" t="s">
        <v>3308</v>
      </c>
      <c r="C18" s="250"/>
      <c r="D18" s="458" t="s">
        <v>3308</v>
      </c>
      <c r="E18" s="459" t="s">
        <v>4919</v>
      </c>
      <c r="F18" s="12"/>
      <c r="G18" s="12"/>
      <c r="H18" s="456"/>
      <c r="I18" s="456"/>
      <c r="J18" s="456"/>
      <c r="K18" s="456"/>
      <c r="L18" s="456"/>
      <c r="M18" s="456"/>
      <c r="N18" s="456"/>
      <c r="O18" s="456"/>
      <c r="P18" s="456"/>
      <c r="Q18" s="456"/>
      <c r="R18" s="456"/>
      <c r="S18" s="456"/>
      <c r="T18" s="456"/>
      <c r="U18" s="456"/>
      <c r="V18" s="456"/>
      <c r="W18" s="456"/>
      <c r="X18" s="456"/>
      <c r="Y18" s="456"/>
      <c r="Z18" s="456"/>
    </row>
    <row r="19" ht="12.75" customHeight="1">
      <c r="A19" s="456"/>
      <c r="B19" s="72" t="s">
        <v>4921</v>
      </c>
      <c r="C19" s="72" t="s">
        <v>4928</v>
      </c>
      <c r="D19" s="460" t="s">
        <v>3312</v>
      </c>
      <c r="E19" s="461" t="s">
        <v>4929</v>
      </c>
      <c r="F19" s="456"/>
      <c r="G19" s="12"/>
      <c r="H19" s="456"/>
      <c r="I19" s="456"/>
      <c r="J19" s="456"/>
      <c r="K19" s="456"/>
      <c r="L19" s="456"/>
      <c r="M19" s="456"/>
      <c r="N19" s="456"/>
      <c r="O19" s="456"/>
      <c r="P19" s="456"/>
      <c r="Q19" s="456"/>
      <c r="R19" s="456"/>
      <c r="S19" s="456"/>
      <c r="T19" s="456"/>
      <c r="U19" s="456"/>
      <c r="V19" s="456"/>
      <c r="W19" s="456"/>
      <c r="X19" s="456"/>
      <c r="Y19" s="456"/>
      <c r="Z19" s="456"/>
    </row>
    <row r="20" ht="12.75" customHeight="1">
      <c r="A20" s="456"/>
      <c r="B20" s="258" t="s">
        <v>4925</v>
      </c>
      <c r="C20" s="258" t="s">
        <v>4930</v>
      </c>
      <c r="D20" s="462" t="s">
        <v>3312</v>
      </c>
      <c r="E20" s="463" t="s">
        <v>4931</v>
      </c>
      <c r="F20" s="456"/>
      <c r="G20" s="12"/>
      <c r="H20" s="456"/>
      <c r="I20" s="456"/>
      <c r="J20" s="456"/>
      <c r="K20" s="456"/>
      <c r="L20" s="456"/>
      <c r="M20" s="456"/>
      <c r="N20" s="456"/>
      <c r="O20" s="456"/>
      <c r="P20" s="456"/>
      <c r="Q20" s="456"/>
      <c r="R20" s="456"/>
      <c r="S20" s="456"/>
      <c r="T20" s="456"/>
      <c r="U20" s="456"/>
      <c r="V20" s="456"/>
      <c r="W20" s="456"/>
      <c r="X20" s="456"/>
      <c r="Y20" s="456"/>
      <c r="Z20" s="456"/>
    </row>
    <row r="21" ht="12.75" customHeight="1">
      <c r="A21" s="456"/>
      <c r="B21" s="456"/>
      <c r="C21" s="456"/>
      <c r="D21" s="456"/>
      <c r="E21" s="12"/>
      <c r="F21" s="456"/>
      <c r="G21" s="12"/>
      <c r="H21" s="456"/>
      <c r="I21" s="456"/>
      <c r="J21" s="456"/>
      <c r="K21" s="456"/>
      <c r="L21" s="456"/>
      <c r="M21" s="456"/>
      <c r="N21" s="456"/>
      <c r="O21" s="456"/>
      <c r="P21" s="456"/>
      <c r="Q21" s="456"/>
      <c r="R21" s="456"/>
      <c r="S21" s="456"/>
      <c r="T21" s="456"/>
      <c r="U21" s="456"/>
      <c r="V21" s="456"/>
      <c r="W21" s="456"/>
      <c r="X21" s="456"/>
      <c r="Y21" s="456"/>
      <c r="Z21" s="456"/>
    </row>
    <row r="22" ht="12.75" customHeight="1">
      <c r="A22" s="456"/>
      <c r="B22" s="456"/>
      <c r="C22" s="456"/>
      <c r="D22" s="456"/>
      <c r="E22" s="12"/>
      <c r="F22" s="456"/>
      <c r="G22" s="12"/>
      <c r="H22" s="456"/>
      <c r="I22" s="456"/>
      <c r="J22" s="456"/>
      <c r="K22" s="456"/>
      <c r="L22" s="456"/>
      <c r="M22" s="456"/>
      <c r="N22" s="456"/>
      <c r="O22" s="456"/>
      <c r="P22" s="456"/>
      <c r="Q22" s="456"/>
      <c r="R22" s="456"/>
      <c r="S22" s="456"/>
      <c r="T22" s="456"/>
      <c r="U22" s="456"/>
      <c r="V22" s="456"/>
      <c r="W22" s="456"/>
      <c r="X22" s="456"/>
      <c r="Y22" s="456"/>
      <c r="Z22" s="456"/>
    </row>
    <row r="23" ht="12.75" customHeight="1">
      <c r="A23" s="456"/>
      <c r="B23" s="456"/>
      <c r="C23" s="456"/>
      <c r="D23" s="456"/>
      <c r="E23" s="456"/>
      <c r="F23" s="456"/>
      <c r="G23" s="12"/>
      <c r="H23" s="456"/>
      <c r="I23" s="456"/>
      <c r="J23" s="456"/>
      <c r="K23" s="456"/>
      <c r="L23" s="456"/>
      <c r="M23" s="456"/>
      <c r="N23" s="456"/>
      <c r="O23" s="456"/>
      <c r="P23" s="456"/>
      <c r="Q23" s="456"/>
      <c r="R23" s="456"/>
      <c r="S23" s="456"/>
      <c r="T23" s="456"/>
      <c r="U23" s="456"/>
      <c r="V23" s="456"/>
      <c r="W23" s="456"/>
      <c r="X23" s="456"/>
      <c r="Y23" s="456"/>
      <c r="Z23" s="456"/>
    </row>
    <row r="24" ht="12.75" customHeight="1">
      <c r="A24" s="456"/>
      <c r="B24" s="457" t="s">
        <v>4932</v>
      </c>
      <c r="C24" s="8"/>
      <c r="D24" s="8"/>
      <c r="E24" s="96"/>
      <c r="F24" s="12"/>
      <c r="G24" s="456"/>
      <c r="H24" s="456"/>
      <c r="I24" s="456"/>
      <c r="J24" s="456"/>
      <c r="K24" s="456"/>
      <c r="L24" s="456"/>
      <c r="M24" s="456"/>
      <c r="N24" s="456"/>
      <c r="O24" s="456"/>
      <c r="P24" s="456"/>
      <c r="Q24" s="456"/>
      <c r="R24" s="456"/>
      <c r="S24" s="456"/>
      <c r="T24" s="456"/>
      <c r="U24" s="456"/>
      <c r="V24" s="456"/>
      <c r="W24" s="456"/>
      <c r="X24" s="456"/>
      <c r="Y24" s="456"/>
      <c r="Z24" s="456"/>
    </row>
    <row r="25" ht="12.75" customHeight="1">
      <c r="A25" s="456"/>
      <c r="B25" s="72" t="s">
        <v>3306</v>
      </c>
      <c r="C25" s="72"/>
      <c r="D25" s="460" t="s">
        <v>4933</v>
      </c>
      <c r="E25" s="464" t="s">
        <v>4929</v>
      </c>
      <c r="F25" s="12"/>
      <c r="G25" s="456"/>
      <c r="H25" s="456"/>
      <c r="I25" s="456"/>
      <c r="J25" s="456"/>
      <c r="K25" s="456"/>
      <c r="L25" s="456"/>
      <c r="M25" s="456"/>
      <c r="N25" s="456"/>
      <c r="O25" s="456"/>
      <c r="P25" s="456"/>
      <c r="Q25" s="456"/>
      <c r="R25" s="456"/>
      <c r="S25" s="456"/>
      <c r="T25" s="456"/>
      <c r="U25" s="456"/>
      <c r="V25" s="456"/>
      <c r="W25" s="456"/>
      <c r="X25" s="456"/>
      <c r="Y25" s="456"/>
      <c r="Z25" s="456"/>
    </row>
    <row r="26" ht="12.75" customHeight="1">
      <c r="A26" s="456"/>
      <c r="B26" s="72" t="s">
        <v>3340</v>
      </c>
      <c r="C26" s="72"/>
      <c r="D26" s="460" t="s">
        <v>3340</v>
      </c>
      <c r="E26" s="464" t="s">
        <v>445</v>
      </c>
      <c r="F26" s="12"/>
      <c r="G26" s="465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56"/>
      <c r="S26" s="456"/>
      <c r="T26" s="456"/>
      <c r="U26" s="456"/>
      <c r="V26" s="456"/>
      <c r="W26" s="456"/>
      <c r="X26" s="456"/>
      <c r="Y26" s="456"/>
      <c r="Z26" s="456"/>
    </row>
    <row r="27" ht="12.75" customHeight="1">
      <c r="A27" s="456"/>
      <c r="B27" s="72" t="s">
        <v>3342</v>
      </c>
      <c r="C27" s="72"/>
      <c r="D27" s="460" t="s">
        <v>3342</v>
      </c>
      <c r="E27" s="464" t="s">
        <v>453</v>
      </c>
      <c r="F27" s="12"/>
      <c r="G27" s="456"/>
      <c r="H27" s="456"/>
      <c r="I27" s="456"/>
      <c r="J27" s="456"/>
      <c r="K27" s="456"/>
      <c r="L27" s="456"/>
      <c r="M27" s="456"/>
      <c r="N27" s="456"/>
      <c r="O27" s="456"/>
      <c r="P27" s="456"/>
      <c r="Q27" s="456"/>
      <c r="R27" s="456"/>
      <c r="S27" s="456"/>
      <c r="T27" s="456"/>
      <c r="U27" s="456"/>
      <c r="V27" s="456"/>
      <c r="W27" s="456"/>
      <c r="X27" s="456"/>
      <c r="Y27" s="456"/>
      <c r="Z27" s="456"/>
    </row>
    <row r="28" ht="12.75" customHeight="1">
      <c r="A28" s="456"/>
      <c r="B28" s="72" t="s">
        <v>3341</v>
      </c>
      <c r="C28" s="72"/>
      <c r="D28" s="460" t="s">
        <v>3341</v>
      </c>
      <c r="E28" s="464" t="s">
        <v>449</v>
      </c>
      <c r="F28" s="12"/>
      <c r="G28" s="456"/>
      <c r="H28" s="456"/>
      <c r="I28" s="456"/>
      <c r="J28" s="456"/>
      <c r="K28" s="456"/>
      <c r="L28" s="456"/>
      <c r="M28" s="456"/>
      <c r="N28" s="456"/>
      <c r="O28" s="456"/>
      <c r="P28" s="456"/>
      <c r="Q28" s="456"/>
      <c r="R28" s="456"/>
      <c r="S28" s="456"/>
      <c r="T28" s="456"/>
      <c r="U28" s="456"/>
      <c r="V28" s="456"/>
      <c r="W28" s="456"/>
      <c r="X28" s="456"/>
      <c r="Y28" s="456"/>
      <c r="Z28" s="456"/>
    </row>
    <row r="29" ht="12.75" customHeight="1">
      <c r="A29" s="456"/>
      <c r="B29" s="72" t="s">
        <v>4934</v>
      </c>
      <c r="C29" s="72"/>
      <c r="D29" s="460" t="s">
        <v>3415</v>
      </c>
      <c r="E29" s="464" t="s">
        <v>456</v>
      </c>
      <c r="F29" s="12"/>
      <c r="G29" s="456"/>
      <c r="H29" s="456"/>
      <c r="I29" s="456"/>
      <c r="J29" s="456"/>
      <c r="K29" s="456"/>
      <c r="L29" s="456"/>
      <c r="M29" s="456"/>
      <c r="N29" s="456"/>
      <c r="O29" s="456"/>
      <c r="P29" s="456"/>
      <c r="Q29" s="456"/>
      <c r="R29" s="456"/>
      <c r="S29" s="456"/>
      <c r="T29" s="456"/>
      <c r="U29" s="456"/>
      <c r="V29" s="456"/>
      <c r="W29" s="456"/>
      <c r="X29" s="456"/>
      <c r="Y29" s="456"/>
      <c r="Z29" s="456"/>
    </row>
    <row r="30" ht="12.75" customHeight="1">
      <c r="A30" s="456"/>
      <c r="B30" s="72" t="s">
        <v>4935</v>
      </c>
      <c r="C30" s="72"/>
      <c r="D30" s="460" t="s">
        <v>3416</v>
      </c>
      <c r="E30" s="464">
        <v>0.1</v>
      </c>
      <c r="F30" s="12"/>
      <c r="G30" s="456"/>
      <c r="H30" s="456"/>
      <c r="I30" s="456"/>
      <c r="J30" s="456"/>
      <c r="K30" s="456"/>
      <c r="L30" s="456"/>
      <c r="M30" s="456"/>
      <c r="N30" s="456"/>
      <c r="O30" s="456"/>
      <c r="P30" s="456"/>
      <c r="Q30" s="456"/>
      <c r="R30" s="456"/>
      <c r="S30" s="456"/>
      <c r="T30" s="456"/>
      <c r="U30" s="456"/>
      <c r="V30" s="456"/>
      <c r="W30" s="456"/>
      <c r="X30" s="456"/>
      <c r="Y30" s="456"/>
      <c r="Z30" s="456"/>
    </row>
    <row r="31" ht="12.75" customHeight="1">
      <c r="A31" s="456"/>
      <c r="B31" s="72" t="s">
        <v>4936</v>
      </c>
      <c r="C31" s="72"/>
      <c r="D31" s="460" t="s">
        <v>3417</v>
      </c>
      <c r="E31" s="464">
        <v>0.7</v>
      </c>
      <c r="F31" s="12"/>
      <c r="G31" s="456"/>
      <c r="H31" s="456"/>
      <c r="I31" s="456"/>
      <c r="J31" s="456"/>
      <c r="K31" s="456"/>
      <c r="L31" s="456"/>
      <c r="M31" s="456"/>
      <c r="N31" s="456"/>
      <c r="O31" s="456"/>
      <c r="P31" s="456"/>
      <c r="Q31" s="456"/>
      <c r="R31" s="456"/>
      <c r="S31" s="456"/>
      <c r="T31" s="456"/>
      <c r="U31" s="456"/>
      <c r="V31" s="456"/>
      <c r="W31" s="456"/>
      <c r="X31" s="456"/>
      <c r="Y31" s="456"/>
      <c r="Z31" s="456"/>
    </row>
    <row r="32" ht="12.75" customHeight="1">
      <c r="A32" s="456"/>
      <c r="B32" s="72" t="s">
        <v>4937</v>
      </c>
      <c r="C32" s="72"/>
      <c r="D32" s="460" t="s">
        <v>4938</v>
      </c>
      <c r="E32" s="464">
        <v>1.0</v>
      </c>
      <c r="F32" s="12"/>
      <c r="G32" s="456"/>
      <c r="H32" s="456"/>
      <c r="I32" s="456"/>
      <c r="J32" s="456"/>
      <c r="K32" s="456"/>
      <c r="L32" s="456"/>
      <c r="M32" s="456"/>
      <c r="N32" s="456"/>
      <c r="O32" s="456"/>
      <c r="P32" s="456"/>
      <c r="Q32" s="456"/>
      <c r="R32" s="456"/>
      <c r="S32" s="456"/>
      <c r="T32" s="456"/>
      <c r="U32" s="456"/>
      <c r="V32" s="456"/>
      <c r="W32" s="456"/>
      <c r="X32" s="456"/>
      <c r="Y32" s="456"/>
      <c r="Z32" s="456"/>
    </row>
    <row r="33" ht="12.75" customHeight="1">
      <c r="A33" s="456"/>
      <c r="B33" s="72" t="s">
        <v>4939</v>
      </c>
      <c r="C33" s="72"/>
      <c r="D33" s="460" t="s">
        <v>4940</v>
      </c>
      <c r="E33" s="464">
        <v>1.0</v>
      </c>
      <c r="F33" s="12"/>
      <c r="G33" s="456"/>
      <c r="H33" s="456"/>
      <c r="I33" s="456"/>
      <c r="J33" s="456"/>
      <c r="K33" s="456"/>
      <c r="L33" s="456"/>
      <c r="M33" s="456"/>
      <c r="N33" s="456"/>
      <c r="O33" s="456"/>
      <c r="P33" s="456"/>
      <c r="Q33" s="456"/>
      <c r="R33" s="456"/>
      <c r="S33" s="456"/>
      <c r="T33" s="456"/>
      <c r="U33" s="456"/>
      <c r="V33" s="456"/>
      <c r="W33" s="456"/>
      <c r="X33" s="456"/>
      <c r="Y33" s="456"/>
      <c r="Z33" s="456"/>
    </row>
    <row r="34" ht="12.75" customHeight="1">
      <c r="A34" s="456"/>
      <c r="B34" s="72" t="s">
        <v>4941</v>
      </c>
      <c r="C34" s="72"/>
      <c r="D34" s="460" t="s">
        <v>4940</v>
      </c>
      <c r="E34" s="464">
        <v>12.0</v>
      </c>
      <c r="F34" s="12"/>
      <c r="G34" s="456"/>
      <c r="H34" s="456"/>
      <c r="I34" s="456"/>
      <c r="J34" s="456"/>
      <c r="K34" s="456"/>
      <c r="L34" s="456"/>
      <c r="M34" s="456"/>
      <c r="N34" s="456"/>
      <c r="O34" s="456"/>
      <c r="P34" s="456"/>
      <c r="Q34" s="456"/>
      <c r="R34" s="456"/>
      <c r="S34" s="456"/>
      <c r="T34" s="456"/>
      <c r="U34" s="456"/>
      <c r="V34" s="456"/>
      <c r="W34" s="456"/>
      <c r="X34" s="456"/>
      <c r="Y34" s="456"/>
      <c r="Z34" s="456"/>
    </row>
    <row r="35" ht="12.75" customHeight="1">
      <c r="A35" s="456"/>
      <c r="B35" s="72" t="s">
        <v>4942</v>
      </c>
      <c r="C35" s="72"/>
      <c r="D35" s="460" t="s">
        <v>3418</v>
      </c>
      <c r="E35" s="464" t="s">
        <v>461</v>
      </c>
      <c r="F35" s="12"/>
      <c r="G35" s="456"/>
      <c r="H35" s="456"/>
      <c r="I35" s="456"/>
      <c r="J35" s="456"/>
      <c r="K35" s="456"/>
      <c r="L35" s="456"/>
      <c r="M35" s="456"/>
      <c r="N35" s="456"/>
      <c r="O35" s="456"/>
      <c r="P35" s="456"/>
      <c r="Q35" s="456"/>
      <c r="R35" s="456"/>
      <c r="S35" s="456"/>
      <c r="T35" s="456"/>
      <c r="U35" s="456"/>
      <c r="V35" s="456"/>
      <c r="W35" s="456"/>
      <c r="X35" s="456"/>
      <c r="Y35" s="456"/>
      <c r="Z35" s="456"/>
    </row>
    <row r="36" ht="12.75" customHeight="1">
      <c r="A36" s="456"/>
      <c r="B36" s="72" t="s">
        <v>4943</v>
      </c>
      <c r="C36" s="72"/>
      <c r="D36" s="460" t="s">
        <v>4944</v>
      </c>
      <c r="E36" s="464"/>
      <c r="F36" s="12"/>
      <c r="G36" s="456"/>
      <c r="H36" s="456"/>
      <c r="I36" s="456"/>
      <c r="J36" s="456"/>
      <c r="K36" s="456"/>
      <c r="L36" s="456"/>
      <c r="M36" s="456"/>
      <c r="N36" s="456"/>
      <c r="O36" s="456"/>
      <c r="P36" s="456"/>
      <c r="Q36" s="456"/>
      <c r="R36" s="456"/>
      <c r="S36" s="456"/>
      <c r="T36" s="456"/>
      <c r="U36" s="456"/>
      <c r="V36" s="456"/>
      <c r="W36" s="456"/>
      <c r="X36" s="456"/>
      <c r="Y36" s="456"/>
      <c r="Z36" s="456"/>
    </row>
    <row r="37" ht="12.75" customHeight="1">
      <c r="A37" s="456"/>
      <c r="B37" s="72" t="s">
        <v>4945</v>
      </c>
      <c r="C37" s="72"/>
      <c r="D37" s="460" t="s">
        <v>3436</v>
      </c>
      <c r="E37" s="464" t="s">
        <v>4946</v>
      </c>
      <c r="F37" s="12"/>
      <c r="G37" s="456"/>
      <c r="H37" s="456"/>
      <c r="I37" s="456"/>
      <c r="J37" s="456"/>
      <c r="K37" s="456"/>
      <c r="L37" s="456"/>
      <c r="M37" s="456"/>
      <c r="N37" s="456"/>
      <c r="O37" s="456"/>
      <c r="P37" s="456"/>
      <c r="Q37" s="456"/>
      <c r="R37" s="456"/>
      <c r="S37" s="456"/>
      <c r="T37" s="456"/>
      <c r="U37" s="456"/>
      <c r="V37" s="456"/>
      <c r="W37" s="456"/>
      <c r="X37" s="456"/>
      <c r="Y37" s="456"/>
      <c r="Z37" s="456"/>
    </row>
    <row r="38" ht="12.75" customHeight="1">
      <c r="A38" s="456"/>
      <c r="B38" s="72" t="s">
        <v>4947</v>
      </c>
      <c r="C38" s="72"/>
      <c r="D38" s="460" t="s">
        <v>3435</v>
      </c>
      <c r="E38" s="464">
        <v>1.0</v>
      </c>
      <c r="F38" s="12"/>
      <c r="G38" s="456"/>
      <c r="H38" s="456"/>
      <c r="I38" s="456"/>
      <c r="J38" s="456"/>
      <c r="K38" s="456"/>
      <c r="L38" s="456"/>
      <c r="M38" s="456"/>
      <c r="N38" s="456"/>
      <c r="O38" s="456"/>
      <c r="P38" s="456"/>
      <c r="Q38" s="456"/>
      <c r="R38" s="456"/>
      <c r="S38" s="456"/>
      <c r="T38" s="456"/>
      <c r="U38" s="456"/>
      <c r="V38" s="456"/>
      <c r="W38" s="456"/>
      <c r="X38" s="456"/>
      <c r="Y38" s="456"/>
      <c r="Z38" s="456"/>
    </row>
    <row r="39" ht="15.75" customHeight="1">
      <c r="A39" s="456"/>
      <c r="B39" s="72" t="s">
        <v>4948</v>
      </c>
      <c r="C39" s="72"/>
      <c r="D39" s="460" t="s">
        <v>3437</v>
      </c>
      <c r="E39" s="464">
        <v>11.0</v>
      </c>
      <c r="F39" s="12"/>
      <c r="G39" s="456"/>
      <c r="H39" s="456"/>
      <c r="I39" s="456"/>
      <c r="J39" s="456"/>
      <c r="K39" s="456"/>
      <c r="L39" s="456"/>
      <c r="M39" s="456"/>
      <c r="N39" s="456"/>
      <c r="O39" s="456"/>
      <c r="P39" s="456"/>
      <c r="Q39" s="456"/>
      <c r="R39" s="456"/>
      <c r="S39" s="456"/>
      <c r="T39" s="456"/>
      <c r="U39" s="456"/>
      <c r="V39" s="456"/>
      <c r="W39" s="456"/>
      <c r="X39" s="456"/>
      <c r="Y39" s="456"/>
      <c r="Z39" s="456"/>
    </row>
    <row r="40" ht="12.75" customHeight="1">
      <c r="A40" s="456"/>
      <c r="B40" s="72" t="s">
        <v>4949</v>
      </c>
      <c r="C40" s="72"/>
      <c r="D40" s="460" t="s">
        <v>4950</v>
      </c>
      <c r="E40" s="464">
        <v>1.11</v>
      </c>
      <c r="F40" s="12"/>
      <c r="G40" s="456"/>
      <c r="H40" s="456"/>
      <c r="I40" s="456"/>
      <c r="J40" s="456"/>
      <c r="K40" s="456"/>
      <c r="L40" s="456"/>
      <c r="M40" s="456"/>
      <c r="N40" s="456"/>
      <c r="O40" s="456"/>
      <c r="P40" s="456"/>
      <c r="Q40" s="456"/>
      <c r="R40" s="456"/>
      <c r="S40" s="456"/>
      <c r="T40" s="456"/>
      <c r="U40" s="456"/>
      <c r="V40" s="456"/>
      <c r="W40" s="456"/>
      <c r="X40" s="456"/>
      <c r="Y40" s="456"/>
      <c r="Z40" s="456"/>
    </row>
    <row r="41" ht="12.75" customHeight="1">
      <c r="A41" s="456"/>
      <c r="B41" s="72" t="s">
        <v>4951</v>
      </c>
      <c r="C41" s="72"/>
      <c r="D41" s="460" t="s">
        <v>4952</v>
      </c>
      <c r="E41" s="464">
        <v>11000.0</v>
      </c>
      <c r="F41" s="12"/>
      <c r="G41" s="456"/>
      <c r="H41" s="456"/>
      <c r="I41" s="456"/>
      <c r="J41" s="456"/>
      <c r="K41" s="456"/>
      <c r="L41" s="456"/>
      <c r="M41" s="456"/>
      <c r="N41" s="456"/>
      <c r="O41" s="456"/>
      <c r="P41" s="456"/>
      <c r="Q41" s="456"/>
      <c r="R41" s="456"/>
      <c r="S41" s="456"/>
      <c r="T41" s="456"/>
      <c r="U41" s="456"/>
      <c r="V41" s="456"/>
      <c r="W41" s="456"/>
      <c r="X41" s="456"/>
      <c r="Y41" s="456"/>
      <c r="Z41" s="456"/>
    </row>
    <row r="42" ht="12.75" customHeight="1">
      <c r="A42" s="456"/>
      <c r="B42" s="258" t="s">
        <v>4953</v>
      </c>
      <c r="C42" s="258" t="s">
        <v>4954</v>
      </c>
      <c r="D42" s="462" t="s">
        <v>4955</v>
      </c>
      <c r="E42" s="466" t="s">
        <v>4956</v>
      </c>
      <c r="F42" s="12"/>
      <c r="G42" s="456"/>
      <c r="H42" s="456"/>
      <c r="I42" s="456"/>
      <c r="J42" s="456"/>
      <c r="K42" s="456"/>
      <c r="L42" s="456"/>
      <c r="M42" s="456"/>
      <c r="N42" s="456"/>
      <c r="O42" s="456"/>
      <c r="P42" s="456"/>
      <c r="Q42" s="456"/>
      <c r="R42" s="456"/>
      <c r="S42" s="456"/>
      <c r="T42" s="456"/>
      <c r="U42" s="456"/>
      <c r="V42" s="456"/>
      <c r="W42" s="456"/>
      <c r="X42" s="456"/>
      <c r="Y42" s="456"/>
      <c r="Z42" s="456"/>
    </row>
    <row r="43" ht="12.75" customHeight="1">
      <c r="A43" s="456"/>
      <c r="B43" s="456"/>
      <c r="C43" s="456"/>
      <c r="D43" s="456"/>
      <c r="E43" s="456"/>
      <c r="F43" s="12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  <c r="S43" s="456"/>
      <c r="T43" s="456"/>
      <c r="U43" s="456"/>
      <c r="V43" s="456"/>
      <c r="W43" s="456"/>
      <c r="X43" s="456"/>
      <c r="Y43" s="456"/>
      <c r="Z43" s="456"/>
    </row>
    <row r="44" ht="12.75" customHeight="1">
      <c r="A44" s="456"/>
      <c r="B44" s="456"/>
      <c r="C44" s="456"/>
      <c r="D44" s="456"/>
      <c r="E44" s="456"/>
      <c r="F44" s="12"/>
      <c r="G44" s="456"/>
      <c r="H44" s="456"/>
      <c r="I44" s="456"/>
      <c r="J44" s="456"/>
      <c r="K44" s="456"/>
      <c r="L44" s="456"/>
      <c r="M44" s="456"/>
      <c r="N44" s="456"/>
      <c r="O44" s="456"/>
      <c r="P44" s="456"/>
      <c r="Q44" s="456"/>
      <c r="R44" s="456"/>
      <c r="S44" s="456"/>
      <c r="T44" s="456"/>
      <c r="U44" s="456"/>
      <c r="V44" s="456"/>
      <c r="W44" s="456"/>
      <c r="X44" s="456"/>
      <c r="Y44" s="456"/>
      <c r="Z44" s="456"/>
    </row>
    <row r="45" ht="12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2.75" customHeight="1">
      <c r="A46" s="456"/>
      <c r="B46" s="467" t="s">
        <v>4957</v>
      </c>
      <c r="C46" s="8"/>
      <c r="D46" s="8"/>
      <c r="E46" s="8"/>
      <c r="F46" s="96"/>
      <c r="G46" s="456"/>
      <c r="H46" s="456"/>
      <c r="I46" s="456"/>
      <c r="J46" s="456"/>
      <c r="K46" s="456"/>
      <c r="L46" s="456"/>
      <c r="M46" s="456"/>
      <c r="N46" s="456"/>
      <c r="O46" s="456"/>
      <c r="P46" s="456"/>
      <c r="Q46" s="456"/>
      <c r="R46" s="456"/>
      <c r="S46" s="456"/>
      <c r="T46" s="456"/>
      <c r="U46" s="456"/>
      <c r="V46" s="456"/>
      <c r="W46" s="456"/>
      <c r="X46" s="456"/>
      <c r="Y46" s="456"/>
      <c r="Z46" s="456"/>
    </row>
    <row r="47" ht="12.75" customHeight="1">
      <c r="A47" s="456"/>
      <c r="B47" s="72" t="s">
        <v>3306</v>
      </c>
      <c r="C47" s="460" t="s">
        <v>4933</v>
      </c>
      <c r="D47" s="296" t="s">
        <v>4958</v>
      </c>
      <c r="E47" s="296" t="s">
        <v>4959</v>
      </c>
      <c r="F47" s="296" t="s">
        <v>4931</v>
      </c>
      <c r="G47" s="456"/>
      <c r="H47" s="456"/>
      <c r="I47" s="456"/>
      <c r="J47" s="456"/>
      <c r="K47" s="456"/>
      <c r="L47" s="456"/>
      <c r="M47" s="456"/>
      <c r="N47" s="456"/>
      <c r="O47" s="456"/>
      <c r="P47" s="456"/>
      <c r="Q47" s="456"/>
      <c r="R47" s="456"/>
      <c r="S47" s="456"/>
      <c r="T47" s="456"/>
      <c r="U47" s="456"/>
      <c r="V47" s="456"/>
      <c r="W47" s="456"/>
      <c r="X47" s="456"/>
      <c r="Y47" s="456"/>
      <c r="Z47" s="456"/>
    </row>
    <row r="48" ht="12.75" customHeight="1">
      <c r="A48" s="456"/>
      <c r="B48" s="72" t="s">
        <v>3340</v>
      </c>
      <c r="C48" s="460" t="s">
        <v>3340</v>
      </c>
      <c r="D48" s="296" t="s">
        <v>447</v>
      </c>
      <c r="E48" s="296" t="s">
        <v>447</v>
      </c>
      <c r="F48" s="296" t="s">
        <v>447</v>
      </c>
      <c r="G48" s="456"/>
      <c r="H48" s="456"/>
      <c r="I48" s="456"/>
      <c r="J48" s="456"/>
      <c r="K48" s="456"/>
      <c r="L48" s="456"/>
      <c r="M48" s="456"/>
      <c r="N48" s="456"/>
      <c r="O48" s="456"/>
      <c r="P48" s="456"/>
      <c r="Q48" s="456"/>
      <c r="R48" s="456"/>
      <c r="S48" s="456"/>
      <c r="T48" s="456"/>
      <c r="U48" s="456"/>
      <c r="V48" s="456"/>
      <c r="W48" s="456"/>
      <c r="X48" s="456"/>
      <c r="Y48" s="456"/>
      <c r="Z48" s="456"/>
    </row>
    <row r="49" ht="12.75" customHeight="1">
      <c r="A49" s="456"/>
      <c r="B49" s="72" t="s">
        <v>3341</v>
      </c>
      <c r="C49" s="460" t="s">
        <v>3341</v>
      </c>
      <c r="D49" s="296" t="s">
        <v>450</v>
      </c>
      <c r="E49" s="296" t="s">
        <v>449</v>
      </c>
      <c r="F49" s="296" t="s">
        <v>449</v>
      </c>
      <c r="G49" s="456"/>
      <c r="H49" s="456"/>
      <c r="I49" s="456"/>
      <c r="J49" s="456"/>
      <c r="K49" s="456"/>
      <c r="L49" s="456"/>
      <c r="M49" s="456"/>
      <c r="N49" s="456"/>
      <c r="O49" s="456"/>
      <c r="P49" s="456"/>
      <c r="Q49" s="456"/>
      <c r="R49" s="456"/>
      <c r="S49" s="456"/>
      <c r="T49" s="456"/>
      <c r="U49" s="456"/>
      <c r="V49" s="456"/>
      <c r="W49" s="456"/>
      <c r="X49" s="456"/>
      <c r="Y49" s="456"/>
      <c r="Z49" s="456"/>
    </row>
    <row r="50" ht="12.75" customHeight="1">
      <c r="A50" s="456"/>
      <c r="B50" s="72" t="s">
        <v>3342</v>
      </c>
      <c r="C50" s="460" t="s">
        <v>3342</v>
      </c>
      <c r="D50" s="296" t="s">
        <v>453</v>
      </c>
      <c r="E50" s="296" t="s">
        <v>453</v>
      </c>
      <c r="F50" s="296" t="s">
        <v>453</v>
      </c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  <c r="S50" s="456"/>
      <c r="T50" s="456"/>
      <c r="U50" s="456"/>
      <c r="V50" s="456"/>
      <c r="W50" s="456"/>
      <c r="X50" s="456"/>
      <c r="Y50" s="456"/>
      <c r="Z50" s="456"/>
    </row>
    <row r="51" ht="12.75" customHeight="1">
      <c r="A51" s="456"/>
      <c r="B51" s="72" t="s">
        <v>4934</v>
      </c>
      <c r="C51" s="460" t="s">
        <v>3415</v>
      </c>
      <c r="D51" s="296" t="s">
        <v>455</v>
      </c>
      <c r="E51" s="296" t="s">
        <v>456</v>
      </c>
      <c r="F51" s="296" t="s">
        <v>456</v>
      </c>
      <c r="G51" s="456"/>
      <c r="H51" s="456"/>
      <c r="I51" s="456"/>
      <c r="J51" s="456"/>
      <c r="K51" s="456"/>
      <c r="L51" s="456"/>
      <c r="M51" s="456"/>
      <c r="N51" s="456"/>
      <c r="O51" s="456"/>
      <c r="P51" s="456"/>
      <c r="Q51" s="456"/>
      <c r="R51" s="456"/>
      <c r="S51" s="456"/>
      <c r="T51" s="456"/>
      <c r="U51" s="456"/>
      <c r="V51" s="456"/>
      <c r="W51" s="456"/>
      <c r="X51" s="456"/>
      <c r="Y51" s="456"/>
      <c r="Z51" s="456"/>
    </row>
    <row r="52" ht="12.75" customHeight="1">
      <c r="A52" s="456"/>
      <c r="B52" s="72" t="s">
        <v>4935</v>
      </c>
      <c r="C52" s="460" t="s">
        <v>3416</v>
      </c>
      <c r="D52" s="296">
        <v>0.0</v>
      </c>
      <c r="E52" s="296">
        <v>0.1</v>
      </c>
      <c r="F52" s="296">
        <v>0.1</v>
      </c>
      <c r="G52" s="456"/>
      <c r="H52" s="456"/>
      <c r="I52" s="456"/>
      <c r="J52" s="456"/>
      <c r="K52" s="456"/>
      <c r="L52" s="456"/>
      <c r="M52" s="456"/>
      <c r="N52" s="456"/>
      <c r="O52" s="456"/>
      <c r="P52" s="456"/>
      <c r="Q52" s="456"/>
      <c r="R52" s="456"/>
      <c r="S52" s="456"/>
      <c r="T52" s="456"/>
      <c r="U52" s="456"/>
      <c r="V52" s="456"/>
      <c r="W52" s="456"/>
      <c r="X52" s="456"/>
      <c r="Y52" s="456"/>
      <c r="Z52" s="456"/>
    </row>
    <row r="53" ht="12.75" customHeight="1">
      <c r="A53" s="456"/>
      <c r="B53" s="72" t="s">
        <v>4936</v>
      </c>
      <c r="C53" s="460" t="s">
        <v>3417</v>
      </c>
      <c r="D53" s="296">
        <v>0.45</v>
      </c>
      <c r="E53" s="296">
        <v>0.7</v>
      </c>
      <c r="F53" s="296">
        <v>0.7</v>
      </c>
      <c r="G53" s="456"/>
      <c r="H53" s="456"/>
      <c r="I53" s="456"/>
      <c r="J53" s="456"/>
      <c r="K53" s="456"/>
      <c r="L53" s="456"/>
      <c r="M53" s="456"/>
      <c r="N53" s="456"/>
      <c r="O53" s="456"/>
      <c r="P53" s="456"/>
      <c r="Q53" s="456"/>
      <c r="R53" s="456"/>
      <c r="S53" s="456"/>
      <c r="T53" s="456"/>
      <c r="U53" s="456"/>
      <c r="V53" s="456"/>
      <c r="W53" s="456"/>
      <c r="X53" s="456"/>
      <c r="Y53" s="456"/>
      <c r="Z53" s="456"/>
    </row>
    <row r="54" ht="12.75" customHeight="1">
      <c r="A54" s="456"/>
      <c r="B54" s="72" t="s">
        <v>4937</v>
      </c>
      <c r="C54" s="460" t="s">
        <v>4938</v>
      </c>
      <c r="D54" s="296">
        <v>1.0</v>
      </c>
      <c r="E54" s="296">
        <v>1.0</v>
      </c>
      <c r="F54" s="296">
        <v>1.0</v>
      </c>
      <c r="G54" s="456"/>
      <c r="H54" s="456"/>
      <c r="I54" s="456"/>
      <c r="J54" s="456"/>
      <c r="K54" s="456"/>
      <c r="L54" s="456"/>
      <c r="M54" s="456"/>
      <c r="N54" s="456"/>
      <c r="O54" s="456"/>
      <c r="P54" s="456"/>
      <c r="Q54" s="456"/>
      <c r="R54" s="456"/>
      <c r="S54" s="456"/>
      <c r="T54" s="456"/>
      <c r="U54" s="456"/>
      <c r="V54" s="456"/>
      <c r="W54" s="456"/>
      <c r="X54" s="456"/>
      <c r="Y54" s="456"/>
      <c r="Z54" s="456"/>
    </row>
    <row r="55" ht="12.75" customHeight="1">
      <c r="A55" s="456"/>
      <c r="B55" s="72" t="s">
        <v>4939</v>
      </c>
      <c r="C55" s="460" t="s">
        <v>4940</v>
      </c>
      <c r="D55" s="296">
        <v>1.0</v>
      </c>
      <c r="E55" s="296">
        <v>1.0</v>
      </c>
      <c r="F55" s="296">
        <v>1.0</v>
      </c>
      <c r="G55" s="456"/>
      <c r="H55" s="456"/>
      <c r="I55" s="456"/>
      <c r="J55" s="456"/>
      <c r="K55" s="456"/>
      <c r="L55" s="456"/>
      <c r="M55" s="456"/>
      <c r="N55" s="456"/>
      <c r="O55" s="456"/>
      <c r="P55" s="456"/>
      <c r="Q55" s="456"/>
      <c r="R55" s="456"/>
      <c r="S55" s="456"/>
      <c r="T55" s="456"/>
      <c r="U55" s="456"/>
      <c r="V55" s="456"/>
      <c r="W55" s="456"/>
      <c r="X55" s="456"/>
      <c r="Y55" s="456"/>
      <c r="Z55" s="456"/>
    </row>
    <row r="56" ht="12.75" customHeight="1">
      <c r="A56" s="456"/>
      <c r="B56" s="72" t="s">
        <v>4941</v>
      </c>
      <c r="C56" s="460" t="s">
        <v>4940</v>
      </c>
      <c r="D56" s="296"/>
      <c r="E56" s="296">
        <v>12.0</v>
      </c>
      <c r="F56" s="296">
        <v>12.0</v>
      </c>
      <c r="G56" s="456"/>
      <c r="H56" s="456"/>
      <c r="I56" s="456"/>
      <c r="J56" s="456"/>
      <c r="K56" s="456"/>
      <c r="L56" s="456"/>
      <c r="M56" s="456"/>
      <c r="N56" s="456"/>
      <c r="O56" s="456"/>
      <c r="P56" s="456"/>
      <c r="Q56" s="456"/>
      <c r="R56" s="456"/>
      <c r="S56" s="456"/>
      <c r="T56" s="456"/>
      <c r="U56" s="456"/>
      <c r="V56" s="456"/>
      <c r="W56" s="456"/>
      <c r="X56" s="456"/>
      <c r="Y56" s="456"/>
      <c r="Z56" s="456"/>
    </row>
    <row r="57" ht="12.75" customHeight="1">
      <c r="A57" s="456"/>
      <c r="B57" s="72" t="s">
        <v>4942</v>
      </c>
      <c r="C57" s="460" t="s">
        <v>3418</v>
      </c>
      <c r="D57" s="296" t="s">
        <v>461</v>
      </c>
      <c r="E57" s="296" t="s">
        <v>461</v>
      </c>
      <c r="F57" s="296" t="s">
        <v>461</v>
      </c>
      <c r="G57" s="456"/>
      <c r="H57" s="456"/>
      <c r="I57" s="456"/>
      <c r="J57" s="456"/>
      <c r="K57" s="456"/>
      <c r="L57" s="456"/>
      <c r="M57" s="456"/>
      <c r="N57" s="456"/>
      <c r="O57" s="456"/>
      <c r="P57" s="456"/>
      <c r="Q57" s="456"/>
      <c r="R57" s="456"/>
      <c r="S57" s="456"/>
      <c r="T57" s="456"/>
      <c r="U57" s="456"/>
      <c r="V57" s="456"/>
      <c r="W57" s="456"/>
      <c r="X57" s="456"/>
      <c r="Y57" s="456"/>
      <c r="Z57" s="456"/>
    </row>
    <row r="58" ht="12.75" customHeight="1">
      <c r="A58" s="456"/>
      <c r="B58" s="72" t="s">
        <v>4943</v>
      </c>
      <c r="C58" s="460" t="s">
        <v>4944</v>
      </c>
      <c r="D58" s="296">
        <v>200.0</v>
      </c>
      <c r="E58" s="296">
        <v>200.0</v>
      </c>
      <c r="F58" s="296">
        <v>200.0</v>
      </c>
      <c r="G58" s="456"/>
      <c r="H58" s="456"/>
      <c r="I58" s="456"/>
      <c r="J58" s="456"/>
      <c r="K58" s="456"/>
      <c r="L58" s="456"/>
      <c r="M58" s="456"/>
      <c r="N58" s="456"/>
      <c r="O58" s="456"/>
      <c r="P58" s="456"/>
      <c r="Q58" s="456"/>
      <c r="R58" s="456"/>
      <c r="S58" s="456"/>
      <c r="T58" s="456"/>
      <c r="U58" s="456"/>
      <c r="V58" s="456"/>
      <c r="W58" s="456"/>
      <c r="X58" s="456"/>
      <c r="Y58" s="456"/>
      <c r="Z58" s="456"/>
    </row>
    <row r="59" ht="12.75" customHeight="1">
      <c r="A59" s="456"/>
      <c r="B59" s="72" t="s">
        <v>4945</v>
      </c>
      <c r="C59" s="460" t="s">
        <v>3436</v>
      </c>
      <c r="D59" s="296" t="s">
        <v>4960</v>
      </c>
      <c r="E59" s="296" t="s">
        <v>4960</v>
      </c>
      <c r="F59" s="296" t="s">
        <v>4960</v>
      </c>
      <c r="G59" s="456"/>
      <c r="H59" s="456"/>
      <c r="I59" s="456"/>
      <c r="J59" s="456"/>
      <c r="K59" s="456"/>
      <c r="L59" s="456"/>
      <c r="M59" s="456"/>
      <c r="N59" s="456"/>
      <c r="O59" s="456"/>
      <c r="P59" s="456"/>
      <c r="Q59" s="456"/>
      <c r="R59" s="456"/>
      <c r="S59" s="456"/>
      <c r="T59" s="456"/>
      <c r="U59" s="456"/>
      <c r="V59" s="456"/>
      <c r="W59" s="456"/>
      <c r="X59" s="456"/>
      <c r="Y59" s="456"/>
      <c r="Z59" s="456"/>
    </row>
    <row r="60" ht="12.75" customHeight="1">
      <c r="A60" s="456"/>
      <c r="B60" s="72" t="s">
        <v>4947</v>
      </c>
      <c r="C60" s="460" t="s">
        <v>3435</v>
      </c>
      <c r="D60" s="296" t="s">
        <v>4960</v>
      </c>
      <c r="E60" s="296" t="s">
        <v>4960</v>
      </c>
      <c r="F60" s="296" t="s">
        <v>4960</v>
      </c>
      <c r="G60" s="456"/>
      <c r="H60" s="456"/>
      <c r="I60" s="456"/>
      <c r="J60" s="456"/>
      <c r="K60" s="456"/>
      <c r="L60" s="456"/>
      <c r="M60" s="456"/>
      <c r="N60" s="456"/>
      <c r="O60" s="456"/>
      <c r="P60" s="456"/>
      <c r="Q60" s="456"/>
      <c r="R60" s="456"/>
      <c r="S60" s="456"/>
      <c r="T60" s="456"/>
      <c r="U60" s="456"/>
      <c r="V60" s="456"/>
      <c r="W60" s="456"/>
      <c r="X60" s="456"/>
      <c r="Y60" s="456"/>
      <c r="Z60" s="456"/>
    </row>
    <row r="61" ht="12.75" customHeight="1">
      <c r="A61" s="456"/>
      <c r="B61" s="72" t="s">
        <v>4948</v>
      </c>
      <c r="C61" s="460" t="s">
        <v>3437</v>
      </c>
      <c r="D61" s="296"/>
      <c r="E61" s="296"/>
      <c r="F61" s="296">
        <v>55.0</v>
      </c>
      <c r="G61" s="456"/>
      <c r="H61" s="456"/>
      <c r="I61" s="456"/>
      <c r="J61" s="456"/>
      <c r="K61" s="456"/>
      <c r="L61" s="456"/>
      <c r="M61" s="456"/>
      <c r="N61" s="456"/>
      <c r="O61" s="456"/>
      <c r="P61" s="456"/>
      <c r="Q61" s="456"/>
      <c r="R61" s="456"/>
      <c r="S61" s="456"/>
      <c r="T61" s="456"/>
      <c r="U61" s="456"/>
      <c r="V61" s="456"/>
      <c r="W61" s="456"/>
      <c r="X61" s="456"/>
      <c r="Y61" s="456"/>
      <c r="Z61" s="456"/>
    </row>
    <row r="62" ht="12.75" customHeight="1">
      <c r="A62" s="456"/>
      <c r="B62" s="72" t="s">
        <v>4949</v>
      </c>
      <c r="C62" s="460" t="s">
        <v>4950</v>
      </c>
      <c r="D62" s="296"/>
      <c r="E62" s="296"/>
      <c r="F62" s="296">
        <v>1.29</v>
      </c>
      <c r="G62" s="456"/>
      <c r="H62" s="456"/>
      <c r="I62" s="456"/>
      <c r="J62" s="456"/>
      <c r="K62" s="456"/>
      <c r="L62" s="456"/>
      <c r="M62" s="456"/>
      <c r="N62" s="456"/>
      <c r="O62" s="456"/>
      <c r="P62" s="456"/>
      <c r="Q62" s="456"/>
      <c r="R62" s="456"/>
      <c r="S62" s="456"/>
      <c r="T62" s="456"/>
      <c r="U62" s="456"/>
      <c r="V62" s="456"/>
      <c r="W62" s="456"/>
      <c r="X62" s="456"/>
      <c r="Y62" s="456"/>
      <c r="Z62" s="456"/>
    </row>
    <row r="63" ht="12.75" customHeight="1">
      <c r="A63" s="456"/>
      <c r="B63" s="72" t="s">
        <v>4951</v>
      </c>
      <c r="C63" s="460" t="s">
        <v>4961</v>
      </c>
      <c r="D63" s="296"/>
      <c r="E63" s="296"/>
      <c r="F63" s="296">
        <v>55000.0</v>
      </c>
      <c r="G63" s="456"/>
      <c r="H63" s="456"/>
      <c r="I63" s="456"/>
      <c r="J63" s="456"/>
      <c r="K63" s="456"/>
      <c r="L63" s="456"/>
      <c r="M63" s="456"/>
      <c r="N63" s="456"/>
      <c r="O63" s="456"/>
      <c r="P63" s="456"/>
      <c r="Q63" s="456"/>
      <c r="R63" s="456"/>
      <c r="S63" s="456"/>
      <c r="T63" s="456"/>
      <c r="U63" s="456"/>
      <c r="V63" s="456"/>
      <c r="W63" s="456"/>
      <c r="X63" s="456"/>
      <c r="Y63" s="456"/>
      <c r="Z63" s="456"/>
    </row>
    <row r="64" ht="12.75" customHeight="1">
      <c r="A64" s="456"/>
      <c r="B64" s="72" t="s">
        <v>4962</v>
      </c>
      <c r="C64" s="460" t="s">
        <v>4963</v>
      </c>
      <c r="D64" s="296" t="s">
        <v>4963</v>
      </c>
      <c r="E64" s="296" t="s">
        <v>4963</v>
      </c>
      <c r="F64" s="296"/>
      <c r="G64" s="456"/>
      <c r="H64" s="456"/>
      <c r="I64" s="456"/>
      <c r="J64" s="456"/>
      <c r="K64" s="456"/>
      <c r="L64" s="456"/>
      <c r="M64" s="456"/>
      <c r="N64" s="456"/>
      <c r="O64" s="456"/>
      <c r="P64" s="456"/>
      <c r="Q64" s="456"/>
      <c r="R64" s="456"/>
      <c r="S64" s="456"/>
      <c r="T64" s="456"/>
      <c r="U64" s="456"/>
      <c r="V64" s="456"/>
      <c r="W64" s="456"/>
      <c r="X64" s="456"/>
      <c r="Y64" s="456"/>
      <c r="Z64" s="456"/>
    </row>
    <row r="65" ht="12.75" customHeight="1">
      <c r="A65" s="456"/>
      <c r="B65" s="72" t="s">
        <v>4964</v>
      </c>
      <c r="C65" s="460" t="s">
        <v>4965</v>
      </c>
      <c r="D65" s="296">
        <v>22.0</v>
      </c>
      <c r="E65" s="296">
        <v>22.0</v>
      </c>
      <c r="F65" s="296"/>
      <c r="G65" s="456"/>
      <c r="H65" s="456"/>
      <c r="I65" s="456"/>
      <c r="J65" s="456"/>
      <c r="K65" s="456"/>
      <c r="L65" s="456"/>
      <c r="M65" s="456"/>
      <c r="N65" s="456"/>
      <c r="O65" s="456"/>
      <c r="P65" s="456"/>
      <c r="Q65" s="456"/>
      <c r="R65" s="456"/>
      <c r="S65" s="456"/>
      <c r="T65" s="456"/>
      <c r="U65" s="456"/>
      <c r="V65" s="456"/>
      <c r="W65" s="456"/>
      <c r="X65" s="456"/>
      <c r="Y65" s="456"/>
      <c r="Z65" s="456"/>
    </row>
    <row r="66" ht="12.75" customHeight="1">
      <c r="A66" s="456"/>
      <c r="B66" s="72" t="s">
        <v>4966</v>
      </c>
      <c r="C66" s="460" t="s">
        <v>4967</v>
      </c>
      <c r="D66" s="296">
        <v>1.22</v>
      </c>
      <c r="E66" s="296">
        <v>1.22</v>
      </c>
      <c r="F66" s="296"/>
      <c r="G66" s="456"/>
      <c r="H66" s="456"/>
      <c r="I66" s="456"/>
      <c r="J66" s="456"/>
      <c r="K66" s="456"/>
      <c r="L66" s="456"/>
      <c r="M66" s="456"/>
      <c r="N66" s="456"/>
      <c r="O66" s="456"/>
      <c r="P66" s="456"/>
      <c r="Q66" s="456"/>
      <c r="R66" s="456"/>
      <c r="S66" s="456"/>
      <c r="T66" s="456"/>
      <c r="U66" s="456"/>
      <c r="V66" s="456"/>
      <c r="W66" s="456"/>
      <c r="X66" s="456"/>
      <c r="Y66" s="456"/>
      <c r="Z66" s="456"/>
    </row>
    <row r="67" ht="12.75" customHeight="1">
      <c r="A67" s="456"/>
      <c r="B67" s="72" t="s">
        <v>4968</v>
      </c>
      <c r="C67" s="460" t="s">
        <v>4969</v>
      </c>
      <c r="D67" s="296">
        <v>22000.0</v>
      </c>
      <c r="E67" s="296">
        <v>22000.0</v>
      </c>
      <c r="F67" s="296"/>
      <c r="G67" s="456"/>
      <c r="H67" s="456"/>
      <c r="I67" s="456"/>
      <c r="J67" s="456"/>
      <c r="K67" s="456"/>
      <c r="L67" s="456"/>
      <c r="M67" s="456"/>
      <c r="N67" s="456"/>
      <c r="O67" s="456"/>
      <c r="P67" s="456"/>
      <c r="Q67" s="456"/>
      <c r="R67" s="456"/>
      <c r="S67" s="456"/>
      <c r="T67" s="456"/>
      <c r="U67" s="456"/>
      <c r="V67" s="456"/>
      <c r="W67" s="456"/>
      <c r="X67" s="456"/>
      <c r="Y67" s="456"/>
      <c r="Z67" s="456"/>
    </row>
    <row r="68" ht="12.75" customHeight="1">
      <c r="A68" s="456"/>
      <c r="B68" s="72" t="s">
        <v>4970</v>
      </c>
      <c r="C68" s="460" t="s">
        <v>4971</v>
      </c>
      <c r="D68" s="296" t="s">
        <v>4971</v>
      </c>
      <c r="E68" s="296" t="s">
        <v>4971</v>
      </c>
      <c r="F68" s="296"/>
      <c r="G68" s="456"/>
      <c r="H68" s="456"/>
      <c r="I68" s="456"/>
      <c r="J68" s="456"/>
      <c r="K68" s="456"/>
      <c r="L68" s="456"/>
      <c r="M68" s="456"/>
      <c r="N68" s="456"/>
      <c r="O68" s="456"/>
      <c r="P68" s="456"/>
      <c r="Q68" s="456"/>
      <c r="R68" s="456"/>
      <c r="S68" s="456"/>
      <c r="T68" s="456"/>
      <c r="U68" s="456"/>
      <c r="V68" s="456"/>
      <c r="W68" s="456"/>
      <c r="X68" s="456"/>
      <c r="Y68" s="456"/>
      <c r="Z68" s="456"/>
    </row>
    <row r="69" ht="12.75" customHeight="1">
      <c r="A69" s="456"/>
      <c r="B69" s="72" t="s">
        <v>4972</v>
      </c>
      <c r="C69" s="460" t="s">
        <v>4973</v>
      </c>
      <c r="D69" s="296">
        <v>33.0</v>
      </c>
      <c r="E69" s="296">
        <v>33.0</v>
      </c>
      <c r="F69" s="296"/>
      <c r="G69" s="456"/>
      <c r="H69" s="456"/>
      <c r="I69" s="456"/>
      <c r="J69" s="456"/>
      <c r="K69" s="456"/>
      <c r="L69" s="456"/>
      <c r="M69" s="456"/>
      <c r="N69" s="456"/>
      <c r="O69" s="456"/>
      <c r="P69" s="456"/>
      <c r="Q69" s="456"/>
      <c r="R69" s="456"/>
      <c r="S69" s="456"/>
      <c r="T69" s="456"/>
      <c r="U69" s="456"/>
      <c r="V69" s="456"/>
      <c r="W69" s="456"/>
      <c r="X69" s="456"/>
      <c r="Y69" s="456"/>
      <c r="Z69" s="456"/>
    </row>
    <row r="70" ht="12.75" customHeight="1">
      <c r="A70" s="456"/>
      <c r="B70" s="72" t="s">
        <v>4974</v>
      </c>
      <c r="C70" s="460" t="s">
        <v>4975</v>
      </c>
      <c r="D70" s="296">
        <v>1.33</v>
      </c>
      <c r="E70" s="296">
        <v>1.33</v>
      </c>
      <c r="F70" s="296"/>
      <c r="G70" s="456"/>
      <c r="H70" s="456"/>
      <c r="I70" s="456"/>
      <c r="J70" s="456"/>
      <c r="K70" s="456"/>
      <c r="L70" s="456"/>
      <c r="M70" s="456"/>
      <c r="N70" s="456"/>
      <c r="O70" s="456"/>
      <c r="P70" s="456"/>
      <c r="Q70" s="456"/>
      <c r="R70" s="456"/>
      <c r="S70" s="456"/>
      <c r="T70" s="456"/>
      <c r="U70" s="456"/>
      <c r="V70" s="456"/>
      <c r="W70" s="456"/>
      <c r="X70" s="456"/>
      <c r="Y70" s="456"/>
      <c r="Z70" s="456"/>
    </row>
    <row r="71" ht="12.75" customHeight="1">
      <c r="A71" s="456"/>
      <c r="B71" s="258" t="s">
        <v>4976</v>
      </c>
      <c r="C71" s="462" t="s">
        <v>4977</v>
      </c>
      <c r="D71" s="277">
        <v>33000.0</v>
      </c>
      <c r="E71" s="277">
        <v>33000.0</v>
      </c>
      <c r="F71" s="277"/>
      <c r="G71" s="456"/>
      <c r="H71" s="456"/>
      <c r="I71" s="456"/>
      <c r="J71" s="456"/>
      <c r="K71" s="456"/>
      <c r="L71" s="456"/>
      <c r="M71" s="456"/>
      <c r="N71" s="456"/>
      <c r="O71" s="456"/>
      <c r="P71" s="456"/>
      <c r="Q71" s="456"/>
      <c r="R71" s="456"/>
      <c r="S71" s="456"/>
      <c r="T71" s="456"/>
      <c r="U71" s="456"/>
      <c r="V71" s="456"/>
      <c r="W71" s="456"/>
      <c r="X71" s="456"/>
      <c r="Y71" s="456"/>
      <c r="Z71" s="456"/>
    </row>
    <row r="72" ht="12.75" customHeight="1">
      <c r="A72" s="456"/>
      <c r="B72" s="456"/>
      <c r="C72" s="456"/>
      <c r="D72" s="456"/>
      <c r="E72" s="456"/>
      <c r="F72" s="456"/>
      <c r="G72" s="456"/>
      <c r="H72" s="456"/>
      <c r="I72" s="456"/>
      <c r="J72" s="456"/>
      <c r="K72" s="456"/>
      <c r="L72" s="456"/>
      <c r="M72" s="456"/>
      <c r="N72" s="456"/>
      <c r="O72" s="456"/>
      <c r="P72" s="456"/>
      <c r="Q72" s="456"/>
      <c r="R72" s="456"/>
      <c r="S72" s="456"/>
      <c r="T72" s="456"/>
      <c r="U72" s="456"/>
      <c r="V72" s="456"/>
      <c r="W72" s="456"/>
      <c r="X72" s="456"/>
      <c r="Y72" s="456"/>
      <c r="Z72" s="456"/>
    </row>
    <row r="73" ht="12.75" customHeight="1">
      <c r="A73" s="456"/>
      <c r="B73" s="456"/>
      <c r="C73" s="456"/>
      <c r="D73" s="456"/>
      <c r="E73" s="456"/>
      <c r="F73" s="456"/>
      <c r="G73" s="456"/>
      <c r="H73" s="456"/>
      <c r="I73" s="456"/>
      <c r="J73" s="456"/>
      <c r="K73" s="456"/>
      <c r="L73" s="456"/>
      <c r="M73" s="456"/>
      <c r="N73" s="456"/>
      <c r="O73" s="456"/>
      <c r="P73" s="456"/>
      <c r="Q73" s="456"/>
      <c r="R73" s="456"/>
      <c r="S73" s="456"/>
      <c r="T73" s="456"/>
      <c r="U73" s="456"/>
      <c r="V73" s="456"/>
      <c r="W73" s="456"/>
      <c r="X73" s="456"/>
      <c r="Y73" s="456"/>
      <c r="Z73" s="456"/>
    </row>
    <row r="74" ht="12.75" customHeight="1">
      <c r="A74" s="456"/>
      <c r="B74" s="456"/>
      <c r="C74" s="456"/>
      <c r="D74" s="456"/>
      <c r="E74" s="456"/>
      <c r="F74" s="456"/>
      <c r="G74" s="12"/>
      <c r="H74" s="456"/>
      <c r="I74" s="456"/>
      <c r="J74" s="456"/>
      <c r="K74" s="456"/>
      <c r="L74" s="456"/>
      <c r="M74" s="456"/>
      <c r="N74" s="456"/>
      <c r="O74" s="456"/>
      <c r="P74" s="456"/>
      <c r="Q74" s="456"/>
      <c r="R74" s="456"/>
      <c r="S74" s="456"/>
      <c r="T74" s="456"/>
      <c r="U74" s="456"/>
      <c r="V74" s="456"/>
      <c r="W74" s="456"/>
      <c r="X74" s="456"/>
      <c r="Y74" s="456"/>
      <c r="Z74" s="456"/>
    </row>
    <row r="75" ht="12.75" customHeight="1">
      <c r="A75" s="12"/>
      <c r="B75" s="467" t="s">
        <v>4978</v>
      </c>
      <c r="C75" s="8"/>
      <c r="D75" s="8"/>
      <c r="E75" s="8"/>
      <c r="F75" s="8"/>
      <c r="G75" s="8"/>
      <c r="H75" s="96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/>
      <c r="B76" s="80" t="s">
        <v>3306</v>
      </c>
      <c r="C76" s="80" t="s">
        <v>3340</v>
      </c>
      <c r="D76" s="80" t="s">
        <v>3342</v>
      </c>
      <c r="E76" s="80" t="s">
        <v>3341</v>
      </c>
      <c r="F76" s="80" t="s">
        <v>3346</v>
      </c>
      <c r="G76" s="80" t="s">
        <v>3364</v>
      </c>
      <c r="H76" s="80" t="s">
        <v>4979</v>
      </c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/>
      <c r="B77" s="80"/>
      <c r="C77" s="80"/>
      <c r="D77" s="80"/>
      <c r="E77" s="80"/>
      <c r="F77" s="80" t="s">
        <v>4980</v>
      </c>
      <c r="G77" s="80" t="s">
        <v>4981</v>
      </c>
      <c r="H77" s="80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/>
      <c r="B78" s="82" t="s">
        <v>4933</v>
      </c>
      <c r="C78" s="82" t="s">
        <v>3340</v>
      </c>
      <c r="D78" s="82" t="s">
        <v>3342</v>
      </c>
      <c r="E78" s="82" t="s">
        <v>3341</v>
      </c>
      <c r="F78" s="82" t="s">
        <v>3346</v>
      </c>
      <c r="G78" s="82" t="s">
        <v>3364</v>
      </c>
      <c r="H78" s="82" t="s">
        <v>4979</v>
      </c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/>
      <c r="B79" s="296" t="s">
        <v>4926</v>
      </c>
      <c r="C79" s="296" t="s">
        <v>445</v>
      </c>
      <c r="D79" s="296"/>
      <c r="E79" s="296" t="s">
        <v>450</v>
      </c>
      <c r="F79" s="296" t="s">
        <v>4982</v>
      </c>
      <c r="G79" s="296" t="s">
        <v>4960</v>
      </c>
      <c r="H79" s="296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/>
      <c r="B80" s="296" t="s">
        <v>4983</v>
      </c>
      <c r="C80" s="296" t="s">
        <v>447</v>
      </c>
      <c r="D80" s="296"/>
      <c r="E80" s="296" t="s">
        <v>449</v>
      </c>
      <c r="F80" s="296" t="s">
        <v>4984</v>
      </c>
      <c r="G80" s="296" t="s">
        <v>4946</v>
      </c>
      <c r="H80" s="296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/>
      <c r="B81" s="296" t="s">
        <v>4923</v>
      </c>
      <c r="C81" s="296" t="s">
        <v>447</v>
      </c>
      <c r="D81" s="296"/>
      <c r="E81" s="296" t="s">
        <v>450</v>
      </c>
      <c r="F81" s="296" t="s">
        <v>4984</v>
      </c>
      <c r="G81" s="296" t="s">
        <v>4960</v>
      </c>
      <c r="H81" s="296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/>
      <c r="B82" s="277" t="s">
        <v>4924</v>
      </c>
      <c r="C82" s="277" t="s">
        <v>447</v>
      </c>
      <c r="D82" s="277"/>
      <c r="E82" s="277" t="s">
        <v>450</v>
      </c>
      <c r="F82" s="277" t="s">
        <v>4984</v>
      </c>
      <c r="G82" s="277" t="s">
        <v>4985</v>
      </c>
      <c r="H82" s="277">
        <v>0.5</v>
      </c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456"/>
      <c r="B83" s="456"/>
      <c r="C83" s="456"/>
      <c r="D83" s="456"/>
      <c r="E83" s="456"/>
      <c r="F83" s="456"/>
      <c r="G83" s="12"/>
      <c r="H83" s="456"/>
      <c r="I83" s="456"/>
      <c r="J83" s="456"/>
      <c r="K83" s="456"/>
      <c r="L83" s="456"/>
      <c r="M83" s="456"/>
      <c r="N83" s="456"/>
      <c r="O83" s="456"/>
      <c r="P83" s="456"/>
      <c r="Q83" s="456"/>
      <c r="R83" s="456"/>
      <c r="S83" s="456"/>
      <c r="T83" s="456"/>
      <c r="U83" s="456"/>
      <c r="V83" s="456"/>
      <c r="W83" s="456"/>
      <c r="X83" s="456"/>
      <c r="Y83" s="456"/>
      <c r="Z83" s="456"/>
    </row>
    <row r="84" ht="12.75" customHeight="1">
      <c r="A84" s="456"/>
      <c r="B84" s="456"/>
      <c r="C84" s="456"/>
      <c r="D84" s="456"/>
      <c r="E84" s="456"/>
      <c r="F84" s="456"/>
      <c r="G84" s="12"/>
      <c r="H84" s="456"/>
      <c r="I84" s="456"/>
      <c r="J84" s="456"/>
      <c r="K84" s="456"/>
      <c r="L84" s="456"/>
      <c r="M84" s="456"/>
      <c r="N84" s="456"/>
      <c r="O84" s="456"/>
      <c r="P84" s="456"/>
      <c r="Q84" s="456"/>
      <c r="R84" s="456"/>
      <c r="S84" s="456"/>
      <c r="T84" s="456"/>
      <c r="U84" s="456"/>
      <c r="V84" s="456"/>
      <c r="W84" s="456"/>
      <c r="X84" s="456"/>
      <c r="Y84" s="456"/>
      <c r="Z84" s="456"/>
    </row>
    <row r="85" ht="12.75" customHeight="1">
      <c r="A85" s="456"/>
      <c r="B85" s="456"/>
      <c r="C85" s="456"/>
      <c r="D85" s="456"/>
      <c r="E85" s="456"/>
      <c r="F85" s="456"/>
      <c r="G85" s="12"/>
      <c r="H85" s="456"/>
      <c r="I85" s="456"/>
      <c r="J85" s="456"/>
      <c r="K85" s="456"/>
      <c r="L85" s="456"/>
      <c r="M85" s="456"/>
      <c r="N85" s="456"/>
      <c r="O85" s="456"/>
      <c r="P85" s="456"/>
      <c r="Q85" s="456"/>
      <c r="R85" s="456"/>
      <c r="S85" s="456"/>
      <c r="T85" s="456"/>
      <c r="U85" s="456"/>
      <c r="V85" s="456"/>
      <c r="W85" s="456"/>
      <c r="X85" s="456"/>
      <c r="Y85" s="456"/>
      <c r="Z85" s="456"/>
    </row>
    <row r="86" ht="12.75" customHeight="1">
      <c r="A86" s="12"/>
      <c r="B86" s="467" t="s">
        <v>4986</v>
      </c>
      <c r="C86" s="8"/>
      <c r="D86" s="8"/>
      <c r="E86" s="96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/>
      <c r="B87" s="72" t="s">
        <v>3306</v>
      </c>
      <c r="C87" s="460" t="s">
        <v>4987</v>
      </c>
      <c r="D87" s="296" t="s">
        <v>4982</v>
      </c>
      <c r="E87" s="296" t="s">
        <v>4984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/>
      <c r="B88" s="72" t="s">
        <v>3415</v>
      </c>
      <c r="C88" s="460" t="s">
        <v>3415</v>
      </c>
      <c r="D88" s="296" t="s">
        <v>456</v>
      </c>
      <c r="E88" s="296" t="s">
        <v>455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/>
      <c r="B89" s="72" t="s">
        <v>3416</v>
      </c>
      <c r="C89" s="460" t="s">
        <v>3416</v>
      </c>
      <c r="D89" s="296">
        <v>0.1</v>
      </c>
      <c r="E89" s="296">
        <v>0.0</v>
      </c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/>
      <c r="B90" s="72" t="s">
        <v>3417</v>
      </c>
      <c r="C90" s="460" t="s">
        <v>3417</v>
      </c>
      <c r="D90" s="296">
        <v>0.7</v>
      </c>
      <c r="E90" s="296">
        <v>0.45</v>
      </c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/>
      <c r="B91" s="72" t="s">
        <v>4938</v>
      </c>
      <c r="C91" s="460" t="s">
        <v>4938</v>
      </c>
      <c r="D91" s="296">
        <v>1.0</v>
      </c>
      <c r="E91" s="296">
        <v>1.0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/>
      <c r="B92" s="72" t="s">
        <v>4940</v>
      </c>
      <c r="C92" s="460" t="s">
        <v>4940</v>
      </c>
      <c r="D92" s="296">
        <v>1.0</v>
      </c>
      <c r="E92" s="296">
        <v>1.0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/>
      <c r="B93" s="72" t="s">
        <v>3418</v>
      </c>
      <c r="C93" s="460" t="s">
        <v>3418</v>
      </c>
      <c r="D93" s="296" t="s">
        <v>461</v>
      </c>
      <c r="E93" s="296" t="s">
        <v>462</v>
      </c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/>
      <c r="B94" s="258" t="s">
        <v>4944</v>
      </c>
      <c r="C94" s="462" t="s">
        <v>4944</v>
      </c>
      <c r="D94" s="277">
        <v>200.0</v>
      </c>
      <c r="E94" s="277">
        <v>20.0</v>
      </c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456"/>
      <c r="B95" s="456"/>
      <c r="C95" s="456"/>
      <c r="D95" s="456"/>
      <c r="E95" s="456"/>
      <c r="F95" s="456"/>
      <c r="G95" s="12"/>
      <c r="H95" s="456"/>
      <c r="I95" s="456"/>
      <c r="J95" s="456"/>
      <c r="K95" s="456"/>
      <c r="L95" s="456"/>
      <c r="M95" s="456"/>
      <c r="N95" s="456"/>
      <c r="O95" s="456"/>
      <c r="P95" s="456"/>
      <c r="Q95" s="456"/>
      <c r="R95" s="456"/>
      <c r="S95" s="456"/>
      <c r="T95" s="456"/>
      <c r="U95" s="456"/>
      <c r="V95" s="456"/>
      <c r="W95" s="456"/>
      <c r="X95" s="456"/>
      <c r="Y95" s="456"/>
      <c r="Z95" s="456"/>
    </row>
    <row r="96" ht="12.75" customHeight="1">
      <c r="A96" s="456"/>
      <c r="B96" s="456"/>
      <c r="C96" s="456"/>
      <c r="D96" s="456"/>
      <c r="E96" s="456"/>
      <c r="F96" s="456"/>
      <c r="G96" s="12"/>
      <c r="H96" s="456"/>
      <c r="I96" s="456"/>
      <c r="J96" s="456"/>
      <c r="K96" s="456"/>
      <c r="L96" s="456"/>
      <c r="M96" s="456"/>
      <c r="N96" s="456"/>
      <c r="O96" s="456"/>
      <c r="P96" s="456"/>
      <c r="Q96" s="456"/>
      <c r="R96" s="456"/>
      <c r="S96" s="456"/>
      <c r="T96" s="456"/>
      <c r="U96" s="456"/>
      <c r="V96" s="456"/>
      <c r="W96" s="456"/>
      <c r="X96" s="456"/>
      <c r="Y96" s="456"/>
      <c r="Z96" s="456"/>
    </row>
    <row r="97" ht="12.75" customHeight="1">
      <c r="A97" s="456"/>
      <c r="B97" s="456"/>
      <c r="C97" s="456"/>
      <c r="D97" s="456"/>
      <c r="E97" s="456"/>
      <c r="F97" s="456"/>
      <c r="G97" s="12"/>
      <c r="H97" s="456"/>
      <c r="I97" s="456"/>
      <c r="J97" s="456"/>
      <c r="K97" s="456"/>
      <c r="L97" s="456"/>
      <c r="M97" s="456"/>
      <c r="N97" s="456"/>
      <c r="O97" s="456"/>
      <c r="P97" s="456"/>
      <c r="Q97" s="456"/>
      <c r="R97" s="456"/>
      <c r="S97" s="456"/>
      <c r="T97" s="456"/>
      <c r="U97" s="456"/>
      <c r="V97" s="456"/>
      <c r="W97" s="456"/>
      <c r="X97" s="456"/>
      <c r="Y97" s="456"/>
      <c r="Z97" s="456"/>
    </row>
    <row r="98" ht="12.75" customHeight="1">
      <c r="A98" s="456"/>
      <c r="B98" s="468" t="s">
        <v>4988</v>
      </c>
      <c r="C98" s="8"/>
      <c r="D98" s="8"/>
      <c r="E98" s="8"/>
      <c r="F98" s="8"/>
      <c r="G98" s="8"/>
      <c r="H98" s="8"/>
      <c r="I98" s="456"/>
      <c r="J98" s="456"/>
      <c r="K98" s="456"/>
      <c r="L98" s="456"/>
      <c r="M98" s="456"/>
      <c r="N98" s="456"/>
      <c r="O98" s="456"/>
      <c r="P98" s="456"/>
      <c r="Q98" s="456"/>
      <c r="R98" s="456"/>
      <c r="S98" s="456"/>
      <c r="T98" s="456"/>
      <c r="U98" s="456"/>
      <c r="V98" s="456"/>
      <c r="W98" s="456"/>
      <c r="X98" s="456"/>
      <c r="Y98" s="456"/>
      <c r="Z98" s="456"/>
    </row>
    <row r="99" ht="12.75" customHeight="1">
      <c r="A99" s="456"/>
      <c r="B99" s="72" t="s">
        <v>3306</v>
      </c>
      <c r="C99" s="72"/>
      <c r="D99" s="460" t="s">
        <v>3436</v>
      </c>
      <c r="E99" s="464" t="s">
        <v>4960</v>
      </c>
      <c r="F99" s="464" t="s">
        <v>4946</v>
      </c>
      <c r="G99" s="464" t="s">
        <v>4989</v>
      </c>
      <c r="H99" s="464" t="s">
        <v>4985</v>
      </c>
      <c r="I99" s="456"/>
      <c r="J99" s="456"/>
      <c r="K99" s="456"/>
      <c r="L99" s="456"/>
      <c r="M99" s="456"/>
      <c r="N99" s="456"/>
      <c r="O99" s="456"/>
      <c r="P99" s="456"/>
      <c r="Q99" s="456"/>
      <c r="R99" s="456"/>
      <c r="S99" s="456"/>
      <c r="T99" s="456"/>
      <c r="U99" s="456"/>
      <c r="V99" s="456"/>
      <c r="W99" s="456"/>
      <c r="X99" s="456"/>
      <c r="Y99" s="456"/>
      <c r="Z99" s="456"/>
    </row>
    <row r="100" ht="12.75" customHeight="1">
      <c r="A100" s="12"/>
      <c r="B100" s="72" t="s">
        <v>4990</v>
      </c>
      <c r="C100" s="72" t="s">
        <v>4954</v>
      </c>
      <c r="D100" s="460" t="s">
        <v>4955</v>
      </c>
      <c r="E100" s="464" t="s">
        <v>4991</v>
      </c>
      <c r="F100" s="464" t="s">
        <v>4956</v>
      </c>
      <c r="G100" s="464"/>
      <c r="H100" s="464" t="s">
        <v>4991</v>
      </c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/>
      <c r="B101" s="72" t="s">
        <v>4992</v>
      </c>
      <c r="C101" s="72" t="s">
        <v>4954</v>
      </c>
      <c r="D101" s="460" t="s">
        <v>4955</v>
      </c>
      <c r="E101" s="464" t="s">
        <v>4993</v>
      </c>
      <c r="F101" s="464"/>
      <c r="G101" s="464"/>
      <c r="H101" s="464" t="s">
        <v>4993</v>
      </c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/>
      <c r="B102" s="72" t="s">
        <v>4994</v>
      </c>
      <c r="C102" s="72"/>
      <c r="D102" s="460" t="s">
        <v>3437</v>
      </c>
      <c r="E102" s="464"/>
      <c r="F102" s="464">
        <v>11.0</v>
      </c>
      <c r="G102" s="464">
        <v>11.0</v>
      </c>
      <c r="H102" s="464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/>
      <c r="B103" s="72" t="s">
        <v>4979</v>
      </c>
      <c r="C103" s="72"/>
      <c r="D103" s="460" t="s">
        <v>4950</v>
      </c>
      <c r="E103" s="464"/>
      <c r="F103" s="464">
        <v>1.111111</v>
      </c>
      <c r="G103" s="464">
        <v>1.111111</v>
      </c>
      <c r="H103" s="464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/>
      <c r="B104" s="258" t="s">
        <v>4995</v>
      </c>
      <c r="C104" s="258"/>
      <c r="D104" s="462" t="s">
        <v>4961</v>
      </c>
      <c r="E104" s="466"/>
      <c r="F104" s="466">
        <v>111111.0</v>
      </c>
      <c r="G104" s="466">
        <v>111111.0</v>
      </c>
      <c r="H104" s="466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456"/>
      <c r="B107" s="12"/>
      <c r="C107" s="12"/>
      <c r="D107" s="12"/>
      <c r="E107" s="12"/>
      <c r="F107" s="12"/>
      <c r="G107" s="12"/>
      <c r="H107" s="456"/>
      <c r="I107" s="456"/>
      <c r="J107" s="456"/>
      <c r="K107" s="456"/>
      <c r="L107" s="456"/>
      <c r="M107" s="456"/>
      <c r="N107" s="456"/>
      <c r="O107" s="456"/>
      <c r="P107" s="456"/>
      <c r="Q107" s="456"/>
      <c r="R107" s="456"/>
      <c r="S107" s="456"/>
      <c r="T107" s="456"/>
      <c r="U107" s="456"/>
      <c r="V107" s="456"/>
      <c r="W107" s="456"/>
      <c r="X107" s="456"/>
      <c r="Y107" s="456"/>
      <c r="Z107" s="456"/>
    </row>
    <row r="108" ht="12.75" customHeight="1">
      <c r="A108" s="12"/>
      <c r="B108" s="468" t="s">
        <v>4996</v>
      </c>
      <c r="C108" s="8"/>
      <c r="D108" s="8"/>
      <c r="E108" s="8"/>
      <c r="F108" s="8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/>
      <c r="B109" s="72" t="s">
        <v>3306</v>
      </c>
      <c r="C109" s="460" t="s">
        <v>4997</v>
      </c>
      <c r="D109" s="469" t="s">
        <v>4991</v>
      </c>
      <c r="E109" s="469" t="s">
        <v>4993</v>
      </c>
      <c r="F109" s="469" t="s">
        <v>4956</v>
      </c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/>
      <c r="B110" s="72" t="s">
        <v>4998</v>
      </c>
      <c r="C110" s="460" t="s">
        <v>4998</v>
      </c>
      <c r="D110" s="67" t="s">
        <v>4963</v>
      </c>
      <c r="E110" s="67" t="s">
        <v>4971</v>
      </c>
      <c r="F110" s="67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/>
      <c r="B111" s="72" t="s">
        <v>4994</v>
      </c>
      <c r="C111" s="460" t="s">
        <v>3437</v>
      </c>
      <c r="D111" s="67">
        <v>22.0</v>
      </c>
      <c r="E111" s="67">
        <v>33.0</v>
      </c>
      <c r="F111" s="67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/>
      <c r="B112" s="72" t="s">
        <v>4979</v>
      </c>
      <c r="C112" s="460" t="s">
        <v>4950</v>
      </c>
      <c r="D112" s="67">
        <v>1.22</v>
      </c>
      <c r="E112" s="67">
        <v>1.33</v>
      </c>
      <c r="F112" s="67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/>
      <c r="B113" s="258" t="s">
        <v>4995</v>
      </c>
      <c r="C113" s="462" t="s">
        <v>4961</v>
      </c>
      <c r="D113" s="470">
        <v>22000.0</v>
      </c>
      <c r="E113" s="470">
        <v>33000.0</v>
      </c>
      <c r="F113" s="470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456"/>
      <c r="B116" s="456"/>
      <c r="C116" s="456"/>
      <c r="D116" s="456"/>
      <c r="E116" s="456"/>
      <c r="F116" s="456"/>
      <c r="G116" s="12"/>
      <c r="H116" s="456"/>
      <c r="I116" s="456"/>
      <c r="J116" s="456"/>
      <c r="K116" s="456"/>
      <c r="L116" s="456"/>
      <c r="M116" s="456"/>
      <c r="N116" s="456"/>
      <c r="O116" s="456"/>
      <c r="P116" s="456"/>
      <c r="Q116" s="456"/>
      <c r="R116" s="456"/>
      <c r="S116" s="456"/>
      <c r="T116" s="456"/>
      <c r="U116" s="456"/>
      <c r="V116" s="456"/>
      <c r="W116" s="456"/>
      <c r="X116" s="456"/>
      <c r="Y116" s="456"/>
      <c r="Z116" s="456"/>
    </row>
    <row r="117" ht="12.75" customHeight="1">
      <c r="A117" s="456"/>
      <c r="B117" s="471" t="s">
        <v>4999</v>
      </c>
      <c r="C117" s="8"/>
      <c r="D117" s="8"/>
      <c r="E117" s="8"/>
      <c r="F117" s="456"/>
      <c r="G117" s="12"/>
      <c r="H117" s="456"/>
      <c r="I117" s="456"/>
      <c r="J117" s="456"/>
      <c r="K117" s="456"/>
      <c r="L117" s="456"/>
      <c r="M117" s="456"/>
      <c r="N117" s="456"/>
      <c r="O117" s="456"/>
      <c r="P117" s="456"/>
      <c r="Q117" s="456"/>
      <c r="R117" s="456"/>
      <c r="S117" s="456"/>
      <c r="T117" s="456"/>
      <c r="U117" s="456"/>
      <c r="V117" s="456"/>
      <c r="W117" s="456"/>
      <c r="X117" s="456"/>
      <c r="Y117" s="456"/>
      <c r="Z117" s="456"/>
    </row>
    <row r="118" ht="12.75" customHeight="1">
      <c r="A118" s="456"/>
      <c r="B118" s="72" t="s">
        <v>3306</v>
      </c>
      <c r="C118" s="460" t="s">
        <v>5000</v>
      </c>
      <c r="D118" s="67">
        <v>1.0</v>
      </c>
      <c r="E118" s="67">
        <v>2.0</v>
      </c>
      <c r="F118" s="456"/>
      <c r="G118" s="12"/>
      <c r="H118" s="456"/>
      <c r="I118" s="456"/>
      <c r="J118" s="456"/>
      <c r="K118" s="456"/>
      <c r="L118" s="456"/>
      <c r="M118" s="456"/>
      <c r="N118" s="456"/>
      <c r="O118" s="456"/>
      <c r="P118" s="456"/>
      <c r="Q118" s="456"/>
      <c r="R118" s="456"/>
      <c r="S118" s="456"/>
      <c r="T118" s="456"/>
      <c r="U118" s="456"/>
      <c r="V118" s="456"/>
      <c r="W118" s="456"/>
      <c r="X118" s="456"/>
      <c r="Y118" s="456"/>
      <c r="Z118" s="456"/>
    </row>
    <row r="119" ht="12.75" customHeight="1">
      <c r="A119" s="456"/>
      <c r="B119" s="72" t="s">
        <v>3339</v>
      </c>
      <c r="C119" s="460" t="s">
        <v>3339</v>
      </c>
      <c r="D119" s="67" t="s">
        <v>42</v>
      </c>
      <c r="E119" s="67" t="s">
        <v>45</v>
      </c>
      <c r="F119" s="456"/>
      <c r="G119" s="12"/>
      <c r="H119" s="456"/>
      <c r="I119" s="456"/>
      <c r="J119" s="456"/>
      <c r="K119" s="456"/>
      <c r="L119" s="456"/>
      <c r="M119" s="456"/>
      <c r="N119" s="456"/>
      <c r="O119" s="456"/>
      <c r="P119" s="456"/>
      <c r="Q119" s="456"/>
      <c r="R119" s="456"/>
      <c r="S119" s="456"/>
      <c r="T119" s="456"/>
      <c r="U119" s="456"/>
      <c r="V119" s="456"/>
      <c r="W119" s="456"/>
      <c r="X119" s="456"/>
      <c r="Y119" s="456"/>
      <c r="Z119" s="456"/>
    </row>
    <row r="120" ht="12.75" customHeight="1">
      <c r="A120" s="456"/>
      <c r="B120" s="72" t="s">
        <v>3403</v>
      </c>
      <c r="C120" s="460" t="s">
        <v>3403</v>
      </c>
      <c r="D120" s="67" t="s">
        <v>468</v>
      </c>
      <c r="E120" s="67" t="s">
        <v>468</v>
      </c>
      <c r="F120" s="456"/>
      <c r="G120" s="12"/>
      <c r="H120" s="456"/>
      <c r="I120" s="456"/>
      <c r="J120" s="456"/>
      <c r="K120" s="456"/>
      <c r="L120" s="456"/>
      <c r="M120" s="456"/>
      <c r="N120" s="456"/>
      <c r="O120" s="456"/>
      <c r="P120" s="456"/>
      <c r="Q120" s="456"/>
      <c r="R120" s="456"/>
      <c r="S120" s="456"/>
      <c r="T120" s="456"/>
      <c r="U120" s="456"/>
      <c r="V120" s="456"/>
      <c r="W120" s="456"/>
      <c r="X120" s="456"/>
      <c r="Y120" s="456"/>
      <c r="Z120" s="456"/>
    </row>
    <row r="121" ht="12.75" customHeight="1">
      <c r="A121" s="456"/>
      <c r="B121" s="72" t="s">
        <v>3404</v>
      </c>
      <c r="C121" s="460" t="s">
        <v>3404</v>
      </c>
      <c r="D121" s="67"/>
      <c r="E121" s="67"/>
      <c r="F121" s="456"/>
      <c r="G121" s="12"/>
      <c r="H121" s="456"/>
      <c r="I121" s="456"/>
      <c r="J121" s="456"/>
      <c r="K121" s="456"/>
      <c r="L121" s="456"/>
      <c r="M121" s="456"/>
      <c r="N121" s="456"/>
      <c r="O121" s="456"/>
      <c r="P121" s="456"/>
      <c r="Q121" s="456"/>
      <c r="R121" s="456"/>
      <c r="S121" s="456"/>
      <c r="T121" s="456"/>
      <c r="U121" s="456"/>
      <c r="V121" s="456"/>
      <c r="W121" s="456"/>
      <c r="X121" s="456"/>
      <c r="Y121" s="456"/>
      <c r="Z121" s="456"/>
    </row>
    <row r="122" ht="12.75" customHeight="1">
      <c r="A122" s="456"/>
      <c r="B122" s="72" t="s">
        <v>3406</v>
      </c>
      <c r="C122" s="460" t="s">
        <v>3406</v>
      </c>
      <c r="D122" s="67">
        <v>0.65</v>
      </c>
      <c r="E122" s="67">
        <v>0.7</v>
      </c>
      <c r="F122" s="456"/>
      <c r="G122" s="12"/>
      <c r="H122" s="456"/>
      <c r="I122" s="456"/>
      <c r="J122" s="456"/>
      <c r="K122" s="456"/>
      <c r="L122" s="456"/>
      <c r="M122" s="456"/>
      <c r="N122" s="456"/>
      <c r="O122" s="456"/>
      <c r="P122" s="456"/>
      <c r="Q122" s="456"/>
      <c r="R122" s="456"/>
      <c r="S122" s="456"/>
      <c r="T122" s="456"/>
      <c r="U122" s="456"/>
      <c r="V122" s="456"/>
      <c r="W122" s="456"/>
      <c r="X122" s="456"/>
      <c r="Y122" s="456"/>
      <c r="Z122" s="456"/>
    </row>
    <row r="123" ht="12.75" customHeight="1">
      <c r="A123" s="456"/>
      <c r="B123" s="258" t="s">
        <v>5001</v>
      </c>
      <c r="C123" s="462" t="s">
        <v>5001</v>
      </c>
      <c r="D123" s="470">
        <v>650.0</v>
      </c>
      <c r="E123" s="470">
        <v>200.0</v>
      </c>
      <c r="F123" s="456"/>
      <c r="G123" s="12"/>
      <c r="H123" s="456"/>
      <c r="I123" s="456"/>
      <c r="J123" s="456"/>
      <c r="K123" s="456"/>
      <c r="L123" s="456"/>
      <c r="M123" s="456"/>
      <c r="N123" s="456"/>
      <c r="O123" s="456"/>
      <c r="P123" s="456"/>
      <c r="Q123" s="456"/>
      <c r="R123" s="456"/>
      <c r="S123" s="456"/>
      <c r="T123" s="456"/>
      <c r="U123" s="456"/>
      <c r="V123" s="456"/>
      <c r="W123" s="456"/>
      <c r="X123" s="456"/>
      <c r="Y123" s="456"/>
      <c r="Z123" s="456"/>
    </row>
    <row r="124" ht="12.75" customHeight="1">
      <c r="A124" s="456"/>
      <c r="B124" s="456"/>
      <c r="C124" s="456"/>
      <c r="D124" s="456"/>
      <c r="E124" s="456"/>
      <c r="F124" s="456"/>
      <c r="G124" s="12"/>
      <c r="H124" s="456"/>
      <c r="I124" s="456"/>
      <c r="J124" s="456"/>
      <c r="K124" s="456"/>
      <c r="L124" s="456"/>
      <c r="M124" s="456"/>
      <c r="N124" s="456"/>
      <c r="O124" s="456"/>
      <c r="P124" s="456"/>
      <c r="Q124" s="456"/>
      <c r="R124" s="456"/>
      <c r="S124" s="456"/>
      <c r="T124" s="456"/>
      <c r="U124" s="456"/>
      <c r="V124" s="456"/>
      <c r="W124" s="456"/>
      <c r="X124" s="456"/>
      <c r="Y124" s="456"/>
      <c r="Z124" s="456"/>
    </row>
    <row r="125" ht="12.75" customHeight="1">
      <c r="A125" s="456"/>
      <c r="B125" s="456"/>
      <c r="C125" s="456"/>
      <c r="D125" s="456"/>
      <c r="E125" s="456"/>
      <c r="F125" s="456"/>
      <c r="G125" s="12"/>
      <c r="H125" s="456"/>
      <c r="I125" s="456"/>
      <c r="J125" s="456"/>
      <c r="K125" s="456"/>
      <c r="L125" s="456"/>
      <c r="M125" s="456"/>
      <c r="N125" s="456"/>
      <c r="O125" s="456"/>
      <c r="P125" s="456"/>
      <c r="Q125" s="456"/>
      <c r="R125" s="456"/>
      <c r="S125" s="456"/>
      <c r="T125" s="456"/>
      <c r="U125" s="456"/>
      <c r="V125" s="456"/>
      <c r="W125" s="456"/>
      <c r="X125" s="456"/>
      <c r="Y125" s="456"/>
      <c r="Z125" s="456"/>
    </row>
    <row r="126" ht="12.75" customHeight="1">
      <c r="A126" s="456"/>
      <c r="B126" s="456"/>
      <c r="C126" s="456"/>
      <c r="D126" s="456"/>
      <c r="E126" s="456"/>
      <c r="F126" s="456"/>
      <c r="G126" s="12"/>
      <c r="H126" s="456"/>
      <c r="I126" s="456"/>
      <c r="J126" s="456"/>
      <c r="K126" s="456"/>
      <c r="L126" s="456"/>
      <c r="M126" s="456"/>
      <c r="N126" s="456"/>
      <c r="O126" s="456"/>
      <c r="P126" s="456"/>
      <c r="Q126" s="456"/>
      <c r="R126" s="456"/>
      <c r="S126" s="456"/>
      <c r="T126" s="456"/>
      <c r="U126" s="456"/>
      <c r="V126" s="456"/>
      <c r="W126" s="456"/>
      <c r="X126" s="456"/>
      <c r="Y126" s="456"/>
      <c r="Z126" s="456"/>
    </row>
    <row r="127" ht="12.75" customHeight="1">
      <c r="A127" s="456"/>
      <c r="B127" s="471" t="s">
        <v>5002</v>
      </c>
      <c r="C127" s="8"/>
      <c r="D127" s="8"/>
      <c r="E127" s="456"/>
      <c r="F127" s="456"/>
      <c r="G127" s="12"/>
      <c r="H127" s="456"/>
      <c r="I127" s="456"/>
      <c r="J127" s="456"/>
      <c r="K127" s="456"/>
      <c r="L127" s="456"/>
      <c r="M127" s="456"/>
      <c r="N127" s="456"/>
      <c r="O127" s="456"/>
      <c r="P127" s="456"/>
      <c r="Q127" s="456"/>
      <c r="R127" s="456"/>
      <c r="S127" s="456"/>
      <c r="T127" s="456"/>
      <c r="U127" s="456"/>
      <c r="V127" s="456"/>
      <c r="W127" s="456"/>
      <c r="X127" s="456"/>
      <c r="Y127" s="456"/>
      <c r="Z127" s="456"/>
    </row>
    <row r="128" ht="12.75" customHeight="1">
      <c r="A128" s="456"/>
      <c r="B128" s="72" t="s">
        <v>1</v>
      </c>
      <c r="C128" s="460" t="s">
        <v>1</v>
      </c>
      <c r="D128" s="67" t="s">
        <v>860</v>
      </c>
      <c r="E128" s="456"/>
      <c r="F128" s="456"/>
      <c r="G128" s="12"/>
      <c r="H128" s="456"/>
      <c r="I128" s="456"/>
      <c r="J128" s="456"/>
      <c r="K128" s="456"/>
      <c r="L128" s="456"/>
      <c r="M128" s="456"/>
      <c r="N128" s="456"/>
      <c r="O128" s="456"/>
      <c r="P128" s="456"/>
      <c r="Q128" s="456"/>
      <c r="R128" s="456"/>
      <c r="S128" s="456"/>
      <c r="T128" s="456"/>
      <c r="U128" s="456"/>
      <c r="V128" s="456"/>
      <c r="W128" s="456"/>
      <c r="X128" s="456"/>
      <c r="Y128" s="456"/>
      <c r="Z128" s="456"/>
    </row>
    <row r="129" ht="12.75" customHeight="1">
      <c r="A129" s="456"/>
      <c r="B129" s="72" t="s">
        <v>3308</v>
      </c>
      <c r="C129" s="460" t="s">
        <v>3308</v>
      </c>
      <c r="D129" s="67" t="s">
        <v>3391</v>
      </c>
      <c r="E129" s="456"/>
      <c r="F129" s="456"/>
      <c r="G129" s="12"/>
      <c r="H129" s="456"/>
      <c r="I129" s="456"/>
      <c r="J129" s="456"/>
      <c r="K129" s="456"/>
      <c r="L129" s="456"/>
      <c r="M129" s="456"/>
      <c r="N129" s="456"/>
      <c r="O129" s="456"/>
      <c r="P129" s="456"/>
      <c r="Q129" s="456"/>
      <c r="R129" s="456"/>
      <c r="S129" s="456"/>
      <c r="T129" s="456"/>
      <c r="U129" s="456"/>
      <c r="V129" s="456"/>
      <c r="W129" s="456"/>
      <c r="X129" s="456"/>
      <c r="Y129" s="456"/>
      <c r="Z129" s="456"/>
    </row>
    <row r="130" ht="12.75" customHeight="1">
      <c r="A130" s="456"/>
      <c r="B130" s="72" t="s">
        <v>3435</v>
      </c>
      <c r="C130" s="460" t="s">
        <v>3435</v>
      </c>
      <c r="D130" s="67" t="s">
        <v>3389</v>
      </c>
      <c r="E130" s="456"/>
      <c r="F130" s="456"/>
      <c r="G130" s="12"/>
      <c r="H130" s="456"/>
      <c r="I130" s="456"/>
      <c r="J130" s="456"/>
      <c r="K130" s="456"/>
      <c r="L130" s="456"/>
      <c r="M130" s="456"/>
      <c r="N130" s="456"/>
      <c r="O130" s="456"/>
      <c r="P130" s="456"/>
      <c r="Q130" s="456"/>
      <c r="R130" s="456"/>
      <c r="S130" s="456"/>
      <c r="T130" s="456"/>
      <c r="U130" s="456"/>
      <c r="V130" s="456"/>
      <c r="W130" s="456"/>
      <c r="X130" s="456"/>
      <c r="Y130" s="456"/>
      <c r="Z130" s="456"/>
    </row>
    <row r="131" ht="12.75" customHeight="1">
      <c r="A131" s="456"/>
      <c r="B131" s="258" t="s">
        <v>3</v>
      </c>
      <c r="C131" s="462" t="s">
        <v>3</v>
      </c>
      <c r="D131" s="470">
        <v>35.0</v>
      </c>
      <c r="E131" s="456"/>
      <c r="F131" s="456"/>
      <c r="G131" s="12"/>
      <c r="H131" s="456"/>
      <c r="I131" s="456"/>
      <c r="J131" s="456"/>
      <c r="K131" s="456"/>
      <c r="L131" s="456"/>
      <c r="M131" s="456"/>
      <c r="N131" s="456"/>
      <c r="O131" s="456"/>
      <c r="P131" s="456"/>
      <c r="Q131" s="456"/>
      <c r="R131" s="456"/>
      <c r="S131" s="456"/>
      <c r="T131" s="456"/>
      <c r="U131" s="456"/>
      <c r="V131" s="456"/>
      <c r="W131" s="456"/>
      <c r="X131" s="456"/>
      <c r="Y131" s="456"/>
      <c r="Z131" s="456"/>
    </row>
    <row r="132" ht="12.75" customHeight="1">
      <c r="A132" s="456"/>
      <c r="B132" s="456"/>
      <c r="C132" s="456"/>
      <c r="D132" s="456"/>
      <c r="E132" s="456"/>
      <c r="F132" s="456"/>
      <c r="G132" s="12"/>
      <c r="H132" s="456"/>
      <c r="I132" s="456"/>
      <c r="J132" s="456"/>
      <c r="K132" s="456"/>
      <c r="L132" s="456"/>
      <c r="M132" s="456"/>
      <c r="N132" s="456"/>
      <c r="O132" s="456"/>
      <c r="P132" s="456"/>
      <c r="Q132" s="456"/>
      <c r="R132" s="456"/>
      <c r="S132" s="456"/>
      <c r="T132" s="456"/>
      <c r="U132" s="456"/>
      <c r="V132" s="456"/>
      <c r="W132" s="456"/>
      <c r="X132" s="456"/>
      <c r="Y132" s="456"/>
      <c r="Z132" s="456"/>
    </row>
    <row r="133" ht="12.75" customHeight="1">
      <c r="A133" s="456"/>
      <c r="B133" s="456"/>
      <c r="C133" s="456"/>
      <c r="D133" s="456"/>
      <c r="E133" s="456"/>
      <c r="F133" s="456"/>
      <c r="G133" s="12"/>
      <c r="H133" s="456"/>
      <c r="I133" s="456"/>
      <c r="J133" s="456"/>
      <c r="K133" s="456"/>
      <c r="L133" s="456"/>
      <c r="M133" s="456"/>
      <c r="N133" s="456"/>
      <c r="O133" s="456"/>
      <c r="P133" s="456"/>
      <c r="Q133" s="456"/>
      <c r="R133" s="456"/>
      <c r="S133" s="456"/>
      <c r="T133" s="456"/>
      <c r="U133" s="456"/>
      <c r="V133" s="456"/>
      <c r="W133" s="456"/>
      <c r="X133" s="456"/>
      <c r="Y133" s="456"/>
      <c r="Z133" s="456"/>
    </row>
    <row r="134" ht="12.75" customHeight="1">
      <c r="A134" s="456"/>
      <c r="B134" s="456"/>
      <c r="C134" s="456"/>
      <c r="D134" s="456"/>
      <c r="E134" s="456"/>
      <c r="F134" s="456"/>
      <c r="G134" s="12"/>
      <c r="H134" s="456"/>
      <c r="I134" s="456"/>
      <c r="J134" s="456"/>
      <c r="K134" s="456"/>
      <c r="L134" s="456"/>
      <c r="M134" s="456"/>
      <c r="N134" s="456"/>
      <c r="O134" s="456"/>
      <c r="P134" s="456"/>
      <c r="Q134" s="456"/>
      <c r="R134" s="456"/>
      <c r="S134" s="456"/>
      <c r="T134" s="456"/>
      <c r="U134" s="456"/>
      <c r="V134" s="456"/>
      <c r="W134" s="456"/>
      <c r="X134" s="456"/>
      <c r="Y134" s="456"/>
      <c r="Z134" s="456"/>
    </row>
    <row r="135" ht="12.75" customHeight="1">
      <c r="A135" s="456"/>
      <c r="B135" s="471" t="s">
        <v>5003</v>
      </c>
      <c r="C135" s="8"/>
      <c r="D135" s="8"/>
      <c r="E135" s="456"/>
      <c r="F135" s="456"/>
      <c r="G135" s="12"/>
      <c r="H135" s="456"/>
      <c r="I135" s="456"/>
      <c r="J135" s="456"/>
      <c r="K135" s="456"/>
      <c r="L135" s="456"/>
      <c r="M135" s="456"/>
      <c r="N135" s="456"/>
      <c r="O135" s="456"/>
      <c r="P135" s="456"/>
      <c r="Q135" s="456"/>
      <c r="R135" s="456"/>
      <c r="S135" s="456"/>
      <c r="T135" s="456"/>
      <c r="U135" s="456"/>
      <c r="V135" s="456"/>
      <c r="W135" s="456"/>
      <c r="X135" s="456"/>
      <c r="Y135" s="456"/>
      <c r="Z135" s="456"/>
    </row>
    <row r="136" ht="12.75" customHeight="1">
      <c r="A136" s="456"/>
      <c r="B136" s="250" t="s">
        <v>222</v>
      </c>
      <c r="C136" s="458" t="s">
        <v>222</v>
      </c>
      <c r="D136" s="469">
        <v>1.0</v>
      </c>
      <c r="E136" s="456"/>
      <c r="F136" s="456"/>
      <c r="G136" s="12"/>
      <c r="H136" s="456"/>
      <c r="I136" s="456"/>
      <c r="J136" s="456"/>
      <c r="K136" s="456"/>
      <c r="L136" s="456"/>
      <c r="M136" s="456"/>
      <c r="N136" s="456"/>
      <c r="O136" s="456"/>
      <c r="P136" s="456"/>
      <c r="Q136" s="456"/>
      <c r="R136" s="456"/>
      <c r="S136" s="456"/>
      <c r="T136" s="456"/>
      <c r="U136" s="456"/>
      <c r="V136" s="456"/>
      <c r="W136" s="456"/>
      <c r="X136" s="456"/>
      <c r="Y136" s="456"/>
      <c r="Z136" s="456"/>
    </row>
    <row r="137" ht="12.75" customHeight="1">
      <c r="A137" s="456"/>
      <c r="B137" s="72" t="s">
        <v>442</v>
      </c>
      <c r="C137" s="460" t="s">
        <v>3308</v>
      </c>
      <c r="D137" s="67" t="s">
        <v>3391</v>
      </c>
      <c r="E137" s="456"/>
      <c r="F137" s="456"/>
      <c r="G137" s="12"/>
      <c r="H137" s="456"/>
      <c r="I137" s="456"/>
      <c r="J137" s="456"/>
      <c r="K137" s="456"/>
      <c r="L137" s="456"/>
      <c r="M137" s="456"/>
      <c r="N137" s="456"/>
      <c r="O137" s="456"/>
      <c r="P137" s="456"/>
      <c r="Q137" s="456"/>
      <c r="R137" s="456"/>
      <c r="S137" s="456"/>
      <c r="T137" s="456"/>
      <c r="U137" s="456"/>
      <c r="V137" s="456"/>
      <c r="W137" s="456"/>
      <c r="X137" s="456"/>
      <c r="Y137" s="456"/>
      <c r="Z137" s="456"/>
    </row>
    <row r="138" ht="12.75" customHeight="1">
      <c r="A138" s="456"/>
      <c r="B138" s="72" t="s">
        <v>443</v>
      </c>
      <c r="C138" s="460" t="s">
        <v>3339</v>
      </c>
      <c r="D138" s="67" t="s">
        <v>42</v>
      </c>
      <c r="E138" s="456"/>
      <c r="F138" s="456"/>
      <c r="G138" s="12"/>
      <c r="H138" s="456"/>
      <c r="I138" s="456"/>
      <c r="J138" s="456"/>
      <c r="K138" s="456"/>
      <c r="L138" s="456"/>
      <c r="M138" s="456"/>
      <c r="N138" s="456"/>
      <c r="O138" s="456"/>
      <c r="P138" s="456"/>
      <c r="Q138" s="456"/>
      <c r="R138" s="456"/>
      <c r="S138" s="456"/>
      <c r="T138" s="456"/>
      <c r="U138" s="456"/>
      <c r="V138" s="456"/>
      <c r="W138" s="456"/>
      <c r="X138" s="456"/>
      <c r="Y138" s="456"/>
      <c r="Z138" s="456"/>
    </row>
    <row r="139" ht="12.75" customHeight="1">
      <c r="A139" s="456"/>
      <c r="B139" s="72" t="s">
        <v>519</v>
      </c>
      <c r="C139" s="460" t="s">
        <v>3436</v>
      </c>
      <c r="D139" s="67" t="s">
        <v>3389</v>
      </c>
      <c r="E139" s="456"/>
      <c r="F139" s="456"/>
      <c r="G139" s="12"/>
      <c r="H139" s="456"/>
      <c r="I139" s="456"/>
      <c r="J139" s="456"/>
      <c r="K139" s="456"/>
      <c r="L139" s="456"/>
      <c r="M139" s="456"/>
      <c r="N139" s="456"/>
      <c r="O139" s="456"/>
      <c r="P139" s="456"/>
      <c r="Q139" s="456"/>
      <c r="R139" s="456"/>
      <c r="S139" s="456"/>
      <c r="T139" s="456"/>
      <c r="U139" s="456"/>
      <c r="V139" s="456"/>
      <c r="W139" s="456"/>
      <c r="X139" s="456"/>
      <c r="Y139" s="456"/>
      <c r="Z139" s="456"/>
    </row>
    <row r="140" ht="12.75" customHeight="1">
      <c r="A140" s="456"/>
      <c r="B140" s="72" t="s">
        <v>520</v>
      </c>
      <c r="C140" s="460" t="s">
        <v>3435</v>
      </c>
      <c r="D140" s="67" t="s">
        <v>3389</v>
      </c>
      <c r="E140" s="456"/>
      <c r="F140" s="456"/>
      <c r="G140" s="12"/>
      <c r="H140" s="456"/>
      <c r="I140" s="456"/>
      <c r="J140" s="456"/>
      <c r="K140" s="456"/>
      <c r="L140" s="456"/>
      <c r="M140" s="456"/>
      <c r="N140" s="456"/>
      <c r="O140" s="456"/>
      <c r="P140" s="456"/>
      <c r="Q140" s="456"/>
      <c r="R140" s="456"/>
      <c r="S140" s="456"/>
      <c r="T140" s="456"/>
      <c r="U140" s="456"/>
      <c r="V140" s="456"/>
      <c r="W140" s="456"/>
      <c r="X140" s="456"/>
      <c r="Y140" s="456"/>
      <c r="Z140" s="456"/>
    </row>
    <row r="141" ht="12.75" customHeight="1">
      <c r="A141" s="456"/>
      <c r="B141" s="72" t="s">
        <v>444</v>
      </c>
      <c r="C141" s="460" t="s">
        <v>3340</v>
      </c>
      <c r="D141" s="67" t="s">
        <v>445</v>
      </c>
      <c r="E141" s="456"/>
      <c r="F141" s="456"/>
      <c r="G141" s="12"/>
      <c r="H141" s="456"/>
      <c r="I141" s="456"/>
      <c r="J141" s="456"/>
      <c r="K141" s="456"/>
      <c r="L141" s="456"/>
      <c r="M141" s="456"/>
      <c r="N141" s="456"/>
      <c r="O141" s="456"/>
      <c r="P141" s="456"/>
      <c r="Q141" s="456"/>
      <c r="R141" s="456"/>
      <c r="S141" s="456"/>
      <c r="T141" s="456"/>
      <c r="U141" s="456"/>
      <c r="V141" s="456"/>
      <c r="W141" s="456"/>
      <c r="X141" s="456"/>
      <c r="Y141" s="456"/>
      <c r="Z141" s="456"/>
    </row>
    <row r="142" ht="12.75" customHeight="1">
      <c r="A142" s="456"/>
      <c r="B142" s="72" t="s">
        <v>448</v>
      </c>
      <c r="C142" s="460" t="s">
        <v>3341</v>
      </c>
      <c r="D142" s="67" t="s">
        <v>450</v>
      </c>
      <c r="E142" s="456"/>
      <c r="F142" s="456"/>
      <c r="G142" s="12"/>
      <c r="H142" s="456"/>
      <c r="I142" s="456"/>
      <c r="J142" s="456"/>
      <c r="K142" s="456"/>
      <c r="L142" s="456"/>
      <c r="M142" s="456"/>
      <c r="N142" s="456"/>
      <c r="O142" s="456"/>
      <c r="P142" s="456"/>
      <c r="Q142" s="456"/>
      <c r="R142" s="456"/>
      <c r="S142" s="456"/>
      <c r="T142" s="456"/>
      <c r="U142" s="456"/>
      <c r="V142" s="456"/>
      <c r="W142" s="456"/>
      <c r="X142" s="456"/>
      <c r="Y142" s="456"/>
      <c r="Z142" s="456"/>
    </row>
    <row r="143" ht="12.75" customHeight="1">
      <c r="A143" s="456"/>
      <c r="B143" s="72" t="s">
        <v>460</v>
      </c>
      <c r="C143" s="460" t="s">
        <v>3418</v>
      </c>
      <c r="D143" s="67" t="s">
        <v>461</v>
      </c>
      <c r="E143" s="456"/>
      <c r="F143" s="456"/>
      <c r="G143" s="12"/>
      <c r="H143" s="456"/>
      <c r="I143" s="456"/>
      <c r="J143" s="456"/>
      <c r="K143" s="456"/>
      <c r="L143" s="456"/>
      <c r="M143" s="456"/>
      <c r="N143" s="456"/>
      <c r="O143" s="456"/>
      <c r="P143" s="456"/>
      <c r="Q143" s="456"/>
      <c r="R143" s="456"/>
      <c r="S143" s="456"/>
      <c r="T143" s="456"/>
      <c r="U143" s="456"/>
      <c r="V143" s="456"/>
      <c r="W143" s="456"/>
      <c r="X143" s="456"/>
      <c r="Y143" s="456"/>
      <c r="Z143" s="456"/>
    </row>
    <row r="144" ht="12.75" customHeight="1">
      <c r="A144" s="456"/>
      <c r="B144" s="72" t="s">
        <v>5004</v>
      </c>
      <c r="C144" s="460" t="s">
        <v>5005</v>
      </c>
      <c r="D144" s="67">
        <v>0.5</v>
      </c>
      <c r="E144" s="456"/>
      <c r="F144" s="456"/>
      <c r="G144" s="12"/>
      <c r="H144" s="456"/>
      <c r="I144" s="456"/>
      <c r="J144" s="456"/>
      <c r="K144" s="456"/>
      <c r="L144" s="456"/>
      <c r="M144" s="456"/>
      <c r="N144" s="456"/>
      <c r="O144" s="456"/>
      <c r="P144" s="456"/>
      <c r="Q144" s="456"/>
      <c r="R144" s="456"/>
      <c r="S144" s="456"/>
      <c r="T144" s="456"/>
      <c r="U144" s="456"/>
      <c r="V144" s="456"/>
      <c r="W144" s="456"/>
      <c r="X144" s="456"/>
      <c r="Y144" s="456"/>
      <c r="Z144" s="456"/>
    </row>
    <row r="145" ht="12.75" customHeight="1">
      <c r="A145" s="456"/>
      <c r="B145" s="72" t="s">
        <v>5006</v>
      </c>
      <c r="C145" s="460" t="s">
        <v>5007</v>
      </c>
      <c r="D145" s="67">
        <v>1.5</v>
      </c>
      <c r="E145" s="456"/>
      <c r="F145" s="456"/>
      <c r="G145" s="12"/>
      <c r="H145" s="456"/>
      <c r="I145" s="456"/>
      <c r="J145" s="456"/>
      <c r="K145" s="456"/>
      <c r="L145" s="456"/>
      <c r="M145" s="456"/>
      <c r="N145" s="456"/>
      <c r="O145" s="456"/>
      <c r="P145" s="456"/>
      <c r="Q145" s="456"/>
      <c r="R145" s="456"/>
      <c r="S145" s="456"/>
      <c r="T145" s="456"/>
      <c r="U145" s="456"/>
      <c r="V145" s="456"/>
      <c r="W145" s="456"/>
      <c r="X145" s="456"/>
      <c r="Y145" s="456"/>
      <c r="Z145" s="456"/>
    </row>
    <row r="146" ht="12.75" customHeight="1">
      <c r="A146" s="456"/>
      <c r="B146" s="72" t="s">
        <v>5008</v>
      </c>
      <c r="C146" s="460" t="s">
        <v>4998</v>
      </c>
      <c r="D146" s="67" t="s">
        <v>532</v>
      </c>
      <c r="E146" s="456"/>
      <c r="F146" s="456"/>
      <c r="G146" s="12"/>
      <c r="H146" s="456"/>
      <c r="I146" s="456"/>
      <c r="J146" s="456"/>
      <c r="K146" s="456"/>
      <c r="L146" s="456"/>
      <c r="M146" s="456"/>
      <c r="N146" s="456"/>
      <c r="O146" s="456"/>
      <c r="P146" s="456"/>
      <c r="Q146" s="456"/>
      <c r="R146" s="456"/>
      <c r="S146" s="456"/>
      <c r="T146" s="456"/>
      <c r="U146" s="456"/>
      <c r="V146" s="456"/>
      <c r="W146" s="456"/>
      <c r="X146" s="456"/>
      <c r="Y146" s="456"/>
      <c r="Z146" s="456"/>
    </row>
    <row r="147" ht="12.75" customHeight="1">
      <c r="A147" s="456"/>
      <c r="B147" s="72" t="s">
        <v>575</v>
      </c>
      <c r="C147" s="460" t="s">
        <v>3339</v>
      </c>
      <c r="D147" s="67" t="s">
        <v>45</v>
      </c>
      <c r="E147" s="456"/>
      <c r="F147" s="456"/>
      <c r="G147" s="12"/>
      <c r="H147" s="456"/>
      <c r="I147" s="456"/>
      <c r="J147" s="456"/>
      <c r="K147" s="456"/>
      <c r="L147" s="456"/>
      <c r="M147" s="456"/>
      <c r="N147" s="456"/>
      <c r="O147" s="456"/>
      <c r="P147" s="456"/>
      <c r="Q147" s="456"/>
      <c r="R147" s="456"/>
      <c r="S147" s="456"/>
      <c r="T147" s="456"/>
      <c r="U147" s="456"/>
      <c r="V147" s="456"/>
      <c r="W147" s="456"/>
      <c r="X147" s="456"/>
      <c r="Y147" s="456"/>
      <c r="Z147" s="456"/>
    </row>
    <row r="148" ht="12.75" customHeight="1">
      <c r="A148" s="456"/>
      <c r="B148" s="72" t="s">
        <v>613</v>
      </c>
      <c r="C148" s="460" t="s">
        <v>3436</v>
      </c>
      <c r="D148" s="67" t="s">
        <v>3389</v>
      </c>
      <c r="E148" s="456"/>
      <c r="F148" s="456"/>
      <c r="G148" s="12"/>
      <c r="H148" s="456"/>
      <c r="I148" s="456"/>
      <c r="J148" s="456"/>
      <c r="K148" s="456"/>
      <c r="L148" s="456"/>
      <c r="M148" s="456"/>
      <c r="N148" s="456"/>
      <c r="O148" s="456"/>
      <c r="P148" s="456"/>
      <c r="Q148" s="456"/>
      <c r="R148" s="456"/>
      <c r="S148" s="456"/>
      <c r="T148" s="456"/>
      <c r="U148" s="456"/>
      <c r="V148" s="456"/>
      <c r="W148" s="456"/>
      <c r="X148" s="456"/>
      <c r="Y148" s="456"/>
      <c r="Z148" s="456"/>
    </row>
    <row r="149" ht="12.75" customHeight="1">
      <c r="A149" s="456"/>
      <c r="B149" s="72" t="s">
        <v>614</v>
      </c>
      <c r="C149" s="460" t="s">
        <v>3435</v>
      </c>
      <c r="D149" s="67" t="s">
        <v>3389</v>
      </c>
      <c r="E149" s="456"/>
      <c r="F149" s="456"/>
      <c r="G149" s="12"/>
      <c r="H149" s="456"/>
      <c r="I149" s="456"/>
      <c r="J149" s="456"/>
      <c r="K149" s="456"/>
      <c r="L149" s="456"/>
      <c r="M149" s="456"/>
      <c r="N149" s="456"/>
      <c r="O149" s="456"/>
      <c r="P149" s="456"/>
      <c r="Q149" s="456"/>
      <c r="R149" s="456"/>
      <c r="S149" s="456"/>
      <c r="T149" s="456"/>
      <c r="U149" s="456"/>
      <c r="V149" s="456"/>
      <c r="W149" s="456"/>
      <c r="X149" s="456"/>
      <c r="Y149" s="456"/>
      <c r="Z149" s="456"/>
    </row>
    <row r="150" ht="12.75" customHeight="1">
      <c r="A150" s="456"/>
      <c r="B150" s="72" t="s">
        <v>576</v>
      </c>
      <c r="C150" s="460" t="s">
        <v>3340</v>
      </c>
      <c r="D150" s="67" t="s">
        <v>445</v>
      </c>
      <c r="E150" s="456"/>
      <c r="F150" s="456"/>
      <c r="G150" s="12"/>
      <c r="H150" s="456"/>
      <c r="I150" s="456"/>
      <c r="J150" s="456"/>
      <c r="K150" s="456"/>
      <c r="L150" s="456"/>
      <c r="M150" s="456"/>
      <c r="N150" s="456"/>
      <c r="O150" s="456"/>
      <c r="P150" s="456"/>
      <c r="Q150" s="456"/>
      <c r="R150" s="456"/>
      <c r="S150" s="456"/>
      <c r="T150" s="456"/>
      <c r="U150" s="456"/>
      <c r="V150" s="456"/>
      <c r="W150" s="456"/>
      <c r="X150" s="456"/>
      <c r="Y150" s="456"/>
      <c r="Z150" s="456"/>
    </row>
    <row r="151" ht="12.75" customHeight="1">
      <c r="A151" s="456"/>
      <c r="B151" s="72" t="s">
        <v>577</v>
      </c>
      <c r="C151" s="460" t="s">
        <v>3341</v>
      </c>
      <c r="D151" s="67" t="s">
        <v>449</v>
      </c>
      <c r="E151" s="456"/>
      <c r="F151" s="456"/>
      <c r="G151" s="12"/>
      <c r="H151" s="456"/>
      <c r="I151" s="456"/>
      <c r="J151" s="456"/>
      <c r="K151" s="456"/>
      <c r="L151" s="456"/>
      <c r="M151" s="456"/>
      <c r="N151" s="456"/>
      <c r="O151" s="456"/>
      <c r="P151" s="456"/>
      <c r="Q151" s="456"/>
      <c r="R151" s="456"/>
      <c r="S151" s="456"/>
      <c r="T151" s="456"/>
      <c r="U151" s="456"/>
      <c r="V151" s="456"/>
      <c r="W151" s="456"/>
      <c r="X151" s="456"/>
      <c r="Y151" s="456"/>
      <c r="Z151" s="456"/>
    </row>
    <row r="152" ht="12.75" customHeight="1">
      <c r="A152" s="456"/>
      <c r="B152" s="72" t="s">
        <v>582</v>
      </c>
      <c r="C152" s="460" t="s">
        <v>3418</v>
      </c>
      <c r="D152" s="67" t="s">
        <v>461</v>
      </c>
      <c r="E152" s="456"/>
      <c r="F152" s="456"/>
      <c r="G152" s="12"/>
      <c r="H152" s="456"/>
      <c r="I152" s="456"/>
      <c r="J152" s="456"/>
      <c r="K152" s="456"/>
      <c r="L152" s="456"/>
      <c r="M152" s="456"/>
      <c r="N152" s="456"/>
      <c r="O152" s="456"/>
      <c r="P152" s="456"/>
      <c r="Q152" s="456"/>
      <c r="R152" s="456"/>
      <c r="S152" s="456"/>
      <c r="T152" s="456"/>
      <c r="U152" s="456"/>
      <c r="V152" s="456"/>
      <c r="W152" s="456"/>
      <c r="X152" s="456"/>
      <c r="Y152" s="456"/>
      <c r="Z152" s="456"/>
    </row>
    <row r="153" ht="12.75" customHeight="1">
      <c r="A153" s="456"/>
      <c r="B153" s="72" t="s">
        <v>5009</v>
      </c>
      <c r="C153" s="460" t="s">
        <v>5005</v>
      </c>
      <c r="D153" s="67">
        <v>0.5</v>
      </c>
      <c r="E153" s="456"/>
      <c r="F153" s="456"/>
      <c r="G153" s="12"/>
      <c r="H153" s="456"/>
      <c r="I153" s="456"/>
      <c r="J153" s="456"/>
      <c r="K153" s="456"/>
      <c r="L153" s="456"/>
      <c r="M153" s="456"/>
      <c r="N153" s="456"/>
      <c r="O153" s="456"/>
      <c r="P153" s="456"/>
      <c r="Q153" s="456"/>
      <c r="R153" s="456"/>
      <c r="S153" s="456"/>
      <c r="T153" s="456"/>
      <c r="U153" s="456"/>
      <c r="V153" s="456"/>
      <c r="W153" s="456"/>
      <c r="X153" s="456"/>
      <c r="Y153" s="456"/>
      <c r="Z153" s="456"/>
    </row>
    <row r="154" ht="12.75" customHeight="1">
      <c r="A154" s="456"/>
      <c r="B154" s="72" t="s">
        <v>5010</v>
      </c>
      <c r="C154" s="460" t="s">
        <v>5007</v>
      </c>
      <c r="D154" s="67"/>
      <c r="E154" s="456"/>
      <c r="F154" s="456"/>
      <c r="G154" s="12"/>
      <c r="H154" s="456"/>
      <c r="I154" s="456"/>
      <c r="J154" s="456"/>
      <c r="K154" s="456"/>
      <c r="L154" s="456"/>
      <c r="M154" s="456"/>
      <c r="N154" s="456"/>
      <c r="O154" s="456"/>
      <c r="P154" s="456"/>
      <c r="Q154" s="456"/>
      <c r="R154" s="456"/>
      <c r="S154" s="456"/>
      <c r="T154" s="456"/>
      <c r="U154" s="456"/>
      <c r="V154" s="456"/>
      <c r="W154" s="456"/>
      <c r="X154" s="456"/>
      <c r="Y154" s="456"/>
      <c r="Z154" s="456"/>
    </row>
    <row r="155" ht="12.75" customHeight="1">
      <c r="A155" s="456"/>
      <c r="B155" s="258" t="s">
        <v>5011</v>
      </c>
      <c r="C155" s="462" t="s">
        <v>4998</v>
      </c>
      <c r="D155" s="470"/>
      <c r="E155" s="456"/>
      <c r="F155" s="456"/>
      <c r="G155" s="12"/>
      <c r="H155" s="456"/>
      <c r="I155" s="456"/>
      <c r="J155" s="456"/>
      <c r="K155" s="456"/>
      <c r="L155" s="456"/>
      <c r="M155" s="456"/>
      <c r="N155" s="456"/>
      <c r="O155" s="456"/>
      <c r="P155" s="456"/>
      <c r="Q155" s="456"/>
      <c r="R155" s="456"/>
      <c r="S155" s="456"/>
      <c r="T155" s="456"/>
      <c r="U155" s="456"/>
      <c r="V155" s="456"/>
      <c r="W155" s="456"/>
      <c r="X155" s="456"/>
      <c r="Y155" s="456"/>
      <c r="Z155" s="456"/>
    </row>
    <row r="156" ht="12.75" customHeight="1">
      <c r="A156" s="456"/>
      <c r="B156" s="456"/>
      <c r="C156" s="456"/>
      <c r="D156" s="456"/>
      <c r="E156" s="456"/>
      <c r="F156" s="456"/>
      <c r="G156" s="12"/>
      <c r="H156" s="456"/>
      <c r="I156" s="456"/>
      <c r="J156" s="456"/>
      <c r="K156" s="456"/>
      <c r="L156" s="456"/>
      <c r="M156" s="456"/>
      <c r="N156" s="456"/>
      <c r="O156" s="456"/>
      <c r="P156" s="456"/>
      <c r="Q156" s="456"/>
      <c r="R156" s="456"/>
      <c r="S156" s="456"/>
      <c r="T156" s="456"/>
      <c r="U156" s="456"/>
      <c r="V156" s="456"/>
      <c r="W156" s="456"/>
      <c r="X156" s="456"/>
      <c r="Y156" s="456"/>
      <c r="Z156" s="456"/>
    </row>
    <row r="157" ht="12.75" customHeight="1">
      <c r="A157" s="456"/>
      <c r="B157" s="456"/>
      <c r="C157" s="456"/>
      <c r="D157" s="456"/>
      <c r="E157" s="456"/>
      <c r="F157" s="456"/>
      <c r="G157" s="12"/>
      <c r="H157" s="456"/>
      <c r="I157" s="456"/>
      <c r="J157" s="456"/>
      <c r="K157" s="456"/>
      <c r="L157" s="456"/>
      <c r="M157" s="456"/>
      <c r="N157" s="456"/>
      <c r="O157" s="456"/>
      <c r="P157" s="456"/>
      <c r="Q157" s="456"/>
      <c r="R157" s="456"/>
      <c r="S157" s="456"/>
      <c r="T157" s="456"/>
      <c r="U157" s="456"/>
      <c r="V157" s="456"/>
      <c r="W157" s="456"/>
      <c r="X157" s="456"/>
      <c r="Y157" s="456"/>
      <c r="Z157" s="456"/>
    </row>
    <row r="158" ht="12.75" customHeight="1">
      <c r="A158" s="456"/>
      <c r="B158" s="456"/>
      <c r="C158" s="456"/>
      <c r="D158" s="456"/>
      <c r="E158" s="456"/>
      <c r="F158" s="456"/>
      <c r="G158" s="12"/>
      <c r="H158" s="456"/>
      <c r="I158" s="456"/>
      <c r="J158" s="456"/>
      <c r="K158" s="456"/>
      <c r="L158" s="456"/>
      <c r="M158" s="456"/>
      <c r="N158" s="456"/>
      <c r="O158" s="456"/>
      <c r="P158" s="456"/>
      <c r="Q158" s="456"/>
      <c r="R158" s="456"/>
      <c r="S158" s="456"/>
      <c r="T158" s="456"/>
      <c r="U158" s="456"/>
      <c r="V158" s="456"/>
      <c r="W158" s="456"/>
      <c r="X158" s="456"/>
      <c r="Y158" s="456"/>
      <c r="Z158" s="456"/>
    </row>
    <row r="159" ht="12.75" customHeight="1">
      <c r="A159" s="456"/>
      <c r="B159" s="456"/>
      <c r="C159" s="456"/>
      <c r="D159" s="456"/>
      <c r="E159" s="456"/>
      <c r="F159" s="456"/>
      <c r="G159" s="12"/>
      <c r="H159" s="456"/>
      <c r="I159" s="456"/>
      <c r="J159" s="456"/>
      <c r="K159" s="456"/>
      <c r="L159" s="456"/>
      <c r="M159" s="456"/>
      <c r="N159" s="456"/>
      <c r="O159" s="456"/>
      <c r="P159" s="456"/>
      <c r="Q159" s="456"/>
      <c r="R159" s="456"/>
      <c r="S159" s="456"/>
      <c r="T159" s="456"/>
      <c r="U159" s="456"/>
      <c r="V159" s="456"/>
      <c r="W159" s="456"/>
      <c r="X159" s="456"/>
      <c r="Y159" s="456"/>
      <c r="Z159" s="456"/>
    </row>
    <row r="160" ht="12.75" customHeight="1">
      <c r="A160" s="456"/>
      <c r="B160" s="456"/>
      <c r="C160" s="456"/>
      <c r="D160" s="456"/>
      <c r="E160" s="456"/>
      <c r="F160" s="456"/>
      <c r="G160" s="12"/>
      <c r="H160" s="456"/>
      <c r="I160" s="456"/>
      <c r="J160" s="456"/>
      <c r="K160" s="456"/>
      <c r="L160" s="456"/>
      <c r="M160" s="456"/>
      <c r="N160" s="456"/>
      <c r="O160" s="456"/>
      <c r="P160" s="456"/>
      <c r="Q160" s="456"/>
      <c r="R160" s="456"/>
      <c r="S160" s="456"/>
      <c r="T160" s="456"/>
      <c r="U160" s="456"/>
      <c r="V160" s="456"/>
      <c r="W160" s="456"/>
      <c r="X160" s="456"/>
      <c r="Y160" s="456"/>
      <c r="Z160" s="456"/>
    </row>
    <row r="161" ht="12.75" customHeight="1">
      <c r="A161" s="456"/>
      <c r="B161" s="456"/>
      <c r="C161" s="456"/>
      <c r="D161" s="456"/>
      <c r="E161" s="456"/>
      <c r="F161" s="456"/>
      <c r="G161" s="12"/>
      <c r="H161" s="456"/>
      <c r="I161" s="456"/>
      <c r="J161" s="456"/>
      <c r="K161" s="456"/>
      <c r="L161" s="456"/>
      <c r="M161" s="456"/>
      <c r="N161" s="456"/>
      <c r="O161" s="456"/>
      <c r="P161" s="456"/>
      <c r="Q161" s="456"/>
      <c r="R161" s="456"/>
      <c r="S161" s="456"/>
      <c r="T161" s="456"/>
      <c r="U161" s="456"/>
      <c r="V161" s="456"/>
      <c r="W161" s="456"/>
      <c r="X161" s="456"/>
      <c r="Y161" s="456"/>
      <c r="Z161" s="456"/>
    </row>
    <row r="162" ht="12.75" customHeight="1">
      <c r="A162" s="456"/>
      <c r="B162" s="456"/>
      <c r="C162" s="456"/>
      <c r="D162" s="456"/>
      <c r="E162" s="456"/>
      <c r="F162" s="456"/>
      <c r="G162" s="12"/>
      <c r="H162" s="456"/>
      <c r="I162" s="456"/>
      <c r="J162" s="456"/>
      <c r="K162" s="456"/>
      <c r="L162" s="456"/>
      <c r="M162" s="456"/>
      <c r="N162" s="456"/>
      <c r="O162" s="456"/>
      <c r="P162" s="456"/>
      <c r="Q162" s="456"/>
      <c r="R162" s="456"/>
      <c r="S162" s="456"/>
      <c r="T162" s="456"/>
      <c r="U162" s="456"/>
      <c r="V162" s="456"/>
      <c r="W162" s="456"/>
      <c r="X162" s="456"/>
      <c r="Y162" s="456"/>
      <c r="Z162" s="456"/>
    </row>
    <row r="163" ht="12.75" customHeight="1">
      <c r="A163" s="456"/>
      <c r="B163" s="456"/>
      <c r="C163" s="456"/>
      <c r="D163" s="456"/>
      <c r="E163" s="456"/>
      <c r="F163" s="456"/>
      <c r="G163" s="12"/>
      <c r="H163" s="456"/>
      <c r="I163" s="456"/>
      <c r="J163" s="456"/>
      <c r="K163" s="456"/>
      <c r="L163" s="456"/>
      <c r="M163" s="456"/>
      <c r="N163" s="456"/>
      <c r="O163" s="456"/>
      <c r="P163" s="456"/>
      <c r="Q163" s="456"/>
      <c r="R163" s="456"/>
      <c r="S163" s="456"/>
      <c r="T163" s="456"/>
      <c r="U163" s="456"/>
      <c r="V163" s="456"/>
      <c r="W163" s="456"/>
      <c r="X163" s="456"/>
      <c r="Y163" s="456"/>
      <c r="Z163" s="456"/>
    </row>
    <row r="164" ht="12.75" customHeight="1">
      <c r="A164" s="456"/>
      <c r="B164" s="456"/>
      <c r="C164" s="456"/>
      <c r="D164" s="456"/>
      <c r="E164" s="456"/>
      <c r="F164" s="456"/>
      <c r="G164" s="12"/>
      <c r="H164" s="456"/>
      <c r="I164" s="456"/>
      <c r="J164" s="456"/>
      <c r="K164" s="456"/>
      <c r="L164" s="456"/>
      <c r="M164" s="456"/>
      <c r="N164" s="456"/>
      <c r="O164" s="456"/>
      <c r="P164" s="456"/>
      <c r="Q164" s="456"/>
      <c r="R164" s="456"/>
      <c r="S164" s="456"/>
      <c r="T164" s="456"/>
      <c r="U164" s="456"/>
      <c r="V164" s="456"/>
      <c r="W164" s="456"/>
      <c r="X164" s="456"/>
      <c r="Y164" s="456"/>
      <c r="Z164" s="456"/>
    </row>
    <row r="165" ht="12.75" customHeight="1">
      <c r="A165" s="456"/>
      <c r="B165" s="456"/>
      <c r="C165" s="456"/>
      <c r="D165" s="456"/>
      <c r="E165" s="456"/>
      <c r="F165" s="456"/>
      <c r="G165" s="12"/>
      <c r="H165" s="456"/>
      <c r="I165" s="456"/>
      <c r="J165" s="456"/>
      <c r="K165" s="456"/>
      <c r="L165" s="456"/>
      <c r="M165" s="456"/>
      <c r="N165" s="456"/>
      <c r="O165" s="456"/>
      <c r="P165" s="456"/>
      <c r="Q165" s="456"/>
      <c r="R165" s="456"/>
      <c r="S165" s="456"/>
      <c r="T165" s="456"/>
      <c r="U165" s="456"/>
      <c r="V165" s="456"/>
      <c r="W165" s="456"/>
      <c r="X165" s="456"/>
      <c r="Y165" s="456"/>
      <c r="Z165" s="456"/>
    </row>
    <row r="166" ht="12.75" customHeight="1">
      <c r="A166" s="456"/>
      <c r="B166" s="456"/>
      <c r="C166" s="456"/>
      <c r="D166" s="456"/>
      <c r="E166" s="456"/>
      <c r="F166" s="456"/>
      <c r="G166" s="12"/>
      <c r="H166" s="456"/>
      <c r="I166" s="456"/>
      <c r="J166" s="456"/>
      <c r="K166" s="456"/>
      <c r="L166" s="456"/>
      <c r="M166" s="456"/>
      <c r="N166" s="456"/>
      <c r="O166" s="456"/>
      <c r="P166" s="456"/>
      <c r="Q166" s="456"/>
      <c r="R166" s="456"/>
      <c r="S166" s="456"/>
      <c r="T166" s="456"/>
      <c r="U166" s="456"/>
      <c r="V166" s="456"/>
      <c r="W166" s="456"/>
      <c r="X166" s="456"/>
      <c r="Y166" s="456"/>
      <c r="Z166" s="456"/>
    </row>
    <row r="167" ht="12.75" customHeight="1">
      <c r="A167" s="456"/>
      <c r="B167" s="456"/>
      <c r="C167" s="456"/>
      <c r="D167" s="456"/>
      <c r="E167" s="456"/>
      <c r="F167" s="456"/>
      <c r="G167" s="12"/>
      <c r="H167" s="456"/>
      <c r="I167" s="456"/>
      <c r="J167" s="456"/>
      <c r="K167" s="456"/>
      <c r="L167" s="456"/>
      <c r="M167" s="456"/>
      <c r="N167" s="456"/>
      <c r="O167" s="456"/>
      <c r="P167" s="456"/>
      <c r="Q167" s="456"/>
      <c r="R167" s="456"/>
      <c r="S167" s="456"/>
      <c r="T167" s="456"/>
      <c r="U167" s="456"/>
      <c r="V167" s="456"/>
      <c r="W167" s="456"/>
      <c r="X167" s="456"/>
      <c r="Y167" s="456"/>
      <c r="Z167" s="456"/>
    </row>
    <row r="168" ht="12.75" customHeight="1">
      <c r="A168" s="456"/>
      <c r="B168" s="456"/>
      <c r="C168" s="456"/>
      <c r="D168" s="456"/>
      <c r="E168" s="456"/>
      <c r="F168" s="456"/>
      <c r="G168" s="12"/>
      <c r="H168" s="456"/>
      <c r="I168" s="456"/>
      <c r="J168" s="456"/>
      <c r="K168" s="456"/>
      <c r="L168" s="456"/>
      <c r="M168" s="456"/>
      <c r="N168" s="456"/>
      <c r="O168" s="456"/>
      <c r="P168" s="456"/>
      <c r="Q168" s="456"/>
      <c r="R168" s="456"/>
      <c r="S168" s="456"/>
      <c r="T168" s="456"/>
      <c r="U168" s="456"/>
      <c r="V168" s="456"/>
      <c r="W168" s="456"/>
      <c r="X168" s="456"/>
      <c r="Y168" s="456"/>
      <c r="Z168" s="456"/>
    </row>
    <row r="169" ht="12.75" customHeight="1">
      <c r="A169" s="456"/>
      <c r="B169" s="456"/>
      <c r="C169" s="456"/>
      <c r="D169" s="456"/>
      <c r="E169" s="456"/>
      <c r="F169" s="456"/>
      <c r="G169" s="12"/>
      <c r="H169" s="456"/>
      <c r="I169" s="456"/>
      <c r="J169" s="456"/>
      <c r="K169" s="456"/>
      <c r="L169" s="456"/>
      <c r="M169" s="456"/>
      <c r="N169" s="456"/>
      <c r="O169" s="456"/>
      <c r="P169" s="456"/>
      <c r="Q169" s="456"/>
      <c r="R169" s="456"/>
      <c r="S169" s="456"/>
      <c r="T169" s="456"/>
      <c r="U169" s="456"/>
      <c r="V169" s="456"/>
      <c r="W169" s="456"/>
      <c r="X169" s="456"/>
      <c r="Y169" s="456"/>
      <c r="Z169" s="456"/>
    </row>
    <row r="170" ht="12.75" customHeight="1">
      <c r="A170" s="456"/>
      <c r="B170" s="456"/>
      <c r="C170" s="456"/>
      <c r="D170" s="456"/>
      <c r="E170" s="456"/>
      <c r="F170" s="456"/>
      <c r="G170" s="12"/>
      <c r="H170" s="456"/>
      <c r="I170" s="456"/>
      <c r="J170" s="456"/>
      <c r="K170" s="456"/>
      <c r="L170" s="456"/>
      <c r="M170" s="456"/>
      <c r="N170" s="456"/>
      <c r="O170" s="456"/>
      <c r="P170" s="456"/>
      <c r="Q170" s="456"/>
      <c r="R170" s="456"/>
      <c r="S170" s="456"/>
      <c r="T170" s="456"/>
      <c r="U170" s="456"/>
      <c r="V170" s="456"/>
      <c r="W170" s="456"/>
      <c r="X170" s="456"/>
      <c r="Y170" s="456"/>
      <c r="Z170" s="456"/>
    </row>
    <row r="171" ht="12.75" customHeight="1">
      <c r="A171" s="456"/>
      <c r="B171" s="456"/>
      <c r="C171" s="456"/>
      <c r="D171" s="456"/>
      <c r="E171" s="456"/>
      <c r="F171" s="456"/>
      <c r="G171" s="12"/>
      <c r="H171" s="456"/>
      <c r="I171" s="456"/>
      <c r="J171" s="456"/>
      <c r="K171" s="456"/>
      <c r="L171" s="456"/>
      <c r="M171" s="456"/>
      <c r="N171" s="456"/>
      <c r="O171" s="456"/>
      <c r="P171" s="456"/>
      <c r="Q171" s="456"/>
      <c r="R171" s="456"/>
      <c r="S171" s="456"/>
      <c r="T171" s="456"/>
      <c r="U171" s="456"/>
      <c r="V171" s="456"/>
      <c r="W171" s="456"/>
      <c r="X171" s="456"/>
      <c r="Y171" s="456"/>
      <c r="Z171" s="456"/>
    </row>
    <row r="172" ht="12.75" customHeight="1">
      <c r="A172" s="456"/>
      <c r="B172" s="456"/>
      <c r="C172" s="456"/>
      <c r="D172" s="456"/>
      <c r="E172" s="456"/>
      <c r="F172" s="456"/>
      <c r="G172" s="12"/>
      <c r="H172" s="456"/>
      <c r="I172" s="456"/>
      <c r="J172" s="456"/>
      <c r="K172" s="456"/>
      <c r="L172" s="456"/>
      <c r="M172" s="456"/>
      <c r="N172" s="456"/>
      <c r="O172" s="456"/>
      <c r="P172" s="456"/>
      <c r="Q172" s="456"/>
      <c r="R172" s="456"/>
      <c r="S172" s="456"/>
      <c r="T172" s="456"/>
      <c r="U172" s="456"/>
      <c r="V172" s="456"/>
      <c r="W172" s="456"/>
      <c r="X172" s="456"/>
      <c r="Y172" s="456"/>
      <c r="Z172" s="456"/>
    </row>
    <row r="173" ht="12.75" customHeight="1">
      <c r="A173" s="456"/>
      <c r="B173" s="456"/>
      <c r="C173" s="456"/>
      <c r="D173" s="456"/>
      <c r="E173" s="456"/>
      <c r="F173" s="456"/>
      <c r="G173" s="12"/>
      <c r="H173" s="456"/>
      <c r="I173" s="456"/>
      <c r="J173" s="456"/>
      <c r="K173" s="456"/>
      <c r="L173" s="456"/>
      <c r="M173" s="456"/>
      <c r="N173" s="456"/>
      <c r="O173" s="456"/>
      <c r="P173" s="456"/>
      <c r="Q173" s="456"/>
      <c r="R173" s="456"/>
      <c r="S173" s="456"/>
      <c r="T173" s="456"/>
      <c r="U173" s="456"/>
      <c r="V173" s="456"/>
      <c r="W173" s="456"/>
      <c r="X173" s="456"/>
      <c r="Y173" s="456"/>
      <c r="Z173" s="456"/>
    </row>
    <row r="174" ht="12.75" customHeight="1">
      <c r="A174" s="456"/>
      <c r="B174" s="456"/>
      <c r="C174" s="456"/>
      <c r="D174" s="456"/>
      <c r="E174" s="456"/>
      <c r="F174" s="456"/>
      <c r="G174" s="12"/>
      <c r="H174" s="456"/>
      <c r="I174" s="456"/>
      <c r="J174" s="456"/>
      <c r="K174" s="456"/>
      <c r="L174" s="456"/>
      <c r="M174" s="456"/>
      <c r="N174" s="456"/>
      <c r="O174" s="456"/>
      <c r="P174" s="456"/>
      <c r="Q174" s="456"/>
      <c r="R174" s="456"/>
      <c r="S174" s="456"/>
      <c r="T174" s="456"/>
      <c r="U174" s="456"/>
      <c r="V174" s="456"/>
      <c r="W174" s="456"/>
      <c r="X174" s="456"/>
      <c r="Y174" s="456"/>
      <c r="Z174" s="456"/>
    </row>
    <row r="175" ht="12.75" customHeight="1">
      <c r="A175" s="456"/>
      <c r="B175" s="456"/>
      <c r="C175" s="456"/>
      <c r="D175" s="456"/>
      <c r="E175" s="456"/>
      <c r="F175" s="456"/>
      <c r="G175" s="12"/>
      <c r="H175" s="456"/>
      <c r="I175" s="456"/>
      <c r="J175" s="456"/>
      <c r="K175" s="456"/>
      <c r="L175" s="456"/>
      <c r="M175" s="456"/>
      <c r="N175" s="456"/>
      <c r="O175" s="456"/>
      <c r="P175" s="456"/>
      <c r="Q175" s="456"/>
      <c r="R175" s="456"/>
      <c r="S175" s="456"/>
      <c r="T175" s="456"/>
      <c r="U175" s="456"/>
      <c r="V175" s="456"/>
      <c r="W175" s="456"/>
      <c r="X175" s="456"/>
      <c r="Y175" s="456"/>
      <c r="Z175" s="456"/>
    </row>
    <row r="176" ht="12.75" customHeight="1">
      <c r="A176" s="456"/>
      <c r="B176" s="456"/>
      <c r="C176" s="456"/>
      <c r="D176" s="456"/>
      <c r="E176" s="456"/>
      <c r="F176" s="456"/>
      <c r="G176" s="12"/>
      <c r="H176" s="456"/>
      <c r="I176" s="456"/>
      <c r="J176" s="456"/>
      <c r="K176" s="456"/>
      <c r="L176" s="456"/>
      <c r="M176" s="456"/>
      <c r="N176" s="456"/>
      <c r="O176" s="456"/>
      <c r="P176" s="456"/>
      <c r="Q176" s="456"/>
      <c r="R176" s="456"/>
      <c r="S176" s="456"/>
      <c r="T176" s="456"/>
      <c r="U176" s="456"/>
      <c r="V176" s="456"/>
      <c r="W176" s="456"/>
      <c r="X176" s="456"/>
      <c r="Y176" s="456"/>
      <c r="Z176" s="456"/>
    </row>
    <row r="177" ht="12.75" customHeight="1">
      <c r="A177" s="456"/>
      <c r="B177" s="456"/>
      <c r="C177" s="456"/>
      <c r="D177" s="456"/>
      <c r="E177" s="456"/>
      <c r="F177" s="456"/>
      <c r="G177" s="12"/>
      <c r="H177" s="456"/>
      <c r="I177" s="456"/>
      <c r="J177" s="456"/>
      <c r="K177" s="456"/>
      <c r="L177" s="456"/>
      <c r="M177" s="456"/>
      <c r="N177" s="456"/>
      <c r="O177" s="456"/>
      <c r="P177" s="456"/>
      <c r="Q177" s="456"/>
      <c r="R177" s="456"/>
      <c r="S177" s="456"/>
      <c r="T177" s="456"/>
      <c r="U177" s="456"/>
      <c r="V177" s="456"/>
      <c r="W177" s="456"/>
      <c r="X177" s="456"/>
      <c r="Y177" s="456"/>
      <c r="Z177" s="456"/>
    </row>
    <row r="178" ht="12.75" customHeight="1">
      <c r="A178" s="456"/>
      <c r="B178" s="456"/>
      <c r="C178" s="456"/>
      <c r="D178" s="456"/>
      <c r="E178" s="456"/>
      <c r="F178" s="456"/>
      <c r="G178" s="12"/>
      <c r="H178" s="456"/>
      <c r="I178" s="456"/>
      <c r="J178" s="456"/>
      <c r="K178" s="456"/>
      <c r="L178" s="456"/>
      <c r="M178" s="456"/>
      <c r="N178" s="456"/>
      <c r="O178" s="456"/>
      <c r="P178" s="456"/>
      <c r="Q178" s="456"/>
      <c r="R178" s="456"/>
      <c r="S178" s="456"/>
      <c r="T178" s="456"/>
      <c r="U178" s="456"/>
      <c r="V178" s="456"/>
      <c r="W178" s="456"/>
      <c r="X178" s="456"/>
      <c r="Y178" s="456"/>
      <c r="Z178" s="456"/>
    </row>
    <row r="179" ht="12.75" customHeight="1">
      <c r="A179" s="456"/>
      <c r="B179" s="456"/>
      <c r="C179" s="456"/>
      <c r="D179" s="456"/>
      <c r="E179" s="456"/>
      <c r="F179" s="456"/>
      <c r="G179" s="12"/>
      <c r="H179" s="456"/>
      <c r="I179" s="456"/>
      <c r="J179" s="456"/>
      <c r="K179" s="456"/>
      <c r="L179" s="456"/>
      <c r="M179" s="456"/>
      <c r="N179" s="456"/>
      <c r="O179" s="456"/>
      <c r="P179" s="456"/>
      <c r="Q179" s="456"/>
      <c r="R179" s="456"/>
      <c r="S179" s="456"/>
      <c r="T179" s="456"/>
      <c r="U179" s="456"/>
      <c r="V179" s="456"/>
      <c r="W179" s="456"/>
      <c r="X179" s="456"/>
      <c r="Y179" s="456"/>
      <c r="Z179" s="456"/>
    </row>
    <row r="180" ht="12.75" customHeight="1">
      <c r="A180" s="456"/>
      <c r="B180" s="456"/>
      <c r="C180" s="456"/>
      <c r="D180" s="456"/>
      <c r="E180" s="456"/>
      <c r="F180" s="456"/>
      <c r="G180" s="12"/>
      <c r="H180" s="456"/>
      <c r="I180" s="456"/>
      <c r="J180" s="456"/>
      <c r="K180" s="456"/>
      <c r="L180" s="456"/>
      <c r="M180" s="456"/>
      <c r="N180" s="456"/>
      <c r="O180" s="456"/>
      <c r="P180" s="456"/>
      <c r="Q180" s="456"/>
      <c r="R180" s="456"/>
      <c r="S180" s="456"/>
      <c r="T180" s="456"/>
      <c r="U180" s="456"/>
      <c r="V180" s="456"/>
      <c r="W180" s="456"/>
      <c r="X180" s="456"/>
      <c r="Y180" s="456"/>
      <c r="Z180" s="456"/>
    </row>
    <row r="181" ht="12.75" customHeight="1">
      <c r="A181" s="456"/>
      <c r="B181" s="456"/>
      <c r="C181" s="456"/>
      <c r="D181" s="456"/>
      <c r="E181" s="456"/>
      <c r="F181" s="456"/>
      <c r="G181" s="12"/>
      <c r="H181" s="456"/>
      <c r="I181" s="456"/>
      <c r="J181" s="456"/>
      <c r="K181" s="456"/>
      <c r="L181" s="456"/>
      <c r="M181" s="456"/>
      <c r="N181" s="456"/>
      <c r="O181" s="456"/>
      <c r="P181" s="456"/>
      <c r="Q181" s="456"/>
      <c r="R181" s="456"/>
      <c r="S181" s="456"/>
      <c r="T181" s="456"/>
      <c r="U181" s="456"/>
      <c r="V181" s="456"/>
      <c r="W181" s="456"/>
      <c r="X181" s="456"/>
      <c r="Y181" s="456"/>
      <c r="Z181" s="456"/>
    </row>
    <row r="182" ht="12.75" customHeight="1">
      <c r="A182" s="456"/>
      <c r="B182" s="456"/>
      <c r="C182" s="456"/>
      <c r="D182" s="456"/>
      <c r="E182" s="456"/>
      <c r="F182" s="456"/>
      <c r="G182" s="12"/>
      <c r="H182" s="456"/>
      <c r="I182" s="456"/>
      <c r="J182" s="456"/>
      <c r="K182" s="456"/>
      <c r="L182" s="456"/>
      <c r="M182" s="456"/>
      <c r="N182" s="456"/>
      <c r="O182" s="456"/>
      <c r="P182" s="456"/>
      <c r="Q182" s="456"/>
      <c r="R182" s="456"/>
      <c r="S182" s="456"/>
      <c r="T182" s="456"/>
      <c r="U182" s="456"/>
      <c r="V182" s="456"/>
      <c r="W182" s="456"/>
      <c r="X182" s="456"/>
      <c r="Y182" s="456"/>
      <c r="Z182" s="456"/>
    </row>
    <row r="183" ht="12.75" customHeight="1">
      <c r="A183" s="456"/>
      <c r="B183" s="456"/>
      <c r="C183" s="456"/>
      <c r="D183" s="456"/>
      <c r="E183" s="456"/>
      <c r="F183" s="456"/>
      <c r="G183" s="12"/>
      <c r="H183" s="456"/>
      <c r="I183" s="456"/>
      <c r="J183" s="456"/>
      <c r="K183" s="456"/>
      <c r="L183" s="456"/>
      <c r="M183" s="456"/>
      <c r="N183" s="456"/>
      <c r="O183" s="456"/>
      <c r="P183" s="456"/>
      <c r="Q183" s="456"/>
      <c r="R183" s="456"/>
      <c r="S183" s="456"/>
      <c r="T183" s="456"/>
      <c r="U183" s="456"/>
      <c r="V183" s="456"/>
      <c r="W183" s="456"/>
      <c r="X183" s="456"/>
      <c r="Y183" s="456"/>
      <c r="Z183" s="456"/>
    </row>
    <row r="184" ht="12.75" customHeight="1">
      <c r="A184" s="456"/>
      <c r="B184" s="456"/>
      <c r="C184" s="456"/>
      <c r="D184" s="456"/>
      <c r="E184" s="456"/>
      <c r="F184" s="456"/>
      <c r="G184" s="12"/>
      <c r="H184" s="456"/>
      <c r="I184" s="456"/>
      <c r="J184" s="456"/>
      <c r="K184" s="456"/>
      <c r="L184" s="456"/>
      <c r="M184" s="456"/>
      <c r="N184" s="456"/>
      <c r="O184" s="456"/>
      <c r="P184" s="456"/>
      <c r="Q184" s="456"/>
      <c r="R184" s="456"/>
      <c r="S184" s="456"/>
      <c r="T184" s="456"/>
      <c r="U184" s="456"/>
      <c r="V184" s="456"/>
      <c r="W184" s="456"/>
      <c r="X184" s="456"/>
      <c r="Y184" s="456"/>
      <c r="Z184" s="456"/>
    </row>
    <row r="185" ht="12.75" customHeight="1">
      <c r="A185" s="456"/>
      <c r="B185" s="456"/>
      <c r="C185" s="456"/>
      <c r="D185" s="456"/>
      <c r="E185" s="456"/>
      <c r="F185" s="456"/>
      <c r="G185" s="12"/>
      <c r="H185" s="456"/>
      <c r="I185" s="456"/>
      <c r="J185" s="456"/>
      <c r="K185" s="456"/>
      <c r="L185" s="456"/>
      <c r="M185" s="456"/>
      <c r="N185" s="456"/>
      <c r="O185" s="456"/>
      <c r="P185" s="456"/>
      <c r="Q185" s="456"/>
      <c r="R185" s="456"/>
      <c r="S185" s="456"/>
      <c r="T185" s="456"/>
      <c r="U185" s="456"/>
      <c r="V185" s="456"/>
      <c r="W185" s="456"/>
      <c r="X185" s="456"/>
      <c r="Y185" s="456"/>
      <c r="Z185" s="456"/>
    </row>
    <row r="186" ht="12.75" customHeight="1">
      <c r="A186" s="456"/>
      <c r="B186" s="456"/>
      <c r="C186" s="456"/>
      <c r="D186" s="456"/>
      <c r="E186" s="456"/>
      <c r="F186" s="456"/>
      <c r="G186" s="12"/>
      <c r="H186" s="456"/>
      <c r="I186" s="456"/>
      <c r="J186" s="456"/>
      <c r="K186" s="456"/>
      <c r="L186" s="456"/>
      <c r="M186" s="456"/>
      <c r="N186" s="456"/>
      <c r="O186" s="456"/>
      <c r="P186" s="456"/>
      <c r="Q186" s="456"/>
      <c r="R186" s="456"/>
      <c r="S186" s="456"/>
      <c r="T186" s="456"/>
      <c r="U186" s="456"/>
      <c r="V186" s="456"/>
      <c r="W186" s="456"/>
      <c r="X186" s="456"/>
      <c r="Y186" s="456"/>
      <c r="Z186" s="456"/>
    </row>
    <row r="187" ht="12.75" customHeight="1">
      <c r="A187" s="456"/>
      <c r="B187" s="456"/>
      <c r="C187" s="456"/>
      <c r="D187" s="456"/>
      <c r="E187" s="456"/>
      <c r="F187" s="456"/>
      <c r="G187" s="12"/>
      <c r="H187" s="456"/>
      <c r="I187" s="456"/>
      <c r="J187" s="456"/>
      <c r="K187" s="456"/>
      <c r="L187" s="456"/>
      <c r="M187" s="456"/>
      <c r="N187" s="456"/>
      <c r="O187" s="456"/>
      <c r="P187" s="456"/>
      <c r="Q187" s="456"/>
      <c r="R187" s="456"/>
      <c r="S187" s="456"/>
      <c r="T187" s="456"/>
      <c r="U187" s="456"/>
      <c r="V187" s="456"/>
      <c r="W187" s="456"/>
      <c r="X187" s="456"/>
      <c r="Y187" s="456"/>
      <c r="Z187" s="456"/>
    </row>
    <row r="188" ht="12.75" customHeight="1">
      <c r="A188" s="456"/>
      <c r="B188" s="456"/>
      <c r="C188" s="456"/>
      <c r="D188" s="456"/>
      <c r="E188" s="456"/>
      <c r="F188" s="456"/>
      <c r="G188" s="12"/>
      <c r="H188" s="456"/>
      <c r="I188" s="456"/>
      <c r="J188" s="456"/>
      <c r="K188" s="456"/>
      <c r="L188" s="456"/>
      <c r="M188" s="456"/>
      <c r="N188" s="456"/>
      <c r="O188" s="456"/>
      <c r="P188" s="456"/>
      <c r="Q188" s="456"/>
      <c r="R188" s="456"/>
      <c r="S188" s="456"/>
      <c r="T188" s="456"/>
      <c r="U188" s="456"/>
      <c r="V188" s="456"/>
      <c r="W188" s="456"/>
      <c r="X188" s="456"/>
      <c r="Y188" s="456"/>
      <c r="Z188" s="456"/>
    </row>
    <row r="189" ht="12.75" customHeight="1">
      <c r="A189" s="456"/>
      <c r="B189" s="456"/>
      <c r="C189" s="456"/>
      <c r="D189" s="456"/>
      <c r="E189" s="456"/>
      <c r="F189" s="456"/>
      <c r="G189" s="12"/>
      <c r="H189" s="456"/>
      <c r="I189" s="456"/>
      <c r="J189" s="456"/>
      <c r="K189" s="456"/>
      <c r="L189" s="456"/>
      <c r="M189" s="456"/>
      <c r="N189" s="456"/>
      <c r="O189" s="456"/>
      <c r="P189" s="456"/>
      <c r="Q189" s="456"/>
      <c r="R189" s="456"/>
      <c r="S189" s="456"/>
      <c r="T189" s="456"/>
      <c r="U189" s="456"/>
      <c r="V189" s="456"/>
      <c r="W189" s="456"/>
      <c r="X189" s="456"/>
      <c r="Y189" s="456"/>
      <c r="Z189" s="456"/>
    </row>
    <row r="190" ht="12.75" customHeight="1">
      <c r="A190" s="456"/>
      <c r="B190" s="456"/>
      <c r="C190" s="456"/>
      <c r="D190" s="456"/>
      <c r="E190" s="456"/>
      <c r="F190" s="456"/>
      <c r="G190" s="12"/>
      <c r="H190" s="456"/>
      <c r="I190" s="456"/>
      <c r="J190" s="456"/>
      <c r="K190" s="456"/>
      <c r="L190" s="456"/>
      <c r="M190" s="456"/>
      <c r="N190" s="456"/>
      <c r="O190" s="456"/>
      <c r="P190" s="456"/>
      <c r="Q190" s="456"/>
      <c r="R190" s="456"/>
      <c r="S190" s="456"/>
      <c r="T190" s="456"/>
      <c r="U190" s="456"/>
      <c r="V190" s="456"/>
      <c r="W190" s="456"/>
      <c r="X190" s="456"/>
      <c r="Y190" s="456"/>
      <c r="Z190" s="456"/>
    </row>
    <row r="191" ht="12.75" customHeight="1">
      <c r="A191" s="456"/>
      <c r="B191" s="456"/>
      <c r="C191" s="456"/>
      <c r="D191" s="456"/>
      <c r="E191" s="456"/>
      <c r="F191" s="456"/>
      <c r="G191" s="12"/>
      <c r="H191" s="456"/>
      <c r="I191" s="456"/>
      <c r="J191" s="456"/>
      <c r="K191" s="456"/>
      <c r="L191" s="456"/>
      <c r="M191" s="456"/>
      <c r="N191" s="456"/>
      <c r="O191" s="456"/>
      <c r="P191" s="456"/>
      <c r="Q191" s="456"/>
      <c r="R191" s="456"/>
      <c r="S191" s="456"/>
      <c r="T191" s="456"/>
      <c r="U191" s="456"/>
      <c r="V191" s="456"/>
      <c r="W191" s="456"/>
      <c r="X191" s="456"/>
      <c r="Y191" s="456"/>
      <c r="Z191" s="456"/>
    </row>
    <row r="192" ht="12.75" customHeight="1">
      <c r="A192" s="456"/>
      <c r="B192" s="456"/>
      <c r="C192" s="456"/>
      <c r="D192" s="456"/>
      <c r="E192" s="456"/>
      <c r="F192" s="456"/>
      <c r="G192" s="12"/>
      <c r="H192" s="456"/>
      <c r="I192" s="456"/>
      <c r="J192" s="456"/>
      <c r="K192" s="456"/>
      <c r="L192" s="456"/>
      <c r="M192" s="456"/>
      <c r="N192" s="456"/>
      <c r="O192" s="456"/>
      <c r="P192" s="456"/>
      <c r="Q192" s="456"/>
      <c r="R192" s="456"/>
      <c r="S192" s="456"/>
      <c r="T192" s="456"/>
      <c r="U192" s="456"/>
      <c r="V192" s="456"/>
      <c r="W192" s="456"/>
      <c r="X192" s="456"/>
      <c r="Y192" s="456"/>
      <c r="Z192" s="456"/>
    </row>
    <row r="193" ht="12.75" customHeight="1">
      <c r="A193" s="456"/>
      <c r="B193" s="456"/>
      <c r="C193" s="456"/>
      <c r="D193" s="456"/>
      <c r="E193" s="456"/>
      <c r="F193" s="456"/>
      <c r="G193" s="12"/>
      <c r="H193" s="456"/>
      <c r="I193" s="456"/>
      <c r="J193" s="456"/>
      <c r="K193" s="456"/>
      <c r="L193" s="456"/>
      <c r="M193" s="456"/>
      <c r="N193" s="456"/>
      <c r="O193" s="456"/>
      <c r="P193" s="456"/>
      <c r="Q193" s="456"/>
      <c r="R193" s="456"/>
      <c r="S193" s="456"/>
      <c r="T193" s="456"/>
      <c r="U193" s="456"/>
      <c r="V193" s="456"/>
      <c r="W193" s="456"/>
      <c r="X193" s="456"/>
      <c r="Y193" s="456"/>
      <c r="Z193" s="456"/>
    </row>
    <row r="194" ht="12.75" customHeight="1">
      <c r="A194" s="456"/>
      <c r="B194" s="456"/>
      <c r="C194" s="456"/>
      <c r="D194" s="456"/>
      <c r="E194" s="456"/>
      <c r="F194" s="456"/>
      <c r="G194" s="12"/>
      <c r="H194" s="456"/>
      <c r="I194" s="456"/>
      <c r="J194" s="456"/>
      <c r="K194" s="456"/>
      <c r="L194" s="456"/>
      <c r="M194" s="456"/>
      <c r="N194" s="456"/>
      <c r="O194" s="456"/>
      <c r="P194" s="456"/>
      <c r="Q194" s="456"/>
      <c r="R194" s="456"/>
      <c r="S194" s="456"/>
      <c r="T194" s="456"/>
      <c r="U194" s="456"/>
      <c r="V194" s="456"/>
      <c r="W194" s="456"/>
      <c r="X194" s="456"/>
      <c r="Y194" s="456"/>
      <c r="Z194" s="456"/>
    </row>
    <row r="195" ht="12.75" customHeight="1">
      <c r="A195" s="456"/>
      <c r="B195" s="456"/>
      <c r="C195" s="456"/>
      <c r="D195" s="456"/>
      <c r="E195" s="456"/>
      <c r="F195" s="456"/>
      <c r="G195" s="12"/>
      <c r="H195" s="456"/>
      <c r="I195" s="456"/>
      <c r="J195" s="456"/>
      <c r="K195" s="456"/>
      <c r="L195" s="456"/>
      <c r="M195" s="456"/>
      <c r="N195" s="456"/>
      <c r="O195" s="456"/>
      <c r="P195" s="456"/>
      <c r="Q195" s="456"/>
      <c r="R195" s="456"/>
      <c r="S195" s="456"/>
      <c r="T195" s="456"/>
      <c r="U195" s="456"/>
      <c r="V195" s="456"/>
      <c r="W195" s="456"/>
      <c r="X195" s="456"/>
      <c r="Y195" s="456"/>
      <c r="Z195" s="456"/>
    </row>
    <row r="196" ht="12.75" customHeight="1">
      <c r="A196" s="456"/>
      <c r="B196" s="456"/>
      <c r="C196" s="456"/>
      <c r="D196" s="456"/>
      <c r="E196" s="456"/>
      <c r="F196" s="456"/>
      <c r="G196" s="12"/>
      <c r="H196" s="456"/>
      <c r="I196" s="456"/>
      <c r="J196" s="456"/>
      <c r="K196" s="456"/>
      <c r="L196" s="456"/>
      <c r="M196" s="456"/>
      <c r="N196" s="456"/>
      <c r="O196" s="456"/>
      <c r="P196" s="456"/>
      <c r="Q196" s="456"/>
      <c r="R196" s="456"/>
      <c r="S196" s="456"/>
      <c r="T196" s="456"/>
      <c r="U196" s="456"/>
      <c r="V196" s="456"/>
      <c r="W196" s="456"/>
      <c r="X196" s="456"/>
      <c r="Y196" s="456"/>
      <c r="Z196" s="456"/>
    </row>
    <row r="197" ht="12.75" customHeight="1">
      <c r="A197" s="456"/>
      <c r="B197" s="456"/>
      <c r="C197" s="456"/>
      <c r="D197" s="456"/>
      <c r="E197" s="456"/>
      <c r="F197" s="456"/>
      <c r="G197" s="12"/>
      <c r="H197" s="456"/>
      <c r="I197" s="456"/>
      <c r="J197" s="456"/>
      <c r="K197" s="456"/>
      <c r="L197" s="456"/>
      <c r="M197" s="456"/>
      <c r="N197" s="456"/>
      <c r="O197" s="456"/>
      <c r="P197" s="456"/>
      <c r="Q197" s="456"/>
      <c r="R197" s="456"/>
      <c r="S197" s="456"/>
      <c r="T197" s="456"/>
      <c r="U197" s="456"/>
      <c r="V197" s="456"/>
      <c r="W197" s="456"/>
      <c r="X197" s="456"/>
      <c r="Y197" s="456"/>
      <c r="Z197" s="456"/>
    </row>
    <row r="198" ht="12.75" customHeight="1">
      <c r="A198" s="456"/>
      <c r="B198" s="456"/>
      <c r="C198" s="456"/>
      <c r="D198" s="456"/>
      <c r="E198" s="456"/>
      <c r="F198" s="456"/>
      <c r="G198" s="12"/>
      <c r="H198" s="456"/>
      <c r="I198" s="456"/>
      <c r="J198" s="456"/>
      <c r="K198" s="456"/>
      <c r="L198" s="456"/>
      <c r="M198" s="456"/>
      <c r="N198" s="456"/>
      <c r="O198" s="456"/>
      <c r="P198" s="456"/>
      <c r="Q198" s="456"/>
      <c r="R198" s="456"/>
      <c r="S198" s="456"/>
      <c r="T198" s="456"/>
      <c r="U198" s="456"/>
      <c r="V198" s="456"/>
      <c r="W198" s="456"/>
      <c r="X198" s="456"/>
      <c r="Y198" s="456"/>
      <c r="Z198" s="456"/>
    </row>
    <row r="199" ht="12.75" customHeight="1">
      <c r="A199" s="456"/>
      <c r="B199" s="456"/>
      <c r="C199" s="456"/>
      <c r="D199" s="456"/>
      <c r="E199" s="456"/>
      <c r="F199" s="456"/>
      <c r="G199" s="12"/>
      <c r="H199" s="456"/>
      <c r="I199" s="456"/>
      <c r="J199" s="456"/>
      <c r="K199" s="456"/>
      <c r="L199" s="456"/>
      <c r="M199" s="456"/>
      <c r="N199" s="456"/>
      <c r="O199" s="456"/>
      <c r="P199" s="456"/>
      <c r="Q199" s="456"/>
      <c r="R199" s="456"/>
      <c r="S199" s="456"/>
      <c r="T199" s="456"/>
      <c r="U199" s="456"/>
      <c r="V199" s="456"/>
      <c r="W199" s="456"/>
      <c r="X199" s="456"/>
      <c r="Y199" s="456"/>
      <c r="Z199" s="456"/>
    </row>
    <row r="200" ht="12.75" customHeight="1">
      <c r="A200" s="456"/>
      <c r="B200" s="456"/>
      <c r="C200" s="456"/>
      <c r="D200" s="456"/>
      <c r="E200" s="456"/>
      <c r="F200" s="456"/>
      <c r="G200" s="12"/>
      <c r="H200" s="456"/>
      <c r="I200" s="456"/>
      <c r="J200" s="456"/>
      <c r="K200" s="456"/>
      <c r="L200" s="456"/>
      <c r="M200" s="456"/>
      <c r="N200" s="456"/>
      <c r="O200" s="456"/>
      <c r="P200" s="456"/>
      <c r="Q200" s="456"/>
      <c r="R200" s="456"/>
      <c r="S200" s="456"/>
      <c r="T200" s="456"/>
      <c r="U200" s="456"/>
      <c r="V200" s="456"/>
      <c r="W200" s="456"/>
      <c r="X200" s="456"/>
      <c r="Y200" s="456"/>
      <c r="Z200" s="456"/>
    </row>
    <row r="201" ht="12.75" customHeight="1">
      <c r="A201" s="456"/>
      <c r="B201" s="456"/>
      <c r="C201" s="456"/>
      <c r="D201" s="456"/>
      <c r="E201" s="456"/>
      <c r="F201" s="456"/>
      <c r="G201" s="12"/>
      <c r="H201" s="456"/>
      <c r="I201" s="456"/>
      <c r="J201" s="456"/>
      <c r="K201" s="456"/>
      <c r="L201" s="456"/>
      <c r="M201" s="456"/>
      <c r="N201" s="456"/>
      <c r="O201" s="456"/>
      <c r="P201" s="456"/>
      <c r="Q201" s="456"/>
      <c r="R201" s="456"/>
      <c r="S201" s="456"/>
      <c r="T201" s="456"/>
      <c r="U201" s="456"/>
      <c r="V201" s="456"/>
      <c r="W201" s="456"/>
      <c r="X201" s="456"/>
      <c r="Y201" s="456"/>
      <c r="Z201" s="456"/>
    </row>
    <row r="202" ht="12.75" customHeight="1">
      <c r="A202" s="456"/>
      <c r="B202" s="456"/>
      <c r="C202" s="456"/>
      <c r="D202" s="456"/>
      <c r="E202" s="456"/>
      <c r="F202" s="456"/>
      <c r="G202" s="12"/>
      <c r="H202" s="456"/>
      <c r="I202" s="456"/>
      <c r="J202" s="456"/>
      <c r="K202" s="456"/>
      <c r="L202" s="456"/>
      <c r="M202" s="456"/>
      <c r="N202" s="456"/>
      <c r="O202" s="456"/>
      <c r="P202" s="456"/>
      <c r="Q202" s="456"/>
      <c r="R202" s="456"/>
      <c r="S202" s="456"/>
      <c r="T202" s="456"/>
      <c r="U202" s="456"/>
      <c r="V202" s="456"/>
      <c r="W202" s="456"/>
      <c r="X202" s="456"/>
      <c r="Y202" s="456"/>
      <c r="Z202" s="456"/>
    </row>
    <row r="203" ht="12.75" customHeight="1">
      <c r="A203" s="456"/>
      <c r="B203" s="456"/>
      <c r="C203" s="456"/>
      <c r="D203" s="456"/>
      <c r="E203" s="456"/>
      <c r="F203" s="456"/>
      <c r="G203" s="12"/>
      <c r="H203" s="456"/>
      <c r="I203" s="456"/>
      <c r="J203" s="456"/>
      <c r="K203" s="456"/>
      <c r="L203" s="456"/>
      <c r="M203" s="456"/>
      <c r="N203" s="456"/>
      <c r="O203" s="456"/>
      <c r="P203" s="456"/>
      <c r="Q203" s="456"/>
      <c r="R203" s="456"/>
      <c r="S203" s="456"/>
      <c r="T203" s="456"/>
      <c r="U203" s="456"/>
      <c r="V203" s="456"/>
      <c r="W203" s="456"/>
      <c r="X203" s="456"/>
      <c r="Y203" s="456"/>
      <c r="Z203" s="456"/>
    </row>
    <row r="204" ht="12.75" customHeight="1">
      <c r="A204" s="456"/>
      <c r="B204" s="456"/>
      <c r="C204" s="456"/>
      <c r="D204" s="456"/>
      <c r="E204" s="456"/>
      <c r="F204" s="456"/>
      <c r="G204" s="12"/>
      <c r="H204" s="456"/>
      <c r="I204" s="456"/>
      <c r="J204" s="456"/>
      <c r="K204" s="456"/>
      <c r="L204" s="456"/>
      <c r="M204" s="456"/>
      <c r="N204" s="456"/>
      <c r="O204" s="456"/>
      <c r="P204" s="456"/>
      <c r="Q204" s="456"/>
      <c r="R204" s="456"/>
      <c r="S204" s="456"/>
      <c r="T204" s="456"/>
      <c r="U204" s="456"/>
      <c r="V204" s="456"/>
      <c r="W204" s="456"/>
      <c r="X204" s="456"/>
      <c r="Y204" s="456"/>
      <c r="Z204" s="456"/>
    </row>
    <row r="205" ht="12.75" customHeight="1">
      <c r="A205" s="456"/>
      <c r="B205" s="456"/>
      <c r="C205" s="456"/>
      <c r="D205" s="456"/>
      <c r="E205" s="456"/>
      <c r="F205" s="456"/>
      <c r="G205" s="12"/>
      <c r="H205" s="456"/>
      <c r="I205" s="456"/>
      <c r="J205" s="456"/>
      <c r="K205" s="456"/>
      <c r="L205" s="456"/>
      <c r="M205" s="456"/>
      <c r="N205" s="456"/>
      <c r="O205" s="456"/>
      <c r="P205" s="456"/>
      <c r="Q205" s="456"/>
      <c r="R205" s="456"/>
      <c r="S205" s="456"/>
      <c r="T205" s="456"/>
      <c r="U205" s="456"/>
      <c r="V205" s="456"/>
      <c r="W205" s="456"/>
      <c r="X205" s="456"/>
      <c r="Y205" s="456"/>
      <c r="Z205" s="456"/>
    </row>
    <row r="206" ht="12.75" customHeight="1">
      <c r="A206" s="456"/>
      <c r="B206" s="456"/>
      <c r="C206" s="456"/>
      <c r="D206" s="456"/>
      <c r="E206" s="456"/>
      <c r="F206" s="456"/>
      <c r="G206" s="12"/>
      <c r="H206" s="456"/>
      <c r="I206" s="456"/>
      <c r="J206" s="456"/>
      <c r="K206" s="456"/>
      <c r="L206" s="456"/>
      <c r="M206" s="456"/>
      <c r="N206" s="456"/>
      <c r="O206" s="456"/>
      <c r="P206" s="456"/>
      <c r="Q206" s="456"/>
      <c r="R206" s="456"/>
      <c r="S206" s="456"/>
      <c r="T206" s="456"/>
      <c r="U206" s="456"/>
      <c r="V206" s="456"/>
      <c r="W206" s="456"/>
      <c r="X206" s="456"/>
      <c r="Y206" s="456"/>
      <c r="Z206" s="456"/>
    </row>
    <row r="207" ht="12.75" customHeight="1">
      <c r="A207" s="456"/>
      <c r="B207" s="456"/>
      <c r="C207" s="456"/>
      <c r="D207" s="456"/>
      <c r="E207" s="456"/>
      <c r="F207" s="456"/>
      <c r="G207" s="12"/>
      <c r="H207" s="456"/>
      <c r="I207" s="456"/>
      <c r="J207" s="456"/>
      <c r="K207" s="456"/>
      <c r="L207" s="456"/>
      <c r="M207" s="456"/>
      <c r="N207" s="456"/>
      <c r="O207" s="456"/>
      <c r="P207" s="456"/>
      <c r="Q207" s="456"/>
      <c r="R207" s="456"/>
      <c r="S207" s="456"/>
      <c r="T207" s="456"/>
      <c r="U207" s="456"/>
      <c r="V207" s="456"/>
      <c r="W207" s="456"/>
      <c r="X207" s="456"/>
      <c r="Y207" s="456"/>
      <c r="Z207" s="456"/>
    </row>
    <row r="208" ht="12.75" customHeight="1">
      <c r="A208" s="456"/>
      <c r="B208" s="456"/>
      <c r="C208" s="456"/>
      <c r="D208" s="456"/>
      <c r="E208" s="456"/>
      <c r="F208" s="456"/>
      <c r="G208" s="12"/>
      <c r="H208" s="456"/>
      <c r="I208" s="456"/>
      <c r="J208" s="456"/>
      <c r="K208" s="456"/>
      <c r="L208" s="456"/>
      <c r="M208" s="456"/>
      <c r="N208" s="456"/>
      <c r="O208" s="456"/>
      <c r="P208" s="456"/>
      <c r="Q208" s="456"/>
      <c r="R208" s="456"/>
      <c r="S208" s="456"/>
      <c r="T208" s="456"/>
      <c r="U208" s="456"/>
      <c r="V208" s="456"/>
      <c r="W208" s="456"/>
      <c r="X208" s="456"/>
      <c r="Y208" s="456"/>
      <c r="Z208" s="456"/>
    </row>
    <row r="209" ht="12.75" customHeight="1">
      <c r="A209" s="456"/>
      <c r="B209" s="456"/>
      <c r="C209" s="456"/>
      <c r="D209" s="456"/>
      <c r="E209" s="456"/>
      <c r="F209" s="456"/>
      <c r="G209" s="12"/>
      <c r="H209" s="456"/>
      <c r="I209" s="456"/>
      <c r="J209" s="456"/>
      <c r="K209" s="456"/>
      <c r="L209" s="456"/>
      <c r="M209" s="456"/>
      <c r="N209" s="456"/>
      <c r="O209" s="456"/>
      <c r="P209" s="456"/>
      <c r="Q209" s="456"/>
      <c r="R209" s="456"/>
      <c r="S209" s="456"/>
      <c r="T209" s="456"/>
      <c r="U209" s="456"/>
      <c r="V209" s="456"/>
      <c r="W209" s="456"/>
      <c r="X209" s="456"/>
      <c r="Y209" s="456"/>
      <c r="Z209" s="456"/>
    </row>
    <row r="210" ht="12.75" customHeight="1">
      <c r="A210" s="456"/>
      <c r="B210" s="456"/>
      <c r="C210" s="456"/>
      <c r="D210" s="456"/>
      <c r="E210" s="456"/>
      <c r="F210" s="456"/>
      <c r="G210" s="12"/>
      <c r="H210" s="456"/>
      <c r="I210" s="456"/>
      <c r="J210" s="456"/>
      <c r="K210" s="456"/>
      <c r="L210" s="456"/>
      <c r="M210" s="456"/>
      <c r="N210" s="456"/>
      <c r="O210" s="456"/>
      <c r="P210" s="456"/>
      <c r="Q210" s="456"/>
      <c r="R210" s="456"/>
      <c r="S210" s="456"/>
      <c r="T210" s="456"/>
      <c r="U210" s="456"/>
      <c r="V210" s="456"/>
      <c r="W210" s="456"/>
      <c r="X210" s="456"/>
      <c r="Y210" s="456"/>
      <c r="Z210" s="456"/>
    </row>
    <row r="211" ht="12.75" customHeight="1">
      <c r="A211" s="456"/>
      <c r="B211" s="456"/>
      <c r="C211" s="456"/>
      <c r="D211" s="456"/>
      <c r="E211" s="456"/>
      <c r="F211" s="456"/>
      <c r="G211" s="12"/>
      <c r="H211" s="456"/>
      <c r="I211" s="456"/>
      <c r="J211" s="456"/>
      <c r="K211" s="456"/>
      <c r="L211" s="456"/>
      <c r="M211" s="456"/>
      <c r="N211" s="456"/>
      <c r="O211" s="456"/>
      <c r="P211" s="456"/>
      <c r="Q211" s="456"/>
      <c r="R211" s="456"/>
      <c r="S211" s="456"/>
      <c r="T211" s="456"/>
      <c r="U211" s="456"/>
      <c r="V211" s="456"/>
      <c r="W211" s="456"/>
      <c r="X211" s="456"/>
      <c r="Y211" s="456"/>
      <c r="Z211" s="456"/>
    </row>
    <row r="212" ht="12.75" customHeight="1">
      <c r="A212" s="456"/>
      <c r="B212" s="456"/>
      <c r="C212" s="456"/>
      <c r="D212" s="456"/>
      <c r="E212" s="456"/>
      <c r="F212" s="456"/>
      <c r="G212" s="12"/>
      <c r="H212" s="456"/>
      <c r="I212" s="456"/>
      <c r="J212" s="456"/>
      <c r="K212" s="456"/>
      <c r="L212" s="456"/>
      <c r="M212" s="456"/>
      <c r="N212" s="456"/>
      <c r="O212" s="456"/>
      <c r="P212" s="456"/>
      <c r="Q212" s="456"/>
      <c r="R212" s="456"/>
      <c r="S212" s="456"/>
      <c r="T212" s="456"/>
      <c r="U212" s="456"/>
      <c r="V212" s="456"/>
      <c r="W212" s="456"/>
      <c r="X212" s="456"/>
      <c r="Y212" s="456"/>
      <c r="Z212" s="456"/>
    </row>
    <row r="213" ht="12.75" customHeight="1">
      <c r="A213" s="456"/>
      <c r="B213" s="456"/>
      <c r="C213" s="456"/>
      <c r="D213" s="456"/>
      <c r="E213" s="456"/>
      <c r="F213" s="456"/>
      <c r="G213" s="12"/>
      <c r="H213" s="456"/>
      <c r="I213" s="456"/>
      <c r="J213" s="456"/>
      <c r="K213" s="456"/>
      <c r="L213" s="456"/>
      <c r="M213" s="456"/>
      <c r="N213" s="456"/>
      <c r="O213" s="456"/>
      <c r="P213" s="456"/>
      <c r="Q213" s="456"/>
      <c r="R213" s="456"/>
      <c r="S213" s="456"/>
      <c r="T213" s="456"/>
      <c r="U213" s="456"/>
      <c r="V213" s="456"/>
      <c r="W213" s="456"/>
      <c r="X213" s="456"/>
      <c r="Y213" s="456"/>
      <c r="Z213" s="456"/>
    </row>
    <row r="214" ht="12.75" customHeight="1">
      <c r="A214" s="456"/>
      <c r="B214" s="456"/>
      <c r="C214" s="456"/>
      <c r="D214" s="456"/>
      <c r="E214" s="456"/>
      <c r="F214" s="456"/>
      <c r="G214" s="12"/>
      <c r="H214" s="456"/>
      <c r="I214" s="456"/>
      <c r="J214" s="456"/>
      <c r="K214" s="456"/>
      <c r="L214" s="456"/>
      <c r="M214" s="456"/>
      <c r="N214" s="456"/>
      <c r="O214" s="456"/>
      <c r="P214" s="456"/>
      <c r="Q214" s="456"/>
      <c r="R214" s="456"/>
      <c r="S214" s="456"/>
      <c r="T214" s="456"/>
      <c r="U214" s="456"/>
      <c r="V214" s="456"/>
      <c r="W214" s="456"/>
      <c r="X214" s="456"/>
      <c r="Y214" s="456"/>
      <c r="Z214" s="456"/>
    </row>
    <row r="215" ht="12.75" customHeight="1">
      <c r="A215" s="456"/>
      <c r="B215" s="456"/>
      <c r="C215" s="456"/>
      <c r="D215" s="456"/>
      <c r="E215" s="456"/>
      <c r="F215" s="456"/>
      <c r="G215" s="12"/>
      <c r="H215" s="456"/>
      <c r="I215" s="456"/>
      <c r="J215" s="456"/>
      <c r="K215" s="456"/>
      <c r="L215" s="456"/>
      <c r="M215" s="456"/>
      <c r="N215" s="456"/>
      <c r="O215" s="456"/>
      <c r="P215" s="456"/>
      <c r="Q215" s="456"/>
      <c r="R215" s="456"/>
      <c r="S215" s="456"/>
      <c r="T215" s="456"/>
      <c r="U215" s="456"/>
      <c r="V215" s="456"/>
      <c r="W215" s="456"/>
      <c r="X215" s="456"/>
      <c r="Y215" s="456"/>
      <c r="Z215" s="456"/>
    </row>
    <row r="216" ht="12.75" customHeight="1">
      <c r="A216" s="456"/>
      <c r="B216" s="456"/>
      <c r="C216" s="456"/>
      <c r="D216" s="456"/>
      <c r="E216" s="456"/>
      <c r="F216" s="456"/>
      <c r="G216" s="12"/>
      <c r="H216" s="456"/>
      <c r="I216" s="456"/>
      <c r="J216" s="456"/>
      <c r="K216" s="456"/>
      <c r="L216" s="456"/>
      <c r="M216" s="456"/>
      <c r="N216" s="456"/>
      <c r="O216" s="456"/>
      <c r="P216" s="456"/>
      <c r="Q216" s="456"/>
      <c r="R216" s="456"/>
      <c r="S216" s="456"/>
      <c r="T216" s="456"/>
      <c r="U216" s="456"/>
      <c r="V216" s="456"/>
      <c r="W216" s="456"/>
      <c r="X216" s="456"/>
      <c r="Y216" s="456"/>
      <c r="Z216" s="456"/>
    </row>
    <row r="217" ht="12.75" customHeight="1">
      <c r="A217" s="456"/>
      <c r="B217" s="456"/>
      <c r="C217" s="456"/>
      <c r="D217" s="456"/>
      <c r="E217" s="456"/>
      <c r="F217" s="456"/>
      <c r="G217" s="12"/>
      <c r="H217" s="456"/>
      <c r="I217" s="456"/>
      <c r="J217" s="456"/>
      <c r="K217" s="456"/>
      <c r="L217" s="456"/>
      <c r="M217" s="456"/>
      <c r="N217" s="456"/>
      <c r="O217" s="456"/>
      <c r="P217" s="456"/>
      <c r="Q217" s="456"/>
      <c r="R217" s="456"/>
      <c r="S217" s="456"/>
      <c r="T217" s="456"/>
      <c r="U217" s="456"/>
      <c r="V217" s="456"/>
      <c r="W217" s="456"/>
      <c r="X217" s="456"/>
      <c r="Y217" s="456"/>
      <c r="Z217" s="456"/>
    </row>
    <row r="218" ht="12.75" customHeight="1">
      <c r="A218" s="456"/>
      <c r="B218" s="456"/>
      <c r="C218" s="456"/>
      <c r="D218" s="456"/>
      <c r="E218" s="456"/>
      <c r="F218" s="456"/>
      <c r="G218" s="12"/>
      <c r="H218" s="456"/>
      <c r="I218" s="456"/>
      <c r="J218" s="456"/>
      <c r="K218" s="456"/>
      <c r="L218" s="456"/>
      <c r="M218" s="456"/>
      <c r="N218" s="456"/>
      <c r="O218" s="456"/>
      <c r="P218" s="456"/>
      <c r="Q218" s="456"/>
      <c r="R218" s="456"/>
      <c r="S218" s="456"/>
      <c r="T218" s="456"/>
      <c r="U218" s="456"/>
      <c r="V218" s="456"/>
      <c r="W218" s="456"/>
      <c r="X218" s="456"/>
      <c r="Y218" s="456"/>
      <c r="Z218" s="456"/>
    </row>
    <row r="219" ht="12.75" customHeight="1">
      <c r="A219" s="456"/>
      <c r="B219" s="456"/>
      <c r="C219" s="456"/>
      <c r="D219" s="456"/>
      <c r="E219" s="456"/>
      <c r="F219" s="456"/>
      <c r="G219" s="12"/>
      <c r="H219" s="456"/>
      <c r="I219" s="456"/>
      <c r="J219" s="456"/>
      <c r="K219" s="456"/>
      <c r="L219" s="456"/>
      <c r="M219" s="456"/>
      <c r="N219" s="456"/>
      <c r="O219" s="456"/>
      <c r="P219" s="456"/>
      <c r="Q219" s="456"/>
      <c r="R219" s="456"/>
      <c r="S219" s="456"/>
      <c r="T219" s="456"/>
      <c r="U219" s="456"/>
      <c r="V219" s="456"/>
      <c r="W219" s="456"/>
      <c r="X219" s="456"/>
      <c r="Y219" s="456"/>
      <c r="Z219" s="456"/>
    </row>
    <row r="220" ht="12.75" customHeight="1">
      <c r="A220" s="456"/>
      <c r="B220" s="456"/>
      <c r="C220" s="456"/>
      <c r="D220" s="456"/>
      <c r="E220" s="456"/>
      <c r="F220" s="456"/>
      <c r="G220" s="12"/>
      <c r="H220" s="456"/>
      <c r="I220" s="456"/>
      <c r="J220" s="456"/>
      <c r="K220" s="456"/>
      <c r="L220" s="456"/>
      <c r="M220" s="456"/>
      <c r="N220" s="456"/>
      <c r="O220" s="456"/>
      <c r="P220" s="456"/>
      <c r="Q220" s="456"/>
      <c r="R220" s="456"/>
      <c r="S220" s="456"/>
      <c r="T220" s="456"/>
      <c r="U220" s="456"/>
      <c r="V220" s="456"/>
      <c r="W220" s="456"/>
      <c r="X220" s="456"/>
      <c r="Y220" s="456"/>
      <c r="Z220" s="456"/>
    </row>
    <row r="221" ht="12.75" customHeight="1">
      <c r="A221" s="456"/>
      <c r="B221" s="456"/>
      <c r="C221" s="456"/>
      <c r="D221" s="456"/>
      <c r="E221" s="456"/>
      <c r="F221" s="456"/>
      <c r="G221" s="12"/>
      <c r="H221" s="456"/>
      <c r="I221" s="456"/>
      <c r="J221" s="456"/>
      <c r="K221" s="456"/>
      <c r="L221" s="456"/>
      <c r="M221" s="456"/>
      <c r="N221" s="456"/>
      <c r="O221" s="456"/>
      <c r="P221" s="456"/>
      <c r="Q221" s="456"/>
      <c r="R221" s="456"/>
      <c r="S221" s="456"/>
      <c r="T221" s="456"/>
      <c r="U221" s="456"/>
      <c r="V221" s="456"/>
      <c r="W221" s="456"/>
      <c r="X221" s="456"/>
      <c r="Y221" s="456"/>
      <c r="Z221" s="456"/>
    </row>
    <row r="222" ht="12.75" customHeight="1">
      <c r="A222" s="456"/>
      <c r="B222" s="456"/>
      <c r="C222" s="456"/>
      <c r="D222" s="456"/>
      <c r="E222" s="456"/>
      <c r="F222" s="456"/>
      <c r="G222" s="12"/>
      <c r="H222" s="456"/>
      <c r="I222" s="456"/>
      <c r="J222" s="456"/>
      <c r="K222" s="456"/>
      <c r="L222" s="456"/>
      <c r="M222" s="456"/>
      <c r="N222" s="456"/>
      <c r="O222" s="456"/>
      <c r="P222" s="456"/>
      <c r="Q222" s="456"/>
      <c r="R222" s="456"/>
      <c r="S222" s="456"/>
      <c r="T222" s="456"/>
      <c r="U222" s="456"/>
      <c r="V222" s="456"/>
      <c r="W222" s="456"/>
      <c r="X222" s="456"/>
      <c r="Y222" s="456"/>
      <c r="Z222" s="456"/>
    </row>
    <row r="223" ht="12.75" customHeight="1">
      <c r="A223" s="456"/>
      <c r="B223" s="456"/>
      <c r="C223" s="456"/>
      <c r="D223" s="456"/>
      <c r="E223" s="456"/>
      <c r="F223" s="456"/>
      <c r="G223" s="12"/>
      <c r="H223" s="456"/>
      <c r="I223" s="456"/>
      <c r="J223" s="456"/>
      <c r="K223" s="456"/>
      <c r="L223" s="456"/>
      <c r="M223" s="456"/>
      <c r="N223" s="456"/>
      <c r="O223" s="456"/>
      <c r="P223" s="456"/>
      <c r="Q223" s="456"/>
      <c r="R223" s="456"/>
      <c r="S223" s="456"/>
      <c r="T223" s="456"/>
      <c r="U223" s="456"/>
      <c r="V223" s="456"/>
      <c r="W223" s="456"/>
      <c r="X223" s="456"/>
      <c r="Y223" s="456"/>
      <c r="Z223" s="456"/>
    </row>
    <row r="224" ht="12.75" customHeight="1">
      <c r="A224" s="456"/>
      <c r="B224" s="456"/>
      <c r="C224" s="456"/>
      <c r="D224" s="456"/>
      <c r="E224" s="456"/>
      <c r="F224" s="456"/>
      <c r="G224" s="12"/>
      <c r="H224" s="456"/>
      <c r="I224" s="456"/>
      <c r="J224" s="456"/>
      <c r="K224" s="456"/>
      <c r="L224" s="456"/>
      <c r="M224" s="456"/>
      <c r="N224" s="456"/>
      <c r="O224" s="456"/>
      <c r="P224" s="456"/>
      <c r="Q224" s="456"/>
      <c r="R224" s="456"/>
      <c r="S224" s="456"/>
      <c r="T224" s="456"/>
      <c r="U224" s="456"/>
      <c r="V224" s="456"/>
      <c r="W224" s="456"/>
      <c r="X224" s="456"/>
      <c r="Y224" s="456"/>
      <c r="Z224" s="456"/>
    </row>
    <row r="225" ht="12.75" customHeight="1">
      <c r="A225" s="456"/>
      <c r="B225" s="456"/>
      <c r="C225" s="456"/>
      <c r="D225" s="456"/>
      <c r="E225" s="456"/>
      <c r="F225" s="456"/>
      <c r="G225" s="12"/>
      <c r="H225" s="456"/>
      <c r="I225" s="456"/>
      <c r="J225" s="456"/>
      <c r="K225" s="456"/>
      <c r="L225" s="456"/>
      <c r="M225" s="456"/>
      <c r="N225" s="456"/>
      <c r="O225" s="456"/>
      <c r="P225" s="456"/>
      <c r="Q225" s="456"/>
      <c r="R225" s="456"/>
      <c r="S225" s="456"/>
      <c r="T225" s="456"/>
      <c r="U225" s="456"/>
      <c r="V225" s="456"/>
      <c r="W225" s="456"/>
      <c r="X225" s="456"/>
      <c r="Y225" s="456"/>
      <c r="Z225" s="456"/>
    </row>
    <row r="226" ht="12.75" customHeight="1">
      <c r="A226" s="456"/>
      <c r="B226" s="456"/>
      <c r="C226" s="456"/>
      <c r="D226" s="456"/>
      <c r="E226" s="456"/>
      <c r="F226" s="456"/>
      <c r="G226" s="12"/>
      <c r="H226" s="456"/>
      <c r="I226" s="456"/>
      <c r="J226" s="456"/>
      <c r="K226" s="456"/>
      <c r="L226" s="456"/>
      <c r="M226" s="456"/>
      <c r="N226" s="456"/>
      <c r="O226" s="456"/>
      <c r="P226" s="456"/>
      <c r="Q226" s="456"/>
      <c r="R226" s="456"/>
      <c r="S226" s="456"/>
      <c r="T226" s="456"/>
      <c r="U226" s="456"/>
      <c r="V226" s="456"/>
      <c r="W226" s="456"/>
      <c r="X226" s="456"/>
      <c r="Y226" s="456"/>
      <c r="Z226" s="456"/>
    </row>
    <row r="227" ht="12.75" customHeight="1">
      <c r="A227" s="456"/>
      <c r="B227" s="456"/>
      <c r="C227" s="456"/>
      <c r="D227" s="456"/>
      <c r="E227" s="456"/>
      <c r="F227" s="456"/>
      <c r="G227" s="12"/>
      <c r="H227" s="456"/>
      <c r="I227" s="456"/>
      <c r="J227" s="456"/>
      <c r="K227" s="456"/>
      <c r="L227" s="456"/>
      <c r="M227" s="456"/>
      <c r="N227" s="456"/>
      <c r="O227" s="456"/>
      <c r="P227" s="456"/>
      <c r="Q227" s="456"/>
      <c r="R227" s="456"/>
      <c r="S227" s="456"/>
      <c r="T227" s="456"/>
      <c r="U227" s="456"/>
      <c r="V227" s="456"/>
      <c r="W227" s="456"/>
      <c r="X227" s="456"/>
      <c r="Y227" s="456"/>
      <c r="Z227" s="456"/>
    </row>
    <row r="228" ht="12.75" customHeight="1">
      <c r="A228" s="456"/>
      <c r="B228" s="456"/>
      <c r="C228" s="456"/>
      <c r="D228" s="456"/>
      <c r="E228" s="456"/>
      <c r="F228" s="456"/>
      <c r="G228" s="12"/>
      <c r="H228" s="456"/>
      <c r="I228" s="456"/>
      <c r="J228" s="456"/>
      <c r="K228" s="456"/>
      <c r="L228" s="456"/>
      <c r="M228" s="456"/>
      <c r="N228" s="456"/>
      <c r="O228" s="456"/>
      <c r="P228" s="456"/>
      <c r="Q228" s="456"/>
      <c r="R228" s="456"/>
      <c r="S228" s="456"/>
      <c r="T228" s="456"/>
      <c r="U228" s="456"/>
      <c r="V228" s="456"/>
      <c r="W228" s="456"/>
      <c r="X228" s="456"/>
      <c r="Y228" s="456"/>
      <c r="Z228" s="456"/>
    </row>
    <row r="229" ht="12.75" customHeight="1">
      <c r="A229" s="456"/>
      <c r="B229" s="456"/>
      <c r="C229" s="456"/>
      <c r="D229" s="456"/>
      <c r="E229" s="456"/>
      <c r="F229" s="456"/>
      <c r="G229" s="12"/>
      <c r="H229" s="456"/>
      <c r="I229" s="456"/>
      <c r="J229" s="456"/>
      <c r="K229" s="456"/>
      <c r="L229" s="456"/>
      <c r="M229" s="456"/>
      <c r="N229" s="456"/>
      <c r="O229" s="456"/>
      <c r="P229" s="456"/>
      <c r="Q229" s="456"/>
      <c r="R229" s="456"/>
      <c r="S229" s="456"/>
      <c r="T229" s="456"/>
      <c r="U229" s="456"/>
      <c r="V229" s="456"/>
      <c r="W229" s="456"/>
      <c r="X229" s="456"/>
      <c r="Y229" s="456"/>
      <c r="Z229" s="456"/>
    </row>
    <row r="230" ht="12.75" customHeight="1">
      <c r="A230" s="456"/>
      <c r="B230" s="456"/>
      <c r="C230" s="456"/>
      <c r="D230" s="456"/>
      <c r="E230" s="456"/>
      <c r="F230" s="456"/>
      <c r="G230" s="12"/>
      <c r="H230" s="456"/>
      <c r="I230" s="456"/>
      <c r="J230" s="456"/>
      <c r="K230" s="456"/>
      <c r="L230" s="456"/>
      <c r="M230" s="456"/>
      <c r="N230" s="456"/>
      <c r="O230" s="456"/>
      <c r="P230" s="456"/>
      <c r="Q230" s="456"/>
      <c r="R230" s="456"/>
      <c r="S230" s="456"/>
      <c r="T230" s="456"/>
      <c r="U230" s="456"/>
      <c r="V230" s="456"/>
      <c r="W230" s="456"/>
      <c r="X230" s="456"/>
      <c r="Y230" s="456"/>
      <c r="Z230" s="456"/>
    </row>
    <row r="231" ht="12.75" customHeight="1">
      <c r="A231" s="456"/>
      <c r="B231" s="456"/>
      <c r="C231" s="456"/>
      <c r="D231" s="456"/>
      <c r="E231" s="456"/>
      <c r="F231" s="456"/>
      <c r="G231" s="12"/>
      <c r="H231" s="456"/>
      <c r="I231" s="456"/>
      <c r="J231" s="456"/>
      <c r="K231" s="456"/>
      <c r="L231" s="456"/>
      <c r="M231" s="456"/>
      <c r="N231" s="456"/>
      <c r="O231" s="456"/>
      <c r="P231" s="456"/>
      <c r="Q231" s="456"/>
      <c r="R231" s="456"/>
      <c r="S231" s="456"/>
      <c r="T231" s="456"/>
      <c r="U231" s="456"/>
      <c r="V231" s="456"/>
      <c r="W231" s="456"/>
      <c r="X231" s="456"/>
      <c r="Y231" s="456"/>
      <c r="Z231" s="456"/>
    </row>
    <row r="232" ht="12.75" customHeight="1">
      <c r="A232" s="456"/>
      <c r="B232" s="456"/>
      <c r="C232" s="456"/>
      <c r="D232" s="456"/>
      <c r="E232" s="456"/>
      <c r="F232" s="456"/>
      <c r="G232" s="12"/>
      <c r="H232" s="456"/>
      <c r="I232" s="456"/>
      <c r="J232" s="456"/>
      <c r="K232" s="456"/>
      <c r="L232" s="456"/>
      <c r="M232" s="456"/>
      <c r="N232" s="456"/>
      <c r="O232" s="456"/>
      <c r="P232" s="456"/>
      <c r="Q232" s="456"/>
      <c r="R232" s="456"/>
      <c r="S232" s="456"/>
      <c r="T232" s="456"/>
      <c r="U232" s="456"/>
      <c r="V232" s="456"/>
      <c r="W232" s="456"/>
      <c r="X232" s="456"/>
      <c r="Y232" s="456"/>
      <c r="Z232" s="456"/>
    </row>
    <row r="233" ht="12.75" customHeight="1">
      <c r="A233" s="456"/>
      <c r="B233" s="456"/>
      <c r="C233" s="456"/>
      <c r="D233" s="456"/>
      <c r="E233" s="456"/>
      <c r="F233" s="456"/>
      <c r="G233" s="12"/>
      <c r="H233" s="456"/>
      <c r="I233" s="456"/>
      <c r="J233" s="456"/>
      <c r="K233" s="456"/>
      <c r="L233" s="456"/>
      <c r="M233" s="456"/>
      <c r="N233" s="456"/>
      <c r="O233" s="456"/>
      <c r="P233" s="456"/>
      <c r="Q233" s="456"/>
      <c r="R233" s="456"/>
      <c r="S233" s="456"/>
      <c r="T233" s="456"/>
      <c r="U233" s="456"/>
      <c r="V233" s="456"/>
      <c r="W233" s="456"/>
      <c r="X233" s="456"/>
      <c r="Y233" s="456"/>
      <c r="Z233" s="456"/>
    </row>
    <row r="234" ht="12.75" customHeight="1">
      <c r="A234" s="456"/>
      <c r="B234" s="456"/>
      <c r="C234" s="456"/>
      <c r="D234" s="456"/>
      <c r="E234" s="456"/>
      <c r="F234" s="456"/>
      <c r="G234" s="12"/>
      <c r="H234" s="456"/>
      <c r="I234" s="456"/>
      <c r="J234" s="456"/>
      <c r="K234" s="456"/>
      <c r="L234" s="456"/>
      <c r="M234" s="456"/>
      <c r="N234" s="456"/>
      <c r="O234" s="456"/>
      <c r="P234" s="456"/>
      <c r="Q234" s="456"/>
      <c r="R234" s="456"/>
      <c r="S234" s="456"/>
      <c r="T234" s="456"/>
      <c r="U234" s="456"/>
      <c r="V234" s="456"/>
      <c r="W234" s="456"/>
      <c r="X234" s="456"/>
      <c r="Y234" s="456"/>
      <c r="Z234" s="456"/>
    </row>
    <row r="235" ht="12.75" customHeight="1">
      <c r="A235" s="456"/>
      <c r="B235" s="456"/>
      <c r="C235" s="456"/>
      <c r="D235" s="456"/>
      <c r="E235" s="456"/>
      <c r="F235" s="456"/>
      <c r="G235" s="12"/>
      <c r="H235" s="456"/>
      <c r="I235" s="456"/>
      <c r="J235" s="456"/>
      <c r="K235" s="456"/>
      <c r="L235" s="456"/>
      <c r="M235" s="456"/>
      <c r="N235" s="456"/>
      <c r="O235" s="456"/>
      <c r="P235" s="456"/>
      <c r="Q235" s="456"/>
      <c r="R235" s="456"/>
      <c r="S235" s="456"/>
      <c r="T235" s="456"/>
      <c r="U235" s="456"/>
      <c r="V235" s="456"/>
      <c r="W235" s="456"/>
      <c r="X235" s="456"/>
      <c r="Y235" s="456"/>
      <c r="Z235" s="456"/>
    </row>
    <row r="236" ht="12.75" customHeight="1">
      <c r="A236" s="456"/>
      <c r="B236" s="456"/>
      <c r="C236" s="456"/>
      <c r="D236" s="456"/>
      <c r="E236" s="456"/>
      <c r="F236" s="456"/>
      <c r="G236" s="12"/>
      <c r="H236" s="456"/>
      <c r="I236" s="456"/>
      <c r="J236" s="456"/>
      <c r="K236" s="456"/>
      <c r="L236" s="456"/>
      <c r="M236" s="456"/>
      <c r="N236" s="456"/>
      <c r="O236" s="456"/>
      <c r="P236" s="456"/>
      <c r="Q236" s="456"/>
      <c r="R236" s="456"/>
      <c r="S236" s="456"/>
      <c r="T236" s="456"/>
      <c r="U236" s="456"/>
      <c r="V236" s="456"/>
      <c r="W236" s="456"/>
      <c r="X236" s="456"/>
      <c r="Y236" s="456"/>
      <c r="Z236" s="456"/>
    </row>
    <row r="237" ht="12.75" customHeight="1">
      <c r="A237" s="456"/>
      <c r="B237" s="456"/>
      <c r="C237" s="456"/>
      <c r="D237" s="456"/>
      <c r="E237" s="456"/>
      <c r="F237" s="456"/>
      <c r="G237" s="12"/>
      <c r="H237" s="456"/>
      <c r="I237" s="456"/>
      <c r="J237" s="456"/>
      <c r="K237" s="456"/>
      <c r="L237" s="456"/>
      <c r="M237" s="456"/>
      <c r="N237" s="456"/>
      <c r="O237" s="456"/>
      <c r="P237" s="456"/>
      <c r="Q237" s="456"/>
      <c r="R237" s="456"/>
      <c r="S237" s="456"/>
      <c r="T237" s="456"/>
      <c r="U237" s="456"/>
      <c r="V237" s="456"/>
      <c r="W237" s="456"/>
      <c r="X237" s="456"/>
      <c r="Y237" s="456"/>
      <c r="Z237" s="456"/>
    </row>
    <row r="238" ht="12.75" customHeight="1">
      <c r="A238" s="456"/>
      <c r="B238" s="456"/>
      <c r="C238" s="456"/>
      <c r="D238" s="456"/>
      <c r="E238" s="456"/>
      <c r="F238" s="456"/>
      <c r="G238" s="12"/>
      <c r="H238" s="456"/>
      <c r="I238" s="456"/>
      <c r="J238" s="456"/>
      <c r="K238" s="456"/>
      <c r="L238" s="456"/>
      <c r="M238" s="456"/>
      <c r="N238" s="456"/>
      <c r="O238" s="456"/>
      <c r="P238" s="456"/>
      <c r="Q238" s="456"/>
      <c r="R238" s="456"/>
      <c r="S238" s="456"/>
      <c r="T238" s="456"/>
      <c r="U238" s="456"/>
      <c r="V238" s="456"/>
      <c r="W238" s="456"/>
      <c r="X238" s="456"/>
      <c r="Y238" s="456"/>
      <c r="Z238" s="456"/>
    </row>
    <row r="239" ht="12.75" customHeight="1">
      <c r="A239" s="456"/>
      <c r="B239" s="456"/>
      <c r="C239" s="456"/>
      <c r="D239" s="456"/>
      <c r="E239" s="456"/>
      <c r="F239" s="456"/>
      <c r="G239" s="12"/>
      <c r="H239" s="456"/>
      <c r="I239" s="456"/>
      <c r="J239" s="456"/>
      <c r="K239" s="456"/>
      <c r="L239" s="456"/>
      <c r="M239" s="456"/>
      <c r="N239" s="456"/>
      <c r="O239" s="456"/>
      <c r="P239" s="456"/>
      <c r="Q239" s="456"/>
      <c r="R239" s="456"/>
      <c r="S239" s="456"/>
      <c r="T239" s="456"/>
      <c r="U239" s="456"/>
      <c r="V239" s="456"/>
      <c r="W239" s="456"/>
      <c r="X239" s="456"/>
      <c r="Y239" s="456"/>
      <c r="Z239" s="456"/>
    </row>
    <row r="240" ht="12.75" customHeight="1">
      <c r="A240" s="456"/>
      <c r="B240" s="456"/>
      <c r="C240" s="456"/>
      <c r="D240" s="456"/>
      <c r="E240" s="456"/>
      <c r="F240" s="456"/>
      <c r="G240" s="12"/>
      <c r="H240" s="456"/>
      <c r="I240" s="456"/>
      <c r="J240" s="456"/>
      <c r="K240" s="456"/>
      <c r="L240" s="456"/>
      <c r="M240" s="456"/>
      <c r="N240" s="456"/>
      <c r="O240" s="456"/>
      <c r="P240" s="456"/>
      <c r="Q240" s="456"/>
      <c r="R240" s="456"/>
      <c r="S240" s="456"/>
      <c r="T240" s="456"/>
      <c r="U240" s="456"/>
      <c r="V240" s="456"/>
      <c r="W240" s="456"/>
      <c r="X240" s="456"/>
      <c r="Y240" s="456"/>
      <c r="Z240" s="456"/>
    </row>
    <row r="241" ht="12.75" customHeight="1">
      <c r="A241" s="456"/>
      <c r="B241" s="456"/>
      <c r="C241" s="456"/>
      <c r="D241" s="456"/>
      <c r="E241" s="456"/>
      <c r="F241" s="456"/>
      <c r="G241" s="12"/>
      <c r="H241" s="456"/>
      <c r="I241" s="456"/>
      <c r="J241" s="456"/>
      <c r="K241" s="456"/>
      <c r="L241" s="456"/>
      <c r="M241" s="456"/>
      <c r="N241" s="456"/>
      <c r="O241" s="456"/>
      <c r="P241" s="456"/>
      <c r="Q241" s="456"/>
      <c r="R241" s="456"/>
      <c r="S241" s="456"/>
      <c r="T241" s="456"/>
      <c r="U241" s="456"/>
      <c r="V241" s="456"/>
      <c r="W241" s="456"/>
      <c r="X241" s="456"/>
      <c r="Y241" s="456"/>
      <c r="Z241" s="456"/>
    </row>
    <row r="242" ht="12.75" customHeight="1">
      <c r="A242" s="456"/>
      <c r="B242" s="456"/>
      <c r="C242" s="456"/>
      <c r="D242" s="456"/>
      <c r="E242" s="456"/>
      <c r="F242" s="456"/>
      <c r="G242" s="12"/>
      <c r="H242" s="456"/>
      <c r="I242" s="456"/>
      <c r="J242" s="456"/>
      <c r="K242" s="456"/>
      <c r="L242" s="456"/>
      <c r="M242" s="456"/>
      <c r="N242" s="456"/>
      <c r="O242" s="456"/>
      <c r="P242" s="456"/>
      <c r="Q242" s="456"/>
      <c r="R242" s="456"/>
      <c r="S242" s="456"/>
      <c r="T242" s="456"/>
      <c r="U242" s="456"/>
      <c r="V242" s="456"/>
      <c r="W242" s="456"/>
      <c r="X242" s="456"/>
      <c r="Y242" s="456"/>
      <c r="Z242" s="456"/>
    </row>
    <row r="243" ht="12.75" customHeight="1">
      <c r="A243" s="456"/>
      <c r="B243" s="456"/>
      <c r="C243" s="456"/>
      <c r="D243" s="456"/>
      <c r="E243" s="456"/>
      <c r="F243" s="456"/>
      <c r="G243" s="12"/>
      <c r="H243" s="456"/>
      <c r="I243" s="456"/>
      <c r="J243" s="456"/>
      <c r="K243" s="456"/>
      <c r="L243" s="456"/>
      <c r="M243" s="456"/>
      <c r="N243" s="456"/>
      <c r="O243" s="456"/>
      <c r="P243" s="456"/>
      <c r="Q243" s="456"/>
      <c r="R243" s="456"/>
      <c r="S243" s="456"/>
      <c r="T243" s="456"/>
      <c r="U243" s="456"/>
      <c r="V243" s="456"/>
      <c r="W243" s="456"/>
      <c r="X243" s="456"/>
      <c r="Y243" s="456"/>
      <c r="Z243" s="456"/>
    </row>
    <row r="244" ht="12.75" customHeight="1">
      <c r="A244" s="456"/>
      <c r="B244" s="456"/>
      <c r="C244" s="456"/>
      <c r="D244" s="456"/>
      <c r="E244" s="456"/>
      <c r="F244" s="456"/>
      <c r="G244" s="12"/>
      <c r="H244" s="456"/>
      <c r="I244" s="456"/>
      <c r="J244" s="456"/>
      <c r="K244" s="456"/>
      <c r="L244" s="456"/>
      <c r="M244" s="456"/>
      <c r="N244" s="456"/>
      <c r="O244" s="456"/>
      <c r="P244" s="456"/>
      <c r="Q244" s="456"/>
      <c r="R244" s="456"/>
      <c r="S244" s="456"/>
      <c r="T244" s="456"/>
      <c r="U244" s="456"/>
      <c r="V244" s="456"/>
      <c r="W244" s="456"/>
      <c r="X244" s="456"/>
      <c r="Y244" s="456"/>
      <c r="Z244" s="456"/>
    </row>
    <row r="245" ht="12.75" customHeight="1">
      <c r="A245" s="456"/>
      <c r="B245" s="456"/>
      <c r="C245" s="456"/>
      <c r="D245" s="456"/>
      <c r="E245" s="456"/>
      <c r="F245" s="456"/>
      <c r="G245" s="12"/>
      <c r="H245" s="456"/>
      <c r="I245" s="456"/>
      <c r="J245" s="456"/>
      <c r="K245" s="456"/>
      <c r="L245" s="456"/>
      <c r="M245" s="456"/>
      <c r="N245" s="456"/>
      <c r="O245" s="456"/>
      <c r="P245" s="456"/>
      <c r="Q245" s="456"/>
      <c r="R245" s="456"/>
      <c r="S245" s="456"/>
      <c r="T245" s="456"/>
      <c r="U245" s="456"/>
      <c r="V245" s="456"/>
      <c r="W245" s="456"/>
      <c r="X245" s="456"/>
      <c r="Y245" s="456"/>
      <c r="Z245" s="456"/>
    </row>
    <row r="246" ht="12.75" customHeight="1">
      <c r="A246" s="456"/>
      <c r="B246" s="456"/>
      <c r="C246" s="456"/>
      <c r="D246" s="456"/>
      <c r="E246" s="456"/>
      <c r="F246" s="456"/>
      <c r="G246" s="12"/>
      <c r="H246" s="456"/>
      <c r="I246" s="456"/>
      <c r="J246" s="456"/>
      <c r="K246" s="456"/>
      <c r="L246" s="456"/>
      <c r="M246" s="456"/>
      <c r="N246" s="456"/>
      <c r="O246" s="456"/>
      <c r="P246" s="456"/>
      <c r="Q246" s="456"/>
      <c r="R246" s="456"/>
      <c r="S246" s="456"/>
      <c r="T246" s="456"/>
      <c r="U246" s="456"/>
      <c r="V246" s="456"/>
      <c r="W246" s="456"/>
      <c r="X246" s="456"/>
      <c r="Y246" s="456"/>
      <c r="Z246" s="456"/>
    </row>
    <row r="247" ht="12.75" customHeight="1">
      <c r="A247" s="456"/>
      <c r="B247" s="456"/>
      <c r="C247" s="456"/>
      <c r="D247" s="456"/>
      <c r="E247" s="456"/>
      <c r="F247" s="456"/>
      <c r="G247" s="12"/>
      <c r="H247" s="456"/>
      <c r="I247" s="456"/>
      <c r="J247" s="456"/>
      <c r="K247" s="456"/>
      <c r="L247" s="456"/>
      <c r="M247" s="456"/>
      <c r="N247" s="456"/>
      <c r="O247" s="456"/>
      <c r="P247" s="456"/>
      <c r="Q247" s="456"/>
      <c r="R247" s="456"/>
      <c r="S247" s="456"/>
      <c r="T247" s="456"/>
      <c r="U247" s="456"/>
      <c r="V247" s="456"/>
      <c r="W247" s="456"/>
      <c r="X247" s="456"/>
      <c r="Y247" s="456"/>
      <c r="Z247" s="456"/>
    </row>
    <row r="248" ht="12.75" customHeight="1">
      <c r="A248" s="456"/>
      <c r="B248" s="456"/>
      <c r="C248" s="456"/>
      <c r="D248" s="456"/>
      <c r="E248" s="456"/>
      <c r="F248" s="456"/>
      <c r="G248" s="12"/>
      <c r="H248" s="456"/>
      <c r="I248" s="456"/>
      <c r="J248" s="456"/>
      <c r="K248" s="456"/>
      <c r="L248" s="456"/>
      <c r="M248" s="456"/>
      <c r="N248" s="456"/>
      <c r="O248" s="456"/>
      <c r="P248" s="456"/>
      <c r="Q248" s="456"/>
      <c r="R248" s="456"/>
      <c r="S248" s="456"/>
      <c r="T248" s="456"/>
      <c r="U248" s="456"/>
      <c r="V248" s="456"/>
      <c r="W248" s="456"/>
      <c r="X248" s="456"/>
      <c r="Y248" s="456"/>
      <c r="Z248" s="456"/>
    </row>
    <row r="249" ht="12.75" customHeight="1">
      <c r="A249" s="456"/>
      <c r="B249" s="456"/>
      <c r="C249" s="456"/>
      <c r="D249" s="456"/>
      <c r="E249" s="456"/>
      <c r="F249" s="456"/>
      <c r="G249" s="12"/>
      <c r="H249" s="456"/>
      <c r="I249" s="456"/>
      <c r="J249" s="456"/>
      <c r="K249" s="456"/>
      <c r="L249" s="456"/>
      <c r="M249" s="456"/>
      <c r="N249" s="456"/>
      <c r="O249" s="456"/>
      <c r="P249" s="456"/>
      <c r="Q249" s="456"/>
      <c r="R249" s="456"/>
      <c r="S249" s="456"/>
      <c r="T249" s="456"/>
      <c r="U249" s="456"/>
      <c r="V249" s="456"/>
      <c r="W249" s="456"/>
      <c r="X249" s="456"/>
      <c r="Y249" s="456"/>
      <c r="Z249" s="456"/>
    </row>
    <row r="250" ht="12.75" customHeight="1">
      <c r="A250" s="456"/>
      <c r="B250" s="456"/>
      <c r="C250" s="456"/>
      <c r="D250" s="456"/>
      <c r="E250" s="456"/>
      <c r="F250" s="456"/>
      <c r="G250" s="12"/>
      <c r="H250" s="456"/>
      <c r="I250" s="456"/>
      <c r="J250" s="456"/>
      <c r="K250" s="456"/>
      <c r="L250" s="456"/>
      <c r="M250" s="456"/>
      <c r="N250" s="456"/>
      <c r="O250" s="456"/>
      <c r="P250" s="456"/>
      <c r="Q250" s="456"/>
      <c r="R250" s="456"/>
      <c r="S250" s="456"/>
      <c r="T250" s="456"/>
      <c r="U250" s="456"/>
      <c r="V250" s="456"/>
      <c r="W250" s="456"/>
      <c r="X250" s="456"/>
      <c r="Y250" s="456"/>
      <c r="Z250" s="456"/>
    </row>
    <row r="251" ht="12.75" customHeight="1">
      <c r="A251" s="456"/>
      <c r="B251" s="456"/>
      <c r="C251" s="456"/>
      <c r="D251" s="456"/>
      <c r="E251" s="456"/>
      <c r="F251" s="456"/>
      <c r="G251" s="12"/>
      <c r="H251" s="456"/>
      <c r="I251" s="456"/>
      <c r="J251" s="456"/>
      <c r="K251" s="456"/>
      <c r="L251" s="456"/>
      <c r="M251" s="456"/>
      <c r="N251" s="456"/>
      <c r="O251" s="456"/>
      <c r="P251" s="456"/>
      <c r="Q251" s="456"/>
      <c r="R251" s="456"/>
      <c r="S251" s="456"/>
      <c r="T251" s="456"/>
      <c r="U251" s="456"/>
      <c r="V251" s="456"/>
      <c r="W251" s="456"/>
      <c r="X251" s="456"/>
      <c r="Y251" s="456"/>
      <c r="Z251" s="456"/>
    </row>
    <row r="252" ht="12.75" customHeight="1">
      <c r="A252" s="456"/>
      <c r="B252" s="456"/>
      <c r="C252" s="456"/>
      <c r="D252" s="456"/>
      <c r="E252" s="456"/>
      <c r="F252" s="456"/>
      <c r="G252" s="12"/>
      <c r="H252" s="456"/>
      <c r="I252" s="456"/>
      <c r="J252" s="456"/>
      <c r="K252" s="456"/>
      <c r="L252" s="456"/>
      <c r="M252" s="456"/>
      <c r="N252" s="456"/>
      <c r="O252" s="456"/>
      <c r="P252" s="456"/>
      <c r="Q252" s="456"/>
      <c r="R252" s="456"/>
      <c r="S252" s="456"/>
      <c r="T252" s="456"/>
      <c r="U252" s="456"/>
      <c r="V252" s="456"/>
      <c r="W252" s="456"/>
      <c r="X252" s="456"/>
      <c r="Y252" s="456"/>
      <c r="Z252" s="456"/>
    </row>
    <row r="253" ht="12.75" customHeight="1">
      <c r="A253" s="456"/>
      <c r="B253" s="456"/>
      <c r="C253" s="456"/>
      <c r="D253" s="456"/>
      <c r="E253" s="456"/>
      <c r="F253" s="456"/>
      <c r="G253" s="12"/>
      <c r="H253" s="456"/>
      <c r="I253" s="456"/>
      <c r="J253" s="456"/>
      <c r="K253" s="456"/>
      <c r="L253" s="456"/>
      <c r="M253" s="456"/>
      <c r="N253" s="456"/>
      <c r="O253" s="456"/>
      <c r="P253" s="456"/>
      <c r="Q253" s="456"/>
      <c r="R253" s="456"/>
      <c r="S253" s="456"/>
      <c r="T253" s="456"/>
      <c r="U253" s="456"/>
      <c r="V253" s="456"/>
      <c r="W253" s="456"/>
      <c r="X253" s="456"/>
      <c r="Y253" s="456"/>
      <c r="Z253" s="456"/>
    </row>
    <row r="254" ht="12.75" customHeight="1">
      <c r="A254" s="456"/>
      <c r="B254" s="456"/>
      <c r="C254" s="456"/>
      <c r="D254" s="456"/>
      <c r="E254" s="456"/>
      <c r="F254" s="456"/>
      <c r="G254" s="12"/>
      <c r="H254" s="456"/>
      <c r="I254" s="456"/>
      <c r="J254" s="456"/>
      <c r="K254" s="456"/>
      <c r="L254" s="456"/>
      <c r="M254" s="456"/>
      <c r="N254" s="456"/>
      <c r="O254" s="456"/>
      <c r="P254" s="456"/>
      <c r="Q254" s="456"/>
      <c r="R254" s="456"/>
      <c r="S254" s="456"/>
      <c r="T254" s="456"/>
      <c r="U254" s="456"/>
      <c r="V254" s="456"/>
      <c r="W254" s="456"/>
      <c r="X254" s="456"/>
      <c r="Y254" s="456"/>
      <c r="Z254" s="456"/>
    </row>
    <row r="255" ht="12.75" customHeight="1">
      <c r="A255" s="456"/>
      <c r="B255" s="456"/>
      <c r="C255" s="456"/>
      <c r="D255" s="456"/>
      <c r="E255" s="456"/>
      <c r="F255" s="456"/>
      <c r="G255" s="12"/>
      <c r="H255" s="456"/>
      <c r="I255" s="456"/>
      <c r="J255" s="456"/>
      <c r="K255" s="456"/>
      <c r="L255" s="456"/>
      <c r="M255" s="456"/>
      <c r="N255" s="456"/>
      <c r="O255" s="456"/>
      <c r="P255" s="456"/>
      <c r="Q255" s="456"/>
      <c r="R255" s="456"/>
      <c r="S255" s="456"/>
      <c r="T255" s="456"/>
      <c r="U255" s="456"/>
      <c r="V255" s="456"/>
      <c r="W255" s="456"/>
      <c r="X255" s="456"/>
      <c r="Y255" s="456"/>
      <c r="Z255" s="456"/>
    </row>
    <row r="256" ht="12.75" customHeight="1">
      <c r="A256" s="456"/>
      <c r="B256" s="456"/>
      <c r="C256" s="456"/>
      <c r="D256" s="456"/>
      <c r="E256" s="456"/>
      <c r="F256" s="456"/>
      <c r="G256" s="12"/>
      <c r="H256" s="456"/>
      <c r="I256" s="456"/>
      <c r="J256" s="456"/>
      <c r="K256" s="456"/>
      <c r="L256" s="456"/>
      <c r="M256" s="456"/>
      <c r="N256" s="456"/>
      <c r="O256" s="456"/>
      <c r="P256" s="456"/>
      <c r="Q256" s="456"/>
      <c r="R256" s="456"/>
      <c r="S256" s="456"/>
      <c r="T256" s="456"/>
      <c r="U256" s="456"/>
      <c r="V256" s="456"/>
      <c r="W256" s="456"/>
      <c r="X256" s="456"/>
      <c r="Y256" s="456"/>
      <c r="Z256" s="456"/>
    </row>
    <row r="257" ht="12.75" customHeight="1">
      <c r="A257" s="456"/>
      <c r="B257" s="456"/>
      <c r="C257" s="456"/>
      <c r="D257" s="456"/>
      <c r="E257" s="456"/>
      <c r="F257" s="456"/>
      <c r="G257" s="12"/>
      <c r="H257" s="456"/>
      <c r="I257" s="456"/>
      <c r="J257" s="456"/>
      <c r="K257" s="456"/>
      <c r="L257" s="456"/>
      <c r="M257" s="456"/>
      <c r="N257" s="456"/>
      <c r="O257" s="456"/>
      <c r="P257" s="456"/>
      <c r="Q257" s="456"/>
      <c r="R257" s="456"/>
      <c r="S257" s="456"/>
      <c r="T257" s="456"/>
      <c r="U257" s="456"/>
      <c r="V257" s="456"/>
      <c r="W257" s="456"/>
      <c r="X257" s="456"/>
      <c r="Y257" s="456"/>
      <c r="Z257" s="456"/>
    </row>
    <row r="258" ht="12.75" customHeight="1">
      <c r="A258" s="456"/>
      <c r="B258" s="456"/>
      <c r="C258" s="456"/>
      <c r="D258" s="456"/>
      <c r="E258" s="456"/>
      <c r="F258" s="456"/>
      <c r="G258" s="12"/>
      <c r="H258" s="456"/>
      <c r="I258" s="456"/>
      <c r="J258" s="456"/>
      <c r="K258" s="456"/>
      <c r="L258" s="456"/>
      <c r="M258" s="456"/>
      <c r="N258" s="456"/>
      <c r="O258" s="456"/>
      <c r="P258" s="456"/>
      <c r="Q258" s="456"/>
      <c r="R258" s="456"/>
      <c r="S258" s="456"/>
      <c r="T258" s="456"/>
      <c r="U258" s="456"/>
      <c r="V258" s="456"/>
      <c r="W258" s="456"/>
      <c r="X258" s="456"/>
      <c r="Y258" s="456"/>
      <c r="Z258" s="456"/>
    </row>
    <row r="259" ht="12.75" customHeight="1">
      <c r="A259" s="456"/>
      <c r="B259" s="456"/>
      <c r="C259" s="456"/>
      <c r="D259" s="456"/>
      <c r="E259" s="456"/>
      <c r="F259" s="456"/>
      <c r="G259" s="12"/>
      <c r="H259" s="456"/>
      <c r="I259" s="456"/>
      <c r="J259" s="456"/>
      <c r="K259" s="456"/>
      <c r="L259" s="456"/>
      <c r="M259" s="456"/>
      <c r="N259" s="456"/>
      <c r="O259" s="456"/>
      <c r="P259" s="456"/>
      <c r="Q259" s="456"/>
      <c r="R259" s="456"/>
      <c r="S259" s="456"/>
      <c r="T259" s="456"/>
      <c r="U259" s="456"/>
      <c r="V259" s="456"/>
      <c r="W259" s="456"/>
      <c r="X259" s="456"/>
      <c r="Y259" s="456"/>
      <c r="Z259" s="456"/>
    </row>
    <row r="260" ht="12.75" customHeight="1">
      <c r="A260" s="456"/>
      <c r="B260" s="456"/>
      <c r="C260" s="456"/>
      <c r="D260" s="456"/>
      <c r="E260" s="456"/>
      <c r="F260" s="456"/>
      <c r="G260" s="12"/>
      <c r="H260" s="456"/>
      <c r="I260" s="456"/>
      <c r="J260" s="456"/>
      <c r="K260" s="456"/>
      <c r="L260" s="456"/>
      <c r="M260" s="456"/>
      <c r="N260" s="456"/>
      <c r="O260" s="456"/>
      <c r="P260" s="456"/>
      <c r="Q260" s="456"/>
      <c r="R260" s="456"/>
      <c r="S260" s="456"/>
      <c r="T260" s="456"/>
      <c r="U260" s="456"/>
      <c r="V260" s="456"/>
      <c r="W260" s="456"/>
      <c r="X260" s="456"/>
      <c r="Y260" s="456"/>
      <c r="Z260" s="456"/>
    </row>
    <row r="261" ht="12.75" customHeight="1">
      <c r="A261" s="456"/>
      <c r="B261" s="456"/>
      <c r="C261" s="456"/>
      <c r="D261" s="456"/>
      <c r="E261" s="456"/>
      <c r="F261" s="456"/>
      <c r="G261" s="12"/>
      <c r="H261" s="456"/>
      <c r="I261" s="456"/>
      <c r="J261" s="456"/>
      <c r="K261" s="456"/>
      <c r="L261" s="456"/>
      <c r="M261" s="456"/>
      <c r="N261" s="456"/>
      <c r="O261" s="456"/>
      <c r="P261" s="456"/>
      <c r="Q261" s="456"/>
      <c r="R261" s="456"/>
      <c r="S261" s="456"/>
      <c r="T261" s="456"/>
      <c r="U261" s="456"/>
      <c r="V261" s="456"/>
      <c r="W261" s="456"/>
      <c r="X261" s="456"/>
      <c r="Y261" s="456"/>
      <c r="Z261" s="456"/>
    </row>
    <row r="262" ht="12.75" customHeight="1">
      <c r="A262" s="456"/>
      <c r="B262" s="456"/>
      <c r="C262" s="456"/>
      <c r="D262" s="456"/>
      <c r="E262" s="456"/>
      <c r="F262" s="456"/>
      <c r="G262" s="12"/>
      <c r="H262" s="456"/>
      <c r="I262" s="456"/>
      <c r="J262" s="456"/>
      <c r="K262" s="456"/>
      <c r="L262" s="456"/>
      <c r="M262" s="456"/>
      <c r="N262" s="456"/>
      <c r="O262" s="456"/>
      <c r="P262" s="456"/>
      <c r="Q262" s="456"/>
      <c r="R262" s="456"/>
      <c r="S262" s="456"/>
      <c r="T262" s="456"/>
      <c r="U262" s="456"/>
      <c r="V262" s="456"/>
      <c r="W262" s="456"/>
      <c r="X262" s="456"/>
      <c r="Y262" s="456"/>
      <c r="Z262" s="456"/>
    </row>
    <row r="263" ht="12.75" customHeight="1">
      <c r="A263" s="456"/>
      <c r="B263" s="456"/>
      <c r="C263" s="456"/>
      <c r="D263" s="456"/>
      <c r="E263" s="456"/>
      <c r="F263" s="456"/>
      <c r="G263" s="12"/>
      <c r="H263" s="456"/>
      <c r="I263" s="456"/>
      <c r="J263" s="456"/>
      <c r="K263" s="456"/>
      <c r="L263" s="456"/>
      <c r="M263" s="456"/>
      <c r="N263" s="456"/>
      <c r="O263" s="456"/>
      <c r="P263" s="456"/>
      <c r="Q263" s="456"/>
      <c r="R263" s="456"/>
      <c r="S263" s="456"/>
      <c r="T263" s="456"/>
      <c r="U263" s="456"/>
      <c r="V263" s="456"/>
      <c r="W263" s="456"/>
      <c r="X263" s="456"/>
      <c r="Y263" s="456"/>
      <c r="Z263" s="456"/>
    </row>
    <row r="264" ht="12.75" customHeight="1">
      <c r="A264" s="456"/>
      <c r="B264" s="456"/>
      <c r="C264" s="456"/>
      <c r="D264" s="456"/>
      <c r="E264" s="456"/>
      <c r="F264" s="456"/>
      <c r="G264" s="12"/>
      <c r="H264" s="456"/>
      <c r="I264" s="456"/>
      <c r="J264" s="456"/>
      <c r="K264" s="456"/>
      <c r="L264" s="456"/>
      <c r="M264" s="456"/>
      <c r="N264" s="456"/>
      <c r="O264" s="456"/>
      <c r="P264" s="456"/>
      <c r="Q264" s="456"/>
      <c r="R264" s="456"/>
      <c r="S264" s="456"/>
      <c r="T264" s="456"/>
      <c r="U264" s="456"/>
      <c r="V264" s="456"/>
      <c r="W264" s="456"/>
      <c r="X264" s="456"/>
      <c r="Y264" s="456"/>
      <c r="Z264" s="456"/>
    </row>
    <row r="265" ht="12.75" customHeight="1">
      <c r="A265" s="456"/>
      <c r="B265" s="456"/>
      <c r="C265" s="456"/>
      <c r="D265" s="456"/>
      <c r="E265" s="456"/>
      <c r="F265" s="456"/>
      <c r="G265" s="12"/>
      <c r="H265" s="456"/>
      <c r="I265" s="456"/>
      <c r="J265" s="456"/>
      <c r="K265" s="456"/>
      <c r="L265" s="456"/>
      <c r="M265" s="456"/>
      <c r="N265" s="456"/>
      <c r="O265" s="456"/>
      <c r="P265" s="456"/>
      <c r="Q265" s="456"/>
      <c r="R265" s="456"/>
      <c r="S265" s="456"/>
      <c r="T265" s="456"/>
      <c r="U265" s="456"/>
      <c r="V265" s="456"/>
      <c r="W265" s="456"/>
      <c r="X265" s="456"/>
      <c r="Y265" s="456"/>
      <c r="Z265" s="456"/>
    </row>
    <row r="266" ht="12.75" customHeight="1">
      <c r="A266" s="456"/>
      <c r="B266" s="456"/>
      <c r="C266" s="456"/>
      <c r="D266" s="456"/>
      <c r="E266" s="456"/>
      <c r="F266" s="456"/>
      <c r="G266" s="12"/>
      <c r="H266" s="456"/>
      <c r="I266" s="456"/>
      <c r="J266" s="456"/>
      <c r="K266" s="456"/>
      <c r="L266" s="456"/>
      <c r="M266" s="456"/>
      <c r="N266" s="456"/>
      <c r="O266" s="456"/>
      <c r="P266" s="456"/>
      <c r="Q266" s="456"/>
      <c r="R266" s="456"/>
      <c r="S266" s="456"/>
      <c r="T266" s="456"/>
      <c r="U266" s="456"/>
      <c r="V266" s="456"/>
      <c r="W266" s="456"/>
      <c r="X266" s="456"/>
      <c r="Y266" s="456"/>
      <c r="Z266" s="456"/>
    </row>
    <row r="267" ht="12.75" customHeight="1">
      <c r="A267" s="456"/>
      <c r="B267" s="456"/>
      <c r="C267" s="456"/>
      <c r="D267" s="456"/>
      <c r="E267" s="456"/>
      <c r="F267" s="456"/>
      <c r="G267" s="12"/>
      <c r="H267" s="456"/>
      <c r="I267" s="456"/>
      <c r="J267" s="456"/>
      <c r="K267" s="456"/>
      <c r="L267" s="456"/>
      <c r="M267" s="456"/>
      <c r="N267" s="456"/>
      <c r="O267" s="456"/>
      <c r="P267" s="456"/>
      <c r="Q267" s="456"/>
      <c r="R267" s="456"/>
      <c r="S267" s="456"/>
      <c r="T267" s="456"/>
      <c r="U267" s="456"/>
      <c r="V267" s="456"/>
      <c r="W267" s="456"/>
      <c r="X267" s="456"/>
      <c r="Y267" s="456"/>
      <c r="Z267" s="456"/>
    </row>
    <row r="268" ht="12.75" customHeight="1">
      <c r="A268" s="456"/>
      <c r="B268" s="456"/>
      <c r="C268" s="456"/>
      <c r="D268" s="456"/>
      <c r="E268" s="456"/>
      <c r="F268" s="456"/>
      <c r="G268" s="12"/>
      <c r="H268" s="456"/>
      <c r="I268" s="456"/>
      <c r="J268" s="456"/>
      <c r="K268" s="456"/>
      <c r="L268" s="456"/>
      <c r="M268" s="456"/>
      <c r="N268" s="456"/>
      <c r="O268" s="456"/>
      <c r="P268" s="456"/>
      <c r="Q268" s="456"/>
      <c r="R268" s="456"/>
      <c r="S268" s="456"/>
      <c r="T268" s="456"/>
      <c r="U268" s="456"/>
      <c r="V268" s="456"/>
      <c r="W268" s="456"/>
      <c r="X268" s="456"/>
      <c r="Y268" s="456"/>
      <c r="Z268" s="456"/>
    </row>
    <row r="269" ht="12.75" customHeight="1">
      <c r="A269" s="456"/>
      <c r="B269" s="456"/>
      <c r="C269" s="456"/>
      <c r="D269" s="456"/>
      <c r="E269" s="456"/>
      <c r="F269" s="456"/>
      <c r="G269" s="12"/>
      <c r="H269" s="456"/>
      <c r="I269" s="456"/>
      <c r="J269" s="456"/>
      <c r="K269" s="456"/>
      <c r="L269" s="456"/>
      <c r="M269" s="456"/>
      <c r="N269" s="456"/>
      <c r="O269" s="456"/>
      <c r="P269" s="456"/>
      <c r="Q269" s="456"/>
      <c r="R269" s="456"/>
      <c r="S269" s="456"/>
      <c r="T269" s="456"/>
      <c r="U269" s="456"/>
      <c r="V269" s="456"/>
      <c r="W269" s="456"/>
      <c r="X269" s="456"/>
      <c r="Y269" s="456"/>
      <c r="Z269" s="456"/>
    </row>
    <row r="270" ht="12.75" customHeight="1">
      <c r="A270" s="456"/>
      <c r="B270" s="456"/>
      <c r="C270" s="456"/>
      <c r="D270" s="456"/>
      <c r="E270" s="456"/>
      <c r="F270" s="456"/>
      <c r="G270" s="12"/>
      <c r="H270" s="456"/>
      <c r="I270" s="456"/>
      <c r="J270" s="456"/>
      <c r="K270" s="456"/>
      <c r="L270" s="456"/>
      <c r="M270" s="456"/>
      <c r="N270" s="456"/>
      <c r="O270" s="456"/>
      <c r="P270" s="456"/>
      <c r="Q270" s="456"/>
      <c r="R270" s="456"/>
      <c r="S270" s="456"/>
      <c r="T270" s="456"/>
      <c r="U270" s="456"/>
      <c r="V270" s="456"/>
      <c r="W270" s="456"/>
      <c r="X270" s="456"/>
      <c r="Y270" s="456"/>
      <c r="Z270" s="456"/>
    </row>
    <row r="271" ht="12.75" customHeight="1">
      <c r="A271" s="456"/>
      <c r="B271" s="456"/>
      <c r="C271" s="456"/>
      <c r="D271" s="456"/>
      <c r="E271" s="456"/>
      <c r="F271" s="456"/>
      <c r="G271" s="12"/>
      <c r="H271" s="456"/>
      <c r="I271" s="456"/>
      <c r="J271" s="456"/>
      <c r="K271" s="456"/>
      <c r="L271" s="456"/>
      <c r="M271" s="456"/>
      <c r="N271" s="456"/>
      <c r="O271" s="456"/>
      <c r="P271" s="456"/>
      <c r="Q271" s="456"/>
      <c r="R271" s="456"/>
      <c r="S271" s="456"/>
      <c r="T271" s="456"/>
      <c r="U271" s="456"/>
      <c r="V271" s="456"/>
      <c r="W271" s="456"/>
      <c r="X271" s="456"/>
      <c r="Y271" s="456"/>
      <c r="Z271" s="456"/>
    </row>
    <row r="272" ht="12.75" customHeight="1">
      <c r="A272" s="456"/>
      <c r="B272" s="456"/>
      <c r="C272" s="456"/>
      <c r="D272" s="456"/>
      <c r="E272" s="456"/>
      <c r="F272" s="456"/>
      <c r="G272" s="12"/>
      <c r="H272" s="456"/>
      <c r="I272" s="456"/>
      <c r="J272" s="456"/>
      <c r="K272" s="456"/>
      <c r="L272" s="456"/>
      <c r="M272" s="456"/>
      <c r="N272" s="456"/>
      <c r="O272" s="456"/>
      <c r="P272" s="456"/>
      <c r="Q272" s="456"/>
      <c r="R272" s="456"/>
      <c r="S272" s="456"/>
      <c r="T272" s="456"/>
      <c r="U272" s="456"/>
      <c r="V272" s="456"/>
      <c r="W272" s="456"/>
      <c r="X272" s="456"/>
      <c r="Y272" s="456"/>
      <c r="Z272" s="456"/>
    </row>
    <row r="273" ht="12.75" customHeight="1">
      <c r="A273" s="456"/>
      <c r="B273" s="456"/>
      <c r="C273" s="456"/>
      <c r="D273" s="456"/>
      <c r="E273" s="456"/>
      <c r="F273" s="456"/>
      <c r="G273" s="12"/>
      <c r="H273" s="456"/>
      <c r="I273" s="456"/>
      <c r="J273" s="456"/>
      <c r="K273" s="456"/>
      <c r="L273" s="456"/>
      <c r="M273" s="456"/>
      <c r="N273" s="456"/>
      <c r="O273" s="456"/>
      <c r="P273" s="456"/>
      <c r="Q273" s="456"/>
      <c r="R273" s="456"/>
      <c r="S273" s="456"/>
      <c r="T273" s="456"/>
      <c r="U273" s="456"/>
      <c r="V273" s="456"/>
      <c r="W273" s="456"/>
      <c r="X273" s="456"/>
      <c r="Y273" s="456"/>
      <c r="Z273" s="456"/>
    </row>
    <row r="274" ht="12.75" customHeight="1">
      <c r="A274" s="456"/>
      <c r="B274" s="456"/>
      <c r="C274" s="456"/>
      <c r="D274" s="456"/>
      <c r="E274" s="456"/>
      <c r="F274" s="456"/>
      <c r="G274" s="12"/>
      <c r="H274" s="456"/>
      <c r="I274" s="456"/>
      <c r="J274" s="456"/>
      <c r="K274" s="456"/>
      <c r="L274" s="456"/>
      <c r="M274" s="456"/>
      <c r="N274" s="456"/>
      <c r="O274" s="456"/>
      <c r="P274" s="456"/>
      <c r="Q274" s="456"/>
      <c r="R274" s="456"/>
      <c r="S274" s="456"/>
      <c r="T274" s="456"/>
      <c r="U274" s="456"/>
      <c r="V274" s="456"/>
      <c r="W274" s="456"/>
      <c r="X274" s="456"/>
      <c r="Y274" s="456"/>
      <c r="Z274" s="456"/>
    </row>
    <row r="275" ht="12.75" customHeight="1">
      <c r="A275" s="456"/>
      <c r="B275" s="456"/>
      <c r="C275" s="456"/>
      <c r="D275" s="456"/>
      <c r="E275" s="456"/>
      <c r="F275" s="456"/>
      <c r="G275" s="12"/>
      <c r="H275" s="456"/>
      <c r="I275" s="456"/>
      <c r="J275" s="456"/>
      <c r="K275" s="456"/>
      <c r="L275" s="456"/>
      <c r="M275" s="456"/>
      <c r="N275" s="456"/>
      <c r="O275" s="456"/>
      <c r="P275" s="456"/>
      <c r="Q275" s="456"/>
      <c r="R275" s="456"/>
      <c r="S275" s="456"/>
      <c r="T275" s="456"/>
      <c r="U275" s="456"/>
      <c r="V275" s="456"/>
      <c r="W275" s="456"/>
      <c r="X275" s="456"/>
      <c r="Y275" s="456"/>
      <c r="Z275" s="456"/>
    </row>
    <row r="276" ht="12.75" customHeight="1">
      <c r="A276" s="456"/>
      <c r="B276" s="456"/>
      <c r="C276" s="456"/>
      <c r="D276" s="456"/>
      <c r="E276" s="456"/>
      <c r="F276" s="456"/>
      <c r="G276" s="12"/>
      <c r="H276" s="456"/>
      <c r="I276" s="456"/>
      <c r="J276" s="456"/>
      <c r="K276" s="456"/>
      <c r="L276" s="456"/>
      <c r="M276" s="456"/>
      <c r="N276" s="456"/>
      <c r="O276" s="456"/>
      <c r="P276" s="456"/>
      <c r="Q276" s="456"/>
      <c r="R276" s="456"/>
      <c r="S276" s="456"/>
      <c r="T276" s="456"/>
      <c r="U276" s="456"/>
      <c r="V276" s="456"/>
      <c r="W276" s="456"/>
      <c r="X276" s="456"/>
      <c r="Y276" s="456"/>
      <c r="Z276" s="456"/>
    </row>
    <row r="277" ht="12.75" customHeight="1">
      <c r="A277" s="456"/>
      <c r="B277" s="456"/>
      <c r="C277" s="456"/>
      <c r="D277" s="456"/>
      <c r="E277" s="456"/>
      <c r="F277" s="456"/>
      <c r="G277" s="12"/>
      <c r="H277" s="456"/>
      <c r="I277" s="456"/>
      <c r="J277" s="456"/>
      <c r="K277" s="456"/>
      <c r="L277" s="456"/>
      <c r="M277" s="456"/>
      <c r="N277" s="456"/>
      <c r="O277" s="456"/>
      <c r="P277" s="456"/>
      <c r="Q277" s="456"/>
      <c r="R277" s="456"/>
      <c r="S277" s="456"/>
      <c r="T277" s="456"/>
      <c r="U277" s="456"/>
      <c r="V277" s="456"/>
      <c r="W277" s="456"/>
      <c r="X277" s="456"/>
      <c r="Y277" s="456"/>
      <c r="Z277" s="456"/>
    </row>
    <row r="278" ht="12.75" customHeight="1">
      <c r="A278" s="456"/>
      <c r="B278" s="456"/>
      <c r="C278" s="456"/>
      <c r="D278" s="456"/>
      <c r="E278" s="456"/>
      <c r="F278" s="456"/>
      <c r="G278" s="12"/>
      <c r="H278" s="456"/>
      <c r="I278" s="456"/>
      <c r="J278" s="456"/>
      <c r="K278" s="456"/>
      <c r="L278" s="456"/>
      <c r="M278" s="456"/>
      <c r="N278" s="456"/>
      <c r="O278" s="456"/>
      <c r="P278" s="456"/>
      <c r="Q278" s="456"/>
      <c r="R278" s="456"/>
      <c r="S278" s="456"/>
      <c r="T278" s="456"/>
      <c r="U278" s="456"/>
      <c r="V278" s="456"/>
      <c r="W278" s="456"/>
      <c r="X278" s="456"/>
      <c r="Y278" s="456"/>
      <c r="Z278" s="456"/>
    </row>
    <row r="279" ht="12.75" customHeight="1">
      <c r="A279" s="456"/>
      <c r="B279" s="456"/>
      <c r="C279" s="456"/>
      <c r="D279" s="456"/>
      <c r="E279" s="456"/>
      <c r="F279" s="456"/>
      <c r="G279" s="12"/>
      <c r="H279" s="456"/>
      <c r="I279" s="456"/>
      <c r="J279" s="456"/>
      <c r="K279" s="456"/>
      <c r="L279" s="456"/>
      <c r="M279" s="456"/>
      <c r="N279" s="456"/>
      <c r="O279" s="456"/>
      <c r="P279" s="456"/>
      <c r="Q279" s="456"/>
      <c r="R279" s="456"/>
      <c r="S279" s="456"/>
      <c r="T279" s="456"/>
      <c r="U279" s="456"/>
      <c r="V279" s="456"/>
      <c r="W279" s="456"/>
      <c r="X279" s="456"/>
      <c r="Y279" s="456"/>
      <c r="Z279" s="456"/>
    </row>
    <row r="280" ht="12.75" customHeight="1">
      <c r="A280" s="456"/>
      <c r="B280" s="456"/>
      <c r="C280" s="456"/>
      <c r="D280" s="456"/>
      <c r="E280" s="456"/>
      <c r="F280" s="456"/>
      <c r="G280" s="12"/>
      <c r="H280" s="456"/>
      <c r="I280" s="456"/>
      <c r="J280" s="456"/>
      <c r="K280" s="456"/>
      <c r="L280" s="456"/>
      <c r="M280" s="456"/>
      <c r="N280" s="456"/>
      <c r="O280" s="456"/>
      <c r="P280" s="456"/>
      <c r="Q280" s="456"/>
      <c r="R280" s="456"/>
      <c r="S280" s="456"/>
      <c r="T280" s="456"/>
      <c r="U280" s="456"/>
      <c r="V280" s="456"/>
      <c r="W280" s="456"/>
      <c r="X280" s="456"/>
      <c r="Y280" s="456"/>
      <c r="Z280" s="456"/>
    </row>
    <row r="281" ht="12.75" customHeight="1">
      <c r="A281" s="456"/>
      <c r="B281" s="456"/>
      <c r="C281" s="456"/>
      <c r="D281" s="456"/>
      <c r="E281" s="456"/>
      <c r="F281" s="456"/>
      <c r="G281" s="12"/>
      <c r="H281" s="456"/>
      <c r="I281" s="456"/>
      <c r="J281" s="456"/>
      <c r="K281" s="456"/>
      <c r="L281" s="456"/>
      <c r="M281" s="456"/>
      <c r="N281" s="456"/>
      <c r="O281" s="456"/>
      <c r="P281" s="456"/>
      <c r="Q281" s="456"/>
      <c r="R281" s="456"/>
      <c r="S281" s="456"/>
      <c r="T281" s="456"/>
      <c r="U281" s="456"/>
      <c r="V281" s="456"/>
      <c r="W281" s="456"/>
      <c r="X281" s="456"/>
      <c r="Y281" s="456"/>
      <c r="Z281" s="456"/>
    </row>
    <row r="282" ht="12.75" customHeight="1">
      <c r="A282" s="456"/>
      <c r="B282" s="456"/>
      <c r="C282" s="456"/>
      <c r="D282" s="456"/>
      <c r="E282" s="456"/>
      <c r="F282" s="456"/>
      <c r="G282" s="12"/>
      <c r="H282" s="456"/>
      <c r="I282" s="456"/>
      <c r="J282" s="456"/>
      <c r="K282" s="456"/>
      <c r="L282" s="456"/>
      <c r="M282" s="456"/>
      <c r="N282" s="456"/>
      <c r="O282" s="456"/>
      <c r="P282" s="456"/>
      <c r="Q282" s="456"/>
      <c r="R282" s="456"/>
      <c r="S282" s="456"/>
      <c r="T282" s="456"/>
      <c r="U282" s="456"/>
      <c r="V282" s="456"/>
      <c r="W282" s="456"/>
      <c r="X282" s="456"/>
      <c r="Y282" s="456"/>
      <c r="Z282" s="456"/>
    </row>
    <row r="283" ht="12.75" customHeight="1">
      <c r="A283" s="456"/>
      <c r="B283" s="456"/>
      <c r="C283" s="456"/>
      <c r="D283" s="456"/>
      <c r="E283" s="456"/>
      <c r="F283" s="456"/>
      <c r="G283" s="12"/>
      <c r="H283" s="456"/>
      <c r="I283" s="456"/>
      <c r="J283" s="456"/>
      <c r="K283" s="456"/>
      <c r="L283" s="456"/>
      <c r="M283" s="456"/>
      <c r="N283" s="456"/>
      <c r="O283" s="456"/>
      <c r="P283" s="456"/>
      <c r="Q283" s="456"/>
      <c r="R283" s="456"/>
      <c r="S283" s="456"/>
      <c r="T283" s="456"/>
      <c r="U283" s="456"/>
      <c r="V283" s="456"/>
      <c r="W283" s="456"/>
      <c r="X283" s="456"/>
      <c r="Y283" s="456"/>
      <c r="Z283" s="456"/>
    </row>
    <row r="284" ht="12.75" customHeight="1">
      <c r="A284" s="456"/>
      <c r="B284" s="456"/>
      <c r="C284" s="456"/>
      <c r="D284" s="456"/>
      <c r="E284" s="456"/>
      <c r="F284" s="456"/>
      <c r="G284" s="12"/>
      <c r="H284" s="456"/>
      <c r="I284" s="456"/>
      <c r="J284" s="456"/>
      <c r="K284" s="456"/>
      <c r="L284" s="456"/>
      <c r="M284" s="456"/>
      <c r="N284" s="456"/>
      <c r="O284" s="456"/>
      <c r="P284" s="456"/>
      <c r="Q284" s="456"/>
      <c r="R284" s="456"/>
      <c r="S284" s="456"/>
      <c r="T284" s="456"/>
      <c r="U284" s="456"/>
      <c r="V284" s="456"/>
      <c r="W284" s="456"/>
      <c r="X284" s="456"/>
      <c r="Y284" s="456"/>
      <c r="Z284" s="456"/>
    </row>
    <row r="285" ht="12.75" customHeight="1">
      <c r="A285" s="456"/>
      <c r="B285" s="456"/>
      <c r="C285" s="456"/>
      <c r="D285" s="456"/>
      <c r="E285" s="456"/>
      <c r="F285" s="456"/>
      <c r="G285" s="12"/>
      <c r="H285" s="456"/>
      <c r="I285" s="456"/>
      <c r="J285" s="456"/>
      <c r="K285" s="456"/>
      <c r="L285" s="456"/>
      <c r="M285" s="456"/>
      <c r="N285" s="456"/>
      <c r="O285" s="456"/>
      <c r="P285" s="456"/>
      <c r="Q285" s="456"/>
      <c r="R285" s="456"/>
      <c r="S285" s="456"/>
      <c r="T285" s="456"/>
      <c r="U285" s="456"/>
      <c r="V285" s="456"/>
      <c r="W285" s="456"/>
      <c r="X285" s="456"/>
      <c r="Y285" s="456"/>
      <c r="Z285" s="456"/>
    </row>
    <row r="286" ht="12.75" customHeight="1">
      <c r="A286" s="456"/>
      <c r="B286" s="456"/>
      <c r="C286" s="456"/>
      <c r="D286" s="456"/>
      <c r="E286" s="456"/>
      <c r="F286" s="456"/>
      <c r="G286" s="12"/>
      <c r="H286" s="456"/>
      <c r="I286" s="456"/>
      <c r="J286" s="456"/>
      <c r="K286" s="456"/>
      <c r="L286" s="456"/>
      <c r="M286" s="456"/>
      <c r="N286" s="456"/>
      <c r="O286" s="456"/>
      <c r="P286" s="456"/>
      <c r="Q286" s="456"/>
      <c r="R286" s="456"/>
      <c r="S286" s="456"/>
      <c r="T286" s="456"/>
      <c r="U286" s="456"/>
      <c r="V286" s="456"/>
      <c r="W286" s="456"/>
      <c r="X286" s="456"/>
      <c r="Y286" s="456"/>
      <c r="Z286" s="456"/>
    </row>
    <row r="287" ht="12.75" customHeight="1">
      <c r="A287" s="456"/>
      <c r="B287" s="456"/>
      <c r="C287" s="456"/>
      <c r="D287" s="456"/>
      <c r="E287" s="456"/>
      <c r="F287" s="456"/>
      <c r="G287" s="12"/>
      <c r="H287" s="456"/>
      <c r="I287" s="456"/>
      <c r="J287" s="456"/>
      <c r="K287" s="456"/>
      <c r="L287" s="456"/>
      <c r="M287" s="456"/>
      <c r="N287" s="456"/>
      <c r="O287" s="456"/>
      <c r="P287" s="456"/>
      <c r="Q287" s="456"/>
      <c r="R287" s="456"/>
      <c r="S287" s="456"/>
      <c r="T287" s="456"/>
      <c r="U287" s="456"/>
      <c r="V287" s="456"/>
      <c r="W287" s="456"/>
      <c r="X287" s="456"/>
      <c r="Y287" s="456"/>
      <c r="Z287" s="456"/>
    </row>
    <row r="288" ht="12.75" customHeight="1">
      <c r="A288" s="456"/>
      <c r="B288" s="456"/>
      <c r="C288" s="456"/>
      <c r="D288" s="456"/>
      <c r="E288" s="456"/>
      <c r="F288" s="456"/>
      <c r="G288" s="12"/>
      <c r="H288" s="456"/>
      <c r="I288" s="456"/>
      <c r="J288" s="456"/>
      <c r="K288" s="456"/>
      <c r="L288" s="456"/>
      <c r="M288" s="456"/>
      <c r="N288" s="456"/>
      <c r="O288" s="456"/>
      <c r="P288" s="456"/>
      <c r="Q288" s="456"/>
      <c r="R288" s="456"/>
      <c r="S288" s="456"/>
      <c r="T288" s="456"/>
      <c r="U288" s="456"/>
      <c r="V288" s="456"/>
      <c r="W288" s="456"/>
      <c r="X288" s="456"/>
      <c r="Y288" s="456"/>
      <c r="Z288" s="456"/>
    </row>
    <row r="289" ht="12.75" customHeight="1">
      <c r="A289" s="456"/>
      <c r="B289" s="456"/>
      <c r="C289" s="456"/>
      <c r="D289" s="456"/>
      <c r="E289" s="456"/>
      <c r="F289" s="456"/>
      <c r="G289" s="12"/>
      <c r="H289" s="456"/>
      <c r="I289" s="456"/>
      <c r="J289" s="456"/>
      <c r="K289" s="456"/>
      <c r="L289" s="456"/>
      <c r="M289" s="456"/>
      <c r="N289" s="456"/>
      <c r="O289" s="456"/>
      <c r="P289" s="456"/>
      <c r="Q289" s="456"/>
      <c r="R289" s="456"/>
      <c r="S289" s="456"/>
      <c r="T289" s="456"/>
      <c r="U289" s="456"/>
      <c r="V289" s="456"/>
      <c r="W289" s="456"/>
      <c r="X289" s="456"/>
      <c r="Y289" s="456"/>
      <c r="Z289" s="456"/>
    </row>
    <row r="290" ht="12.75" customHeight="1">
      <c r="A290" s="456"/>
      <c r="B290" s="456"/>
      <c r="C290" s="456"/>
      <c r="D290" s="456"/>
      <c r="E290" s="456"/>
      <c r="F290" s="456"/>
      <c r="G290" s="12"/>
      <c r="H290" s="456"/>
      <c r="I290" s="456"/>
      <c r="J290" s="456"/>
      <c r="K290" s="456"/>
      <c r="L290" s="456"/>
      <c r="M290" s="456"/>
      <c r="N290" s="456"/>
      <c r="O290" s="456"/>
      <c r="P290" s="456"/>
      <c r="Q290" s="456"/>
      <c r="R290" s="456"/>
      <c r="S290" s="456"/>
      <c r="T290" s="456"/>
      <c r="U290" s="456"/>
      <c r="V290" s="456"/>
      <c r="W290" s="456"/>
      <c r="X290" s="456"/>
      <c r="Y290" s="456"/>
      <c r="Z290" s="456"/>
    </row>
    <row r="291" ht="12.75" customHeight="1">
      <c r="A291" s="456"/>
      <c r="B291" s="456"/>
      <c r="C291" s="456"/>
      <c r="D291" s="456"/>
      <c r="E291" s="456"/>
      <c r="F291" s="456"/>
      <c r="G291" s="12"/>
      <c r="H291" s="456"/>
      <c r="I291" s="456"/>
      <c r="J291" s="456"/>
      <c r="K291" s="456"/>
      <c r="L291" s="456"/>
      <c r="M291" s="456"/>
      <c r="N291" s="456"/>
      <c r="O291" s="456"/>
      <c r="P291" s="456"/>
      <c r="Q291" s="456"/>
      <c r="R291" s="456"/>
      <c r="S291" s="456"/>
      <c r="T291" s="456"/>
      <c r="U291" s="456"/>
      <c r="V291" s="456"/>
      <c r="W291" s="456"/>
      <c r="X291" s="456"/>
      <c r="Y291" s="456"/>
      <c r="Z291" s="456"/>
    </row>
    <row r="292" ht="12.75" customHeight="1">
      <c r="A292" s="456"/>
      <c r="B292" s="456"/>
      <c r="C292" s="456"/>
      <c r="D292" s="456"/>
      <c r="E292" s="456"/>
      <c r="F292" s="456"/>
      <c r="G292" s="12"/>
      <c r="H292" s="456"/>
      <c r="I292" s="456"/>
      <c r="J292" s="456"/>
      <c r="K292" s="456"/>
      <c r="L292" s="456"/>
      <c r="M292" s="456"/>
      <c r="N292" s="456"/>
      <c r="O292" s="456"/>
      <c r="P292" s="456"/>
      <c r="Q292" s="456"/>
      <c r="R292" s="456"/>
      <c r="S292" s="456"/>
      <c r="T292" s="456"/>
      <c r="U292" s="456"/>
      <c r="V292" s="456"/>
      <c r="W292" s="456"/>
      <c r="X292" s="456"/>
      <c r="Y292" s="456"/>
      <c r="Z292" s="456"/>
    </row>
    <row r="293" ht="12.75" customHeight="1">
      <c r="A293" s="456"/>
      <c r="B293" s="456"/>
      <c r="C293" s="456"/>
      <c r="D293" s="456"/>
      <c r="E293" s="456"/>
      <c r="F293" s="456"/>
      <c r="G293" s="12"/>
      <c r="H293" s="456"/>
      <c r="I293" s="456"/>
      <c r="J293" s="456"/>
      <c r="K293" s="456"/>
      <c r="L293" s="456"/>
      <c r="M293" s="456"/>
      <c r="N293" s="456"/>
      <c r="O293" s="456"/>
      <c r="P293" s="456"/>
      <c r="Q293" s="456"/>
      <c r="R293" s="456"/>
      <c r="S293" s="456"/>
      <c r="T293" s="456"/>
      <c r="U293" s="456"/>
      <c r="V293" s="456"/>
      <c r="W293" s="456"/>
      <c r="X293" s="456"/>
      <c r="Y293" s="456"/>
      <c r="Z293" s="456"/>
    </row>
    <row r="294" ht="12.75" customHeight="1">
      <c r="A294" s="456"/>
      <c r="B294" s="456"/>
      <c r="C294" s="456"/>
      <c r="D294" s="456"/>
      <c r="E294" s="456"/>
      <c r="F294" s="456"/>
      <c r="G294" s="12"/>
      <c r="H294" s="456"/>
      <c r="I294" s="456"/>
      <c r="J294" s="456"/>
      <c r="K294" s="456"/>
      <c r="L294" s="456"/>
      <c r="M294" s="456"/>
      <c r="N294" s="456"/>
      <c r="O294" s="456"/>
      <c r="P294" s="456"/>
      <c r="Q294" s="456"/>
      <c r="R294" s="456"/>
      <c r="S294" s="456"/>
      <c r="T294" s="456"/>
      <c r="U294" s="456"/>
      <c r="V294" s="456"/>
      <c r="W294" s="456"/>
      <c r="X294" s="456"/>
      <c r="Y294" s="456"/>
      <c r="Z294" s="456"/>
    </row>
    <row r="295" ht="12.75" customHeight="1">
      <c r="A295" s="456"/>
      <c r="B295" s="456"/>
      <c r="C295" s="456"/>
      <c r="D295" s="456"/>
      <c r="E295" s="456"/>
      <c r="F295" s="456"/>
      <c r="G295" s="12"/>
      <c r="H295" s="456"/>
      <c r="I295" s="456"/>
      <c r="J295" s="456"/>
      <c r="K295" s="456"/>
      <c r="L295" s="456"/>
      <c r="M295" s="456"/>
      <c r="N295" s="456"/>
      <c r="O295" s="456"/>
      <c r="P295" s="456"/>
      <c r="Q295" s="456"/>
      <c r="R295" s="456"/>
      <c r="S295" s="456"/>
      <c r="T295" s="456"/>
      <c r="U295" s="456"/>
      <c r="V295" s="456"/>
      <c r="W295" s="456"/>
      <c r="X295" s="456"/>
      <c r="Y295" s="456"/>
      <c r="Z295" s="456"/>
    </row>
    <row r="296" ht="12.75" customHeight="1">
      <c r="A296" s="456"/>
      <c r="B296" s="456"/>
      <c r="C296" s="456"/>
      <c r="D296" s="456"/>
      <c r="E296" s="456"/>
      <c r="F296" s="456"/>
      <c r="G296" s="12"/>
      <c r="H296" s="456"/>
      <c r="I296" s="456"/>
      <c r="J296" s="456"/>
      <c r="K296" s="456"/>
      <c r="L296" s="456"/>
      <c r="M296" s="456"/>
      <c r="N296" s="456"/>
      <c r="O296" s="456"/>
      <c r="P296" s="456"/>
      <c r="Q296" s="456"/>
      <c r="R296" s="456"/>
      <c r="S296" s="456"/>
      <c r="T296" s="456"/>
      <c r="U296" s="456"/>
      <c r="V296" s="456"/>
      <c r="W296" s="456"/>
      <c r="X296" s="456"/>
      <c r="Y296" s="456"/>
      <c r="Z296" s="456"/>
    </row>
    <row r="297" ht="12.75" customHeight="1">
      <c r="A297" s="456"/>
      <c r="B297" s="456"/>
      <c r="C297" s="456"/>
      <c r="D297" s="456"/>
      <c r="E297" s="456"/>
      <c r="F297" s="456"/>
      <c r="G297" s="12"/>
      <c r="H297" s="456"/>
      <c r="I297" s="456"/>
      <c r="J297" s="456"/>
      <c r="K297" s="456"/>
      <c r="L297" s="456"/>
      <c r="M297" s="456"/>
      <c r="N297" s="456"/>
      <c r="O297" s="456"/>
      <c r="P297" s="456"/>
      <c r="Q297" s="456"/>
      <c r="R297" s="456"/>
      <c r="S297" s="456"/>
      <c r="T297" s="456"/>
      <c r="U297" s="456"/>
      <c r="V297" s="456"/>
      <c r="W297" s="456"/>
      <c r="X297" s="456"/>
      <c r="Y297" s="456"/>
      <c r="Z297" s="456"/>
    </row>
    <row r="298" ht="12.75" customHeight="1">
      <c r="A298" s="456"/>
      <c r="B298" s="456"/>
      <c r="C298" s="456"/>
      <c r="D298" s="456"/>
      <c r="E298" s="456"/>
      <c r="F298" s="456"/>
      <c r="G298" s="12"/>
      <c r="H298" s="456"/>
      <c r="I298" s="456"/>
      <c r="J298" s="456"/>
      <c r="K298" s="456"/>
      <c r="L298" s="456"/>
      <c r="M298" s="456"/>
      <c r="N298" s="456"/>
      <c r="O298" s="456"/>
      <c r="P298" s="456"/>
      <c r="Q298" s="456"/>
      <c r="R298" s="456"/>
      <c r="S298" s="456"/>
      <c r="T298" s="456"/>
      <c r="U298" s="456"/>
      <c r="V298" s="456"/>
      <c r="W298" s="456"/>
      <c r="X298" s="456"/>
      <c r="Y298" s="456"/>
      <c r="Z298" s="456"/>
    </row>
    <row r="299" ht="12.75" customHeight="1">
      <c r="A299" s="456"/>
      <c r="B299" s="456"/>
      <c r="C299" s="456"/>
      <c r="D299" s="456"/>
      <c r="E299" s="456"/>
      <c r="F299" s="456"/>
      <c r="G299" s="12"/>
      <c r="H299" s="456"/>
      <c r="I299" s="456"/>
      <c r="J299" s="456"/>
      <c r="K299" s="456"/>
      <c r="L299" s="456"/>
      <c r="M299" s="456"/>
      <c r="N299" s="456"/>
      <c r="O299" s="456"/>
      <c r="P299" s="456"/>
      <c r="Q299" s="456"/>
      <c r="R299" s="456"/>
      <c r="S299" s="456"/>
      <c r="T299" s="456"/>
      <c r="U299" s="456"/>
      <c r="V299" s="456"/>
      <c r="W299" s="456"/>
      <c r="X299" s="456"/>
      <c r="Y299" s="456"/>
      <c r="Z299" s="456"/>
    </row>
    <row r="300" ht="12.75" customHeight="1">
      <c r="A300" s="456"/>
      <c r="B300" s="456"/>
      <c r="C300" s="456"/>
      <c r="D300" s="456"/>
      <c r="E300" s="456"/>
      <c r="F300" s="456"/>
      <c r="G300" s="12"/>
      <c r="H300" s="456"/>
      <c r="I300" s="456"/>
      <c r="J300" s="456"/>
      <c r="K300" s="456"/>
      <c r="L300" s="456"/>
      <c r="M300" s="456"/>
      <c r="N300" s="456"/>
      <c r="O300" s="456"/>
      <c r="P300" s="456"/>
      <c r="Q300" s="456"/>
      <c r="R300" s="456"/>
      <c r="S300" s="456"/>
      <c r="T300" s="456"/>
      <c r="U300" s="456"/>
      <c r="V300" s="456"/>
      <c r="W300" s="456"/>
      <c r="X300" s="456"/>
      <c r="Y300" s="456"/>
      <c r="Z300" s="456"/>
    </row>
    <row r="301" ht="12.75" customHeight="1">
      <c r="A301" s="456"/>
      <c r="B301" s="456"/>
      <c r="C301" s="456"/>
      <c r="D301" s="456"/>
      <c r="E301" s="456"/>
      <c r="F301" s="456"/>
      <c r="G301" s="12"/>
      <c r="H301" s="456"/>
      <c r="I301" s="456"/>
      <c r="J301" s="456"/>
      <c r="K301" s="456"/>
      <c r="L301" s="456"/>
      <c r="M301" s="456"/>
      <c r="N301" s="456"/>
      <c r="O301" s="456"/>
      <c r="P301" s="456"/>
      <c r="Q301" s="456"/>
      <c r="R301" s="456"/>
      <c r="S301" s="456"/>
      <c r="T301" s="456"/>
      <c r="U301" s="456"/>
      <c r="V301" s="456"/>
      <c r="W301" s="456"/>
      <c r="X301" s="456"/>
      <c r="Y301" s="456"/>
      <c r="Z301" s="456"/>
    </row>
    <row r="302" ht="12.75" customHeight="1">
      <c r="A302" s="456"/>
      <c r="B302" s="456"/>
      <c r="C302" s="456"/>
      <c r="D302" s="456"/>
      <c r="E302" s="456"/>
      <c r="F302" s="456"/>
      <c r="G302" s="12"/>
      <c r="H302" s="456"/>
      <c r="I302" s="456"/>
      <c r="J302" s="456"/>
      <c r="K302" s="456"/>
      <c r="L302" s="456"/>
      <c r="M302" s="456"/>
      <c r="N302" s="456"/>
      <c r="O302" s="456"/>
      <c r="P302" s="456"/>
      <c r="Q302" s="456"/>
      <c r="R302" s="456"/>
      <c r="S302" s="456"/>
      <c r="T302" s="456"/>
      <c r="U302" s="456"/>
      <c r="V302" s="456"/>
      <c r="W302" s="456"/>
      <c r="X302" s="456"/>
      <c r="Y302" s="456"/>
      <c r="Z302" s="456"/>
    </row>
    <row r="303" ht="12.75" customHeight="1">
      <c r="A303" s="456"/>
      <c r="B303" s="456"/>
      <c r="C303" s="456"/>
      <c r="D303" s="456"/>
      <c r="E303" s="456"/>
      <c r="F303" s="456"/>
      <c r="G303" s="12"/>
      <c r="H303" s="456"/>
      <c r="I303" s="456"/>
      <c r="J303" s="456"/>
      <c r="K303" s="456"/>
      <c r="L303" s="456"/>
      <c r="M303" s="456"/>
      <c r="N303" s="456"/>
      <c r="O303" s="456"/>
      <c r="P303" s="456"/>
      <c r="Q303" s="456"/>
      <c r="R303" s="456"/>
      <c r="S303" s="456"/>
      <c r="T303" s="456"/>
      <c r="U303" s="456"/>
      <c r="V303" s="456"/>
      <c r="W303" s="456"/>
      <c r="X303" s="456"/>
      <c r="Y303" s="456"/>
      <c r="Z303" s="456"/>
    </row>
    <row r="304" ht="12.75" customHeight="1">
      <c r="A304" s="456"/>
      <c r="B304" s="456"/>
      <c r="C304" s="456"/>
      <c r="D304" s="456"/>
      <c r="E304" s="456"/>
      <c r="F304" s="456"/>
      <c r="G304" s="12"/>
      <c r="H304" s="456"/>
      <c r="I304" s="456"/>
      <c r="J304" s="456"/>
      <c r="K304" s="456"/>
      <c r="L304" s="456"/>
      <c r="M304" s="456"/>
      <c r="N304" s="456"/>
      <c r="O304" s="456"/>
      <c r="P304" s="456"/>
      <c r="Q304" s="456"/>
      <c r="R304" s="456"/>
      <c r="S304" s="456"/>
      <c r="T304" s="456"/>
      <c r="U304" s="456"/>
      <c r="V304" s="456"/>
      <c r="W304" s="456"/>
      <c r="X304" s="456"/>
      <c r="Y304" s="456"/>
      <c r="Z304" s="456"/>
    </row>
    <row r="305" ht="12.75" customHeight="1">
      <c r="A305" s="456"/>
      <c r="B305" s="456"/>
      <c r="C305" s="456"/>
      <c r="D305" s="456"/>
      <c r="E305" s="456"/>
      <c r="F305" s="456"/>
      <c r="G305" s="12"/>
      <c r="H305" s="456"/>
      <c r="I305" s="456"/>
      <c r="J305" s="456"/>
      <c r="K305" s="456"/>
      <c r="L305" s="456"/>
      <c r="M305" s="456"/>
      <c r="N305" s="456"/>
      <c r="O305" s="456"/>
      <c r="P305" s="456"/>
      <c r="Q305" s="456"/>
      <c r="R305" s="456"/>
      <c r="S305" s="456"/>
      <c r="T305" s="456"/>
      <c r="U305" s="456"/>
      <c r="V305" s="456"/>
      <c r="W305" s="456"/>
      <c r="X305" s="456"/>
      <c r="Y305" s="456"/>
      <c r="Z305" s="456"/>
    </row>
    <row r="306" ht="12.75" customHeight="1">
      <c r="A306" s="456"/>
      <c r="B306" s="456"/>
      <c r="C306" s="456"/>
      <c r="D306" s="456"/>
      <c r="E306" s="456"/>
      <c r="F306" s="456"/>
      <c r="G306" s="12"/>
      <c r="H306" s="456"/>
      <c r="I306" s="456"/>
      <c r="J306" s="456"/>
      <c r="K306" s="456"/>
      <c r="L306" s="456"/>
      <c r="M306" s="456"/>
      <c r="N306" s="456"/>
      <c r="O306" s="456"/>
      <c r="P306" s="456"/>
      <c r="Q306" s="456"/>
      <c r="R306" s="456"/>
      <c r="S306" s="456"/>
      <c r="T306" s="456"/>
      <c r="U306" s="456"/>
      <c r="V306" s="456"/>
      <c r="W306" s="456"/>
      <c r="X306" s="456"/>
      <c r="Y306" s="456"/>
      <c r="Z306" s="456"/>
    </row>
    <row r="307" ht="12.75" customHeight="1">
      <c r="A307" s="456"/>
      <c r="B307" s="456"/>
      <c r="C307" s="456"/>
      <c r="D307" s="456"/>
      <c r="E307" s="456"/>
      <c r="F307" s="456"/>
      <c r="G307" s="12"/>
      <c r="H307" s="456"/>
      <c r="I307" s="456"/>
      <c r="J307" s="456"/>
      <c r="K307" s="456"/>
      <c r="L307" s="456"/>
      <c r="M307" s="456"/>
      <c r="N307" s="456"/>
      <c r="O307" s="456"/>
      <c r="P307" s="456"/>
      <c r="Q307" s="456"/>
      <c r="R307" s="456"/>
      <c r="S307" s="456"/>
      <c r="T307" s="456"/>
      <c r="U307" s="456"/>
      <c r="V307" s="456"/>
      <c r="W307" s="456"/>
      <c r="X307" s="456"/>
      <c r="Y307" s="456"/>
      <c r="Z307" s="456"/>
    </row>
    <row r="308" ht="12.75" customHeight="1">
      <c r="A308" s="456"/>
      <c r="B308" s="456"/>
      <c r="C308" s="456"/>
      <c r="D308" s="456"/>
      <c r="E308" s="456"/>
      <c r="F308" s="456"/>
      <c r="G308" s="12"/>
      <c r="H308" s="456"/>
      <c r="I308" s="456"/>
      <c r="J308" s="456"/>
      <c r="K308" s="456"/>
      <c r="L308" s="456"/>
      <c r="M308" s="456"/>
      <c r="N308" s="456"/>
      <c r="O308" s="456"/>
      <c r="P308" s="456"/>
      <c r="Q308" s="456"/>
      <c r="R308" s="456"/>
      <c r="S308" s="456"/>
      <c r="T308" s="456"/>
      <c r="U308" s="456"/>
      <c r="V308" s="456"/>
      <c r="W308" s="456"/>
      <c r="X308" s="456"/>
      <c r="Y308" s="456"/>
      <c r="Z308" s="456"/>
    </row>
    <row r="309" ht="12.75" customHeight="1">
      <c r="A309" s="456"/>
      <c r="B309" s="456"/>
      <c r="C309" s="456"/>
      <c r="D309" s="456"/>
      <c r="E309" s="456"/>
      <c r="F309" s="456"/>
      <c r="G309" s="12"/>
      <c r="H309" s="456"/>
      <c r="I309" s="456"/>
      <c r="J309" s="456"/>
      <c r="K309" s="456"/>
      <c r="L309" s="456"/>
      <c r="M309" s="456"/>
      <c r="N309" s="456"/>
      <c r="O309" s="456"/>
      <c r="P309" s="456"/>
      <c r="Q309" s="456"/>
      <c r="R309" s="456"/>
      <c r="S309" s="456"/>
      <c r="T309" s="456"/>
      <c r="U309" s="456"/>
      <c r="V309" s="456"/>
      <c r="W309" s="456"/>
      <c r="X309" s="456"/>
      <c r="Y309" s="456"/>
      <c r="Z309" s="456"/>
    </row>
    <row r="310" ht="12.75" customHeight="1">
      <c r="A310" s="456"/>
      <c r="B310" s="456"/>
      <c r="C310" s="456"/>
      <c r="D310" s="456"/>
      <c r="E310" s="456"/>
      <c r="F310" s="456"/>
      <c r="G310" s="12"/>
      <c r="H310" s="456"/>
      <c r="I310" s="456"/>
      <c r="J310" s="456"/>
      <c r="K310" s="456"/>
      <c r="L310" s="456"/>
      <c r="M310" s="456"/>
      <c r="N310" s="456"/>
      <c r="O310" s="456"/>
      <c r="P310" s="456"/>
      <c r="Q310" s="456"/>
      <c r="R310" s="456"/>
      <c r="S310" s="456"/>
      <c r="T310" s="456"/>
      <c r="U310" s="456"/>
      <c r="V310" s="456"/>
      <c r="W310" s="456"/>
      <c r="X310" s="456"/>
      <c r="Y310" s="456"/>
      <c r="Z310" s="456"/>
    </row>
    <row r="311" ht="12.75" customHeight="1">
      <c r="A311" s="456"/>
      <c r="B311" s="456"/>
      <c r="C311" s="456"/>
      <c r="D311" s="456"/>
      <c r="E311" s="456"/>
      <c r="F311" s="456"/>
      <c r="G311" s="12"/>
      <c r="H311" s="456"/>
      <c r="I311" s="456"/>
      <c r="J311" s="456"/>
      <c r="K311" s="456"/>
      <c r="L311" s="456"/>
      <c r="M311" s="456"/>
      <c r="N311" s="456"/>
      <c r="O311" s="456"/>
      <c r="P311" s="456"/>
      <c r="Q311" s="456"/>
      <c r="R311" s="456"/>
      <c r="S311" s="456"/>
      <c r="T311" s="456"/>
      <c r="U311" s="456"/>
      <c r="V311" s="456"/>
      <c r="W311" s="456"/>
      <c r="X311" s="456"/>
      <c r="Y311" s="456"/>
      <c r="Z311" s="456"/>
    </row>
    <row r="312" ht="12.75" customHeight="1">
      <c r="A312" s="456"/>
      <c r="B312" s="456"/>
      <c r="C312" s="456"/>
      <c r="D312" s="456"/>
      <c r="E312" s="456"/>
      <c r="F312" s="456"/>
      <c r="G312" s="12"/>
      <c r="H312" s="456"/>
      <c r="I312" s="456"/>
      <c r="J312" s="456"/>
      <c r="K312" s="456"/>
      <c r="L312" s="456"/>
      <c r="M312" s="456"/>
      <c r="N312" s="456"/>
      <c r="O312" s="456"/>
      <c r="P312" s="456"/>
      <c r="Q312" s="456"/>
      <c r="R312" s="456"/>
      <c r="S312" s="456"/>
      <c r="T312" s="456"/>
      <c r="U312" s="456"/>
      <c r="V312" s="456"/>
      <c r="W312" s="456"/>
      <c r="X312" s="456"/>
      <c r="Y312" s="456"/>
      <c r="Z312" s="456"/>
    </row>
    <row r="313" ht="12.75" customHeight="1">
      <c r="A313" s="456"/>
      <c r="B313" s="456"/>
      <c r="C313" s="456"/>
      <c r="D313" s="456"/>
      <c r="E313" s="456"/>
      <c r="F313" s="456"/>
      <c r="G313" s="12"/>
      <c r="H313" s="456"/>
      <c r="I313" s="456"/>
      <c r="J313" s="456"/>
      <c r="K313" s="456"/>
      <c r="L313" s="456"/>
      <c r="M313" s="456"/>
      <c r="N313" s="456"/>
      <c r="O313" s="456"/>
      <c r="P313" s="456"/>
      <c r="Q313" s="456"/>
      <c r="R313" s="456"/>
      <c r="S313" s="456"/>
      <c r="T313" s="456"/>
      <c r="U313" s="456"/>
      <c r="V313" s="456"/>
      <c r="W313" s="456"/>
      <c r="X313" s="456"/>
      <c r="Y313" s="456"/>
      <c r="Z313" s="456"/>
    </row>
    <row r="314" ht="12.75" customHeight="1">
      <c r="A314" s="456"/>
      <c r="B314" s="456"/>
      <c r="C314" s="456"/>
      <c r="D314" s="456"/>
      <c r="E314" s="456"/>
      <c r="F314" s="456"/>
      <c r="G314" s="12"/>
      <c r="H314" s="456"/>
      <c r="I314" s="456"/>
      <c r="J314" s="456"/>
      <c r="K314" s="456"/>
      <c r="L314" s="456"/>
      <c r="M314" s="456"/>
      <c r="N314" s="456"/>
      <c r="O314" s="456"/>
      <c r="P314" s="456"/>
      <c r="Q314" s="456"/>
      <c r="R314" s="456"/>
      <c r="S314" s="456"/>
      <c r="T314" s="456"/>
      <c r="U314" s="456"/>
      <c r="V314" s="456"/>
      <c r="W314" s="456"/>
      <c r="X314" s="456"/>
      <c r="Y314" s="456"/>
      <c r="Z314" s="456"/>
    </row>
    <row r="315" ht="12.75" customHeight="1">
      <c r="A315" s="456"/>
      <c r="B315" s="456"/>
      <c r="C315" s="456"/>
      <c r="D315" s="456"/>
      <c r="E315" s="456"/>
      <c r="F315" s="456"/>
      <c r="G315" s="12"/>
      <c r="H315" s="456"/>
      <c r="I315" s="456"/>
      <c r="J315" s="456"/>
      <c r="K315" s="456"/>
      <c r="L315" s="456"/>
      <c r="M315" s="456"/>
      <c r="N315" s="456"/>
      <c r="O315" s="456"/>
      <c r="P315" s="456"/>
      <c r="Q315" s="456"/>
      <c r="R315" s="456"/>
      <c r="S315" s="456"/>
      <c r="T315" s="456"/>
      <c r="U315" s="456"/>
      <c r="V315" s="456"/>
      <c r="W315" s="456"/>
      <c r="X315" s="456"/>
      <c r="Y315" s="456"/>
      <c r="Z315" s="456"/>
    </row>
    <row r="316" ht="12.75" customHeight="1">
      <c r="A316" s="456"/>
      <c r="B316" s="456"/>
      <c r="C316" s="456"/>
      <c r="D316" s="456"/>
      <c r="E316" s="456"/>
      <c r="F316" s="456"/>
      <c r="G316" s="12"/>
      <c r="H316" s="456"/>
      <c r="I316" s="456"/>
      <c r="J316" s="456"/>
      <c r="K316" s="456"/>
      <c r="L316" s="456"/>
      <c r="M316" s="456"/>
      <c r="N316" s="456"/>
      <c r="O316" s="456"/>
      <c r="P316" s="456"/>
      <c r="Q316" s="456"/>
      <c r="R316" s="456"/>
      <c r="S316" s="456"/>
      <c r="T316" s="456"/>
      <c r="U316" s="456"/>
      <c r="V316" s="456"/>
      <c r="W316" s="456"/>
      <c r="X316" s="456"/>
      <c r="Y316" s="456"/>
      <c r="Z316" s="456"/>
    </row>
    <row r="317" ht="12.75" customHeight="1">
      <c r="A317" s="456"/>
      <c r="B317" s="456"/>
      <c r="C317" s="456"/>
      <c r="D317" s="456"/>
      <c r="E317" s="456"/>
      <c r="F317" s="456"/>
      <c r="G317" s="12"/>
      <c r="H317" s="456"/>
      <c r="I317" s="456"/>
      <c r="J317" s="456"/>
      <c r="K317" s="456"/>
      <c r="L317" s="456"/>
      <c r="M317" s="456"/>
      <c r="N317" s="456"/>
      <c r="O317" s="456"/>
      <c r="P317" s="456"/>
      <c r="Q317" s="456"/>
      <c r="R317" s="456"/>
      <c r="S317" s="456"/>
      <c r="T317" s="456"/>
      <c r="U317" s="456"/>
      <c r="V317" s="456"/>
      <c r="W317" s="456"/>
      <c r="X317" s="456"/>
      <c r="Y317" s="456"/>
      <c r="Z317" s="456"/>
    </row>
    <row r="318" ht="12.75" customHeight="1">
      <c r="A318" s="456"/>
      <c r="B318" s="456"/>
      <c r="C318" s="456"/>
      <c r="D318" s="456"/>
      <c r="E318" s="456"/>
      <c r="F318" s="456"/>
      <c r="G318" s="12"/>
      <c r="H318" s="456"/>
      <c r="I318" s="456"/>
      <c r="J318" s="456"/>
      <c r="K318" s="456"/>
      <c r="L318" s="456"/>
      <c r="M318" s="456"/>
      <c r="N318" s="456"/>
      <c r="O318" s="456"/>
      <c r="P318" s="456"/>
      <c r="Q318" s="456"/>
      <c r="R318" s="456"/>
      <c r="S318" s="456"/>
      <c r="T318" s="456"/>
      <c r="U318" s="456"/>
      <c r="V318" s="456"/>
      <c r="W318" s="456"/>
      <c r="X318" s="456"/>
      <c r="Y318" s="456"/>
      <c r="Z318" s="456"/>
    </row>
    <row r="319" ht="12.75" customHeight="1">
      <c r="A319" s="456"/>
      <c r="B319" s="456"/>
      <c r="C319" s="456"/>
      <c r="D319" s="456"/>
      <c r="E319" s="456"/>
      <c r="F319" s="456"/>
      <c r="G319" s="12"/>
      <c r="H319" s="456"/>
      <c r="I319" s="456"/>
      <c r="J319" s="456"/>
      <c r="K319" s="456"/>
      <c r="L319" s="456"/>
      <c r="M319" s="456"/>
      <c r="N319" s="456"/>
      <c r="O319" s="456"/>
      <c r="P319" s="456"/>
      <c r="Q319" s="456"/>
      <c r="R319" s="456"/>
      <c r="S319" s="456"/>
      <c r="T319" s="456"/>
      <c r="U319" s="456"/>
      <c r="V319" s="456"/>
      <c r="W319" s="456"/>
      <c r="X319" s="456"/>
      <c r="Y319" s="456"/>
      <c r="Z319" s="456"/>
    </row>
    <row r="320" ht="12.75" customHeight="1">
      <c r="A320" s="456"/>
      <c r="B320" s="456"/>
      <c r="C320" s="456"/>
      <c r="D320" s="456"/>
      <c r="E320" s="456"/>
      <c r="F320" s="456"/>
      <c r="G320" s="12"/>
      <c r="H320" s="456"/>
      <c r="I320" s="456"/>
      <c r="J320" s="456"/>
      <c r="K320" s="456"/>
      <c r="L320" s="456"/>
      <c r="M320" s="456"/>
      <c r="N320" s="456"/>
      <c r="O320" s="456"/>
      <c r="P320" s="456"/>
      <c r="Q320" s="456"/>
      <c r="R320" s="456"/>
      <c r="S320" s="456"/>
      <c r="T320" s="456"/>
      <c r="U320" s="456"/>
      <c r="V320" s="456"/>
      <c r="W320" s="456"/>
      <c r="X320" s="456"/>
      <c r="Y320" s="456"/>
      <c r="Z320" s="456"/>
    </row>
    <row r="321" ht="12.75" customHeight="1">
      <c r="A321" s="456"/>
      <c r="B321" s="456"/>
      <c r="C321" s="456"/>
      <c r="D321" s="456"/>
      <c r="E321" s="456"/>
      <c r="F321" s="456"/>
      <c r="G321" s="12"/>
      <c r="H321" s="456"/>
      <c r="I321" s="456"/>
      <c r="J321" s="456"/>
      <c r="K321" s="456"/>
      <c r="L321" s="456"/>
      <c r="M321" s="456"/>
      <c r="N321" s="456"/>
      <c r="O321" s="456"/>
      <c r="P321" s="456"/>
      <c r="Q321" s="456"/>
      <c r="R321" s="456"/>
      <c r="S321" s="456"/>
      <c r="T321" s="456"/>
      <c r="U321" s="456"/>
      <c r="V321" s="456"/>
      <c r="W321" s="456"/>
      <c r="X321" s="456"/>
      <c r="Y321" s="456"/>
      <c r="Z321" s="456"/>
    </row>
    <row r="322" ht="12.75" customHeight="1">
      <c r="A322" s="456"/>
      <c r="B322" s="456"/>
      <c r="C322" s="456"/>
      <c r="D322" s="456"/>
      <c r="E322" s="456"/>
      <c r="F322" s="456"/>
      <c r="G322" s="12"/>
      <c r="H322" s="456"/>
      <c r="I322" s="456"/>
      <c r="J322" s="456"/>
      <c r="K322" s="456"/>
      <c r="L322" s="456"/>
      <c r="M322" s="456"/>
      <c r="N322" s="456"/>
      <c r="O322" s="456"/>
      <c r="P322" s="456"/>
      <c r="Q322" s="456"/>
      <c r="R322" s="456"/>
      <c r="S322" s="456"/>
      <c r="T322" s="456"/>
      <c r="U322" s="456"/>
      <c r="V322" s="456"/>
      <c r="W322" s="456"/>
      <c r="X322" s="456"/>
      <c r="Y322" s="456"/>
      <c r="Z322" s="456"/>
    </row>
    <row r="323" ht="12.75" customHeight="1">
      <c r="A323" s="456"/>
      <c r="B323" s="456"/>
      <c r="C323" s="456"/>
      <c r="D323" s="456"/>
      <c r="E323" s="456"/>
      <c r="F323" s="456"/>
      <c r="G323" s="12"/>
      <c r="H323" s="456"/>
      <c r="I323" s="456"/>
      <c r="J323" s="456"/>
      <c r="K323" s="456"/>
      <c r="L323" s="456"/>
      <c r="M323" s="456"/>
      <c r="N323" s="456"/>
      <c r="O323" s="456"/>
      <c r="P323" s="456"/>
      <c r="Q323" s="456"/>
      <c r="R323" s="456"/>
      <c r="S323" s="456"/>
      <c r="T323" s="456"/>
      <c r="U323" s="456"/>
      <c r="V323" s="456"/>
      <c r="W323" s="456"/>
      <c r="X323" s="456"/>
      <c r="Y323" s="456"/>
      <c r="Z323" s="456"/>
    </row>
    <row r="324" ht="12.75" customHeight="1">
      <c r="A324" s="456"/>
      <c r="B324" s="456"/>
      <c r="C324" s="456"/>
      <c r="D324" s="456"/>
      <c r="E324" s="456"/>
      <c r="F324" s="456"/>
      <c r="G324" s="12"/>
      <c r="H324" s="456"/>
      <c r="I324" s="456"/>
      <c r="J324" s="456"/>
      <c r="K324" s="456"/>
      <c r="L324" s="456"/>
      <c r="M324" s="456"/>
      <c r="N324" s="456"/>
      <c r="O324" s="456"/>
      <c r="P324" s="456"/>
      <c r="Q324" s="456"/>
      <c r="R324" s="456"/>
      <c r="S324" s="456"/>
      <c r="T324" s="456"/>
      <c r="U324" s="456"/>
      <c r="V324" s="456"/>
      <c r="W324" s="456"/>
      <c r="X324" s="456"/>
      <c r="Y324" s="456"/>
      <c r="Z324" s="456"/>
    </row>
    <row r="325" ht="12.75" customHeight="1">
      <c r="A325" s="456"/>
      <c r="B325" s="456"/>
      <c r="C325" s="456"/>
      <c r="D325" s="456"/>
      <c r="E325" s="456"/>
      <c r="F325" s="456"/>
      <c r="G325" s="12"/>
      <c r="H325" s="456"/>
      <c r="I325" s="456"/>
      <c r="J325" s="456"/>
      <c r="K325" s="456"/>
      <c r="L325" s="456"/>
      <c r="M325" s="456"/>
      <c r="N325" s="456"/>
      <c r="O325" s="456"/>
      <c r="P325" s="456"/>
      <c r="Q325" s="456"/>
      <c r="R325" s="456"/>
      <c r="S325" s="456"/>
      <c r="T325" s="456"/>
      <c r="U325" s="456"/>
      <c r="V325" s="456"/>
      <c r="W325" s="456"/>
      <c r="X325" s="456"/>
      <c r="Y325" s="456"/>
      <c r="Z325" s="456"/>
    </row>
    <row r="326" ht="12.75" customHeight="1">
      <c r="A326" s="456"/>
      <c r="B326" s="456"/>
      <c r="C326" s="456"/>
      <c r="D326" s="456"/>
      <c r="E326" s="456"/>
      <c r="F326" s="456"/>
      <c r="G326" s="12"/>
      <c r="H326" s="456"/>
      <c r="I326" s="456"/>
      <c r="J326" s="456"/>
      <c r="K326" s="456"/>
      <c r="L326" s="456"/>
      <c r="M326" s="456"/>
      <c r="N326" s="456"/>
      <c r="O326" s="456"/>
      <c r="P326" s="456"/>
      <c r="Q326" s="456"/>
      <c r="R326" s="456"/>
      <c r="S326" s="456"/>
      <c r="T326" s="456"/>
      <c r="U326" s="456"/>
      <c r="V326" s="456"/>
      <c r="W326" s="456"/>
      <c r="X326" s="456"/>
      <c r="Y326" s="456"/>
      <c r="Z326" s="456"/>
    </row>
    <row r="327" ht="12.75" customHeight="1">
      <c r="A327" s="456"/>
      <c r="B327" s="456"/>
      <c r="C327" s="456"/>
      <c r="D327" s="456"/>
      <c r="E327" s="456"/>
      <c r="F327" s="456"/>
      <c r="G327" s="12"/>
      <c r="H327" s="456"/>
      <c r="I327" s="456"/>
      <c r="J327" s="456"/>
      <c r="K327" s="456"/>
      <c r="L327" s="456"/>
      <c r="M327" s="456"/>
      <c r="N327" s="456"/>
      <c r="O327" s="456"/>
      <c r="P327" s="456"/>
      <c r="Q327" s="456"/>
      <c r="R327" s="456"/>
      <c r="S327" s="456"/>
      <c r="T327" s="456"/>
      <c r="U327" s="456"/>
      <c r="V327" s="456"/>
      <c r="W327" s="456"/>
      <c r="X327" s="456"/>
      <c r="Y327" s="456"/>
      <c r="Z327" s="456"/>
    </row>
    <row r="328" ht="12.75" customHeight="1">
      <c r="A328" s="456"/>
      <c r="B328" s="456"/>
      <c r="C328" s="456"/>
      <c r="D328" s="456"/>
      <c r="E328" s="456"/>
      <c r="F328" s="456"/>
      <c r="G328" s="12"/>
      <c r="H328" s="456"/>
      <c r="I328" s="456"/>
      <c r="J328" s="456"/>
      <c r="K328" s="456"/>
      <c r="L328" s="456"/>
      <c r="M328" s="456"/>
      <c r="N328" s="456"/>
      <c r="O328" s="456"/>
      <c r="P328" s="456"/>
      <c r="Q328" s="456"/>
      <c r="R328" s="456"/>
      <c r="S328" s="456"/>
      <c r="T328" s="456"/>
      <c r="U328" s="456"/>
      <c r="V328" s="456"/>
      <c r="W328" s="456"/>
      <c r="X328" s="456"/>
      <c r="Y328" s="456"/>
      <c r="Z328" s="456"/>
    </row>
    <row r="329" ht="12.75" customHeight="1">
      <c r="A329" s="456"/>
      <c r="B329" s="456"/>
      <c r="C329" s="456"/>
      <c r="D329" s="456"/>
      <c r="E329" s="456"/>
      <c r="F329" s="456"/>
      <c r="G329" s="12"/>
      <c r="H329" s="456"/>
      <c r="I329" s="456"/>
      <c r="J329" s="456"/>
      <c r="K329" s="456"/>
      <c r="L329" s="456"/>
      <c r="M329" s="456"/>
      <c r="N329" s="456"/>
      <c r="O329" s="456"/>
      <c r="P329" s="456"/>
      <c r="Q329" s="456"/>
      <c r="R329" s="456"/>
      <c r="S329" s="456"/>
      <c r="T329" s="456"/>
      <c r="U329" s="456"/>
      <c r="V329" s="456"/>
      <c r="W329" s="456"/>
      <c r="X329" s="456"/>
      <c r="Y329" s="456"/>
      <c r="Z329" s="456"/>
    </row>
    <row r="330" ht="12.75" customHeight="1">
      <c r="A330" s="456"/>
      <c r="B330" s="456"/>
      <c r="C330" s="456"/>
      <c r="D330" s="456"/>
      <c r="E330" s="456"/>
      <c r="F330" s="456"/>
      <c r="G330" s="12"/>
      <c r="H330" s="456"/>
      <c r="I330" s="456"/>
      <c r="J330" s="456"/>
      <c r="K330" s="456"/>
      <c r="L330" s="456"/>
      <c r="M330" s="456"/>
      <c r="N330" s="456"/>
      <c r="O330" s="456"/>
      <c r="P330" s="456"/>
      <c r="Q330" s="456"/>
      <c r="R330" s="456"/>
      <c r="S330" s="456"/>
      <c r="T330" s="456"/>
      <c r="U330" s="456"/>
      <c r="V330" s="456"/>
      <c r="W330" s="456"/>
      <c r="X330" s="456"/>
      <c r="Y330" s="456"/>
      <c r="Z330" s="456"/>
    </row>
    <row r="331" ht="12.75" customHeight="1">
      <c r="A331" s="456"/>
      <c r="B331" s="456"/>
      <c r="C331" s="456"/>
      <c r="D331" s="456"/>
      <c r="E331" s="456"/>
      <c r="F331" s="456"/>
      <c r="G331" s="12"/>
      <c r="H331" s="456"/>
      <c r="I331" s="456"/>
      <c r="J331" s="456"/>
      <c r="K331" s="456"/>
      <c r="L331" s="456"/>
      <c r="M331" s="456"/>
      <c r="N331" s="456"/>
      <c r="O331" s="456"/>
      <c r="P331" s="456"/>
      <c r="Q331" s="456"/>
      <c r="R331" s="456"/>
      <c r="S331" s="456"/>
      <c r="T331" s="456"/>
      <c r="U331" s="456"/>
      <c r="V331" s="456"/>
      <c r="W331" s="456"/>
      <c r="X331" s="456"/>
      <c r="Y331" s="456"/>
      <c r="Z331" s="456"/>
    </row>
    <row r="332" ht="12.75" customHeight="1">
      <c r="A332" s="456"/>
      <c r="B332" s="456"/>
      <c r="C332" s="456"/>
      <c r="D332" s="456"/>
      <c r="E332" s="456"/>
      <c r="F332" s="456"/>
      <c r="G332" s="12"/>
      <c r="H332" s="456"/>
      <c r="I332" s="456"/>
      <c r="J332" s="456"/>
      <c r="K332" s="456"/>
      <c r="L332" s="456"/>
      <c r="M332" s="456"/>
      <c r="N332" s="456"/>
      <c r="O332" s="456"/>
      <c r="P332" s="456"/>
      <c r="Q332" s="456"/>
      <c r="R332" s="456"/>
      <c r="S332" s="456"/>
      <c r="T332" s="456"/>
      <c r="U332" s="456"/>
      <c r="V332" s="456"/>
      <c r="W332" s="456"/>
      <c r="X332" s="456"/>
      <c r="Y332" s="456"/>
      <c r="Z332" s="456"/>
    </row>
    <row r="333" ht="12.75" customHeight="1">
      <c r="A333" s="456"/>
      <c r="B333" s="456"/>
      <c r="C333" s="456"/>
      <c r="D333" s="456"/>
      <c r="E333" s="456"/>
      <c r="F333" s="456"/>
      <c r="G333" s="12"/>
      <c r="H333" s="456"/>
      <c r="I333" s="456"/>
      <c r="J333" s="456"/>
      <c r="K333" s="456"/>
      <c r="L333" s="456"/>
      <c r="M333" s="456"/>
      <c r="N333" s="456"/>
      <c r="O333" s="456"/>
      <c r="P333" s="456"/>
      <c r="Q333" s="456"/>
      <c r="R333" s="456"/>
      <c r="S333" s="456"/>
      <c r="T333" s="456"/>
      <c r="U333" s="456"/>
      <c r="V333" s="456"/>
      <c r="W333" s="456"/>
      <c r="X333" s="456"/>
      <c r="Y333" s="456"/>
      <c r="Z333" s="456"/>
    </row>
    <row r="334" ht="12.75" customHeight="1">
      <c r="A334" s="456"/>
      <c r="B334" s="456"/>
      <c r="C334" s="456"/>
      <c r="D334" s="456"/>
      <c r="E334" s="456"/>
      <c r="F334" s="456"/>
      <c r="G334" s="12"/>
      <c r="H334" s="456"/>
      <c r="I334" s="456"/>
      <c r="J334" s="456"/>
      <c r="K334" s="456"/>
      <c r="L334" s="456"/>
      <c r="M334" s="456"/>
      <c r="N334" s="456"/>
      <c r="O334" s="456"/>
      <c r="P334" s="456"/>
      <c r="Q334" s="456"/>
      <c r="R334" s="456"/>
      <c r="S334" s="456"/>
      <c r="T334" s="456"/>
      <c r="U334" s="456"/>
      <c r="V334" s="456"/>
      <c r="W334" s="456"/>
      <c r="X334" s="456"/>
      <c r="Y334" s="456"/>
      <c r="Z334" s="456"/>
    </row>
    <row r="335" ht="12.75" customHeight="1">
      <c r="A335" s="456"/>
      <c r="B335" s="456"/>
      <c r="C335" s="456"/>
      <c r="D335" s="456"/>
      <c r="E335" s="456"/>
      <c r="F335" s="456"/>
      <c r="G335" s="12"/>
      <c r="H335" s="456"/>
      <c r="I335" s="456"/>
      <c r="J335" s="456"/>
      <c r="K335" s="456"/>
      <c r="L335" s="456"/>
      <c r="M335" s="456"/>
      <c r="N335" s="456"/>
      <c r="O335" s="456"/>
      <c r="P335" s="456"/>
      <c r="Q335" s="456"/>
      <c r="R335" s="456"/>
      <c r="S335" s="456"/>
      <c r="T335" s="456"/>
      <c r="U335" s="456"/>
      <c r="V335" s="456"/>
      <c r="W335" s="456"/>
      <c r="X335" s="456"/>
      <c r="Y335" s="456"/>
      <c r="Z335" s="456"/>
    </row>
    <row r="336" ht="12.75" customHeight="1">
      <c r="A336" s="456"/>
      <c r="B336" s="456"/>
      <c r="C336" s="456"/>
      <c r="D336" s="456"/>
      <c r="E336" s="456"/>
      <c r="F336" s="456"/>
      <c r="G336" s="12"/>
      <c r="H336" s="456"/>
      <c r="I336" s="456"/>
      <c r="J336" s="456"/>
      <c r="K336" s="456"/>
      <c r="L336" s="456"/>
      <c r="M336" s="456"/>
      <c r="N336" s="456"/>
      <c r="O336" s="456"/>
      <c r="P336" s="456"/>
      <c r="Q336" s="456"/>
      <c r="R336" s="456"/>
      <c r="S336" s="456"/>
      <c r="T336" s="456"/>
      <c r="U336" s="456"/>
      <c r="V336" s="456"/>
      <c r="W336" s="456"/>
      <c r="X336" s="456"/>
      <c r="Y336" s="456"/>
      <c r="Z336" s="456"/>
    </row>
    <row r="337" ht="12.75" customHeight="1">
      <c r="A337" s="456"/>
      <c r="B337" s="456"/>
      <c r="C337" s="456"/>
      <c r="D337" s="456"/>
      <c r="E337" s="456"/>
      <c r="F337" s="456"/>
      <c r="G337" s="12"/>
      <c r="H337" s="456"/>
      <c r="I337" s="456"/>
      <c r="J337" s="456"/>
      <c r="K337" s="456"/>
      <c r="L337" s="456"/>
      <c r="M337" s="456"/>
      <c r="N337" s="456"/>
      <c r="O337" s="456"/>
      <c r="P337" s="456"/>
      <c r="Q337" s="456"/>
      <c r="R337" s="456"/>
      <c r="S337" s="456"/>
      <c r="T337" s="456"/>
      <c r="U337" s="456"/>
      <c r="V337" s="456"/>
      <c r="W337" s="456"/>
      <c r="X337" s="456"/>
      <c r="Y337" s="456"/>
      <c r="Z337" s="456"/>
    </row>
    <row r="338" ht="12.75" customHeight="1">
      <c r="A338" s="456"/>
      <c r="B338" s="456"/>
      <c r="C338" s="456"/>
      <c r="D338" s="456"/>
      <c r="E338" s="456"/>
      <c r="F338" s="456"/>
      <c r="G338" s="12"/>
      <c r="H338" s="456"/>
      <c r="I338" s="456"/>
      <c r="J338" s="456"/>
      <c r="K338" s="456"/>
      <c r="L338" s="456"/>
      <c r="M338" s="456"/>
      <c r="N338" s="456"/>
      <c r="O338" s="456"/>
      <c r="P338" s="456"/>
      <c r="Q338" s="456"/>
      <c r="R338" s="456"/>
      <c r="S338" s="456"/>
      <c r="T338" s="456"/>
      <c r="U338" s="456"/>
      <c r="V338" s="456"/>
      <c r="W338" s="456"/>
      <c r="X338" s="456"/>
      <c r="Y338" s="456"/>
      <c r="Z338" s="456"/>
    </row>
    <row r="339" ht="12.75" customHeight="1">
      <c r="A339" s="456"/>
      <c r="B339" s="456"/>
      <c r="C339" s="456"/>
      <c r="D339" s="456"/>
      <c r="E339" s="456"/>
      <c r="F339" s="456"/>
      <c r="G339" s="12"/>
      <c r="H339" s="456"/>
      <c r="I339" s="456"/>
      <c r="J339" s="456"/>
      <c r="K339" s="456"/>
      <c r="L339" s="456"/>
      <c r="M339" s="456"/>
      <c r="N339" s="456"/>
      <c r="O339" s="456"/>
      <c r="P339" s="456"/>
      <c r="Q339" s="456"/>
      <c r="R339" s="456"/>
      <c r="S339" s="456"/>
      <c r="T339" s="456"/>
      <c r="U339" s="456"/>
      <c r="V339" s="456"/>
      <c r="W339" s="456"/>
      <c r="X339" s="456"/>
      <c r="Y339" s="456"/>
      <c r="Z339" s="456"/>
    </row>
    <row r="340" ht="12.75" customHeight="1">
      <c r="A340" s="456"/>
      <c r="B340" s="456"/>
      <c r="C340" s="456"/>
      <c r="D340" s="456"/>
      <c r="E340" s="456"/>
      <c r="F340" s="456"/>
      <c r="G340" s="12"/>
      <c r="H340" s="456"/>
      <c r="I340" s="456"/>
      <c r="J340" s="456"/>
      <c r="K340" s="456"/>
      <c r="L340" s="456"/>
      <c r="M340" s="456"/>
      <c r="N340" s="456"/>
      <c r="O340" s="456"/>
      <c r="P340" s="456"/>
      <c r="Q340" s="456"/>
      <c r="R340" s="456"/>
      <c r="S340" s="456"/>
      <c r="T340" s="456"/>
      <c r="U340" s="456"/>
      <c r="V340" s="456"/>
      <c r="W340" s="456"/>
      <c r="X340" s="456"/>
      <c r="Y340" s="456"/>
      <c r="Z340" s="456"/>
    </row>
    <row r="341" ht="12.75" customHeight="1">
      <c r="A341" s="456"/>
      <c r="B341" s="456"/>
      <c r="C341" s="456"/>
      <c r="D341" s="456"/>
      <c r="E341" s="456"/>
      <c r="F341" s="456"/>
      <c r="G341" s="12"/>
      <c r="H341" s="456"/>
      <c r="I341" s="456"/>
      <c r="J341" s="456"/>
      <c r="K341" s="456"/>
      <c r="L341" s="456"/>
      <c r="M341" s="456"/>
      <c r="N341" s="456"/>
      <c r="O341" s="456"/>
      <c r="P341" s="456"/>
      <c r="Q341" s="456"/>
      <c r="R341" s="456"/>
      <c r="S341" s="456"/>
      <c r="T341" s="456"/>
      <c r="U341" s="456"/>
      <c r="V341" s="456"/>
      <c r="W341" s="456"/>
      <c r="X341" s="456"/>
      <c r="Y341" s="456"/>
      <c r="Z341" s="456"/>
    </row>
    <row r="342" ht="12.75" customHeight="1">
      <c r="A342" s="456"/>
      <c r="B342" s="456"/>
      <c r="C342" s="456"/>
      <c r="D342" s="456"/>
      <c r="E342" s="456"/>
      <c r="F342" s="456"/>
      <c r="G342" s="12"/>
      <c r="H342" s="456"/>
      <c r="I342" s="456"/>
      <c r="J342" s="456"/>
      <c r="K342" s="456"/>
      <c r="L342" s="456"/>
      <c r="M342" s="456"/>
      <c r="N342" s="456"/>
      <c r="O342" s="456"/>
      <c r="P342" s="456"/>
      <c r="Q342" s="456"/>
      <c r="R342" s="456"/>
      <c r="S342" s="456"/>
      <c r="T342" s="456"/>
      <c r="U342" s="456"/>
      <c r="V342" s="456"/>
      <c r="W342" s="456"/>
      <c r="X342" s="456"/>
      <c r="Y342" s="456"/>
      <c r="Z342" s="456"/>
    </row>
    <row r="343" ht="12.75" customHeight="1">
      <c r="A343" s="456"/>
      <c r="B343" s="456"/>
      <c r="C343" s="456"/>
      <c r="D343" s="456"/>
      <c r="E343" s="456"/>
      <c r="F343" s="456"/>
      <c r="G343" s="12"/>
      <c r="H343" s="456"/>
      <c r="I343" s="456"/>
      <c r="J343" s="456"/>
      <c r="K343" s="456"/>
      <c r="L343" s="456"/>
      <c r="M343" s="456"/>
      <c r="N343" s="456"/>
      <c r="O343" s="456"/>
      <c r="P343" s="456"/>
      <c r="Q343" s="456"/>
      <c r="R343" s="456"/>
      <c r="S343" s="456"/>
      <c r="T343" s="456"/>
      <c r="U343" s="456"/>
      <c r="V343" s="456"/>
      <c r="W343" s="456"/>
      <c r="X343" s="456"/>
      <c r="Y343" s="456"/>
      <c r="Z343" s="456"/>
    </row>
    <row r="344" ht="12.75" customHeight="1">
      <c r="A344" s="456"/>
      <c r="B344" s="456"/>
      <c r="C344" s="456"/>
      <c r="D344" s="456"/>
      <c r="E344" s="456"/>
      <c r="F344" s="456"/>
      <c r="G344" s="12"/>
      <c r="H344" s="456"/>
      <c r="I344" s="456"/>
      <c r="J344" s="456"/>
      <c r="K344" s="456"/>
      <c r="L344" s="456"/>
      <c r="M344" s="456"/>
      <c r="N344" s="456"/>
      <c r="O344" s="456"/>
      <c r="P344" s="456"/>
      <c r="Q344" s="456"/>
      <c r="R344" s="456"/>
      <c r="S344" s="456"/>
      <c r="T344" s="456"/>
      <c r="U344" s="456"/>
      <c r="V344" s="456"/>
      <c r="W344" s="456"/>
      <c r="X344" s="456"/>
      <c r="Y344" s="456"/>
      <c r="Z344" s="456"/>
    </row>
    <row r="345" ht="12.75" customHeight="1">
      <c r="A345" s="456"/>
      <c r="B345" s="456"/>
      <c r="C345" s="456"/>
      <c r="D345" s="456"/>
      <c r="E345" s="456"/>
      <c r="F345" s="456"/>
      <c r="G345" s="12"/>
      <c r="H345" s="456"/>
      <c r="I345" s="456"/>
      <c r="J345" s="456"/>
      <c r="K345" s="456"/>
      <c r="L345" s="456"/>
      <c r="M345" s="456"/>
      <c r="N345" s="456"/>
      <c r="O345" s="456"/>
      <c r="P345" s="456"/>
      <c r="Q345" s="456"/>
      <c r="R345" s="456"/>
      <c r="S345" s="456"/>
      <c r="T345" s="456"/>
      <c r="U345" s="456"/>
      <c r="V345" s="456"/>
      <c r="W345" s="456"/>
      <c r="X345" s="456"/>
      <c r="Y345" s="456"/>
      <c r="Z345" s="456"/>
    </row>
    <row r="346" ht="12.75" customHeight="1">
      <c r="A346" s="456"/>
      <c r="B346" s="456"/>
      <c r="C346" s="456"/>
      <c r="D346" s="456"/>
      <c r="E346" s="456"/>
      <c r="F346" s="456"/>
      <c r="G346" s="12"/>
      <c r="H346" s="456"/>
      <c r="I346" s="456"/>
      <c r="J346" s="456"/>
      <c r="K346" s="456"/>
      <c r="L346" s="456"/>
      <c r="M346" s="456"/>
      <c r="N346" s="456"/>
      <c r="O346" s="456"/>
      <c r="P346" s="456"/>
      <c r="Q346" s="456"/>
      <c r="R346" s="456"/>
      <c r="S346" s="456"/>
      <c r="T346" s="456"/>
      <c r="U346" s="456"/>
      <c r="V346" s="456"/>
      <c r="W346" s="456"/>
      <c r="X346" s="456"/>
      <c r="Y346" s="456"/>
      <c r="Z346" s="456"/>
    </row>
    <row r="347" ht="12.75" customHeight="1">
      <c r="A347" s="456"/>
      <c r="B347" s="456"/>
      <c r="C347" s="456"/>
      <c r="D347" s="456"/>
      <c r="E347" s="456"/>
      <c r="F347" s="456"/>
      <c r="G347" s="12"/>
      <c r="H347" s="456"/>
      <c r="I347" s="456"/>
      <c r="J347" s="456"/>
      <c r="K347" s="456"/>
      <c r="L347" s="456"/>
      <c r="M347" s="456"/>
      <c r="N347" s="456"/>
      <c r="O347" s="456"/>
      <c r="P347" s="456"/>
      <c r="Q347" s="456"/>
      <c r="R347" s="456"/>
      <c r="S347" s="456"/>
      <c r="T347" s="456"/>
      <c r="U347" s="456"/>
      <c r="V347" s="456"/>
      <c r="W347" s="456"/>
      <c r="X347" s="456"/>
      <c r="Y347" s="456"/>
      <c r="Z347" s="456"/>
    </row>
    <row r="348" ht="12.75" customHeight="1">
      <c r="A348" s="456"/>
      <c r="B348" s="456"/>
      <c r="C348" s="456"/>
      <c r="D348" s="456"/>
      <c r="E348" s="456"/>
      <c r="F348" s="456"/>
      <c r="G348" s="12"/>
      <c r="H348" s="456"/>
      <c r="I348" s="456"/>
      <c r="J348" s="456"/>
      <c r="K348" s="456"/>
      <c r="L348" s="456"/>
      <c r="M348" s="456"/>
      <c r="N348" s="456"/>
      <c r="O348" s="456"/>
      <c r="P348" s="456"/>
      <c r="Q348" s="456"/>
      <c r="R348" s="456"/>
      <c r="S348" s="456"/>
      <c r="T348" s="456"/>
      <c r="U348" s="456"/>
      <c r="V348" s="456"/>
      <c r="W348" s="456"/>
      <c r="X348" s="456"/>
      <c r="Y348" s="456"/>
      <c r="Z348" s="456"/>
    </row>
    <row r="349" ht="12.75" customHeight="1">
      <c r="A349" s="456"/>
      <c r="B349" s="456"/>
      <c r="C349" s="456"/>
      <c r="D349" s="456"/>
      <c r="E349" s="456"/>
      <c r="F349" s="456"/>
      <c r="G349" s="12"/>
      <c r="H349" s="456"/>
      <c r="I349" s="456"/>
      <c r="J349" s="456"/>
      <c r="K349" s="456"/>
      <c r="L349" s="456"/>
      <c r="M349" s="456"/>
      <c r="N349" s="456"/>
      <c r="O349" s="456"/>
      <c r="P349" s="456"/>
      <c r="Q349" s="456"/>
      <c r="R349" s="456"/>
      <c r="S349" s="456"/>
      <c r="T349" s="456"/>
      <c r="U349" s="456"/>
      <c r="V349" s="456"/>
      <c r="W349" s="456"/>
      <c r="X349" s="456"/>
      <c r="Y349" s="456"/>
      <c r="Z349" s="456"/>
    </row>
    <row r="350" ht="12.75" customHeight="1">
      <c r="A350" s="456"/>
      <c r="B350" s="456"/>
      <c r="C350" s="456"/>
      <c r="D350" s="456"/>
      <c r="E350" s="456"/>
      <c r="F350" s="456"/>
      <c r="G350" s="12"/>
      <c r="H350" s="456"/>
      <c r="I350" s="456"/>
      <c r="J350" s="456"/>
      <c r="K350" s="456"/>
      <c r="L350" s="456"/>
      <c r="M350" s="456"/>
      <c r="N350" s="456"/>
      <c r="O350" s="456"/>
      <c r="P350" s="456"/>
      <c r="Q350" s="456"/>
      <c r="R350" s="456"/>
      <c r="S350" s="456"/>
      <c r="T350" s="456"/>
      <c r="U350" s="456"/>
      <c r="V350" s="456"/>
      <c r="W350" s="456"/>
      <c r="X350" s="456"/>
      <c r="Y350" s="456"/>
      <c r="Z350" s="456"/>
    </row>
    <row r="351" ht="12.75" customHeight="1">
      <c r="A351" s="456"/>
      <c r="B351" s="456"/>
      <c r="C351" s="456"/>
      <c r="D351" s="456"/>
      <c r="E351" s="456"/>
      <c r="F351" s="456"/>
      <c r="G351" s="12"/>
      <c r="H351" s="456"/>
      <c r="I351" s="456"/>
      <c r="J351" s="456"/>
      <c r="K351" s="456"/>
      <c r="L351" s="456"/>
      <c r="M351" s="456"/>
      <c r="N351" s="456"/>
      <c r="O351" s="456"/>
      <c r="P351" s="456"/>
      <c r="Q351" s="456"/>
      <c r="R351" s="456"/>
      <c r="S351" s="456"/>
      <c r="T351" s="456"/>
      <c r="U351" s="456"/>
      <c r="V351" s="456"/>
      <c r="W351" s="456"/>
      <c r="X351" s="456"/>
      <c r="Y351" s="456"/>
      <c r="Z351" s="456"/>
    </row>
    <row r="352" ht="12.75" customHeight="1">
      <c r="A352" s="456"/>
      <c r="B352" s="456"/>
      <c r="C352" s="456"/>
      <c r="D352" s="456"/>
      <c r="E352" s="456"/>
      <c r="F352" s="456"/>
      <c r="G352" s="12"/>
      <c r="H352" s="456"/>
      <c r="I352" s="456"/>
      <c r="J352" s="456"/>
      <c r="K352" s="456"/>
      <c r="L352" s="456"/>
      <c r="M352" s="456"/>
      <c r="N352" s="456"/>
      <c r="O352" s="456"/>
      <c r="P352" s="456"/>
      <c r="Q352" s="456"/>
      <c r="R352" s="456"/>
      <c r="S352" s="456"/>
      <c r="T352" s="456"/>
      <c r="U352" s="456"/>
      <c r="V352" s="456"/>
      <c r="W352" s="456"/>
      <c r="X352" s="456"/>
      <c r="Y352" s="456"/>
      <c r="Z352" s="456"/>
    </row>
    <row r="353" ht="12.75" customHeight="1">
      <c r="A353" s="456"/>
      <c r="B353" s="456"/>
      <c r="C353" s="456"/>
      <c r="D353" s="456"/>
      <c r="E353" s="456"/>
      <c r="F353" s="456"/>
      <c r="G353" s="12"/>
      <c r="H353" s="456"/>
      <c r="I353" s="456"/>
      <c r="J353" s="456"/>
      <c r="K353" s="456"/>
      <c r="L353" s="456"/>
      <c r="M353" s="456"/>
      <c r="N353" s="456"/>
      <c r="O353" s="456"/>
      <c r="P353" s="456"/>
      <c r="Q353" s="456"/>
      <c r="R353" s="456"/>
      <c r="S353" s="456"/>
      <c r="T353" s="456"/>
      <c r="U353" s="456"/>
      <c r="V353" s="456"/>
      <c r="W353" s="456"/>
      <c r="X353" s="456"/>
      <c r="Y353" s="456"/>
      <c r="Z353" s="456"/>
    </row>
    <row r="354" ht="12.75" customHeight="1">
      <c r="A354" s="456"/>
      <c r="B354" s="456"/>
      <c r="C354" s="456"/>
      <c r="D354" s="456"/>
      <c r="E354" s="456"/>
      <c r="F354" s="456"/>
      <c r="G354" s="12"/>
      <c r="H354" s="456"/>
      <c r="I354" s="456"/>
      <c r="J354" s="456"/>
      <c r="K354" s="456"/>
      <c r="L354" s="456"/>
      <c r="M354" s="456"/>
      <c r="N354" s="456"/>
      <c r="O354" s="456"/>
      <c r="P354" s="456"/>
      <c r="Q354" s="456"/>
      <c r="R354" s="456"/>
      <c r="S354" s="456"/>
      <c r="T354" s="456"/>
      <c r="U354" s="456"/>
      <c r="V354" s="456"/>
      <c r="W354" s="456"/>
      <c r="X354" s="456"/>
      <c r="Y354" s="456"/>
      <c r="Z354" s="456"/>
    </row>
    <row r="355" ht="12.75" customHeight="1">
      <c r="A355" s="456"/>
      <c r="B355" s="456"/>
      <c r="C355" s="456"/>
      <c r="D355" s="456"/>
      <c r="E355" s="456"/>
      <c r="F355" s="456"/>
      <c r="G355" s="12"/>
      <c r="H355" s="456"/>
      <c r="I355" s="456"/>
      <c r="J355" s="456"/>
      <c r="K355" s="456"/>
      <c r="L355" s="456"/>
      <c r="M355" s="456"/>
      <c r="N355" s="456"/>
      <c r="O355" s="456"/>
      <c r="P355" s="456"/>
      <c r="Q355" s="456"/>
      <c r="R355" s="456"/>
      <c r="S355" s="456"/>
      <c r="T355" s="456"/>
      <c r="U355" s="456"/>
      <c r="V355" s="456"/>
      <c r="W355" s="456"/>
      <c r="X355" s="456"/>
      <c r="Y355" s="456"/>
      <c r="Z355" s="456"/>
    </row>
    <row r="356" ht="12.75" customHeight="1">
      <c r="A356" s="456"/>
      <c r="B356" s="456"/>
      <c r="C356" s="456"/>
      <c r="D356" s="456"/>
      <c r="E356" s="456"/>
      <c r="F356" s="456"/>
      <c r="G356" s="12"/>
      <c r="H356" s="456"/>
      <c r="I356" s="456"/>
      <c r="J356" s="456"/>
      <c r="K356" s="456"/>
      <c r="L356" s="456"/>
      <c r="M356" s="456"/>
      <c r="N356" s="456"/>
      <c r="O356" s="456"/>
      <c r="P356" s="456"/>
      <c r="Q356" s="456"/>
      <c r="R356" s="456"/>
      <c r="S356" s="456"/>
      <c r="T356" s="456"/>
      <c r="U356" s="456"/>
      <c r="V356" s="456"/>
      <c r="W356" s="456"/>
      <c r="X356" s="456"/>
      <c r="Y356" s="456"/>
      <c r="Z356" s="456"/>
    </row>
    <row r="357" ht="12.75" customHeight="1">
      <c r="A357" s="456"/>
      <c r="B357" s="456"/>
      <c r="C357" s="456"/>
      <c r="D357" s="456"/>
      <c r="E357" s="456"/>
      <c r="F357" s="456"/>
      <c r="G357" s="12"/>
      <c r="H357" s="456"/>
      <c r="I357" s="456"/>
      <c r="J357" s="456"/>
      <c r="K357" s="456"/>
      <c r="L357" s="456"/>
      <c r="M357" s="456"/>
      <c r="N357" s="456"/>
      <c r="O357" s="456"/>
      <c r="P357" s="456"/>
      <c r="Q357" s="456"/>
      <c r="R357" s="456"/>
      <c r="S357" s="456"/>
      <c r="T357" s="456"/>
      <c r="U357" s="456"/>
      <c r="V357" s="456"/>
      <c r="W357" s="456"/>
      <c r="X357" s="456"/>
      <c r="Y357" s="456"/>
      <c r="Z357" s="456"/>
    </row>
    <row r="358" ht="12.75" customHeight="1">
      <c r="A358" s="456"/>
      <c r="B358" s="456"/>
      <c r="C358" s="456"/>
      <c r="D358" s="456"/>
      <c r="E358" s="456"/>
      <c r="F358" s="456"/>
      <c r="G358" s="12"/>
      <c r="H358" s="456"/>
      <c r="I358" s="456"/>
      <c r="J358" s="456"/>
      <c r="K358" s="456"/>
      <c r="L358" s="456"/>
      <c r="M358" s="456"/>
      <c r="N358" s="456"/>
      <c r="O358" s="456"/>
      <c r="P358" s="456"/>
      <c r="Q358" s="456"/>
      <c r="R358" s="456"/>
      <c r="S358" s="456"/>
      <c r="T358" s="456"/>
      <c r="U358" s="456"/>
      <c r="V358" s="456"/>
      <c r="W358" s="456"/>
      <c r="X358" s="456"/>
      <c r="Y358" s="456"/>
      <c r="Z358" s="456"/>
    </row>
    <row r="359" ht="12.75" customHeight="1">
      <c r="A359" s="456"/>
      <c r="B359" s="456"/>
      <c r="C359" s="456"/>
      <c r="D359" s="456"/>
      <c r="E359" s="456"/>
      <c r="F359" s="456"/>
      <c r="G359" s="12"/>
      <c r="H359" s="456"/>
      <c r="I359" s="456"/>
      <c r="J359" s="456"/>
      <c r="K359" s="456"/>
      <c r="L359" s="456"/>
      <c r="M359" s="456"/>
      <c r="N359" s="456"/>
      <c r="O359" s="456"/>
      <c r="P359" s="456"/>
      <c r="Q359" s="456"/>
      <c r="R359" s="456"/>
      <c r="S359" s="456"/>
      <c r="T359" s="456"/>
      <c r="U359" s="456"/>
      <c r="V359" s="456"/>
      <c r="W359" s="456"/>
      <c r="X359" s="456"/>
      <c r="Y359" s="456"/>
      <c r="Z359" s="456"/>
    </row>
    <row r="360" ht="12.75" customHeight="1">
      <c r="A360" s="456"/>
      <c r="B360" s="456"/>
      <c r="C360" s="456"/>
      <c r="D360" s="456"/>
      <c r="E360" s="456"/>
      <c r="F360" s="456"/>
      <c r="G360" s="12"/>
      <c r="H360" s="456"/>
      <c r="I360" s="456"/>
      <c r="J360" s="456"/>
      <c r="K360" s="456"/>
      <c r="L360" s="456"/>
      <c r="M360" s="456"/>
      <c r="N360" s="456"/>
      <c r="O360" s="456"/>
      <c r="P360" s="456"/>
      <c r="Q360" s="456"/>
      <c r="R360" s="456"/>
      <c r="S360" s="456"/>
      <c r="T360" s="456"/>
      <c r="U360" s="456"/>
      <c r="V360" s="456"/>
      <c r="W360" s="456"/>
      <c r="X360" s="456"/>
      <c r="Y360" s="456"/>
      <c r="Z360" s="456"/>
    </row>
    <row r="361" ht="12.75" customHeight="1">
      <c r="A361" s="456"/>
      <c r="B361" s="456"/>
      <c r="C361" s="456"/>
      <c r="D361" s="456"/>
      <c r="E361" s="456"/>
      <c r="F361" s="456"/>
      <c r="G361" s="12"/>
      <c r="H361" s="456"/>
      <c r="I361" s="456"/>
      <c r="J361" s="456"/>
      <c r="K361" s="456"/>
      <c r="L361" s="456"/>
      <c r="M361" s="456"/>
      <c r="N361" s="456"/>
      <c r="O361" s="456"/>
      <c r="P361" s="456"/>
      <c r="Q361" s="456"/>
      <c r="R361" s="456"/>
      <c r="S361" s="456"/>
      <c r="T361" s="456"/>
      <c r="U361" s="456"/>
      <c r="V361" s="456"/>
      <c r="W361" s="456"/>
      <c r="X361" s="456"/>
      <c r="Y361" s="456"/>
      <c r="Z361" s="456"/>
    </row>
    <row r="362" ht="12.75" customHeight="1">
      <c r="A362" s="456"/>
      <c r="B362" s="456"/>
      <c r="C362" s="456"/>
      <c r="D362" s="456"/>
      <c r="E362" s="456"/>
      <c r="F362" s="456"/>
      <c r="G362" s="12"/>
      <c r="H362" s="456"/>
      <c r="I362" s="456"/>
      <c r="J362" s="456"/>
      <c r="K362" s="456"/>
      <c r="L362" s="456"/>
      <c r="M362" s="456"/>
      <c r="N362" s="456"/>
      <c r="O362" s="456"/>
      <c r="P362" s="456"/>
      <c r="Q362" s="456"/>
      <c r="R362" s="456"/>
      <c r="S362" s="456"/>
      <c r="T362" s="456"/>
      <c r="U362" s="456"/>
      <c r="V362" s="456"/>
      <c r="W362" s="456"/>
      <c r="X362" s="456"/>
      <c r="Y362" s="456"/>
      <c r="Z362" s="456"/>
    </row>
    <row r="363" ht="12.75" customHeight="1">
      <c r="A363" s="456"/>
      <c r="B363" s="456"/>
      <c r="C363" s="456"/>
      <c r="D363" s="456"/>
      <c r="E363" s="456"/>
      <c r="F363" s="456"/>
      <c r="G363" s="12"/>
      <c r="H363" s="456"/>
      <c r="I363" s="456"/>
      <c r="J363" s="456"/>
      <c r="K363" s="456"/>
      <c r="L363" s="456"/>
      <c r="M363" s="456"/>
      <c r="N363" s="456"/>
      <c r="O363" s="456"/>
      <c r="P363" s="456"/>
      <c r="Q363" s="456"/>
      <c r="R363" s="456"/>
      <c r="S363" s="456"/>
      <c r="T363" s="456"/>
      <c r="U363" s="456"/>
      <c r="V363" s="456"/>
      <c r="W363" s="456"/>
      <c r="X363" s="456"/>
      <c r="Y363" s="456"/>
      <c r="Z363" s="456"/>
    </row>
    <row r="364" ht="12.75" customHeight="1">
      <c r="A364" s="456"/>
      <c r="B364" s="456"/>
      <c r="C364" s="456"/>
      <c r="D364" s="456"/>
      <c r="E364" s="456"/>
      <c r="F364" s="456"/>
      <c r="G364" s="12"/>
      <c r="H364" s="456"/>
      <c r="I364" s="456"/>
      <c r="J364" s="456"/>
      <c r="K364" s="456"/>
      <c r="L364" s="456"/>
      <c r="M364" s="456"/>
      <c r="N364" s="456"/>
      <c r="O364" s="456"/>
      <c r="P364" s="456"/>
      <c r="Q364" s="456"/>
      <c r="R364" s="456"/>
      <c r="S364" s="456"/>
      <c r="T364" s="456"/>
      <c r="U364" s="456"/>
      <c r="V364" s="456"/>
      <c r="W364" s="456"/>
      <c r="X364" s="456"/>
      <c r="Y364" s="456"/>
      <c r="Z364" s="456"/>
    </row>
    <row r="365" ht="12.75" customHeight="1">
      <c r="A365" s="456"/>
      <c r="B365" s="456"/>
      <c r="C365" s="456"/>
      <c r="D365" s="456"/>
      <c r="E365" s="456"/>
      <c r="F365" s="456"/>
      <c r="G365" s="12"/>
      <c r="H365" s="456"/>
      <c r="I365" s="456"/>
      <c r="J365" s="456"/>
      <c r="K365" s="456"/>
      <c r="L365" s="456"/>
      <c r="M365" s="456"/>
      <c r="N365" s="456"/>
      <c r="O365" s="456"/>
      <c r="P365" s="456"/>
      <c r="Q365" s="456"/>
      <c r="R365" s="456"/>
      <c r="S365" s="456"/>
      <c r="T365" s="456"/>
      <c r="U365" s="456"/>
      <c r="V365" s="456"/>
      <c r="W365" s="456"/>
      <c r="X365" s="456"/>
      <c r="Y365" s="456"/>
      <c r="Z365" s="456"/>
    </row>
    <row r="366" ht="12.75" customHeight="1">
      <c r="A366" s="456"/>
      <c r="B366" s="456"/>
      <c r="C366" s="456"/>
      <c r="D366" s="456"/>
      <c r="E366" s="456"/>
      <c r="F366" s="456"/>
      <c r="G366" s="12"/>
      <c r="H366" s="456"/>
      <c r="I366" s="456"/>
      <c r="J366" s="456"/>
      <c r="K366" s="456"/>
      <c r="L366" s="456"/>
      <c r="M366" s="456"/>
      <c r="N366" s="456"/>
      <c r="O366" s="456"/>
      <c r="P366" s="456"/>
      <c r="Q366" s="456"/>
      <c r="R366" s="456"/>
      <c r="S366" s="456"/>
      <c r="T366" s="456"/>
      <c r="U366" s="456"/>
      <c r="V366" s="456"/>
      <c r="W366" s="456"/>
      <c r="X366" s="456"/>
      <c r="Y366" s="456"/>
      <c r="Z366" s="456"/>
    </row>
    <row r="367" ht="12.75" customHeight="1">
      <c r="A367" s="456"/>
      <c r="B367" s="456"/>
      <c r="C367" s="456"/>
      <c r="D367" s="456"/>
      <c r="E367" s="456"/>
      <c r="F367" s="456"/>
      <c r="G367" s="12"/>
      <c r="H367" s="456"/>
      <c r="I367" s="456"/>
      <c r="J367" s="456"/>
      <c r="K367" s="456"/>
      <c r="L367" s="456"/>
      <c r="M367" s="456"/>
      <c r="N367" s="456"/>
      <c r="O367" s="456"/>
      <c r="P367" s="456"/>
      <c r="Q367" s="456"/>
      <c r="R367" s="456"/>
      <c r="S367" s="456"/>
      <c r="T367" s="456"/>
      <c r="U367" s="456"/>
      <c r="V367" s="456"/>
      <c r="W367" s="456"/>
      <c r="X367" s="456"/>
      <c r="Y367" s="456"/>
      <c r="Z367" s="456"/>
    </row>
    <row r="368" ht="12.75" customHeight="1">
      <c r="A368" s="456"/>
      <c r="B368" s="456"/>
      <c r="C368" s="456"/>
      <c r="D368" s="456"/>
      <c r="E368" s="456"/>
      <c r="F368" s="456"/>
      <c r="G368" s="12"/>
      <c r="H368" s="456"/>
      <c r="I368" s="456"/>
      <c r="J368" s="456"/>
      <c r="K368" s="456"/>
      <c r="L368" s="456"/>
      <c r="M368" s="456"/>
      <c r="N368" s="456"/>
      <c r="O368" s="456"/>
      <c r="P368" s="456"/>
      <c r="Q368" s="456"/>
      <c r="R368" s="456"/>
      <c r="S368" s="456"/>
      <c r="T368" s="456"/>
      <c r="U368" s="456"/>
      <c r="V368" s="456"/>
      <c r="W368" s="456"/>
      <c r="X368" s="456"/>
      <c r="Y368" s="456"/>
      <c r="Z368" s="456"/>
    </row>
    <row r="369" ht="12.75" customHeight="1">
      <c r="A369" s="456"/>
      <c r="B369" s="456"/>
      <c r="C369" s="456"/>
      <c r="D369" s="456"/>
      <c r="E369" s="456"/>
      <c r="F369" s="456"/>
      <c r="G369" s="12"/>
      <c r="H369" s="456"/>
      <c r="I369" s="456"/>
      <c r="J369" s="456"/>
      <c r="K369" s="456"/>
      <c r="L369" s="456"/>
      <c r="M369" s="456"/>
      <c r="N369" s="456"/>
      <c r="O369" s="456"/>
      <c r="P369" s="456"/>
      <c r="Q369" s="456"/>
      <c r="R369" s="456"/>
      <c r="S369" s="456"/>
      <c r="T369" s="456"/>
      <c r="U369" s="456"/>
      <c r="V369" s="456"/>
      <c r="W369" s="456"/>
      <c r="X369" s="456"/>
      <c r="Y369" s="456"/>
      <c r="Z369" s="456"/>
    </row>
    <row r="370" ht="12.75" customHeight="1">
      <c r="A370" s="456"/>
      <c r="B370" s="456"/>
      <c r="C370" s="456"/>
      <c r="D370" s="456"/>
      <c r="E370" s="456"/>
      <c r="F370" s="456"/>
      <c r="G370" s="12"/>
      <c r="H370" s="456"/>
      <c r="I370" s="456"/>
      <c r="J370" s="456"/>
      <c r="K370" s="456"/>
      <c r="L370" s="456"/>
      <c r="M370" s="456"/>
      <c r="N370" s="456"/>
      <c r="O370" s="456"/>
      <c r="P370" s="456"/>
      <c r="Q370" s="456"/>
      <c r="R370" s="456"/>
      <c r="S370" s="456"/>
      <c r="T370" s="456"/>
      <c r="U370" s="456"/>
      <c r="V370" s="456"/>
      <c r="W370" s="456"/>
      <c r="X370" s="456"/>
      <c r="Y370" s="456"/>
      <c r="Z370" s="456"/>
    </row>
    <row r="371" ht="12.75" customHeight="1">
      <c r="A371" s="456"/>
      <c r="B371" s="456"/>
      <c r="C371" s="456"/>
      <c r="D371" s="456"/>
      <c r="E371" s="456"/>
      <c r="F371" s="456"/>
      <c r="G371" s="12"/>
      <c r="H371" s="456"/>
      <c r="I371" s="456"/>
      <c r="J371" s="456"/>
      <c r="K371" s="456"/>
      <c r="L371" s="456"/>
      <c r="M371" s="456"/>
      <c r="N371" s="456"/>
      <c r="O371" s="456"/>
      <c r="P371" s="456"/>
      <c r="Q371" s="456"/>
      <c r="R371" s="456"/>
      <c r="S371" s="456"/>
      <c r="T371" s="456"/>
      <c r="U371" s="456"/>
      <c r="V371" s="456"/>
      <c r="W371" s="456"/>
      <c r="X371" s="456"/>
      <c r="Y371" s="456"/>
      <c r="Z371" s="456"/>
    </row>
    <row r="372" ht="12.75" customHeight="1">
      <c r="A372" s="456"/>
      <c r="B372" s="456"/>
      <c r="C372" s="456"/>
      <c r="D372" s="456"/>
      <c r="E372" s="456"/>
      <c r="F372" s="456"/>
      <c r="G372" s="12"/>
      <c r="H372" s="456"/>
      <c r="I372" s="456"/>
      <c r="J372" s="456"/>
      <c r="K372" s="456"/>
      <c r="L372" s="456"/>
      <c r="M372" s="456"/>
      <c r="N372" s="456"/>
      <c r="O372" s="456"/>
      <c r="P372" s="456"/>
      <c r="Q372" s="456"/>
      <c r="R372" s="456"/>
      <c r="S372" s="456"/>
      <c r="T372" s="456"/>
      <c r="U372" s="456"/>
      <c r="V372" s="456"/>
      <c r="W372" s="456"/>
      <c r="X372" s="456"/>
      <c r="Y372" s="456"/>
      <c r="Z372" s="456"/>
    </row>
    <row r="373" ht="12.75" customHeight="1">
      <c r="A373" s="456"/>
      <c r="B373" s="456"/>
      <c r="C373" s="456"/>
      <c r="D373" s="456"/>
      <c r="E373" s="456"/>
      <c r="F373" s="456"/>
      <c r="G373" s="12"/>
      <c r="H373" s="456"/>
      <c r="I373" s="456"/>
      <c r="J373" s="456"/>
      <c r="K373" s="456"/>
      <c r="L373" s="456"/>
      <c r="M373" s="456"/>
      <c r="N373" s="456"/>
      <c r="O373" s="456"/>
      <c r="P373" s="456"/>
      <c r="Q373" s="456"/>
      <c r="R373" s="456"/>
      <c r="S373" s="456"/>
      <c r="T373" s="456"/>
      <c r="U373" s="456"/>
      <c r="V373" s="456"/>
      <c r="W373" s="456"/>
      <c r="X373" s="456"/>
      <c r="Y373" s="456"/>
      <c r="Z373" s="456"/>
    </row>
    <row r="374" ht="12.75" customHeight="1">
      <c r="A374" s="456"/>
      <c r="B374" s="456"/>
      <c r="C374" s="456"/>
      <c r="D374" s="456"/>
      <c r="E374" s="456"/>
      <c r="F374" s="456"/>
      <c r="G374" s="12"/>
      <c r="H374" s="456"/>
      <c r="I374" s="456"/>
      <c r="J374" s="456"/>
      <c r="K374" s="456"/>
      <c r="L374" s="456"/>
      <c r="M374" s="456"/>
      <c r="N374" s="456"/>
      <c r="O374" s="456"/>
      <c r="P374" s="456"/>
      <c r="Q374" s="456"/>
      <c r="R374" s="456"/>
      <c r="S374" s="456"/>
      <c r="T374" s="456"/>
      <c r="U374" s="456"/>
      <c r="V374" s="456"/>
      <c r="W374" s="456"/>
      <c r="X374" s="456"/>
      <c r="Y374" s="456"/>
      <c r="Z374" s="456"/>
    </row>
    <row r="375" ht="12.75" customHeight="1">
      <c r="A375" s="456"/>
      <c r="B375" s="456"/>
      <c r="C375" s="456"/>
      <c r="D375" s="456"/>
      <c r="E375" s="456"/>
      <c r="F375" s="456"/>
      <c r="G375" s="12"/>
      <c r="H375" s="456"/>
      <c r="I375" s="456"/>
      <c r="J375" s="456"/>
      <c r="K375" s="456"/>
      <c r="L375" s="456"/>
      <c r="M375" s="456"/>
      <c r="N375" s="456"/>
      <c r="O375" s="456"/>
      <c r="P375" s="456"/>
      <c r="Q375" s="456"/>
      <c r="R375" s="456"/>
      <c r="S375" s="456"/>
      <c r="T375" s="456"/>
      <c r="U375" s="456"/>
      <c r="V375" s="456"/>
      <c r="W375" s="456"/>
      <c r="X375" s="456"/>
      <c r="Y375" s="456"/>
      <c r="Z375" s="456"/>
    </row>
    <row r="376" ht="12.75" customHeight="1">
      <c r="A376" s="456"/>
      <c r="B376" s="456"/>
      <c r="C376" s="456"/>
      <c r="D376" s="456"/>
      <c r="E376" s="456"/>
      <c r="F376" s="456"/>
      <c r="G376" s="12"/>
      <c r="H376" s="456"/>
      <c r="I376" s="456"/>
      <c r="J376" s="456"/>
      <c r="K376" s="456"/>
      <c r="L376" s="456"/>
      <c r="M376" s="456"/>
      <c r="N376" s="456"/>
      <c r="O376" s="456"/>
      <c r="P376" s="456"/>
      <c r="Q376" s="456"/>
      <c r="R376" s="456"/>
      <c r="S376" s="456"/>
      <c r="T376" s="456"/>
      <c r="U376" s="456"/>
      <c r="V376" s="456"/>
      <c r="W376" s="456"/>
      <c r="X376" s="456"/>
      <c r="Y376" s="456"/>
      <c r="Z376" s="456"/>
    </row>
    <row r="377" ht="12.75" customHeight="1">
      <c r="A377" s="456"/>
      <c r="B377" s="456"/>
      <c r="C377" s="456"/>
      <c r="D377" s="456"/>
      <c r="E377" s="456"/>
      <c r="F377" s="456"/>
      <c r="G377" s="12"/>
      <c r="H377" s="456"/>
      <c r="I377" s="456"/>
      <c r="J377" s="456"/>
      <c r="K377" s="456"/>
      <c r="L377" s="456"/>
      <c r="M377" s="456"/>
      <c r="N377" s="456"/>
      <c r="O377" s="456"/>
      <c r="P377" s="456"/>
      <c r="Q377" s="456"/>
      <c r="R377" s="456"/>
      <c r="S377" s="456"/>
      <c r="T377" s="456"/>
      <c r="U377" s="456"/>
      <c r="V377" s="456"/>
      <c r="W377" s="456"/>
      <c r="X377" s="456"/>
      <c r="Y377" s="456"/>
      <c r="Z377" s="456"/>
    </row>
    <row r="378" ht="12.75" customHeight="1">
      <c r="A378" s="456"/>
      <c r="B378" s="456"/>
      <c r="C378" s="456"/>
      <c r="D378" s="456"/>
      <c r="E378" s="456"/>
      <c r="F378" s="456"/>
      <c r="G378" s="12"/>
      <c r="H378" s="456"/>
      <c r="I378" s="456"/>
      <c r="J378" s="456"/>
      <c r="K378" s="456"/>
      <c r="L378" s="456"/>
      <c r="M378" s="456"/>
      <c r="N378" s="456"/>
      <c r="O378" s="456"/>
      <c r="P378" s="456"/>
      <c r="Q378" s="456"/>
      <c r="R378" s="456"/>
      <c r="S378" s="456"/>
      <c r="T378" s="456"/>
      <c r="U378" s="456"/>
      <c r="V378" s="456"/>
      <c r="W378" s="456"/>
      <c r="X378" s="456"/>
      <c r="Y378" s="456"/>
      <c r="Z378" s="456"/>
    </row>
    <row r="379" ht="12.75" customHeight="1">
      <c r="A379" s="456"/>
      <c r="B379" s="456"/>
      <c r="C379" s="456"/>
      <c r="D379" s="456"/>
      <c r="E379" s="456"/>
      <c r="F379" s="456"/>
      <c r="G379" s="12"/>
      <c r="H379" s="456"/>
      <c r="I379" s="456"/>
      <c r="J379" s="456"/>
      <c r="K379" s="456"/>
      <c r="L379" s="456"/>
      <c r="M379" s="456"/>
      <c r="N379" s="456"/>
      <c r="O379" s="456"/>
      <c r="P379" s="456"/>
      <c r="Q379" s="456"/>
      <c r="R379" s="456"/>
      <c r="S379" s="456"/>
      <c r="T379" s="456"/>
      <c r="U379" s="456"/>
      <c r="V379" s="456"/>
      <c r="W379" s="456"/>
      <c r="X379" s="456"/>
      <c r="Y379" s="456"/>
      <c r="Z379" s="456"/>
    </row>
    <row r="380" ht="12.75" customHeight="1">
      <c r="A380" s="456"/>
      <c r="B380" s="456"/>
      <c r="C380" s="456"/>
      <c r="D380" s="456"/>
      <c r="E380" s="456"/>
      <c r="F380" s="456"/>
      <c r="G380" s="12"/>
      <c r="H380" s="456"/>
      <c r="I380" s="456"/>
      <c r="J380" s="456"/>
      <c r="K380" s="456"/>
      <c r="L380" s="456"/>
      <c r="M380" s="456"/>
      <c r="N380" s="456"/>
      <c r="O380" s="456"/>
      <c r="P380" s="456"/>
      <c r="Q380" s="456"/>
      <c r="R380" s="456"/>
      <c r="S380" s="456"/>
      <c r="T380" s="456"/>
      <c r="U380" s="456"/>
      <c r="V380" s="456"/>
      <c r="W380" s="456"/>
      <c r="X380" s="456"/>
      <c r="Y380" s="456"/>
      <c r="Z380" s="456"/>
    </row>
    <row r="381" ht="12.75" customHeight="1">
      <c r="A381" s="456"/>
      <c r="B381" s="456"/>
      <c r="C381" s="456"/>
      <c r="D381" s="456"/>
      <c r="E381" s="456"/>
      <c r="F381" s="456"/>
      <c r="G381" s="12"/>
      <c r="H381" s="456"/>
      <c r="I381" s="456"/>
      <c r="J381" s="456"/>
      <c r="K381" s="456"/>
      <c r="L381" s="456"/>
      <c r="M381" s="456"/>
      <c r="N381" s="456"/>
      <c r="O381" s="456"/>
      <c r="P381" s="456"/>
      <c r="Q381" s="456"/>
      <c r="R381" s="456"/>
      <c r="S381" s="456"/>
      <c r="T381" s="456"/>
      <c r="U381" s="456"/>
      <c r="V381" s="456"/>
      <c r="W381" s="456"/>
      <c r="X381" s="456"/>
      <c r="Y381" s="456"/>
      <c r="Z381" s="456"/>
    </row>
    <row r="382" ht="12.75" customHeight="1">
      <c r="A382" s="456"/>
      <c r="B382" s="456"/>
      <c r="C382" s="456"/>
      <c r="D382" s="456"/>
      <c r="E382" s="456"/>
      <c r="F382" s="456"/>
      <c r="G382" s="12"/>
      <c r="H382" s="456"/>
      <c r="I382" s="456"/>
      <c r="J382" s="456"/>
      <c r="K382" s="456"/>
      <c r="L382" s="456"/>
      <c r="M382" s="456"/>
      <c r="N382" s="456"/>
      <c r="O382" s="456"/>
      <c r="P382" s="456"/>
      <c r="Q382" s="456"/>
      <c r="R382" s="456"/>
      <c r="S382" s="456"/>
      <c r="T382" s="456"/>
      <c r="U382" s="456"/>
      <c r="V382" s="456"/>
      <c r="W382" s="456"/>
      <c r="X382" s="456"/>
      <c r="Y382" s="456"/>
      <c r="Z382" s="456"/>
    </row>
    <row r="383" ht="12.75" customHeight="1">
      <c r="A383" s="456"/>
      <c r="B383" s="456"/>
      <c r="C383" s="456"/>
      <c r="D383" s="456"/>
      <c r="E383" s="456"/>
      <c r="F383" s="456"/>
      <c r="G383" s="12"/>
      <c r="H383" s="456"/>
      <c r="I383" s="456"/>
      <c r="J383" s="456"/>
      <c r="K383" s="456"/>
      <c r="L383" s="456"/>
      <c r="M383" s="456"/>
      <c r="N383" s="456"/>
      <c r="O383" s="456"/>
      <c r="P383" s="456"/>
      <c r="Q383" s="456"/>
      <c r="R383" s="456"/>
      <c r="S383" s="456"/>
      <c r="T383" s="456"/>
      <c r="U383" s="456"/>
      <c r="V383" s="456"/>
      <c r="W383" s="456"/>
      <c r="X383" s="456"/>
      <c r="Y383" s="456"/>
      <c r="Z383" s="456"/>
    </row>
    <row r="384" ht="12.75" customHeight="1">
      <c r="A384" s="456"/>
      <c r="B384" s="456"/>
      <c r="C384" s="456"/>
      <c r="D384" s="456"/>
      <c r="E384" s="456"/>
      <c r="F384" s="456"/>
      <c r="G384" s="12"/>
      <c r="H384" s="456"/>
      <c r="I384" s="456"/>
      <c r="J384" s="456"/>
      <c r="K384" s="456"/>
      <c r="L384" s="456"/>
      <c r="M384" s="456"/>
      <c r="N384" s="456"/>
      <c r="O384" s="456"/>
      <c r="P384" s="456"/>
      <c r="Q384" s="456"/>
      <c r="R384" s="456"/>
      <c r="S384" s="456"/>
      <c r="T384" s="456"/>
      <c r="U384" s="456"/>
      <c r="V384" s="456"/>
      <c r="W384" s="456"/>
      <c r="X384" s="456"/>
      <c r="Y384" s="456"/>
      <c r="Z384" s="456"/>
    </row>
    <row r="385" ht="12.75" customHeight="1">
      <c r="A385" s="456"/>
      <c r="B385" s="456"/>
      <c r="C385" s="456"/>
      <c r="D385" s="456"/>
      <c r="E385" s="456"/>
      <c r="F385" s="456"/>
      <c r="G385" s="12"/>
      <c r="H385" s="456"/>
      <c r="I385" s="456"/>
      <c r="J385" s="456"/>
      <c r="K385" s="456"/>
      <c r="L385" s="456"/>
      <c r="M385" s="456"/>
      <c r="N385" s="456"/>
      <c r="O385" s="456"/>
      <c r="P385" s="456"/>
      <c r="Q385" s="456"/>
      <c r="R385" s="456"/>
      <c r="S385" s="456"/>
      <c r="T385" s="456"/>
      <c r="U385" s="456"/>
      <c r="V385" s="456"/>
      <c r="W385" s="456"/>
      <c r="X385" s="456"/>
      <c r="Y385" s="456"/>
      <c r="Z385" s="456"/>
    </row>
    <row r="386" ht="12.75" customHeight="1">
      <c r="A386" s="456"/>
      <c r="B386" s="456"/>
      <c r="C386" s="456"/>
      <c r="D386" s="456"/>
      <c r="E386" s="456"/>
      <c r="F386" s="456"/>
      <c r="G386" s="12"/>
      <c r="H386" s="456"/>
      <c r="I386" s="456"/>
      <c r="J386" s="456"/>
      <c r="K386" s="456"/>
      <c r="L386" s="456"/>
      <c r="M386" s="456"/>
      <c r="N386" s="456"/>
      <c r="O386" s="456"/>
      <c r="P386" s="456"/>
      <c r="Q386" s="456"/>
      <c r="R386" s="456"/>
      <c r="S386" s="456"/>
      <c r="T386" s="456"/>
      <c r="U386" s="456"/>
      <c r="V386" s="456"/>
      <c r="W386" s="456"/>
      <c r="X386" s="456"/>
      <c r="Y386" s="456"/>
      <c r="Z386" s="456"/>
    </row>
    <row r="387" ht="12.75" customHeight="1">
      <c r="A387" s="456"/>
      <c r="B387" s="456"/>
      <c r="C387" s="456"/>
      <c r="D387" s="456"/>
      <c r="E387" s="456"/>
      <c r="F387" s="456"/>
      <c r="G387" s="12"/>
      <c r="H387" s="456"/>
      <c r="I387" s="456"/>
      <c r="J387" s="456"/>
      <c r="K387" s="456"/>
      <c r="L387" s="456"/>
      <c r="M387" s="456"/>
      <c r="N387" s="456"/>
      <c r="O387" s="456"/>
      <c r="P387" s="456"/>
      <c r="Q387" s="456"/>
      <c r="R387" s="456"/>
      <c r="S387" s="456"/>
      <c r="T387" s="456"/>
      <c r="U387" s="456"/>
      <c r="V387" s="456"/>
      <c r="W387" s="456"/>
      <c r="X387" s="456"/>
      <c r="Y387" s="456"/>
      <c r="Z387" s="456"/>
    </row>
    <row r="388" ht="12.75" customHeight="1">
      <c r="A388" s="456"/>
      <c r="B388" s="456"/>
      <c r="C388" s="456"/>
      <c r="D388" s="456"/>
      <c r="E388" s="456"/>
      <c r="F388" s="456"/>
      <c r="G388" s="12"/>
      <c r="H388" s="456"/>
      <c r="I388" s="456"/>
      <c r="J388" s="456"/>
      <c r="K388" s="456"/>
      <c r="L388" s="456"/>
      <c r="M388" s="456"/>
      <c r="N388" s="456"/>
      <c r="O388" s="456"/>
      <c r="P388" s="456"/>
      <c r="Q388" s="456"/>
      <c r="R388" s="456"/>
      <c r="S388" s="456"/>
      <c r="T388" s="456"/>
      <c r="U388" s="456"/>
      <c r="V388" s="456"/>
      <c r="W388" s="456"/>
      <c r="X388" s="456"/>
      <c r="Y388" s="456"/>
      <c r="Z388" s="456"/>
    </row>
    <row r="389" ht="12.75" customHeight="1">
      <c r="A389" s="456"/>
      <c r="B389" s="456"/>
      <c r="C389" s="456"/>
      <c r="D389" s="456"/>
      <c r="E389" s="456"/>
      <c r="F389" s="456"/>
      <c r="G389" s="12"/>
      <c r="H389" s="456"/>
      <c r="I389" s="456"/>
      <c r="J389" s="456"/>
      <c r="K389" s="456"/>
      <c r="L389" s="456"/>
      <c r="M389" s="456"/>
      <c r="N389" s="456"/>
      <c r="O389" s="456"/>
      <c r="P389" s="456"/>
      <c r="Q389" s="456"/>
      <c r="R389" s="456"/>
      <c r="S389" s="456"/>
      <c r="T389" s="456"/>
      <c r="U389" s="456"/>
      <c r="V389" s="456"/>
      <c r="W389" s="456"/>
      <c r="X389" s="456"/>
      <c r="Y389" s="456"/>
      <c r="Z389" s="456"/>
    </row>
    <row r="390" ht="12.75" customHeight="1">
      <c r="A390" s="456"/>
      <c r="B390" s="456"/>
      <c r="C390" s="456"/>
      <c r="D390" s="456"/>
      <c r="E390" s="456"/>
      <c r="F390" s="456"/>
      <c r="G390" s="12"/>
      <c r="H390" s="456"/>
      <c r="I390" s="456"/>
      <c r="J390" s="456"/>
      <c r="K390" s="456"/>
      <c r="L390" s="456"/>
      <c r="M390" s="456"/>
      <c r="N390" s="456"/>
      <c r="O390" s="456"/>
      <c r="P390" s="456"/>
      <c r="Q390" s="456"/>
      <c r="R390" s="456"/>
      <c r="S390" s="456"/>
      <c r="T390" s="456"/>
      <c r="U390" s="456"/>
      <c r="V390" s="456"/>
      <c r="W390" s="456"/>
      <c r="X390" s="456"/>
      <c r="Y390" s="456"/>
      <c r="Z390" s="456"/>
    </row>
    <row r="391" ht="12.75" customHeight="1">
      <c r="A391" s="456"/>
      <c r="B391" s="456"/>
      <c r="C391" s="456"/>
      <c r="D391" s="456"/>
      <c r="E391" s="456"/>
      <c r="F391" s="456"/>
      <c r="G391" s="12"/>
      <c r="H391" s="456"/>
      <c r="I391" s="456"/>
      <c r="J391" s="456"/>
      <c r="K391" s="456"/>
      <c r="L391" s="456"/>
      <c r="M391" s="456"/>
      <c r="N391" s="456"/>
      <c r="O391" s="456"/>
      <c r="P391" s="456"/>
      <c r="Q391" s="456"/>
      <c r="R391" s="456"/>
      <c r="S391" s="456"/>
      <c r="T391" s="456"/>
      <c r="U391" s="456"/>
      <c r="V391" s="456"/>
      <c r="W391" s="456"/>
      <c r="X391" s="456"/>
      <c r="Y391" s="456"/>
      <c r="Z391" s="456"/>
    </row>
    <row r="392" ht="12.75" customHeight="1">
      <c r="A392" s="456"/>
      <c r="B392" s="456"/>
      <c r="C392" s="456"/>
      <c r="D392" s="456"/>
      <c r="E392" s="456"/>
      <c r="F392" s="456"/>
      <c r="G392" s="12"/>
      <c r="H392" s="456"/>
      <c r="I392" s="456"/>
      <c r="J392" s="456"/>
      <c r="K392" s="456"/>
      <c r="L392" s="456"/>
      <c r="M392" s="456"/>
      <c r="N392" s="456"/>
      <c r="O392" s="456"/>
      <c r="P392" s="456"/>
      <c r="Q392" s="456"/>
      <c r="R392" s="456"/>
      <c r="S392" s="456"/>
      <c r="T392" s="456"/>
      <c r="U392" s="456"/>
      <c r="V392" s="456"/>
      <c r="W392" s="456"/>
      <c r="X392" s="456"/>
      <c r="Y392" s="456"/>
      <c r="Z392" s="456"/>
    </row>
    <row r="393" ht="12.75" customHeight="1">
      <c r="A393" s="456"/>
      <c r="B393" s="456"/>
      <c r="C393" s="456"/>
      <c r="D393" s="456"/>
      <c r="E393" s="456"/>
      <c r="F393" s="456"/>
      <c r="G393" s="12"/>
      <c r="H393" s="456"/>
      <c r="I393" s="456"/>
      <c r="J393" s="456"/>
      <c r="K393" s="456"/>
      <c r="L393" s="456"/>
      <c r="M393" s="456"/>
      <c r="N393" s="456"/>
      <c r="O393" s="456"/>
      <c r="P393" s="456"/>
      <c r="Q393" s="456"/>
      <c r="R393" s="456"/>
      <c r="S393" s="456"/>
      <c r="T393" s="456"/>
      <c r="U393" s="456"/>
      <c r="V393" s="456"/>
      <c r="W393" s="456"/>
      <c r="X393" s="456"/>
      <c r="Y393" s="456"/>
      <c r="Z393" s="456"/>
    </row>
    <row r="394" ht="12.75" customHeight="1">
      <c r="A394" s="456"/>
      <c r="B394" s="456"/>
      <c r="C394" s="456"/>
      <c r="D394" s="456"/>
      <c r="E394" s="456"/>
      <c r="F394" s="456"/>
      <c r="G394" s="12"/>
      <c r="H394" s="456"/>
      <c r="I394" s="456"/>
      <c r="J394" s="456"/>
      <c r="K394" s="456"/>
      <c r="L394" s="456"/>
      <c r="M394" s="456"/>
      <c r="N394" s="456"/>
      <c r="O394" s="456"/>
      <c r="P394" s="456"/>
      <c r="Q394" s="456"/>
      <c r="R394" s="456"/>
      <c r="S394" s="456"/>
      <c r="T394" s="456"/>
      <c r="U394" s="456"/>
      <c r="V394" s="456"/>
      <c r="W394" s="456"/>
      <c r="X394" s="456"/>
      <c r="Y394" s="456"/>
      <c r="Z394" s="456"/>
    </row>
    <row r="395" ht="12.75" customHeight="1">
      <c r="A395" s="456"/>
      <c r="B395" s="456"/>
      <c r="C395" s="456"/>
      <c r="D395" s="456"/>
      <c r="E395" s="456"/>
      <c r="F395" s="456"/>
      <c r="G395" s="12"/>
      <c r="H395" s="456"/>
      <c r="I395" s="456"/>
      <c r="J395" s="456"/>
      <c r="K395" s="456"/>
      <c r="L395" s="456"/>
      <c r="M395" s="456"/>
      <c r="N395" s="456"/>
      <c r="O395" s="456"/>
      <c r="P395" s="456"/>
      <c r="Q395" s="456"/>
      <c r="R395" s="456"/>
      <c r="S395" s="456"/>
      <c r="T395" s="456"/>
      <c r="U395" s="456"/>
      <c r="V395" s="456"/>
      <c r="W395" s="456"/>
      <c r="X395" s="456"/>
      <c r="Y395" s="456"/>
      <c r="Z395" s="456"/>
    </row>
    <row r="396" ht="12.75" customHeight="1">
      <c r="A396" s="456"/>
      <c r="B396" s="456"/>
      <c r="C396" s="456"/>
      <c r="D396" s="456"/>
      <c r="E396" s="456"/>
      <c r="F396" s="456"/>
      <c r="G396" s="12"/>
      <c r="H396" s="456"/>
      <c r="I396" s="456"/>
      <c r="J396" s="456"/>
      <c r="K396" s="456"/>
      <c r="L396" s="456"/>
      <c r="M396" s="456"/>
      <c r="N396" s="456"/>
      <c r="O396" s="456"/>
      <c r="P396" s="456"/>
      <c r="Q396" s="456"/>
      <c r="R396" s="456"/>
      <c r="S396" s="456"/>
      <c r="T396" s="456"/>
      <c r="U396" s="456"/>
      <c r="V396" s="456"/>
      <c r="W396" s="456"/>
      <c r="X396" s="456"/>
      <c r="Y396" s="456"/>
      <c r="Z396" s="456"/>
    </row>
    <row r="397" ht="12.75" customHeight="1">
      <c r="A397" s="456"/>
      <c r="B397" s="456"/>
      <c r="C397" s="456"/>
      <c r="D397" s="456"/>
      <c r="E397" s="456"/>
      <c r="F397" s="456"/>
      <c r="G397" s="12"/>
      <c r="H397" s="456"/>
      <c r="I397" s="456"/>
      <c r="J397" s="456"/>
      <c r="K397" s="456"/>
      <c r="L397" s="456"/>
      <c r="M397" s="456"/>
      <c r="N397" s="456"/>
      <c r="O397" s="456"/>
      <c r="P397" s="456"/>
      <c r="Q397" s="456"/>
      <c r="R397" s="456"/>
      <c r="S397" s="456"/>
      <c r="T397" s="456"/>
      <c r="U397" s="456"/>
      <c r="V397" s="456"/>
      <c r="W397" s="456"/>
      <c r="X397" s="456"/>
      <c r="Y397" s="456"/>
      <c r="Z397" s="456"/>
    </row>
    <row r="398" ht="12.75" customHeight="1">
      <c r="A398" s="456"/>
      <c r="B398" s="456"/>
      <c r="C398" s="456"/>
      <c r="D398" s="456"/>
      <c r="E398" s="456"/>
      <c r="F398" s="456"/>
      <c r="G398" s="12"/>
      <c r="H398" s="456"/>
      <c r="I398" s="456"/>
      <c r="J398" s="456"/>
      <c r="K398" s="456"/>
      <c r="L398" s="456"/>
      <c r="M398" s="456"/>
      <c r="N398" s="456"/>
      <c r="O398" s="456"/>
      <c r="P398" s="456"/>
      <c r="Q398" s="456"/>
      <c r="R398" s="456"/>
      <c r="S398" s="456"/>
      <c r="T398" s="456"/>
      <c r="U398" s="456"/>
      <c r="V398" s="456"/>
      <c r="W398" s="456"/>
      <c r="X398" s="456"/>
      <c r="Y398" s="456"/>
      <c r="Z398" s="456"/>
    </row>
    <row r="399" ht="12.75" customHeight="1">
      <c r="A399" s="456"/>
      <c r="B399" s="456"/>
      <c r="C399" s="456"/>
      <c r="D399" s="456"/>
      <c r="E399" s="456"/>
      <c r="F399" s="456"/>
      <c r="G399" s="12"/>
      <c r="H399" s="456"/>
      <c r="I399" s="456"/>
      <c r="J399" s="456"/>
      <c r="K399" s="456"/>
      <c r="L399" s="456"/>
      <c r="M399" s="456"/>
      <c r="N399" s="456"/>
      <c r="O399" s="456"/>
      <c r="P399" s="456"/>
      <c r="Q399" s="456"/>
      <c r="R399" s="456"/>
      <c r="S399" s="456"/>
      <c r="T399" s="456"/>
      <c r="U399" s="456"/>
      <c r="V399" s="456"/>
      <c r="W399" s="456"/>
      <c r="X399" s="456"/>
      <c r="Y399" s="456"/>
      <c r="Z399" s="456"/>
    </row>
    <row r="400" ht="12.75" customHeight="1">
      <c r="A400" s="456"/>
      <c r="B400" s="456"/>
      <c r="C400" s="456"/>
      <c r="D400" s="456"/>
      <c r="E400" s="456"/>
      <c r="F400" s="456"/>
      <c r="G400" s="12"/>
      <c r="H400" s="456"/>
      <c r="I400" s="456"/>
      <c r="J400" s="456"/>
      <c r="K400" s="456"/>
      <c r="L400" s="456"/>
      <c r="M400" s="456"/>
      <c r="N400" s="456"/>
      <c r="O400" s="456"/>
      <c r="P400" s="456"/>
      <c r="Q400" s="456"/>
      <c r="R400" s="456"/>
      <c r="S400" s="456"/>
      <c r="T400" s="456"/>
      <c r="U400" s="456"/>
      <c r="V400" s="456"/>
      <c r="W400" s="456"/>
      <c r="X400" s="456"/>
      <c r="Y400" s="456"/>
      <c r="Z400" s="456"/>
    </row>
    <row r="401" ht="12.75" customHeight="1">
      <c r="A401" s="456"/>
      <c r="B401" s="456"/>
      <c r="C401" s="456"/>
      <c r="D401" s="456"/>
      <c r="E401" s="456"/>
      <c r="F401" s="456"/>
      <c r="G401" s="12"/>
      <c r="H401" s="456"/>
      <c r="I401" s="456"/>
      <c r="J401" s="456"/>
      <c r="K401" s="456"/>
      <c r="L401" s="456"/>
      <c r="M401" s="456"/>
      <c r="N401" s="456"/>
      <c r="O401" s="456"/>
      <c r="P401" s="456"/>
      <c r="Q401" s="456"/>
      <c r="R401" s="456"/>
      <c r="S401" s="456"/>
      <c r="T401" s="456"/>
      <c r="U401" s="456"/>
      <c r="V401" s="456"/>
      <c r="W401" s="456"/>
      <c r="X401" s="456"/>
      <c r="Y401" s="456"/>
      <c r="Z401" s="456"/>
    </row>
    <row r="402" ht="12.75" customHeight="1">
      <c r="A402" s="456"/>
      <c r="B402" s="456"/>
      <c r="C402" s="456"/>
      <c r="D402" s="456"/>
      <c r="E402" s="456"/>
      <c r="F402" s="456"/>
      <c r="G402" s="12"/>
      <c r="H402" s="456"/>
      <c r="I402" s="456"/>
      <c r="J402" s="456"/>
      <c r="K402" s="456"/>
      <c r="L402" s="456"/>
      <c r="M402" s="456"/>
      <c r="N402" s="456"/>
      <c r="O402" s="456"/>
      <c r="P402" s="456"/>
      <c r="Q402" s="456"/>
      <c r="R402" s="456"/>
      <c r="S402" s="456"/>
      <c r="T402" s="456"/>
      <c r="U402" s="456"/>
      <c r="V402" s="456"/>
      <c r="W402" s="456"/>
      <c r="X402" s="456"/>
      <c r="Y402" s="456"/>
      <c r="Z402" s="456"/>
    </row>
    <row r="403" ht="12.75" customHeight="1">
      <c r="A403" s="456"/>
      <c r="B403" s="456"/>
      <c r="C403" s="456"/>
      <c r="D403" s="456"/>
      <c r="E403" s="456"/>
      <c r="F403" s="456"/>
      <c r="G403" s="12"/>
      <c r="H403" s="456"/>
      <c r="I403" s="456"/>
      <c r="J403" s="456"/>
      <c r="K403" s="456"/>
      <c r="L403" s="456"/>
      <c r="M403" s="456"/>
      <c r="N403" s="456"/>
      <c r="O403" s="456"/>
      <c r="P403" s="456"/>
      <c r="Q403" s="456"/>
      <c r="R403" s="456"/>
      <c r="S403" s="456"/>
      <c r="T403" s="456"/>
      <c r="U403" s="456"/>
      <c r="V403" s="456"/>
      <c r="W403" s="456"/>
      <c r="X403" s="456"/>
      <c r="Y403" s="456"/>
      <c r="Z403" s="456"/>
    </row>
    <row r="404" ht="12.75" customHeight="1">
      <c r="A404" s="456"/>
      <c r="B404" s="456"/>
      <c r="C404" s="456"/>
      <c r="D404" s="456"/>
      <c r="E404" s="456"/>
      <c r="F404" s="456"/>
      <c r="G404" s="12"/>
      <c r="H404" s="456"/>
      <c r="I404" s="456"/>
      <c r="J404" s="456"/>
      <c r="K404" s="456"/>
      <c r="L404" s="456"/>
      <c r="M404" s="456"/>
      <c r="N404" s="456"/>
      <c r="O404" s="456"/>
      <c r="P404" s="456"/>
      <c r="Q404" s="456"/>
      <c r="R404" s="456"/>
      <c r="S404" s="456"/>
      <c r="T404" s="456"/>
      <c r="U404" s="456"/>
      <c r="V404" s="456"/>
      <c r="W404" s="456"/>
      <c r="X404" s="456"/>
      <c r="Y404" s="456"/>
      <c r="Z404" s="456"/>
    </row>
    <row r="405" ht="12.75" customHeight="1">
      <c r="A405" s="456"/>
      <c r="B405" s="456"/>
      <c r="C405" s="456"/>
      <c r="D405" s="456"/>
      <c r="E405" s="456"/>
      <c r="F405" s="456"/>
      <c r="G405" s="12"/>
      <c r="H405" s="456"/>
      <c r="I405" s="456"/>
      <c r="J405" s="456"/>
      <c r="K405" s="456"/>
      <c r="L405" s="456"/>
      <c r="M405" s="456"/>
      <c r="N405" s="456"/>
      <c r="O405" s="456"/>
      <c r="P405" s="456"/>
      <c r="Q405" s="456"/>
      <c r="R405" s="456"/>
      <c r="S405" s="456"/>
      <c r="T405" s="456"/>
      <c r="U405" s="456"/>
      <c r="V405" s="456"/>
      <c r="W405" s="456"/>
      <c r="X405" s="456"/>
      <c r="Y405" s="456"/>
      <c r="Z405" s="456"/>
    </row>
    <row r="406" ht="12.75" customHeight="1">
      <c r="A406" s="456"/>
      <c r="B406" s="456"/>
      <c r="C406" s="456"/>
      <c r="D406" s="456"/>
      <c r="E406" s="456"/>
      <c r="F406" s="456"/>
      <c r="G406" s="12"/>
      <c r="H406" s="456"/>
      <c r="I406" s="456"/>
      <c r="J406" s="456"/>
      <c r="K406" s="456"/>
      <c r="L406" s="456"/>
      <c r="M406" s="456"/>
      <c r="N406" s="456"/>
      <c r="O406" s="456"/>
      <c r="P406" s="456"/>
      <c r="Q406" s="456"/>
      <c r="R406" s="456"/>
      <c r="S406" s="456"/>
      <c r="T406" s="456"/>
      <c r="U406" s="456"/>
      <c r="V406" s="456"/>
      <c r="W406" s="456"/>
      <c r="X406" s="456"/>
      <c r="Y406" s="456"/>
      <c r="Z406" s="456"/>
    </row>
    <row r="407" ht="12.75" customHeight="1">
      <c r="A407" s="456"/>
      <c r="B407" s="456"/>
      <c r="C407" s="456"/>
      <c r="D407" s="456"/>
      <c r="E407" s="456"/>
      <c r="F407" s="456"/>
      <c r="G407" s="12"/>
      <c r="H407" s="456"/>
      <c r="I407" s="456"/>
      <c r="J407" s="456"/>
      <c r="K407" s="456"/>
      <c r="L407" s="456"/>
      <c r="M407" s="456"/>
      <c r="N407" s="456"/>
      <c r="O407" s="456"/>
      <c r="P407" s="456"/>
      <c r="Q407" s="456"/>
      <c r="R407" s="456"/>
      <c r="S407" s="456"/>
      <c r="T407" s="456"/>
      <c r="U407" s="456"/>
      <c r="V407" s="456"/>
      <c r="W407" s="456"/>
      <c r="X407" s="456"/>
      <c r="Y407" s="456"/>
      <c r="Z407" s="456"/>
    </row>
    <row r="408" ht="12.75" customHeight="1">
      <c r="A408" s="456"/>
      <c r="B408" s="456"/>
      <c r="C408" s="456"/>
      <c r="D408" s="456"/>
      <c r="E408" s="456"/>
      <c r="F408" s="456"/>
      <c r="G408" s="12"/>
      <c r="H408" s="456"/>
      <c r="I408" s="456"/>
      <c r="J408" s="456"/>
      <c r="K408" s="456"/>
      <c r="L408" s="456"/>
      <c r="M408" s="456"/>
      <c r="N408" s="456"/>
      <c r="O408" s="456"/>
      <c r="P408" s="456"/>
      <c r="Q408" s="456"/>
      <c r="R408" s="456"/>
      <c r="S408" s="456"/>
      <c r="T408" s="456"/>
      <c r="U408" s="456"/>
      <c r="V408" s="456"/>
      <c r="W408" s="456"/>
      <c r="X408" s="456"/>
      <c r="Y408" s="456"/>
      <c r="Z408" s="456"/>
    </row>
    <row r="409" ht="12.75" customHeight="1">
      <c r="A409" s="456"/>
      <c r="B409" s="456"/>
      <c r="C409" s="456"/>
      <c r="D409" s="456"/>
      <c r="E409" s="456"/>
      <c r="F409" s="456"/>
      <c r="G409" s="12"/>
      <c r="H409" s="456"/>
      <c r="I409" s="456"/>
      <c r="J409" s="456"/>
      <c r="K409" s="456"/>
      <c r="L409" s="456"/>
      <c r="M409" s="456"/>
      <c r="N409" s="456"/>
      <c r="O409" s="456"/>
      <c r="P409" s="456"/>
      <c r="Q409" s="456"/>
      <c r="R409" s="456"/>
      <c r="S409" s="456"/>
      <c r="T409" s="456"/>
      <c r="U409" s="456"/>
      <c r="V409" s="456"/>
      <c r="W409" s="456"/>
      <c r="X409" s="456"/>
      <c r="Y409" s="456"/>
      <c r="Z409" s="456"/>
    </row>
    <row r="410" ht="12.75" customHeight="1">
      <c r="A410" s="456"/>
      <c r="B410" s="456"/>
      <c r="C410" s="456"/>
      <c r="D410" s="456"/>
      <c r="E410" s="456"/>
      <c r="F410" s="456"/>
      <c r="G410" s="12"/>
      <c r="H410" s="456"/>
      <c r="I410" s="456"/>
      <c r="J410" s="456"/>
      <c r="K410" s="456"/>
      <c r="L410" s="456"/>
      <c r="M410" s="456"/>
      <c r="N410" s="456"/>
      <c r="O410" s="456"/>
      <c r="P410" s="456"/>
      <c r="Q410" s="456"/>
      <c r="R410" s="456"/>
      <c r="S410" s="456"/>
      <c r="T410" s="456"/>
      <c r="U410" s="456"/>
      <c r="V410" s="456"/>
      <c r="W410" s="456"/>
      <c r="X410" s="456"/>
      <c r="Y410" s="456"/>
      <c r="Z410" s="456"/>
    </row>
    <row r="411" ht="12.75" customHeight="1">
      <c r="A411" s="456"/>
      <c r="B411" s="456"/>
      <c r="C411" s="456"/>
      <c r="D411" s="456"/>
      <c r="E411" s="456"/>
      <c r="F411" s="456"/>
      <c r="G411" s="12"/>
      <c r="H411" s="456"/>
      <c r="I411" s="456"/>
      <c r="J411" s="456"/>
      <c r="K411" s="456"/>
      <c r="L411" s="456"/>
      <c r="M411" s="456"/>
      <c r="N411" s="456"/>
      <c r="O411" s="456"/>
      <c r="P411" s="456"/>
      <c r="Q411" s="456"/>
      <c r="R411" s="456"/>
      <c r="S411" s="456"/>
      <c r="T411" s="456"/>
      <c r="U411" s="456"/>
      <c r="V411" s="456"/>
      <c r="W411" s="456"/>
      <c r="X411" s="456"/>
      <c r="Y411" s="456"/>
      <c r="Z411" s="456"/>
    </row>
    <row r="412" ht="12.75" customHeight="1">
      <c r="A412" s="456"/>
      <c r="B412" s="456"/>
      <c r="C412" s="456"/>
      <c r="D412" s="456"/>
      <c r="E412" s="456"/>
      <c r="F412" s="456"/>
      <c r="G412" s="12"/>
      <c r="H412" s="456"/>
      <c r="I412" s="456"/>
      <c r="J412" s="456"/>
      <c r="K412" s="456"/>
      <c r="L412" s="456"/>
      <c r="M412" s="456"/>
      <c r="N412" s="456"/>
      <c r="O412" s="456"/>
      <c r="P412" s="456"/>
      <c r="Q412" s="456"/>
      <c r="R412" s="456"/>
      <c r="S412" s="456"/>
      <c r="T412" s="456"/>
      <c r="U412" s="456"/>
      <c r="V412" s="456"/>
      <c r="W412" s="456"/>
      <c r="X412" s="456"/>
      <c r="Y412" s="456"/>
      <c r="Z412" s="456"/>
    </row>
    <row r="413" ht="12.75" customHeight="1">
      <c r="A413" s="456"/>
      <c r="B413" s="456"/>
      <c r="C413" s="456"/>
      <c r="D413" s="456"/>
      <c r="E413" s="456"/>
      <c r="F413" s="456"/>
      <c r="G413" s="12"/>
      <c r="H413" s="456"/>
      <c r="I413" s="456"/>
      <c r="J413" s="456"/>
      <c r="K413" s="456"/>
      <c r="L413" s="456"/>
      <c r="M413" s="456"/>
      <c r="N413" s="456"/>
      <c r="O413" s="456"/>
      <c r="P413" s="456"/>
      <c r="Q413" s="456"/>
      <c r="R413" s="456"/>
      <c r="S413" s="456"/>
      <c r="T413" s="456"/>
      <c r="U413" s="456"/>
      <c r="V413" s="456"/>
      <c r="W413" s="456"/>
      <c r="X413" s="456"/>
      <c r="Y413" s="456"/>
      <c r="Z413" s="456"/>
    </row>
    <row r="414" ht="12.75" customHeight="1">
      <c r="A414" s="456"/>
      <c r="B414" s="456"/>
      <c r="C414" s="456"/>
      <c r="D414" s="456"/>
      <c r="E414" s="456"/>
      <c r="F414" s="456"/>
      <c r="G414" s="12"/>
      <c r="H414" s="456"/>
      <c r="I414" s="456"/>
      <c r="J414" s="456"/>
      <c r="K414" s="456"/>
      <c r="L414" s="456"/>
      <c r="M414" s="456"/>
      <c r="N414" s="456"/>
      <c r="O414" s="456"/>
      <c r="P414" s="456"/>
      <c r="Q414" s="456"/>
      <c r="R414" s="456"/>
      <c r="S414" s="456"/>
      <c r="T414" s="456"/>
      <c r="U414" s="456"/>
      <c r="V414" s="456"/>
      <c r="W414" s="456"/>
      <c r="X414" s="456"/>
      <c r="Y414" s="456"/>
      <c r="Z414" s="456"/>
    </row>
    <row r="415" ht="12.75" customHeight="1">
      <c r="A415" s="456"/>
      <c r="B415" s="456"/>
      <c r="C415" s="456"/>
      <c r="D415" s="456"/>
      <c r="E415" s="456"/>
      <c r="F415" s="456"/>
      <c r="G415" s="12"/>
      <c r="H415" s="456"/>
      <c r="I415" s="456"/>
      <c r="J415" s="456"/>
      <c r="K415" s="456"/>
      <c r="L415" s="456"/>
      <c r="M415" s="456"/>
      <c r="N415" s="456"/>
      <c r="O415" s="456"/>
      <c r="P415" s="456"/>
      <c r="Q415" s="456"/>
      <c r="R415" s="456"/>
      <c r="S415" s="456"/>
      <c r="T415" s="456"/>
      <c r="U415" s="456"/>
      <c r="V415" s="456"/>
      <c r="W415" s="456"/>
      <c r="X415" s="456"/>
      <c r="Y415" s="456"/>
      <c r="Z415" s="456"/>
    </row>
    <row r="416" ht="12.75" customHeight="1">
      <c r="A416" s="456"/>
      <c r="B416" s="456"/>
      <c r="C416" s="456"/>
      <c r="D416" s="456"/>
      <c r="E416" s="456"/>
      <c r="F416" s="456"/>
      <c r="G416" s="12"/>
      <c r="H416" s="456"/>
      <c r="I416" s="456"/>
      <c r="J416" s="456"/>
      <c r="K416" s="456"/>
      <c r="L416" s="456"/>
      <c r="M416" s="456"/>
      <c r="N416" s="456"/>
      <c r="O416" s="456"/>
      <c r="P416" s="456"/>
      <c r="Q416" s="456"/>
      <c r="R416" s="456"/>
      <c r="S416" s="456"/>
      <c r="T416" s="456"/>
      <c r="U416" s="456"/>
      <c r="V416" s="456"/>
      <c r="W416" s="456"/>
      <c r="X416" s="456"/>
      <c r="Y416" s="456"/>
      <c r="Z416" s="456"/>
    </row>
    <row r="417" ht="12.75" customHeight="1">
      <c r="A417" s="456"/>
      <c r="B417" s="456"/>
      <c r="C417" s="456"/>
      <c r="D417" s="456"/>
      <c r="E417" s="456"/>
      <c r="F417" s="456"/>
      <c r="G417" s="12"/>
      <c r="H417" s="456"/>
      <c r="I417" s="456"/>
      <c r="J417" s="456"/>
      <c r="K417" s="456"/>
      <c r="L417" s="456"/>
      <c r="M417" s="456"/>
      <c r="N417" s="456"/>
      <c r="O417" s="456"/>
      <c r="P417" s="456"/>
      <c r="Q417" s="456"/>
      <c r="R417" s="456"/>
      <c r="S417" s="456"/>
      <c r="T417" s="456"/>
      <c r="U417" s="456"/>
      <c r="V417" s="456"/>
      <c r="W417" s="456"/>
      <c r="X417" s="456"/>
      <c r="Y417" s="456"/>
      <c r="Z417" s="456"/>
    </row>
    <row r="418" ht="12.75" customHeight="1">
      <c r="A418" s="456"/>
      <c r="B418" s="456"/>
      <c r="C418" s="456"/>
      <c r="D418" s="456"/>
      <c r="E418" s="456"/>
      <c r="F418" s="456"/>
      <c r="G418" s="12"/>
      <c r="H418" s="456"/>
      <c r="I418" s="456"/>
      <c r="J418" s="456"/>
      <c r="K418" s="456"/>
      <c r="L418" s="456"/>
      <c r="M418" s="456"/>
      <c r="N418" s="456"/>
      <c r="O418" s="456"/>
      <c r="P418" s="456"/>
      <c r="Q418" s="456"/>
      <c r="R418" s="456"/>
      <c r="S418" s="456"/>
      <c r="T418" s="456"/>
      <c r="U418" s="456"/>
      <c r="V418" s="456"/>
      <c r="W418" s="456"/>
      <c r="X418" s="456"/>
      <c r="Y418" s="456"/>
      <c r="Z418" s="456"/>
    </row>
    <row r="419" ht="12.75" customHeight="1">
      <c r="A419" s="456"/>
      <c r="B419" s="456"/>
      <c r="C419" s="456"/>
      <c r="D419" s="456"/>
      <c r="E419" s="456"/>
      <c r="F419" s="456"/>
      <c r="G419" s="12"/>
      <c r="H419" s="456"/>
      <c r="I419" s="456"/>
      <c r="J419" s="456"/>
      <c r="K419" s="456"/>
      <c r="L419" s="456"/>
      <c r="M419" s="456"/>
      <c r="N419" s="456"/>
      <c r="O419" s="456"/>
      <c r="P419" s="456"/>
      <c r="Q419" s="456"/>
      <c r="R419" s="456"/>
      <c r="S419" s="456"/>
      <c r="T419" s="456"/>
      <c r="U419" s="456"/>
      <c r="V419" s="456"/>
      <c r="W419" s="456"/>
      <c r="X419" s="456"/>
      <c r="Y419" s="456"/>
      <c r="Z419" s="456"/>
    </row>
    <row r="420" ht="12.75" customHeight="1">
      <c r="A420" s="456"/>
      <c r="B420" s="456"/>
      <c r="C420" s="456"/>
      <c r="D420" s="456"/>
      <c r="E420" s="456"/>
      <c r="F420" s="456"/>
      <c r="G420" s="12"/>
      <c r="H420" s="456"/>
      <c r="I420" s="456"/>
      <c r="J420" s="456"/>
      <c r="K420" s="456"/>
      <c r="L420" s="456"/>
      <c r="M420" s="456"/>
      <c r="N420" s="456"/>
      <c r="O420" s="456"/>
      <c r="P420" s="456"/>
      <c r="Q420" s="456"/>
      <c r="R420" s="456"/>
      <c r="S420" s="456"/>
      <c r="T420" s="456"/>
      <c r="U420" s="456"/>
      <c r="V420" s="456"/>
      <c r="W420" s="456"/>
      <c r="X420" s="456"/>
      <c r="Y420" s="456"/>
      <c r="Z420" s="456"/>
    </row>
    <row r="421" ht="12.75" customHeight="1">
      <c r="A421" s="456"/>
      <c r="B421" s="456"/>
      <c r="C421" s="456"/>
      <c r="D421" s="456"/>
      <c r="E421" s="456"/>
      <c r="F421" s="456"/>
      <c r="G421" s="12"/>
      <c r="H421" s="456"/>
      <c r="I421" s="456"/>
      <c r="J421" s="456"/>
      <c r="K421" s="456"/>
      <c r="L421" s="456"/>
      <c r="M421" s="456"/>
      <c r="N421" s="456"/>
      <c r="O421" s="456"/>
      <c r="P421" s="456"/>
      <c r="Q421" s="456"/>
      <c r="R421" s="456"/>
      <c r="S421" s="456"/>
      <c r="T421" s="456"/>
      <c r="U421" s="456"/>
      <c r="V421" s="456"/>
      <c r="W421" s="456"/>
      <c r="X421" s="456"/>
      <c r="Y421" s="456"/>
      <c r="Z421" s="456"/>
    </row>
    <row r="422" ht="12.75" customHeight="1">
      <c r="A422" s="456"/>
      <c r="B422" s="456"/>
      <c r="C422" s="456"/>
      <c r="D422" s="456"/>
      <c r="E422" s="456"/>
      <c r="F422" s="456"/>
      <c r="G422" s="12"/>
      <c r="H422" s="456"/>
      <c r="I422" s="456"/>
      <c r="J422" s="456"/>
      <c r="K422" s="456"/>
      <c r="L422" s="456"/>
      <c r="M422" s="456"/>
      <c r="N422" s="456"/>
      <c r="O422" s="456"/>
      <c r="P422" s="456"/>
      <c r="Q422" s="456"/>
      <c r="R422" s="456"/>
      <c r="S422" s="456"/>
      <c r="T422" s="456"/>
      <c r="U422" s="456"/>
      <c r="V422" s="456"/>
      <c r="W422" s="456"/>
      <c r="X422" s="456"/>
      <c r="Y422" s="456"/>
      <c r="Z422" s="456"/>
    </row>
    <row r="423" ht="12.75" customHeight="1">
      <c r="A423" s="456"/>
      <c r="B423" s="456"/>
      <c r="C423" s="456"/>
      <c r="D423" s="456"/>
      <c r="E423" s="456"/>
      <c r="F423" s="456"/>
      <c r="G423" s="12"/>
      <c r="H423" s="456"/>
      <c r="I423" s="456"/>
      <c r="J423" s="456"/>
      <c r="K423" s="456"/>
      <c r="L423" s="456"/>
      <c r="M423" s="456"/>
      <c r="N423" s="456"/>
      <c r="O423" s="456"/>
      <c r="P423" s="456"/>
      <c r="Q423" s="456"/>
      <c r="R423" s="456"/>
      <c r="S423" s="456"/>
      <c r="T423" s="456"/>
      <c r="U423" s="456"/>
      <c r="V423" s="456"/>
      <c r="W423" s="456"/>
      <c r="X423" s="456"/>
      <c r="Y423" s="456"/>
      <c r="Z423" s="456"/>
    </row>
    <row r="424" ht="12.75" customHeight="1">
      <c r="A424" s="456"/>
      <c r="B424" s="456"/>
      <c r="C424" s="456"/>
      <c r="D424" s="456"/>
      <c r="E424" s="456"/>
      <c r="F424" s="456"/>
      <c r="G424" s="12"/>
      <c r="H424" s="456"/>
      <c r="I424" s="456"/>
      <c r="J424" s="456"/>
      <c r="K424" s="456"/>
      <c r="L424" s="456"/>
      <c r="M424" s="456"/>
      <c r="N424" s="456"/>
      <c r="O424" s="456"/>
      <c r="P424" s="456"/>
      <c r="Q424" s="456"/>
      <c r="R424" s="456"/>
      <c r="S424" s="456"/>
      <c r="T424" s="456"/>
      <c r="U424" s="456"/>
      <c r="V424" s="456"/>
      <c r="W424" s="456"/>
      <c r="X424" s="456"/>
      <c r="Y424" s="456"/>
      <c r="Z424" s="456"/>
    </row>
    <row r="425" ht="12.75" customHeight="1">
      <c r="A425" s="456"/>
      <c r="B425" s="456"/>
      <c r="C425" s="456"/>
      <c r="D425" s="456"/>
      <c r="E425" s="456"/>
      <c r="F425" s="456"/>
      <c r="G425" s="12"/>
      <c r="H425" s="456"/>
      <c r="I425" s="456"/>
      <c r="J425" s="456"/>
      <c r="K425" s="456"/>
      <c r="L425" s="456"/>
      <c r="M425" s="456"/>
      <c r="N425" s="456"/>
      <c r="O425" s="456"/>
      <c r="P425" s="456"/>
      <c r="Q425" s="456"/>
      <c r="R425" s="456"/>
      <c r="S425" s="456"/>
      <c r="T425" s="456"/>
      <c r="U425" s="456"/>
      <c r="V425" s="456"/>
      <c r="W425" s="456"/>
      <c r="X425" s="456"/>
      <c r="Y425" s="456"/>
      <c r="Z425" s="456"/>
    </row>
    <row r="426" ht="12.75" customHeight="1">
      <c r="A426" s="456"/>
      <c r="B426" s="456"/>
      <c r="C426" s="456"/>
      <c r="D426" s="456"/>
      <c r="E426" s="456"/>
      <c r="F426" s="456"/>
      <c r="G426" s="12"/>
      <c r="H426" s="456"/>
      <c r="I426" s="456"/>
      <c r="J426" s="456"/>
      <c r="K426" s="456"/>
      <c r="L426" s="456"/>
      <c r="M426" s="456"/>
      <c r="N426" s="456"/>
      <c r="O426" s="456"/>
      <c r="P426" s="456"/>
      <c r="Q426" s="456"/>
      <c r="R426" s="456"/>
      <c r="S426" s="456"/>
      <c r="T426" s="456"/>
      <c r="U426" s="456"/>
      <c r="V426" s="456"/>
      <c r="W426" s="456"/>
      <c r="X426" s="456"/>
      <c r="Y426" s="456"/>
      <c r="Z426" s="456"/>
    </row>
    <row r="427" ht="12.75" customHeight="1">
      <c r="A427" s="456"/>
      <c r="B427" s="456"/>
      <c r="C427" s="456"/>
      <c r="D427" s="456"/>
      <c r="E427" s="456"/>
      <c r="F427" s="456"/>
      <c r="G427" s="12"/>
      <c r="H427" s="456"/>
      <c r="I427" s="456"/>
      <c r="J427" s="456"/>
      <c r="K427" s="456"/>
      <c r="L427" s="456"/>
      <c r="M427" s="456"/>
      <c r="N427" s="456"/>
      <c r="O427" s="456"/>
      <c r="P427" s="456"/>
      <c r="Q427" s="456"/>
      <c r="R427" s="456"/>
      <c r="S427" s="456"/>
      <c r="T427" s="456"/>
      <c r="U427" s="456"/>
      <c r="V427" s="456"/>
      <c r="W427" s="456"/>
      <c r="X427" s="456"/>
      <c r="Y427" s="456"/>
      <c r="Z427" s="456"/>
    </row>
    <row r="428" ht="12.75" customHeight="1">
      <c r="A428" s="456"/>
      <c r="B428" s="456"/>
      <c r="C428" s="456"/>
      <c r="D428" s="456"/>
      <c r="E428" s="456"/>
      <c r="F428" s="456"/>
      <c r="G428" s="12"/>
      <c r="H428" s="456"/>
      <c r="I428" s="456"/>
      <c r="J428" s="456"/>
      <c r="K428" s="456"/>
      <c r="L428" s="456"/>
      <c r="M428" s="456"/>
      <c r="N428" s="456"/>
      <c r="O428" s="456"/>
      <c r="P428" s="456"/>
      <c r="Q428" s="456"/>
      <c r="R428" s="456"/>
      <c r="S428" s="456"/>
      <c r="T428" s="456"/>
      <c r="U428" s="456"/>
      <c r="V428" s="456"/>
      <c r="W428" s="456"/>
      <c r="X428" s="456"/>
      <c r="Y428" s="456"/>
      <c r="Z428" s="456"/>
    </row>
    <row r="429" ht="12.75" customHeight="1">
      <c r="A429" s="456"/>
      <c r="B429" s="456"/>
      <c r="C429" s="456"/>
      <c r="D429" s="456"/>
      <c r="E429" s="456"/>
      <c r="F429" s="456"/>
      <c r="G429" s="12"/>
      <c r="H429" s="456"/>
      <c r="I429" s="456"/>
      <c r="J429" s="456"/>
      <c r="K429" s="456"/>
      <c r="L429" s="456"/>
      <c r="M429" s="456"/>
      <c r="N429" s="456"/>
      <c r="O429" s="456"/>
      <c r="P429" s="456"/>
      <c r="Q429" s="456"/>
      <c r="R429" s="456"/>
      <c r="S429" s="456"/>
      <c r="T429" s="456"/>
      <c r="U429" s="456"/>
      <c r="V429" s="456"/>
      <c r="W429" s="456"/>
      <c r="X429" s="456"/>
      <c r="Y429" s="456"/>
      <c r="Z429" s="456"/>
    </row>
    <row r="430" ht="12.75" customHeight="1">
      <c r="A430" s="456"/>
      <c r="B430" s="456"/>
      <c r="C430" s="456"/>
      <c r="D430" s="456"/>
      <c r="E430" s="456"/>
      <c r="F430" s="456"/>
      <c r="G430" s="12"/>
      <c r="H430" s="456"/>
      <c r="I430" s="456"/>
      <c r="J430" s="456"/>
      <c r="K430" s="456"/>
      <c r="L430" s="456"/>
      <c r="M430" s="456"/>
      <c r="N430" s="456"/>
      <c r="O430" s="456"/>
      <c r="P430" s="456"/>
      <c r="Q430" s="456"/>
      <c r="R430" s="456"/>
      <c r="S430" s="456"/>
      <c r="T430" s="456"/>
      <c r="U430" s="456"/>
      <c r="V430" s="456"/>
      <c r="W430" s="456"/>
      <c r="X430" s="456"/>
      <c r="Y430" s="456"/>
      <c r="Z430" s="456"/>
    </row>
    <row r="431" ht="12.75" customHeight="1">
      <c r="A431" s="456"/>
      <c r="B431" s="456"/>
      <c r="C431" s="456"/>
      <c r="D431" s="456"/>
      <c r="E431" s="456"/>
      <c r="F431" s="456"/>
      <c r="G431" s="12"/>
      <c r="H431" s="456"/>
      <c r="I431" s="456"/>
      <c r="J431" s="456"/>
      <c r="K431" s="456"/>
      <c r="L431" s="456"/>
      <c r="M431" s="456"/>
      <c r="N431" s="456"/>
      <c r="O431" s="456"/>
      <c r="P431" s="456"/>
      <c r="Q431" s="456"/>
      <c r="R431" s="456"/>
      <c r="S431" s="456"/>
      <c r="T431" s="456"/>
      <c r="U431" s="456"/>
      <c r="V431" s="456"/>
      <c r="W431" s="456"/>
      <c r="X431" s="456"/>
      <c r="Y431" s="456"/>
      <c r="Z431" s="456"/>
    </row>
    <row r="432" ht="12.75" customHeight="1">
      <c r="A432" s="456"/>
      <c r="B432" s="456"/>
      <c r="C432" s="456"/>
      <c r="D432" s="456"/>
      <c r="E432" s="456"/>
      <c r="F432" s="456"/>
      <c r="G432" s="12"/>
      <c r="H432" s="456"/>
      <c r="I432" s="456"/>
      <c r="J432" s="456"/>
      <c r="K432" s="456"/>
      <c r="L432" s="456"/>
      <c r="M432" s="456"/>
      <c r="N432" s="456"/>
      <c r="O432" s="456"/>
      <c r="P432" s="456"/>
      <c r="Q432" s="456"/>
      <c r="R432" s="456"/>
      <c r="S432" s="456"/>
      <c r="T432" s="456"/>
      <c r="U432" s="456"/>
      <c r="V432" s="456"/>
      <c r="W432" s="456"/>
      <c r="X432" s="456"/>
      <c r="Y432" s="456"/>
      <c r="Z432" s="456"/>
    </row>
    <row r="433" ht="12.75" customHeight="1">
      <c r="A433" s="456"/>
      <c r="B433" s="456"/>
      <c r="C433" s="456"/>
      <c r="D433" s="456"/>
      <c r="E433" s="456"/>
      <c r="F433" s="456"/>
      <c r="G433" s="12"/>
      <c r="H433" s="456"/>
      <c r="I433" s="456"/>
      <c r="J433" s="456"/>
      <c r="K433" s="456"/>
      <c r="L433" s="456"/>
      <c r="M433" s="456"/>
      <c r="N433" s="456"/>
      <c r="O433" s="456"/>
      <c r="P433" s="456"/>
      <c r="Q433" s="456"/>
      <c r="R433" s="456"/>
      <c r="S433" s="456"/>
      <c r="T433" s="456"/>
      <c r="U433" s="456"/>
      <c r="V433" s="456"/>
      <c r="W433" s="456"/>
      <c r="X433" s="456"/>
      <c r="Y433" s="456"/>
      <c r="Z433" s="456"/>
    </row>
    <row r="434" ht="12.75" customHeight="1">
      <c r="A434" s="456"/>
      <c r="B434" s="456"/>
      <c r="C434" s="456"/>
      <c r="D434" s="456"/>
      <c r="E434" s="456"/>
      <c r="F434" s="456"/>
      <c r="G434" s="12"/>
      <c r="H434" s="456"/>
      <c r="I434" s="456"/>
      <c r="J434" s="456"/>
      <c r="K434" s="456"/>
      <c r="L434" s="456"/>
      <c r="M434" s="456"/>
      <c r="N434" s="456"/>
      <c r="O434" s="456"/>
      <c r="P434" s="456"/>
      <c r="Q434" s="456"/>
      <c r="R434" s="456"/>
      <c r="S434" s="456"/>
      <c r="T434" s="456"/>
      <c r="U434" s="456"/>
      <c r="V434" s="456"/>
      <c r="W434" s="456"/>
      <c r="X434" s="456"/>
      <c r="Y434" s="456"/>
      <c r="Z434" s="456"/>
    </row>
    <row r="435" ht="12.75" customHeight="1">
      <c r="A435" s="456"/>
      <c r="B435" s="456"/>
      <c r="C435" s="456"/>
      <c r="D435" s="456"/>
      <c r="E435" s="456"/>
      <c r="F435" s="456"/>
      <c r="G435" s="12"/>
      <c r="H435" s="456"/>
      <c r="I435" s="456"/>
      <c r="J435" s="456"/>
      <c r="K435" s="456"/>
      <c r="L435" s="456"/>
      <c r="M435" s="456"/>
      <c r="N435" s="456"/>
      <c r="O435" s="456"/>
      <c r="P435" s="456"/>
      <c r="Q435" s="456"/>
      <c r="R435" s="456"/>
      <c r="S435" s="456"/>
      <c r="T435" s="456"/>
      <c r="U435" s="456"/>
      <c r="V435" s="456"/>
      <c r="W435" s="456"/>
      <c r="X435" s="456"/>
      <c r="Y435" s="456"/>
      <c r="Z435" s="456"/>
    </row>
    <row r="436" ht="12.75" customHeight="1">
      <c r="A436" s="456"/>
      <c r="B436" s="456"/>
      <c r="C436" s="456"/>
      <c r="D436" s="456"/>
      <c r="E436" s="456"/>
      <c r="F436" s="456"/>
      <c r="G436" s="12"/>
      <c r="H436" s="456"/>
      <c r="I436" s="456"/>
      <c r="J436" s="456"/>
      <c r="K436" s="456"/>
      <c r="L436" s="456"/>
      <c r="M436" s="456"/>
      <c r="N436" s="456"/>
      <c r="O436" s="456"/>
      <c r="P436" s="456"/>
      <c r="Q436" s="456"/>
      <c r="R436" s="456"/>
      <c r="S436" s="456"/>
      <c r="T436" s="456"/>
      <c r="U436" s="456"/>
      <c r="V436" s="456"/>
      <c r="W436" s="456"/>
      <c r="X436" s="456"/>
      <c r="Y436" s="456"/>
      <c r="Z436" s="456"/>
    </row>
    <row r="437" ht="12.75" customHeight="1">
      <c r="A437" s="456"/>
      <c r="B437" s="456"/>
      <c r="C437" s="456"/>
      <c r="D437" s="456"/>
      <c r="E437" s="456"/>
      <c r="F437" s="456"/>
      <c r="G437" s="12"/>
      <c r="H437" s="456"/>
      <c r="I437" s="456"/>
      <c r="J437" s="456"/>
      <c r="K437" s="456"/>
      <c r="L437" s="456"/>
      <c r="M437" s="456"/>
      <c r="N437" s="456"/>
      <c r="O437" s="456"/>
      <c r="P437" s="456"/>
      <c r="Q437" s="456"/>
      <c r="R437" s="456"/>
      <c r="S437" s="456"/>
      <c r="T437" s="456"/>
      <c r="U437" s="456"/>
      <c r="V437" s="456"/>
      <c r="W437" s="456"/>
      <c r="X437" s="456"/>
      <c r="Y437" s="456"/>
      <c r="Z437" s="456"/>
    </row>
    <row r="438" ht="12.75" customHeight="1">
      <c r="A438" s="456"/>
      <c r="B438" s="456"/>
      <c r="C438" s="456"/>
      <c r="D438" s="456"/>
      <c r="E438" s="456"/>
      <c r="F438" s="456"/>
      <c r="G438" s="12"/>
      <c r="H438" s="456"/>
      <c r="I438" s="456"/>
      <c r="J438" s="456"/>
      <c r="K438" s="456"/>
      <c r="L438" s="456"/>
      <c r="M438" s="456"/>
      <c r="N438" s="456"/>
      <c r="O438" s="456"/>
      <c r="P438" s="456"/>
      <c r="Q438" s="456"/>
      <c r="R438" s="456"/>
      <c r="S438" s="456"/>
      <c r="T438" s="456"/>
      <c r="U438" s="456"/>
      <c r="V438" s="456"/>
      <c r="W438" s="456"/>
      <c r="X438" s="456"/>
      <c r="Y438" s="456"/>
      <c r="Z438" s="456"/>
    </row>
    <row r="439" ht="12.75" customHeight="1">
      <c r="A439" s="456"/>
      <c r="B439" s="456"/>
      <c r="C439" s="456"/>
      <c r="D439" s="456"/>
      <c r="E439" s="456"/>
      <c r="F439" s="456"/>
      <c r="G439" s="12"/>
      <c r="H439" s="456"/>
      <c r="I439" s="456"/>
      <c r="J439" s="456"/>
      <c r="K439" s="456"/>
      <c r="L439" s="456"/>
      <c r="M439" s="456"/>
      <c r="N439" s="456"/>
      <c r="O439" s="456"/>
      <c r="P439" s="456"/>
      <c r="Q439" s="456"/>
      <c r="R439" s="456"/>
      <c r="S439" s="456"/>
      <c r="T439" s="456"/>
      <c r="U439" s="456"/>
      <c r="V439" s="456"/>
      <c r="W439" s="456"/>
      <c r="X439" s="456"/>
      <c r="Y439" s="456"/>
      <c r="Z439" s="456"/>
    </row>
    <row r="440" ht="12.75" customHeight="1">
      <c r="A440" s="456"/>
      <c r="B440" s="456"/>
      <c r="C440" s="456"/>
      <c r="D440" s="456"/>
      <c r="E440" s="456"/>
      <c r="F440" s="456"/>
      <c r="G440" s="12"/>
      <c r="H440" s="456"/>
      <c r="I440" s="456"/>
      <c r="J440" s="456"/>
      <c r="K440" s="456"/>
      <c r="L440" s="456"/>
      <c r="M440" s="456"/>
      <c r="N440" s="456"/>
      <c r="O440" s="456"/>
      <c r="P440" s="456"/>
      <c r="Q440" s="456"/>
      <c r="R440" s="456"/>
      <c r="S440" s="456"/>
      <c r="T440" s="456"/>
      <c r="U440" s="456"/>
      <c r="V440" s="456"/>
      <c r="W440" s="456"/>
      <c r="X440" s="456"/>
      <c r="Y440" s="456"/>
      <c r="Z440" s="456"/>
    </row>
    <row r="441" ht="12.75" customHeight="1">
      <c r="A441" s="456"/>
      <c r="B441" s="456"/>
      <c r="C441" s="456"/>
      <c r="D441" s="456"/>
      <c r="E441" s="456"/>
      <c r="F441" s="456"/>
      <c r="G441" s="12"/>
      <c r="H441" s="456"/>
      <c r="I441" s="456"/>
      <c r="J441" s="456"/>
      <c r="K441" s="456"/>
      <c r="L441" s="456"/>
      <c r="M441" s="456"/>
      <c r="N441" s="456"/>
      <c r="O441" s="456"/>
      <c r="P441" s="456"/>
      <c r="Q441" s="456"/>
      <c r="R441" s="456"/>
      <c r="S441" s="456"/>
      <c r="T441" s="456"/>
      <c r="U441" s="456"/>
      <c r="V441" s="456"/>
      <c r="W441" s="456"/>
      <c r="X441" s="456"/>
      <c r="Y441" s="456"/>
      <c r="Z441" s="456"/>
    </row>
    <row r="442" ht="12.75" customHeight="1">
      <c r="A442" s="456"/>
      <c r="B442" s="456"/>
      <c r="C442" s="456"/>
      <c r="D442" s="456"/>
      <c r="E442" s="456"/>
      <c r="F442" s="456"/>
      <c r="G442" s="12"/>
      <c r="H442" s="456"/>
      <c r="I442" s="456"/>
      <c r="J442" s="456"/>
      <c r="K442" s="456"/>
      <c r="L442" s="456"/>
      <c r="M442" s="456"/>
      <c r="N442" s="456"/>
      <c r="O442" s="456"/>
      <c r="P442" s="456"/>
      <c r="Q442" s="456"/>
      <c r="R442" s="456"/>
      <c r="S442" s="456"/>
      <c r="T442" s="456"/>
      <c r="U442" s="456"/>
      <c r="V442" s="456"/>
      <c r="W442" s="456"/>
      <c r="X442" s="456"/>
      <c r="Y442" s="456"/>
      <c r="Z442" s="456"/>
    </row>
    <row r="443" ht="12.75" customHeight="1">
      <c r="A443" s="456"/>
      <c r="B443" s="456"/>
      <c r="C443" s="456"/>
      <c r="D443" s="456"/>
      <c r="E443" s="456"/>
      <c r="F443" s="456"/>
      <c r="G443" s="12"/>
      <c r="H443" s="456"/>
      <c r="I443" s="456"/>
      <c r="J443" s="456"/>
      <c r="K443" s="456"/>
      <c r="L443" s="456"/>
      <c r="M443" s="456"/>
      <c r="N443" s="456"/>
      <c r="O443" s="456"/>
      <c r="P443" s="456"/>
      <c r="Q443" s="456"/>
      <c r="R443" s="456"/>
      <c r="S443" s="456"/>
      <c r="T443" s="456"/>
      <c r="U443" s="456"/>
      <c r="V443" s="456"/>
      <c r="W443" s="456"/>
      <c r="X443" s="456"/>
      <c r="Y443" s="456"/>
      <c r="Z443" s="456"/>
    </row>
    <row r="444" ht="12.75" customHeight="1">
      <c r="A444" s="456"/>
      <c r="B444" s="456"/>
      <c r="C444" s="456"/>
      <c r="D444" s="456"/>
      <c r="E444" s="456"/>
      <c r="F444" s="456"/>
      <c r="G444" s="12"/>
      <c r="H444" s="456"/>
      <c r="I444" s="456"/>
      <c r="J444" s="456"/>
      <c r="K444" s="456"/>
      <c r="L444" s="456"/>
      <c r="M444" s="456"/>
      <c r="N444" s="456"/>
      <c r="O444" s="456"/>
      <c r="P444" s="456"/>
      <c r="Q444" s="456"/>
      <c r="R444" s="456"/>
      <c r="S444" s="456"/>
      <c r="T444" s="456"/>
      <c r="U444" s="456"/>
      <c r="V444" s="456"/>
      <c r="W444" s="456"/>
      <c r="X444" s="456"/>
      <c r="Y444" s="456"/>
      <c r="Z444" s="456"/>
    </row>
    <row r="445" ht="12.75" customHeight="1">
      <c r="A445" s="456"/>
      <c r="B445" s="456"/>
      <c r="C445" s="456"/>
      <c r="D445" s="456"/>
      <c r="E445" s="456"/>
      <c r="F445" s="456"/>
      <c r="G445" s="12"/>
      <c r="H445" s="456"/>
      <c r="I445" s="456"/>
      <c r="J445" s="456"/>
      <c r="K445" s="456"/>
      <c r="L445" s="456"/>
      <c r="M445" s="456"/>
      <c r="N445" s="456"/>
      <c r="O445" s="456"/>
      <c r="P445" s="456"/>
      <c r="Q445" s="456"/>
      <c r="R445" s="456"/>
      <c r="S445" s="456"/>
      <c r="T445" s="456"/>
      <c r="U445" s="456"/>
      <c r="V445" s="456"/>
      <c r="W445" s="456"/>
      <c r="X445" s="456"/>
      <c r="Y445" s="456"/>
      <c r="Z445" s="456"/>
    </row>
    <row r="446" ht="12.75" customHeight="1">
      <c r="A446" s="456"/>
      <c r="B446" s="456"/>
      <c r="C446" s="456"/>
      <c r="D446" s="456"/>
      <c r="E446" s="456"/>
      <c r="F446" s="456"/>
      <c r="G446" s="12"/>
      <c r="H446" s="456"/>
      <c r="I446" s="456"/>
      <c r="J446" s="456"/>
      <c r="K446" s="456"/>
      <c r="L446" s="456"/>
      <c r="M446" s="456"/>
      <c r="N446" s="456"/>
      <c r="O446" s="456"/>
      <c r="P446" s="456"/>
      <c r="Q446" s="456"/>
      <c r="R446" s="456"/>
      <c r="S446" s="456"/>
      <c r="T446" s="456"/>
      <c r="U446" s="456"/>
      <c r="V446" s="456"/>
      <c r="W446" s="456"/>
      <c r="X446" s="456"/>
      <c r="Y446" s="456"/>
      <c r="Z446" s="456"/>
    </row>
    <row r="447" ht="12.75" customHeight="1">
      <c r="A447" s="456"/>
      <c r="B447" s="456"/>
      <c r="C447" s="456"/>
      <c r="D447" s="456"/>
      <c r="E447" s="456"/>
      <c r="F447" s="456"/>
      <c r="G447" s="12"/>
      <c r="H447" s="456"/>
      <c r="I447" s="456"/>
      <c r="J447" s="456"/>
      <c r="K447" s="456"/>
      <c r="L447" s="456"/>
      <c r="M447" s="456"/>
      <c r="N447" s="456"/>
      <c r="O447" s="456"/>
      <c r="P447" s="456"/>
      <c r="Q447" s="456"/>
      <c r="R447" s="456"/>
      <c r="S447" s="456"/>
      <c r="T447" s="456"/>
      <c r="U447" s="456"/>
      <c r="V447" s="456"/>
      <c r="W447" s="456"/>
      <c r="X447" s="456"/>
      <c r="Y447" s="456"/>
      <c r="Z447" s="456"/>
    </row>
    <row r="448" ht="12.75" customHeight="1">
      <c r="A448" s="456"/>
      <c r="B448" s="456"/>
      <c r="C448" s="456"/>
      <c r="D448" s="456"/>
      <c r="E448" s="456"/>
      <c r="F448" s="456"/>
      <c r="G448" s="12"/>
      <c r="H448" s="456"/>
      <c r="I448" s="456"/>
      <c r="J448" s="456"/>
      <c r="K448" s="456"/>
      <c r="L448" s="456"/>
      <c r="M448" s="456"/>
      <c r="N448" s="456"/>
      <c r="O448" s="456"/>
      <c r="P448" s="456"/>
      <c r="Q448" s="456"/>
      <c r="R448" s="456"/>
      <c r="S448" s="456"/>
      <c r="T448" s="456"/>
      <c r="U448" s="456"/>
      <c r="V448" s="456"/>
      <c r="W448" s="456"/>
      <c r="X448" s="456"/>
      <c r="Y448" s="456"/>
      <c r="Z448" s="456"/>
    </row>
    <row r="449" ht="12.75" customHeight="1">
      <c r="A449" s="456"/>
      <c r="B449" s="456"/>
      <c r="C449" s="456"/>
      <c r="D449" s="456"/>
      <c r="E449" s="456"/>
      <c r="F449" s="456"/>
      <c r="G449" s="12"/>
      <c r="H449" s="456"/>
      <c r="I449" s="456"/>
      <c r="J449" s="456"/>
      <c r="K449" s="456"/>
      <c r="L449" s="456"/>
      <c r="M449" s="456"/>
      <c r="N449" s="456"/>
      <c r="O449" s="456"/>
      <c r="P449" s="456"/>
      <c r="Q449" s="456"/>
      <c r="R449" s="456"/>
      <c r="S449" s="456"/>
      <c r="T449" s="456"/>
      <c r="U449" s="456"/>
      <c r="V449" s="456"/>
      <c r="W449" s="456"/>
      <c r="X449" s="456"/>
      <c r="Y449" s="456"/>
      <c r="Z449" s="456"/>
    </row>
    <row r="450" ht="12.75" customHeight="1">
      <c r="A450" s="456"/>
      <c r="B450" s="456"/>
      <c r="C450" s="456"/>
      <c r="D450" s="456"/>
      <c r="E450" s="456"/>
      <c r="F450" s="456"/>
      <c r="G450" s="12"/>
      <c r="H450" s="456"/>
      <c r="I450" s="456"/>
      <c r="J450" s="456"/>
      <c r="K450" s="456"/>
      <c r="L450" s="456"/>
      <c r="M450" s="456"/>
      <c r="N450" s="456"/>
      <c r="O450" s="456"/>
      <c r="P450" s="456"/>
      <c r="Q450" s="456"/>
      <c r="R450" s="456"/>
      <c r="S450" s="456"/>
      <c r="T450" s="456"/>
      <c r="U450" s="456"/>
      <c r="V450" s="456"/>
      <c r="W450" s="456"/>
      <c r="X450" s="456"/>
      <c r="Y450" s="456"/>
      <c r="Z450" s="456"/>
    </row>
    <row r="451" ht="12.75" customHeight="1">
      <c r="A451" s="456"/>
      <c r="B451" s="456"/>
      <c r="C451" s="456"/>
      <c r="D451" s="456"/>
      <c r="E451" s="456"/>
      <c r="F451" s="456"/>
      <c r="G451" s="12"/>
      <c r="H451" s="456"/>
      <c r="I451" s="456"/>
      <c r="J451" s="456"/>
      <c r="K451" s="456"/>
      <c r="L451" s="456"/>
      <c r="M451" s="456"/>
      <c r="N451" s="456"/>
      <c r="O451" s="456"/>
      <c r="P451" s="456"/>
      <c r="Q451" s="456"/>
      <c r="R451" s="456"/>
      <c r="S451" s="456"/>
      <c r="T451" s="456"/>
      <c r="U451" s="456"/>
      <c r="V451" s="456"/>
      <c r="W451" s="456"/>
      <c r="X451" s="456"/>
      <c r="Y451" s="456"/>
      <c r="Z451" s="456"/>
    </row>
    <row r="452" ht="12.75" customHeight="1">
      <c r="A452" s="456"/>
      <c r="B452" s="456"/>
      <c r="C452" s="456"/>
      <c r="D452" s="456"/>
      <c r="E452" s="456"/>
      <c r="F452" s="456"/>
      <c r="G452" s="12"/>
      <c r="H452" s="456"/>
      <c r="I452" s="456"/>
      <c r="J452" s="456"/>
      <c r="K452" s="456"/>
      <c r="L452" s="456"/>
      <c r="M452" s="456"/>
      <c r="N452" s="456"/>
      <c r="O452" s="456"/>
      <c r="P452" s="456"/>
      <c r="Q452" s="456"/>
      <c r="R452" s="456"/>
      <c r="S452" s="456"/>
      <c r="T452" s="456"/>
      <c r="U452" s="456"/>
      <c r="V452" s="456"/>
      <c r="W452" s="456"/>
      <c r="X452" s="456"/>
      <c r="Y452" s="456"/>
      <c r="Z452" s="456"/>
    </row>
    <row r="453" ht="12.75" customHeight="1">
      <c r="A453" s="456"/>
      <c r="B453" s="456"/>
      <c r="C453" s="456"/>
      <c r="D453" s="456"/>
      <c r="E453" s="456"/>
      <c r="F453" s="456"/>
      <c r="G453" s="12"/>
      <c r="H453" s="456"/>
      <c r="I453" s="456"/>
      <c r="J453" s="456"/>
      <c r="K453" s="456"/>
      <c r="L453" s="456"/>
      <c r="M453" s="456"/>
      <c r="N453" s="456"/>
      <c r="O453" s="456"/>
      <c r="P453" s="456"/>
      <c r="Q453" s="456"/>
      <c r="R453" s="456"/>
      <c r="S453" s="456"/>
      <c r="T453" s="456"/>
      <c r="U453" s="456"/>
      <c r="V453" s="456"/>
      <c r="W453" s="456"/>
      <c r="X453" s="456"/>
      <c r="Y453" s="456"/>
      <c r="Z453" s="456"/>
    </row>
    <row r="454" ht="12.75" customHeight="1">
      <c r="A454" s="456"/>
      <c r="B454" s="456"/>
      <c r="C454" s="456"/>
      <c r="D454" s="456"/>
      <c r="E454" s="456"/>
      <c r="F454" s="456"/>
      <c r="G454" s="12"/>
      <c r="H454" s="456"/>
      <c r="I454" s="456"/>
      <c r="J454" s="456"/>
      <c r="K454" s="456"/>
      <c r="L454" s="456"/>
      <c r="M454" s="456"/>
      <c r="N454" s="456"/>
      <c r="O454" s="456"/>
      <c r="P454" s="456"/>
      <c r="Q454" s="456"/>
      <c r="R454" s="456"/>
      <c r="S454" s="456"/>
      <c r="T454" s="456"/>
      <c r="U454" s="456"/>
      <c r="V454" s="456"/>
      <c r="W454" s="456"/>
      <c r="X454" s="456"/>
      <c r="Y454" s="456"/>
      <c r="Z454" s="456"/>
    </row>
    <row r="455" ht="12.75" customHeight="1">
      <c r="A455" s="456"/>
      <c r="B455" s="456"/>
      <c r="C455" s="456"/>
      <c r="D455" s="456"/>
      <c r="E455" s="456"/>
      <c r="F455" s="456"/>
      <c r="G455" s="12"/>
      <c r="H455" s="456"/>
      <c r="I455" s="456"/>
      <c r="J455" s="456"/>
      <c r="K455" s="456"/>
      <c r="L455" s="456"/>
      <c r="M455" s="456"/>
      <c r="N455" s="456"/>
      <c r="O455" s="456"/>
      <c r="P455" s="456"/>
      <c r="Q455" s="456"/>
      <c r="R455" s="456"/>
      <c r="S455" s="456"/>
      <c r="T455" s="456"/>
      <c r="U455" s="456"/>
      <c r="V455" s="456"/>
      <c r="W455" s="456"/>
      <c r="X455" s="456"/>
      <c r="Y455" s="456"/>
      <c r="Z455" s="456"/>
    </row>
    <row r="456" ht="12.75" customHeight="1">
      <c r="A456" s="456"/>
      <c r="B456" s="456"/>
      <c r="C456" s="456"/>
      <c r="D456" s="456"/>
      <c r="E456" s="456"/>
      <c r="F456" s="456"/>
      <c r="G456" s="12"/>
      <c r="H456" s="456"/>
      <c r="I456" s="456"/>
      <c r="J456" s="456"/>
      <c r="K456" s="456"/>
      <c r="L456" s="456"/>
      <c r="M456" s="456"/>
      <c r="N456" s="456"/>
      <c r="O456" s="456"/>
      <c r="P456" s="456"/>
      <c r="Q456" s="456"/>
      <c r="R456" s="456"/>
      <c r="S456" s="456"/>
      <c r="T456" s="456"/>
      <c r="U456" s="456"/>
      <c r="V456" s="456"/>
      <c r="W456" s="456"/>
      <c r="X456" s="456"/>
      <c r="Y456" s="456"/>
      <c r="Z456" s="456"/>
    </row>
    <row r="457" ht="12.75" customHeight="1">
      <c r="A457" s="456"/>
      <c r="B457" s="456"/>
      <c r="C457" s="456"/>
      <c r="D457" s="456"/>
      <c r="E457" s="456"/>
      <c r="F457" s="456"/>
      <c r="G457" s="12"/>
      <c r="H457" s="456"/>
      <c r="I457" s="456"/>
      <c r="J457" s="456"/>
      <c r="K457" s="456"/>
      <c r="L457" s="456"/>
      <c r="M457" s="456"/>
      <c r="N457" s="456"/>
      <c r="O457" s="456"/>
      <c r="P457" s="456"/>
      <c r="Q457" s="456"/>
      <c r="R457" s="456"/>
      <c r="S457" s="456"/>
      <c r="T457" s="456"/>
      <c r="U457" s="456"/>
      <c r="V457" s="456"/>
      <c r="W457" s="456"/>
      <c r="X457" s="456"/>
      <c r="Y457" s="456"/>
      <c r="Z457" s="456"/>
    </row>
    <row r="458" ht="12.75" customHeight="1">
      <c r="A458" s="456"/>
      <c r="B458" s="456"/>
      <c r="C458" s="456"/>
      <c r="D458" s="456"/>
      <c r="E458" s="456"/>
      <c r="F458" s="456"/>
      <c r="G458" s="12"/>
      <c r="H458" s="456"/>
      <c r="I458" s="456"/>
      <c r="J458" s="456"/>
      <c r="K458" s="456"/>
      <c r="L458" s="456"/>
      <c r="M458" s="456"/>
      <c r="N458" s="456"/>
      <c r="O458" s="456"/>
      <c r="P458" s="456"/>
      <c r="Q458" s="456"/>
      <c r="R458" s="456"/>
      <c r="S458" s="456"/>
      <c r="T458" s="456"/>
      <c r="U458" s="456"/>
      <c r="V458" s="456"/>
      <c r="W458" s="456"/>
      <c r="X458" s="456"/>
      <c r="Y458" s="456"/>
      <c r="Z458" s="456"/>
    </row>
    <row r="459" ht="12.75" customHeight="1">
      <c r="A459" s="456"/>
      <c r="B459" s="456"/>
      <c r="C459" s="456"/>
      <c r="D459" s="456"/>
      <c r="E459" s="456"/>
      <c r="F459" s="456"/>
      <c r="G459" s="12"/>
      <c r="H459" s="456"/>
      <c r="I459" s="456"/>
      <c r="J459" s="456"/>
      <c r="K459" s="456"/>
      <c r="L459" s="456"/>
      <c r="M459" s="456"/>
      <c r="N459" s="456"/>
      <c r="O459" s="456"/>
      <c r="P459" s="456"/>
      <c r="Q459" s="456"/>
      <c r="R459" s="456"/>
      <c r="S459" s="456"/>
      <c r="T459" s="456"/>
      <c r="U459" s="456"/>
      <c r="V459" s="456"/>
      <c r="W459" s="456"/>
      <c r="X459" s="456"/>
      <c r="Y459" s="456"/>
      <c r="Z459" s="456"/>
    </row>
    <row r="460" ht="12.75" customHeight="1">
      <c r="A460" s="456"/>
      <c r="B460" s="456"/>
      <c r="C460" s="456"/>
      <c r="D460" s="456"/>
      <c r="E460" s="456"/>
      <c r="F460" s="456"/>
      <c r="G460" s="12"/>
      <c r="H460" s="456"/>
      <c r="I460" s="456"/>
      <c r="J460" s="456"/>
      <c r="K460" s="456"/>
      <c r="L460" s="456"/>
      <c r="M460" s="456"/>
      <c r="N460" s="456"/>
      <c r="O460" s="456"/>
      <c r="P460" s="456"/>
      <c r="Q460" s="456"/>
      <c r="R460" s="456"/>
      <c r="S460" s="456"/>
      <c r="T460" s="456"/>
      <c r="U460" s="456"/>
      <c r="V460" s="456"/>
      <c r="W460" s="456"/>
      <c r="X460" s="456"/>
      <c r="Y460" s="456"/>
      <c r="Z460" s="456"/>
    </row>
    <row r="461" ht="12.75" customHeight="1">
      <c r="A461" s="456"/>
      <c r="B461" s="456"/>
      <c r="C461" s="456"/>
      <c r="D461" s="456"/>
      <c r="E461" s="456"/>
      <c r="F461" s="456"/>
      <c r="G461" s="12"/>
      <c r="H461" s="456"/>
      <c r="I461" s="456"/>
      <c r="J461" s="456"/>
      <c r="K461" s="456"/>
      <c r="L461" s="456"/>
      <c r="M461" s="456"/>
      <c r="N461" s="456"/>
      <c r="O461" s="456"/>
      <c r="P461" s="456"/>
      <c r="Q461" s="456"/>
      <c r="R461" s="456"/>
      <c r="S461" s="456"/>
      <c r="T461" s="456"/>
      <c r="U461" s="456"/>
      <c r="V461" s="456"/>
      <c r="W461" s="456"/>
      <c r="X461" s="456"/>
      <c r="Y461" s="456"/>
      <c r="Z461" s="456"/>
    </row>
    <row r="462" ht="12.75" customHeight="1">
      <c r="A462" s="456"/>
      <c r="B462" s="456"/>
      <c r="C462" s="456"/>
      <c r="D462" s="456"/>
      <c r="E462" s="456"/>
      <c r="F462" s="456"/>
      <c r="G462" s="12"/>
      <c r="H462" s="456"/>
      <c r="I462" s="456"/>
      <c r="J462" s="456"/>
      <c r="K462" s="456"/>
      <c r="L462" s="456"/>
      <c r="M462" s="456"/>
      <c r="N462" s="456"/>
      <c r="O462" s="456"/>
      <c r="P462" s="456"/>
      <c r="Q462" s="456"/>
      <c r="R462" s="456"/>
      <c r="S462" s="456"/>
      <c r="T462" s="456"/>
      <c r="U462" s="456"/>
      <c r="V462" s="456"/>
      <c r="W462" s="456"/>
      <c r="X462" s="456"/>
      <c r="Y462" s="456"/>
      <c r="Z462" s="456"/>
    </row>
    <row r="463" ht="12.75" customHeight="1">
      <c r="A463" s="456"/>
      <c r="B463" s="456"/>
      <c r="C463" s="456"/>
      <c r="D463" s="456"/>
      <c r="E463" s="456"/>
      <c r="F463" s="456"/>
      <c r="G463" s="12"/>
      <c r="H463" s="456"/>
      <c r="I463" s="456"/>
      <c r="J463" s="456"/>
      <c r="K463" s="456"/>
      <c r="L463" s="456"/>
      <c r="M463" s="456"/>
      <c r="N463" s="456"/>
      <c r="O463" s="456"/>
      <c r="P463" s="456"/>
      <c r="Q463" s="456"/>
      <c r="R463" s="456"/>
      <c r="S463" s="456"/>
      <c r="T463" s="456"/>
      <c r="U463" s="456"/>
      <c r="V463" s="456"/>
      <c r="W463" s="456"/>
      <c r="X463" s="456"/>
      <c r="Y463" s="456"/>
      <c r="Z463" s="456"/>
    </row>
    <row r="464" ht="12.75" customHeight="1">
      <c r="A464" s="456"/>
      <c r="B464" s="456"/>
      <c r="C464" s="456"/>
      <c r="D464" s="456"/>
      <c r="E464" s="456"/>
      <c r="F464" s="456"/>
      <c r="G464" s="12"/>
      <c r="H464" s="456"/>
      <c r="I464" s="456"/>
      <c r="J464" s="456"/>
      <c r="K464" s="456"/>
      <c r="L464" s="456"/>
      <c r="M464" s="456"/>
      <c r="N464" s="456"/>
      <c r="O464" s="456"/>
      <c r="P464" s="456"/>
      <c r="Q464" s="456"/>
      <c r="R464" s="456"/>
      <c r="S464" s="456"/>
      <c r="T464" s="456"/>
      <c r="U464" s="456"/>
      <c r="V464" s="456"/>
      <c r="W464" s="456"/>
      <c r="X464" s="456"/>
      <c r="Y464" s="456"/>
      <c r="Z464" s="456"/>
    </row>
    <row r="465" ht="12.75" customHeight="1">
      <c r="A465" s="456"/>
      <c r="B465" s="456"/>
      <c r="C465" s="456"/>
      <c r="D465" s="456"/>
      <c r="E465" s="456"/>
      <c r="F465" s="456"/>
      <c r="G465" s="12"/>
      <c r="H465" s="456"/>
      <c r="I465" s="456"/>
      <c r="J465" s="456"/>
      <c r="K465" s="456"/>
      <c r="L465" s="456"/>
      <c r="M465" s="456"/>
      <c r="N465" s="456"/>
      <c r="O465" s="456"/>
      <c r="P465" s="456"/>
      <c r="Q465" s="456"/>
      <c r="R465" s="456"/>
      <c r="S465" s="456"/>
      <c r="T465" s="456"/>
      <c r="U465" s="456"/>
      <c r="V465" s="456"/>
      <c r="W465" s="456"/>
      <c r="X465" s="456"/>
      <c r="Y465" s="456"/>
      <c r="Z465" s="456"/>
    </row>
    <row r="466" ht="12.75" customHeight="1">
      <c r="A466" s="456"/>
      <c r="B466" s="456"/>
      <c r="C466" s="456"/>
      <c r="D466" s="456"/>
      <c r="E466" s="456"/>
      <c r="F466" s="456"/>
      <c r="G466" s="12"/>
      <c r="H466" s="456"/>
      <c r="I466" s="456"/>
      <c r="J466" s="456"/>
      <c r="K466" s="456"/>
      <c r="L466" s="456"/>
      <c r="M466" s="456"/>
      <c r="N466" s="456"/>
      <c r="O466" s="456"/>
      <c r="P466" s="456"/>
      <c r="Q466" s="456"/>
      <c r="R466" s="456"/>
      <c r="S466" s="456"/>
      <c r="T466" s="456"/>
      <c r="U466" s="456"/>
      <c r="V466" s="456"/>
      <c r="W466" s="456"/>
      <c r="X466" s="456"/>
      <c r="Y466" s="456"/>
      <c r="Z466" s="456"/>
    </row>
    <row r="467" ht="12.75" customHeight="1">
      <c r="A467" s="456"/>
      <c r="B467" s="456"/>
      <c r="C467" s="456"/>
      <c r="D467" s="456"/>
      <c r="E467" s="456"/>
      <c r="F467" s="456"/>
      <c r="G467" s="12"/>
      <c r="H467" s="456"/>
      <c r="I467" s="456"/>
      <c r="J467" s="456"/>
      <c r="K467" s="456"/>
      <c r="L467" s="456"/>
      <c r="M467" s="456"/>
      <c r="N467" s="456"/>
      <c r="O467" s="456"/>
      <c r="P467" s="456"/>
      <c r="Q467" s="456"/>
      <c r="R467" s="456"/>
      <c r="S467" s="456"/>
      <c r="T467" s="456"/>
      <c r="U467" s="456"/>
      <c r="V467" s="456"/>
      <c r="W467" s="456"/>
      <c r="X467" s="456"/>
      <c r="Y467" s="456"/>
      <c r="Z467" s="456"/>
    </row>
    <row r="468" ht="12.75" customHeight="1">
      <c r="A468" s="456"/>
      <c r="B468" s="456"/>
      <c r="C468" s="456"/>
      <c r="D468" s="456"/>
      <c r="E468" s="456"/>
      <c r="F468" s="456"/>
      <c r="G468" s="12"/>
      <c r="H468" s="456"/>
      <c r="I468" s="456"/>
      <c r="J468" s="456"/>
      <c r="K468" s="456"/>
      <c r="L468" s="456"/>
      <c r="M468" s="456"/>
      <c r="N468" s="456"/>
      <c r="O468" s="456"/>
      <c r="P468" s="456"/>
      <c r="Q468" s="456"/>
      <c r="R468" s="456"/>
      <c r="S468" s="456"/>
      <c r="T468" s="456"/>
      <c r="U468" s="456"/>
      <c r="V468" s="456"/>
      <c r="W468" s="456"/>
      <c r="X468" s="456"/>
      <c r="Y468" s="456"/>
      <c r="Z468" s="456"/>
    </row>
    <row r="469" ht="12.75" customHeight="1">
      <c r="A469" s="456"/>
      <c r="B469" s="456"/>
      <c r="C469" s="456"/>
      <c r="D469" s="456"/>
      <c r="E469" s="456"/>
      <c r="F469" s="456"/>
      <c r="G469" s="12"/>
      <c r="H469" s="456"/>
      <c r="I469" s="456"/>
      <c r="J469" s="456"/>
      <c r="K469" s="456"/>
      <c r="L469" s="456"/>
      <c r="M469" s="456"/>
      <c r="N469" s="456"/>
      <c r="O469" s="456"/>
      <c r="P469" s="456"/>
      <c r="Q469" s="456"/>
      <c r="R469" s="456"/>
      <c r="S469" s="456"/>
      <c r="T469" s="456"/>
      <c r="U469" s="456"/>
      <c r="V469" s="456"/>
      <c r="W469" s="456"/>
      <c r="X469" s="456"/>
      <c r="Y469" s="456"/>
      <c r="Z469" s="456"/>
    </row>
    <row r="470" ht="12.75" customHeight="1">
      <c r="A470" s="456"/>
      <c r="B470" s="456"/>
      <c r="C470" s="456"/>
      <c r="D470" s="456"/>
      <c r="E470" s="456"/>
      <c r="F470" s="456"/>
      <c r="G470" s="12"/>
      <c r="H470" s="456"/>
      <c r="I470" s="456"/>
      <c r="J470" s="456"/>
      <c r="K470" s="456"/>
      <c r="L470" s="456"/>
      <c r="M470" s="456"/>
      <c r="N470" s="456"/>
      <c r="O470" s="456"/>
      <c r="P470" s="456"/>
      <c r="Q470" s="456"/>
      <c r="R470" s="456"/>
      <c r="S470" s="456"/>
      <c r="T470" s="456"/>
      <c r="U470" s="456"/>
      <c r="V470" s="456"/>
      <c r="W470" s="456"/>
      <c r="X470" s="456"/>
      <c r="Y470" s="456"/>
      <c r="Z470" s="456"/>
    </row>
    <row r="471" ht="12.75" customHeight="1">
      <c r="A471" s="456"/>
      <c r="B471" s="456"/>
      <c r="C471" s="456"/>
      <c r="D471" s="456"/>
      <c r="E471" s="456"/>
      <c r="F471" s="456"/>
      <c r="G471" s="12"/>
      <c r="H471" s="456"/>
      <c r="I471" s="456"/>
      <c r="J471" s="456"/>
      <c r="K471" s="456"/>
      <c r="L471" s="456"/>
      <c r="M471" s="456"/>
      <c r="N471" s="456"/>
      <c r="O471" s="456"/>
      <c r="P471" s="456"/>
      <c r="Q471" s="456"/>
      <c r="R471" s="456"/>
      <c r="S471" s="456"/>
      <c r="T471" s="456"/>
      <c r="U471" s="456"/>
      <c r="V471" s="456"/>
      <c r="W471" s="456"/>
      <c r="X471" s="456"/>
      <c r="Y471" s="456"/>
      <c r="Z471" s="456"/>
    </row>
    <row r="472" ht="12.75" customHeight="1">
      <c r="A472" s="456"/>
      <c r="B472" s="456"/>
      <c r="C472" s="456"/>
      <c r="D472" s="456"/>
      <c r="E472" s="456"/>
      <c r="F472" s="456"/>
      <c r="G472" s="12"/>
      <c r="H472" s="456"/>
      <c r="I472" s="456"/>
      <c r="J472" s="456"/>
      <c r="K472" s="456"/>
      <c r="L472" s="456"/>
      <c r="M472" s="456"/>
      <c r="N472" s="456"/>
      <c r="O472" s="456"/>
      <c r="P472" s="456"/>
      <c r="Q472" s="456"/>
      <c r="R472" s="456"/>
      <c r="S472" s="456"/>
      <c r="T472" s="456"/>
      <c r="U472" s="456"/>
      <c r="V472" s="456"/>
      <c r="W472" s="456"/>
      <c r="X472" s="456"/>
      <c r="Y472" s="456"/>
      <c r="Z472" s="456"/>
    </row>
    <row r="473" ht="12.75" customHeight="1">
      <c r="A473" s="456"/>
      <c r="B473" s="456"/>
      <c r="C473" s="456"/>
      <c r="D473" s="456"/>
      <c r="E473" s="456"/>
      <c r="F473" s="456"/>
      <c r="G473" s="12"/>
      <c r="H473" s="456"/>
      <c r="I473" s="456"/>
      <c r="J473" s="456"/>
      <c r="K473" s="456"/>
      <c r="L473" s="456"/>
      <c r="M473" s="456"/>
      <c r="N473" s="456"/>
      <c r="O473" s="456"/>
      <c r="P473" s="456"/>
      <c r="Q473" s="456"/>
      <c r="R473" s="456"/>
      <c r="S473" s="456"/>
      <c r="T473" s="456"/>
      <c r="U473" s="456"/>
      <c r="V473" s="456"/>
      <c r="W473" s="456"/>
      <c r="X473" s="456"/>
      <c r="Y473" s="456"/>
      <c r="Z473" s="456"/>
    </row>
    <row r="474" ht="12.75" customHeight="1">
      <c r="A474" s="456"/>
      <c r="B474" s="456"/>
      <c r="C474" s="456"/>
      <c r="D474" s="456"/>
      <c r="E474" s="456"/>
      <c r="F474" s="456"/>
      <c r="G474" s="12"/>
      <c r="H474" s="456"/>
      <c r="I474" s="456"/>
      <c r="J474" s="456"/>
      <c r="K474" s="456"/>
      <c r="L474" s="456"/>
      <c r="M474" s="456"/>
      <c r="N474" s="456"/>
      <c r="O474" s="456"/>
      <c r="P474" s="456"/>
      <c r="Q474" s="456"/>
      <c r="R474" s="456"/>
      <c r="S474" s="456"/>
      <c r="T474" s="456"/>
      <c r="U474" s="456"/>
      <c r="V474" s="456"/>
      <c r="W474" s="456"/>
      <c r="X474" s="456"/>
      <c r="Y474" s="456"/>
      <c r="Z474" s="456"/>
    </row>
    <row r="475" ht="12.75" customHeight="1">
      <c r="A475" s="456"/>
      <c r="B475" s="456"/>
      <c r="C475" s="456"/>
      <c r="D475" s="456"/>
      <c r="E475" s="456"/>
      <c r="F475" s="456"/>
      <c r="G475" s="12"/>
      <c r="H475" s="456"/>
      <c r="I475" s="456"/>
      <c r="J475" s="456"/>
      <c r="K475" s="456"/>
      <c r="L475" s="456"/>
      <c r="M475" s="456"/>
      <c r="N475" s="456"/>
      <c r="O475" s="456"/>
      <c r="P475" s="456"/>
      <c r="Q475" s="456"/>
      <c r="R475" s="456"/>
      <c r="S475" s="456"/>
      <c r="T475" s="456"/>
      <c r="U475" s="456"/>
      <c r="V475" s="456"/>
      <c r="W475" s="456"/>
      <c r="X475" s="456"/>
      <c r="Y475" s="456"/>
      <c r="Z475" s="456"/>
    </row>
    <row r="476" ht="12.75" customHeight="1">
      <c r="A476" s="456"/>
      <c r="B476" s="456"/>
      <c r="C476" s="456"/>
      <c r="D476" s="456"/>
      <c r="E476" s="456"/>
      <c r="F476" s="456"/>
      <c r="G476" s="12"/>
      <c r="H476" s="456"/>
      <c r="I476" s="456"/>
      <c r="J476" s="456"/>
      <c r="K476" s="456"/>
      <c r="L476" s="456"/>
      <c r="M476" s="456"/>
      <c r="N476" s="456"/>
      <c r="O476" s="456"/>
      <c r="P476" s="456"/>
      <c r="Q476" s="456"/>
      <c r="R476" s="456"/>
      <c r="S476" s="456"/>
      <c r="T476" s="456"/>
      <c r="U476" s="456"/>
      <c r="V476" s="456"/>
      <c r="W476" s="456"/>
      <c r="X476" s="456"/>
      <c r="Y476" s="456"/>
      <c r="Z476" s="456"/>
    </row>
    <row r="477" ht="12.75" customHeight="1">
      <c r="A477" s="456"/>
      <c r="B477" s="456"/>
      <c r="C477" s="456"/>
      <c r="D477" s="456"/>
      <c r="E477" s="456"/>
      <c r="F477" s="456"/>
      <c r="G477" s="12"/>
      <c r="H477" s="456"/>
      <c r="I477" s="456"/>
      <c r="J477" s="456"/>
      <c r="K477" s="456"/>
      <c r="L477" s="456"/>
      <c r="M477" s="456"/>
      <c r="N477" s="456"/>
      <c r="O477" s="456"/>
      <c r="P477" s="456"/>
      <c r="Q477" s="456"/>
      <c r="R477" s="456"/>
      <c r="S477" s="456"/>
      <c r="T477" s="456"/>
      <c r="U477" s="456"/>
      <c r="V477" s="456"/>
      <c r="W477" s="456"/>
      <c r="X477" s="456"/>
      <c r="Y477" s="456"/>
      <c r="Z477" s="456"/>
    </row>
    <row r="478" ht="12.75" customHeight="1">
      <c r="A478" s="456"/>
      <c r="B478" s="456"/>
      <c r="C478" s="456"/>
      <c r="D478" s="456"/>
      <c r="E478" s="456"/>
      <c r="F478" s="456"/>
      <c r="G478" s="12"/>
      <c r="H478" s="456"/>
      <c r="I478" s="456"/>
      <c r="J478" s="456"/>
      <c r="K478" s="456"/>
      <c r="L478" s="456"/>
      <c r="M478" s="456"/>
      <c r="N478" s="456"/>
      <c r="O478" s="456"/>
      <c r="P478" s="456"/>
      <c r="Q478" s="456"/>
      <c r="R478" s="456"/>
      <c r="S478" s="456"/>
      <c r="T478" s="456"/>
      <c r="U478" s="456"/>
      <c r="V478" s="456"/>
      <c r="W478" s="456"/>
      <c r="X478" s="456"/>
      <c r="Y478" s="456"/>
      <c r="Z478" s="456"/>
    </row>
    <row r="479" ht="12.75" customHeight="1">
      <c r="A479" s="456"/>
      <c r="B479" s="456"/>
      <c r="C479" s="456"/>
      <c r="D479" s="456"/>
      <c r="E479" s="456"/>
      <c r="F479" s="456"/>
      <c r="G479" s="12"/>
      <c r="H479" s="456"/>
      <c r="I479" s="456"/>
      <c r="J479" s="456"/>
      <c r="K479" s="456"/>
      <c r="L479" s="456"/>
      <c r="M479" s="456"/>
      <c r="N479" s="456"/>
      <c r="O479" s="456"/>
      <c r="P479" s="456"/>
      <c r="Q479" s="456"/>
      <c r="R479" s="456"/>
      <c r="S479" s="456"/>
      <c r="T479" s="456"/>
      <c r="U479" s="456"/>
      <c r="V479" s="456"/>
      <c r="W479" s="456"/>
      <c r="X479" s="456"/>
      <c r="Y479" s="456"/>
      <c r="Z479" s="456"/>
    </row>
    <row r="480" ht="12.75" customHeight="1">
      <c r="A480" s="456"/>
      <c r="B480" s="456"/>
      <c r="C480" s="456"/>
      <c r="D480" s="456"/>
      <c r="E480" s="456"/>
      <c r="F480" s="456"/>
      <c r="G480" s="12"/>
      <c r="H480" s="456"/>
      <c r="I480" s="456"/>
      <c r="J480" s="456"/>
      <c r="K480" s="456"/>
      <c r="L480" s="456"/>
      <c r="M480" s="456"/>
      <c r="N480" s="456"/>
      <c r="O480" s="456"/>
      <c r="P480" s="456"/>
      <c r="Q480" s="456"/>
      <c r="R480" s="456"/>
      <c r="S480" s="456"/>
      <c r="T480" s="456"/>
      <c r="U480" s="456"/>
      <c r="V480" s="456"/>
      <c r="W480" s="456"/>
      <c r="X480" s="456"/>
      <c r="Y480" s="456"/>
      <c r="Z480" s="456"/>
    </row>
    <row r="481" ht="12.75" customHeight="1">
      <c r="A481" s="456"/>
      <c r="B481" s="456"/>
      <c r="C481" s="456"/>
      <c r="D481" s="456"/>
      <c r="E481" s="456"/>
      <c r="F481" s="456"/>
      <c r="G481" s="12"/>
      <c r="H481" s="456"/>
      <c r="I481" s="456"/>
      <c r="J481" s="456"/>
      <c r="K481" s="456"/>
      <c r="L481" s="456"/>
      <c r="M481" s="456"/>
      <c r="N481" s="456"/>
      <c r="O481" s="456"/>
      <c r="P481" s="456"/>
      <c r="Q481" s="456"/>
      <c r="R481" s="456"/>
      <c r="S481" s="456"/>
      <c r="T481" s="456"/>
      <c r="U481" s="456"/>
      <c r="V481" s="456"/>
      <c r="W481" s="456"/>
      <c r="X481" s="456"/>
      <c r="Y481" s="456"/>
      <c r="Z481" s="456"/>
    </row>
    <row r="482" ht="12.75" customHeight="1">
      <c r="A482" s="456"/>
      <c r="B482" s="456"/>
      <c r="C482" s="456"/>
      <c r="D482" s="456"/>
      <c r="E482" s="456"/>
      <c r="F482" s="456"/>
      <c r="G482" s="12"/>
      <c r="H482" s="456"/>
      <c r="I482" s="456"/>
      <c r="J482" s="456"/>
      <c r="K482" s="456"/>
      <c r="L482" s="456"/>
      <c r="M482" s="456"/>
      <c r="N482" s="456"/>
      <c r="O482" s="456"/>
      <c r="P482" s="456"/>
      <c r="Q482" s="456"/>
      <c r="R482" s="456"/>
      <c r="S482" s="456"/>
      <c r="T482" s="456"/>
      <c r="U482" s="456"/>
      <c r="V482" s="456"/>
      <c r="W482" s="456"/>
      <c r="X482" s="456"/>
      <c r="Y482" s="456"/>
      <c r="Z482" s="456"/>
    </row>
    <row r="483" ht="12.75" customHeight="1">
      <c r="A483" s="456"/>
      <c r="B483" s="456"/>
      <c r="C483" s="456"/>
      <c r="D483" s="456"/>
      <c r="E483" s="456"/>
      <c r="F483" s="456"/>
      <c r="G483" s="12"/>
      <c r="H483" s="456"/>
      <c r="I483" s="456"/>
      <c r="J483" s="456"/>
      <c r="K483" s="456"/>
      <c r="L483" s="456"/>
      <c r="M483" s="456"/>
      <c r="N483" s="456"/>
      <c r="O483" s="456"/>
      <c r="P483" s="456"/>
      <c r="Q483" s="456"/>
      <c r="R483" s="456"/>
      <c r="S483" s="456"/>
      <c r="T483" s="456"/>
      <c r="U483" s="456"/>
      <c r="V483" s="456"/>
      <c r="W483" s="456"/>
      <c r="X483" s="456"/>
      <c r="Y483" s="456"/>
      <c r="Z483" s="456"/>
    </row>
    <row r="484" ht="12.75" customHeight="1">
      <c r="A484" s="456"/>
      <c r="B484" s="456"/>
      <c r="C484" s="456"/>
      <c r="D484" s="456"/>
      <c r="E484" s="456"/>
      <c r="F484" s="456"/>
      <c r="G484" s="12"/>
      <c r="H484" s="456"/>
      <c r="I484" s="456"/>
      <c r="J484" s="456"/>
      <c r="K484" s="456"/>
      <c r="L484" s="456"/>
      <c r="M484" s="456"/>
      <c r="N484" s="456"/>
      <c r="O484" s="456"/>
      <c r="P484" s="456"/>
      <c r="Q484" s="456"/>
      <c r="R484" s="456"/>
      <c r="S484" s="456"/>
      <c r="T484" s="456"/>
      <c r="U484" s="456"/>
      <c r="V484" s="456"/>
      <c r="W484" s="456"/>
      <c r="X484" s="456"/>
      <c r="Y484" s="456"/>
      <c r="Z484" s="456"/>
    </row>
    <row r="485" ht="12.75" customHeight="1">
      <c r="A485" s="456"/>
      <c r="B485" s="456"/>
      <c r="C485" s="456"/>
      <c r="D485" s="456"/>
      <c r="E485" s="456"/>
      <c r="F485" s="456"/>
      <c r="G485" s="12"/>
      <c r="H485" s="456"/>
      <c r="I485" s="456"/>
      <c r="J485" s="456"/>
      <c r="K485" s="456"/>
      <c r="L485" s="456"/>
      <c r="M485" s="456"/>
      <c r="N485" s="456"/>
      <c r="O485" s="456"/>
      <c r="P485" s="456"/>
      <c r="Q485" s="456"/>
      <c r="R485" s="456"/>
      <c r="S485" s="456"/>
      <c r="T485" s="456"/>
      <c r="U485" s="456"/>
      <c r="V485" s="456"/>
      <c r="W485" s="456"/>
      <c r="X485" s="456"/>
      <c r="Y485" s="456"/>
      <c r="Z485" s="456"/>
    </row>
    <row r="486" ht="12.75" customHeight="1">
      <c r="A486" s="456"/>
      <c r="B486" s="456"/>
      <c r="C486" s="456"/>
      <c r="D486" s="456"/>
      <c r="E486" s="456"/>
      <c r="F486" s="456"/>
      <c r="G486" s="12"/>
      <c r="H486" s="456"/>
      <c r="I486" s="456"/>
      <c r="J486" s="456"/>
      <c r="K486" s="456"/>
      <c r="L486" s="456"/>
      <c r="M486" s="456"/>
      <c r="N486" s="456"/>
      <c r="O486" s="456"/>
      <c r="P486" s="456"/>
      <c r="Q486" s="456"/>
      <c r="R486" s="456"/>
      <c r="S486" s="456"/>
      <c r="T486" s="456"/>
      <c r="U486" s="456"/>
      <c r="V486" s="456"/>
      <c r="W486" s="456"/>
      <c r="X486" s="456"/>
      <c r="Y486" s="456"/>
      <c r="Z486" s="456"/>
    </row>
    <row r="487" ht="12.75" customHeight="1">
      <c r="A487" s="456"/>
      <c r="B487" s="456"/>
      <c r="C487" s="456"/>
      <c r="D487" s="456"/>
      <c r="E487" s="456"/>
      <c r="F487" s="456"/>
      <c r="G487" s="12"/>
      <c r="H487" s="456"/>
      <c r="I487" s="456"/>
      <c r="J487" s="456"/>
      <c r="K487" s="456"/>
      <c r="L487" s="456"/>
      <c r="M487" s="456"/>
      <c r="N487" s="456"/>
      <c r="O487" s="456"/>
      <c r="P487" s="456"/>
      <c r="Q487" s="456"/>
      <c r="R487" s="456"/>
      <c r="S487" s="456"/>
      <c r="T487" s="456"/>
      <c r="U487" s="456"/>
      <c r="V487" s="456"/>
      <c r="W487" s="456"/>
      <c r="X487" s="456"/>
      <c r="Y487" s="456"/>
      <c r="Z487" s="456"/>
    </row>
    <row r="488" ht="12.75" customHeight="1">
      <c r="A488" s="456"/>
      <c r="B488" s="456"/>
      <c r="C488" s="456"/>
      <c r="D488" s="456"/>
      <c r="E488" s="456"/>
      <c r="F488" s="456"/>
      <c r="G488" s="12"/>
      <c r="H488" s="456"/>
      <c r="I488" s="456"/>
      <c r="J488" s="456"/>
      <c r="K488" s="456"/>
      <c r="L488" s="456"/>
      <c r="M488" s="456"/>
      <c r="N488" s="456"/>
      <c r="O488" s="456"/>
      <c r="P488" s="456"/>
      <c r="Q488" s="456"/>
      <c r="R488" s="456"/>
      <c r="S488" s="456"/>
      <c r="T488" s="456"/>
      <c r="U488" s="456"/>
      <c r="V488" s="456"/>
      <c r="W488" s="456"/>
      <c r="X488" s="456"/>
      <c r="Y488" s="456"/>
      <c r="Z488" s="456"/>
    </row>
    <row r="489" ht="12.75" customHeight="1">
      <c r="A489" s="456"/>
      <c r="B489" s="456"/>
      <c r="C489" s="456"/>
      <c r="D489" s="456"/>
      <c r="E489" s="456"/>
      <c r="F489" s="456"/>
      <c r="G489" s="12"/>
      <c r="H489" s="456"/>
      <c r="I489" s="456"/>
      <c r="J489" s="456"/>
      <c r="K489" s="456"/>
      <c r="L489" s="456"/>
      <c r="M489" s="456"/>
      <c r="N489" s="456"/>
      <c r="O489" s="456"/>
      <c r="P489" s="456"/>
      <c r="Q489" s="456"/>
      <c r="R489" s="456"/>
      <c r="S489" s="456"/>
      <c r="T489" s="456"/>
      <c r="U489" s="456"/>
      <c r="V489" s="456"/>
      <c r="W489" s="456"/>
      <c r="X489" s="456"/>
      <c r="Y489" s="456"/>
      <c r="Z489" s="456"/>
    </row>
    <row r="490" ht="12.75" customHeight="1">
      <c r="A490" s="456"/>
      <c r="B490" s="456"/>
      <c r="C490" s="456"/>
      <c r="D490" s="456"/>
      <c r="E490" s="456"/>
      <c r="F490" s="456"/>
      <c r="G490" s="12"/>
      <c r="H490" s="456"/>
      <c r="I490" s="456"/>
      <c r="J490" s="456"/>
      <c r="K490" s="456"/>
      <c r="L490" s="456"/>
      <c r="M490" s="456"/>
      <c r="N490" s="456"/>
      <c r="O490" s="456"/>
      <c r="P490" s="456"/>
      <c r="Q490" s="456"/>
      <c r="R490" s="456"/>
      <c r="S490" s="456"/>
      <c r="T490" s="456"/>
      <c r="U490" s="456"/>
      <c r="V490" s="456"/>
      <c r="W490" s="456"/>
      <c r="X490" s="456"/>
      <c r="Y490" s="456"/>
      <c r="Z490" s="456"/>
    </row>
    <row r="491" ht="12.75" customHeight="1">
      <c r="A491" s="456"/>
      <c r="B491" s="456"/>
      <c r="C491" s="456"/>
      <c r="D491" s="456"/>
      <c r="E491" s="456"/>
      <c r="F491" s="456"/>
      <c r="G491" s="12"/>
      <c r="H491" s="456"/>
      <c r="I491" s="456"/>
      <c r="J491" s="456"/>
      <c r="K491" s="456"/>
      <c r="L491" s="456"/>
      <c r="M491" s="456"/>
      <c r="N491" s="456"/>
      <c r="O491" s="456"/>
      <c r="P491" s="456"/>
      <c r="Q491" s="456"/>
      <c r="R491" s="456"/>
      <c r="S491" s="456"/>
      <c r="T491" s="456"/>
      <c r="U491" s="456"/>
      <c r="V491" s="456"/>
      <c r="W491" s="456"/>
      <c r="X491" s="456"/>
      <c r="Y491" s="456"/>
      <c r="Z491" s="456"/>
    </row>
    <row r="492" ht="12.75" customHeight="1">
      <c r="A492" s="456"/>
      <c r="B492" s="456"/>
      <c r="C492" s="456"/>
      <c r="D492" s="456"/>
      <c r="E492" s="456"/>
      <c r="F492" s="456"/>
      <c r="G492" s="12"/>
      <c r="H492" s="456"/>
      <c r="I492" s="456"/>
      <c r="J492" s="456"/>
      <c r="K492" s="456"/>
      <c r="L492" s="456"/>
      <c r="M492" s="456"/>
      <c r="N492" s="456"/>
      <c r="O492" s="456"/>
      <c r="P492" s="456"/>
      <c r="Q492" s="456"/>
      <c r="R492" s="456"/>
      <c r="S492" s="456"/>
      <c r="T492" s="456"/>
      <c r="U492" s="456"/>
      <c r="V492" s="456"/>
      <c r="W492" s="456"/>
      <c r="X492" s="456"/>
      <c r="Y492" s="456"/>
      <c r="Z492" s="456"/>
    </row>
    <row r="493" ht="12.75" customHeight="1">
      <c r="A493" s="456"/>
      <c r="B493" s="456"/>
      <c r="C493" s="456"/>
      <c r="D493" s="456"/>
      <c r="E493" s="456"/>
      <c r="F493" s="456"/>
      <c r="G493" s="12"/>
      <c r="H493" s="456"/>
      <c r="I493" s="456"/>
      <c r="J493" s="456"/>
      <c r="K493" s="456"/>
      <c r="L493" s="456"/>
      <c r="M493" s="456"/>
      <c r="N493" s="456"/>
      <c r="O493" s="456"/>
      <c r="P493" s="456"/>
      <c r="Q493" s="456"/>
      <c r="R493" s="456"/>
      <c r="S493" s="456"/>
      <c r="T493" s="456"/>
      <c r="U493" s="456"/>
      <c r="V493" s="456"/>
      <c r="W493" s="456"/>
      <c r="X493" s="456"/>
      <c r="Y493" s="456"/>
      <c r="Z493" s="456"/>
    </row>
    <row r="494" ht="12.75" customHeight="1">
      <c r="A494" s="456"/>
      <c r="B494" s="456"/>
      <c r="C494" s="456"/>
      <c r="D494" s="456"/>
      <c r="E494" s="456"/>
      <c r="F494" s="456"/>
      <c r="G494" s="12"/>
      <c r="H494" s="456"/>
      <c r="I494" s="456"/>
      <c r="J494" s="456"/>
      <c r="K494" s="456"/>
      <c r="L494" s="456"/>
      <c r="M494" s="456"/>
      <c r="N494" s="456"/>
      <c r="O494" s="456"/>
      <c r="P494" s="456"/>
      <c r="Q494" s="456"/>
      <c r="R494" s="456"/>
      <c r="S494" s="456"/>
      <c r="T494" s="456"/>
      <c r="U494" s="456"/>
      <c r="V494" s="456"/>
      <c r="W494" s="456"/>
      <c r="X494" s="456"/>
      <c r="Y494" s="456"/>
      <c r="Z494" s="456"/>
    </row>
    <row r="495" ht="12.75" customHeight="1">
      <c r="A495" s="456"/>
      <c r="B495" s="456"/>
      <c r="C495" s="456"/>
      <c r="D495" s="456"/>
      <c r="E495" s="456"/>
      <c r="F495" s="456"/>
      <c r="G495" s="12"/>
      <c r="H495" s="456"/>
      <c r="I495" s="456"/>
      <c r="J495" s="456"/>
      <c r="K495" s="456"/>
      <c r="L495" s="456"/>
      <c r="M495" s="456"/>
      <c r="N495" s="456"/>
      <c r="O495" s="456"/>
      <c r="P495" s="456"/>
      <c r="Q495" s="456"/>
      <c r="R495" s="456"/>
      <c r="S495" s="456"/>
      <c r="T495" s="456"/>
      <c r="U495" s="456"/>
      <c r="V495" s="456"/>
      <c r="W495" s="456"/>
      <c r="X495" s="456"/>
      <c r="Y495" s="456"/>
      <c r="Z495" s="456"/>
    </row>
    <row r="496" ht="12.75" customHeight="1">
      <c r="A496" s="456"/>
      <c r="B496" s="456"/>
      <c r="C496" s="456"/>
      <c r="D496" s="456"/>
      <c r="E496" s="456"/>
      <c r="F496" s="456"/>
      <c r="G496" s="12"/>
      <c r="H496" s="456"/>
      <c r="I496" s="456"/>
      <c r="J496" s="456"/>
      <c r="K496" s="456"/>
      <c r="L496" s="456"/>
      <c r="M496" s="456"/>
      <c r="N496" s="456"/>
      <c r="O496" s="456"/>
      <c r="P496" s="456"/>
      <c r="Q496" s="456"/>
      <c r="R496" s="456"/>
      <c r="S496" s="456"/>
      <c r="T496" s="456"/>
      <c r="U496" s="456"/>
      <c r="V496" s="456"/>
      <c r="W496" s="456"/>
      <c r="X496" s="456"/>
      <c r="Y496" s="456"/>
      <c r="Z496" s="456"/>
    </row>
    <row r="497" ht="12.75" customHeight="1">
      <c r="A497" s="456"/>
      <c r="B497" s="456"/>
      <c r="C497" s="456"/>
      <c r="D497" s="456"/>
      <c r="E497" s="456"/>
      <c r="F497" s="456"/>
      <c r="G497" s="12"/>
      <c r="H497" s="456"/>
      <c r="I497" s="456"/>
      <c r="J497" s="456"/>
      <c r="K497" s="456"/>
      <c r="L497" s="456"/>
      <c r="M497" s="456"/>
      <c r="N497" s="456"/>
      <c r="O497" s="456"/>
      <c r="P497" s="456"/>
      <c r="Q497" s="456"/>
      <c r="R497" s="456"/>
      <c r="S497" s="456"/>
      <c r="T497" s="456"/>
      <c r="U497" s="456"/>
      <c r="V497" s="456"/>
      <c r="W497" s="456"/>
      <c r="X497" s="456"/>
      <c r="Y497" s="456"/>
      <c r="Z497" s="456"/>
    </row>
    <row r="498" ht="12.75" customHeight="1">
      <c r="A498" s="456"/>
      <c r="B498" s="456"/>
      <c r="C498" s="456"/>
      <c r="D498" s="456"/>
      <c r="E498" s="456"/>
      <c r="F498" s="456"/>
      <c r="G498" s="12"/>
      <c r="H498" s="456"/>
      <c r="I498" s="456"/>
      <c r="J498" s="456"/>
      <c r="K498" s="456"/>
      <c r="L498" s="456"/>
      <c r="M498" s="456"/>
      <c r="N498" s="456"/>
      <c r="O498" s="456"/>
      <c r="P498" s="456"/>
      <c r="Q498" s="456"/>
      <c r="R498" s="456"/>
      <c r="S498" s="456"/>
      <c r="T498" s="456"/>
      <c r="U498" s="456"/>
      <c r="V498" s="456"/>
      <c r="W498" s="456"/>
      <c r="X498" s="456"/>
      <c r="Y498" s="456"/>
      <c r="Z498" s="456"/>
    </row>
    <row r="499" ht="12.75" customHeight="1">
      <c r="A499" s="456"/>
      <c r="B499" s="456"/>
      <c r="C499" s="456"/>
      <c r="D499" s="456"/>
      <c r="E499" s="456"/>
      <c r="F499" s="456"/>
      <c r="G499" s="12"/>
      <c r="H499" s="456"/>
      <c r="I499" s="456"/>
      <c r="J499" s="456"/>
      <c r="K499" s="456"/>
      <c r="L499" s="456"/>
      <c r="M499" s="456"/>
      <c r="N499" s="456"/>
      <c r="O499" s="456"/>
      <c r="P499" s="456"/>
      <c r="Q499" s="456"/>
      <c r="R499" s="456"/>
      <c r="S499" s="456"/>
      <c r="T499" s="456"/>
      <c r="U499" s="456"/>
      <c r="V499" s="456"/>
      <c r="W499" s="456"/>
      <c r="X499" s="456"/>
      <c r="Y499" s="456"/>
      <c r="Z499" s="456"/>
    </row>
    <row r="500" ht="12.75" customHeight="1">
      <c r="A500" s="456"/>
      <c r="B500" s="456"/>
      <c r="C500" s="456"/>
      <c r="D500" s="456"/>
      <c r="E500" s="456"/>
      <c r="F500" s="456"/>
      <c r="G500" s="12"/>
      <c r="H500" s="456"/>
      <c r="I500" s="456"/>
      <c r="J500" s="456"/>
      <c r="K500" s="456"/>
      <c r="L500" s="456"/>
      <c r="M500" s="456"/>
      <c r="N500" s="456"/>
      <c r="O500" s="456"/>
      <c r="P500" s="456"/>
      <c r="Q500" s="456"/>
      <c r="R500" s="456"/>
      <c r="S500" s="456"/>
      <c r="T500" s="456"/>
      <c r="U500" s="456"/>
      <c r="V500" s="456"/>
      <c r="W500" s="456"/>
      <c r="X500" s="456"/>
      <c r="Y500" s="456"/>
      <c r="Z500" s="456"/>
    </row>
    <row r="501" ht="12.75" customHeight="1">
      <c r="A501" s="456"/>
      <c r="B501" s="456"/>
      <c r="C501" s="456"/>
      <c r="D501" s="456"/>
      <c r="E501" s="456"/>
      <c r="F501" s="456"/>
      <c r="G501" s="12"/>
      <c r="H501" s="456"/>
      <c r="I501" s="456"/>
      <c r="J501" s="456"/>
      <c r="K501" s="456"/>
      <c r="L501" s="456"/>
      <c r="M501" s="456"/>
      <c r="N501" s="456"/>
      <c r="O501" s="456"/>
      <c r="P501" s="456"/>
      <c r="Q501" s="456"/>
      <c r="R501" s="456"/>
      <c r="S501" s="456"/>
      <c r="T501" s="456"/>
      <c r="U501" s="456"/>
      <c r="V501" s="456"/>
      <c r="W501" s="456"/>
      <c r="X501" s="456"/>
      <c r="Y501" s="456"/>
      <c r="Z501" s="456"/>
    </row>
    <row r="502" ht="12.75" customHeight="1">
      <c r="A502" s="456"/>
      <c r="B502" s="456"/>
      <c r="C502" s="456"/>
      <c r="D502" s="456"/>
      <c r="E502" s="456"/>
      <c r="F502" s="456"/>
      <c r="G502" s="12"/>
      <c r="H502" s="456"/>
      <c r="I502" s="456"/>
      <c r="J502" s="456"/>
      <c r="K502" s="456"/>
      <c r="L502" s="456"/>
      <c r="M502" s="456"/>
      <c r="N502" s="456"/>
      <c r="O502" s="456"/>
      <c r="P502" s="456"/>
      <c r="Q502" s="456"/>
      <c r="R502" s="456"/>
      <c r="S502" s="456"/>
      <c r="T502" s="456"/>
      <c r="U502" s="456"/>
      <c r="V502" s="456"/>
      <c r="W502" s="456"/>
      <c r="X502" s="456"/>
      <c r="Y502" s="456"/>
      <c r="Z502" s="456"/>
    </row>
    <row r="503" ht="12.75" customHeight="1">
      <c r="A503" s="456"/>
      <c r="B503" s="456"/>
      <c r="C503" s="456"/>
      <c r="D503" s="456"/>
      <c r="E503" s="456"/>
      <c r="F503" s="456"/>
      <c r="G503" s="12"/>
      <c r="H503" s="456"/>
      <c r="I503" s="456"/>
      <c r="J503" s="456"/>
      <c r="K503" s="456"/>
      <c r="L503" s="456"/>
      <c r="M503" s="456"/>
      <c r="N503" s="456"/>
      <c r="O503" s="456"/>
      <c r="P503" s="456"/>
      <c r="Q503" s="456"/>
      <c r="R503" s="456"/>
      <c r="S503" s="456"/>
      <c r="T503" s="456"/>
      <c r="U503" s="456"/>
      <c r="V503" s="456"/>
      <c r="W503" s="456"/>
      <c r="X503" s="456"/>
      <c r="Y503" s="456"/>
      <c r="Z503" s="456"/>
    </row>
    <row r="504" ht="12.75" customHeight="1">
      <c r="A504" s="456"/>
      <c r="B504" s="456"/>
      <c r="C504" s="456"/>
      <c r="D504" s="456"/>
      <c r="E504" s="456"/>
      <c r="F504" s="456"/>
      <c r="G504" s="12"/>
      <c r="H504" s="456"/>
      <c r="I504" s="456"/>
      <c r="J504" s="456"/>
      <c r="K504" s="456"/>
      <c r="L504" s="456"/>
      <c r="M504" s="456"/>
      <c r="N504" s="456"/>
      <c r="O504" s="456"/>
      <c r="P504" s="456"/>
      <c r="Q504" s="456"/>
      <c r="R504" s="456"/>
      <c r="S504" s="456"/>
      <c r="T504" s="456"/>
      <c r="U504" s="456"/>
      <c r="V504" s="456"/>
      <c r="W504" s="456"/>
      <c r="X504" s="456"/>
      <c r="Y504" s="456"/>
      <c r="Z504" s="456"/>
    </row>
    <row r="505" ht="12.75" customHeight="1">
      <c r="A505" s="456"/>
      <c r="B505" s="456"/>
      <c r="C505" s="456"/>
      <c r="D505" s="456"/>
      <c r="E505" s="456"/>
      <c r="F505" s="456"/>
      <c r="G505" s="12"/>
      <c r="H505" s="456"/>
      <c r="I505" s="456"/>
      <c r="J505" s="456"/>
      <c r="K505" s="456"/>
      <c r="L505" s="456"/>
      <c r="M505" s="456"/>
      <c r="N505" s="456"/>
      <c r="O505" s="456"/>
      <c r="P505" s="456"/>
      <c r="Q505" s="456"/>
      <c r="R505" s="456"/>
      <c r="S505" s="456"/>
      <c r="T505" s="456"/>
      <c r="U505" s="456"/>
      <c r="V505" s="456"/>
      <c r="W505" s="456"/>
      <c r="X505" s="456"/>
      <c r="Y505" s="456"/>
      <c r="Z505" s="456"/>
    </row>
    <row r="506" ht="12.75" customHeight="1">
      <c r="A506" s="456"/>
      <c r="B506" s="456"/>
      <c r="C506" s="456"/>
      <c r="D506" s="456"/>
      <c r="E506" s="456"/>
      <c r="F506" s="456"/>
      <c r="G506" s="12"/>
      <c r="H506" s="456"/>
      <c r="I506" s="456"/>
      <c r="J506" s="456"/>
      <c r="K506" s="456"/>
      <c r="L506" s="456"/>
      <c r="M506" s="456"/>
      <c r="N506" s="456"/>
      <c r="O506" s="456"/>
      <c r="P506" s="456"/>
      <c r="Q506" s="456"/>
      <c r="R506" s="456"/>
      <c r="S506" s="456"/>
      <c r="T506" s="456"/>
      <c r="U506" s="456"/>
      <c r="V506" s="456"/>
      <c r="W506" s="456"/>
      <c r="X506" s="456"/>
      <c r="Y506" s="456"/>
      <c r="Z506" s="456"/>
    </row>
    <row r="507" ht="12.75" customHeight="1">
      <c r="A507" s="456"/>
      <c r="B507" s="456"/>
      <c r="C507" s="456"/>
      <c r="D507" s="456"/>
      <c r="E507" s="456"/>
      <c r="F507" s="456"/>
      <c r="G507" s="12"/>
      <c r="H507" s="456"/>
      <c r="I507" s="456"/>
      <c r="J507" s="456"/>
      <c r="K507" s="456"/>
      <c r="L507" s="456"/>
      <c r="M507" s="456"/>
      <c r="N507" s="456"/>
      <c r="O507" s="456"/>
      <c r="P507" s="456"/>
      <c r="Q507" s="456"/>
      <c r="R507" s="456"/>
      <c r="S507" s="456"/>
      <c r="T507" s="456"/>
      <c r="U507" s="456"/>
      <c r="V507" s="456"/>
      <c r="W507" s="456"/>
      <c r="X507" s="456"/>
      <c r="Y507" s="456"/>
      <c r="Z507" s="456"/>
    </row>
    <row r="508" ht="12.75" customHeight="1">
      <c r="A508" s="456"/>
      <c r="B508" s="456"/>
      <c r="C508" s="456"/>
      <c r="D508" s="456"/>
      <c r="E508" s="456"/>
      <c r="F508" s="456"/>
      <c r="G508" s="12"/>
      <c r="H508" s="456"/>
      <c r="I508" s="456"/>
      <c r="J508" s="456"/>
      <c r="K508" s="456"/>
      <c r="L508" s="456"/>
      <c r="M508" s="456"/>
      <c r="N508" s="456"/>
      <c r="O508" s="456"/>
      <c r="P508" s="456"/>
      <c r="Q508" s="456"/>
      <c r="R508" s="456"/>
      <c r="S508" s="456"/>
      <c r="T508" s="456"/>
      <c r="U508" s="456"/>
      <c r="V508" s="456"/>
      <c r="W508" s="456"/>
      <c r="X508" s="456"/>
      <c r="Y508" s="456"/>
      <c r="Z508" s="456"/>
    </row>
    <row r="509" ht="12.75" customHeight="1">
      <c r="A509" s="456"/>
      <c r="B509" s="456"/>
      <c r="C509" s="456"/>
      <c r="D509" s="456"/>
      <c r="E509" s="456"/>
      <c r="F509" s="456"/>
      <c r="G509" s="12"/>
      <c r="H509" s="456"/>
      <c r="I509" s="456"/>
      <c r="J509" s="456"/>
      <c r="K509" s="456"/>
      <c r="L509" s="456"/>
      <c r="M509" s="456"/>
      <c r="N509" s="456"/>
      <c r="O509" s="456"/>
      <c r="P509" s="456"/>
      <c r="Q509" s="456"/>
      <c r="R509" s="456"/>
      <c r="S509" s="456"/>
      <c r="T509" s="456"/>
      <c r="U509" s="456"/>
      <c r="V509" s="456"/>
      <c r="W509" s="456"/>
      <c r="X509" s="456"/>
      <c r="Y509" s="456"/>
      <c r="Z509" s="456"/>
    </row>
    <row r="510" ht="12.75" customHeight="1">
      <c r="A510" s="456"/>
      <c r="B510" s="456"/>
      <c r="C510" s="456"/>
      <c r="D510" s="456"/>
      <c r="E510" s="456"/>
      <c r="F510" s="456"/>
      <c r="G510" s="12"/>
      <c r="H510" s="456"/>
      <c r="I510" s="456"/>
      <c r="J510" s="456"/>
      <c r="K510" s="456"/>
      <c r="L510" s="456"/>
      <c r="M510" s="456"/>
      <c r="N510" s="456"/>
      <c r="O510" s="456"/>
      <c r="P510" s="456"/>
      <c r="Q510" s="456"/>
      <c r="R510" s="456"/>
      <c r="S510" s="456"/>
      <c r="T510" s="456"/>
      <c r="U510" s="456"/>
      <c r="V510" s="456"/>
      <c r="W510" s="456"/>
      <c r="X510" s="456"/>
      <c r="Y510" s="456"/>
      <c r="Z510" s="456"/>
    </row>
    <row r="511" ht="12.75" customHeight="1">
      <c r="A511" s="456"/>
      <c r="B511" s="456"/>
      <c r="C511" s="456"/>
      <c r="D511" s="456"/>
      <c r="E511" s="456"/>
      <c r="F511" s="456"/>
      <c r="G511" s="12"/>
      <c r="H511" s="456"/>
      <c r="I511" s="456"/>
      <c r="J511" s="456"/>
      <c r="K511" s="456"/>
      <c r="L511" s="456"/>
      <c r="M511" s="456"/>
      <c r="N511" s="456"/>
      <c r="O511" s="456"/>
      <c r="P511" s="456"/>
      <c r="Q511" s="456"/>
      <c r="R511" s="456"/>
      <c r="S511" s="456"/>
      <c r="T511" s="456"/>
      <c r="U511" s="456"/>
      <c r="V511" s="456"/>
      <c r="W511" s="456"/>
      <c r="X511" s="456"/>
      <c r="Y511" s="456"/>
      <c r="Z511" s="456"/>
    </row>
    <row r="512" ht="12.75" customHeight="1">
      <c r="A512" s="456"/>
      <c r="B512" s="456"/>
      <c r="C512" s="456"/>
      <c r="D512" s="456"/>
      <c r="E512" s="456"/>
      <c r="F512" s="456"/>
      <c r="G512" s="12"/>
      <c r="H512" s="456"/>
      <c r="I512" s="456"/>
      <c r="J512" s="456"/>
      <c r="K512" s="456"/>
      <c r="L512" s="456"/>
      <c r="M512" s="456"/>
      <c r="N512" s="456"/>
      <c r="O512" s="456"/>
      <c r="P512" s="456"/>
      <c r="Q512" s="456"/>
      <c r="R512" s="456"/>
      <c r="S512" s="456"/>
      <c r="T512" s="456"/>
      <c r="U512" s="456"/>
      <c r="V512" s="456"/>
      <c r="W512" s="456"/>
      <c r="X512" s="456"/>
      <c r="Y512" s="456"/>
      <c r="Z512" s="456"/>
    </row>
    <row r="513" ht="12.75" customHeight="1">
      <c r="A513" s="456"/>
      <c r="B513" s="456"/>
      <c r="C513" s="456"/>
      <c r="D513" s="456"/>
      <c r="E513" s="456"/>
      <c r="F513" s="456"/>
      <c r="G513" s="12"/>
      <c r="H513" s="456"/>
      <c r="I513" s="456"/>
      <c r="J513" s="456"/>
      <c r="K513" s="456"/>
      <c r="L513" s="456"/>
      <c r="M513" s="456"/>
      <c r="N513" s="456"/>
      <c r="O513" s="456"/>
      <c r="P513" s="456"/>
      <c r="Q513" s="456"/>
      <c r="R513" s="456"/>
      <c r="S513" s="456"/>
      <c r="T513" s="456"/>
      <c r="U513" s="456"/>
      <c r="V513" s="456"/>
      <c r="W513" s="456"/>
      <c r="X513" s="456"/>
      <c r="Y513" s="456"/>
      <c r="Z513" s="456"/>
    </row>
    <row r="514" ht="12.75" customHeight="1">
      <c r="A514" s="456"/>
      <c r="B514" s="456"/>
      <c r="C514" s="456"/>
      <c r="D514" s="456"/>
      <c r="E514" s="456"/>
      <c r="F514" s="456"/>
      <c r="G514" s="12"/>
      <c r="H514" s="456"/>
      <c r="I514" s="456"/>
      <c r="J514" s="456"/>
      <c r="K514" s="456"/>
      <c r="L514" s="456"/>
      <c r="M514" s="456"/>
      <c r="N514" s="456"/>
      <c r="O514" s="456"/>
      <c r="P514" s="456"/>
      <c r="Q514" s="456"/>
      <c r="R514" s="456"/>
      <c r="S514" s="456"/>
      <c r="T514" s="456"/>
      <c r="U514" s="456"/>
      <c r="V514" s="456"/>
      <c r="W514" s="456"/>
      <c r="X514" s="456"/>
      <c r="Y514" s="456"/>
      <c r="Z514" s="456"/>
    </row>
    <row r="515" ht="12.75" customHeight="1">
      <c r="A515" s="456"/>
      <c r="B515" s="456"/>
      <c r="C515" s="456"/>
      <c r="D515" s="456"/>
      <c r="E515" s="456"/>
      <c r="F515" s="456"/>
      <c r="G515" s="12"/>
      <c r="H515" s="456"/>
      <c r="I515" s="456"/>
      <c r="J515" s="456"/>
      <c r="K515" s="456"/>
      <c r="L515" s="456"/>
      <c r="M515" s="456"/>
      <c r="N515" s="456"/>
      <c r="O515" s="456"/>
      <c r="P515" s="456"/>
      <c r="Q515" s="456"/>
      <c r="R515" s="456"/>
      <c r="S515" s="456"/>
      <c r="T515" s="456"/>
      <c r="U515" s="456"/>
      <c r="V515" s="456"/>
      <c r="W515" s="456"/>
      <c r="X515" s="456"/>
      <c r="Y515" s="456"/>
      <c r="Z515" s="456"/>
    </row>
    <row r="516" ht="12.75" customHeight="1">
      <c r="A516" s="456"/>
      <c r="B516" s="456"/>
      <c r="C516" s="456"/>
      <c r="D516" s="456"/>
      <c r="E516" s="456"/>
      <c r="F516" s="456"/>
      <c r="G516" s="12"/>
      <c r="H516" s="456"/>
      <c r="I516" s="456"/>
      <c r="J516" s="456"/>
      <c r="K516" s="456"/>
      <c r="L516" s="456"/>
      <c r="M516" s="456"/>
      <c r="N516" s="456"/>
      <c r="O516" s="456"/>
      <c r="P516" s="456"/>
      <c r="Q516" s="456"/>
      <c r="R516" s="456"/>
      <c r="S516" s="456"/>
      <c r="T516" s="456"/>
      <c r="U516" s="456"/>
      <c r="V516" s="456"/>
      <c r="W516" s="456"/>
      <c r="X516" s="456"/>
      <c r="Y516" s="456"/>
      <c r="Z516" s="456"/>
    </row>
    <row r="517" ht="12.75" customHeight="1">
      <c r="A517" s="456"/>
      <c r="B517" s="456"/>
      <c r="C517" s="456"/>
      <c r="D517" s="456"/>
      <c r="E517" s="456"/>
      <c r="F517" s="456"/>
      <c r="G517" s="12"/>
      <c r="H517" s="456"/>
      <c r="I517" s="456"/>
      <c r="J517" s="456"/>
      <c r="K517" s="456"/>
      <c r="L517" s="456"/>
      <c r="M517" s="456"/>
      <c r="N517" s="456"/>
      <c r="O517" s="456"/>
      <c r="P517" s="456"/>
      <c r="Q517" s="456"/>
      <c r="R517" s="456"/>
      <c r="S517" s="456"/>
      <c r="T517" s="456"/>
      <c r="U517" s="456"/>
      <c r="V517" s="456"/>
      <c r="W517" s="456"/>
      <c r="X517" s="456"/>
      <c r="Y517" s="456"/>
      <c r="Z517" s="456"/>
    </row>
    <row r="518" ht="12.75" customHeight="1">
      <c r="A518" s="456"/>
      <c r="B518" s="456"/>
      <c r="C518" s="456"/>
      <c r="D518" s="456"/>
      <c r="E518" s="456"/>
      <c r="F518" s="456"/>
      <c r="G518" s="12"/>
      <c r="H518" s="456"/>
      <c r="I518" s="456"/>
      <c r="J518" s="456"/>
      <c r="K518" s="456"/>
      <c r="L518" s="456"/>
      <c r="M518" s="456"/>
      <c r="N518" s="456"/>
      <c r="O518" s="456"/>
      <c r="P518" s="456"/>
      <c r="Q518" s="456"/>
      <c r="R518" s="456"/>
      <c r="S518" s="456"/>
      <c r="T518" s="456"/>
      <c r="U518" s="456"/>
      <c r="V518" s="456"/>
      <c r="W518" s="456"/>
      <c r="X518" s="456"/>
      <c r="Y518" s="456"/>
      <c r="Z518" s="456"/>
    </row>
    <row r="519" ht="12.75" customHeight="1">
      <c r="A519" s="456"/>
      <c r="B519" s="456"/>
      <c r="C519" s="456"/>
      <c r="D519" s="456"/>
      <c r="E519" s="456"/>
      <c r="F519" s="456"/>
      <c r="G519" s="12"/>
      <c r="H519" s="456"/>
      <c r="I519" s="456"/>
      <c r="J519" s="456"/>
      <c r="K519" s="456"/>
      <c r="L519" s="456"/>
      <c r="M519" s="456"/>
      <c r="N519" s="456"/>
      <c r="O519" s="456"/>
      <c r="P519" s="456"/>
      <c r="Q519" s="456"/>
      <c r="R519" s="456"/>
      <c r="S519" s="456"/>
      <c r="T519" s="456"/>
      <c r="U519" s="456"/>
      <c r="V519" s="456"/>
      <c r="W519" s="456"/>
      <c r="X519" s="456"/>
      <c r="Y519" s="456"/>
      <c r="Z519" s="456"/>
    </row>
    <row r="520" ht="12.75" customHeight="1">
      <c r="A520" s="456"/>
      <c r="B520" s="456"/>
      <c r="C520" s="456"/>
      <c r="D520" s="456"/>
      <c r="E520" s="456"/>
      <c r="F520" s="456"/>
      <c r="G520" s="12"/>
      <c r="H520" s="456"/>
      <c r="I520" s="456"/>
      <c r="J520" s="456"/>
      <c r="K520" s="456"/>
      <c r="L520" s="456"/>
      <c r="M520" s="456"/>
      <c r="N520" s="456"/>
      <c r="O520" s="456"/>
      <c r="P520" s="456"/>
      <c r="Q520" s="456"/>
      <c r="R520" s="456"/>
      <c r="S520" s="456"/>
      <c r="T520" s="456"/>
      <c r="U520" s="456"/>
      <c r="V520" s="456"/>
      <c r="W520" s="456"/>
      <c r="X520" s="456"/>
      <c r="Y520" s="456"/>
      <c r="Z520" s="456"/>
    </row>
    <row r="521" ht="12.75" customHeight="1">
      <c r="A521" s="456"/>
      <c r="B521" s="456"/>
      <c r="C521" s="456"/>
      <c r="D521" s="456"/>
      <c r="E521" s="456"/>
      <c r="F521" s="456"/>
      <c r="G521" s="12"/>
      <c r="H521" s="456"/>
      <c r="I521" s="456"/>
      <c r="J521" s="456"/>
      <c r="K521" s="456"/>
      <c r="L521" s="456"/>
      <c r="M521" s="456"/>
      <c r="N521" s="456"/>
      <c r="O521" s="456"/>
      <c r="P521" s="456"/>
      <c r="Q521" s="456"/>
      <c r="R521" s="456"/>
      <c r="S521" s="456"/>
      <c r="T521" s="456"/>
      <c r="U521" s="456"/>
      <c r="V521" s="456"/>
      <c r="W521" s="456"/>
      <c r="X521" s="456"/>
      <c r="Y521" s="456"/>
      <c r="Z521" s="456"/>
    </row>
    <row r="522" ht="12.75" customHeight="1">
      <c r="A522" s="456"/>
      <c r="B522" s="456"/>
      <c r="C522" s="456"/>
      <c r="D522" s="456"/>
      <c r="E522" s="456"/>
      <c r="F522" s="456"/>
      <c r="G522" s="12"/>
      <c r="H522" s="456"/>
      <c r="I522" s="456"/>
      <c r="J522" s="456"/>
      <c r="K522" s="456"/>
      <c r="L522" s="456"/>
      <c r="M522" s="456"/>
      <c r="N522" s="456"/>
      <c r="O522" s="456"/>
      <c r="P522" s="456"/>
      <c r="Q522" s="456"/>
      <c r="R522" s="456"/>
      <c r="S522" s="456"/>
      <c r="T522" s="456"/>
      <c r="U522" s="456"/>
      <c r="V522" s="456"/>
      <c r="W522" s="456"/>
      <c r="X522" s="456"/>
      <c r="Y522" s="456"/>
      <c r="Z522" s="456"/>
    </row>
    <row r="523" ht="12.75" customHeight="1">
      <c r="A523" s="456"/>
      <c r="B523" s="456"/>
      <c r="C523" s="456"/>
      <c r="D523" s="456"/>
      <c r="E523" s="456"/>
      <c r="F523" s="456"/>
      <c r="G523" s="12"/>
      <c r="H523" s="456"/>
      <c r="I523" s="456"/>
      <c r="J523" s="456"/>
      <c r="K523" s="456"/>
      <c r="L523" s="456"/>
      <c r="M523" s="456"/>
      <c r="N523" s="456"/>
      <c r="O523" s="456"/>
      <c r="P523" s="456"/>
      <c r="Q523" s="456"/>
      <c r="R523" s="456"/>
      <c r="S523" s="456"/>
      <c r="T523" s="456"/>
      <c r="U523" s="456"/>
      <c r="V523" s="456"/>
      <c r="W523" s="456"/>
      <c r="X523" s="456"/>
      <c r="Y523" s="456"/>
      <c r="Z523" s="456"/>
    </row>
    <row r="524" ht="12.75" customHeight="1">
      <c r="A524" s="456"/>
      <c r="B524" s="456"/>
      <c r="C524" s="456"/>
      <c r="D524" s="456"/>
      <c r="E524" s="456"/>
      <c r="F524" s="456"/>
      <c r="G524" s="12"/>
      <c r="H524" s="456"/>
      <c r="I524" s="456"/>
      <c r="J524" s="456"/>
      <c r="K524" s="456"/>
      <c r="L524" s="456"/>
      <c r="M524" s="456"/>
      <c r="N524" s="456"/>
      <c r="O524" s="456"/>
      <c r="P524" s="456"/>
      <c r="Q524" s="456"/>
      <c r="R524" s="456"/>
      <c r="S524" s="456"/>
      <c r="T524" s="456"/>
      <c r="U524" s="456"/>
      <c r="V524" s="456"/>
      <c r="W524" s="456"/>
      <c r="X524" s="456"/>
      <c r="Y524" s="456"/>
      <c r="Z524" s="456"/>
    </row>
    <row r="525" ht="12.75" customHeight="1">
      <c r="A525" s="456"/>
      <c r="B525" s="456"/>
      <c r="C525" s="456"/>
      <c r="D525" s="456"/>
      <c r="E525" s="456"/>
      <c r="F525" s="456"/>
      <c r="G525" s="12"/>
      <c r="H525" s="456"/>
      <c r="I525" s="456"/>
      <c r="J525" s="456"/>
      <c r="K525" s="456"/>
      <c r="L525" s="456"/>
      <c r="M525" s="456"/>
      <c r="N525" s="456"/>
      <c r="O525" s="456"/>
      <c r="P525" s="456"/>
      <c r="Q525" s="456"/>
      <c r="R525" s="456"/>
      <c r="S525" s="456"/>
      <c r="T525" s="456"/>
      <c r="U525" s="456"/>
      <c r="V525" s="456"/>
      <c r="W525" s="456"/>
      <c r="X525" s="456"/>
      <c r="Y525" s="456"/>
      <c r="Z525" s="456"/>
    </row>
    <row r="526" ht="12.75" customHeight="1">
      <c r="A526" s="456"/>
      <c r="B526" s="456"/>
      <c r="C526" s="456"/>
      <c r="D526" s="456"/>
      <c r="E526" s="456"/>
      <c r="F526" s="456"/>
      <c r="G526" s="12"/>
      <c r="H526" s="456"/>
      <c r="I526" s="456"/>
      <c r="J526" s="456"/>
      <c r="K526" s="456"/>
      <c r="L526" s="456"/>
      <c r="M526" s="456"/>
      <c r="N526" s="456"/>
      <c r="O526" s="456"/>
      <c r="P526" s="456"/>
      <c r="Q526" s="456"/>
      <c r="R526" s="456"/>
      <c r="S526" s="456"/>
      <c r="T526" s="456"/>
      <c r="U526" s="456"/>
      <c r="V526" s="456"/>
      <c r="W526" s="456"/>
      <c r="X526" s="456"/>
      <c r="Y526" s="456"/>
      <c r="Z526" s="456"/>
    </row>
    <row r="527" ht="12.75" customHeight="1">
      <c r="A527" s="456"/>
      <c r="B527" s="456"/>
      <c r="C527" s="456"/>
      <c r="D527" s="456"/>
      <c r="E527" s="456"/>
      <c r="F527" s="456"/>
      <c r="G527" s="12"/>
      <c r="H527" s="456"/>
      <c r="I527" s="456"/>
      <c r="J527" s="456"/>
      <c r="K527" s="456"/>
      <c r="L527" s="456"/>
      <c r="M527" s="456"/>
      <c r="N527" s="456"/>
      <c r="O527" s="456"/>
      <c r="P527" s="456"/>
      <c r="Q527" s="456"/>
      <c r="R527" s="456"/>
      <c r="S527" s="456"/>
      <c r="T527" s="456"/>
      <c r="U527" s="456"/>
      <c r="V527" s="456"/>
      <c r="W527" s="456"/>
      <c r="X527" s="456"/>
      <c r="Y527" s="456"/>
      <c r="Z527" s="456"/>
    </row>
    <row r="528" ht="12.75" customHeight="1">
      <c r="A528" s="456"/>
      <c r="B528" s="456"/>
      <c r="C528" s="456"/>
      <c r="D528" s="456"/>
      <c r="E528" s="456"/>
      <c r="F528" s="456"/>
      <c r="G528" s="12"/>
      <c r="H528" s="456"/>
      <c r="I528" s="456"/>
      <c r="J528" s="456"/>
      <c r="K528" s="456"/>
      <c r="L528" s="456"/>
      <c r="M528" s="456"/>
      <c r="N528" s="456"/>
      <c r="O528" s="456"/>
      <c r="P528" s="456"/>
      <c r="Q528" s="456"/>
      <c r="R528" s="456"/>
      <c r="S528" s="456"/>
      <c r="T528" s="456"/>
      <c r="U528" s="456"/>
      <c r="V528" s="456"/>
      <c r="W528" s="456"/>
      <c r="X528" s="456"/>
      <c r="Y528" s="456"/>
      <c r="Z528" s="456"/>
    </row>
    <row r="529" ht="12.75" customHeight="1">
      <c r="A529" s="456"/>
      <c r="B529" s="456"/>
      <c r="C529" s="456"/>
      <c r="D529" s="456"/>
      <c r="E529" s="456"/>
      <c r="F529" s="456"/>
      <c r="G529" s="12"/>
      <c r="H529" s="456"/>
      <c r="I529" s="456"/>
      <c r="J529" s="456"/>
      <c r="K529" s="456"/>
      <c r="L529" s="456"/>
      <c r="M529" s="456"/>
      <c r="N529" s="456"/>
      <c r="O529" s="456"/>
      <c r="P529" s="456"/>
      <c r="Q529" s="456"/>
      <c r="R529" s="456"/>
      <c r="S529" s="456"/>
      <c r="T529" s="456"/>
      <c r="U529" s="456"/>
      <c r="V529" s="456"/>
      <c r="W529" s="456"/>
      <c r="X529" s="456"/>
      <c r="Y529" s="456"/>
      <c r="Z529" s="456"/>
    </row>
    <row r="530" ht="12.75" customHeight="1">
      <c r="A530" s="456"/>
      <c r="B530" s="456"/>
      <c r="C530" s="456"/>
      <c r="D530" s="456"/>
      <c r="E530" s="456"/>
      <c r="F530" s="456"/>
      <c r="G530" s="12"/>
      <c r="H530" s="456"/>
      <c r="I530" s="456"/>
      <c r="J530" s="456"/>
      <c r="K530" s="456"/>
      <c r="L530" s="456"/>
      <c r="M530" s="456"/>
      <c r="N530" s="456"/>
      <c r="O530" s="456"/>
      <c r="P530" s="456"/>
      <c r="Q530" s="456"/>
      <c r="R530" s="456"/>
      <c r="S530" s="456"/>
      <c r="T530" s="456"/>
      <c r="U530" s="456"/>
      <c r="V530" s="456"/>
      <c r="W530" s="456"/>
      <c r="X530" s="456"/>
      <c r="Y530" s="456"/>
      <c r="Z530" s="456"/>
    </row>
    <row r="531" ht="12.75" customHeight="1">
      <c r="A531" s="456"/>
      <c r="B531" s="456"/>
      <c r="C531" s="456"/>
      <c r="D531" s="456"/>
      <c r="E531" s="456"/>
      <c r="F531" s="456"/>
      <c r="G531" s="12"/>
      <c r="H531" s="456"/>
      <c r="I531" s="456"/>
      <c r="J531" s="456"/>
      <c r="K531" s="456"/>
      <c r="L531" s="456"/>
      <c r="M531" s="456"/>
      <c r="N531" s="456"/>
      <c r="O531" s="456"/>
      <c r="P531" s="456"/>
      <c r="Q531" s="456"/>
      <c r="R531" s="456"/>
      <c r="S531" s="456"/>
      <c r="T531" s="456"/>
      <c r="U531" s="456"/>
      <c r="V531" s="456"/>
      <c r="W531" s="456"/>
      <c r="X531" s="456"/>
      <c r="Y531" s="456"/>
      <c r="Z531" s="456"/>
    </row>
    <row r="532" ht="12.75" customHeight="1">
      <c r="A532" s="456"/>
      <c r="B532" s="456"/>
      <c r="C532" s="456"/>
      <c r="D532" s="456"/>
      <c r="E532" s="456"/>
      <c r="F532" s="456"/>
      <c r="G532" s="12"/>
      <c r="H532" s="456"/>
      <c r="I532" s="456"/>
      <c r="J532" s="456"/>
      <c r="K532" s="456"/>
      <c r="L532" s="456"/>
      <c r="M532" s="456"/>
      <c r="N532" s="456"/>
      <c r="O532" s="456"/>
      <c r="P532" s="456"/>
      <c r="Q532" s="456"/>
      <c r="R532" s="456"/>
      <c r="S532" s="456"/>
      <c r="T532" s="456"/>
      <c r="U532" s="456"/>
      <c r="V532" s="456"/>
      <c r="W532" s="456"/>
      <c r="X532" s="456"/>
      <c r="Y532" s="456"/>
      <c r="Z532" s="456"/>
    </row>
    <row r="533" ht="12.75" customHeight="1">
      <c r="A533" s="456"/>
      <c r="B533" s="456"/>
      <c r="C533" s="456"/>
      <c r="D533" s="456"/>
      <c r="E533" s="456"/>
      <c r="F533" s="456"/>
      <c r="G533" s="12"/>
      <c r="H533" s="456"/>
      <c r="I533" s="456"/>
      <c r="J533" s="456"/>
      <c r="K533" s="456"/>
      <c r="L533" s="456"/>
      <c r="M533" s="456"/>
      <c r="N533" s="456"/>
      <c r="O533" s="456"/>
      <c r="P533" s="456"/>
      <c r="Q533" s="456"/>
      <c r="R533" s="456"/>
      <c r="S533" s="456"/>
      <c r="T533" s="456"/>
      <c r="U533" s="456"/>
      <c r="V533" s="456"/>
      <c r="W533" s="456"/>
      <c r="X533" s="456"/>
      <c r="Y533" s="456"/>
      <c r="Z533" s="456"/>
    </row>
    <row r="534" ht="12.75" customHeight="1">
      <c r="A534" s="456"/>
      <c r="B534" s="456"/>
      <c r="C534" s="456"/>
      <c r="D534" s="456"/>
      <c r="E534" s="456"/>
      <c r="F534" s="456"/>
      <c r="G534" s="12"/>
      <c r="H534" s="456"/>
      <c r="I534" s="456"/>
      <c r="J534" s="456"/>
      <c r="K534" s="456"/>
      <c r="L534" s="456"/>
      <c r="M534" s="456"/>
      <c r="N534" s="456"/>
      <c r="O534" s="456"/>
      <c r="P534" s="456"/>
      <c r="Q534" s="456"/>
      <c r="R534" s="456"/>
      <c r="S534" s="456"/>
      <c r="T534" s="456"/>
      <c r="U534" s="456"/>
      <c r="V534" s="456"/>
      <c r="W534" s="456"/>
      <c r="X534" s="456"/>
      <c r="Y534" s="456"/>
      <c r="Z534" s="456"/>
    </row>
    <row r="535" ht="12.75" customHeight="1">
      <c r="A535" s="456"/>
      <c r="B535" s="456"/>
      <c r="C535" s="456"/>
      <c r="D535" s="456"/>
      <c r="E535" s="456"/>
      <c r="F535" s="456"/>
      <c r="G535" s="12"/>
      <c r="H535" s="456"/>
      <c r="I535" s="456"/>
      <c r="J535" s="456"/>
      <c r="K535" s="456"/>
      <c r="L535" s="456"/>
      <c r="M535" s="456"/>
      <c r="N535" s="456"/>
      <c r="O535" s="456"/>
      <c r="P535" s="456"/>
      <c r="Q535" s="456"/>
      <c r="R535" s="456"/>
      <c r="S535" s="456"/>
      <c r="T535" s="456"/>
      <c r="U535" s="456"/>
      <c r="V535" s="456"/>
      <c r="W535" s="456"/>
      <c r="X535" s="456"/>
      <c r="Y535" s="456"/>
      <c r="Z535" s="456"/>
    </row>
    <row r="536" ht="12.75" customHeight="1">
      <c r="A536" s="456"/>
      <c r="B536" s="456"/>
      <c r="C536" s="456"/>
      <c r="D536" s="456"/>
      <c r="E536" s="456"/>
      <c r="F536" s="456"/>
      <c r="G536" s="12"/>
      <c r="H536" s="456"/>
      <c r="I536" s="456"/>
      <c r="J536" s="456"/>
      <c r="K536" s="456"/>
      <c r="L536" s="456"/>
      <c r="M536" s="456"/>
      <c r="N536" s="456"/>
      <c r="O536" s="456"/>
      <c r="P536" s="456"/>
      <c r="Q536" s="456"/>
      <c r="R536" s="456"/>
      <c r="S536" s="456"/>
      <c r="T536" s="456"/>
      <c r="U536" s="456"/>
      <c r="V536" s="456"/>
      <c r="W536" s="456"/>
      <c r="X536" s="456"/>
      <c r="Y536" s="456"/>
      <c r="Z536" s="456"/>
    </row>
    <row r="537" ht="12.75" customHeight="1">
      <c r="A537" s="456"/>
      <c r="B537" s="456"/>
      <c r="C537" s="456"/>
      <c r="D537" s="456"/>
      <c r="E537" s="456"/>
      <c r="F537" s="456"/>
      <c r="G537" s="12"/>
      <c r="H537" s="456"/>
      <c r="I537" s="456"/>
      <c r="J537" s="456"/>
      <c r="K537" s="456"/>
      <c r="L537" s="456"/>
      <c r="M537" s="456"/>
      <c r="N537" s="456"/>
      <c r="O537" s="456"/>
      <c r="P537" s="456"/>
      <c r="Q537" s="456"/>
      <c r="R537" s="456"/>
      <c r="S537" s="456"/>
      <c r="T537" s="456"/>
      <c r="U537" s="456"/>
      <c r="V537" s="456"/>
      <c r="W537" s="456"/>
      <c r="X537" s="456"/>
      <c r="Y537" s="456"/>
      <c r="Z537" s="456"/>
    </row>
    <row r="538" ht="12.75" customHeight="1">
      <c r="A538" s="456"/>
      <c r="B538" s="456"/>
      <c r="C538" s="456"/>
      <c r="D538" s="456"/>
      <c r="E538" s="456"/>
      <c r="F538" s="456"/>
      <c r="G538" s="12"/>
      <c r="H538" s="456"/>
      <c r="I538" s="456"/>
      <c r="J538" s="456"/>
      <c r="K538" s="456"/>
      <c r="L538" s="456"/>
      <c r="M538" s="456"/>
      <c r="N538" s="456"/>
      <c r="O538" s="456"/>
      <c r="P538" s="456"/>
      <c r="Q538" s="456"/>
      <c r="R538" s="456"/>
      <c r="S538" s="456"/>
      <c r="T538" s="456"/>
      <c r="U538" s="456"/>
      <c r="V538" s="456"/>
      <c r="W538" s="456"/>
      <c r="X538" s="456"/>
      <c r="Y538" s="456"/>
      <c r="Z538" s="456"/>
    </row>
    <row r="539" ht="12.75" customHeight="1">
      <c r="A539" s="456"/>
      <c r="B539" s="456"/>
      <c r="C539" s="456"/>
      <c r="D539" s="456"/>
      <c r="E539" s="456"/>
      <c r="F539" s="456"/>
      <c r="G539" s="12"/>
      <c r="H539" s="456"/>
      <c r="I539" s="456"/>
      <c r="J539" s="456"/>
      <c r="K539" s="456"/>
      <c r="L539" s="456"/>
      <c r="M539" s="456"/>
      <c r="N539" s="456"/>
      <c r="O539" s="456"/>
      <c r="P539" s="456"/>
      <c r="Q539" s="456"/>
      <c r="R539" s="456"/>
      <c r="S539" s="456"/>
      <c r="T539" s="456"/>
      <c r="U539" s="456"/>
      <c r="V539" s="456"/>
      <c r="W539" s="456"/>
      <c r="X539" s="456"/>
      <c r="Y539" s="456"/>
      <c r="Z539" s="456"/>
    </row>
    <row r="540" ht="12.75" customHeight="1">
      <c r="A540" s="456"/>
      <c r="B540" s="456"/>
      <c r="C540" s="456"/>
      <c r="D540" s="456"/>
      <c r="E540" s="456"/>
      <c r="F540" s="456"/>
      <c r="G540" s="12"/>
      <c r="H540" s="456"/>
      <c r="I540" s="456"/>
      <c r="J540" s="456"/>
      <c r="K540" s="456"/>
      <c r="L540" s="456"/>
      <c r="M540" s="456"/>
      <c r="N540" s="456"/>
      <c r="O540" s="456"/>
      <c r="P540" s="456"/>
      <c r="Q540" s="456"/>
      <c r="R540" s="456"/>
      <c r="S540" s="456"/>
      <c r="T540" s="456"/>
      <c r="U540" s="456"/>
      <c r="V540" s="456"/>
      <c r="W540" s="456"/>
      <c r="X540" s="456"/>
      <c r="Y540" s="456"/>
      <c r="Z540" s="456"/>
    </row>
    <row r="541" ht="12.75" customHeight="1">
      <c r="A541" s="456"/>
      <c r="B541" s="456"/>
      <c r="C541" s="456"/>
      <c r="D541" s="456"/>
      <c r="E541" s="456"/>
      <c r="F541" s="456"/>
      <c r="G541" s="12"/>
      <c r="H541" s="456"/>
      <c r="I541" s="456"/>
      <c r="J541" s="456"/>
      <c r="K541" s="456"/>
      <c r="L541" s="456"/>
      <c r="M541" s="456"/>
      <c r="N541" s="456"/>
      <c r="O541" s="456"/>
      <c r="P541" s="456"/>
      <c r="Q541" s="456"/>
      <c r="R541" s="456"/>
      <c r="S541" s="456"/>
      <c r="T541" s="456"/>
      <c r="U541" s="456"/>
      <c r="V541" s="456"/>
      <c r="W541" s="456"/>
      <c r="X541" s="456"/>
      <c r="Y541" s="456"/>
      <c r="Z541" s="456"/>
    </row>
    <row r="542" ht="12.75" customHeight="1">
      <c r="A542" s="456"/>
      <c r="B542" s="456"/>
      <c r="C542" s="456"/>
      <c r="D542" s="456"/>
      <c r="E542" s="456"/>
      <c r="F542" s="456"/>
      <c r="G542" s="12"/>
      <c r="H542" s="456"/>
      <c r="I542" s="456"/>
      <c r="J542" s="456"/>
      <c r="K542" s="456"/>
      <c r="L542" s="456"/>
      <c r="M542" s="456"/>
      <c r="N542" s="456"/>
      <c r="O542" s="456"/>
      <c r="P542" s="456"/>
      <c r="Q542" s="456"/>
      <c r="R542" s="456"/>
      <c r="S542" s="456"/>
      <c r="T542" s="456"/>
      <c r="U542" s="456"/>
      <c r="V542" s="456"/>
      <c r="W542" s="456"/>
      <c r="X542" s="456"/>
      <c r="Y542" s="456"/>
      <c r="Z542" s="456"/>
    </row>
    <row r="543" ht="12.75" customHeight="1">
      <c r="A543" s="456"/>
      <c r="B543" s="456"/>
      <c r="C543" s="456"/>
      <c r="D543" s="456"/>
      <c r="E543" s="456"/>
      <c r="F543" s="456"/>
      <c r="G543" s="12"/>
      <c r="H543" s="456"/>
      <c r="I543" s="456"/>
      <c r="J543" s="456"/>
      <c r="K543" s="456"/>
      <c r="L543" s="456"/>
      <c r="M543" s="456"/>
      <c r="N543" s="456"/>
      <c r="O543" s="456"/>
      <c r="P543" s="456"/>
      <c r="Q543" s="456"/>
      <c r="R543" s="456"/>
      <c r="S543" s="456"/>
      <c r="T543" s="456"/>
      <c r="U543" s="456"/>
      <c r="V543" s="456"/>
      <c r="W543" s="456"/>
      <c r="X543" s="456"/>
      <c r="Y543" s="456"/>
      <c r="Z543" s="456"/>
    </row>
    <row r="544" ht="12.75" customHeight="1">
      <c r="A544" s="456"/>
      <c r="B544" s="456"/>
      <c r="C544" s="456"/>
      <c r="D544" s="456"/>
      <c r="E544" s="456"/>
      <c r="F544" s="456"/>
      <c r="G544" s="12"/>
      <c r="H544" s="456"/>
      <c r="I544" s="456"/>
      <c r="J544" s="456"/>
      <c r="K544" s="456"/>
      <c r="L544" s="456"/>
      <c r="M544" s="456"/>
      <c r="N544" s="456"/>
      <c r="O544" s="456"/>
      <c r="P544" s="456"/>
      <c r="Q544" s="456"/>
      <c r="R544" s="456"/>
      <c r="S544" s="456"/>
      <c r="T544" s="456"/>
      <c r="U544" s="456"/>
      <c r="V544" s="456"/>
      <c r="W544" s="456"/>
      <c r="X544" s="456"/>
      <c r="Y544" s="456"/>
      <c r="Z544" s="456"/>
    </row>
    <row r="545" ht="12.75" customHeight="1">
      <c r="A545" s="456"/>
      <c r="B545" s="456"/>
      <c r="C545" s="456"/>
      <c r="D545" s="456"/>
      <c r="E545" s="456"/>
      <c r="F545" s="456"/>
      <c r="G545" s="12"/>
      <c r="H545" s="456"/>
      <c r="I545" s="456"/>
      <c r="J545" s="456"/>
      <c r="K545" s="456"/>
      <c r="L545" s="456"/>
      <c r="M545" s="456"/>
      <c r="N545" s="456"/>
      <c r="O545" s="456"/>
      <c r="P545" s="456"/>
      <c r="Q545" s="456"/>
      <c r="R545" s="456"/>
      <c r="S545" s="456"/>
      <c r="T545" s="456"/>
      <c r="U545" s="456"/>
      <c r="V545" s="456"/>
      <c r="W545" s="456"/>
      <c r="X545" s="456"/>
      <c r="Y545" s="456"/>
      <c r="Z545" s="456"/>
    </row>
    <row r="546" ht="12.75" customHeight="1">
      <c r="A546" s="456"/>
      <c r="B546" s="456"/>
      <c r="C546" s="456"/>
      <c r="D546" s="456"/>
      <c r="E546" s="456"/>
      <c r="F546" s="456"/>
      <c r="G546" s="12"/>
      <c r="H546" s="456"/>
      <c r="I546" s="456"/>
      <c r="J546" s="456"/>
      <c r="K546" s="456"/>
      <c r="L546" s="456"/>
      <c r="M546" s="456"/>
      <c r="N546" s="456"/>
      <c r="O546" s="456"/>
      <c r="P546" s="456"/>
      <c r="Q546" s="456"/>
      <c r="R546" s="456"/>
      <c r="S546" s="456"/>
      <c r="T546" s="456"/>
      <c r="U546" s="456"/>
      <c r="V546" s="456"/>
      <c r="W546" s="456"/>
      <c r="X546" s="456"/>
      <c r="Y546" s="456"/>
      <c r="Z546" s="456"/>
    </row>
    <row r="547" ht="12.75" customHeight="1">
      <c r="A547" s="456"/>
      <c r="B547" s="456"/>
      <c r="C547" s="456"/>
      <c r="D547" s="456"/>
      <c r="E547" s="456"/>
      <c r="F547" s="456"/>
      <c r="G547" s="12"/>
      <c r="H547" s="456"/>
      <c r="I547" s="456"/>
      <c r="J547" s="456"/>
      <c r="K547" s="456"/>
      <c r="L547" s="456"/>
      <c r="M547" s="456"/>
      <c r="N547" s="456"/>
      <c r="O547" s="456"/>
      <c r="P547" s="456"/>
      <c r="Q547" s="456"/>
      <c r="R547" s="456"/>
      <c r="S547" s="456"/>
      <c r="T547" s="456"/>
      <c r="U547" s="456"/>
      <c r="V547" s="456"/>
      <c r="W547" s="456"/>
      <c r="X547" s="456"/>
      <c r="Y547" s="456"/>
      <c r="Z547" s="456"/>
    </row>
    <row r="548" ht="12.75" customHeight="1">
      <c r="A548" s="456"/>
      <c r="B548" s="456"/>
      <c r="C548" s="456"/>
      <c r="D548" s="456"/>
      <c r="E548" s="456"/>
      <c r="F548" s="456"/>
      <c r="G548" s="12"/>
      <c r="H548" s="456"/>
      <c r="I548" s="456"/>
      <c r="J548" s="456"/>
      <c r="K548" s="456"/>
      <c r="L548" s="456"/>
      <c r="M548" s="456"/>
      <c r="N548" s="456"/>
      <c r="O548" s="456"/>
      <c r="P548" s="456"/>
      <c r="Q548" s="456"/>
      <c r="R548" s="456"/>
      <c r="S548" s="456"/>
      <c r="T548" s="456"/>
      <c r="U548" s="456"/>
      <c r="V548" s="456"/>
      <c r="W548" s="456"/>
      <c r="X548" s="456"/>
      <c r="Y548" s="456"/>
      <c r="Z548" s="456"/>
    </row>
    <row r="549" ht="12.75" customHeight="1">
      <c r="A549" s="456"/>
      <c r="B549" s="456"/>
      <c r="C549" s="456"/>
      <c r="D549" s="456"/>
      <c r="E549" s="456"/>
      <c r="F549" s="456"/>
      <c r="G549" s="12"/>
      <c r="H549" s="456"/>
      <c r="I549" s="456"/>
      <c r="J549" s="456"/>
      <c r="K549" s="456"/>
      <c r="L549" s="456"/>
      <c r="M549" s="456"/>
      <c r="N549" s="456"/>
      <c r="O549" s="456"/>
      <c r="P549" s="456"/>
      <c r="Q549" s="456"/>
      <c r="R549" s="456"/>
      <c r="S549" s="456"/>
      <c r="T549" s="456"/>
      <c r="U549" s="456"/>
      <c r="V549" s="456"/>
      <c r="W549" s="456"/>
      <c r="X549" s="456"/>
      <c r="Y549" s="456"/>
      <c r="Z549" s="456"/>
    </row>
    <row r="550" ht="12.75" customHeight="1">
      <c r="A550" s="456"/>
      <c r="B550" s="456"/>
      <c r="C550" s="456"/>
      <c r="D550" s="456"/>
      <c r="E550" s="456"/>
      <c r="F550" s="456"/>
      <c r="G550" s="12"/>
      <c r="H550" s="456"/>
      <c r="I550" s="456"/>
      <c r="J550" s="456"/>
      <c r="K550" s="456"/>
      <c r="L550" s="456"/>
      <c r="M550" s="456"/>
      <c r="N550" s="456"/>
      <c r="O550" s="456"/>
      <c r="P550" s="456"/>
      <c r="Q550" s="456"/>
      <c r="R550" s="456"/>
      <c r="S550" s="456"/>
      <c r="T550" s="456"/>
      <c r="U550" s="456"/>
      <c r="V550" s="456"/>
      <c r="W550" s="456"/>
      <c r="X550" s="456"/>
      <c r="Y550" s="456"/>
      <c r="Z550" s="456"/>
    </row>
    <row r="551" ht="12.75" customHeight="1">
      <c r="A551" s="456"/>
      <c r="B551" s="456"/>
      <c r="C551" s="456"/>
      <c r="D551" s="456"/>
      <c r="E551" s="456"/>
      <c r="F551" s="456"/>
      <c r="G551" s="12"/>
      <c r="H551" s="456"/>
      <c r="I551" s="456"/>
      <c r="J551" s="456"/>
      <c r="K551" s="456"/>
      <c r="L551" s="456"/>
      <c r="M551" s="456"/>
      <c r="N551" s="456"/>
      <c r="O551" s="456"/>
      <c r="P551" s="456"/>
      <c r="Q551" s="456"/>
      <c r="R551" s="456"/>
      <c r="S551" s="456"/>
      <c r="T551" s="456"/>
      <c r="U551" s="456"/>
      <c r="V551" s="456"/>
      <c r="W551" s="456"/>
      <c r="X551" s="456"/>
      <c r="Y551" s="456"/>
      <c r="Z551" s="456"/>
    </row>
    <row r="552" ht="12.75" customHeight="1">
      <c r="A552" s="456"/>
      <c r="B552" s="456"/>
      <c r="C552" s="456"/>
      <c r="D552" s="456"/>
      <c r="E552" s="456"/>
      <c r="F552" s="456"/>
      <c r="G552" s="12"/>
      <c r="H552" s="456"/>
      <c r="I552" s="456"/>
      <c r="J552" s="456"/>
      <c r="K552" s="456"/>
      <c r="L552" s="456"/>
      <c r="M552" s="456"/>
      <c r="N552" s="456"/>
      <c r="O552" s="456"/>
      <c r="P552" s="456"/>
      <c r="Q552" s="456"/>
      <c r="R552" s="456"/>
      <c r="S552" s="456"/>
      <c r="T552" s="456"/>
      <c r="U552" s="456"/>
      <c r="V552" s="456"/>
      <c r="W552" s="456"/>
      <c r="X552" s="456"/>
      <c r="Y552" s="456"/>
      <c r="Z552" s="456"/>
    </row>
    <row r="553" ht="12.75" customHeight="1">
      <c r="A553" s="456"/>
      <c r="B553" s="456"/>
      <c r="C553" s="456"/>
      <c r="D553" s="456"/>
      <c r="E553" s="456"/>
      <c r="F553" s="456"/>
      <c r="G553" s="12"/>
      <c r="H553" s="456"/>
      <c r="I553" s="456"/>
      <c r="J553" s="456"/>
      <c r="K553" s="456"/>
      <c r="L553" s="456"/>
      <c r="M553" s="456"/>
      <c r="N553" s="456"/>
      <c r="O553" s="456"/>
      <c r="P553" s="456"/>
      <c r="Q553" s="456"/>
      <c r="R553" s="456"/>
      <c r="S553" s="456"/>
      <c r="T553" s="456"/>
      <c r="U553" s="456"/>
      <c r="V553" s="456"/>
      <c r="W553" s="456"/>
      <c r="X553" s="456"/>
      <c r="Y553" s="456"/>
      <c r="Z553" s="456"/>
    </row>
    <row r="554" ht="12.75" customHeight="1">
      <c r="A554" s="456"/>
      <c r="B554" s="456"/>
      <c r="C554" s="456"/>
      <c r="D554" s="456"/>
      <c r="E554" s="456"/>
      <c r="F554" s="456"/>
      <c r="G554" s="12"/>
      <c r="H554" s="456"/>
      <c r="I554" s="456"/>
      <c r="J554" s="456"/>
      <c r="K554" s="456"/>
      <c r="L554" s="456"/>
      <c r="M554" s="456"/>
      <c r="N554" s="456"/>
      <c r="O554" s="456"/>
      <c r="P554" s="456"/>
      <c r="Q554" s="456"/>
      <c r="R554" s="456"/>
      <c r="S554" s="456"/>
      <c r="T554" s="456"/>
      <c r="U554" s="456"/>
      <c r="V554" s="456"/>
      <c r="W554" s="456"/>
      <c r="X554" s="456"/>
      <c r="Y554" s="456"/>
      <c r="Z554" s="456"/>
    </row>
    <row r="555" ht="12.75" customHeight="1">
      <c r="A555" s="456"/>
      <c r="B555" s="456"/>
      <c r="C555" s="456"/>
      <c r="D555" s="456"/>
      <c r="E555" s="456"/>
      <c r="F555" s="456"/>
      <c r="G555" s="12"/>
      <c r="H555" s="456"/>
      <c r="I555" s="456"/>
      <c r="J555" s="456"/>
      <c r="K555" s="456"/>
      <c r="L555" s="456"/>
      <c r="M555" s="456"/>
      <c r="N555" s="456"/>
      <c r="O555" s="456"/>
      <c r="P555" s="456"/>
      <c r="Q555" s="456"/>
      <c r="R555" s="456"/>
      <c r="S555" s="456"/>
      <c r="T555" s="456"/>
      <c r="U555" s="456"/>
      <c r="V555" s="456"/>
      <c r="W555" s="456"/>
      <c r="X555" s="456"/>
      <c r="Y555" s="456"/>
      <c r="Z555" s="456"/>
    </row>
    <row r="556" ht="12.75" customHeight="1">
      <c r="A556" s="456"/>
      <c r="B556" s="456"/>
      <c r="C556" s="456"/>
      <c r="D556" s="456"/>
      <c r="E556" s="456"/>
      <c r="F556" s="456"/>
      <c r="G556" s="12"/>
      <c r="H556" s="456"/>
      <c r="I556" s="456"/>
      <c r="J556" s="456"/>
      <c r="K556" s="456"/>
      <c r="L556" s="456"/>
      <c r="M556" s="456"/>
      <c r="N556" s="456"/>
      <c r="O556" s="456"/>
      <c r="P556" s="456"/>
      <c r="Q556" s="456"/>
      <c r="R556" s="456"/>
      <c r="S556" s="456"/>
      <c r="T556" s="456"/>
      <c r="U556" s="456"/>
      <c r="V556" s="456"/>
      <c r="W556" s="456"/>
      <c r="X556" s="456"/>
      <c r="Y556" s="456"/>
      <c r="Z556" s="456"/>
    </row>
    <row r="557" ht="12.75" customHeight="1">
      <c r="A557" s="456"/>
      <c r="B557" s="456"/>
      <c r="C557" s="456"/>
      <c r="D557" s="456"/>
      <c r="E557" s="456"/>
      <c r="F557" s="456"/>
      <c r="G557" s="12"/>
      <c r="H557" s="456"/>
      <c r="I557" s="456"/>
      <c r="J557" s="456"/>
      <c r="K557" s="456"/>
      <c r="L557" s="456"/>
      <c r="M557" s="456"/>
      <c r="N557" s="456"/>
      <c r="O557" s="456"/>
      <c r="P557" s="456"/>
      <c r="Q557" s="456"/>
      <c r="R557" s="456"/>
      <c r="S557" s="456"/>
      <c r="T557" s="456"/>
      <c r="U557" s="456"/>
      <c r="V557" s="456"/>
      <c r="W557" s="456"/>
      <c r="X557" s="456"/>
      <c r="Y557" s="456"/>
      <c r="Z557" s="456"/>
    </row>
    <row r="558" ht="12.75" customHeight="1">
      <c r="A558" s="456"/>
      <c r="B558" s="456"/>
      <c r="C558" s="456"/>
      <c r="D558" s="456"/>
      <c r="E558" s="456"/>
      <c r="F558" s="456"/>
      <c r="G558" s="12"/>
      <c r="H558" s="456"/>
      <c r="I558" s="456"/>
      <c r="J558" s="456"/>
      <c r="K558" s="456"/>
      <c r="L558" s="456"/>
      <c r="M558" s="456"/>
      <c r="N558" s="456"/>
      <c r="O558" s="456"/>
      <c r="P558" s="456"/>
      <c r="Q558" s="456"/>
      <c r="R558" s="456"/>
      <c r="S558" s="456"/>
      <c r="T558" s="456"/>
      <c r="U558" s="456"/>
      <c r="V558" s="456"/>
      <c r="W558" s="456"/>
      <c r="X558" s="456"/>
      <c r="Y558" s="456"/>
      <c r="Z558" s="456"/>
    </row>
    <row r="559" ht="12.75" customHeight="1">
      <c r="A559" s="456"/>
      <c r="B559" s="456"/>
      <c r="C559" s="456"/>
      <c r="D559" s="456"/>
      <c r="E559" s="456"/>
      <c r="F559" s="456"/>
      <c r="G559" s="12"/>
      <c r="H559" s="456"/>
      <c r="I559" s="456"/>
      <c r="J559" s="456"/>
      <c r="K559" s="456"/>
      <c r="L559" s="456"/>
      <c r="M559" s="456"/>
      <c r="N559" s="456"/>
      <c r="O559" s="456"/>
      <c r="P559" s="456"/>
      <c r="Q559" s="456"/>
      <c r="R559" s="456"/>
      <c r="S559" s="456"/>
      <c r="T559" s="456"/>
      <c r="U559" s="456"/>
      <c r="V559" s="456"/>
      <c r="W559" s="456"/>
      <c r="X559" s="456"/>
      <c r="Y559" s="456"/>
      <c r="Z559" s="456"/>
    </row>
    <row r="560" ht="12.75" customHeight="1">
      <c r="A560" s="456"/>
      <c r="B560" s="456"/>
      <c r="C560" s="456"/>
      <c r="D560" s="456"/>
      <c r="E560" s="456"/>
      <c r="F560" s="456"/>
      <c r="G560" s="12"/>
      <c r="H560" s="456"/>
      <c r="I560" s="456"/>
      <c r="J560" s="456"/>
      <c r="K560" s="456"/>
      <c r="L560" s="456"/>
      <c r="M560" s="456"/>
      <c r="N560" s="456"/>
      <c r="O560" s="456"/>
      <c r="P560" s="456"/>
      <c r="Q560" s="456"/>
      <c r="R560" s="456"/>
      <c r="S560" s="456"/>
      <c r="T560" s="456"/>
      <c r="U560" s="456"/>
      <c r="V560" s="456"/>
      <c r="W560" s="456"/>
      <c r="X560" s="456"/>
      <c r="Y560" s="456"/>
      <c r="Z560" s="456"/>
    </row>
    <row r="561" ht="12.75" customHeight="1">
      <c r="A561" s="456"/>
      <c r="B561" s="456"/>
      <c r="C561" s="456"/>
      <c r="D561" s="456"/>
      <c r="E561" s="456"/>
      <c r="F561" s="456"/>
      <c r="G561" s="12"/>
      <c r="H561" s="456"/>
      <c r="I561" s="456"/>
      <c r="J561" s="456"/>
      <c r="K561" s="456"/>
      <c r="L561" s="456"/>
      <c r="M561" s="456"/>
      <c r="N561" s="456"/>
      <c r="O561" s="456"/>
      <c r="P561" s="456"/>
      <c r="Q561" s="456"/>
      <c r="R561" s="456"/>
      <c r="S561" s="456"/>
      <c r="T561" s="456"/>
      <c r="U561" s="456"/>
      <c r="V561" s="456"/>
      <c r="W561" s="456"/>
      <c r="X561" s="456"/>
      <c r="Y561" s="456"/>
      <c r="Z561" s="456"/>
    </row>
    <row r="562" ht="12.75" customHeight="1">
      <c r="A562" s="456"/>
      <c r="B562" s="456"/>
      <c r="C562" s="456"/>
      <c r="D562" s="456"/>
      <c r="E562" s="456"/>
      <c r="F562" s="456"/>
      <c r="G562" s="12"/>
      <c r="H562" s="456"/>
      <c r="I562" s="456"/>
      <c r="J562" s="456"/>
      <c r="K562" s="456"/>
      <c r="L562" s="456"/>
      <c r="M562" s="456"/>
      <c r="N562" s="456"/>
      <c r="O562" s="456"/>
      <c r="P562" s="456"/>
      <c r="Q562" s="456"/>
      <c r="R562" s="456"/>
      <c r="S562" s="456"/>
      <c r="T562" s="456"/>
      <c r="U562" s="456"/>
      <c r="V562" s="456"/>
      <c r="W562" s="456"/>
      <c r="X562" s="456"/>
      <c r="Y562" s="456"/>
      <c r="Z562" s="456"/>
    </row>
    <row r="563" ht="12.75" customHeight="1">
      <c r="A563" s="456"/>
      <c r="B563" s="456"/>
      <c r="C563" s="456"/>
      <c r="D563" s="456"/>
      <c r="E563" s="456"/>
      <c r="F563" s="456"/>
      <c r="G563" s="12"/>
      <c r="H563" s="456"/>
      <c r="I563" s="456"/>
      <c r="J563" s="456"/>
      <c r="K563" s="456"/>
      <c r="L563" s="456"/>
      <c r="M563" s="456"/>
      <c r="N563" s="456"/>
      <c r="O563" s="456"/>
      <c r="P563" s="456"/>
      <c r="Q563" s="456"/>
      <c r="R563" s="456"/>
      <c r="S563" s="456"/>
      <c r="T563" s="456"/>
      <c r="U563" s="456"/>
      <c r="V563" s="456"/>
      <c r="W563" s="456"/>
      <c r="X563" s="456"/>
      <c r="Y563" s="456"/>
      <c r="Z563" s="456"/>
    </row>
    <row r="564" ht="12.75" customHeight="1">
      <c r="A564" s="456"/>
      <c r="B564" s="456"/>
      <c r="C564" s="456"/>
      <c r="D564" s="456"/>
      <c r="E564" s="456"/>
      <c r="F564" s="456"/>
      <c r="G564" s="12"/>
      <c r="H564" s="456"/>
      <c r="I564" s="456"/>
      <c r="J564" s="456"/>
      <c r="K564" s="456"/>
      <c r="L564" s="456"/>
      <c r="M564" s="456"/>
      <c r="N564" s="456"/>
      <c r="O564" s="456"/>
      <c r="P564" s="456"/>
      <c r="Q564" s="456"/>
      <c r="R564" s="456"/>
      <c r="S564" s="456"/>
      <c r="T564" s="456"/>
      <c r="U564" s="456"/>
      <c r="V564" s="456"/>
      <c r="W564" s="456"/>
      <c r="X564" s="456"/>
      <c r="Y564" s="456"/>
      <c r="Z564" s="456"/>
    </row>
    <row r="565" ht="12.75" customHeight="1">
      <c r="A565" s="456"/>
      <c r="B565" s="456"/>
      <c r="C565" s="456"/>
      <c r="D565" s="456"/>
      <c r="E565" s="456"/>
      <c r="F565" s="456"/>
      <c r="G565" s="12"/>
      <c r="H565" s="456"/>
      <c r="I565" s="456"/>
      <c r="J565" s="456"/>
      <c r="K565" s="456"/>
      <c r="L565" s="456"/>
      <c r="M565" s="456"/>
      <c r="N565" s="456"/>
      <c r="O565" s="456"/>
      <c r="P565" s="456"/>
      <c r="Q565" s="456"/>
      <c r="R565" s="456"/>
      <c r="S565" s="456"/>
      <c r="T565" s="456"/>
      <c r="U565" s="456"/>
      <c r="V565" s="456"/>
      <c r="W565" s="456"/>
      <c r="X565" s="456"/>
      <c r="Y565" s="456"/>
      <c r="Z565" s="456"/>
    </row>
    <row r="566" ht="12.75" customHeight="1">
      <c r="A566" s="456"/>
      <c r="B566" s="456"/>
      <c r="C566" s="456"/>
      <c r="D566" s="456"/>
      <c r="E566" s="456"/>
      <c r="F566" s="456"/>
      <c r="G566" s="12"/>
      <c r="H566" s="456"/>
      <c r="I566" s="456"/>
      <c r="J566" s="456"/>
      <c r="K566" s="456"/>
      <c r="L566" s="456"/>
      <c r="M566" s="456"/>
      <c r="N566" s="456"/>
      <c r="O566" s="456"/>
      <c r="P566" s="456"/>
      <c r="Q566" s="456"/>
      <c r="R566" s="456"/>
      <c r="S566" s="456"/>
      <c r="T566" s="456"/>
      <c r="U566" s="456"/>
      <c r="V566" s="456"/>
      <c r="W566" s="456"/>
      <c r="X566" s="456"/>
      <c r="Y566" s="456"/>
      <c r="Z566" s="456"/>
    </row>
    <row r="567" ht="12.75" customHeight="1">
      <c r="A567" s="456"/>
      <c r="B567" s="456"/>
      <c r="C567" s="456"/>
      <c r="D567" s="456"/>
      <c r="E567" s="456"/>
      <c r="F567" s="456"/>
      <c r="G567" s="12"/>
      <c r="H567" s="456"/>
      <c r="I567" s="456"/>
      <c r="J567" s="456"/>
      <c r="K567" s="456"/>
      <c r="L567" s="456"/>
      <c r="M567" s="456"/>
      <c r="N567" s="456"/>
      <c r="O567" s="456"/>
      <c r="P567" s="456"/>
      <c r="Q567" s="456"/>
      <c r="R567" s="456"/>
      <c r="S567" s="456"/>
      <c r="T567" s="456"/>
      <c r="U567" s="456"/>
      <c r="V567" s="456"/>
      <c r="W567" s="456"/>
      <c r="X567" s="456"/>
      <c r="Y567" s="456"/>
      <c r="Z567" s="456"/>
    </row>
    <row r="568" ht="12.75" customHeight="1">
      <c r="A568" s="456"/>
      <c r="B568" s="456"/>
      <c r="C568" s="456"/>
      <c r="D568" s="456"/>
      <c r="E568" s="456"/>
      <c r="F568" s="456"/>
      <c r="G568" s="12"/>
      <c r="H568" s="456"/>
      <c r="I568" s="456"/>
      <c r="J568" s="456"/>
      <c r="K568" s="456"/>
      <c r="L568" s="456"/>
      <c r="M568" s="456"/>
      <c r="N568" s="456"/>
      <c r="O568" s="456"/>
      <c r="P568" s="456"/>
      <c r="Q568" s="456"/>
      <c r="R568" s="456"/>
      <c r="S568" s="456"/>
      <c r="T568" s="456"/>
      <c r="U568" s="456"/>
      <c r="V568" s="456"/>
      <c r="W568" s="456"/>
      <c r="X568" s="456"/>
      <c r="Y568" s="456"/>
      <c r="Z568" s="456"/>
    </row>
    <row r="569" ht="12.75" customHeight="1">
      <c r="A569" s="456"/>
      <c r="B569" s="456"/>
      <c r="C569" s="456"/>
      <c r="D569" s="456"/>
      <c r="E569" s="456"/>
      <c r="F569" s="456"/>
      <c r="G569" s="12"/>
      <c r="H569" s="456"/>
      <c r="I569" s="456"/>
      <c r="J569" s="456"/>
      <c r="K569" s="456"/>
      <c r="L569" s="456"/>
      <c r="M569" s="456"/>
      <c r="N569" s="456"/>
      <c r="O569" s="456"/>
      <c r="P569" s="456"/>
      <c r="Q569" s="456"/>
      <c r="R569" s="456"/>
      <c r="S569" s="456"/>
      <c r="T569" s="456"/>
      <c r="U569" s="456"/>
      <c r="V569" s="456"/>
      <c r="W569" s="456"/>
      <c r="X569" s="456"/>
      <c r="Y569" s="456"/>
      <c r="Z569" s="456"/>
    </row>
    <row r="570" ht="12.75" customHeight="1">
      <c r="A570" s="456"/>
      <c r="B570" s="456"/>
      <c r="C570" s="456"/>
      <c r="D570" s="456"/>
      <c r="E570" s="456"/>
      <c r="F570" s="456"/>
      <c r="G570" s="12"/>
      <c r="H570" s="456"/>
      <c r="I570" s="456"/>
      <c r="J570" s="456"/>
      <c r="K570" s="456"/>
      <c r="L570" s="456"/>
      <c r="M570" s="456"/>
      <c r="N570" s="456"/>
      <c r="O570" s="456"/>
      <c r="P570" s="456"/>
      <c r="Q570" s="456"/>
      <c r="R570" s="456"/>
      <c r="S570" s="456"/>
      <c r="T570" s="456"/>
      <c r="U570" s="456"/>
      <c r="V570" s="456"/>
      <c r="W570" s="456"/>
      <c r="X570" s="456"/>
      <c r="Y570" s="456"/>
      <c r="Z570" s="456"/>
    </row>
    <row r="571" ht="12.75" customHeight="1">
      <c r="A571" s="456"/>
      <c r="B571" s="456"/>
      <c r="C571" s="456"/>
      <c r="D571" s="456"/>
      <c r="E571" s="456"/>
      <c r="F571" s="456"/>
      <c r="G571" s="12"/>
      <c r="H571" s="456"/>
      <c r="I571" s="456"/>
      <c r="J571" s="456"/>
      <c r="K571" s="456"/>
      <c r="L571" s="456"/>
      <c r="M571" s="456"/>
      <c r="N571" s="456"/>
      <c r="O571" s="456"/>
      <c r="P571" s="456"/>
      <c r="Q571" s="456"/>
      <c r="R571" s="456"/>
      <c r="S571" s="456"/>
      <c r="T571" s="456"/>
      <c r="U571" s="456"/>
      <c r="V571" s="456"/>
      <c r="W571" s="456"/>
      <c r="X571" s="456"/>
      <c r="Y571" s="456"/>
      <c r="Z571" s="456"/>
    </row>
    <row r="572" ht="12.75" customHeight="1">
      <c r="A572" s="456"/>
      <c r="B572" s="456"/>
      <c r="C572" s="456"/>
      <c r="D572" s="456"/>
      <c r="E572" s="456"/>
      <c r="F572" s="456"/>
      <c r="G572" s="12"/>
      <c r="H572" s="456"/>
      <c r="I572" s="456"/>
      <c r="J572" s="456"/>
      <c r="K572" s="456"/>
      <c r="L572" s="456"/>
      <c r="M572" s="456"/>
      <c r="N572" s="456"/>
      <c r="O572" s="456"/>
      <c r="P572" s="456"/>
      <c r="Q572" s="456"/>
      <c r="R572" s="456"/>
      <c r="S572" s="456"/>
      <c r="T572" s="456"/>
      <c r="U572" s="456"/>
      <c r="V572" s="456"/>
      <c r="W572" s="456"/>
      <c r="X572" s="456"/>
      <c r="Y572" s="456"/>
      <c r="Z572" s="456"/>
    </row>
    <row r="573" ht="12.75" customHeight="1">
      <c r="A573" s="456"/>
      <c r="B573" s="456"/>
      <c r="C573" s="456"/>
      <c r="D573" s="456"/>
      <c r="E573" s="456"/>
      <c r="F573" s="456"/>
      <c r="G573" s="12"/>
      <c r="H573" s="456"/>
      <c r="I573" s="456"/>
      <c r="J573" s="456"/>
      <c r="K573" s="456"/>
      <c r="L573" s="456"/>
      <c r="M573" s="456"/>
      <c r="N573" s="456"/>
      <c r="O573" s="456"/>
      <c r="P573" s="456"/>
      <c r="Q573" s="456"/>
      <c r="R573" s="456"/>
      <c r="S573" s="456"/>
      <c r="T573" s="456"/>
      <c r="U573" s="456"/>
      <c r="V573" s="456"/>
      <c r="W573" s="456"/>
      <c r="X573" s="456"/>
      <c r="Y573" s="456"/>
      <c r="Z573" s="456"/>
    </row>
    <row r="574" ht="12.75" customHeight="1">
      <c r="A574" s="456"/>
      <c r="B574" s="456"/>
      <c r="C574" s="456"/>
      <c r="D574" s="456"/>
      <c r="E574" s="456"/>
      <c r="F574" s="456"/>
      <c r="G574" s="12"/>
      <c r="H574" s="456"/>
      <c r="I574" s="456"/>
      <c r="J574" s="456"/>
      <c r="K574" s="456"/>
      <c r="L574" s="456"/>
      <c r="M574" s="456"/>
      <c r="N574" s="456"/>
      <c r="O574" s="456"/>
      <c r="P574" s="456"/>
      <c r="Q574" s="456"/>
      <c r="R574" s="456"/>
      <c r="S574" s="456"/>
      <c r="T574" s="456"/>
      <c r="U574" s="456"/>
      <c r="V574" s="456"/>
      <c r="W574" s="456"/>
      <c r="X574" s="456"/>
      <c r="Y574" s="456"/>
      <c r="Z574" s="456"/>
    </row>
    <row r="575" ht="12.75" customHeight="1">
      <c r="A575" s="456"/>
      <c r="B575" s="456"/>
      <c r="C575" s="456"/>
      <c r="D575" s="456"/>
      <c r="E575" s="456"/>
      <c r="F575" s="456"/>
      <c r="G575" s="12"/>
      <c r="H575" s="456"/>
      <c r="I575" s="456"/>
      <c r="J575" s="456"/>
      <c r="K575" s="456"/>
      <c r="L575" s="456"/>
      <c r="M575" s="456"/>
      <c r="N575" s="456"/>
      <c r="O575" s="456"/>
      <c r="P575" s="456"/>
      <c r="Q575" s="456"/>
      <c r="R575" s="456"/>
      <c r="S575" s="456"/>
      <c r="T575" s="456"/>
      <c r="U575" s="456"/>
      <c r="V575" s="456"/>
      <c r="W575" s="456"/>
      <c r="X575" s="456"/>
      <c r="Y575" s="456"/>
      <c r="Z575" s="456"/>
    </row>
    <row r="576" ht="12.75" customHeight="1">
      <c r="A576" s="456"/>
      <c r="B576" s="456"/>
      <c r="C576" s="456"/>
      <c r="D576" s="456"/>
      <c r="E576" s="456"/>
      <c r="F576" s="456"/>
      <c r="G576" s="12"/>
      <c r="H576" s="456"/>
      <c r="I576" s="456"/>
      <c r="J576" s="456"/>
      <c r="K576" s="456"/>
      <c r="L576" s="456"/>
      <c r="M576" s="456"/>
      <c r="N576" s="456"/>
      <c r="O576" s="456"/>
      <c r="P576" s="456"/>
      <c r="Q576" s="456"/>
      <c r="R576" s="456"/>
      <c r="S576" s="456"/>
      <c r="T576" s="456"/>
      <c r="U576" s="456"/>
      <c r="V576" s="456"/>
      <c r="W576" s="456"/>
      <c r="X576" s="456"/>
      <c r="Y576" s="456"/>
      <c r="Z576" s="456"/>
    </row>
    <row r="577" ht="12.75" customHeight="1">
      <c r="A577" s="456"/>
      <c r="B577" s="456"/>
      <c r="C577" s="456"/>
      <c r="D577" s="456"/>
      <c r="E577" s="456"/>
      <c r="F577" s="456"/>
      <c r="G577" s="12"/>
      <c r="H577" s="456"/>
      <c r="I577" s="456"/>
      <c r="J577" s="456"/>
      <c r="K577" s="456"/>
      <c r="L577" s="456"/>
      <c r="M577" s="456"/>
      <c r="N577" s="456"/>
      <c r="O577" s="456"/>
      <c r="P577" s="456"/>
      <c r="Q577" s="456"/>
      <c r="R577" s="456"/>
      <c r="S577" s="456"/>
      <c r="T577" s="456"/>
      <c r="U577" s="456"/>
      <c r="V577" s="456"/>
      <c r="W577" s="456"/>
      <c r="X577" s="456"/>
      <c r="Y577" s="456"/>
      <c r="Z577" s="456"/>
    </row>
    <row r="578" ht="12.75" customHeight="1">
      <c r="A578" s="456"/>
      <c r="B578" s="456"/>
      <c r="C578" s="456"/>
      <c r="D578" s="456"/>
      <c r="E578" s="456"/>
      <c r="F578" s="456"/>
      <c r="G578" s="12"/>
      <c r="H578" s="456"/>
      <c r="I578" s="456"/>
      <c r="J578" s="456"/>
      <c r="K578" s="456"/>
      <c r="L578" s="456"/>
      <c r="M578" s="456"/>
      <c r="N578" s="456"/>
      <c r="O578" s="456"/>
      <c r="P578" s="456"/>
      <c r="Q578" s="456"/>
      <c r="R578" s="456"/>
      <c r="S578" s="456"/>
      <c r="T578" s="456"/>
      <c r="U578" s="456"/>
      <c r="V578" s="456"/>
      <c r="W578" s="456"/>
      <c r="X578" s="456"/>
      <c r="Y578" s="456"/>
      <c r="Z578" s="456"/>
    </row>
    <row r="579" ht="12.75" customHeight="1">
      <c r="A579" s="456"/>
      <c r="B579" s="456"/>
      <c r="C579" s="456"/>
      <c r="D579" s="456"/>
      <c r="E579" s="456"/>
      <c r="F579" s="456"/>
      <c r="G579" s="12"/>
      <c r="H579" s="456"/>
      <c r="I579" s="456"/>
      <c r="J579" s="456"/>
      <c r="K579" s="456"/>
      <c r="L579" s="456"/>
      <c r="M579" s="456"/>
      <c r="N579" s="456"/>
      <c r="O579" s="456"/>
      <c r="P579" s="456"/>
      <c r="Q579" s="456"/>
      <c r="R579" s="456"/>
      <c r="S579" s="456"/>
      <c r="T579" s="456"/>
      <c r="U579" s="456"/>
      <c r="V579" s="456"/>
      <c r="W579" s="456"/>
      <c r="X579" s="456"/>
      <c r="Y579" s="456"/>
      <c r="Z579" s="456"/>
    </row>
    <row r="580" ht="12.75" customHeight="1">
      <c r="A580" s="456"/>
      <c r="B580" s="456"/>
      <c r="C580" s="456"/>
      <c r="D580" s="456"/>
      <c r="E580" s="456"/>
      <c r="F580" s="456"/>
      <c r="G580" s="12"/>
      <c r="H580" s="456"/>
      <c r="I580" s="456"/>
      <c r="J580" s="456"/>
      <c r="K580" s="456"/>
      <c r="L580" s="456"/>
      <c r="M580" s="456"/>
      <c r="N580" s="456"/>
      <c r="O580" s="456"/>
      <c r="P580" s="456"/>
      <c r="Q580" s="456"/>
      <c r="R580" s="456"/>
      <c r="S580" s="456"/>
      <c r="T580" s="456"/>
      <c r="U580" s="456"/>
      <c r="V580" s="456"/>
      <c r="W580" s="456"/>
      <c r="X580" s="456"/>
      <c r="Y580" s="456"/>
      <c r="Z580" s="456"/>
    </row>
    <row r="581" ht="12.75" customHeight="1">
      <c r="A581" s="456"/>
      <c r="B581" s="456"/>
      <c r="C581" s="456"/>
      <c r="D581" s="456"/>
      <c r="E581" s="456"/>
      <c r="F581" s="456"/>
      <c r="G581" s="12"/>
      <c r="H581" s="456"/>
      <c r="I581" s="456"/>
      <c r="J581" s="456"/>
      <c r="K581" s="456"/>
      <c r="L581" s="456"/>
      <c r="M581" s="456"/>
      <c r="N581" s="456"/>
      <c r="O581" s="456"/>
      <c r="P581" s="456"/>
      <c r="Q581" s="456"/>
      <c r="R581" s="456"/>
      <c r="S581" s="456"/>
      <c r="T581" s="456"/>
      <c r="U581" s="456"/>
      <c r="V581" s="456"/>
      <c r="W581" s="456"/>
      <c r="X581" s="456"/>
      <c r="Y581" s="456"/>
      <c r="Z581" s="456"/>
    </row>
    <row r="582" ht="12.75" customHeight="1">
      <c r="A582" s="456"/>
      <c r="B582" s="456"/>
      <c r="C582" s="456"/>
      <c r="D582" s="456"/>
      <c r="E582" s="456"/>
      <c r="F582" s="456"/>
      <c r="G582" s="12"/>
      <c r="H582" s="456"/>
      <c r="I582" s="456"/>
      <c r="J582" s="456"/>
      <c r="K582" s="456"/>
      <c r="L582" s="456"/>
      <c r="M582" s="456"/>
      <c r="N582" s="456"/>
      <c r="O582" s="456"/>
      <c r="P582" s="456"/>
      <c r="Q582" s="456"/>
      <c r="R582" s="456"/>
      <c r="S582" s="456"/>
      <c r="T582" s="456"/>
      <c r="U582" s="456"/>
      <c r="V582" s="456"/>
      <c r="W582" s="456"/>
      <c r="X582" s="456"/>
      <c r="Y582" s="456"/>
      <c r="Z582" s="456"/>
    </row>
    <row r="583" ht="12.75" customHeight="1">
      <c r="A583" s="456"/>
      <c r="B583" s="456"/>
      <c r="C583" s="456"/>
      <c r="D583" s="456"/>
      <c r="E583" s="456"/>
      <c r="F583" s="456"/>
      <c r="G583" s="12"/>
      <c r="H583" s="456"/>
      <c r="I583" s="456"/>
      <c r="J583" s="456"/>
      <c r="K583" s="456"/>
      <c r="L583" s="456"/>
      <c r="M583" s="456"/>
      <c r="N583" s="456"/>
      <c r="O583" s="456"/>
      <c r="P583" s="456"/>
      <c r="Q583" s="456"/>
      <c r="R583" s="456"/>
      <c r="S583" s="456"/>
      <c r="T583" s="456"/>
      <c r="U583" s="456"/>
      <c r="V583" s="456"/>
      <c r="W583" s="456"/>
      <c r="X583" s="456"/>
      <c r="Y583" s="456"/>
      <c r="Z583" s="456"/>
    </row>
    <row r="584" ht="12.75" customHeight="1">
      <c r="A584" s="456"/>
      <c r="B584" s="456"/>
      <c r="C584" s="456"/>
      <c r="D584" s="456"/>
      <c r="E584" s="456"/>
      <c r="F584" s="456"/>
      <c r="G584" s="12"/>
      <c r="H584" s="456"/>
      <c r="I584" s="456"/>
      <c r="J584" s="456"/>
      <c r="K584" s="456"/>
      <c r="L584" s="456"/>
      <c r="M584" s="456"/>
      <c r="N584" s="456"/>
      <c r="O584" s="456"/>
      <c r="P584" s="456"/>
      <c r="Q584" s="456"/>
      <c r="R584" s="456"/>
      <c r="S584" s="456"/>
      <c r="T584" s="456"/>
      <c r="U584" s="456"/>
      <c r="V584" s="456"/>
      <c r="W584" s="456"/>
      <c r="X584" s="456"/>
      <c r="Y584" s="456"/>
      <c r="Z584" s="456"/>
    </row>
    <row r="585" ht="12.75" customHeight="1">
      <c r="A585" s="456"/>
      <c r="B585" s="456"/>
      <c r="C585" s="456"/>
      <c r="D585" s="456"/>
      <c r="E585" s="456"/>
      <c r="F585" s="456"/>
      <c r="G585" s="12"/>
      <c r="H585" s="456"/>
      <c r="I585" s="456"/>
      <c r="J585" s="456"/>
      <c r="K585" s="456"/>
      <c r="L585" s="456"/>
      <c r="M585" s="456"/>
      <c r="N585" s="456"/>
      <c r="O585" s="456"/>
      <c r="P585" s="456"/>
      <c r="Q585" s="456"/>
      <c r="R585" s="456"/>
      <c r="S585" s="456"/>
      <c r="T585" s="456"/>
      <c r="U585" s="456"/>
      <c r="V585" s="456"/>
      <c r="W585" s="456"/>
      <c r="X585" s="456"/>
      <c r="Y585" s="456"/>
      <c r="Z585" s="456"/>
    </row>
    <row r="586" ht="12.75" customHeight="1">
      <c r="A586" s="456"/>
      <c r="B586" s="456"/>
      <c r="C586" s="456"/>
      <c r="D586" s="456"/>
      <c r="E586" s="456"/>
      <c r="F586" s="456"/>
      <c r="G586" s="12"/>
      <c r="H586" s="456"/>
      <c r="I586" s="456"/>
      <c r="J586" s="456"/>
      <c r="K586" s="456"/>
      <c r="L586" s="456"/>
      <c r="M586" s="456"/>
      <c r="N586" s="456"/>
      <c r="O586" s="456"/>
      <c r="P586" s="456"/>
      <c r="Q586" s="456"/>
      <c r="R586" s="456"/>
      <c r="S586" s="456"/>
      <c r="T586" s="456"/>
      <c r="U586" s="456"/>
      <c r="V586" s="456"/>
      <c r="W586" s="456"/>
      <c r="X586" s="456"/>
      <c r="Y586" s="456"/>
      <c r="Z586" s="456"/>
    </row>
    <row r="587" ht="12.75" customHeight="1">
      <c r="A587" s="456"/>
      <c r="B587" s="456"/>
      <c r="C587" s="456"/>
      <c r="D587" s="456"/>
      <c r="E587" s="456"/>
      <c r="F587" s="456"/>
      <c r="G587" s="12"/>
      <c r="H587" s="456"/>
      <c r="I587" s="456"/>
      <c r="J587" s="456"/>
      <c r="K587" s="456"/>
      <c r="L587" s="456"/>
      <c r="M587" s="456"/>
      <c r="N587" s="456"/>
      <c r="O587" s="456"/>
      <c r="P587" s="456"/>
      <c r="Q587" s="456"/>
      <c r="R587" s="456"/>
      <c r="S587" s="456"/>
      <c r="T587" s="456"/>
      <c r="U587" s="456"/>
      <c r="V587" s="456"/>
      <c r="W587" s="456"/>
      <c r="X587" s="456"/>
      <c r="Y587" s="456"/>
      <c r="Z587" s="456"/>
    </row>
    <row r="588" ht="12.75" customHeight="1">
      <c r="A588" s="456"/>
      <c r="B588" s="456"/>
      <c r="C588" s="456"/>
      <c r="D588" s="456"/>
      <c r="E588" s="456"/>
      <c r="F588" s="456"/>
      <c r="G588" s="12"/>
      <c r="H588" s="456"/>
      <c r="I588" s="456"/>
      <c r="J588" s="456"/>
      <c r="K588" s="456"/>
      <c r="L588" s="456"/>
      <c r="M588" s="456"/>
      <c r="N588" s="456"/>
      <c r="O588" s="456"/>
      <c r="P588" s="456"/>
      <c r="Q588" s="456"/>
      <c r="R588" s="456"/>
      <c r="S588" s="456"/>
      <c r="T588" s="456"/>
      <c r="U588" s="456"/>
      <c r="V588" s="456"/>
      <c r="W588" s="456"/>
      <c r="X588" s="456"/>
      <c r="Y588" s="456"/>
      <c r="Z588" s="456"/>
    </row>
    <row r="589" ht="12.75" customHeight="1">
      <c r="A589" s="456"/>
      <c r="B589" s="456"/>
      <c r="C589" s="456"/>
      <c r="D589" s="456"/>
      <c r="E589" s="456"/>
      <c r="F589" s="456"/>
      <c r="G589" s="12"/>
      <c r="H589" s="456"/>
      <c r="I589" s="456"/>
      <c r="J589" s="456"/>
      <c r="K589" s="456"/>
      <c r="L589" s="456"/>
      <c r="M589" s="456"/>
      <c r="N589" s="456"/>
      <c r="O589" s="456"/>
      <c r="P589" s="456"/>
      <c r="Q589" s="456"/>
      <c r="R589" s="456"/>
      <c r="S589" s="456"/>
      <c r="T589" s="456"/>
      <c r="U589" s="456"/>
      <c r="V589" s="456"/>
      <c r="W589" s="456"/>
      <c r="X589" s="456"/>
      <c r="Y589" s="456"/>
      <c r="Z589" s="456"/>
    </row>
    <row r="590" ht="12.75" customHeight="1">
      <c r="A590" s="456"/>
      <c r="B590" s="456"/>
      <c r="C590" s="456"/>
      <c r="D590" s="456"/>
      <c r="E590" s="456"/>
      <c r="F590" s="456"/>
      <c r="G590" s="12"/>
      <c r="H590" s="456"/>
      <c r="I590" s="456"/>
      <c r="J590" s="456"/>
      <c r="K590" s="456"/>
      <c r="L590" s="456"/>
      <c r="M590" s="456"/>
      <c r="N590" s="456"/>
      <c r="O590" s="456"/>
      <c r="P590" s="456"/>
      <c r="Q590" s="456"/>
      <c r="R590" s="456"/>
      <c r="S590" s="456"/>
      <c r="T590" s="456"/>
      <c r="U590" s="456"/>
      <c r="V590" s="456"/>
      <c r="W590" s="456"/>
      <c r="X590" s="456"/>
      <c r="Y590" s="456"/>
      <c r="Z590" s="456"/>
    </row>
    <row r="591" ht="12.75" customHeight="1">
      <c r="A591" s="456"/>
      <c r="B591" s="456"/>
      <c r="C591" s="456"/>
      <c r="D591" s="456"/>
      <c r="E591" s="456"/>
      <c r="F591" s="456"/>
      <c r="G591" s="12"/>
      <c r="H591" s="456"/>
      <c r="I591" s="456"/>
      <c r="J591" s="456"/>
      <c r="K591" s="456"/>
      <c r="L591" s="456"/>
      <c r="M591" s="456"/>
      <c r="N591" s="456"/>
      <c r="O591" s="456"/>
      <c r="P591" s="456"/>
      <c r="Q591" s="456"/>
      <c r="R591" s="456"/>
      <c r="S591" s="456"/>
      <c r="T591" s="456"/>
      <c r="U591" s="456"/>
      <c r="V591" s="456"/>
      <c r="W591" s="456"/>
      <c r="X591" s="456"/>
      <c r="Y591" s="456"/>
      <c r="Z591" s="456"/>
    </row>
    <row r="592" ht="12.75" customHeight="1">
      <c r="A592" s="456"/>
      <c r="B592" s="456"/>
      <c r="C592" s="456"/>
      <c r="D592" s="456"/>
      <c r="E592" s="456"/>
      <c r="F592" s="456"/>
      <c r="G592" s="12"/>
      <c r="H592" s="456"/>
      <c r="I592" s="456"/>
      <c r="J592" s="456"/>
      <c r="K592" s="456"/>
      <c r="L592" s="456"/>
      <c r="M592" s="456"/>
      <c r="N592" s="456"/>
      <c r="O592" s="456"/>
      <c r="P592" s="456"/>
      <c r="Q592" s="456"/>
      <c r="R592" s="456"/>
      <c r="S592" s="456"/>
      <c r="T592" s="456"/>
      <c r="U592" s="456"/>
      <c r="V592" s="456"/>
      <c r="W592" s="456"/>
      <c r="X592" s="456"/>
      <c r="Y592" s="456"/>
      <c r="Z592" s="456"/>
    </row>
    <row r="593" ht="12.75" customHeight="1">
      <c r="A593" s="456"/>
      <c r="B593" s="456"/>
      <c r="C593" s="456"/>
      <c r="D593" s="456"/>
      <c r="E593" s="456"/>
      <c r="F593" s="456"/>
      <c r="G593" s="12"/>
      <c r="H593" s="456"/>
      <c r="I593" s="456"/>
      <c r="J593" s="456"/>
      <c r="K593" s="456"/>
      <c r="L593" s="456"/>
      <c r="M593" s="456"/>
      <c r="N593" s="456"/>
      <c r="O593" s="456"/>
      <c r="P593" s="456"/>
      <c r="Q593" s="456"/>
      <c r="R593" s="456"/>
      <c r="S593" s="456"/>
      <c r="T593" s="456"/>
      <c r="U593" s="456"/>
      <c r="V593" s="456"/>
      <c r="W593" s="456"/>
      <c r="X593" s="456"/>
      <c r="Y593" s="456"/>
      <c r="Z593" s="456"/>
    </row>
    <row r="594" ht="12.75" customHeight="1">
      <c r="A594" s="456"/>
      <c r="B594" s="456"/>
      <c r="C594" s="456"/>
      <c r="D594" s="456"/>
      <c r="E594" s="456"/>
      <c r="F594" s="456"/>
      <c r="G594" s="12"/>
      <c r="H594" s="456"/>
      <c r="I594" s="456"/>
      <c r="J594" s="456"/>
      <c r="K594" s="456"/>
      <c r="L594" s="456"/>
      <c r="M594" s="456"/>
      <c r="N594" s="456"/>
      <c r="O594" s="456"/>
      <c r="P594" s="456"/>
      <c r="Q594" s="456"/>
      <c r="R594" s="456"/>
      <c r="S594" s="456"/>
      <c r="T594" s="456"/>
      <c r="U594" s="456"/>
      <c r="V594" s="456"/>
      <c r="W594" s="456"/>
      <c r="X594" s="456"/>
      <c r="Y594" s="456"/>
      <c r="Z594" s="456"/>
    </row>
    <row r="595" ht="12.75" customHeight="1">
      <c r="A595" s="456"/>
      <c r="B595" s="456"/>
      <c r="C595" s="456"/>
      <c r="D595" s="456"/>
      <c r="E595" s="456"/>
      <c r="F595" s="456"/>
      <c r="G595" s="12"/>
      <c r="H595" s="456"/>
      <c r="I595" s="456"/>
      <c r="J595" s="456"/>
      <c r="K595" s="456"/>
      <c r="L595" s="456"/>
      <c r="M595" s="456"/>
      <c r="N595" s="456"/>
      <c r="O595" s="456"/>
      <c r="P595" s="456"/>
      <c r="Q595" s="456"/>
      <c r="R595" s="456"/>
      <c r="S595" s="456"/>
      <c r="T595" s="456"/>
      <c r="U595" s="456"/>
      <c r="V595" s="456"/>
      <c r="W595" s="456"/>
      <c r="X595" s="456"/>
      <c r="Y595" s="456"/>
      <c r="Z595" s="456"/>
    </row>
    <row r="596" ht="12.75" customHeight="1">
      <c r="A596" s="456"/>
      <c r="B596" s="456"/>
      <c r="C596" s="456"/>
      <c r="D596" s="456"/>
      <c r="E596" s="456"/>
      <c r="F596" s="456"/>
      <c r="G596" s="12"/>
      <c r="H596" s="456"/>
      <c r="I596" s="456"/>
      <c r="J596" s="456"/>
      <c r="K596" s="456"/>
      <c r="L596" s="456"/>
      <c r="M596" s="456"/>
      <c r="N596" s="456"/>
      <c r="O596" s="456"/>
      <c r="P596" s="456"/>
      <c r="Q596" s="456"/>
      <c r="R596" s="456"/>
      <c r="S596" s="456"/>
      <c r="T596" s="456"/>
      <c r="U596" s="456"/>
      <c r="V596" s="456"/>
      <c r="W596" s="456"/>
      <c r="X596" s="456"/>
      <c r="Y596" s="456"/>
      <c r="Z596" s="456"/>
    </row>
    <row r="597" ht="12.75" customHeight="1">
      <c r="A597" s="456"/>
      <c r="B597" s="456"/>
      <c r="C597" s="456"/>
      <c r="D597" s="456"/>
      <c r="E597" s="456"/>
      <c r="F597" s="456"/>
      <c r="G597" s="12"/>
      <c r="H597" s="456"/>
      <c r="I597" s="456"/>
      <c r="J597" s="456"/>
      <c r="K597" s="456"/>
      <c r="L597" s="456"/>
      <c r="M597" s="456"/>
      <c r="N597" s="456"/>
      <c r="O597" s="456"/>
      <c r="P597" s="456"/>
      <c r="Q597" s="456"/>
      <c r="R597" s="456"/>
      <c r="S597" s="456"/>
      <c r="T597" s="456"/>
      <c r="U597" s="456"/>
      <c r="V597" s="456"/>
      <c r="W597" s="456"/>
      <c r="X597" s="456"/>
      <c r="Y597" s="456"/>
      <c r="Z597" s="456"/>
    </row>
    <row r="598" ht="12.75" customHeight="1">
      <c r="A598" s="456"/>
      <c r="B598" s="456"/>
      <c r="C598" s="456"/>
      <c r="D598" s="456"/>
      <c r="E598" s="456"/>
      <c r="F598" s="456"/>
      <c r="G598" s="12"/>
      <c r="H598" s="456"/>
      <c r="I598" s="456"/>
      <c r="J598" s="456"/>
      <c r="K598" s="456"/>
      <c r="L598" s="456"/>
      <c r="M598" s="456"/>
      <c r="N598" s="456"/>
      <c r="O598" s="456"/>
      <c r="P598" s="456"/>
      <c r="Q598" s="456"/>
      <c r="R598" s="456"/>
      <c r="S598" s="456"/>
      <c r="T598" s="456"/>
      <c r="U598" s="456"/>
      <c r="V598" s="456"/>
      <c r="W598" s="456"/>
      <c r="X598" s="456"/>
      <c r="Y598" s="456"/>
      <c r="Z598" s="456"/>
    </row>
    <row r="599" ht="12.75" customHeight="1">
      <c r="A599" s="456"/>
      <c r="B599" s="456"/>
      <c r="C599" s="456"/>
      <c r="D599" s="456"/>
      <c r="E599" s="456"/>
      <c r="F599" s="456"/>
      <c r="G599" s="12"/>
      <c r="H599" s="456"/>
      <c r="I599" s="456"/>
      <c r="J599" s="456"/>
      <c r="K599" s="456"/>
      <c r="L599" s="456"/>
      <c r="M599" s="456"/>
      <c r="N599" s="456"/>
      <c r="O599" s="456"/>
      <c r="P599" s="456"/>
      <c r="Q599" s="456"/>
      <c r="R599" s="456"/>
      <c r="S599" s="456"/>
      <c r="T599" s="456"/>
      <c r="U599" s="456"/>
      <c r="V599" s="456"/>
      <c r="W599" s="456"/>
      <c r="X599" s="456"/>
      <c r="Y599" s="456"/>
      <c r="Z599" s="456"/>
    </row>
    <row r="600" ht="12.75" customHeight="1">
      <c r="A600" s="456"/>
      <c r="B600" s="456"/>
      <c r="C600" s="456"/>
      <c r="D600" s="456"/>
      <c r="E600" s="456"/>
      <c r="F600" s="456"/>
      <c r="G600" s="12"/>
      <c r="H600" s="456"/>
      <c r="I600" s="456"/>
      <c r="J600" s="456"/>
      <c r="K600" s="456"/>
      <c r="L600" s="456"/>
      <c r="M600" s="456"/>
      <c r="N600" s="456"/>
      <c r="O600" s="456"/>
      <c r="P600" s="456"/>
      <c r="Q600" s="456"/>
      <c r="R600" s="456"/>
      <c r="S600" s="456"/>
      <c r="T600" s="456"/>
      <c r="U600" s="456"/>
      <c r="V600" s="456"/>
      <c r="W600" s="456"/>
      <c r="X600" s="456"/>
      <c r="Y600" s="456"/>
      <c r="Z600" s="456"/>
    </row>
    <row r="601" ht="12.75" customHeight="1">
      <c r="A601" s="456"/>
      <c r="B601" s="456"/>
      <c r="C601" s="456"/>
      <c r="D601" s="456"/>
      <c r="E601" s="456"/>
      <c r="F601" s="456"/>
      <c r="G601" s="12"/>
      <c r="H601" s="456"/>
      <c r="I601" s="456"/>
      <c r="J601" s="456"/>
      <c r="K601" s="456"/>
      <c r="L601" s="456"/>
      <c r="M601" s="456"/>
      <c r="N601" s="456"/>
      <c r="O601" s="456"/>
      <c r="P601" s="456"/>
      <c r="Q601" s="456"/>
      <c r="R601" s="456"/>
      <c r="S601" s="456"/>
      <c r="T601" s="456"/>
      <c r="U601" s="456"/>
      <c r="V601" s="456"/>
      <c r="W601" s="456"/>
      <c r="X601" s="456"/>
      <c r="Y601" s="456"/>
      <c r="Z601" s="456"/>
    </row>
    <row r="602" ht="12.75" customHeight="1">
      <c r="A602" s="456"/>
      <c r="B602" s="456"/>
      <c r="C602" s="456"/>
      <c r="D602" s="456"/>
      <c r="E602" s="456"/>
      <c r="F602" s="456"/>
      <c r="G602" s="12"/>
      <c r="H602" s="456"/>
      <c r="I602" s="456"/>
      <c r="J602" s="456"/>
      <c r="K602" s="456"/>
      <c r="L602" s="456"/>
      <c r="M602" s="456"/>
      <c r="N602" s="456"/>
      <c r="O602" s="456"/>
      <c r="P602" s="456"/>
      <c r="Q602" s="456"/>
      <c r="R602" s="456"/>
      <c r="S602" s="456"/>
      <c r="T602" s="456"/>
      <c r="U602" s="456"/>
      <c r="V602" s="456"/>
      <c r="W602" s="456"/>
      <c r="X602" s="456"/>
      <c r="Y602" s="456"/>
      <c r="Z602" s="456"/>
    </row>
    <row r="603" ht="12.75" customHeight="1">
      <c r="A603" s="456"/>
      <c r="B603" s="456"/>
      <c r="C603" s="456"/>
      <c r="D603" s="456"/>
      <c r="E603" s="456"/>
      <c r="F603" s="456"/>
      <c r="G603" s="12"/>
      <c r="H603" s="456"/>
      <c r="I603" s="456"/>
      <c r="J603" s="456"/>
      <c r="K603" s="456"/>
      <c r="L603" s="456"/>
      <c r="M603" s="456"/>
      <c r="N603" s="456"/>
      <c r="O603" s="456"/>
      <c r="P603" s="456"/>
      <c r="Q603" s="456"/>
      <c r="R603" s="456"/>
      <c r="S603" s="456"/>
      <c r="T603" s="456"/>
      <c r="U603" s="456"/>
      <c r="V603" s="456"/>
      <c r="W603" s="456"/>
      <c r="X603" s="456"/>
      <c r="Y603" s="456"/>
      <c r="Z603" s="456"/>
    </row>
    <row r="604" ht="12.75" customHeight="1">
      <c r="A604" s="456"/>
      <c r="B604" s="456"/>
      <c r="C604" s="456"/>
      <c r="D604" s="456"/>
      <c r="E604" s="456"/>
      <c r="F604" s="456"/>
      <c r="G604" s="12"/>
      <c r="H604" s="456"/>
      <c r="I604" s="456"/>
      <c r="J604" s="456"/>
      <c r="K604" s="456"/>
      <c r="L604" s="456"/>
      <c r="M604" s="456"/>
      <c r="N604" s="456"/>
      <c r="O604" s="456"/>
      <c r="P604" s="456"/>
      <c r="Q604" s="456"/>
      <c r="R604" s="456"/>
      <c r="S604" s="456"/>
      <c r="T604" s="456"/>
      <c r="U604" s="456"/>
      <c r="V604" s="456"/>
      <c r="W604" s="456"/>
      <c r="X604" s="456"/>
      <c r="Y604" s="456"/>
      <c r="Z604" s="456"/>
    </row>
    <row r="605" ht="12.75" customHeight="1">
      <c r="A605" s="456"/>
      <c r="B605" s="456"/>
      <c r="C605" s="456"/>
      <c r="D605" s="456"/>
      <c r="E605" s="456"/>
      <c r="F605" s="456"/>
      <c r="G605" s="12"/>
      <c r="H605" s="456"/>
      <c r="I605" s="456"/>
      <c r="J605" s="456"/>
      <c r="K605" s="456"/>
      <c r="L605" s="456"/>
      <c r="M605" s="456"/>
      <c r="N605" s="456"/>
      <c r="O605" s="456"/>
      <c r="P605" s="456"/>
      <c r="Q605" s="456"/>
      <c r="R605" s="456"/>
      <c r="S605" s="456"/>
      <c r="T605" s="456"/>
      <c r="U605" s="456"/>
      <c r="V605" s="456"/>
      <c r="W605" s="456"/>
      <c r="X605" s="456"/>
      <c r="Y605" s="456"/>
      <c r="Z605" s="456"/>
    </row>
    <row r="606" ht="12.75" customHeight="1">
      <c r="A606" s="456"/>
      <c r="B606" s="456"/>
      <c r="C606" s="456"/>
      <c r="D606" s="456"/>
      <c r="E606" s="456"/>
      <c r="F606" s="456"/>
      <c r="G606" s="12"/>
      <c r="H606" s="456"/>
      <c r="I606" s="456"/>
      <c r="J606" s="456"/>
      <c r="K606" s="456"/>
      <c r="L606" s="456"/>
      <c r="M606" s="456"/>
      <c r="N606" s="456"/>
      <c r="O606" s="456"/>
      <c r="P606" s="456"/>
      <c r="Q606" s="456"/>
      <c r="R606" s="456"/>
      <c r="S606" s="456"/>
      <c r="T606" s="456"/>
      <c r="U606" s="456"/>
      <c r="V606" s="456"/>
      <c r="W606" s="456"/>
      <c r="X606" s="456"/>
      <c r="Y606" s="456"/>
      <c r="Z606" s="456"/>
    </row>
    <row r="607" ht="12.75" customHeight="1">
      <c r="A607" s="456"/>
      <c r="B607" s="456"/>
      <c r="C607" s="456"/>
      <c r="D607" s="456"/>
      <c r="E607" s="456"/>
      <c r="F607" s="456"/>
      <c r="G607" s="12"/>
      <c r="H607" s="456"/>
      <c r="I607" s="456"/>
      <c r="J607" s="456"/>
      <c r="K607" s="456"/>
      <c r="L607" s="456"/>
      <c r="M607" s="456"/>
      <c r="N607" s="456"/>
      <c r="O607" s="456"/>
      <c r="P607" s="456"/>
      <c r="Q607" s="456"/>
      <c r="R607" s="456"/>
      <c r="S607" s="456"/>
      <c r="T607" s="456"/>
      <c r="U607" s="456"/>
      <c r="V607" s="456"/>
      <c r="W607" s="456"/>
      <c r="X607" s="456"/>
      <c r="Y607" s="456"/>
      <c r="Z607" s="456"/>
    </row>
    <row r="608" ht="12.75" customHeight="1">
      <c r="A608" s="456"/>
      <c r="B608" s="456"/>
      <c r="C608" s="456"/>
      <c r="D608" s="456"/>
      <c r="E608" s="456"/>
      <c r="F608" s="456"/>
      <c r="G608" s="12"/>
      <c r="H608" s="456"/>
      <c r="I608" s="456"/>
      <c r="J608" s="456"/>
      <c r="K608" s="456"/>
      <c r="L608" s="456"/>
      <c r="M608" s="456"/>
      <c r="N608" s="456"/>
      <c r="O608" s="456"/>
      <c r="P608" s="456"/>
      <c r="Q608" s="456"/>
      <c r="R608" s="456"/>
      <c r="S608" s="456"/>
      <c r="T608" s="456"/>
      <c r="U608" s="456"/>
      <c r="V608" s="456"/>
      <c r="W608" s="456"/>
      <c r="X608" s="456"/>
      <c r="Y608" s="456"/>
      <c r="Z608" s="456"/>
    </row>
    <row r="609" ht="12.75" customHeight="1">
      <c r="A609" s="456"/>
      <c r="B609" s="456"/>
      <c r="C609" s="456"/>
      <c r="D609" s="456"/>
      <c r="E609" s="456"/>
      <c r="F609" s="456"/>
      <c r="G609" s="12"/>
      <c r="H609" s="456"/>
      <c r="I609" s="456"/>
      <c r="J609" s="456"/>
      <c r="K609" s="456"/>
      <c r="L609" s="456"/>
      <c r="M609" s="456"/>
      <c r="N609" s="456"/>
      <c r="O609" s="456"/>
      <c r="P609" s="456"/>
      <c r="Q609" s="456"/>
      <c r="R609" s="456"/>
      <c r="S609" s="456"/>
      <c r="T609" s="456"/>
      <c r="U609" s="456"/>
      <c r="V609" s="456"/>
      <c r="W609" s="456"/>
      <c r="X609" s="456"/>
      <c r="Y609" s="456"/>
      <c r="Z609" s="456"/>
    </row>
    <row r="610" ht="12.75" customHeight="1">
      <c r="A610" s="456"/>
      <c r="B610" s="456"/>
      <c r="C610" s="456"/>
      <c r="D610" s="456"/>
      <c r="E610" s="456"/>
      <c r="F610" s="456"/>
      <c r="G610" s="12"/>
      <c r="H610" s="456"/>
      <c r="I610" s="456"/>
      <c r="J610" s="456"/>
      <c r="K610" s="456"/>
      <c r="L610" s="456"/>
      <c r="M610" s="456"/>
      <c r="N610" s="456"/>
      <c r="O610" s="456"/>
      <c r="P610" s="456"/>
      <c r="Q610" s="456"/>
      <c r="R610" s="456"/>
      <c r="S610" s="456"/>
      <c r="T610" s="456"/>
      <c r="U610" s="456"/>
      <c r="V610" s="456"/>
      <c r="W610" s="456"/>
      <c r="X610" s="456"/>
      <c r="Y610" s="456"/>
      <c r="Z610" s="456"/>
    </row>
    <row r="611" ht="12.75" customHeight="1">
      <c r="A611" s="456"/>
      <c r="B611" s="456"/>
      <c r="C611" s="456"/>
      <c r="D611" s="456"/>
      <c r="E611" s="456"/>
      <c r="F611" s="456"/>
      <c r="G611" s="12"/>
      <c r="H611" s="456"/>
      <c r="I611" s="456"/>
      <c r="J611" s="456"/>
      <c r="K611" s="456"/>
      <c r="L611" s="456"/>
      <c r="M611" s="456"/>
      <c r="N611" s="456"/>
      <c r="O611" s="456"/>
      <c r="P611" s="456"/>
      <c r="Q611" s="456"/>
      <c r="R611" s="456"/>
      <c r="S611" s="456"/>
      <c r="T611" s="456"/>
      <c r="U611" s="456"/>
      <c r="V611" s="456"/>
      <c r="W611" s="456"/>
      <c r="X611" s="456"/>
      <c r="Y611" s="456"/>
      <c r="Z611" s="456"/>
    </row>
    <row r="612" ht="12.75" customHeight="1">
      <c r="A612" s="456"/>
      <c r="B612" s="456"/>
      <c r="C612" s="456"/>
      <c r="D612" s="456"/>
      <c r="E612" s="456"/>
      <c r="F612" s="456"/>
      <c r="G612" s="12"/>
      <c r="H612" s="456"/>
      <c r="I612" s="456"/>
      <c r="J612" s="456"/>
      <c r="K612" s="456"/>
      <c r="L612" s="456"/>
      <c r="M612" s="456"/>
      <c r="N612" s="456"/>
      <c r="O612" s="456"/>
      <c r="P612" s="456"/>
      <c r="Q612" s="456"/>
      <c r="R612" s="456"/>
      <c r="S612" s="456"/>
      <c r="T612" s="456"/>
      <c r="U612" s="456"/>
      <c r="V612" s="456"/>
      <c r="W612" s="456"/>
      <c r="X612" s="456"/>
      <c r="Y612" s="456"/>
      <c r="Z612" s="456"/>
    </row>
    <row r="613" ht="12.75" customHeight="1">
      <c r="A613" s="456"/>
      <c r="B613" s="456"/>
      <c r="C613" s="456"/>
      <c r="D613" s="456"/>
      <c r="E613" s="456"/>
      <c r="F613" s="456"/>
      <c r="G613" s="12"/>
      <c r="H613" s="456"/>
      <c r="I613" s="456"/>
      <c r="J613" s="456"/>
      <c r="K613" s="456"/>
      <c r="L613" s="456"/>
      <c r="M613" s="456"/>
      <c r="N613" s="456"/>
      <c r="O613" s="456"/>
      <c r="P613" s="456"/>
      <c r="Q613" s="456"/>
      <c r="R613" s="456"/>
      <c r="S613" s="456"/>
      <c r="T613" s="456"/>
      <c r="U613" s="456"/>
      <c r="V613" s="456"/>
      <c r="W613" s="456"/>
      <c r="X613" s="456"/>
      <c r="Y613" s="456"/>
      <c r="Z613" s="456"/>
    </row>
    <row r="614" ht="12.75" customHeight="1">
      <c r="A614" s="456"/>
      <c r="B614" s="456"/>
      <c r="C614" s="456"/>
      <c r="D614" s="456"/>
      <c r="E614" s="456"/>
      <c r="F614" s="456"/>
      <c r="G614" s="12"/>
      <c r="H614" s="456"/>
      <c r="I614" s="456"/>
      <c r="J614" s="456"/>
      <c r="K614" s="456"/>
      <c r="L614" s="456"/>
      <c r="M614" s="456"/>
      <c r="N614" s="456"/>
      <c r="O614" s="456"/>
      <c r="P614" s="456"/>
      <c r="Q614" s="456"/>
      <c r="R614" s="456"/>
      <c r="S614" s="456"/>
      <c r="T614" s="456"/>
      <c r="U614" s="456"/>
      <c r="V614" s="456"/>
      <c r="W614" s="456"/>
      <c r="X614" s="456"/>
      <c r="Y614" s="456"/>
      <c r="Z614" s="456"/>
    </row>
    <row r="615" ht="12.75" customHeight="1">
      <c r="A615" s="456"/>
      <c r="B615" s="456"/>
      <c r="C615" s="456"/>
      <c r="D615" s="456"/>
      <c r="E615" s="456"/>
      <c r="F615" s="456"/>
      <c r="G615" s="12"/>
      <c r="H615" s="456"/>
      <c r="I615" s="456"/>
      <c r="J615" s="456"/>
      <c r="K615" s="456"/>
      <c r="L615" s="456"/>
      <c r="M615" s="456"/>
      <c r="N615" s="456"/>
      <c r="O615" s="456"/>
      <c r="P615" s="456"/>
      <c r="Q615" s="456"/>
      <c r="R615" s="456"/>
      <c r="S615" s="456"/>
      <c r="T615" s="456"/>
      <c r="U615" s="456"/>
      <c r="V615" s="456"/>
      <c r="W615" s="456"/>
      <c r="X615" s="456"/>
      <c r="Y615" s="456"/>
      <c r="Z615" s="456"/>
    </row>
    <row r="616" ht="12.75" customHeight="1">
      <c r="A616" s="456"/>
      <c r="B616" s="456"/>
      <c r="C616" s="456"/>
      <c r="D616" s="456"/>
      <c r="E616" s="456"/>
      <c r="F616" s="456"/>
      <c r="G616" s="12"/>
      <c r="H616" s="456"/>
      <c r="I616" s="456"/>
      <c r="J616" s="456"/>
      <c r="K616" s="456"/>
      <c r="L616" s="456"/>
      <c r="M616" s="456"/>
      <c r="N616" s="456"/>
      <c r="O616" s="456"/>
      <c r="P616" s="456"/>
      <c r="Q616" s="456"/>
      <c r="R616" s="456"/>
      <c r="S616" s="456"/>
      <c r="T616" s="456"/>
      <c r="U616" s="456"/>
      <c r="V616" s="456"/>
      <c r="W616" s="456"/>
      <c r="X616" s="456"/>
      <c r="Y616" s="456"/>
      <c r="Z616" s="456"/>
    </row>
    <row r="617" ht="12.75" customHeight="1">
      <c r="A617" s="456"/>
      <c r="B617" s="456"/>
      <c r="C617" s="456"/>
      <c r="D617" s="456"/>
      <c r="E617" s="456"/>
      <c r="F617" s="456"/>
      <c r="G617" s="12"/>
      <c r="H617" s="456"/>
      <c r="I617" s="456"/>
      <c r="J617" s="456"/>
      <c r="K617" s="456"/>
      <c r="L617" s="456"/>
      <c r="M617" s="456"/>
      <c r="N617" s="456"/>
      <c r="O617" s="456"/>
      <c r="P617" s="456"/>
      <c r="Q617" s="456"/>
      <c r="R617" s="456"/>
      <c r="S617" s="456"/>
      <c r="T617" s="456"/>
      <c r="U617" s="456"/>
      <c r="V617" s="456"/>
      <c r="W617" s="456"/>
      <c r="X617" s="456"/>
      <c r="Y617" s="456"/>
      <c r="Z617" s="456"/>
    </row>
    <row r="618" ht="12.75" customHeight="1">
      <c r="A618" s="456"/>
      <c r="B618" s="456"/>
      <c r="C618" s="456"/>
      <c r="D618" s="456"/>
      <c r="E618" s="456"/>
      <c r="F618" s="456"/>
      <c r="G618" s="12"/>
      <c r="H618" s="456"/>
      <c r="I618" s="456"/>
      <c r="J618" s="456"/>
      <c r="K618" s="456"/>
      <c r="L618" s="456"/>
      <c r="M618" s="456"/>
      <c r="N618" s="456"/>
      <c r="O618" s="456"/>
      <c r="P618" s="456"/>
      <c r="Q618" s="456"/>
      <c r="R618" s="456"/>
      <c r="S618" s="456"/>
      <c r="T618" s="456"/>
      <c r="U618" s="456"/>
      <c r="V618" s="456"/>
      <c r="W618" s="456"/>
      <c r="X618" s="456"/>
      <c r="Y618" s="456"/>
      <c r="Z618" s="456"/>
    </row>
    <row r="619" ht="12.75" customHeight="1">
      <c r="A619" s="456"/>
      <c r="B619" s="456"/>
      <c r="C619" s="456"/>
      <c r="D619" s="456"/>
      <c r="E619" s="456"/>
      <c r="F619" s="456"/>
      <c r="G619" s="12"/>
      <c r="H619" s="456"/>
      <c r="I619" s="456"/>
      <c r="J619" s="456"/>
      <c r="K619" s="456"/>
      <c r="L619" s="456"/>
      <c r="M619" s="456"/>
      <c r="N619" s="456"/>
      <c r="O619" s="456"/>
      <c r="P619" s="456"/>
      <c r="Q619" s="456"/>
      <c r="R619" s="456"/>
      <c r="S619" s="456"/>
      <c r="T619" s="456"/>
      <c r="U619" s="456"/>
      <c r="V619" s="456"/>
      <c r="W619" s="456"/>
      <c r="X619" s="456"/>
      <c r="Y619" s="456"/>
      <c r="Z619" s="456"/>
    </row>
    <row r="620" ht="12.75" customHeight="1">
      <c r="A620" s="456"/>
      <c r="B620" s="456"/>
      <c r="C620" s="456"/>
      <c r="D620" s="456"/>
      <c r="E620" s="456"/>
      <c r="F620" s="456"/>
      <c r="G620" s="12"/>
      <c r="H620" s="456"/>
      <c r="I620" s="456"/>
      <c r="J620" s="456"/>
      <c r="K620" s="456"/>
      <c r="L620" s="456"/>
      <c r="M620" s="456"/>
      <c r="N620" s="456"/>
      <c r="O620" s="456"/>
      <c r="P620" s="456"/>
      <c r="Q620" s="456"/>
      <c r="R620" s="456"/>
      <c r="S620" s="456"/>
      <c r="T620" s="456"/>
      <c r="U620" s="456"/>
      <c r="V620" s="456"/>
      <c r="W620" s="456"/>
      <c r="X620" s="456"/>
      <c r="Y620" s="456"/>
      <c r="Z620" s="456"/>
    </row>
    <row r="621" ht="12.75" customHeight="1">
      <c r="A621" s="456"/>
      <c r="B621" s="456"/>
      <c r="C621" s="456"/>
      <c r="D621" s="456"/>
      <c r="E621" s="456"/>
      <c r="F621" s="456"/>
      <c r="G621" s="12"/>
      <c r="H621" s="456"/>
      <c r="I621" s="456"/>
      <c r="J621" s="456"/>
      <c r="K621" s="456"/>
      <c r="L621" s="456"/>
      <c r="M621" s="456"/>
      <c r="N621" s="456"/>
      <c r="O621" s="456"/>
      <c r="P621" s="456"/>
      <c r="Q621" s="456"/>
      <c r="R621" s="456"/>
      <c r="S621" s="456"/>
      <c r="T621" s="456"/>
      <c r="U621" s="456"/>
      <c r="V621" s="456"/>
      <c r="W621" s="456"/>
      <c r="X621" s="456"/>
      <c r="Y621" s="456"/>
      <c r="Z621" s="456"/>
    </row>
    <row r="622" ht="12.75" customHeight="1">
      <c r="A622" s="456"/>
      <c r="B622" s="456"/>
      <c r="C622" s="456"/>
      <c r="D622" s="456"/>
      <c r="E622" s="456"/>
      <c r="F622" s="456"/>
      <c r="G622" s="12"/>
      <c r="H622" s="456"/>
      <c r="I622" s="456"/>
      <c r="J622" s="456"/>
      <c r="K622" s="456"/>
      <c r="L622" s="456"/>
      <c r="M622" s="456"/>
      <c r="N622" s="456"/>
      <c r="O622" s="456"/>
      <c r="P622" s="456"/>
      <c r="Q622" s="456"/>
      <c r="R622" s="456"/>
      <c r="S622" s="456"/>
      <c r="T622" s="456"/>
      <c r="U622" s="456"/>
      <c r="V622" s="456"/>
      <c r="W622" s="456"/>
      <c r="X622" s="456"/>
      <c r="Y622" s="456"/>
      <c r="Z622" s="456"/>
    </row>
    <row r="623" ht="12.75" customHeight="1">
      <c r="A623" s="456"/>
      <c r="B623" s="456"/>
      <c r="C623" s="456"/>
      <c r="D623" s="456"/>
      <c r="E623" s="456"/>
      <c r="F623" s="456"/>
      <c r="G623" s="12"/>
      <c r="H623" s="456"/>
      <c r="I623" s="456"/>
      <c r="J623" s="456"/>
      <c r="K623" s="456"/>
      <c r="L623" s="456"/>
      <c r="M623" s="456"/>
      <c r="N623" s="456"/>
      <c r="O623" s="456"/>
      <c r="P623" s="456"/>
      <c r="Q623" s="456"/>
      <c r="R623" s="456"/>
      <c r="S623" s="456"/>
      <c r="T623" s="456"/>
      <c r="U623" s="456"/>
      <c r="V623" s="456"/>
      <c r="W623" s="456"/>
      <c r="X623" s="456"/>
      <c r="Y623" s="456"/>
      <c r="Z623" s="456"/>
    </row>
    <row r="624" ht="12.75" customHeight="1">
      <c r="A624" s="456"/>
      <c r="B624" s="456"/>
      <c r="C624" s="456"/>
      <c r="D624" s="456"/>
      <c r="E624" s="456"/>
      <c r="F624" s="456"/>
      <c r="G624" s="12"/>
      <c r="H624" s="456"/>
      <c r="I624" s="456"/>
      <c r="J624" s="456"/>
      <c r="K624" s="456"/>
      <c r="L624" s="456"/>
      <c r="M624" s="456"/>
      <c r="N624" s="456"/>
      <c r="O624" s="456"/>
      <c r="P624" s="456"/>
      <c r="Q624" s="456"/>
      <c r="R624" s="456"/>
      <c r="S624" s="456"/>
      <c r="T624" s="456"/>
      <c r="U624" s="456"/>
      <c r="V624" s="456"/>
      <c r="W624" s="456"/>
      <c r="X624" s="456"/>
      <c r="Y624" s="456"/>
      <c r="Z624" s="456"/>
    </row>
    <row r="625" ht="12.75" customHeight="1">
      <c r="A625" s="456"/>
      <c r="B625" s="456"/>
      <c r="C625" s="456"/>
      <c r="D625" s="456"/>
      <c r="E625" s="456"/>
      <c r="F625" s="456"/>
      <c r="G625" s="12"/>
      <c r="H625" s="456"/>
      <c r="I625" s="456"/>
      <c r="J625" s="456"/>
      <c r="K625" s="456"/>
      <c r="L625" s="456"/>
      <c r="M625" s="456"/>
      <c r="N625" s="456"/>
      <c r="O625" s="456"/>
      <c r="P625" s="456"/>
      <c r="Q625" s="456"/>
      <c r="R625" s="456"/>
      <c r="S625" s="456"/>
      <c r="T625" s="456"/>
      <c r="U625" s="456"/>
      <c r="V625" s="456"/>
      <c r="W625" s="456"/>
      <c r="X625" s="456"/>
      <c r="Y625" s="456"/>
      <c r="Z625" s="456"/>
    </row>
    <row r="626" ht="12.75" customHeight="1">
      <c r="A626" s="456"/>
      <c r="B626" s="456"/>
      <c r="C626" s="456"/>
      <c r="D626" s="456"/>
      <c r="E626" s="456"/>
      <c r="F626" s="456"/>
      <c r="G626" s="12"/>
      <c r="H626" s="456"/>
      <c r="I626" s="456"/>
      <c r="J626" s="456"/>
      <c r="K626" s="456"/>
      <c r="L626" s="456"/>
      <c r="M626" s="456"/>
      <c r="N626" s="456"/>
      <c r="O626" s="456"/>
      <c r="P626" s="456"/>
      <c r="Q626" s="456"/>
      <c r="R626" s="456"/>
      <c r="S626" s="456"/>
      <c r="T626" s="456"/>
      <c r="U626" s="456"/>
      <c r="V626" s="456"/>
      <c r="W626" s="456"/>
      <c r="X626" s="456"/>
      <c r="Y626" s="456"/>
      <c r="Z626" s="456"/>
    </row>
    <row r="627" ht="12.75" customHeight="1">
      <c r="A627" s="456"/>
      <c r="B627" s="456"/>
      <c r="C627" s="456"/>
      <c r="D627" s="456"/>
      <c r="E627" s="456"/>
      <c r="F627" s="456"/>
      <c r="G627" s="12"/>
      <c r="H627" s="456"/>
      <c r="I627" s="456"/>
      <c r="J627" s="456"/>
      <c r="K627" s="456"/>
      <c r="L627" s="456"/>
      <c r="M627" s="456"/>
      <c r="N627" s="456"/>
      <c r="O627" s="456"/>
      <c r="P627" s="456"/>
      <c r="Q627" s="456"/>
      <c r="R627" s="456"/>
      <c r="S627" s="456"/>
      <c r="T627" s="456"/>
      <c r="U627" s="456"/>
      <c r="V627" s="456"/>
      <c r="W627" s="456"/>
      <c r="X627" s="456"/>
      <c r="Y627" s="456"/>
      <c r="Z627" s="456"/>
    </row>
    <row r="628" ht="12.75" customHeight="1">
      <c r="A628" s="456"/>
      <c r="B628" s="456"/>
      <c r="C628" s="456"/>
      <c r="D628" s="456"/>
      <c r="E628" s="456"/>
      <c r="F628" s="456"/>
      <c r="G628" s="12"/>
      <c r="H628" s="456"/>
      <c r="I628" s="456"/>
      <c r="J628" s="456"/>
      <c r="K628" s="456"/>
      <c r="L628" s="456"/>
      <c r="M628" s="456"/>
      <c r="N628" s="456"/>
      <c r="O628" s="456"/>
      <c r="P628" s="456"/>
      <c r="Q628" s="456"/>
      <c r="R628" s="456"/>
      <c r="S628" s="456"/>
      <c r="T628" s="456"/>
      <c r="U628" s="456"/>
      <c r="V628" s="456"/>
      <c r="W628" s="456"/>
      <c r="X628" s="456"/>
      <c r="Y628" s="456"/>
      <c r="Z628" s="456"/>
    </row>
    <row r="629" ht="12.75" customHeight="1">
      <c r="A629" s="456"/>
      <c r="B629" s="456"/>
      <c r="C629" s="456"/>
      <c r="D629" s="456"/>
      <c r="E629" s="456"/>
      <c r="F629" s="456"/>
      <c r="G629" s="12"/>
      <c r="H629" s="456"/>
      <c r="I629" s="456"/>
      <c r="J629" s="456"/>
      <c r="K629" s="456"/>
      <c r="L629" s="456"/>
      <c r="M629" s="456"/>
      <c r="N629" s="456"/>
      <c r="O629" s="456"/>
      <c r="P629" s="456"/>
      <c r="Q629" s="456"/>
      <c r="R629" s="456"/>
      <c r="S629" s="456"/>
      <c r="T629" s="456"/>
      <c r="U629" s="456"/>
      <c r="V629" s="456"/>
      <c r="W629" s="456"/>
      <c r="X629" s="456"/>
      <c r="Y629" s="456"/>
      <c r="Z629" s="456"/>
    </row>
    <row r="630" ht="12.75" customHeight="1">
      <c r="A630" s="456"/>
      <c r="B630" s="456"/>
      <c r="C630" s="456"/>
      <c r="D630" s="456"/>
      <c r="E630" s="456"/>
      <c r="F630" s="456"/>
      <c r="G630" s="12"/>
      <c r="H630" s="456"/>
      <c r="I630" s="456"/>
      <c r="J630" s="456"/>
      <c r="K630" s="456"/>
      <c r="L630" s="456"/>
      <c r="M630" s="456"/>
      <c r="N630" s="456"/>
      <c r="O630" s="456"/>
      <c r="P630" s="456"/>
      <c r="Q630" s="456"/>
      <c r="R630" s="456"/>
      <c r="S630" s="456"/>
      <c r="T630" s="456"/>
      <c r="U630" s="456"/>
      <c r="V630" s="456"/>
      <c r="W630" s="456"/>
      <c r="X630" s="456"/>
      <c r="Y630" s="456"/>
      <c r="Z630" s="456"/>
    </row>
    <row r="631" ht="12.75" customHeight="1">
      <c r="A631" s="456"/>
      <c r="B631" s="456"/>
      <c r="C631" s="456"/>
      <c r="D631" s="456"/>
      <c r="E631" s="456"/>
      <c r="F631" s="456"/>
      <c r="G631" s="12"/>
      <c r="H631" s="456"/>
      <c r="I631" s="456"/>
      <c r="J631" s="456"/>
      <c r="K631" s="456"/>
      <c r="L631" s="456"/>
      <c r="M631" s="456"/>
      <c r="N631" s="456"/>
      <c r="O631" s="456"/>
      <c r="P631" s="456"/>
      <c r="Q631" s="456"/>
      <c r="R631" s="456"/>
      <c r="S631" s="456"/>
      <c r="T631" s="456"/>
      <c r="U631" s="456"/>
      <c r="V631" s="456"/>
      <c r="W631" s="456"/>
      <c r="X631" s="456"/>
      <c r="Y631" s="456"/>
      <c r="Z631" s="456"/>
    </row>
    <row r="632" ht="12.75" customHeight="1">
      <c r="A632" s="456"/>
      <c r="B632" s="456"/>
      <c r="C632" s="456"/>
      <c r="D632" s="456"/>
      <c r="E632" s="456"/>
      <c r="F632" s="456"/>
      <c r="G632" s="12"/>
      <c r="H632" s="456"/>
      <c r="I632" s="456"/>
      <c r="J632" s="456"/>
      <c r="K632" s="456"/>
      <c r="L632" s="456"/>
      <c r="M632" s="456"/>
      <c r="N632" s="456"/>
      <c r="O632" s="456"/>
      <c r="P632" s="456"/>
      <c r="Q632" s="456"/>
      <c r="R632" s="456"/>
      <c r="S632" s="456"/>
      <c r="T632" s="456"/>
      <c r="U632" s="456"/>
      <c r="V632" s="456"/>
      <c r="W632" s="456"/>
      <c r="X632" s="456"/>
      <c r="Y632" s="456"/>
      <c r="Z632" s="456"/>
    </row>
    <row r="633" ht="12.75" customHeight="1">
      <c r="A633" s="456"/>
      <c r="B633" s="456"/>
      <c r="C633" s="456"/>
      <c r="D633" s="456"/>
      <c r="E633" s="456"/>
      <c r="F633" s="456"/>
      <c r="G633" s="12"/>
      <c r="H633" s="456"/>
      <c r="I633" s="456"/>
      <c r="J633" s="456"/>
      <c r="K633" s="456"/>
      <c r="L633" s="456"/>
      <c r="M633" s="456"/>
      <c r="N633" s="456"/>
      <c r="O633" s="456"/>
      <c r="P633" s="456"/>
      <c r="Q633" s="456"/>
      <c r="R633" s="456"/>
      <c r="S633" s="456"/>
      <c r="T633" s="456"/>
      <c r="U633" s="456"/>
      <c r="V633" s="456"/>
      <c r="W633" s="456"/>
      <c r="X633" s="456"/>
      <c r="Y633" s="456"/>
      <c r="Z633" s="456"/>
    </row>
    <row r="634" ht="12.75" customHeight="1">
      <c r="A634" s="456"/>
      <c r="B634" s="456"/>
      <c r="C634" s="456"/>
      <c r="D634" s="456"/>
      <c r="E634" s="456"/>
      <c r="F634" s="456"/>
      <c r="G634" s="12"/>
      <c r="H634" s="456"/>
      <c r="I634" s="456"/>
      <c r="J634" s="456"/>
      <c r="K634" s="456"/>
      <c r="L634" s="456"/>
      <c r="M634" s="456"/>
      <c r="N634" s="456"/>
      <c r="O634" s="456"/>
      <c r="P634" s="456"/>
      <c r="Q634" s="456"/>
      <c r="R634" s="456"/>
      <c r="S634" s="456"/>
      <c r="T634" s="456"/>
      <c r="U634" s="456"/>
      <c r="V634" s="456"/>
      <c r="W634" s="456"/>
      <c r="X634" s="456"/>
      <c r="Y634" s="456"/>
      <c r="Z634" s="456"/>
    </row>
    <row r="635" ht="12.75" customHeight="1">
      <c r="A635" s="456"/>
      <c r="B635" s="456"/>
      <c r="C635" s="456"/>
      <c r="D635" s="456"/>
      <c r="E635" s="456"/>
      <c r="F635" s="456"/>
      <c r="G635" s="12"/>
      <c r="H635" s="456"/>
      <c r="I635" s="456"/>
      <c r="J635" s="456"/>
      <c r="K635" s="456"/>
      <c r="L635" s="456"/>
      <c r="M635" s="456"/>
      <c r="N635" s="456"/>
      <c r="O635" s="456"/>
      <c r="P635" s="456"/>
      <c r="Q635" s="456"/>
      <c r="R635" s="456"/>
      <c r="S635" s="456"/>
      <c r="T635" s="456"/>
      <c r="U635" s="456"/>
      <c r="V635" s="456"/>
      <c r="W635" s="456"/>
      <c r="X635" s="456"/>
      <c r="Y635" s="456"/>
      <c r="Z635" s="456"/>
    </row>
    <row r="636" ht="12.75" customHeight="1">
      <c r="A636" s="456"/>
      <c r="B636" s="456"/>
      <c r="C636" s="456"/>
      <c r="D636" s="456"/>
      <c r="E636" s="456"/>
      <c r="F636" s="456"/>
      <c r="G636" s="12"/>
      <c r="H636" s="456"/>
      <c r="I636" s="456"/>
      <c r="J636" s="456"/>
      <c r="K636" s="456"/>
      <c r="L636" s="456"/>
      <c r="M636" s="456"/>
      <c r="N636" s="456"/>
      <c r="O636" s="456"/>
      <c r="P636" s="456"/>
      <c r="Q636" s="456"/>
      <c r="R636" s="456"/>
      <c r="S636" s="456"/>
      <c r="T636" s="456"/>
      <c r="U636" s="456"/>
      <c r="V636" s="456"/>
      <c r="W636" s="456"/>
      <c r="X636" s="456"/>
      <c r="Y636" s="456"/>
      <c r="Z636" s="456"/>
    </row>
    <row r="637" ht="12.75" customHeight="1">
      <c r="A637" s="456"/>
      <c r="B637" s="456"/>
      <c r="C637" s="456"/>
      <c r="D637" s="456"/>
      <c r="E637" s="456"/>
      <c r="F637" s="456"/>
      <c r="G637" s="12"/>
      <c r="H637" s="456"/>
      <c r="I637" s="456"/>
      <c r="J637" s="456"/>
      <c r="K637" s="456"/>
      <c r="L637" s="456"/>
      <c r="M637" s="456"/>
      <c r="N637" s="456"/>
      <c r="O637" s="456"/>
      <c r="P637" s="456"/>
      <c r="Q637" s="456"/>
      <c r="R637" s="456"/>
      <c r="S637" s="456"/>
      <c r="T637" s="456"/>
      <c r="U637" s="456"/>
      <c r="V637" s="456"/>
      <c r="W637" s="456"/>
      <c r="X637" s="456"/>
      <c r="Y637" s="456"/>
      <c r="Z637" s="456"/>
    </row>
    <row r="638" ht="12.75" customHeight="1">
      <c r="A638" s="456"/>
      <c r="B638" s="456"/>
      <c r="C638" s="456"/>
      <c r="D638" s="456"/>
      <c r="E638" s="456"/>
      <c r="F638" s="456"/>
      <c r="G638" s="12"/>
      <c r="H638" s="456"/>
      <c r="I638" s="456"/>
      <c r="J638" s="456"/>
      <c r="K638" s="456"/>
      <c r="L638" s="456"/>
      <c r="M638" s="456"/>
      <c r="N638" s="456"/>
      <c r="O638" s="456"/>
      <c r="P638" s="456"/>
      <c r="Q638" s="456"/>
      <c r="R638" s="456"/>
      <c r="S638" s="456"/>
      <c r="T638" s="456"/>
      <c r="U638" s="456"/>
      <c r="V638" s="456"/>
      <c r="W638" s="456"/>
      <c r="X638" s="456"/>
      <c r="Y638" s="456"/>
      <c r="Z638" s="456"/>
    </row>
    <row r="639" ht="12.75" customHeight="1">
      <c r="A639" s="456"/>
      <c r="B639" s="456"/>
      <c r="C639" s="456"/>
      <c r="D639" s="456"/>
      <c r="E639" s="456"/>
      <c r="F639" s="456"/>
      <c r="G639" s="12"/>
      <c r="H639" s="456"/>
      <c r="I639" s="456"/>
      <c r="J639" s="456"/>
      <c r="K639" s="456"/>
      <c r="L639" s="456"/>
      <c r="M639" s="456"/>
      <c r="N639" s="456"/>
      <c r="O639" s="456"/>
      <c r="P639" s="456"/>
      <c r="Q639" s="456"/>
      <c r="R639" s="456"/>
      <c r="S639" s="456"/>
      <c r="T639" s="456"/>
      <c r="U639" s="456"/>
      <c r="V639" s="456"/>
      <c r="W639" s="456"/>
      <c r="X639" s="456"/>
      <c r="Y639" s="456"/>
      <c r="Z639" s="456"/>
    </row>
    <row r="640" ht="12.75" customHeight="1">
      <c r="A640" s="456"/>
      <c r="B640" s="456"/>
      <c r="C640" s="456"/>
      <c r="D640" s="456"/>
      <c r="E640" s="456"/>
      <c r="F640" s="456"/>
      <c r="G640" s="12"/>
      <c r="H640" s="456"/>
      <c r="I640" s="456"/>
      <c r="J640" s="456"/>
      <c r="K640" s="456"/>
      <c r="L640" s="456"/>
      <c r="M640" s="456"/>
      <c r="N640" s="456"/>
      <c r="O640" s="456"/>
      <c r="P640" s="456"/>
      <c r="Q640" s="456"/>
      <c r="R640" s="456"/>
      <c r="S640" s="456"/>
      <c r="T640" s="456"/>
      <c r="U640" s="456"/>
      <c r="V640" s="456"/>
      <c r="W640" s="456"/>
      <c r="X640" s="456"/>
      <c r="Y640" s="456"/>
      <c r="Z640" s="456"/>
    </row>
    <row r="641" ht="12.75" customHeight="1">
      <c r="A641" s="456"/>
      <c r="B641" s="456"/>
      <c r="C641" s="456"/>
      <c r="D641" s="456"/>
      <c r="E641" s="456"/>
      <c r="F641" s="456"/>
      <c r="G641" s="12"/>
      <c r="H641" s="456"/>
      <c r="I641" s="456"/>
      <c r="J641" s="456"/>
      <c r="K641" s="456"/>
      <c r="L641" s="456"/>
      <c r="M641" s="456"/>
      <c r="N641" s="456"/>
      <c r="O641" s="456"/>
      <c r="P641" s="456"/>
      <c r="Q641" s="456"/>
      <c r="R641" s="456"/>
      <c r="S641" s="456"/>
      <c r="T641" s="456"/>
      <c r="U641" s="456"/>
      <c r="V641" s="456"/>
      <c r="W641" s="456"/>
      <c r="X641" s="456"/>
      <c r="Y641" s="456"/>
      <c r="Z641" s="456"/>
    </row>
    <row r="642" ht="12.75" customHeight="1">
      <c r="A642" s="456"/>
      <c r="B642" s="456"/>
      <c r="C642" s="456"/>
      <c r="D642" s="456"/>
      <c r="E642" s="456"/>
      <c r="F642" s="456"/>
      <c r="G642" s="12"/>
      <c r="H642" s="456"/>
      <c r="I642" s="456"/>
      <c r="J642" s="456"/>
      <c r="K642" s="456"/>
      <c r="L642" s="456"/>
      <c r="M642" s="456"/>
      <c r="N642" s="456"/>
      <c r="O642" s="456"/>
      <c r="P642" s="456"/>
      <c r="Q642" s="456"/>
      <c r="R642" s="456"/>
      <c r="S642" s="456"/>
      <c r="T642" s="456"/>
      <c r="U642" s="456"/>
      <c r="V642" s="456"/>
      <c r="W642" s="456"/>
      <c r="X642" s="456"/>
      <c r="Y642" s="456"/>
      <c r="Z642" s="456"/>
    </row>
    <row r="643" ht="12.75" customHeight="1">
      <c r="A643" s="456"/>
      <c r="B643" s="456"/>
      <c r="C643" s="456"/>
      <c r="D643" s="456"/>
      <c r="E643" s="456"/>
      <c r="F643" s="456"/>
      <c r="G643" s="12"/>
      <c r="H643" s="456"/>
      <c r="I643" s="456"/>
      <c r="J643" s="456"/>
      <c r="K643" s="456"/>
      <c r="L643" s="456"/>
      <c r="M643" s="456"/>
      <c r="N643" s="456"/>
      <c r="O643" s="456"/>
      <c r="P643" s="456"/>
      <c r="Q643" s="456"/>
      <c r="R643" s="456"/>
      <c r="S643" s="456"/>
      <c r="T643" s="456"/>
      <c r="U643" s="456"/>
      <c r="V643" s="456"/>
      <c r="W643" s="456"/>
      <c r="X643" s="456"/>
      <c r="Y643" s="456"/>
      <c r="Z643" s="456"/>
    </row>
    <row r="644" ht="12.75" customHeight="1">
      <c r="A644" s="456"/>
      <c r="B644" s="456"/>
      <c r="C644" s="456"/>
      <c r="D644" s="456"/>
      <c r="E644" s="456"/>
      <c r="F644" s="456"/>
      <c r="G644" s="12"/>
      <c r="H644" s="456"/>
      <c r="I644" s="456"/>
      <c r="J644" s="456"/>
      <c r="K644" s="456"/>
      <c r="L644" s="456"/>
      <c r="M644" s="456"/>
      <c r="N644" s="456"/>
      <c r="O644" s="456"/>
      <c r="P644" s="456"/>
      <c r="Q644" s="456"/>
      <c r="R644" s="456"/>
      <c r="S644" s="456"/>
      <c r="T644" s="456"/>
      <c r="U644" s="456"/>
      <c r="V644" s="456"/>
      <c r="W644" s="456"/>
      <c r="X644" s="456"/>
      <c r="Y644" s="456"/>
      <c r="Z644" s="456"/>
    </row>
    <row r="645" ht="12.75" customHeight="1">
      <c r="A645" s="456"/>
      <c r="B645" s="456"/>
      <c r="C645" s="456"/>
      <c r="D645" s="456"/>
      <c r="E645" s="456"/>
      <c r="F645" s="456"/>
      <c r="G645" s="12"/>
      <c r="H645" s="456"/>
      <c r="I645" s="456"/>
      <c r="J645" s="456"/>
      <c r="K645" s="456"/>
      <c r="L645" s="456"/>
      <c r="M645" s="456"/>
      <c r="N645" s="456"/>
      <c r="O645" s="456"/>
      <c r="P645" s="456"/>
      <c r="Q645" s="456"/>
      <c r="R645" s="456"/>
      <c r="S645" s="456"/>
      <c r="T645" s="456"/>
      <c r="U645" s="456"/>
      <c r="V645" s="456"/>
      <c r="W645" s="456"/>
      <c r="X645" s="456"/>
      <c r="Y645" s="456"/>
      <c r="Z645" s="456"/>
    </row>
    <row r="646" ht="12.75" customHeight="1">
      <c r="A646" s="456"/>
      <c r="B646" s="456"/>
      <c r="C646" s="456"/>
      <c r="D646" s="456"/>
      <c r="E646" s="456"/>
      <c r="F646" s="456"/>
      <c r="G646" s="12"/>
      <c r="H646" s="456"/>
      <c r="I646" s="456"/>
      <c r="J646" s="456"/>
      <c r="K646" s="456"/>
      <c r="L646" s="456"/>
      <c r="M646" s="456"/>
      <c r="N646" s="456"/>
      <c r="O646" s="456"/>
      <c r="P646" s="456"/>
      <c r="Q646" s="456"/>
      <c r="R646" s="456"/>
      <c r="S646" s="456"/>
      <c r="T646" s="456"/>
      <c r="U646" s="456"/>
      <c r="V646" s="456"/>
      <c r="W646" s="456"/>
      <c r="X646" s="456"/>
      <c r="Y646" s="456"/>
      <c r="Z646" s="456"/>
    </row>
    <row r="647" ht="12.75" customHeight="1">
      <c r="A647" s="456"/>
      <c r="B647" s="456"/>
      <c r="C647" s="456"/>
      <c r="D647" s="456"/>
      <c r="E647" s="456"/>
      <c r="F647" s="456"/>
      <c r="G647" s="12"/>
      <c r="H647" s="456"/>
      <c r="I647" s="456"/>
      <c r="J647" s="456"/>
      <c r="K647" s="456"/>
      <c r="L647" s="456"/>
      <c r="M647" s="456"/>
      <c r="N647" s="456"/>
      <c r="O647" s="456"/>
      <c r="P647" s="456"/>
      <c r="Q647" s="456"/>
      <c r="R647" s="456"/>
      <c r="S647" s="456"/>
      <c r="T647" s="456"/>
      <c r="U647" s="456"/>
      <c r="V647" s="456"/>
      <c r="W647" s="456"/>
      <c r="X647" s="456"/>
      <c r="Y647" s="456"/>
      <c r="Z647" s="456"/>
    </row>
    <row r="648" ht="12.75" customHeight="1">
      <c r="A648" s="456"/>
      <c r="B648" s="456"/>
      <c r="C648" s="456"/>
      <c r="D648" s="456"/>
      <c r="E648" s="456"/>
      <c r="F648" s="456"/>
      <c r="G648" s="12"/>
      <c r="H648" s="456"/>
      <c r="I648" s="456"/>
      <c r="J648" s="456"/>
      <c r="K648" s="456"/>
      <c r="L648" s="456"/>
      <c r="M648" s="456"/>
      <c r="N648" s="456"/>
      <c r="O648" s="456"/>
      <c r="P648" s="456"/>
      <c r="Q648" s="456"/>
      <c r="R648" s="456"/>
      <c r="S648" s="456"/>
      <c r="T648" s="456"/>
      <c r="U648" s="456"/>
      <c r="V648" s="456"/>
      <c r="W648" s="456"/>
      <c r="X648" s="456"/>
      <c r="Y648" s="456"/>
      <c r="Z648" s="456"/>
    </row>
    <row r="649" ht="12.75" customHeight="1">
      <c r="A649" s="456"/>
      <c r="B649" s="456"/>
      <c r="C649" s="456"/>
      <c r="D649" s="456"/>
      <c r="E649" s="456"/>
      <c r="F649" s="456"/>
      <c r="G649" s="12"/>
      <c r="H649" s="456"/>
      <c r="I649" s="456"/>
      <c r="J649" s="456"/>
      <c r="K649" s="456"/>
      <c r="L649" s="456"/>
      <c r="M649" s="456"/>
      <c r="N649" s="456"/>
      <c r="O649" s="456"/>
      <c r="P649" s="456"/>
      <c r="Q649" s="456"/>
      <c r="R649" s="456"/>
      <c r="S649" s="456"/>
      <c r="T649" s="456"/>
      <c r="U649" s="456"/>
      <c r="V649" s="456"/>
      <c r="W649" s="456"/>
      <c r="X649" s="456"/>
      <c r="Y649" s="456"/>
      <c r="Z649" s="456"/>
    </row>
    <row r="650" ht="12.75" customHeight="1">
      <c r="A650" s="456"/>
      <c r="B650" s="456"/>
      <c r="C650" s="456"/>
      <c r="D650" s="456"/>
      <c r="E650" s="456"/>
      <c r="F650" s="456"/>
      <c r="G650" s="12"/>
      <c r="H650" s="456"/>
      <c r="I650" s="456"/>
      <c r="J650" s="456"/>
      <c r="K650" s="456"/>
      <c r="L650" s="456"/>
      <c r="M650" s="456"/>
      <c r="N650" s="456"/>
      <c r="O650" s="456"/>
      <c r="P650" s="456"/>
      <c r="Q650" s="456"/>
      <c r="R650" s="456"/>
      <c r="S650" s="456"/>
      <c r="T650" s="456"/>
      <c r="U650" s="456"/>
      <c r="V650" s="456"/>
      <c r="W650" s="456"/>
      <c r="X650" s="456"/>
      <c r="Y650" s="456"/>
      <c r="Z650" s="456"/>
    </row>
    <row r="651" ht="12.75" customHeight="1">
      <c r="A651" s="456"/>
      <c r="B651" s="456"/>
      <c r="C651" s="456"/>
      <c r="D651" s="456"/>
      <c r="E651" s="456"/>
      <c r="F651" s="456"/>
      <c r="G651" s="12"/>
      <c r="H651" s="456"/>
      <c r="I651" s="456"/>
      <c r="J651" s="456"/>
      <c r="K651" s="456"/>
      <c r="L651" s="456"/>
      <c r="M651" s="456"/>
      <c r="N651" s="456"/>
      <c r="O651" s="456"/>
      <c r="P651" s="456"/>
      <c r="Q651" s="456"/>
      <c r="R651" s="456"/>
      <c r="S651" s="456"/>
      <c r="T651" s="456"/>
      <c r="U651" s="456"/>
      <c r="V651" s="456"/>
      <c r="W651" s="456"/>
      <c r="X651" s="456"/>
      <c r="Y651" s="456"/>
      <c r="Z651" s="456"/>
    </row>
    <row r="652" ht="12.75" customHeight="1">
      <c r="A652" s="456"/>
      <c r="B652" s="456"/>
      <c r="C652" s="456"/>
      <c r="D652" s="456"/>
      <c r="E652" s="456"/>
      <c r="F652" s="456"/>
      <c r="G652" s="12"/>
      <c r="H652" s="456"/>
      <c r="I652" s="456"/>
      <c r="J652" s="456"/>
      <c r="K652" s="456"/>
      <c r="L652" s="456"/>
      <c r="M652" s="456"/>
      <c r="N652" s="456"/>
      <c r="O652" s="456"/>
      <c r="P652" s="456"/>
      <c r="Q652" s="456"/>
      <c r="R652" s="456"/>
      <c r="S652" s="456"/>
      <c r="T652" s="456"/>
      <c r="U652" s="456"/>
      <c r="V652" s="456"/>
      <c r="W652" s="456"/>
      <c r="X652" s="456"/>
      <c r="Y652" s="456"/>
      <c r="Z652" s="456"/>
    </row>
    <row r="653" ht="12.75" customHeight="1">
      <c r="A653" s="456"/>
      <c r="B653" s="456"/>
      <c r="C653" s="456"/>
      <c r="D653" s="456"/>
      <c r="E653" s="456"/>
      <c r="F653" s="456"/>
      <c r="G653" s="12"/>
      <c r="H653" s="456"/>
      <c r="I653" s="456"/>
      <c r="J653" s="456"/>
      <c r="K653" s="456"/>
      <c r="L653" s="456"/>
      <c r="M653" s="456"/>
      <c r="N653" s="456"/>
      <c r="O653" s="456"/>
      <c r="P653" s="456"/>
      <c r="Q653" s="456"/>
      <c r="R653" s="456"/>
      <c r="S653" s="456"/>
      <c r="T653" s="456"/>
      <c r="U653" s="456"/>
      <c r="V653" s="456"/>
      <c r="W653" s="456"/>
      <c r="X653" s="456"/>
      <c r="Y653" s="456"/>
      <c r="Z653" s="456"/>
    </row>
    <row r="654" ht="12.75" customHeight="1">
      <c r="A654" s="456"/>
      <c r="B654" s="456"/>
      <c r="C654" s="456"/>
      <c r="D654" s="456"/>
      <c r="E654" s="456"/>
      <c r="F654" s="456"/>
      <c r="G654" s="12"/>
      <c r="H654" s="456"/>
      <c r="I654" s="456"/>
      <c r="J654" s="456"/>
      <c r="K654" s="456"/>
      <c r="L654" s="456"/>
      <c r="M654" s="456"/>
      <c r="N654" s="456"/>
      <c r="O654" s="456"/>
      <c r="P654" s="456"/>
      <c r="Q654" s="456"/>
      <c r="R654" s="456"/>
      <c r="S654" s="456"/>
      <c r="T654" s="456"/>
      <c r="U654" s="456"/>
      <c r="V654" s="456"/>
      <c r="W654" s="456"/>
      <c r="X654" s="456"/>
      <c r="Y654" s="456"/>
      <c r="Z654" s="456"/>
    </row>
    <row r="655" ht="12.75" customHeight="1">
      <c r="A655" s="456"/>
      <c r="B655" s="456"/>
      <c r="C655" s="456"/>
      <c r="D655" s="456"/>
      <c r="E655" s="456"/>
      <c r="F655" s="456"/>
      <c r="G655" s="12"/>
      <c r="H655" s="456"/>
      <c r="I655" s="456"/>
      <c r="J655" s="456"/>
      <c r="K655" s="456"/>
      <c r="L655" s="456"/>
      <c r="M655" s="456"/>
      <c r="N655" s="456"/>
      <c r="O655" s="456"/>
      <c r="P655" s="456"/>
      <c r="Q655" s="456"/>
      <c r="R655" s="456"/>
      <c r="S655" s="456"/>
      <c r="T655" s="456"/>
      <c r="U655" s="456"/>
      <c r="V655" s="456"/>
      <c r="W655" s="456"/>
      <c r="X655" s="456"/>
      <c r="Y655" s="456"/>
      <c r="Z655" s="456"/>
    </row>
    <row r="656" ht="12.75" customHeight="1">
      <c r="A656" s="456"/>
      <c r="B656" s="456"/>
      <c r="C656" s="456"/>
      <c r="D656" s="456"/>
      <c r="E656" s="456"/>
      <c r="F656" s="456"/>
      <c r="G656" s="12"/>
      <c r="H656" s="456"/>
      <c r="I656" s="456"/>
      <c r="J656" s="456"/>
      <c r="K656" s="456"/>
      <c r="L656" s="456"/>
      <c r="M656" s="456"/>
      <c r="N656" s="456"/>
      <c r="O656" s="456"/>
      <c r="P656" s="456"/>
      <c r="Q656" s="456"/>
      <c r="R656" s="456"/>
      <c r="S656" s="456"/>
      <c r="T656" s="456"/>
      <c r="U656" s="456"/>
      <c r="V656" s="456"/>
      <c r="W656" s="456"/>
      <c r="X656" s="456"/>
      <c r="Y656" s="456"/>
      <c r="Z656" s="456"/>
    </row>
    <row r="657" ht="12.75" customHeight="1">
      <c r="A657" s="456"/>
      <c r="B657" s="456"/>
      <c r="C657" s="456"/>
      <c r="D657" s="456"/>
      <c r="E657" s="456"/>
      <c r="F657" s="456"/>
      <c r="G657" s="12"/>
      <c r="H657" s="456"/>
      <c r="I657" s="456"/>
      <c r="J657" s="456"/>
      <c r="K657" s="456"/>
      <c r="L657" s="456"/>
      <c r="M657" s="456"/>
      <c r="N657" s="456"/>
      <c r="O657" s="456"/>
      <c r="P657" s="456"/>
      <c r="Q657" s="456"/>
      <c r="R657" s="456"/>
      <c r="S657" s="456"/>
      <c r="T657" s="456"/>
      <c r="U657" s="456"/>
      <c r="V657" s="456"/>
      <c r="W657" s="456"/>
      <c r="X657" s="456"/>
      <c r="Y657" s="456"/>
      <c r="Z657" s="456"/>
    </row>
    <row r="658" ht="12.75" customHeight="1">
      <c r="A658" s="456"/>
      <c r="B658" s="456"/>
      <c r="C658" s="456"/>
      <c r="D658" s="456"/>
      <c r="E658" s="456"/>
      <c r="F658" s="456"/>
      <c r="G658" s="12"/>
      <c r="H658" s="456"/>
      <c r="I658" s="456"/>
      <c r="J658" s="456"/>
      <c r="K658" s="456"/>
      <c r="L658" s="456"/>
      <c r="M658" s="456"/>
      <c r="N658" s="456"/>
      <c r="O658" s="456"/>
      <c r="P658" s="456"/>
      <c r="Q658" s="456"/>
      <c r="R658" s="456"/>
      <c r="S658" s="456"/>
      <c r="T658" s="456"/>
      <c r="U658" s="456"/>
      <c r="V658" s="456"/>
      <c r="W658" s="456"/>
      <c r="X658" s="456"/>
      <c r="Y658" s="456"/>
      <c r="Z658" s="456"/>
    </row>
    <row r="659" ht="12.75" customHeight="1">
      <c r="A659" s="456"/>
      <c r="B659" s="456"/>
      <c r="C659" s="456"/>
      <c r="D659" s="456"/>
      <c r="E659" s="456"/>
      <c r="F659" s="456"/>
      <c r="G659" s="12"/>
      <c r="H659" s="456"/>
      <c r="I659" s="456"/>
      <c r="J659" s="456"/>
      <c r="K659" s="456"/>
      <c r="L659" s="456"/>
      <c r="M659" s="456"/>
      <c r="N659" s="456"/>
      <c r="O659" s="456"/>
      <c r="P659" s="456"/>
      <c r="Q659" s="456"/>
      <c r="R659" s="456"/>
      <c r="S659" s="456"/>
      <c r="T659" s="456"/>
      <c r="U659" s="456"/>
      <c r="V659" s="456"/>
      <c r="W659" s="456"/>
      <c r="X659" s="456"/>
      <c r="Y659" s="456"/>
      <c r="Z659" s="456"/>
    </row>
    <row r="660" ht="12.75" customHeight="1">
      <c r="A660" s="456"/>
      <c r="B660" s="456"/>
      <c r="C660" s="456"/>
      <c r="D660" s="456"/>
      <c r="E660" s="456"/>
      <c r="F660" s="456"/>
      <c r="G660" s="12"/>
      <c r="H660" s="456"/>
      <c r="I660" s="456"/>
      <c r="J660" s="456"/>
      <c r="K660" s="456"/>
      <c r="L660" s="456"/>
      <c r="M660" s="456"/>
      <c r="N660" s="456"/>
      <c r="O660" s="456"/>
      <c r="P660" s="456"/>
      <c r="Q660" s="456"/>
      <c r="R660" s="456"/>
      <c r="S660" s="456"/>
      <c r="T660" s="456"/>
      <c r="U660" s="456"/>
      <c r="V660" s="456"/>
      <c r="W660" s="456"/>
      <c r="X660" s="456"/>
      <c r="Y660" s="456"/>
      <c r="Z660" s="456"/>
    </row>
    <row r="661" ht="12.75" customHeight="1">
      <c r="A661" s="456"/>
      <c r="B661" s="456"/>
      <c r="C661" s="456"/>
      <c r="D661" s="456"/>
      <c r="E661" s="456"/>
      <c r="F661" s="456"/>
      <c r="G661" s="12"/>
      <c r="H661" s="456"/>
      <c r="I661" s="456"/>
      <c r="J661" s="456"/>
      <c r="K661" s="456"/>
      <c r="L661" s="456"/>
      <c r="M661" s="456"/>
      <c r="N661" s="456"/>
      <c r="O661" s="456"/>
      <c r="P661" s="456"/>
      <c r="Q661" s="456"/>
      <c r="R661" s="456"/>
      <c r="S661" s="456"/>
      <c r="T661" s="456"/>
      <c r="U661" s="456"/>
      <c r="V661" s="456"/>
      <c r="W661" s="456"/>
      <c r="X661" s="456"/>
      <c r="Y661" s="456"/>
      <c r="Z661" s="456"/>
    </row>
    <row r="662" ht="12.75" customHeight="1">
      <c r="A662" s="456"/>
      <c r="B662" s="456"/>
      <c r="C662" s="456"/>
      <c r="D662" s="456"/>
      <c r="E662" s="456"/>
      <c r="F662" s="456"/>
      <c r="G662" s="12"/>
      <c r="H662" s="456"/>
      <c r="I662" s="456"/>
      <c r="J662" s="456"/>
      <c r="K662" s="456"/>
      <c r="L662" s="456"/>
      <c r="M662" s="456"/>
      <c r="N662" s="456"/>
      <c r="O662" s="456"/>
      <c r="P662" s="456"/>
      <c r="Q662" s="456"/>
      <c r="R662" s="456"/>
      <c r="S662" s="456"/>
      <c r="T662" s="456"/>
      <c r="U662" s="456"/>
      <c r="V662" s="456"/>
      <c r="W662" s="456"/>
      <c r="X662" s="456"/>
      <c r="Y662" s="456"/>
      <c r="Z662" s="456"/>
    </row>
    <row r="663" ht="12.75" customHeight="1">
      <c r="A663" s="456"/>
      <c r="B663" s="456"/>
      <c r="C663" s="456"/>
      <c r="D663" s="456"/>
      <c r="E663" s="456"/>
      <c r="F663" s="456"/>
      <c r="G663" s="12"/>
      <c r="H663" s="456"/>
      <c r="I663" s="456"/>
      <c r="J663" s="456"/>
      <c r="K663" s="456"/>
      <c r="L663" s="456"/>
      <c r="M663" s="456"/>
      <c r="N663" s="456"/>
      <c r="O663" s="456"/>
      <c r="P663" s="456"/>
      <c r="Q663" s="456"/>
      <c r="R663" s="456"/>
      <c r="S663" s="456"/>
      <c r="T663" s="456"/>
      <c r="U663" s="456"/>
      <c r="V663" s="456"/>
      <c r="W663" s="456"/>
      <c r="X663" s="456"/>
      <c r="Y663" s="456"/>
      <c r="Z663" s="456"/>
    </row>
    <row r="664" ht="12.75" customHeight="1">
      <c r="A664" s="456"/>
      <c r="B664" s="456"/>
      <c r="C664" s="456"/>
      <c r="D664" s="456"/>
      <c r="E664" s="456"/>
      <c r="F664" s="456"/>
      <c r="G664" s="12"/>
      <c r="H664" s="456"/>
      <c r="I664" s="456"/>
      <c r="J664" s="456"/>
      <c r="K664" s="456"/>
      <c r="L664" s="456"/>
      <c r="M664" s="456"/>
      <c r="N664" s="456"/>
      <c r="O664" s="456"/>
      <c r="P664" s="456"/>
      <c r="Q664" s="456"/>
      <c r="R664" s="456"/>
      <c r="S664" s="456"/>
      <c r="T664" s="456"/>
      <c r="U664" s="456"/>
      <c r="V664" s="456"/>
      <c r="W664" s="456"/>
      <c r="X664" s="456"/>
      <c r="Y664" s="456"/>
      <c r="Z664" s="456"/>
    </row>
    <row r="665" ht="12.75" customHeight="1">
      <c r="A665" s="456"/>
      <c r="B665" s="456"/>
      <c r="C665" s="456"/>
      <c r="D665" s="456"/>
      <c r="E665" s="456"/>
      <c r="F665" s="456"/>
      <c r="G665" s="12"/>
      <c r="H665" s="456"/>
      <c r="I665" s="456"/>
      <c r="J665" s="456"/>
      <c r="K665" s="456"/>
      <c r="L665" s="456"/>
      <c r="M665" s="456"/>
      <c r="N665" s="456"/>
      <c r="O665" s="456"/>
      <c r="P665" s="456"/>
      <c r="Q665" s="456"/>
      <c r="R665" s="456"/>
      <c r="S665" s="456"/>
      <c r="T665" s="456"/>
      <c r="U665" s="456"/>
      <c r="V665" s="456"/>
      <c r="W665" s="456"/>
      <c r="X665" s="456"/>
      <c r="Y665" s="456"/>
      <c r="Z665" s="456"/>
    </row>
    <row r="666" ht="12.75" customHeight="1">
      <c r="A666" s="456"/>
      <c r="B666" s="456"/>
      <c r="C666" s="456"/>
      <c r="D666" s="456"/>
      <c r="E666" s="456"/>
      <c r="F666" s="456"/>
      <c r="G666" s="12"/>
      <c r="H666" s="456"/>
      <c r="I666" s="456"/>
      <c r="J666" s="456"/>
      <c r="K666" s="456"/>
      <c r="L666" s="456"/>
      <c r="M666" s="456"/>
      <c r="N666" s="456"/>
      <c r="O666" s="456"/>
      <c r="P666" s="456"/>
      <c r="Q666" s="456"/>
      <c r="R666" s="456"/>
      <c r="S666" s="456"/>
      <c r="T666" s="456"/>
      <c r="U666" s="456"/>
      <c r="V666" s="456"/>
      <c r="W666" s="456"/>
      <c r="X666" s="456"/>
      <c r="Y666" s="456"/>
      <c r="Z666" s="456"/>
    </row>
    <row r="667" ht="12.75" customHeight="1">
      <c r="A667" s="456"/>
      <c r="B667" s="456"/>
      <c r="C667" s="456"/>
      <c r="D667" s="456"/>
      <c r="E667" s="456"/>
      <c r="F667" s="456"/>
      <c r="G667" s="12"/>
      <c r="H667" s="456"/>
      <c r="I667" s="456"/>
      <c r="J667" s="456"/>
      <c r="K667" s="456"/>
      <c r="L667" s="456"/>
      <c r="M667" s="456"/>
      <c r="N667" s="456"/>
      <c r="O667" s="456"/>
      <c r="P667" s="456"/>
      <c r="Q667" s="456"/>
      <c r="R667" s="456"/>
      <c r="S667" s="456"/>
      <c r="T667" s="456"/>
      <c r="U667" s="456"/>
      <c r="V667" s="456"/>
      <c r="W667" s="456"/>
      <c r="X667" s="456"/>
      <c r="Y667" s="456"/>
      <c r="Z667" s="456"/>
    </row>
    <row r="668" ht="12.75" customHeight="1">
      <c r="A668" s="456"/>
      <c r="B668" s="456"/>
      <c r="C668" s="456"/>
      <c r="D668" s="456"/>
      <c r="E668" s="456"/>
      <c r="F668" s="456"/>
      <c r="G668" s="12"/>
      <c r="H668" s="456"/>
      <c r="I668" s="456"/>
      <c r="J668" s="456"/>
      <c r="K668" s="456"/>
      <c r="L668" s="456"/>
      <c r="M668" s="456"/>
      <c r="N668" s="456"/>
      <c r="O668" s="456"/>
      <c r="P668" s="456"/>
      <c r="Q668" s="456"/>
      <c r="R668" s="456"/>
      <c r="S668" s="456"/>
      <c r="T668" s="456"/>
      <c r="U668" s="456"/>
      <c r="V668" s="456"/>
      <c r="W668" s="456"/>
      <c r="X668" s="456"/>
      <c r="Y668" s="456"/>
      <c r="Z668" s="456"/>
    </row>
    <row r="669" ht="12.75" customHeight="1">
      <c r="A669" s="456"/>
      <c r="B669" s="456"/>
      <c r="C669" s="456"/>
      <c r="D669" s="456"/>
      <c r="E669" s="456"/>
      <c r="F669" s="456"/>
      <c r="G669" s="12"/>
      <c r="H669" s="456"/>
      <c r="I669" s="456"/>
      <c r="J669" s="456"/>
      <c r="K669" s="456"/>
      <c r="L669" s="456"/>
      <c r="M669" s="456"/>
      <c r="N669" s="456"/>
      <c r="O669" s="456"/>
      <c r="P669" s="456"/>
      <c r="Q669" s="456"/>
      <c r="R669" s="456"/>
      <c r="S669" s="456"/>
      <c r="T669" s="456"/>
      <c r="U669" s="456"/>
      <c r="V669" s="456"/>
      <c r="W669" s="456"/>
      <c r="X669" s="456"/>
      <c r="Y669" s="456"/>
      <c r="Z669" s="456"/>
    </row>
    <row r="670" ht="12.75" customHeight="1">
      <c r="A670" s="456"/>
      <c r="B670" s="456"/>
      <c r="C670" s="456"/>
      <c r="D670" s="456"/>
      <c r="E670" s="456"/>
      <c r="F670" s="456"/>
      <c r="G670" s="12"/>
      <c r="H670" s="456"/>
      <c r="I670" s="456"/>
      <c r="J670" s="456"/>
      <c r="K670" s="456"/>
      <c r="L670" s="456"/>
      <c r="M670" s="456"/>
      <c r="N670" s="456"/>
      <c r="O670" s="456"/>
      <c r="P670" s="456"/>
      <c r="Q670" s="456"/>
      <c r="R670" s="456"/>
      <c r="S670" s="456"/>
      <c r="T670" s="456"/>
      <c r="U670" s="456"/>
      <c r="V670" s="456"/>
      <c r="W670" s="456"/>
      <c r="X670" s="456"/>
      <c r="Y670" s="456"/>
      <c r="Z670" s="456"/>
    </row>
    <row r="671" ht="12.75" customHeight="1">
      <c r="A671" s="456"/>
      <c r="B671" s="456"/>
      <c r="C671" s="456"/>
      <c r="D671" s="456"/>
      <c r="E671" s="456"/>
      <c r="F671" s="456"/>
      <c r="G671" s="12"/>
      <c r="H671" s="456"/>
      <c r="I671" s="456"/>
      <c r="J671" s="456"/>
      <c r="K671" s="456"/>
      <c r="L671" s="456"/>
      <c r="M671" s="456"/>
      <c r="N671" s="456"/>
      <c r="O671" s="456"/>
      <c r="P671" s="456"/>
      <c r="Q671" s="456"/>
      <c r="R671" s="456"/>
      <c r="S671" s="456"/>
      <c r="T671" s="456"/>
      <c r="U671" s="456"/>
      <c r="V671" s="456"/>
      <c r="W671" s="456"/>
      <c r="X671" s="456"/>
      <c r="Y671" s="456"/>
      <c r="Z671" s="456"/>
    </row>
    <row r="672" ht="12.75" customHeight="1">
      <c r="A672" s="456"/>
      <c r="B672" s="456"/>
      <c r="C672" s="456"/>
      <c r="D672" s="456"/>
      <c r="E672" s="456"/>
      <c r="F672" s="456"/>
      <c r="G672" s="12"/>
      <c r="H672" s="456"/>
      <c r="I672" s="456"/>
      <c r="J672" s="456"/>
      <c r="K672" s="456"/>
      <c r="L672" s="456"/>
      <c r="M672" s="456"/>
      <c r="N672" s="456"/>
      <c r="O672" s="456"/>
      <c r="P672" s="456"/>
      <c r="Q672" s="456"/>
      <c r="R672" s="456"/>
      <c r="S672" s="456"/>
      <c r="T672" s="456"/>
      <c r="U672" s="456"/>
      <c r="V672" s="456"/>
      <c r="W672" s="456"/>
      <c r="X672" s="456"/>
      <c r="Y672" s="456"/>
      <c r="Z672" s="456"/>
    </row>
    <row r="673" ht="12.75" customHeight="1">
      <c r="A673" s="456"/>
      <c r="B673" s="456"/>
      <c r="C673" s="456"/>
      <c r="D673" s="456"/>
      <c r="E673" s="456"/>
      <c r="F673" s="456"/>
      <c r="G673" s="12"/>
      <c r="H673" s="456"/>
      <c r="I673" s="456"/>
      <c r="J673" s="456"/>
      <c r="K673" s="456"/>
      <c r="L673" s="456"/>
      <c r="M673" s="456"/>
      <c r="N673" s="456"/>
      <c r="O673" s="456"/>
      <c r="P673" s="456"/>
      <c r="Q673" s="456"/>
      <c r="R673" s="456"/>
      <c r="S673" s="456"/>
      <c r="T673" s="456"/>
      <c r="U673" s="456"/>
      <c r="V673" s="456"/>
      <c r="W673" s="456"/>
      <c r="X673" s="456"/>
      <c r="Y673" s="456"/>
      <c r="Z673" s="456"/>
    </row>
    <row r="674" ht="12.75" customHeight="1">
      <c r="A674" s="456"/>
      <c r="B674" s="456"/>
      <c r="C674" s="456"/>
      <c r="D674" s="456"/>
      <c r="E674" s="456"/>
      <c r="F674" s="456"/>
      <c r="G674" s="12"/>
      <c r="H674" s="456"/>
      <c r="I674" s="456"/>
      <c r="J674" s="456"/>
      <c r="K674" s="456"/>
      <c r="L674" s="456"/>
      <c r="M674" s="456"/>
      <c r="N674" s="456"/>
      <c r="O674" s="456"/>
      <c r="P674" s="456"/>
      <c r="Q674" s="456"/>
      <c r="R674" s="456"/>
      <c r="S674" s="456"/>
      <c r="T674" s="456"/>
      <c r="U674" s="456"/>
      <c r="V674" s="456"/>
      <c r="W674" s="456"/>
      <c r="X674" s="456"/>
      <c r="Y674" s="456"/>
      <c r="Z674" s="456"/>
    </row>
    <row r="675" ht="12.75" customHeight="1">
      <c r="A675" s="456"/>
      <c r="B675" s="456"/>
      <c r="C675" s="456"/>
      <c r="D675" s="456"/>
      <c r="E675" s="456"/>
      <c r="F675" s="456"/>
      <c r="G675" s="12"/>
      <c r="H675" s="456"/>
      <c r="I675" s="456"/>
      <c r="J675" s="456"/>
      <c r="K675" s="456"/>
      <c r="L675" s="456"/>
      <c r="M675" s="456"/>
      <c r="N675" s="456"/>
      <c r="O675" s="456"/>
      <c r="P675" s="456"/>
      <c r="Q675" s="456"/>
      <c r="R675" s="456"/>
      <c r="S675" s="456"/>
      <c r="T675" s="456"/>
      <c r="U675" s="456"/>
      <c r="V675" s="456"/>
      <c r="W675" s="456"/>
      <c r="X675" s="456"/>
      <c r="Y675" s="456"/>
      <c r="Z675" s="456"/>
    </row>
    <row r="676" ht="12.75" customHeight="1">
      <c r="A676" s="456"/>
      <c r="B676" s="456"/>
      <c r="C676" s="456"/>
      <c r="D676" s="456"/>
      <c r="E676" s="456"/>
      <c r="F676" s="456"/>
      <c r="G676" s="12"/>
      <c r="H676" s="456"/>
      <c r="I676" s="456"/>
      <c r="J676" s="456"/>
      <c r="K676" s="456"/>
      <c r="L676" s="456"/>
      <c r="M676" s="456"/>
      <c r="N676" s="456"/>
      <c r="O676" s="456"/>
      <c r="P676" s="456"/>
      <c r="Q676" s="456"/>
      <c r="R676" s="456"/>
      <c r="S676" s="456"/>
      <c r="T676" s="456"/>
      <c r="U676" s="456"/>
      <c r="V676" s="456"/>
      <c r="W676" s="456"/>
      <c r="X676" s="456"/>
      <c r="Y676" s="456"/>
      <c r="Z676" s="456"/>
    </row>
    <row r="677" ht="12.75" customHeight="1">
      <c r="A677" s="456"/>
      <c r="B677" s="456"/>
      <c r="C677" s="456"/>
      <c r="D677" s="456"/>
      <c r="E677" s="456"/>
      <c r="F677" s="456"/>
      <c r="G677" s="12"/>
      <c r="H677" s="456"/>
      <c r="I677" s="456"/>
      <c r="J677" s="456"/>
      <c r="K677" s="456"/>
      <c r="L677" s="456"/>
      <c r="M677" s="456"/>
      <c r="N677" s="456"/>
      <c r="O677" s="456"/>
      <c r="P677" s="456"/>
      <c r="Q677" s="456"/>
      <c r="R677" s="456"/>
      <c r="S677" s="456"/>
      <c r="T677" s="456"/>
      <c r="U677" s="456"/>
      <c r="V677" s="456"/>
      <c r="W677" s="456"/>
      <c r="X677" s="456"/>
      <c r="Y677" s="456"/>
      <c r="Z677" s="456"/>
    </row>
    <row r="678" ht="12.75" customHeight="1">
      <c r="A678" s="456"/>
      <c r="B678" s="456"/>
      <c r="C678" s="456"/>
      <c r="D678" s="456"/>
      <c r="E678" s="456"/>
      <c r="F678" s="456"/>
      <c r="G678" s="12"/>
      <c r="H678" s="456"/>
      <c r="I678" s="456"/>
      <c r="J678" s="456"/>
      <c r="K678" s="456"/>
      <c r="L678" s="456"/>
      <c r="M678" s="456"/>
      <c r="N678" s="456"/>
      <c r="O678" s="456"/>
      <c r="P678" s="456"/>
      <c r="Q678" s="456"/>
      <c r="R678" s="456"/>
      <c r="S678" s="456"/>
      <c r="T678" s="456"/>
      <c r="U678" s="456"/>
      <c r="V678" s="456"/>
      <c r="W678" s="456"/>
      <c r="X678" s="456"/>
      <c r="Y678" s="456"/>
      <c r="Z678" s="456"/>
    </row>
    <row r="679" ht="12.75" customHeight="1">
      <c r="A679" s="456"/>
      <c r="B679" s="456"/>
      <c r="C679" s="456"/>
      <c r="D679" s="456"/>
      <c r="E679" s="456"/>
      <c r="F679" s="456"/>
      <c r="G679" s="12"/>
      <c r="H679" s="456"/>
      <c r="I679" s="456"/>
      <c r="J679" s="456"/>
      <c r="K679" s="456"/>
      <c r="L679" s="456"/>
      <c r="M679" s="456"/>
      <c r="N679" s="456"/>
      <c r="O679" s="456"/>
      <c r="P679" s="456"/>
      <c r="Q679" s="456"/>
      <c r="R679" s="456"/>
      <c r="S679" s="456"/>
      <c r="T679" s="456"/>
      <c r="U679" s="456"/>
      <c r="V679" s="456"/>
      <c r="W679" s="456"/>
      <c r="X679" s="456"/>
      <c r="Y679" s="456"/>
      <c r="Z679" s="456"/>
    </row>
    <row r="680" ht="12.75" customHeight="1">
      <c r="A680" s="456"/>
      <c r="B680" s="456"/>
      <c r="C680" s="456"/>
      <c r="D680" s="456"/>
      <c r="E680" s="456"/>
      <c r="F680" s="456"/>
      <c r="G680" s="12"/>
      <c r="H680" s="456"/>
      <c r="I680" s="456"/>
      <c r="J680" s="456"/>
      <c r="K680" s="456"/>
      <c r="L680" s="456"/>
      <c r="M680" s="456"/>
      <c r="N680" s="456"/>
      <c r="O680" s="456"/>
      <c r="P680" s="456"/>
      <c r="Q680" s="456"/>
      <c r="R680" s="456"/>
      <c r="S680" s="456"/>
      <c r="T680" s="456"/>
      <c r="U680" s="456"/>
      <c r="V680" s="456"/>
      <c r="W680" s="456"/>
      <c r="X680" s="456"/>
      <c r="Y680" s="456"/>
      <c r="Z680" s="456"/>
    </row>
    <row r="681" ht="12.75" customHeight="1">
      <c r="A681" s="456"/>
      <c r="B681" s="456"/>
      <c r="C681" s="456"/>
      <c r="D681" s="456"/>
      <c r="E681" s="456"/>
      <c r="F681" s="456"/>
      <c r="G681" s="12"/>
      <c r="H681" s="456"/>
      <c r="I681" s="456"/>
      <c r="J681" s="456"/>
      <c r="K681" s="456"/>
      <c r="L681" s="456"/>
      <c r="M681" s="456"/>
      <c r="N681" s="456"/>
      <c r="O681" s="456"/>
      <c r="P681" s="456"/>
      <c r="Q681" s="456"/>
      <c r="R681" s="456"/>
      <c r="S681" s="456"/>
      <c r="T681" s="456"/>
      <c r="U681" s="456"/>
      <c r="V681" s="456"/>
      <c r="W681" s="456"/>
      <c r="X681" s="456"/>
      <c r="Y681" s="456"/>
      <c r="Z681" s="456"/>
    </row>
    <row r="682" ht="12.75" customHeight="1">
      <c r="A682" s="456"/>
      <c r="B682" s="456"/>
      <c r="C682" s="456"/>
      <c r="D682" s="456"/>
      <c r="E682" s="456"/>
      <c r="F682" s="456"/>
      <c r="G682" s="12"/>
      <c r="H682" s="456"/>
      <c r="I682" s="456"/>
      <c r="J682" s="456"/>
      <c r="K682" s="456"/>
      <c r="L682" s="456"/>
      <c r="M682" s="456"/>
      <c r="N682" s="456"/>
      <c r="O682" s="456"/>
      <c r="P682" s="456"/>
      <c r="Q682" s="456"/>
      <c r="R682" s="456"/>
      <c r="S682" s="456"/>
      <c r="T682" s="456"/>
      <c r="U682" s="456"/>
      <c r="V682" s="456"/>
      <c r="W682" s="456"/>
      <c r="X682" s="456"/>
      <c r="Y682" s="456"/>
      <c r="Z682" s="456"/>
    </row>
    <row r="683" ht="12.75" customHeight="1">
      <c r="A683" s="456"/>
      <c r="B683" s="456"/>
      <c r="C683" s="456"/>
      <c r="D683" s="456"/>
      <c r="E683" s="456"/>
      <c r="F683" s="456"/>
      <c r="G683" s="12"/>
      <c r="H683" s="456"/>
      <c r="I683" s="456"/>
      <c r="J683" s="456"/>
      <c r="K683" s="456"/>
      <c r="L683" s="456"/>
      <c r="M683" s="456"/>
      <c r="N683" s="456"/>
      <c r="O683" s="456"/>
      <c r="P683" s="456"/>
      <c r="Q683" s="456"/>
      <c r="R683" s="456"/>
      <c r="S683" s="456"/>
      <c r="T683" s="456"/>
      <c r="U683" s="456"/>
      <c r="V683" s="456"/>
      <c r="W683" s="456"/>
      <c r="X683" s="456"/>
      <c r="Y683" s="456"/>
      <c r="Z683" s="456"/>
    </row>
    <row r="684" ht="12.75" customHeight="1">
      <c r="A684" s="456"/>
      <c r="B684" s="456"/>
      <c r="C684" s="456"/>
      <c r="D684" s="456"/>
      <c r="E684" s="456"/>
      <c r="F684" s="456"/>
      <c r="G684" s="12"/>
      <c r="H684" s="456"/>
      <c r="I684" s="456"/>
      <c r="J684" s="456"/>
      <c r="K684" s="456"/>
      <c r="L684" s="456"/>
      <c r="M684" s="456"/>
      <c r="N684" s="456"/>
      <c r="O684" s="456"/>
      <c r="P684" s="456"/>
      <c r="Q684" s="456"/>
      <c r="R684" s="456"/>
      <c r="S684" s="456"/>
      <c r="T684" s="456"/>
      <c r="U684" s="456"/>
      <c r="V684" s="456"/>
      <c r="W684" s="456"/>
      <c r="X684" s="456"/>
      <c r="Y684" s="456"/>
      <c r="Z684" s="456"/>
    </row>
    <row r="685" ht="12.75" customHeight="1">
      <c r="A685" s="456"/>
      <c r="B685" s="456"/>
      <c r="C685" s="456"/>
      <c r="D685" s="456"/>
      <c r="E685" s="456"/>
      <c r="F685" s="456"/>
      <c r="G685" s="12"/>
      <c r="H685" s="456"/>
      <c r="I685" s="456"/>
      <c r="J685" s="456"/>
      <c r="K685" s="456"/>
      <c r="L685" s="456"/>
      <c r="M685" s="456"/>
      <c r="N685" s="456"/>
      <c r="O685" s="456"/>
      <c r="P685" s="456"/>
      <c r="Q685" s="456"/>
      <c r="R685" s="456"/>
      <c r="S685" s="456"/>
      <c r="T685" s="456"/>
      <c r="U685" s="456"/>
      <c r="V685" s="456"/>
      <c r="W685" s="456"/>
      <c r="X685" s="456"/>
      <c r="Y685" s="456"/>
      <c r="Z685" s="456"/>
    </row>
    <row r="686" ht="12.75" customHeight="1">
      <c r="A686" s="456"/>
      <c r="B686" s="456"/>
      <c r="C686" s="456"/>
      <c r="D686" s="456"/>
      <c r="E686" s="456"/>
      <c r="F686" s="456"/>
      <c r="G686" s="12"/>
      <c r="H686" s="456"/>
      <c r="I686" s="456"/>
      <c r="J686" s="456"/>
      <c r="K686" s="456"/>
      <c r="L686" s="456"/>
      <c r="M686" s="456"/>
      <c r="N686" s="456"/>
      <c r="O686" s="456"/>
      <c r="P686" s="456"/>
      <c r="Q686" s="456"/>
      <c r="R686" s="456"/>
      <c r="S686" s="456"/>
      <c r="T686" s="456"/>
      <c r="U686" s="456"/>
      <c r="V686" s="456"/>
      <c r="W686" s="456"/>
      <c r="X686" s="456"/>
      <c r="Y686" s="456"/>
      <c r="Z686" s="456"/>
    </row>
    <row r="687" ht="12.75" customHeight="1">
      <c r="A687" s="456"/>
      <c r="B687" s="456"/>
      <c r="C687" s="456"/>
      <c r="D687" s="456"/>
      <c r="E687" s="456"/>
      <c r="F687" s="456"/>
      <c r="G687" s="12"/>
      <c r="H687" s="456"/>
      <c r="I687" s="456"/>
      <c r="J687" s="456"/>
      <c r="K687" s="456"/>
      <c r="L687" s="456"/>
      <c r="M687" s="456"/>
      <c r="N687" s="456"/>
      <c r="O687" s="456"/>
      <c r="P687" s="456"/>
      <c r="Q687" s="456"/>
      <c r="R687" s="456"/>
      <c r="S687" s="456"/>
      <c r="T687" s="456"/>
      <c r="U687" s="456"/>
      <c r="V687" s="456"/>
      <c r="W687" s="456"/>
      <c r="X687" s="456"/>
      <c r="Y687" s="456"/>
      <c r="Z687" s="456"/>
    </row>
    <row r="688" ht="12.75" customHeight="1">
      <c r="A688" s="456"/>
      <c r="B688" s="456"/>
      <c r="C688" s="456"/>
      <c r="D688" s="456"/>
      <c r="E688" s="456"/>
      <c r="F688" s="456"/>
      <c r="G688" s="12"/>
      <c r="H688" s="456"/>
      <c r="I688" s="456"/>
      <c r="J688" s="456"/>
      <c r="K688" s="456"/>
      <c r="L688" s="456"/>
      <c r="M688" s="456"/>
      <c r="N688" s="456"/>
      <c r="O688" s="456"/>
      <c r="P688" s="456"/>
      <c r="Q688" s="456"/>
      <c r="R688" s="456"/>
      <c r="S688" s="456"/>
      <c r="T688" s="456"/>
      <c r="U688" s="456"/>
      <c r="V688" s="456"/>
      <c r="W688" s="456"/>
      <c r="X688" s="456"/>
      <c r="Y688" s="456"/>
      <c r="Z688" s="456"/>
    </row>
    <row r="689" ht="12.75" customHeight="1">
      <c r="A689" s="456"/>
      <c r="B689" s="456"/>
      <c r="C689" s="456"/>
      <c r="D689" s="456"/>
      <c r="E689" s="456"/>
      <c r="F689" s="456"/>
      <c r="G689" s="12"/>
      <c r="H689" s="456"/>
      <c r="I689" s="456"/>
      <c r="J689" s="456"/>
      <c r="K689" s="456"/>
      <c r="L689" s="456"/>
      <c r="M689" s="456"/>
      <c r="N689" s="456"/>
      <c r="O689" s="456"/>
      <c r="P689" s="456"/>
      <c r="Q689" s="456"/>
      <c r="R689" s="456"/>
      <c r="S689" s="456"/>
      <c r="T689" s="456"/>
      <c r="U689" s="456"/>
      <c r="V689" s="456"/>
      <c r="W689" s="456"/>
      <c r="X689" s="456"/>
      <c r="Y689" s="456"/>
      <c r="Z689" s="456"/>
    </row>
    <row r="690" ht="12.75" customHeight="1">
      <c r="A690" s="456"/>
      <c r="B690" s="456"/>
      <c r="C690" s="456"/>
      <c r="D690" s="456"/>
      <c r="E690" s="456"/>
      <c r="F690" s="456"/>
      <c r="G690" s="12"/>
      <c r="H690" s="456"/>
      <c r="I690" s="456"/>
      <c r="J690" s="456"/>
      <c r="K690" s="456"/>
      <c r="L690" s="456"/>
      <c r="M690" s="456"/>
      <c r="N690" s="456"/>
      <c r="O690" s="456"/>
      <c r="P690" s="456"/>
      <c r="Q690" s="456"/>
      <c r="R690" s="456"/>
      <c r="S690" s="456"/>
      <c r="T690" s="456"/>
      <c r="U690" s="456"/>
      <c r="V690" s="456"/>
      <c r="W690" s="456"/>
      <c r="X690" s="456"/>
      <c r="Y690" s="456"/>
      <c r="Z690" s="456"/>
    </row>
    <row r="691" ht="12.75" customHeight="1">
      <c r="A691" s="456"/>
      <c r="B691" s="456"/>
      <c r="C691" s="456"/>
      <c r="D691" s="456"/>
      <c r="E691" s="456"/>
      <c r="F691" s="456"/>
      <c r="G691" s="12"/>
      <c r="H691" s="456"/>
      <c r="I691" s="456"/>
      <c r="J691" s="456"/>
      <c r="K691" s="456"/>
      <c r="L691" s="456"/>
      <c r="M691" s="456"/>
      <c r="N691" s="456"/>
      <c r="O691" s="456"/>
      <c r="P691" s="456"/>
      <c r="Q691" s="456"/>
      <c r="R691" s="456"/>
      <c r="S691" s="456"/>
      <c r="T691" s="456"/>
      <c r="U691" s="456"/>
      <c r="V691" s="456"/>
      <c r="W691" s="456"/>
      <c r="X691" s="456"/>
      <c r="Y691" s="456"/>
      <c r="Z691" s="456"/>
    </row>
    <row r="692" ht="12.75" customHeight="1">
      <c r="A692" s="456"/>
      <c r="B692" s="456"/>
      <c r="C692" s="456"/>
      <c r="D692" s="456"/>
      <c r="E692" s="456"/>
      <c r="F692" s="456"/>
      <c r="G692" s="12"/>
      <c r="H692" s="456"/>
      <c r="I692" s="456"/>
      <c r="J692" s="456"/>
      <c r="K692" s="456"/>
      <c r="L692" s="456"/>
      <c r="M692" s="456"/>
      <c r="N692" s="456"/>
      <c r="O692" s="456"/>
      <c r="P692" s="456"/>
      <c r="Q692" s="456"/>
      <c r="R692" s="456"/>
      <c r="S692" s="456"/>
      <c r="T692" s="456"/>
      <c r="U692" s="456"/>
      <c r="V692" s="456"/>
      <c r="W692" s="456"/>
      <c r="X692" s="456"/>
      <c r="Y692" s="456"/>
      <c r="Z692" s="456"/>
    </row>
    <row r="693" ht="12.75" customHeight="1">
      <c r="A693" s="456"/>
      <c r="B693" s="456"/>
      <c r="C693" s="456"/>
      <c r="D693" s="456"/>
      <c r="E693" s="456"/>
      <c r="F693" s="456"/>
      <c r="G693" s="12"/>
      <c r="H693" s="456"/>
      <c r="I693" s="456"/>
      <c r="J693" s="456"/>
      <c r="K693" s="456"/>
      <c r="L693" s="456"/>
      <c r="M693" s="456"/>
      <c r="N693" s="456"/>
      <c r="O693" s="456"/>
      <c r="P693" s="456"/>
      <c r="Q693" s="456"/>
      <c r="R693" s="456"/>
      <c r="S693" s="456"/>
      <c r="T693" s="456"/>
      <c r="U693" s="456"/>
      <c r="V693" s="456"/>
      <c r="W693" s="456"/>
      <c r="X693" s="456"/>
      <c r="Y693" s="456"/>
      <c r="Z693" s="456"/>
    </row>
    <row r="694" ht="12.75" customHeight="1">
      <c r="A694" s="456"/>
      <c r="B694" s="456"/>
      <c r="C694" s="456"/>
      <c r="D694" s="456"/>
      <c r="E694" s="456"/>
      <c r="F694" s="456"/>
      <c r="G694" s="12"/>
      <c r="H694" s="456"/>
      <c r="I694" s="456"/>
      <c r="J694" s="456"/>
      <c r="K694" s="456"/>
      <c r="L694" s="456"/>
      <c r="M694" s="456"/>
      <c r="N694" s="456"/>
      <c r="O694" s="456"/>
      <c r="P694" s="456"/>
      <c r="Q694" s="456"/>
      <c r="R694" s="456"/>
      <c r="S694" s="456"/>
      <c r="T694" s="456"/>
      <c r="U694" s="456"/>
      <c r="V694" s="456"/>
      <c r="W694" s="456"/>
      <c r="X694" s="456"/>
      <c r="Y694" s="456"/>
      <c r="Z694" s="456"/>
    </row>
    <row r="695" ht="12.75" customHeight="1">
      <c r="A695" s="456"/>
      <c r="B695" s="456"/>
      <c r="C695" s="456"/>
      <c r="D695" s="456"/>
      <c r="E695" s="456"/>
      <c r="F695" s="456"/>
      <c r="G695" s="12"/>
      <c r="H695" s="456"/>
      <c r="I695" s="456"/>
      <c r="J695" s="456"/>
      <c r="K695" s="456"/>
      <c r="L695" s="456"/>
      <c r="M695" s="456"/>
      <c r="N695" s="456"/>
      <c r="O695" s="456"/>
      <c r="P695" s="456"/>
      <c r="Q695" s="456"/>
      <c r="R695" s="456"/>
      <c r="S695" s="456"/>
      <c r="T695" s="456"/>
      <c r="U695" s="456"/>
      <c r="V695" s="456"/>
      <c r="W695" s="456"/>
      <c r="X695" s="456"/>
      <c r="Y695" s="456"/>
      <c r="Z695" s="456"/>
    </row>
    <row r="696" ht="12.75" customHeight="1">
      <c r="A696" s="456"/>
      <c r="B696" s="456"/>
      <c r="C696" s="456"/>
      <c r="D696" s="456"/>
      <c r="E696" s="456"/>
      <c r="F696" s="456"/>
      <c r="G696" s="12"/>
      <c r="H696" s="456"/>
      <c r="I696" s="456"/>
      <c r="J696" s="456"/>
      <c r="K696" s="456"/>
      <c r="L696" s="456"/>
      <c r="M696" s="456"/>
      <c r="N696" s="456"/>
      <c r="O696" s="456"/>
      <c r="P696" s="456"/>
      <c r="Q696" s="456"/>
      <c r="R696" s="456"/>
      <c r="S696" s="456"/>
      <c r="T696" s="456"/>
      <c r="U696" s="456"/>
      <c r="V696" s="456"/>
      <c r="W696" s="456"/>
      <c r="X696" s="456"/>
      <c r="Y696" s="456"/>
      <c r="Z696" s="456"/>
    </row>
    <row r="697" ht="12.75" customHeight="1">
      <c r="A697" s="456"/>
      <c r="B697" s="456"/>
      <c r="C697" s="456"/>
      <c r="D697" s="456"/>
      <c r="E697" s="456"/>
      <c r="F697" s="456"/>
      <c r="G697" s="12"/>
      <c r="H697" s="456"/>
      <c r="I697" s="456"/>
      <c r="J697" s="456"/>
      <c r="K697" s="456"/>
      <c r="L697" s="456"/>
      <c r="M697" s="456"/>
      <c r="N697" s="456"/>
      <c r="O697" s="456"/>
      <c r="P697" s="456"/>
      <c r="Q697" s="456"/>
      <c r="R697" s="456"/>
      <c r="S697" s="456"/>
      <c r="T697" s="456"/>
      <c r="U697" s="456"/>
      <c r="V697" s="456"/>
      <c r="W697" s="456"/>
      <c r="X697" s="456"/>
      <c r="Y697" s="456"/>
      <c r="Z697" s="456"/>
    </row>
    <row r="698" ht="12.75" customHeight="1">
      <c r="A698" s="456"/>
      <c r="B698" s="456"/>
      <c r="C698" s="456"/>
      <c r="D698" s="456"/>
      <c r="E698" s="456"/>
      <c r="F698" s="456"/>
      <c r="G698" s="12"/>
      <c r="H698" s="456"/>
      <c r="I698" s="456"/>
      <c r="J698" s="456"/>
      <c r="K698" s="456"/>
      <c r="L698" s="456"/>
      <c r="M698" s="456"/>
      <c r="N698" s="456"/>
      <c r="O698" s="456"/>
      <c r="P698" s="456"/>
      <c r="Q698" s="456"/>
      <c r="R698" s="456"/>
      <c r="S698" s="456"/>
      <c r="T698" s="456"/>
      <c r="U698" s="456"/>
      <c r="V698" s="456"/>
      <c r="W698" s="456"/>
      <c r="X698" s="456"/>
      <c r="Y698" s="456"/>
      <c r="Z698" s="456"/>
    </row>
    <row r="699" ht="12.75" customHeight="1">
      <c r="A699" s="456"/>
      <c r="B699" s="456"/>
      <c r="C699" s="456"/>
      <c r="D699" s="456"/>
      <c r="E699" s="456"/>
      <c r="F699" s="456"/>
      <c r="G699" s="12"/>
      <c r="H699" s="456"/>
      <c r="I699" s="456"/>
      <c r="J699" s="456"/>
      <c r="K699" s="456"/>
      <c r="L699" s="456"/>
      <c r="M699" s="456"/>
      <c r="N699" s="456"/>
      <c r="O699" s="456"/>
      <c r="P699" s="456"/>
      <c r="Q699" s="456"/>
      <c r="R699" s="456"/>
      <c r="S699" s="456"/>
      <c r="T699" s="456"/>
      <c r="U699" s="456"/>
      <c r="V699" s="456"/>
      <c r="W699" s="456"/>
      <c r="X699" s="456"/>
      <c r="Y699" s="456"/>
      <c r="Z699" s="456"/>
    </row>
    <row r="700" ht="12.75" customHeight="1">
      <c r="A700" s="456"/>
      <c r="B700" s="456"/>
      <c r="C700" s="456"/>
      <c r="D700" s="456"/>
      <c r="E700" s="456"/>
      <c r="F700" s="456"/>
      <c r="G700" s="12"/>
      <c r="H700" s="456"/>
      <c r="I700" s="456"/>
      <c r="J700" s="456"/>
      <c r="K700" s="456"/>
      <c r="L700" s="456"/>
      <c r="M700" s="456"/>
      <c r="N700" s="456"/>
      <c r="O700" s="456"/>
      <c r="P700" s="456"/>
      <c r="Q700" s="456"/>
      <c r="R700" s="456"/>
      <c r="S700" s="456"/>
      <c r="T700" s="456"/>
      <c r="U700" s="456"/>
      <c r="V700" s="456"/>
      <c r="W700" s="456"/>
      <c r="X700" s="456"/>
      <c r="Y700" s="456"/>
      <c r="Z700" s="456"/>
    </row>
    <row r="701" ht="12.75" customHeight="1">
      <c r="A701" s="456"/>
      <c r="B701" s="456"/>
      <c r="C701" s="456"/>
      <c r="D701" s="456"/>
      <c r="E701" s="456"/>
      <c r="F701" s="456"/>
      <c r="G701" s="12"/>
      <c r="H701" s="456"/>
      <c r="I701" s="456"/>
      <c r="J701" s="456"/>
      <c r="K701" s="456"/>
      <c r="L701" s="456"/>
      <c r="M701" s="456"/>
      <c r="N701" s="456"/>
      <c r="O701" s="456"/>
      <c r="P701" s="456"/>
      <c r="Q701" s="456"/>
      <c r="R701" s="456"/>
      <c r="S701" s="456"/>
      <c r="T701" s="456"/>
      <c r="U701" s="456"/>
      <c r="V701" s="456"/>
      <c r="W701" s="456"/>
      <c r="X701" s="456"/>
      <c r="Y701" s="456"/>
      <c r="Z701" s="456"/>
    </row>
    <row r="702" ht="12.75" customHeight="1">
      <c r="A702" s="456"/>
      <c r="B702" s="456"/>
      <c r="C702" s="456"/>
      <c r="D702" s="456"/>
      <c r="E702" s="456"/>
      <c r="F702" s="456"/>
      <c r="G702" s="12"/>
      <c r="H702" s="456"/>
      <c r="I702" s="456"/>
      <c r="J702" s="456"/>
      <c r="K702" s="456"/>
      <c r="L702" s="456"/>
      <c r="M702" s="456"/>
      <c r="N702" s="456"/>
      <c r="O702" s="456"/>
      <c r="P702" s="456"/>
      <c r="Q702" s="456"/>
      <c r="R702" s="456"/>
      <c r="S702" s="456"/>
      <c r="T702" s="456"/>
      <c r="U702" s="456"/>
      <c r="V702" s="456"/>
      <c r="W702" s="456"/>
      <c r="X702" s="456"/>
      <c r="Y702" s="456"/>
      <c r="Z702" s="456"/>
    </row>
    <row r="703" ht="12.75" customHeight="1">
      <c r="A703" s="456"/>
      <c r="B703" s="456"/>
      <c r="C703" s="456"/>
      <c r="D703" s="456"/>
      <c r="E703" s="456"/>
      <c r="F703" s="456"/>
      <c r="G703" s="12"/>
      <c r="H703" s="456"/>
      <c r="I703" s="456"/>
      <c r="J703" s="456"/>
      <c r="K703" s="456"/>
      <c r="L703" s="456"/>
      <c r="M703" s="456"/>
      <c r="N703" s="456"/>
      <c r="O703" s="456"/>
      <c r="P703" s="456"/>
      <c r="Q703" s="456"/>
      <c r="R703" s="456"/>
      <c r="S703" s="456"/>
      <c r="T703" s="456"/>
      <c r="U703" s="456"/>
      <c r="V703" s="456"/>
      <c r="W703" s="456"/>
      <c r="X703" s="456"/>
      <c r="Y703" s="456"/>
      <c r="Z703" s="456"/>
    </row>
    <row r="704" ht="12.75" customHeight="1">
      <c r="A704" s="456"/>
      <c r="B704" s="456"/>
      <c r="C704" s="456"/>
      <c r="D704" s="456"/>
      <c r="E704" s="456"/>
      <c r="F704" s="456"/>
      <c r="G704" s="12"/>
      <c r="H704" s="456"/>
      <c r="I704" s="456"/>
      <c r="J704" s="456"/>
      <c r="K704" s="456"/>
      <c r="L704" s="456"/>
      <c r="M704" s="456"/>
      <c r="N704" s="456"/>
      <c r="O704" s="456"/>
      <c r="P704" s="456"/>
      <c r="Q704" s="456"/>
      <c r="R704" s="456"/>
      <c r="S704" s="456"/>
      <c r="T704" s="456"/>
      <c r="U704" s="456"/>
      <c r="V704" s="456"/>
      <c r="W704" s="456"/>
      <c r="X704" s="456"/>
      <c r="Y704" s="456"/>
      <c r="Z704" s="456"/>
    </row>
    <row r="705" ht="12.75" customHeight="1">
      <c r="A705" s="456"/>
      <c r="B705" s="456"/>
      <c r="C705" s="456"/>
      <c r="D705" s="456"/>
      <c r="E705" s="456"/>
      <c r="F705" s="456"/>
      <c r="G705" s="12"/>
      <c r="H705" s="456"/>
      <c r="I705" s="456"/>
      <c r="J705" s="456"/>
      <c r="K705" s="456"/>
      <c r="L705" s="456"/>
      <c r="M705" s="456"/>
      <c r="N705" s="456"/>
      <c r="O705" s="456"/>
      <c r="P705" s="456"/>
      <c r="Q705" s="456"/>
      <c r="R705" s="456"/>
      <c r="S705" s="456"/>
      <c r="T705" s="456"/>
      <c r="U705" s="456"/>
      <c r="V705" s="456"/>
      <c r="W705" s="456"/>
      <c r="X705" s="456"/>
      <c r="Y705" s="456"/>
      <c r="Z705" s="456"/>
    </row>
    <row r="706" ht="12.75" customHeight="1">
      <c r="A706" s="456"/>
      <c r="B706" s="456"/>
      <c r="C706" s="456"/>
      <c r="D706" s="456"/>
      <c r="E706" s="456"/>
      <c r="F706" s="456"/>
      <c r="G706" s="12"/>
      <c r="H706" s="456"/>
      <c r="I706" s="456"/>
      <c r="J706" s="456"/>
      <c r="K706" s="456"/>
      <c r="L706" s="456"/>
      <c r="M706" s="456"/>
      <c r="N706" s="456"/>
      <c r="O706" s="456"/>
      <c r="P706" s="456"/>
      <c r="Q706" s="456"/>
      <c r="R706" s="456"/>
      <c r="S706" s="456"/>
      <c r="T706" s="456"/>
      <c r="U706" s="456"/>
      <c r="V706" s="456"/>
      <c r="W706" s="456"/>
      <c r="X706" s="456"/>
      <c r="Y706" s="456"/>
      <c r="Z706" s="456"/>
    </row>
    <row r="707" ht="12.75" customHeight="1">
      <c r="A707" s="456"/>
      <c r="B707" s="456"/>
      <c r="C707" s="456"/>
      <c r="D707" s="456"/>
      <c r="E707" s="456"/>
      <c r="F707" s="456"/>
      <c r="G707" s="12"/>
      <c r="H707" s="456"/>
      <c r="I707" s="456"/>
      <c r="J707" s="456"/>
      <c r="K707" s="456"/>
      <c r="L707" s="456"/>
      <c r="M707" s="456"/>
      <c r="N707" s="456"/>
      <c r="O707" s="456"/>
      <c r="P707" s="456"/>
      <c r="Q707" s="456"/>
      <c r="R707" s="456"/>
      <c r="S707" s="456"/>
      <c r="T707" s="456"/>
      <c r="U707" s="456"/>
      <c r="V707" s="456"/>
      <c r="W707" s="456"/>
      <c r="X707" s="456"/>
      <c r="Y707" s="456"/>
      <c r="Z707" s="456"/>
    </row>
    <row r="708" ht="12.75" customHeight="1">
      <c r="A708" s="456"/>
      <c r="B708" s="456"/>
      <c r="C708" s="456"/>
      <c r="D708" s="456"/>
      <c r="E708" s="456"/>
      <c r="F708" s="456"/>
      <c r="G708" s="12"/>
      <c r="H708" s="456"/>
      <c r="I708" s="456"/>
      <c r="J708" s="456"/>
      <c r="K708" s="456"/>
      <c r="L708" s="456"/>
      <c r="M708" s="456"/>
      <c r="N708" s="456"/>
      <c r="O708" s="456"/>
      <c r="P708" s="456"/>
      <c r="Q708" s="456"/>
      <c r="R708" s="456"/>
      <c r="S708" s="456"/>
      <c r="T708" s="456"/>
      <c r="U708" s="456"/>
      <c r="V708" s="456"/>
      <c r="W708" s="456"/>
      <c r="X708" s="456"/>
      <c r="Y708" s="456"/>
      <c r="Z708" s="456"/>
    </row>
    <row r="709" ht="12.75" customHeight="1">
      <c r="A709" s="456"/>
      <c r="B709" s="456"/>
      <c r="C709" s="456"/>
      <c r="D709" s="456"/>
      <c r="E709" s="456"/>
      <c r="F709" s="456"/>
      <c r="G709" s="12"/>
      <c r="H709" s="456"/>
      <c r="I709" s="456"/>
      <c r="J709" s="456"/>
      <c r="K709" s="456"/>
      <c r="L709" s="456"/>
      <c r="M709" s="456"/>
      <c r="N709" s="456"/>
      <c r="O709" s="456"/>
      <c r="P709" s="456"/>
      <c r="Q709" s="456"/>
      <c r="R709" s="456"/>
      <c r="S709" s="456"/>
      <c r="T709" s="456"/>
      <c r="U709" s="456"/>
      <c r="V709" s="456"/>
      <c r="W709" s="456"/>
      <c r="X709" s="456"/>
      <c r="Y709" s="456"/>
      <c r="Z709" s="456"/>
    </row>
    <row r="710" ht="12.75" customHeight="1">
      <c r="A710" s="456"/>
      <c r="B710" s="456"/>
      <c r="C710" s="456"/>
      <c r="D710" s="456"/>
      <c r="E710" s="456"/>
      <c r="F710" s="456"/>
      <c r="G710" s="12"/>
      <c r="H710" s="456"/>
      <c r="I710" s="456"/>
      <c r="J710" s="456"/>
      <c r="K710" s="456"/>
      <c r="L710" s="456"/>
      <c r="M710" s="456"/>
      <c r="N710" s="456"/>
      <c r="O710" s="456"/>
      <c r="P710" s="456"/>
      <c r="Q710" s="456"/>
      <c r="R710" s="456"/>
      <c r="S710" s="456"/>
      <c r="T710" s="456"/>
      <c r="U710" s="456"/>
      <c r="V710" s="456"/>
      <c r="W710" s="456"/>
      <c r="X710" s="456"/>
      <c r="Y710" s="456"/>
      <c r="Z710" s="456"/>
    </row>
    <row r="711" ht="12.75" customHeight="1">
      <c r="A711" s="456"/>
      <c r="B711" s="456"/>
      <c r="C711" s="456"/>
      <c r="D711" s="456"/>
      <c r="E711" s="456"/>
      <c r="F711" s="456"/>
      <c r="G711" s="12"/>
      <c r="H711" s="456"/>
      <c r="I711" s="456"/>
      <c r="J711" s="456"/>
      <c r="K711" s="456"/>
      <c r="L711" s="456"/>
      <c r="M711" s="456"/>
      <c r="N711" s="456"/>
      <c r="O711" s="456"/>
      <c r="P711" s="456"/>
      <c r="Q711" s="456"/>
      <c r="R711" s="456"/>
      <c r="S711" s="456"/>
      <c r="T711" s="456"/>
      <c r="U711" s="456"/>
      <c r="V711" s="456"/>
      <c r="W711" s="456"/>
      <c r="X711" s="456"/>
      <c r="Y711" s="456"/>
      <c r="Z711" s="456"/>
    </row>
    <row r="712" ht="12.75" customHeight="1">
      <c r="A712" s="456"/>
      <c r="B712" s="456"/>
      <c r="C712" s="456"/>
      <c r="D712" s="456"/>
      <c r="E712" s="456"/>
      <c r="F712" s="456"/>
      <c r="G712" s="12"/>
      <c r="H712" s="456"/>
      <c r="I712" s="456"/>
      <c r="J712" s="456"/>
      <c r="K712" s="456"/>
      <c r="L712" s="456"/>
      <c r="M712" s="456"/>
      <c r="N712" s="456"/>
      <c r="O712" s="456"/>
      <c r="P712" s="456"/>
      <c r="Q712" s="456"/>
      <c r="R712" s="456"/>
      <c r="S712" s="456"/>
      <c r="T712" s="456"/>
      <c r="U712" s="456"/>
      <c r="V712" s="456"/>
      <c r="W712" s="456"/>
      <c r="X712" s="456"/>
      <c r="Y712" s="456"/>
      <c r="Z712" s="456"/>
    </row>
    <row r="713" ht="12.75" customHeight="1">
      <c r="A713" s="456"/>
      <c r="B713" s="456"/>
      <c r="C713" s="456"/>
      <c r="D713" s="456"/>
      <c r="E713" s="456"/>
      <c r="F713" s="456"/>
      <c r="G713" s="12"/>
      <c r="H713" s="456"/>
      <c r="I713" s="456"/>
      <c r="J713" s="456"/>
      <c r="K713" s="456"/>
      <c r="L713" s="456"/>
      <c r="M713" s="456"/>
      <c r="N713" s="456"/>
      <c r="O713" s="456"/>
      <c r="P713" s="456"/>
      <c r="Q713" s="456"/>
      <c r="R713" s="456"/>
      <c r="S713" s="456"/>
      <c r="T713" s="456"/>
      <c r="U713" s="456"/>
      <c r="V713" s="456"/>
      <c r="W713" s="456"/>
      <c r="X713" s="456"/>
      <c r="Y713" s="456"/>
      <c r="Z713" s="456"/>
    </row>
    <row r="714" ht="12.75" customHeight="1">
      <c r="A714" s="456"/>
      <c r="B714" s="456"/>
      <c r="C714" s="456"/>
      <c r="D714" s="456"/>
      <c r="E714" s="456"/>
      <c r="F714" s="456"/>
      <c r="G714" s="12"/>
      <c r="H714" s="456"/>
      <c r="I714" s="456"/>
      <c r="J714" s="456"/>
      <c r="K714" s="456"/>
      <c r="L714" s="456"/>
      <c r="M714" s="456"/>
      <c r="N714" s="456"/>
      <c r="O714" s="456"/>
      <c r="P714" s="456"/>
      <c r="Q714" s="456"/>
      <c r="R714" s="456"/>
      <c r="S714" s="456"/>
      <c r="T714" s="456"/>
      <c r="U714" s="456"/>
      <c r="V714" s="456"/>
      <c r="W714" s="456"/>
      <c r="X714" s="456"/>
      <c r="Y714" s="456"/>
      <c r="Z714" s="456"/>
    </row>
    <row r="715" ht="12.75" customHeight="1">
      <c r="A715" s="456"/>
      <c r="B715" s="456"/>
      <c r="C715" s="456"/>
      <c r="D715" s="456"/>
      <c r="E715" s="456"/>
      <c r="F715" s="456"/>
      <c r="G715" s="12"/>
      <c r="H715" s="456"/>
      <c r="I715" s="456"/>
      <c r="J715" s="456"/>
      <c r="K715" s="456"/>
      <c r="L715" s="456"/>
      <c r="M715" s="456"/>
      <c r="N715" s="456"/>
      <c r="O715" s="456"/>
      <c r="P715" s="456"/>
      <c r="Q715" s="456"/>
      <c r="R715" s="456"/>
      <c r="S715" s="456"/>
      <c r="T715" s="456"/>
      <c r="U715" s="456"/>
      <c r="V715" s="456"/>
      <c r="W715" s="456"/>
      <c r="X715" s="456"/>
      <c r="Y715" s="456"/>
      <c r="Z715" s="456"/>
    </row>
    <row r="716" ht="12.75" customHeight="1">
      <c r="A716" s="456"/>
      <c r="B716" s="456"/>
      <c r="C716" s="456"/>
      <c r="D716" s="456"/>
      <c r="E716" s="456"/>
      <c r="F716" s="456"/>
      <c r="G716" s="12"/>
      <c r="H716" s="456"/>
      <c r="I716" s="456"/>
      <c r="J716" s="456"/>
      <c r="K716" s="456"/>
      <c r="L716" s="456"/>
      <c r="M716" s="456"/>
      <c r="N716" s="456"/>
      <c r="O716" s="456"/>
      <c r="P716" s="456"/>
      <c r="Q716" s="456"/>
      <c r="R716" s="456"/>
      <c r="S716" s="456"/>
      <c r="T716" s="456"/>
      <c r="U716" s="456"/>
      <c r="V716" s="456"/>
      <c r="W716" s="456"/>
      <c r="X716" s="456"/>
      <c r="Y716" s="456"/>
      <c r="Z716" s="456"/>
    </row>
    <row r="717" ht="12.75" customHeight="1">
      <c r="A717" s="456"/>
      <c r="B717" s="456"/>
      <c r="C717" s="456"/>
      <c r="D717" s="456"/>
      <c r="E717" s="456"/>
      <c r="F717" s="456"/>
      <c r="G717" s="12"/>
      <c r="H717" s="456"/>
      <c r="I717" s="456"/>
      <c r="J717" s="456"/>
      <c r="K717" s="456"/>
      <c r="L717" s="456"/>
      <c r="M717" s="456"/>
      <c r="N717" s="456"/>
      <c r="O717" s="456"/>
      <c r="P717" s="456"/>
      <c r="Q717" s="456"/>
      <c r="R717" s="456"/>
      <c r="S717" s="456"/>
      <c r="T717" s="456"/>
      <c r="U717" s="456"/>
      <c r="V717" s="456"/>
      <c r="W717" s="456"/>
      <c r="X717" s="456"/>
      <c r="Y717" s="456"/>
      <c r="Z717" s="456"/>
    </row>
    <row r="718" ht="12.75" customHeight="1">
      <c r="A718" s="456"/>
      <c r="B718" s="456"/>
      <c r="C718" s="456"/>
      <c r="D718" s="456"/>
      <c r="E718" s="456"/>
      <c r="F718" s="456"/>
      <c r="G718" s="12"/>
      <c r="H718" s="456"/>
      <c r="I718" s="456"/>
      <c r="J718" s="456"/>
      <c r="K718" s="456"/>
      <c r="L718" s="456"/>
      <c r="M718" s="456"/>
      <c r="N718" s="456"/>
      <c r="O718" s="456"/>
      <c r="P718" s="456"/>
      <c r="Q718" s="456"/>
      <c r="R718" s="456"/>
      <c r="S718" s="456"/>
      <c r="T718" s="456"/>
      <c r="U718" s="456"/>
      <c r="V718" s="456"/>
      <c r="W718" s="456"/>
      <c r="X718" s="456"/>
      <c r="Y718" s="456"/>
      <c r="Z718" s="456"/>
    </row>
    <row r="719" ht="12.75" customHeight="1">
      <c r="A719" s="456"/>
      <c r="B719" s="456"/>
      <c r="C719" s="456"/>
      <c r="D719" s="456"/>
      <c r="E719" s="456"/>
      <c r="F719" s="456"/>
      <c r="G719" s="12"/>
      <c r="H719" s="456"/>
      <c r="I719" s="456"/>
      <c r="J719" s="456"/>
      <c r="K719" s="456"/>
      <c r="L719" s="456"/>
      <c r="M719" s="456"/>
      <c r="N719" s="456"/>
      <c r="O719" s="456"/>
      <c r="P719" s="456"/>
      <c r="Q719" s="456"/>
      <c r="R719" s="456"/>
      <c r="S719" s="456"/>
      <c r="T719" s="456"/>
      <c r="U719" s="456"/>
      <c r="V719" s="456"/>
      <c r="W719" s="456"/>
      <c r="X719" s="456"/>
      <c r="Y719" s="456"/>
      <c r="Z719" s="456"/>
    </row>
    <row r="720" ht="12.75" customHeight="1">
      <c r="A720" s="456"/>
      <c r="B720" s="456"/>
      <c r="C720" s="456"/>
      <c r="D720" s="456"/>
      <c r="E720" s="456"/>
      <c r="F720" s="456"/>
      <c r="G720" s="12"/>
      <c r="H720" s="456"/>
      <c r="I720" s="456"/>
      <c r="J720" s="456"/>
      <c r="K720" s="456"/>
      <c r="L720" s="456"/>
      <c r="M720" s="456"/>
      <c r="N720" s="456"/>
      <c r="O720" s="456"/>
      <c r="P720" s="456"/>
      <c r="Q720" s="456"/>
      <c r="R720" s="456"/>
      <c r="S720" s="456"/>
      <c r="T720" s="456"/>
      <c r="U720" s="456"/>
      <c r="V720" s="456"/>
      <c r="W720" s="456"/>
      <c r="X720" s="456"/>
      <c r="Y720" s="456"/>
      <c r="Z720" s="456"/>
    </row>
    <row r="721" ht="12.75" customHeight="1">
      <c r="A721" s="456"/>
      <c r="B721" s="456"/>
      <c r="C721" s="456"/>
      <c r="D721" s="456"/>
      <c r="E721" s="456"/>
      <c r="F721" s="456"/>
      <c r="G721" s="12"/>
      <c r="H721" s="456"/>
      <c r="I721" s="456"/>
      <c r="J721" s="456"/>
      <c r="K721" s="456"/>
      <c r="L721" s="456"/>
      <c r="M721" s="456"/>
      <c r="N721" s="456"/>
      <c r="O721" s="456"/>
      <c r="P721" s="456"/>
      <c r="Q721" s="456"/>
      <c r="R721" s="456"/>
      <c r="S721" s="456"/>
      <c r="T721" s="456"/>
      <c r="U721" s="456"/>
      <c r="V721" s="456"/>
      <c r="W721" s="456"/>
      <c r="X721" s="456"/>
      <c r="Y721" s="456"/>
      <c r="Z721" s="456"/>
    </row>
    <row r="722" ht="12.75" customHeight="1">
      <c r="A722" s="456"/>
      <c r="B722" s="456"/>
      <c r="C722" s="456"/>
      <c r="D722" s="456"/>
      <c r="E722" s="456"/>
      <c r="F722" s="456"/>
      <c r="G722" s="12"/>
      <c r="H722" s="456"/>
      <c r="I722" s="456"/>
      <c r="J722" s="456"/>
      <c r="K722" s="456"/>
      <c r="L722" s="456"/>
      <c r="M722" s="456"/>
      <c r="N722" s="456"/>
      <c r="O722" s="456"/>
      <c r="P722" s="456"/>
      <c r="Q722" s="456"/>
      <c r="R722" s="456"/>
      <c r="S722" s="456"/>
      <c r="T722" s="456"/>
      <c r="U722" s="456"/>
      <c r="V722" s="456"/>
      <c r="W722" s="456"/>
      <c r="X722" s="456"/>
      <c r="Y722" s="456"/>
      <c r="Z722" s="456"/>
    </row>
    <row r="723" ht="12.75" customHeight="1">
      <c r="A723" s="456"/>
      <c r="B723" s="456"/>
      <c r="C723" s="456"/>
      <c r="D723" s="456"/>
      <c r="E723" s="456"/>
      <c r="F723" s="456"/>
      <c r="G723" s="12"/>
      <c r="H723" s="456"/>
      <c r="I723" s="456"/>
      <c r="J723" s="456"/>
      <c r="K723" s="456"/>
      <c r="L723" s="456"/>
      <c r="M723" s="456"/>
      <c r="N723" s="456"/>
      <c r="O723" s="456"/>
      <c r="P723" s="456"/>
      <c r="Q723" s="456"/>
      <c r="R723" s="456"/>
      <c r="S723" s="456"/>
      <c r="T723" s="456"/>
      <c r="U723" s="456"/>
      <c r="V723" s="456"/>
      <c r="W723" s="456"/>
      <c r="X723" s="456"/>
      <c r="Y723" s="456"/>
      <c r="Z723" s="456"/>
    </row>
    <row r="724" ht="12.75" customHeight="1">
      <c r="A724" s="456"/>
      <c r="B724" s="456"/>
      <c r="C724" s="456"/>
      <c r="D724" s="456"/>
      <c r="E724" s="456"/>
      <c r="F724" s="456"/>
      <c r="G724" s="12"/>
      <c r="H724" s="456"/>
      <c r="I724" s="456"/>
      <c r="J724" s="456"/>
      <c r="K724" s="456"/>
      <c r="L724" s="456"/>
      <c r="M724" s="456"/>
      <c r="N724" s="456"/>
      <c r="O724" s="456"/>
      <c r="P724" s="456"/>
      <c r="Q724" s="456"/>
      <c r="R724" s="456"/>
      <c r="S724" s="456"/>
      <c r="T724" s="456"/>
      <c r="U724" s="456"/>
      <c r="V724" s="456"/>
      <c r="W724" s="456"/>
      <c r="X724" s="456"/>
      <c r="Y724" s="456"/>
      <c r="Z724" s="456"/>
    </row>
    <row r="725" ht="12.75" customHeight="1">
      <c r="A725" s="456"/>
      <c r="B725" s="456"/>
      <c r="C725" s="456"/>
      <c r="D725" s="456"/>
      <c r="E725" s="456"/>
      <c r="F725" s="456"/>
      <c r="G725" s="12"/>
      <c r="H725" s="456"/>
      <c r="I725" s="456"/>
      <c r="J725" s="456"/>
      <c r="K725" s="456"/>
      <c r="L725" s="456"/>
      <c r="M725" s="456"/>
      <c r="N725" s="456"/>
      <c r="O725" s="456"/>
      <c r="P725" s="456"/>
      <c r="Q725" s="456"/>
      <c r="R725" s="456"/>
      <c r="S725" s="456"/>
      <c r="T725" s="456"/>
      <c r="U725" s="456"/>
      <c r="V725" s="456"/>
      <c r="W725" s="456"/>
      <c r="X725" s="456"/>
      <c r="Y725" s="456"/>
      <c r="Z725" s="456"/>
    </row>
    <row r="726" ht="12.75" customHeight="1">
      <c r="A726" s="456"/>
      <c r="B726" s="456"/>
      <c r="C726" s="456"/>
      <c r="D726" s="456"/>
      <c r="E726" s="456"/>
      <c r="F726" s="456"/>
      <c r="G726" s="12"/>
      <c r="H726" s="456"/>
      <c r="I726" s="456"/>
      <c r="J726" s="456"/>
      <c r="K726" s="456"/>
      <c r="L726" s="456"/>
      <c r="M726" s="456"/>
      <c r="N726" s="456"/>
      <c r="O726" s="456"/>
      <c r="P726" s="456"/>
      <c r="Q726" s="456"/>
      <c r="R726" s="456"/>
      <c r="S726" s="456"/>
      <c r="T726" s="456"/>
      <c r="U726" s="456"/>
      <c r="V726" s="456"/>
      <c r="W726" s="456"/>
      <c r="X726" s="456"/>
      <c r="Y726" s="456"/>
      <c r="Z726" s="456"/>
    </row>
    <row r="727" ht="12.75" customHeight="1">
      <c r="A727" s="456"/>
      <c r="B727" s="456"/>
      <c r="C727" s="456"/>
      <c r="D727" s="456"/>
      <c r="E727" s="456"/>
      <c r="F727" s="456"/>
      <c r="G727" s="12"/>
      <c r="H727" s="456"/>
      <c r="I727" s="456"/>
      <c r="J727" s="456"/>
      <c r="K727" s="456"/>
      <c r="L727" s="456"/>
      <c r="M727" s="456"/>
      <c r="N727" s="456"/>
      <c r="O727" s="456"/>
      <c r="P727" s="456"/>
      <c r="Q727" s="456"/>
      <c r="R727" s="456"/>
      <c r="S727" s="456"/>
      <c r="T727" s="456"/>
      <c r="U727" s="456"/>
      <c r="V727" s="456"/>
      <c r="W727" s="456"/>
      <c r="X727" s="456"/>
      <c r="Y727" s="456"/>
      <c r="Z727" s="456"/>
    </row>
    <row r="728" ht="12.75" customHeight="1">
      <c r="A728" s="456"/>
      <c r="B728" s="456"/>
      <c r="C728" s="456"/>
      <c r="D728" s="456"/>
      <c r="E728" s="456"/>
      <c r="F728" s="456"/>
      <c r="G728" s="12"/>
      <c r="H728" s="456"/>
      <c r="I728" s="456"/>
      <c r="J728" s="456"/>
      <c r="K728" s="456"/>
      <c r="L728" s="456"/>
      <c r="M728" s="456"/>
      <c r="N728" s="456"/>
      <c r="O728" s="456"/>
      <c r="P728" s="456"/>
      <c r="Q728" s="456"/>
      <c r="R728" s="456"/>
      <c r="S728" s="456"/>
      <c r="T728" s="456"/>
      <c r="U728" s="456"/>
      <c r="V728" s="456"/>
      <c r="W728" s="456"/>
      <c r="X728" s="456"/>
      <c r="Y728" s="456"/>
      <c r="Z728" s="456"/>
    </row>
    <row r="729" ht="12.75" customHeight="1">
      <c r="A729" s="456"/>
      <c r="B729" s="456"/>
      <c r="C729" s="456"/>
      <c r="D729" s="456"/>
      <c r="E729" s="456"/>
      <c r="F729" s="456"/>
      <c r="G729" s="12"/>
      <c r="H729" s="456"/>
      <c r="I729" s="456"/>
      <c r="J729" s="456"/>
      <c r="K729" s="456"/>
      <c r="L729" s="456"/>
      <c r="M729" s="456"/>
      <c r="N729" s="456"/>
      <c r="O729" s="456"/>
      <c r="P729" s="456"/>
      <c r="Q729" s="456"/>
      <c r="R729" s="456"/>
      <c r="S729" s="456"/>
      <c r="T729" s="456"/>
      <c r="U729" s="456"/>
      <c r="V729" s="456"/>
      <c r="W729" s="456"/>
      <c r="X729" s="456"/>
      <c r="Y729" s="456"/>
      <c r="Z729" s="456"/>
    </row>
    <row r="730" ht="12.75" customHeight="1">
      <c r="A730" s="456"/>
      <c r="B730" s="456"/>
      <c r="C730" s="456"/>
      <c r="D730" s="456"/>
      <c r="E730" s="456"/>
      <c r="F730" s="456"/>
      <c r="G730" s="12"/>
      <c r="H730" s="456"/>
      <c r="I730" s="456"/>
      <c r="J730" s="456"/>
      <c r="K730" s="456"/>
      <c r="L730" s="456"/>
      <c r="M730" s="456"/>
      <c r="N730" s="456"/>
      <c r="O730" s="456"/>
      <c r="P730" s="456"/>
      <c r="Q730" s="456"/>
      <c r="R730" s="456"/>
      <c r="S730" s="456"/>
      <c r="T730" s="456"/>
      <c r="U730" s="456"/>
      <c r="V730" s="456"/>
      <c r="W730" s="456"/>
      <c r="X730" s="456"/>
      <c r="Y730" s="456"/>
      <c r="Z730" s="456"/>
    </row>
    <row r="731" ht="12.75" customHeight="1">
      <c r="A731" s="456"/>
      <c r="B731" s="456"/>
      <c r="C731" s="456"/>
      <c r="D731" s="456"/>
      <c r="E731" s="456"/>
      <c r="F731" s="456"/>
      <c r="G731" s="12"/>
      <c r="H731" s="456"/>
      <c r="I731" s="456"/>
      <c r="J731" s="456"/>
      <c r="K731" s="456"/>
      <c r="L731" s="456"/>
      <c r="M731" s="456"/>
      <c r="N731" s="456"/>
      <c r="O731" s="456"/>
      <c r="P731" s="456"/>
      <c r="Q731" s="456"/>
      <c r="R731" s="456"/>
      <c r="S731" s="456"/>
      <c r="T731" s="456"/>
      <c r="U731" s="456"/>
      <c r="V731" s="456"/>
      <c r="W731" s="456"/>
      <c r="X731" s="456"/>
      <c r="Y731" s="456"/>
      <c r="Z731" s="456"/>
    </row>
    <row r="732" ht="12.75" customHeight="1">
      <c r="A732" s="456"/>
      <c r="B732" s="456"/>
      <c r="C732" s="456"/>
      <c r="D732" s="456"/>
      <c r="E732" s="456"/>
      <c r="F732" s="456"/>
      <c r="G732" s="12"/>
      <c r="H732" s="456"/>
      <c r="I732" s="456"/>
      <c r="J732" s="456"/>
      <c r="K732" s="456"/>
      <c r="L732" s="456"/>
      <c r="M732" s="456"/>
      <c r="N732" s="456"/>
      <c r="O732" s="456"/>
      <c r="P732" s="456"/>
      <c r="Q732" s="456"/>
      <c r="R732" s="456"/>
      <c r="S732" s="456"/>
      <c r="T732" s="456"/>
      <c r="U732" s="456"/>
      <c r="V732" s="456"/>
      <c r="W732" s="456"/>
      <c r="X732" s="456"/>
      <c r="Y732" s="456"/>
      <c r="Z732" s="456"/>
    </row>
    <row r="733" ht="12.75" customHeight="1">
      <c r="A733" s="456"/>
      <c r="B733" s="456"/>
      <c r="C733" s="456"/>
      <c r="D733" s="456"/>
      <c r="E733" s="456"/>
      <c r="F733" s="456"/>
      <c r="G733" s="12"/>
      <c r="H733" s="456"/>
      <c r="I733" s="456"/>
      <c r="J733" s="456"/>
      <c r="K733" s="456"/>
      <c r="L733" s="456"/>
      <c r="M733" s="456"/>
      <c r="N733" s="456"/>
      <c r="O733" s="456"/>
      <c r="P733" s="456"/>
      <c r="Q733" s="456"/>
      <c r="R733" s="456"/>
      <c r="S733" s="456"/>
      <c r="T733" s="456"/>
      <c r="U733" s="456"/>
      <c r="V733" s="456"/>
      <c r="W733" s="456"/>
      <c r="X733" s="456"/>
      <c r="Y733" s="456"/>
      <c r="Z733" s="456"/>
    </row>
    <row r="734" ht="12.75" customHeight="1">
      <c r="A734" s="456"/>
      <c r="B734" s="456"/>
      <c r="C734" s="456"/>
      <c r="D734" s="456"/>
      <c r="E734" s="456"/>
      <c r="F734" s="456"/>
      <c r="G734" s="12"/>
      <c r="H734" s="456"/>
      <c r="I734" s="456"/>
      <c r="J734" s="456"/>
      <c r="K734" s="456"/>
      <c r="L734" s="456"/>
      <c r="M734" s="456"/>
      <c r="N734" s="456"/>
      <c r="O734" s="456"/>
      <c r="P734" s="456"/>
      <c r="Q734" s="456"/>
      <c r="R734" s="456"/>
      <c r="S734" s="456"/>
      <c r="T734" s="456"/>
      <c r="U734" s="456"/>
      <c r="V734" s="456"/>
      <c r="W734" s="456"/>
      <c r="X734" s="456"/>
      <c r="Y734" s="456"/>
      <c r="Z734" s="456"/>
    </row>
    <row r="735" ht="12.75" customHeight="1">
      <c r="A735" s="456"/>
      <c r="B735" s="456"/>
      <c r="C735" s="456"/>
      <c r="D735" s="456"/>
      <c r="E735" s="456"/>
      <c r="F735" s="456"/>
      <c r="G735" s="12"/>
      <c r="H735" s="456"/>
      <c r="I735" s="456"/>
      <c r="J735" s="456"/>
      <c r="K735" s="456"/>
      <c r="L735" s="456"/>
      <c r="M735" s="456"/>
      <c r="N735" s="456"/>
      <c r="O735" s="456"/>
      <c r="P735" s="456"/>
      <c r="Q735" s="456"/>
      <c r="R735" s="456"/>
      <c r="S735" s="456"/>
      <c r="T735" s="456"/>
      <c r="U735" s="456"/>
      <c r="V735" s="456"/>
      <c r="W735" s="456"/>
      <c r="X735" s="456"/>
      <c r="Y735" s="456"/>
      <c r="Z735" s="456"/>
    </row>
    <row r="736" ht="12.75" customHeight="1">
      <c r="A736" s="456"/>
      <c r="B736" s="456"/>
      <c r="C736" s="456"/>
      <c r="D736" s="456"/>
      <c r="E736" s="456"/>
      <c r="F736" s="456"/>
      <c r="G736" s="12"/>
      <c r="H736" s="456"/>
      <c r="I736" s="456"/>
      <c r="J736" s="456"/>
      <c r="K736" s="456"/>
      <c r="L736" s="456"/>
      <c r="M736" s="456"/>
      <c r="N736" s="456"/>
      <c r="O736" s="456"/>
      <c r="P736" s="456"/>
      <c r="Q736" s="456"/>
      <c r="R736" s="456"/>
      <c r="S736" s="456"/>
      <c r="T736" s="456"/>
      <c r="U736" s="456"/>
      <c r="V736" s="456"/>
      <c r="W736" s="456"/>
      <c r="X736" s="456"/>
      <c r="Y736" s="456"/>
      <c r="Z736" s="456"/>
    </row>
    <row r="737" ht="12.75" customHeight="1">
      <c r="A737" s="456"/>
      <c r="B737" s="456"/>
      <c r="C737" s="456"/>
      <c r="D737" s="456"/>
      <c r="E737" s="456"/>
      <c r="F737" s="456"/>
      <c r="G737" s="12"/>
      <c r="H737" s="456"/>
      <c r="I737" s="456"/>
      <c r="J737" s="456"/>
      <c r="K737" s="456"/>
      <c r="L737" s="456"/>
      <c r="M737" s="456"/>
      <c r="N737" s="456"/>
      <c r="O737" s="456"/>
      <c r="P737" s="456"/>
      <c r="Q737" s="456"/>
      <c r="R737" s="456"/>
      <c r="S737" s="456"/>
      <c r="T737" s="456"/>
      <c r="U737" s="456"/>
      <c r="V737" s="456"/>
      <c r="W737" s="456"/>
      <c r="X737" s="456"/>
      <c r="Y737" s="456"/>
      <c r="Z737" s="456"/>
    </row>
    <row r="738" ht="12.75" customHeight="1">
      <c r="A738" s="456"/>
      <c r="B738" s="456"/>
      <c r="C738" s="456"/>
      <c r="D738" s="456"/>
      <c r="E738" s="456"/>
      <c r="F738" s="456"/>
      <c r="G738" s="12"/>
      <c r="H738" s="456"/>
      <c r="I738" s="456"/>
      <c r="J738" s="456"/>
      <c r="K738" s="456"/>
      <c r="L738" s="456"/>
      <c r="M738" s="456"/>
      <c r="N738" s="456"/>
      <c r="O738" s="456"/>
      <c r="P738" s="456"/>
      <c r="Q738" s="456"/>
      <c r="R738" s="456"/>
      <c r="S738" s="456"/>
      <c r="T738" s="456"/>
      <c r="U738" s="456"/>
      <c r="V738" s="456"/>
      <c r="W738" s="456"/>
      <c r="X738" s="456"/>
      <c r="Y738" s="456"/>
      <c r="Z738" s="456"/>
    </row>
    <row r="739" ht="12.75" customHeight="1">
      <c r="A739" s="456"/>
      <c r="B739" s="456"/>
      <c r="C739" s="456"/>
      <c r="D739" s="456"/>
      <c r="E739" s="456"/>
      <c r="F739" s="456"/>
      <c r="G739" s="12"/>
      <c r="H739" s="456"/>
      <c r="I739" s="456"/>
      <c r="J739" s="456"/>
      <c r="K739" s="456"/>
      <c r="L739" s="456"/>
      <c r="M739" s="456"/>
      <c r="N739" s="456"/>
      <c r="O739" s="456"/>
      <c r="P739" s="456"/>
      <c r="Q739" s="456"/>
      <c r="R739" s="456"/>
      <c r="S739" s="456"/>
      <c r="T739" s="456"/>
      <c r="U739" s="456"/>
      <c r="V739" s="456"/>
      <c r="W739" s="456"/>
      <c r="X739" s="456"/>
      <c r="Y739" s="456"/>
      <c r="Z739" s="456"/>
    </row>
    <row r="740" ht="12.75" customHeight="1">
      <c r="A740" s="456"/>
      <c r="B740" s="456"/>
      <c r="C740" s="456"/>
      <c r="D740" s="456"/>
      <c r="E740" s="456"/>
      <c r="F740" s="456"/>
      <c r="G740" s="12"/>
      <c r="H740" s="456"/>
      <c r="I740" s="456"/>
      <c r="J740" s="456"/>
      <c r="K740" s="456"/>
      <c r="L740" s="456"/>
      <c r="M740" s="456"/>
      <c r="N740" s="456"/>
      <c r="O740" s="456"/>
      <c r="P740" s="456"/>
      <c r="Q740" s="456"/>
      <c r="R740" s="456"/>
      <c r="S740" s="456"/>
      <c r="T740" s="456"/>
      <c r="U740" s="456"/>
      <c r="V740" s="456"/>
      <c r="W740" s="456"/>
      <c r="X740" s="456"/>
      <c r="Y740" s="456"/>
      <c r="Z740" s="456"/>
    </row>
    <row r="741" ht="12.75" customHeight="1">
      <c r="A741" s="456"/>
      <c r="B741" s="456"/>
      <c r="C741" s="456"/>
      <c r="D741" s="456"/>
      <c r="E741" s="456"/>
      <c r="F741" s="456"/>
      <c r="G741" s="12"/>
      <c r="H741" s="456"/>
      <c r="I741" s="456"/>
      <c r="J741" s="456"/>
      <c r="K741" s="456"/>
      <c r="L741" s="456"/>
      <c r="M741" s="456"/>
      <c r="N741" s="456"/>
      <c r="O741" s="456"/>
      <c r="P741" s="456"/>
      <c r="Q741" s="456"/>
      <c r="R741" s="456"/>
      <c r="S741" s="456"/>
      <c r="T741" s="456"/>
      <c r="U741" s="456"/>
      <c r="V741" s="456"/>
      <c r="W741" s="456"/>
      <c r="X741" s="456"/>
      <c r="Y741" s="456"/>
      <c r="Z741" s="456"/>
    </row>
    <row r="742" ht="12.75" customHeight="1">
      <c r="A742" s="456"/>
      <c r="B742" s="456"/>
      <c r="C742" s="456"/>
      <c r="D742" s="456"/>
      <c r="E742" s="456"/>
      <c r="F742" s="456"/>
      <c r="G742" s="12"/>
      <c r="H742" s="456"/>
      <c r="I742" s="456"/>
      <c r="J742" s="456"/>
      <c r="K742" s="456"/>
      <c r="L742" s="456"/>
      <c r="M742" s="456"/>
      <c r="N742" s="456"/>
      <c r="O742" s="456"/>
      <c r="P742" s="456"/>
      <c r="Q742" s="456"/>
      <c r="R742" s="456"/>
      <c r="S742" s="456"/>
      <c r="T742" s="456"/>
      <c r="U742" s="456"/>
      <c r="V742" s="456"/>
      <c r="W742" s="456"/>
      <c r="X742" s="456"/>
      <c r="Y742" s="456"/>
      <c r="Z742" s="456"/>
    </row>
    <row r="743" ht="12.75" customHeight="1">
      <c r="A743" s="456"/>
      <c r="B743" s="456"/>
      <c r="C743" s="456"/>
      <c r="D743" s="456"/>
      <c r="E743" s="456"/>
      <c r="F743" s="456"/>
      <c r="G743" s="12"/>
      <c r="H743" s="456"/>
      <c r="I743" s="456"/>
      <c r="J743" s="456"/>
      <c r="K743" s="456"/>
      <c r="L743" s="456"/>
      <c r="M743" s="456"/>
      <c r="N743" s="456"/>
      <c r="O743" s="456"/>
      <c r="P743" s="456"/>
      <c r="Q743" s="456"/>
      <c r="R743" s="456"/>
      <c r="S743" s="456"/>
      <c r="T743" s="456"/>
      <c r="U743" s="456"/>
      <c r="V743" s="456"/>
      <c r="W743" s="456"/>
      <c r="X743" s="456"/>
      <c r="Y743" s="456"/>
      <c r="Z743" s="456"/>
    </row>
    <row r="744" ht="12.75" customHeight="1">
      <c r="A744" s="456"/>
      <c r="B744" s="456"/>
      <c r="C744" s="456"/>
      <c r="D744" s="456"/>
      <c r="E744" s="456"/>
      <c r="F744" s="456"/>
      <c r="G744" s="12"/>
      <c r="H744" s="456"/>
      <c r="I744" s="456"/>
      <c r="J744" s="456"/>
      <c r="K744" s="456"/>
      <c r="L744" s="456"/>
      <c r="M744" s="456"/>
      <c r="N744" s="456"/>
      <c r="O744" s="456"/>
      <c r="P744" s="456"/>
      <c r="Q744" s="456"/>
      <c r="R744" s="456"/>
      <c r="S744" s="456"/>
      <c r="T744" s="456"/>
      <c r="U744" s="456"/>
      <c r="V744" s="456"/>
      <c r="W744" s="456"/>
      <c r="X744" s="456"/>
      <c r="Y744" s="456"/>
      <c r="Z744" s="456"/>
    </row>
    <row r="745" ht="12.75" customHeight="1">
      <c r="A745" s="456"/>
      <c r="B745" s="456"/>
      <c r="C745" s="456"/>
      <c r="D745" s="456"/>
      <c r="E745" s="456"/>
      <c r="F745" s="456"/>
      <c r="G745" s="12"/>
      <c r="H745" s="456"/>
      <c r="I745" s="456"/>
      <c r="J745" s="456"/>
      <c r="K745" s="456"/>
      <c r="L745" s="456"/>
      <c r="M745" s="456"/>
      <c r="N745" s="456"/>
      <c r="O745" s="456"/>
      <c r="P745" s="456"/>
      <c r="Q745" s="456"/>
      <c r="R745" s="456"/>
      <c r="S745" s="456"/>
      <c r="T745" s="456"/>
      <c r="U745" s="456"/>
      <c r="V745" s="456"/>
      <c r="W745" s="456"/>
      <c r="X745" s="456"/>
      <c r="Y745" s="456"/>
      <c r="Z745" s="456"/>
    </row>
    <row r="746" ht="12.75" customHeight="1">
      <c r="A746" s="456"/>
      <c r="B746" s="456"/>
      <c r="C746" s="456"/>
      <c r="D746" s="456"/>
      <c r="E746" s="456"/>
      <c r="F746" s="456"/>
      <c r="G746" s="12"/>
      <c r="H746" s="456"/>
      <c r="I746" s="456"/>
      <c r="J746" s="456"/>
      <c r="K746" s="456"/>
      <c r="L746" s="456"/>
      <c r="M746" s="456"/>
      <c r="N746" s="456"/>
      <c r="O746" s="456"/>
      <c r="P746" s="456"/>
      <c r="Q746" s="456"/>
      <c r="R746" s="456"/>
      <c r="S746" s="456"/>
      <c r="T746" s="456"/>
      <c r="U746" s="456"/>
      <c r="V746" s="456"/>
      <c r="W746" s="456"/>
      <c r="X746" s="456"/>
      <c r="Y746" s="456"/>
      <c r="Z746" s="456"/>
    </row>
    <row r="747" ht="12.75" customHeight="1">
      <c r="A747" s="456"/>
      <c r="B747" s="456"/>
      <c r="C747" s="456"/>
      <c r="D747" s="456"/>
      <c r="E747" s="456"/>
      <c r="F747" s="456"/>
      <c r="G747" s="12"/>
      <c r="H747" s="456"/>
      <c r="I747" s="456"/>
      <c r="J747" s="456"/>
      <c r="K747" s="456"/>
      <c r="L747" s="456"/>
      <c r="M747" s="456"/>
      <c r="N747" s="456"/>
      <c r="O747" s="456"/>
      <c r="P747" s="456"/>
      <c r="Q747" s="456"/>
      <c r="R747" s="456"/>
      <c r="S747" s="456"/>
      <c r="T747" s="456"/>
      <c r="U747" s="456"/>
      <c r="V747" s="456"/>
      <c r="W747" s="456"/>
      <c r="X747" s="456"/>
      <c r="Y747" s="456"/>
      <c r="Z747" s="456"/>
    </row>
    <row r="748" ht="12.75" customHeight="1">
      <c r="A748" s="456"/>
      <c r="B748" s="456"/>
      <c r="C748" s="456"/>
      <c r="D748" s="456"/>
      <c r="E748" s="456"/>
      <c r="F748" s="456"/>
      <c r="G748" s="12"/>
      <c r="H748" s="456"/>
      <c r="I748" s="456"/>
      <c r="J748" s="456"/>
      <c r="K748" s="456"/>
      <c r="L748" s="456"/>
      <c r="M748" s="456"/>
      <c r="N748" s="456"/>
      <c r="O748" s="456"/>
      <c r="P748" s="456"/>
      <c r="Q748" s="456"/>
      <c r="R748" s="456"/>
      <c r="S748" s="456"/>
      <c r="T748" s="456"/>
      <c r="U748" s="456"/>
      <c r="V748" s="456"/>
      <c r="W748" s="456"/>
      <c r="X748" s="456"/>
      <c r="Y748" s="456"/>
      <c r="Z748" s="456"/>
    </row>
    <row r="749" ht="12.75" customHeight="1">
      <c r="A749" s="456"/>
      <c r="B749" s="456"/>
      <c r="C749" s="456"/>
      <c r="D749" s="456"/>
      <c r="E749" s="456"/>
      <c r="F749" s="456"/>
      <c r="G749" s="12"/>
      <c r="H749" s="456"/>
      <c r="I749" s="456"/>
      <c r="J749" s="456"/>
      <c r="K749" s="456"/>
      <c r="L749" s="456"/>
      <c r="M749" s="456"/>
      <c r="N749" s="456"/>
      <c r="O749" s="456"/>
      <c r="P749" s="456"/>
      <c r="Q749" s="456"/>
      <c r="R749" s="456"/>
      <c r="S749" s="456"/>
      <c r="T749" s="456"/>
      <c r="U749" s="456"/>
      <c r="V749" s="456"/>
      <c r="W749" s="456"/>
      <c r="X749" s="456"/>
      <c r="Y749" s="456"/>
      <c r="Z749" s="456"/>
    </row>
    <row r="750" ht="12.75" customHeight="1">
      <c r="A750" s="456"/>
      <c r="B750" s="456"/>
      <c r="C750" s="456"/>
      <c r="D750" s="456"/>
      <c r="E750" s="456"/>
      <c r="F750" s="456"/>
      <c r="G750" s="12"/>
      <c r="H750" s="456"/>
      <c r="I750" s="456"/>
      <c r="J750" s="456"/>
      <c r="K750" s="456"/>
      <c r="L750" s="456"/>
      <c r="M750" s="456"/>
      <c r="N750" s="456"/>
      <c r="O750" s="456"/>
      <c r="P750" s="456"/>
      <c r="Q750" s="456"/>
      <c r="R750" s="456"/>
      <c r="S750" s="456"/>
      <c r="T750" s="456"/>
      <c r="U750" s="456"/>
      <c r="V750" s="456"/>
      <c r="W750" s="456"/>
      <c r="X750" s="456"/>
      <c r="Y750" s="456"/>
      <c r="Z750" s="456"/>
    </row>
    <row r="751" ht="12.75" customHeight="1">
      <c r="A751" s="456"/>
      <c r="B751" s="456"/>
      <c r="C751" s="456"/>
      <c r="D751" s="456"/>
      <c r="E751" s="456"/>
      <c r="F751" s="456"/>
      <c r="G751" s="12"/>
      <c r="H751" s="456"/>
      <c r="I751" s="456"/>
      <c r="J751" s="456"/>
      <c r="K751" s="456"/>
      <c r="L751" s="456"/>
      <c r="M751" s="456"/>
      <c r="N751" s="456"/>
      <c r="O751" s="456"/>
      <c r="P751" s="456"/>
      <c r="Q751" s="456"/>
      <c r="R751" s="456"/>
      <c r="S751" s="456"/>
      <c r="T751" s="456"/>
      <c r="U751" s="456"/>
      <c r="V751" s="456"/>
      <c r="W751" s="456"/>
      <c r="X751" s="456"/>
      <c r="Y751" s="456"/>
      <c r="Z751" s="456"/>
    </row>
    <row r="752" ht="12.75" customHeight="1">
      <c r="A752" s="456"/>
      <c r="B752" s="456"/>
      <c r="C752" s="456"/>
      <c r="D752" s="456"/>
      <c r="E752" s="456"/>
      <c r="F752" s="456"/>
      <c r="G752" s="12"/>
      <c r="H752" s="456"/>
      <c r="I752" s="456"/>
      <c r="J752" s="456"/>
      <c r="K752" s="456"/>
      <c r="L752" s="456"/>
      <c r="M752" s="456"/>
      <c r="N752" s="456"/>
      <c r="O752" s="456"/>
      <c r="P752" s="456"/>
      <c r="Q752" s="456"/>
      <c r="R752" s="456"/>
      <c r="S752" s="456"/>
      <c r="T752" s="456"/>
      <c r="U752" s="456"/>
      <c r="V752" s="456"/>
      <c r="W752" s="456"/>
      <c r="X752" s="456"/>
      <c r="Y752" s="456"/>
      <c r="Z752" s="456"/>
    </row>
    <row r="753" ht="12.75" customHeight="1">
      <c r="A753" s="456"/>
      <c r="B753" s="456"/>
      <c r="C753" s="456"/>
      <c r="D753" s="456"/>
      <c r="E753" s="456"/>
      <c r="F753" s="456"/>
      <c r="G753" s="12"/>
      <c r="H753" s="456"/>
      <c r="I753" s="456"/>
      <c r="J753" s="456"/>
      <c r="K753" s="456"/>
      <c r="L753" s="456"/>
      <c r="M753" s="456"/>
      <c r="N753" s="456"/>
      <c r="O753" s="456"/>
      <c r="P753" s="456"/>
      <c r="Q753" s="456"/>
      <c r="R753" s="456"/>
      <c r="S753" s="456"/>
      <c r="T753" s="456"/>
      <c r="U753" s="456"/>
      <c r="V753" s="456"/>
      <c r="W753" s="456"/>
      <c r="X753" s="456"/>
      <c r="Y753" s="456"/>
      <c r="Z753" s="456"/>
    </row>
    <row r="754" ht="12.75" customHeight="1">
      <c r="A754" s="456"/>
      <c r="B754" s="456"/>
      <c r="C754" s="456"/>
      <c r="D754" s="456"/>
      <c r="E754" s="456"/>
      <c r="F754" s="456"/>
      <c r="G754" s="12"/>
      <c r="H754" s="456"/>
      <c r="I754" s="456"/>
      <c r="J754" s="456"/>
      <c r="K754" s="456"/>
      <c r="L754" s="456"/>
      <c r="M754" s="456"/>
      <c r="N754" s="456"/>
      <c r="O754" s="456"/>
      <c r="P754" s="456"/>
      <c r="Q754" s="456"/>
      <c r="R754" s="456"/>
      <c r="S754" s="456"/>
      <c r="T754" s="456"/>
      <c r="U754" s="456"/>
      <c r="V754" s="456"/>
      <c r="W754" s="456"/>
      <c r="X754" s="456"/>
      <c r="Y754" s="456"/>
      <c r="Z754" s="456"/>
    </row>
    <row r="755" ht="12.75" customHeight="1">
      <c r="A755" s="456"/>
      <c r="B755" s="456"/>
      <c r="C755" s="456"/>
      <c r="D755" s="456"/>
      <c r="E755" s="456"/>
      <c r="F755" s="456"/>
      <c r="G755" s="12"/>
      <c r="H755" s="456"/>
      <c r="I755" s="456"/>
      <c r="J755" s="456"/>
      <c r="K755" s="456"/>
      <c r="L755" s="456"/>
      <c r="M755" s="456"/>
      <c r="N755" s="456"/>
      <c r="O755" s="456"/>
      <c r="P755" s="456"/>
      <c r="Q755" s="456"/>
      <c r="R755" s="456"/>
      <c r="S755" s="456"/>
      <c r="T755" s="456"/>
      <c r="U755" s="456"/>
      <c r="V755" s="456"/>
      <c r="W755" s="456"/>
      <c r="X755" s="456"/>
      <c r="Y755" s="456"/>
      <c r="Z755" s="456"/>
    </row>
    <row r="756" ht="12.75" customHeight="1">
      <c r="A756" s="456"/>
      <c r="B756" s="456"/>
      <c r="C756" s="456"/>
      <c r="D756" s="456"/>
      <c r="E756" s="456"/>
      <c r="F756" s="456"/>
      <c r="G756" s="12"/>
      <c r="H756" s="456"/>
      <c r="I756" s="456"/>
      <c r="J756" s="456"/>
      <c r="K756" s="456"/>
      <c r="L756" s="456"/>
      <c r="M756" s="456"/>
      <c r="N756" s="456"/>
      <c r="O756" s="456"/>
      <c r="P756" s="456"/>
      <c r="Q756" s="456"/>
      <c r="R756" s="456"/>
      <c r="S756" s="456"/>
      <c r="T756" s="456"/>
      <c r="U756" s="456"/>
      <c r="V756" s="456"/>
      <c r="W756" s="456"/>
      <c r="X756" s="456"/>
      <c r="Y756" s="456"/>
      <c r="Z756" s="456"/>
    </row>
    <row r="757" ht="12.75" customHeight="1">
      <c r="A757" s="456"/>
      <c r="B757" s="456"/>
      <c r="C757" s="456"/>
      <c r="D757" s="456"/>
      <c r="E757" s="456"/>
      <c r="F757" s="456"/>
      <c r="G757" s="12"/>
      <c r="H757" s="456"/>
      <c r="I757" s="456"/>
      <c r="J757" s="456"/>
      <c r="K757" s="456"/>
      <c r="L757" s="456"/>
      <c r="M757" s="456"/>
      <c r="N757" s="456"/>
      <c r="O757" s="456"/>
      <c r="P757" s="456"/>
      <c r="Q757" s="456"/>
      <c r="R757" s="456"/>
      <c r="S757" s="456"/>
      <c r="T757" s="456"/>
      <c r="U757" s="456"/>
      <c r="V757" s="456"/>
      <c r="W757" s="456"/>
      <c r="X757" s="456"/>
      <c r="Y757" s="456"/>
      <c r="Z757" s="456"/>
    </row>
    <row r="758" ht="12.75" customHeight="1">
      <c r="A758" s="456"/>
      <c r="B758" s="456"/>
      <c r="C758" s="456"/>
      <c r="D758" s="456"/>
      <c r="E758" s="456"/>
      <c r="F758" s="456"/>
      <c r="G758" s="12"/>
      <c r="H758" s="456"/>
      <c r="I758" s="456"/>
      <c r="J758" s="456"/>
      <c r="K758" s="456"/>
      <c r="L758" s="456"/>
      <c r="M758" s="456"/>
      <c r="N758" s="456"/>
      <c r="O758" s="456"/>
      <c r="P758" s="456"/>
      <c r="Q758" s="456"/>
      <c r="R758" s="456"/>
      <c r="S758" s="456"/>
      <c r="T758" s="456"/>
      <c r="U758" s="456"/>
      <c r="V758" s="456"/>
      <c r="W758" s="456"/>
      <c r="X758" s="456"/>
      <c r="Y758" s="456"/>
      <c r="Z758" s="456"/>
    </row>
    <row r="759" ht="12.75" customHeight="1">
      <c r="A759" s="456"/>
      <c r="B759" s="456"/>
      <c r="C759" s="456"/>
      <c r="D759" s="456"/>
      <c r="E759" s="456"/>
      <c r="F759" s="456"/>
      <c r="G759" s="12"/>
      <c r="H759" s="456"/>
      <c r="I759" s="456"/>
      <c r="J759" s="456"/>
      <c r="K759" s="456"/>
      <c r="L759" s="456"/>
      <c r="M759" s="456"/>
      <c r="N759" s="456"/>
      <c r="O759" s="456"/>
      <c r="P759" s="456"/>
      <c r="Q759" s="456"/>
      <c r="R759" s="456"/>
      <c r="S759" s="456"/>
      <c r="T759" s="456"/>
      <c r="U759" s="456"/>
      <c r="V759" s="456"/>
      <c r="W759" s="456"/>
      <c r="X759" s="456"/>
      <c r="Y759" s="456"/>
      <c r="Z759" s="456"/>
    </row>
    <row r="760" ht="12.75" customHeight="1">
      <c r="A760" s="456"/>
      <c r="B760" s="456"/>
      <c r="C760" s="456"/>
      <c r="D760" s="456"/>
      <c r="E760" s="456"/>
      <c r="F760" s="456"/>
      <c r="G760" s="12"/>
      <c r="H760" s="456"/>
      <c r="I760" s="456"/>
      <c r="J760" s="456"/>
      <c r="K760" s="456"/>
      <c r="L760" s="456"/>
      <c r="M760" s="456"/>
      <c r="N760" s="456"/>
      <c r="O760" s="456"/>
      <c r="P760" s="456"/>
      <c r="Q760" s="456"/>
      <c r="R760" s="456"/>
      <c r="S760" s="456"/>
      <c r="T760" s="456"/>
      <c r="U760" s="456"/>
      <c r="V760" s="456"/>
      <c r="W760" s="456"/>
      <c r="X760" s="456"/>
      <c r="Y760" s="456"/>
      <c r="Z760" s="456"/>
    </row>
    <row r="761" ht="12.75" customHeight="1">
      <c r="A761" s="456"/>
      <c r="B761" s="456"/>
      <c r="C761" s="456"/>
      <c r="D761" s="456"/>
      <c r="E761" s="456"/>
      <c r="F761" s="456"/>
      <c r="G761" s="12"/>
      <c r="H761" s="456"/>
      <c r="I761" s="456"/>
      <c r="J761" s="456"/>
      <c r="K761" s="456"/>
      <c r="L761" s="456"/>
      <c r="M761" s="456"/>
      <c r="N761" s="456"/>
      <c r="O761" s="456"/>
      <c r="P761" s="456"/>
      <c r="Q761" s="456"/>
      <c r="R761" s="456"/>
      <c r="S761" s="456"/>
      <c r="T761" s="456"/>
      <c r="U761" s="456"/>
      <c r="V761" s="456"/>
      <c r="W761" s="456"/>
      <c r="X761" s="456"/>
      <c r="Y761" s="456"/>
      <c r="Z761" s="456"/>
    </row>
    <row r="762" ht="12.75" customHeight="1">
      <c r="A762" s="456"/>
      <c r="B762" s="456"/>
      <c r="C762" s="456"/>
      <c r="D762" s="456"/>
      <c r="E762" s="456"/>
      <c r="F762" s="456"/>
      <c r="G762" s="12"/>
      <c r="H762" s="456"/>
      <c r="I762" s="456"/>
      <c r="J762" s="456"/>
      <c r="K762" s="456"/>
      <c r="L762" s="456"/>
      <c r="M762" s="456"/>
      <c r="N762" s="456"/>
      <c r="O762" s="456"/>
      <c r="P762" s="456"/>
      <c r="Q762" s="456"/>
      <c r="R762" s="456"/>
      <c r="S762" s="456"/>
      <c r="T762" s="456"/>
      <c r="U762" s="456"/>
      <c r="V762" s="456"/>
      <c r="W762" s="456"/>
      <c r="X762" s="456"/>
      <c r="Y762" s="456"/>
      <c r="Z762" s="456"/>
    </row>
    <row r="763" ht="12.75" customHeight="1">
      <c r="A763" s="456"/>
      <c r="B763" s="456"/>
      <c r="C763" s="456"/>
      <c r="D763" s="456"/>
      <c r="E763" s="456"/>
      <c r="F763" s="456"/>
      <c r="G763" s="12"/>
      <c r="H763" s="456"/>
      <c r="I763" s="456"/>
      <c r="J763" s="456"/>
      <c r="K763" s="456"/>
      <c r="L763" s="456"/>
      <c r="M763" s="456"/>
      <c r="N763" s="456"/>
      <c r="O763" s="456"/>
      <c r="P763" s="456"/>
      <c r="Q763" s="456"/>
      <c r="R763" s="456"/>
      <c r="S763" s="456"/>
      <c r="T763" s="456"/>
      <c r="U763" s="456"/>
      <c r="V763" s="456"/>
      <c r="W763" s="456"/>
      <c r="X763" s="456"/>
      <c r="Y763" s="456"/>
      <c r="Z763" s="456"/>
    </row>
    <row r="764" ht="12.75" customHeight="1">
      <c r="A764" s="456"/>
      <c r="B764" s="456"/>
      <c r="C764" s="456"/>
      <c r="D764" s="456"/>
      <c r="E764" s="456"/>
      <c r="F764" s="456"/>
      <c r="G764" s="12"/>
      <c r="H764" s="456"/>
      <c r="I764" s="456"/>
      <c r="J764" s="456"/>
      <c r="K764" s="456"/>
      <c r="L764" s="456"/>
      <c r="M764" s="456"/>
      <c r="N764" s="456"/>
      <c r="O764" s="456"/>
      <c r="P764" s="456"/>
      <c r="Q764" s="456"/>
      <c r="R764" s="456"/>
      <c r="S764" s="456"/>
      <c r="T764" s="456"/>
      <c r="U764" s="456"/>
      <c r="V764" s="456"/>
      <c r="W764" s="456"/>
      <c r="X764" s="456"/>
      <c r="Y764" s="456"/>
      <c r="Z764" s="456"/>
    </row>
    <row r="765" ht="12.75" customHeight="1">
      <c r="A765" s="456"/>
      <c r="B765" s="456"/>
      <c r="C765" s="456"/>
      <c r="D765" s="456"/>
      <c r="E765" s="456"/>
      <c r="F765" s="456"/>
      <c r="G765" s="12"/>
      <c r="H765" s="456"/>
      <c r="I765" s="456"/>
      <c r="J765" s="456"/>
      <c r="K765" s="456"/>
      <c r="L765" s="456"/>
      <c r="M765" s="456"/>
      <c r="N765" s="456"/>
      <c r="O765" s="456"/>
      <c r="P765" s="456"/>
      <c r="Q765" s="456"/>
      <c r="R765" s="456"/>
      <c r="S765" s="456"/>
      <c r="T765" s="456"/>
      <c r="U765" s="456"/>
      <c r="V765" s="456"/>
      <c r="W765" s="456"/>
      <c r="X765" s="456"/>
      <c r="Y765" s="456"/>
      <c r="Z765" s="456"/>
    </row>
    <row r="766" ht="12.75" customHeight="1">
      <c r="A766" s="456"/>
      <c r="B766" s="456"/>
      <c r="C766" s="456"/>
      <c r="D766" s="456"/>
      <c r="E766" s="456"/>
      <c r="F766" s="456"/>
      <c r="G766" s="12"/>
      <c r="H766" s="456"/>
      <c r="I766" s="456"/>
      <c r="J766" s="456"/>
      <c r="K766" s="456"/>
      <c r="L766" s="456"/>
      <c r="M766" s="456"/>
      <c r="N766" s="456"/>
      <c r="O766" s="456"/>
      <c r="P766" s="456"/>
      <c r="Q766" s="456"/>
      <c r="R766" s="456"/>
      <c r="S766" s="456"/>
      <c r="T766" s="456"/>
      <c r="U766" s="456"/>
      <c r="V766" s="456"/>
      <c r="W766" s="456"/>
      <c r="X766" s="456"/>
      <c r="Y766" s="456"/>
      <c r="Z766" s="456"/>
    </row>
    <row r="767" ht="12.75" customHeight="1">
      <c r="A767" s="456"/>
      <c r="B767" s="456"/>
      <c r="C767" s="456"/>
      <c r="D767" s="456"/>
      <c r="E767" s="456"/>
      <c r="F767" s="456"/>
      <c r="G767" s="12"/>
      <c r="H767" s="456"/>
      <c r="I767" s="456"/>
      <c r="J767" s="456"/>
      <c r="K767" s="456"/>
      <c r="L767" s="456"/>
      <c r="M767" s="456"/>
      <c r="N767" s="456"/>
      <c r="O767" s="456"/>
      <c r="P767" s="456"/>
      <c r="Q767" s="456"/>
      <c r="R767" s="456"/>
      <c r="S767" s="456"/>
      <c r="T767" s="456"/>
      <c r="U767" s="456"/>
      <c r="V767" s="456"/>
      <c r="W767" s="456"/>
      <c r="X767" s="456"/>
      <c r="Y767" s="456"/>
      <c r="Z767" s="456"/>
    </row>
    <row r="768" ht="12.75" customHeight="1">
      <c r="A768" s="456"/>
      <c r="B768" s="456"/>
      <c r="C768" s="456"/>
      <c r="D768" s="456"/>
      <c r="E768" s="456"/>
      <c r="F768" s="456"/>
      <c r="G768" s="12"/>
      <c r="H768" s="456"/>
      <c r="I768" s="456"/>
      <c r="J768" s="456"/>
      <c r="K768" s="456"/>
      <c r="L768" s="456"/>
      <c r="M768" s="456"/>
      <c r="N768" s="456"/>
      <c r="O768" s="456"/>
      <c r="P768" s="456"/>
      <c r="Q768" s="456"/>
      <c r="R768" s="456"/>
      <c r="S768" s="456"/>
      <c r="T768" s="456"/>
      <c r="U768" s="456"/>
      <c r="V768" s="456"/>
      <c r="W768" s="456"/>
      <c r="X768" s="456"/>
      <c r="Y768" s="456"/>
      <c r="Z768" s="456"/>
    </row>
    <row r="769" ht="12.75" customHeight="1">
      <c r="A769" s="456"/>
      <c r="B769" s="456"/>
      <c r="C769" s="456"/>
      <c r="D769" s="456"/>
      <c r="E769" s="456"/>
      <c r="F769" s="456"/>
      <c r="G769" s="12"/>
      <c r="H769" s="456"/>
      <c r="I769" s="456"/>
      <c r="J769" s="456"/>
      <c r="K769" s="456"/>
      <c r="L769" s="456"/>
      <c r="M769" s="456"/>
      <c r="N769" s="456"/>
      <c r="O769" s="456"/>
      <c r="P769" s="456"/>
      <c r="Q769" s="456"/>
      <c r="R769" s="456"/>
      <c r="S769" s="456"/>
      <c r="T769" s="456"/>
      <c r="U769" s="456"/>
      <c r="V769" s="456"/>
      <c r="W769" s="456"/>
      <c r="X769" s="456"/>
      <c r="Y769" s="456"/>
      <c r="Z769" s="456"/>
    </row>
    <row r="770" ht="12.75" customHeight="1">
      <c r="A770" s="456"/>
      <c r="B770" s="456"/>
      <c r="C770" s="456"/>
      <c r="D770" s="456"/>
      <c r="E770" s="456"/>
      <c r="F770" s="456"/>
      <c r="G770" s="12"/>
      <c r="H770" s="456"/>
      <c r="I770" s="456"/>
      <c r="J770" s="456"/>
      <c r="K770" s="456"/>
      <c r="L770" s="456"/>
      <c r="M770" s="456"/>
      <c r="N770" s="456"/>
      <c r="O770" s="456"/>
      <c r="P770" s="456"/>
      <c r="Q770" s="456"/>
      <c r="R770" s="456"/>
      <c r="S770" s="456"/>
      <c r="T770" s="456"/>
      <c r="U770" s="456"/>
      <c r="V770" s="456"/>
      <c r="W770" s="456"/>
      <c r="X770" s="456"/>
      <c r="Y770" s="456"/>
      <c r="Z770" s="456"/>
    </row>
    <row r="771" ht="12.75" customHeight="1">
      <c r="A771" s="456"/>
      <c r="B771" s="456"/>
      <c r="C771" s="456"/>
      <c r="D771" s="456"/>
      <c r="E771" s="456"/>
      <c r="F771" s="456"/>
      <c r="G771" s="12"/>
      <c r="H771" s="456"/>
      <c r="I771" s="456"/>
      <c r="J771" s="456"/>
      <c r="K771" s="456"/>
      <c r="L771" s="456"/>
      <c r="M771" s="456"/>
      <c r="N771" s="456"/>
      <c r="O771" s="456"/>
      <c r="P771" s="456"/>
      <c r="Q771" s="456"/>
      <c r="R771" s="456"/>
      <c r="S771" s="456"/>
      <c r="T771" s="456"/>
      <c r="U771" s="456"/>
      <c r="V771" s="456"/>
      <c r="W771" s="456"/>
      <c r="X771" s="456"/>
      <c r="Y771" s="456"/>
      <c r="Z771" s="456"/>
    </row>
    <row r="772" ht="12.75" customHeight="1">
      <c r="A772" s="456"/>
      <c r="B772" s="456"/>
      <c r="C772" s="456"/>
      <c r="D772" s="456"/>
      <c r="E772" s="456"/>
      <c r="F772" s="456"/>
      <c r="G772" s="12"/>
      <c r="H772" s="456"/>
      <c r="I772" s="456"/>
      <c r="J772" s="456"/>
      <c r="K772" s="456"/>
      <c r="L772" s="456"/>
      <c r="M772" s="456"/>
      <c r="N772" s="456"/>
      <c r="O772" s="456"/>
      <c r="P772" s="456"/>
      <c r="Q772" s="456"/>
      <c r="R772" s="456"/>
      <c r="S772" s="456"/>
      <c r="T772" s="456"/>
      <c r="U772" s="456"/>
      <c r="V772" s="456"/>
      <c r="W772" s="456"/>
      <c r="X772" s="456"/>
      <c r="Y772" s="456"/>
      <c r="Z772" s="456"/>
    </row>
    <row r="773" ht="12.75" customHeight="1">
      <c r="A773" s="456"/>
      <c r="B773" s="456"/>
      <c r="C773" s="456"/>
      <c r="D773" s="456"/>
      <c r="E773" s="456"/>
      <c r="F773" s="456"/>
      <c r="G773" s="12"/>
      <c r="H773" s="456"/>
      <c r="I773" s="456"/>
      <c r="J773" s="456"/>
      <c r="K773" s="456"/>
      <c r="L773" s="456"/>
      <c r="M773" s="456"/>
      <c r="N773" s="456"/>
      <c r="O773" s="456"/>
      <c r="P773" s="456"/>
      <c r="Q773" s="456"/>
      <c r="R773" s="456"/>
      <c r="S773" s="456"/>
      <c r="T773" s="456"/>
      <c r="U773" s="456"/>
      <c r="V773" s="456"/>
      <c r="W773" s="456"/>
      <c r="X773" s="456"/>
      <c r="Y773" s="456"/>
      <c r="Z773" s="456"/>
    </row>
    <row r="774" ht="12.75" customHeight="1">
      <c r="A774" s="456"/>
      <c r="B774" s="456"/>
      <c r="C774" s="456"/>
      <c r="D774" s="456"/>
      <c r="E774" s="456"/>
      <c r="F774" s="456"/>
      <c r="G774" s="12"/>
      <c r="H774" s="456"/>
      <c r="I774" s="456"/>
      <c r="J774" s="456"/>
      <c r="K774" s="456"/>
      <c r="L774" s="456"/>
      <c r="M774" s="456"/>
      <c r="N774" s="456"/>
      <c r="O774" s="456"/>
      <c r="P774" s="456"/>
      <c r="Q774" s="456"/>
      <c r="R774" s="456"/>
      <c r="S774" s="456"/>
      <c r="T774" s="456"/>
      <c r="U774" s="456"/>
      <c r="V774" s="456"/>
      <c r="W774" s="456"/>
      <c r="X774" s="456"/>
      <c r="Y774" s="456"/>
      <c r="Z774" s="456"/>
    </row>
    <row r="775" ht="12.75" customHeight="1">
      <c r="A775" s="456"/>
      <c r="B775" s="456"/>
      <c r="C775" s="456"/>
      <c r="D775" s="456"/>
      <c r="E775" s="456"/>
      <c r="F775" s="456"/>
      <c r="G775" s="12"/>
      <c r="H775" s="456"/>
      <c r="I775" s="456"/>
      <c r="J775" s="456"/>
      <c r="K775" s="456"/>
      <c r="L775" s="456"/>
      <c r="M775" s="456"/>
      <c r="N775" s="456"/>
      <c r="O775" s="456"/>
      <c r="P775" s="456"/>
      <c r="Q775" s="456"/>
      <c r="R775" s="456"/>
      <c r="S775" s="456"/>
      <c r="T775" s="456"/>
      <c r="U775" s="456"/>
      <c r="V775" s="456"/>
      <c r="W775" s="456"/>
      <c r="X775" s="456"/>
      <c r="Y775" s="456"/>
      <c r="Z775" s="456"/>
    </row>
    <row r="776" ht="12.75" customHeight="1">
      <c r="A776" s="456"/>
      <c r="B776" s="456"/>
      <c r="C776" s="456"/>
      <c r="D776" s="456"/>
      <c r="E776" s="456"/>
      <c r="F776" s="456"/>
      <c r="G776" s="12"/>
      <c r="H776" s="456"/>
      <c r="I776" s="456"/>
      <c r="J776" s="456"/>
      <c r="K776" s="456"/>
      <c r="L776" s="456"/>
      <c r="M776" s="456"/>
      <c r="N776" s="456"/>
      <c r="O776" s="456"/>
      <c r="P776" s="456"/>
      <c r="Q776" s="456"/>
      <c r="R776" s="456"/>
      <c r="S776" s="456"/>
      <c r="T776" s="456"/>
      <c r="U776" s="456"/>
      <c r="V776" s="456"/>
      <c r="W776" s="456"/>
      <c r="X776" s="456"/>
      <c r="Y776" s="456"/>
      <c r="Z776" s="456"/>
    </row>
    <row r="777" ht="12.75" customHeight="1">
      <c r="A777" s="456"/>
      <c r="B777" s="456"/>
      <c r="C777" s="456"/>
      <c r="D777" s="456"/>
      <c r="E777" s="456"/>
      <c r="F777" s="456"/>
      <c r="G777" s="12"/>
      <c r="H777" s="456"/>
      <c r="I777" s="456"/>
      <c r="J777" s="456"/>
      <c r="K777" s="456"/>
      <c r="L777" s="456"/>
      <c r="M777" s="456"/>
      <c r="N777" s="456"/>
      <c r="O777" s="456"/>
      <c r="P777" s="456"/>
      <c r="Q777" s="456"/>
      <c r="R777" s="456"/>
      <c r="S777" s="456"/>
      <c r="T777" s="456"/>
      <c r="U777" s="456"/>
      <c r="V777" s="456"/>
      <c r="W777" s="456"/>
      <c r="X777" s="456"/>
      <c r="Y777" s="456"/>
      <c r="Z777" s="456"/>
    </row>
    <row r="778" ht="12.75" customHeight="1">
      <c r="A778" s="456"/>
      <c r="B778" s="456"/>
      <c r="C778" s="456"/>
      <c r="D778" s="456"/>
      <c r="E778" s="456"/>
      <c r="F778" s="456"/>
      <c r="G778" s="12"/>
      <c r="H778" s="456"/>
      <c r="I778" s="456"/>
      <c r="J778" s="456"/>
      <c r="K778" s="456"/>
      <c r="L778" s="456"/>
      <c r="M778" s="456"/>
      <c r="N778" s="456"/>
      <c r="O778" s="456"/>
      <c r="P778" s="456"/>
      <c r="Q778" s="456"/>
      <c r="R778" s="456"/>
      <c r="S778" s="456"/>
      <c r="T778" s="456"/>
      <c r="U778" s="456"/>
      <c r="V778" s="456"/>
      <c r="W778" s="456"/>
      <c r="X778" s="456"/>
      <c r="Y778" s="456"/>
      <c r="Z778" s="456"/>
    </row>
    <row r="779" ht="12.75" customHeight="1">
      <c r="A779" s="456"/>
      <c r="B779" s="456"/>
      <c r="C779" s="456"/>
      <c r="D779" s="456"/>
      <c r="E779" s="456"/>
      <c r="F779" s="456"/>
      <c r="G779" s="12"/>
      <c r="H779" s="456"/>
      <c r="I779" s="456"/>
      <c r="J779" s="456"/>
      <c r="K779" s="456"/>
      <c r="L779" s="456"/>
      <c r="M779" s="456"/>
      <c r="N779" s="456"/>
      <c r="O779" s="456"/>
      <c r="P779" s="456"/>
      <c r="Q779" s="456"/>
      <c r="R779" s="456"/>
      <c r="S779" s="456"/>
      <c r="T779" s="456"/>
      <c r="U779" s="456"/>
      <c r="V779" s="456"/>
      <c r="W779" s="456"/>
      <c r="X779" s="456"/>
      <c r="Y779" s="456"/>
      <c r="Z779" s="456"/>
    </row>
    <row r="780" ht="12.75" customHeight="1">
      <c r="A780" s="456"/>
      <c r="B780" s="456"/>
      <c r="C780" s="456"/>
      <c r="D780" s="456"/>
      <c r="E780" s="456"/>
      <c r="F780" s="456"/>
      <c r="G780" s="12"/>
      <c r="H780" s="456"/>
      <c r="I780" s="456"/>
      <c r="J780" s="456"/>
      <c r="K780" s="456"/>
      <c r="L780" s="456"/>
      <c r="M780" s="456"/>
      <c r="N780" s="456"/>
      <c r="O780" s="456"/>
      <c r="P780" s="456"/>
      <c r="Q780" s="456"/>
      <c r="R780" s="456"/>
      <c r="S780" s="456"/>
      <c r="T780" s="456"/>
      <c r="U780" s="456"/>
      <c r="V780" s="456"/>
      <c r="W780" s="456"/>
      <c r="X780" s="456"/>
      <c r="Y780" s="456"/>
      <c r="Z780" s="456"/>
    </row>
    <row r="781" ht="12.75" customHeight="1">
      <c r="A781" s="456"/>
      <c r="B781" s="456"/>
      <c r="C781" s="456"/>
      <c r="D781" s="456"/>
      <c r="E781" s="456"/>
      <c r="F781" s="456"/>
      <c r="G781" s="12"/>
      <c r="H781" s="456"/>
      <c r="I781" s="456"/>
      <c r="J781" s="456"/>
      <c r="K781" s="456"/>
      <c r="L781" s="456"/>
      <c r="M781" s="456"/>
      <c r="N781" s="456"/>
      <c r="O781" s="456"/>
      <c r="P781" s="456"/>
      <c r="Q781" s="456"/>
      <c r="R781" s="456"/>
      <c r="S781" s="456"/>
      <c r="T781" s="456"/>
      <c r="U781" s="456"/>
      <c r="V781" s="456"/>
      <c r="W781" s="456"/>
      <c r="X781" s="456"/>
      <c r="Y781" s="456"/>
      <c r="Z781" s="456"/>
    </row>
    <row r="782" ht="12.75" customHeight="1">
      <c r="A782" s="456"/>
      <c r="B782" s="456"/>
      <c r="C782" s="456"/>
      <c r="D782" s="456"/>
      <c r="E782" s="456"/>
      <c r="F782" s="456"/>
      <c r="G782" s="12"/>
      <c r="H782" s="456"/>
      <c r="I782" s="456"/>
      <c r="J782" s="456"/>
      <c r="K782" s="456"/>
      <c r="L782" s="456"/>
      <c r="M782" s="456"/>
      <c r="N782" s="456"/>
      <c r="O782" s="456"/>
      <c r="P782" s="456"/>
      <c r="Q782" s="456"/>
      <c r="R782" s="456"/>
      <c r="S782" s="456"/>
      <c r="T782" s="456"/>
      <c r="U782" s="456"/>
      <c r="V782" s="456"/>
      <c r="W782" s="456"/>
      <c r="X782" s="456"/>
      <c r="Y782" s="456"/>
      <c r="Z782" s="456"/>
    </row>
    <row r="783" ht="12.75" customHeight="1">
      <c r="A783" s="456"/>
      <c r="B783" s="456"/>
      <c r="C783" s="456"/>
      <c r="D783" s="456"/>
      <c r="E783" s="456"/>
      <c r="F783" s="456"/>
      <c r="G783" s="12"/>
      <c r="H783" s="456"/>
      <c r="I783" s="456"/>
      <c r="J783" s="456"/>
      <c r="K783" s="456"/>
      <c r="L783" s="456"/>
      <c r="M783" s="456"/>
      <c r="N783" s="456"/>
      <c r="O783" s="456"/>
      <c r="P783" s="456"/>
      <c r="Q783" s="456"/>
      <c r="R783" s="456"/>
      <c r="S783" s="456"/>
      <c r="T783" s="456"/>
      <c r="U783" s="456"/>
      <c r="V783" s="456"/>
      <c r="W783" s="456"/>
      <c r="X783" s="456"/>
      <c r="Y783" s="456"/>
      <c r="Z783" s="456"/>
    </row>
    <row r="784" ht="12.75" customHeight="1">
      <c r="A784" s="456"/>
      <c r="B784" s="456"/>
      <c r="C784" s="456"/>
      <c r="D784" s="456"/>
      <c r="E784" s="456"/>
      <c r="F784" s="456"/>
      <c r="G784" s="12"/>
      <c r="H784" s="456"/>
      <c r="I784" s="456"/>
      <c r="J784" s="456"/>
      <c r="K784" s="456"/>
      <c r="L784" s="456"/>
      <c r="M784" s="456"/>
      <c r="N784" s="456"/>
      <c r="O784" s="456"/>
      <c r="P784" s="456"/>
      <c r="Q784" s="456"/>
      <c r="R784" s="456"/>
      <c r="S784" s="456"/>
      <c r="T784" s="456"/>
      <c r="U784" s="456"/>
      <c r="V784" s="456"/>
      <c r="W784" s="456"/>
      <c r="X784" s="456"/>
      <c r="Y784" s="456"/>
      <c r="Z784" s="456"/>
    </row>
    <row r="785" ht="12.75" customHeight="1">
      <c r="A785" s="456"/>
      <c r="B785" s="456"/>
      <c r="C785" s="456"/>
      <c r="D785" s="456"/>
      <c r="E785" s="456"/>
      <c r="F785" s="456"/>
      <c r="G785" s="12"/>
      <c r="H785" s="456"/>
      <c r="I785" s="456"/>
      <c r="J785" s="456"/>
      <c r="K785" s="456"/>
      <c r="L785" s="456"/>
      <c r="M785" s="456"/>
      <c r="N785" s="456"/>
      <c r="O785" s="456"/>
      <c r="P785" s="456"/>
      <c r="Q785" s="456"/>
      <c r="R785" s="456"/>
      <c r="S785" s="456"/>
      <c r="T785" s="456"/>
      <c r="U785" s="456"/>
      <c r="V785" s="456"/>
      <c r="W785" s="456"/>
      <c r="X785" s="456"/>
      <c r="Y785" s="456"/>
      <c r="Z785" s="456"/>
    </row>
    <row r="786" ht="12.75" customHeight="1">
      <c r="A786" s="456"/>
      <c r="B786" s="456"/>
      <c r="C786" s="456"/>
      <c r="D786" s="456"/>
      <c r="E786" s="456"/>
      <c r="F786" s="456"/>
      <c r="G786" s="12"/>
      <c r="H786" s="456"/>
      <c r="I786" s="456"/>
      <c r="J786" s="456"/>
      <c r="K786" s="456"/>
      <c r="L786" s="456"/>
      <c r="M786" s="456"/>
      <c r="N786" s="456"/>
      <c r="O786" s="456"/>
      <c r="P786" s="456"/>
      <c r="Q786" s="456"/>
      <c r="R786" s="456"/>
      <c r="S786" s="456"/>
      <c r="T786" s="456"/>
      <c r="U786" s="456"/>
      <c r="V786" s="456"/>
      <c r="W786" s="456"/>
      <c r="X786" s="456"/>
      <c r="Y786" s="456"/>
      <c r="Z786" s="456"/>
    </row>
    <row r="787" ht="12.75" customHeight="1">
      <c r="A787" s="456"/>
      <c r="B787" s="456"/>
      <c r="C787" s="456"/>
      <c r="D787" s="456"/>
      <c r="E787" s="456"/>
      <c r="F787" s="456"/>
      <c r="G787" s="12"/>
      <c r="H787" s="456"/>
      <c r="I787" s="456"/>
      <c r="J787" s="456"/>
      <c r="K787" s="456"/>
      <c r="L787" s="456"/>
      <c r="M787" s="456"/>
      <c r="N787" s="456"/>
      <c r="O787" s="456"/>
      <c r="P787" s="456"/>
      <c r="Q787" s="456"/>
      <c r="R787" s="456"/>
      <c r="S787" s="456"/>
      <c r="T787" s="456"/>
      <c r="U787" s="456"/>
      <c r="V787" s="456"/>
      <c r="W787" s="456"/>
      <c r="X787" s="456"/>
      <c r="Y787" s="456"/>
      <c r="Z787" s="456"/>
    </row>
    <row r="788" ht="12.75" customHeight="1">
      <c r="A788" s="456"/>
      <c r="B788" s="456"/>
      <c r="C788" s="456"/>
      <c r="D788" s="456"/>
      <c r="E788" s="456"/>
      <c r="F788" s="456"/>
      <c r="G788" s="12"/>
      <c r="H788" s="456"/>
      <c r="I788" s="456"/>
      <c r="J788" s="456"/>
      <c r="K788" s="456"/>
      <c r="L788" s="456"/>
      <c r="M788" s="456"/>
      <c r="N788" s="456"/>
      <c r="O788" s="456"/>
      <c r="P788" s="456"/>
      <c r="Q788" s="456"/>
      <c r="R788" s="456"/>
      <c r="S788" s="456"/>
      <c r="T788" s="456"/>
      <c r="U788" s="456"/>
      <c r="V788" s="456"/>
      <c r="W788" s="456"/>
      <c r="X788" s="456"/>
      <c r="Y788" s="456"/>
      <c r="Z788" s="456"/>
    </row>
    <row r="789" ht="12.75" customHeight="1">
      <c r="A789" s="456"/>
      <c r="B789" s="456"/>
      <c r="C789" s="456"/>
      <c r="D789" s="456"/>
      <c r="E789" s="456"/>
      <c r="F789" s="456"/>
      <c r="G789" s="12"/>
      <c r="H789" s="456"/>
      <c r="I789" s="456"/>
      <c r="J789" s="456"/>
      <c r="K789" s="456"/>
      <c r="L789" s="456"/>
      <c r="M789" s="456"/>
      <c r="N789" s="456"/>
      <c r="O789" s="456"/>
      <c r="P789" s="456"/>
      <c r="Q789" s="456"/>
      <c r="R789" s="456"/>
      <c r="S789" s="456"/>
      <c r="T789" s="456"/>
      <c r="U789" s="456"/>
      <c r="V789" s="456"/>
      <c r="W789" s="456"/>
      <c r="X789" s="456"/>
      <c r="Y789" s="456"/>
      <c r="Z789" s="456"/>
    </row>
    <row r="790" ht="12.75" customHeight="1">
      <c r="A790" s="456"/>
      <c r="B790" s="456"/>
      <c r="C790" s="456"/>
      <c r="D790" s="456"/>
      <c r="E790" s="456"/>
      <c r="F790" s="456"/>
      <c r="G790" s="12"/>
      <c r="H790" s="456"/>
      <c r="I790" s="456"/>
      <c r="J790" s="456"/>
      <c r="K790" s="456"/>
      <c r="L790" s="456"/>
      <c r="M790" s="456"/>
      <c r="N790" s="456"/>
      <c r="O790" s="456"/>
      <c r="P790" s="456"/>
      <c r="Q790" s="456"/>
      <c r="R790" s="456"/>
      <c r="S790" s="456"/>
      <c r="T790" s="456"/>
      <c r="U790" s="456"/>
      <c r="V790" s="456"/>
      <c r="W790" s="456"/>
      <c r="X790" s="456"/>
      <c r="Y790" s="456"/>
      <c r="Z790" s="456"/>
    </row>
    <row r="791" ht="12.75" customHeight="1">
      <c r="A791" s="456"/>
      <c r="B791" s="456"/>
      <c r="C791" s="456"/>
      <c r="D791" s="456"/>
      <c r="E791" s="456"/>
      <c r="F791" s="456"/>
      <c r="G791" s="12"/>
      <c r="H791" s="456"/>
      <c r="I791" s="456"/>
      <c r="J791" s="456"/>
      <c r="K791" s="456"/>
      <c r="L791" s="456"/>
      <c r="M791" s="456"/>
      <c r="N791" s="456"/>
      <c r="O791" s="456"/>
      <c r="P791" s="456"/>
      <c r="Q791" s="456"/>
      <c r="R791" s="456"/>
      <c r="S791" s="456"/>
      <c r="T791" s="456"/>
      <c r="U791" s="456"/>
      <c r="V791" s="456"/>
      <c r="W791" s="456"/>
      <c r="X791" s="456"/>
      <c r="Y791" s="456"/>
      <c r="Z791" s="456"/>
    </row>
    <row r="792" ht="12.75" customHeight="1">
      <c r="A792" s="456"/>
      <c r="B792" s="456"/>
      <c r="C792" s="456"/>
      <c r="D792" s="456"/>
      <c r="E792" s="456"/>
      <c r="F792" s="456"/>
      <c r="G792" s="12"/>
      <c r="H792" s="456"/>
      <c r="I792" s="456"/>
      <c r="J792" s="456"/>
      <c r="K792" s="456"/>
      <c r="L792" s="456"/>
      <c r="M792" s="456"/>
      <c r="N792" s="456"/>
      <c r="O792" s="456"/>
      <c r="P792" s="456"/>
      <c r="Q792" s="456"/>
      <c r="R792" s="456"/>
      <c r="S792" s="456"/>
      <c r="T792" s="456"/>
      <c r="U792" s="456"/>
      <c r="V792" s="456"/>
      <c r="W792" s="456"/>
      <c r="X792" s="456"/>
      <c r="Y792" s="456"/>
      <c r="Z792" s="456"/>
    </row>
    <row r="793" ht="12.75" customHeight="1">
      <c r="A793" s="456"/>
      <c r="B793" s="456"/>
      <c r="C793" s="456"/>
      <c r="D793" s="456"/>
      <c r="E793" s="456"/>
      <c r="F793" s="456"/>
      <c r="G793" s="12"/>
      <c r="H793" s="456"/>
      <c r="I793" s="456"/>
      <c r="J793" s="456"/>
      <c r="K793" s="456"/>
      <c r="L793" s="456"/>
      <c r="M793" s="456"/>
      <c r="N793" s="456"/>
      <c r="O793" s="456"/>
      <c r="P793" s="456"/>
      <c r="Q793" s="456"/>
      <c r="R793" s="456"/>
      <c r="S793" s="456"/>
      <c r="T793" s="456"/>
      <c r="U793" s="456"/>
      <c r="V793" s="456"/>
      <c r="W793" s="456"/>
      <c r="X793" s="456"/>
      <c r="Y793" s="456"/>
      <c r="Z793" s="456"/>
    </row>
    <row r="794" ht="12.75" customHeight="1">
      <c r="A794" s="456"/>
      <c r="B794" s="456"/>
      <c r="C794" s="456"/>
      <c r="D794" s="456"/>
      <c r="E794" s="456"/>
      <c r="F794" s="456"/>
      <c r="G794" s="12"/>
      <c r="H794" s="456"/>
      <c r="I794" s="456"/>
      <c r="J794" s="456"/>
      <c r="K794" s="456"/>
      <c r="L794" s="456"/>
      <c r="M794" s="456"/>
      <c r="N794" s="456"/>
      <c r="O794" s="456"/>
      <c r="P794" s="456"/>
      <c r="Q794" s="456"/>
      <c r="R794" s="456"/>
      <c r="S794" s="456"/>
      <c r="T794" s="456"/>
      <c r="U794" s="456"/>
      <c r="V794" s="456"/>
      <c r="W794" s="456"/>
      <c r="X794" s="456"/>
      <c r="Y794" s="456"/>
      <c r="Z794" s="456"/>
    </row>
    <row r="795" ht="12.75" customHeight="1">
      <c r="A795" s="456"/>
      <c r="B795" s="456"/>
      <c r="C795" s="456"/>
      <c r="D795" s="456"/>
      <c r="E795" s="456"/>
      <c r="F795" s="456"/>
      <c r="G795" s="12"/>
      <c r="H795" s="456"/>
      <c r="I795" s="456"/>
      <c r="J795" s="456"/>
      <c r="K795" s="456"/>
      <c r="L795" s="456"/>
      <c r="M795" s="456"/>
      <c r="N795" s="456"/>
      <c r="O795" s="456"/>
      <c r="P795" s="456"/>
      <c r="Q795" s="456"/>
      <c r="R795" s="456"/>
      <c r="S795" s="456"/>
      <c r="T795" s="456"/>
      <c r="U795" s="456"/>
      <c r="V795" s="456"/>
      <c r="W795" s="456"/>
      <c r="X795" s="456"/>
      <c r="Y795" s="456"/>
      <c r="Z795" s="456"/>
    </row>
    <row r="796" ht="12.75" customHeight="1">
      <c r="A796" s="456"/>
      <c r="B796" s="456"/>
      <c r="C796" s="456"/>
      <c r="D796" s="456"/>
      <c r="E796" s="456"/>
      <c r="F796" s="456"/>
      <c r="G796" s="12"/>
      <c r="H796" s="456"/>
      <c r="I796" s="456"/>
      <c r="J796" s="456"/>
      <c r="K796" s="456"/>
      <c r="L796" s="456"/>
      <c r="M796" s="456"/>
      <c r="N796" s="456"/>
      <c r="O796" s="456"/>
      <c r="P796" s="456"/>
      <c r="Q796" s="456"/>
      <c r="R796" s="456"/>
      <c r="S796" s="456"/>
      <c r="T796" s="456"/>
      <c r="U796" s="456"/>
      <c r="V796" s="456"/>
      <c r="W796" s="456"/>
      <c r="X796" s="456"/>
      <c r="Y796" s="456"/>
      <c r="Z796" s="456"/>
    </row>
    <row r="797" ht="12.75" customHeight="1">
      <c r="A797" s="456"/>
      <c r="B797" s="456"/>
      <c r="C797" s="456"/>
      <c r="D797" s="456"/>
      <c r="E797" s="456"/>
      <c r="F797" s="456"/>
      <c r="G797" s="12"/>
      <c r="H797" s="456"/>
      <c r="I797" s="456"/>
      <c r="J797" s="456"/>
      <c r="K797" s="456"/>
      <c r="L797" s="456"/>
      <c r="M797" s="456"/>
      <c r="N797" s="456"/>
      <c r="O797" s="456"/>
      <c r="P797" s="456"/>
      <c r="Q797" s="456"/>
      <c r="R797" s="456"/>
      <c r="S797" s="456"/>
      <c r="T797" s="456"/>
      <c r="U797" s="456"/>
      <c r="V797" s="456"/>
      <c r="W797" s="456"/>
      <c r="X797" s="456"/>
      <c r="Y797" s="456"/>
      <c r="Z797" s="456"/>
    </row>
    <row r="798" ht="12.75" customHeight="1">
      <c r="A798" s="456"/>
      <c r="B798" s="456"/>
      <c r="C798" s="456"/>
      <c r="D798" s="456"/>
      <c r="E798" s="456"/>
      <c r="F798" s="456"/>
      <c r="G798" s="12"/>
      <c r="H798" s="456"/>
      <c r="I798" s="456"/>
      <c r="J798" s="456"/>
      <c r="K798" s="456"/>
      <c r="L798" s="456"/>
      <c r="M798" s="456"/>
      <c r="N798" s="456"/>
      <c r="O798" s="456"/>
      <c r="P798" s="456"/>
      <c r="Q798" s="456"/>
      <c r="R798" s="456"/>
      <c r="S798" s="456"/>
      <c r="T798" s="456"/>
      <c r="U798" s="456"/>
      <c r="V798" s="456"/>
      <c r="W798" s="456"/>
      <c r="X798" s="456"/>
      <c r="Y798" s="456"/>
      <c r="Z798" s="456"/>
    </row>
    <row r="799" ht="12.75" customHeight="1">
      <c r="A799" s="456"/>
      <c r="B799" s="456"/>
      <c r="C799" s="456"/>
      <c r="D799" s="456"/>
      <c r="E799" s="456"/>
      <c r="F799" s="456"/>
      <c r="G799" s="12"/>
      <c r="H799" s="456"/>
      <c r="I799" s="456"/>
      <c r="J799" s="456"/>
      <c r="K799" s="456"/>
      <c r="L799" s="456"/>
      <c r="M799" s="456"/>
      <c r="N799" s="456"/>
      <c r="O799" s="456"/>
      <c r="P799" s="456"/>
      <c r="Q799" s="456"/>
      <c r="R799" s="456"/>
      <c r="S799" s="456"/>
      <c r="T799" s="456"/>
      <c r="U799" s="456"/>
      <c r="V799" s="456"/>
      <c r="W799" s="456"/>
      <c r="X799" s="456"/>
      <c r="Y799" s="456"/>
      <c r="Z799" s="456"/>
    </row>
    <row r="800" ht="12.75" customHeight="1">
      <c r="A800" s="456"/>
      <c r="B800" s="456"/>
      <c r="C800" s="456"/>
      <c r="D800" s="456"/>
      <c r="E800" s="456"/>
      <c r="F800" s="456"/>
      <c r="G800" s="12"/>
      <c r="H800" s="456"/>
      <c r="I800" s="456"/>
      <c r="J800" s="456"/>
      <c r="K800" s="456"/>
      <c r="L800" s="456"/>
      <c r="M800" s="456"/>
      <c r="N800" s="456"/>
      <c r="O800" s="456"/>
      <c r="P800" s="456"/>
      <c r="Q800" s="456"/>
      <c r="R800" s="456"/>
      <c r="S800" s="456"/>
      <c r="T800" s="456"/>
      <c r="U800" s="456"/>
      <c r="V800" s="456"/>
      <c r="W800" s="456"/>
      <c r="X800" s="456"/>
      <c r="Y800" s="456"/>
      <c r="Z800" s="456"/>
    </row>
    <row r="801" ht="12.75" customHeight="1">
      <c r="A801" s="456"/>
      <c r="B801" s="456"/>
      <c r="C801" s="456"/>
      <c r="D801" s="456"/>
      <c r="E801" s="456"/>
      <c r="F801" s="456"/>
      <c r="G801" s="12"/>
      <c r="H801" s="456"/>
      <c r="I801" s="456"/>
      <c r="J801" s="456"/>
      <c r="K801" s="456"/>
      <c r="L801" s="456"/>
      <c r="M801" s="456"/>
      <c r="N801" s="456"/>
      <c r="O801" s="456"/>
      <c r="P801" s="456"/>
      <c r="Q801" s="456"/>
      <c r="R801" s="456"/>
      <c r="S801" s="456"/>
      <c r="T801" s="456"/>
      <c r="U801" s="456"/>
      <c r="V801" s="456"/>
      <c r="W801" s="456"/>
      <c r="X801" s="456"/>
      <c r="Y801" s="456"/>
      <c r="Z801" s="456"/>
    </row>
    <row r="802" ht="12.75" customHeight="1">
      <c r="A802" s="456"/>
      <c r="B802" s="456"/>
      <c r="C802" s="456"/>
      <c r="D802" s="456"/>
      <c r="E802" s="456"/>
      <c r="F802" s="456"/>
      <c r="G802" s="12"/>
      <c r="H802" s="456"/>
      <c r="I802" s="456"/>
      <c r="J802" s="456"/>
      <c r="K802" s="456"/>
      <c r="L802" s="456"/>
      <c r="M802" s="456"/>
      <c r="N802" s="456"/>
      <c r="O802" s="456"/>
      <c r="P802" s="456"/>
      <c r="Q802" s="456"/>
      <c r="R802" s="456"/>
      <c r="S802" s="456"/>
      <c r="T802" s="456"/>
      <c r="U802" s="456"/>
      <c r="V802" s="456"/>
      <c r="W802" s="456"/>
      <c r="X802" s="456"/>
      <c r="Y802" s="456"/>
      <c r="Z802" s="456"/>
    </row>
    <row r="803" ht="12.75" customHeight="1">
      <c r="A803" s="456"/>
      <c r="B803" s="456"/>
      <c r="C803" s="456"/>
      <c r="D803" s="456"/>
      <c r="E803" s="456"/>
      <c r="F803" s="456"/>
      <c r="G803" s="12"/>
      <c r="H803" s="456"/>
      <c r="I803" s="456"/>
      <c r="J803" s="456"/>
      <c r="K803" s="456"/>
      <c r="L803" s="456"/>
      <c r="M803" s="456"/>
      <c r="N803" s="456"/>
      <c r="O803" s="456"/>
      <c r="P803" s="456"/>
      <c r="Q803" s="456"/>
      <c r="R803" s="456"/>
      <c r="S803" s="456"/>
      <c r="T803" s="456"/>
      <c r="U803" s="456"/>
      <c r="V803" s="456"/>
      <c r="W803" s="456"/>
      <c r="X803" s="456"/>
      <c r="Y803" s="456"/>
      <c r="Z803" s="456"/>
    </row>
    <row r="804" ht="12.75" customHeight="1">
      <c r="A804" s="456"/>
      <c r="B804" s="456"/>
      <c r="C804" s="456"/>
      <c r="D804" s="456"/>
      <c r="E804" s="456"/>
      <c r="F804" s="456"/>
      <c r="G804" s="12"/>
      <c r="H804" s="456"/>
      <c r="I804" s="456"/>
      <c r="J804" s="456"/>
      <c r="K804" s="456"/>
      <c r="L804" s="456"/>
      <c r="M804" s="456"/>
      <c r="N804" s="456"/>
      <c r="O804" s="456"/>
      <c r="P804" s="456"/>
      <c r="Q804" s="456"/>
      <c r="R804" s="456"/>
      <c r="S804" s="456"/>
      <c r="T804" s="456"/>
      <c r="U804" s="456"/>
      <c r="V804" s="456"/>
      <c r="W804" s="456"/>
      <c r="X804" s="456"/>
      <c r="Y804" s="456"/>
      <c r="Z804" s="456"/>
    </row>
    <row r="805" ht="12.75" customHeight="1">
      <c r="A805" s="456"/>
      <c r="B805" s="456"/>
      <c r="C805" s="456"/>
      <c r="D805" s="456"/>
      <c r="E805" s="456"/>
      <c r="F805" s="456"/>
      <c r="G805" s="12"/>
      <c r="H805" s="456"/>
      <c r="I805" s="456"/>
      <c r="J805" s="456"/>
      <c r="K805" s="456"/>
      <c r="L805" s="456"/>
      <c r="M805" s="456"/>
      <c r="N805" s="456"/>
      <c r="O805" s="456"/>
      <c r="P805" s="456"/>
      <c r="Q805" s="456"/>
      <c r="R805" s="456"/>
      <c r="S805" s="456"/>
      <c r="T805" s="456"/>
      <c r="U805" s="456"/>
      <c r="V805" s="456"/>
      <c r="W805" s="456"/>
      <c r="X805" s="456"/>
      <c r="Y805" s="456"/>
      <c r="Z805" s="456"/>
    </row>
    <row r="806" ht="12.75" customHeight="1">
      <c r="A806" s="456"/>
      <c r="B806" s="456"/>
      <c r="C806" s="456"/>
      <c r="D806" s="456"/>
      <c r="E806" s="456"/>
      <c r="F806" s="456"/>
      <c r="G806" s="12"/>
      <c r="H806" s="456"/>
      <c r="I806" s="456"/>
      <c r="J806" s="456"/>
      <c r="K806" s="456"/>
      <c r="L806" s="456"/>
      <c r="M806" s="456"/>
      <c r="N806" s="456"/>
      <c r="O806" s="456"/>
      <c r="P806" s="456"/>
      <c r="Q806" s="456"/>
      <c r="R806" s="456"/>
      <c r="S806" s="456"/>
      <c r="T806" s="456"/>
      <c r="U806" s="456"/>
      <c r="V806" s="456"/>
      <c r="W806" s="456"/>
      <c r="X806" s="456"/>
      <c r="Y806" s="456"/>
      <c r="Z806" s="456"/>
    </row>
    <row r="807" ht="12.75" customHeight="1">
      <c r="A807" s="456"/>
      <c r="B807" s="456"/>
      <c r="C807" s="456"/>
      <c r="D807" s="456"/>
      <c r="E807" s="456"/>
      <c r="F807" s="456"/>
      <c r="G807" s="12"/>
      <c r="H807" s="456"/>
      <c r="I807" s="456"/>
      <c r="J807" s="456"/>
      <c r="K807" s="456"/>
      <c r="L807" s="456"/>
      <c r="M807" s="456"/>
      <c r="N807" s="456"/>
      <c r="O807" s="456"/>
      <c r="P807" s="456"/>
      <c r="Q807" s="456"/>
      <c r="R807" s="456"/>
      <c r="S807" s="456"/>
      <c r="T807" s="456"/>
      <c r="U807" s="456"/>
      <c r="V807" s="456"/>
      <c r="W807" s="456"/>
      <c r="X807" s="456"/>
      <c r="Y807" s="456"/>
      <c r="Z807" s="456"/>
    </row>
    <row r="808" ht="12.75" customHeight="1">
      <c r="A808" s="456"/>
      <c r="B808" s="456"/>
      <c r="C808" s="456"/>
      <c r="D808" s="456"/>
      <c r="E808" s="456"/>
      <c r="F808" s="456"/>
      <c r="G808" s="12"/>
      <c r="H808" s="456"/>
      <c r="I808" s="456"/>
      <c r="J808" s="456"/>
      <c r="K808" s="456"/>
      <c r="L808" s="456"/>
      <c r="M808" s="456"/>
      <c r="N808" s="456"/>
      <c r="O808" s="456"/>
      <c r="P808" s="456"/>
      <c r="Q808" s="456"/>
      <c r="R808" s="456"/>
      <c r="S808" s="456"/>
      <c r="T808" s="456"/>
      <c r="U808" s="456"/>
      <c r="V808" s="456"/>
      <c r="W808" s="456"/>
      <c r="X808" s="456"/>
      <c r="Y808" s="456"/>
      <c r="Z808" s="456"/>
    </row>
    <row r="809" ht="12.75" customHeight="1">
      <c r="A809" s="456"/>
      <c r="B809" s="456"/>
      <c r="C809" s="456"/>
      <c r="D809" s="456"/>
      <c r="E809" s="456"/>
      <c r="F809" s="456"/>
      <c r="G809" s="12"/>
      <c r="H809" s="456"/>
      <c r="I809" s="456"/>
      <c r="J809" s="456"/>
      <c r="K809" s="456"/>
      <c r="L809" s="456"/>
      <c r="M809" s="456"/>
      <c r="N809" s="456"/>
      <c r="O809" s="456"/>
      <c r="P809" s="456"/>
      <c r="Q809" s="456"/>
      <c r="R809" s="456"/>
      <c r="S809" s="456"/>
      <c r="T809" s="456"/>
      <c r="U809" s="456"/>
      <c r="V809" s="456"/>
      <c r="W809" s="456"/>
      <c r="X809" s="456"/>
      <c r="Y809" s="456"/>
      <c r="Z809" s="456"/>
    </row>
    <row r="810" ht="12.75" customHeight="1">
      <c r="A810" s="456"/>
      <c r="B810" s="456"/>
      <c r="C810" s="456"/>
      <c r="D810" s="456"/>
      <c r="E810" s="456"/>
      <c r="F810" s="456"/>
      <c r="G810" s="12"/>
      <c r="H810" s="456"/>
      <c r="I810" s="456"/>
      <c r="J810" s="456"/>
      <c r="K810" s="456"/>
      <c r="L810" s="456"/>
      <c r="M810" s="456"/>
      <c r="N810" s="456"/>
      <c r="O810" s="456"/>
      <c r="P810" s="456"/>
      <c r="Q810" s="456"/>
      <c r="R810" s="456"/>
      <c r="S810" s="456"/>
      <c r="T810" s="456"/>
      <c r="U810" s="456"/>
      <c r="V810" s="456"/>
      <c r="W810" s="456"/>
      <c r="X810" s="456"/>
      <c r="Y810" s="456"/>
      <c r="Z810" s="456"/>
    </row>
    <row r="811" ht="12.75" customHeight="1">
      <c r="A811" s="456"/>
      <c r="B811" s="456"/>
      <c r="C811" s="456"/>
      <c r="D811" s="456"/>
      <c r="E811" s="456"/>
      <c r="F811" s="456"/>
      <c r="G811" s="12"/>
      <c r="H811" s="456"/>
      <c r="I811" s="456"/>
      <c r="J811" s="456"/>
      <c r="K811" s="456"/>
      <c r="L811" s="456"/>
      <c r="M811" s="456"/>
      <c r="N811" s="456"/>
      <c r="O811" s="456"/>
      <c r="P811" s="456"/>
      <c r="Q811" s="456"/>
      <c r="R811" s="456"/>
      <c r="S811" s="456"/>
      <c r="T811" s="456"/>
      <c r="U811" s="456"/>
      <c r="V811" s="456"/>
      <c r="W811" s="456"/>
      <c r="X811" s="456"/>
      <c r="Y811" s="456"/>
      <c r="Z811" s="456"/>
    </row>
    <row r="812" ht="12.75" customHeight="1">
      <c r="A812" s="456"/>
      <c r="B812" s="456"/>
      <c r="C812" s="456"/>
      <c r="D812" s="456"/>
      <c r="E812" s="456"/>
      <c r="F812" s="456"/>
      <c r="G812" s="12"/>
      <c r="H812" s="456"/>
      <c r="I812" s="456"/>
      <c r="J812" s="456"/>
      <c r="K812" s="456"/>
      <c r="L812" s="456"/>
      <c r="M812" s="456"/>
      <c r="N812" s="456"/>
      <c r="O812" s="456"/>
      <c r="P812" s="456"/>
      <c r="Q812" s="456"/>
      <c r="R812" s="456"/>
      <c r="S812" s="456"/>
      <c r="T812" s="456"/>
      <c r="U812" s="456"/>
      <c r="V812" s="456"/>
      <c r="W812" s="456"/>
      <c r="X812" s="456"/>
      <c r="Y812" s="456"/>
      <c r="Z812" s="456"/>
    </row>
    <row r="813" ht="12.75" customHeight="1">
      <c r="A813" s="456"/>
      <c r="B813" s="456"/>
      <c r="C813" s="456"/>
      <c r="D813" s="456"/>
      <c r="E813" s="456"/>
      <c r="F813" s="456"/>
      <c r="G813" s="12"/>
      <c r="H813" s="456"/>
      <c r="I813" s="456"/>
      <c r="J813" s="456"/>
      <c r="K813" s="456"/>
      <c r="L813" s="456"/>
      <c r="M813" s="456"/>
      <c r="N813" s="456"/>
      <c r="O813" s="456"/>
      <c r="P813" s="456"/>
      <c r="Q813" s="456"/>
      <c r="R813" s="456"/>
      <c r="S813" s="456"/>
      <c r="T813" s="456"/>
      <c r="U813" s="456"/>
      <c r="V813" s="456"/>
      <c r="W813" s="456"/>
      <c r="X813" s="456"/>
      <c r="Y813" s="456"/>
      <c r="Z813" s="456"/>
    </row>
    <row r="814" ht="12.75" customHeight="1">
      <c r="A814" s="456"/>
      <c r="B814" s="456"/>
      <c r="C814" s="456"/>
      <c r="D814" s="456"/>
      <c r="E814" s="456"/>
      <c r="F814" s="456"/>
      <c r="G814" s="12"/>
      <c r="H814" s="456"/>
      <c r="I814" s="456"/>
      <c r="J814" s="456"/>
      <c r="K814" s="456"/>
      <c r="L814" s="456"/>
      <c r="M814" s="456"/>
      <c r="N814" s="456"/>
      <c r="O814" s="456"/>
      <c r="P814" s="456"/>
      <c r="Q814" s="456"/>
      <c r="R814" s="456"/>
      <c r="S814" s="456"/>
      <c r="T814" s="456"/>
      <c r="U814" s="456"/>
      <c r="V814" s="456"/>
      <c r="W814" s="456"/>
      <c r="X814" s="456"/>
      <c r="Y814" s="456"/>
      <c r="Z814" s="456"/>
    </row>
    <row r="815" ht="12.75" customHeight="1">
      <c r="A815" s="456"/>
      <c r="B815" s="456"/>
      <c r="C815" s="456"/>
      <c r="D815" s="456"/>
      <c r="E815" s="456"/>
      <c r="F815" s="456"/>
      <c r="G815" s="12"/>
      <c r="H815" s="456"/>
      <c r="I815" s="456"/>
      <c r="J815" s="456"/>
      <c r="K815" s="456"/>
      <c r="L815" s="456"/>
      <c r="M815" s="456"/>
      <c r="N815" s="456"/>
      <c r="O815" s="456"/>
      <c r="P815" s="456"/>
      <c r="Q815" s="456"/>
      <c r="R815" s="456"/>
      <c r="S815" s="456"/>
      <c r="T815" s="456"/>
      <c r="U815" s="456"/>
      <c r="V815" s="456"/>
      <c r="W815" s="456"/>
      <c r="X815" s="456"/>
      <c r="Y815" s="456"/>
      <c r="Z815" s="456"/>
    </row>
    <row r="816" ht="12.75" customHeight="1">
      <c r="A816" s="456"/>
      <c r="B816" s="456"/>
      <c r="C816" s="456"/>
      <c r="D816" s="456"/>
      <c r="E816" s="456"/>
      <c r="F816" s="456"/>
      <c r="G816" s="12"/>
      <c r="H816" s="456"/>
      <c r="I816" s="456"/>
      <c r="J816" s="456"/>
      <c r="K816" s="456"/>
      <c r="L816" s="456"/>
      <c r="M816" s="456"/>
      <c r="N816" s="456"/>
      <c r="O816" s="456"/>
      <c r="P816" s="456"/>
      <c r="Q816" s="456"/>
      <c r="R816" s="456"/>
      <c r="S816" s="456"/>
      <c r="T816" s="456"/>
      <c r="U816" s="456"/>
      <c r="V816" s="456"/>
      <c r="W816" s="456"/>
      <c r="X816" s="456"/>
      <c r="Y816" s="456"/>
      <c r="Z816" s="456"/>
    </row>
    <row r="817" ht="12.75" customHeight="1">
      <c r="A817" s="456"/>
      <c r="B817" s="456"/>
      <c r="C817" s="456"/>
      <c r="D817" s="456"/>
      <c r="E817" s="456"/>
      <c r="F817" s="456"/>
      <c r="G817" s="12"/>
      <c r="H817" s="456"/>
      <c r="I817" s="456"/>
      <c r="J817" s="456"/>
      <c r="K817" s="456"/>
      <c r="L817" s="456"/>
      <c r="M817" s="456"/>
      <c r="N817" s="456"/>
      <c r="O817" s="456"/>
      <c r="P817" s="456"/>
      <c r="Q817" s="456"/>
      <c r="R817" s="456"/>
      <c r="S817" s="456"/>
      <c r="T817" s="456"/>
      <c r="U817" s="456"/>
      <c r="V817" s="456"/>
      <c r="W817" s="456"/>
      <c r="X817" s="456"/>
      <c r="Y817" s="456"/>
      <c r="Z817" s="456"/>
    </row>
    <row r="818" ht="12.75" customHeight="1">
      <c r="A818" s="456"/>
      <c r="B818" s="456"/>
      <c r="C818" s="456"/>
      <c r="D818" s="456"/>
      <c r="E818" s="456"/>
      <c r="F818" s="456"/>
      <c r="G818" s="12"/>
      <c r="H818" s="456"/>
      <c r="I818" s="456"/>
      <c r="J818" s="456"/>
      <c r="K818" s="456"/>
      <c r="L818" s="456"/>
      <c r="M818" s="456"/>
      <c r="N818" s="456"/>
      <c r="O818" s="456"/>
      <c r="P818" s="456"/>
      <c r="Q818" s="456"/>
      <c r="R818" s="456"/>
      <c r="S818" s="456"/>
      <c r="T818" s="456"/>
      <c r="U818" s="456"/>
      <c r="V818" s="456"/>
      <c r="W818" s="456"/>
      <c r="X818" s="456"/>
      <c r="Y818" s="456"/>
      <c r="Z818" s="456"/>
    </row>
    <row r="819" ht="12.75" customHeight="1">
      <c r="A819" s="456"/>
      <c r="B819" s="456"/>
      <c r="C819" s="456"/>
      <c r="D819" s="456"/>
      <c r="E819" s="456"/>
      <c r="F819" s="456"/>
      <c r="G819" s="12"/>
      <c r="H819" s="456"/>
      <c r="I819" s="456"/>
      <c r="J819" s="456"/>
      <c r="K819" s="456"/>
      <c r="L819" s="456"/>
      <c r="M819" s="456"/>
      <c r="N819" s="456"/>
      <c r="O819" s="456"/>
      <c r="P819" s="456"/>
      <c r="Q819" s="456"/>
      <c r="R819" s="456"/>
      <c r="S819" s="456"/>
      <c r="T819" s="456"/>
      <c r="U819" s="456"/>
      <c r="V819" s="456"/>
      <c r="W819" s="456"/>
      <c r="X819" s="456"/>
      <c r="Y819" s="456"/>
      <c r="Z819" s="456"/>
    </row>
    <row r="820" ht="12.75" customHeight="1">
      <c r="A820" s="456"/>
      <c r="B820" s="456"/>
      <c r="C820" s="456"/>
      <c r="D820" s="456"/>
      <c r="E820" s="456"/>
      <c r="F820" s="456"/>
      <c r="G820" s="12"/>
      <c r="H820" s="456"/>
      <c r="I820" s="456"/>
      <c r="J820" s="456"/>
      <c r="K820" s="456"/>
      <c r="L820" s="456"/>
      <c r="M820" s="456"/>
      <c r="N820" s="456"/>
      <c r="O820" s="456"/>
      <c r="P820" s="456"/>
      <c r="Q820" s="456"/>
      <c r="R820" s="456"/>
      <c r="S820" s="456"/>
      <c r="T820" s="456"/>
      <c r="U820" s="456"/>
      <c r="V820" s="456"/>
      <c r="W820" s="456"/>
      <c r="X820" s="456"/>
      <c r="Y820" s="456"/>
      <c r="Z820" s="456"/>
    </row>
    <row r="821" ht="12.75" customHeight="1">
      <c r="A821" s="456"/>
      <c r="B821" s="456"/>
      <c r="C821" s="456"/>
      <c r="D821" s="456"/>
      <c r="E821" s="456"/>
      <c r="F821" s="456"/>
      <c r="G821" s="12"/>
      <c r="H821" s="456"/>
      <c r="I821" s="456"/>
      <c r="J821" s="456"/>
      <c r="K821" s="456"/>
      <c r="L821" s="456"/>
      <c r="M821" s="456"/>
      <c r="N821" s="456"/>
      <c r="O821" s="456"/>
      <c r="P821" s="456"/>
      <c r="Q821" s="456"/>
      <c r="R821" s="456"/>
      <c r="S821" s="456"/>
      <c r="T821" s="456"/>
      <c r="U821" s="456"/>
      <c r="V821" s="456"/>
      <c r="W821" s="456"/>
      <c r="X821" s="456"/>
      <c r="Y821" s="456"/>
      <c r="Z821" s="456"/>
    </row>
    <row r="822" ht="12.75" customHeight="1">
      <c r="A822" s="456"/>
      <c r="B822" s="456"/>
      <c r="C822" s="456"/>
      <c r="D822" s="456"/>
      <c r="E822" s="456"/>
      <c r="F822" s="456"/>
      <c r="G822" s="12"/>
      <c r="H822" s="456"/>
      <c r="I822" s="456"/>
      <c r="J822" s="456"/>
      <c r="K822" s="456"/>
      <c r="L822" s="456"/>
      <c r="M822" s="456"/>
      <c r="N822" s="456"/>
      <c r="O822" s="456"/>
      <c r="P822" s="456"/>
      <c r="Q822" s="456"/>
      <c r="R822" s="456"/>
      <c r="S822" s="456"/>
      <c r="T822" s="456"/>
      <c r="U822" s="456"/>
      <c r="V822" s="456"/>
      <c r="W822" s="456"/>
      <c r="X822" s="456"/>
      <c r="Y822" s="456"/>
      <c r="Z822" s="456"/>
    </row>
    <row r="823" ht="12.75" customHeight="1">
      <c r="A823" s="456"/>
      <c r="B823" s="456"/>
      <c r="C823" s="456"/>
      <c r="D823" s="456"/>
      <c r="E823" s="456"/>
      <c r="F823" s="456"/>
      <c r="G823" s="12"/>
      <c r="H823" s="456"/>
      <c r="I823" s="456"/>
      <c r="J823" s="456"/>
      <c r="K823" s="456"/>
      <c r="L823" s="456"/>
      <c r="M823" s="456"/>
      <c r="N823" s="456"/>
      <c r="O823" s="456"/>
      <c r="P823" s="456"/>
      <c r="Q823" s="456"/>
      <c r="R823" s="456"/>
      <c r="S823" s="456"/>
      <c r="T823" s="456"/>
      <c r="U823" s="456"/>
      <c r="V823" s="456"/>
      <c r="W823" s="456"/>
      <c r="X823" s="456"/>
      <c r="Y823" s="456"/>
      <c r="Z823" s="456"/>
    </row>
    <row r="824" ht="12.75" customHeight="1">
      <c r="A824" s="456"/>
      <c r="B824" s="456"/>
      <c r="C824" s="456"/>
      <c r="D824" s="456"/>
      <c r="E824" s="456"/>
      <c r="F824" s="456"/>
      <c r="G824" s="12"/>
      <c r="H824" s="456"/>
      <c r="I824" s="456"/>
      <c r="J824" s="456"/>
      <c r="K824" s="456"/>
      <c r="L824" s="456"/>
      <c r="M824" s="456"/>
      <c r="N824" s="456"/>
      <c r="O824" s="456"/>
      <c r="P824" s="456"/>
      <c r="Q824" s="456"/>
      <c r="R824" s="456"/>
      <c r="S824" s="456"/>
      <c r="T824" s="456"/>
      <c r="U824" s="456"/>
      <c r="V824" s="456"/>
      <c r="W824" s="456"/>
      <c r="X824" s="456"/>
      <c r="Y824" s="456"/>
      <c r="Z824" s="456"/>
    </row>
    <row r="825" ht="12.75" customHeight="1">
      <c r="A825" s="456"/>
      <c r="B825" s="456"/>
      <c r="C825" s="456"/>
      <c r="D825" s="456"/>
      <c r="E825" s="456"/>
      <c r="F825" s="456"/>
      <c r="G825" s="12"/>
      <c r="H825" s="456"/>
      <c r="I825" s="456"/>
      <c r="J825" s="456"/>
      <c r="K825" s="456"/>
      <c r="L825" s="456"/>
      <c r="M825" s="456"/>
      <c r="N825" s="456"/>
      <c r="O825" s="456"/>
      <c r="P825" s="456"/>
      <c r="Q825" s="456"/>
      <c r="R825" s="456"/>
      <c r="S825" s="456"/>
      <c r="T825" s="456"/>
      <c r="U825" s="456"/>
      <c r="V825" s="456"/>
      <c r="W825" s="456"/>
      <c r="X825" s="456"/>
      <c r="Y825" s="456"/>
      <c r="Z825" s="456"/>
    </row>
    <row r="826" ht="12.75" customHeight="1">
      <c r="A826" s="456"/>
      <c r="B826" s="456"/>
      <c r="C826" s="456"/>
      <c r="D826" s="456"/>
      <c r="E826" s="456"/>
      <c r="F826" s="456"/>
      <c r="G826" s="12"/>
      <c r="H826" s="456"/>
      <c r="I826" s="456"/>
      <c r="J826" s="456"/>
      <c r="K826" s="456"/>
      <c r="L826" s="456"/>
      <c r="M826" s="456"/>
      <c r="N826" s="456"/>
      <c r="O826" s="456"/>
      <c r="P826" s="456"/>
      <c r="Q826" s="456"/>
      <c r="R826" s="456"/>
      <c r="S826" s="456"/>
      <c r="T826" s="456"/>
      <c r="U826" s="456"/>
      <c r="V826" s="456"/>
      <c r="W826" s="456"/>
      <c r="X826" s="456"/>
      <c r="Y826" s="456"/>
      <c r="Z826" s="456"/>
    </row>
    <row r="827" ht="12.75" customHeight="1">
      <c r="A827" s="456"/>
      <c r="B827" s="456"/>
      <c r="C827" s="456"/>
      <c r="D827" s="456"/>
      <c r="E827" s="456"/>
      <c r="F827" s="456"/>
      <c r="G827" s="12"/>
      <c r="H827" s="456"/>
      <c r="I827" s="456"/>
      <c r="J827" s="456"/>
      <c r="K827" s="456"/>
      <c r="L827" s="456"/>
      <c r="M827" s="456"/>
      <c r="N827" s="456"/>
      <c r="O827" s="456"/>
      <c r="P827" s="456"/>
      <c r="Q827" s="456"/>
      <c r="R827" s="456"/>
      <c r="S827" s="456"/>
      <c r="T827" s="456"/>
      <c r="U827" s="456"/>
      <c r="V827" s="456"/>
      <c r="W827" s="456"/>
      <c r="X827" s="456"/>
      <c r="Y827" s="456"/>
      <c r="Z827" s="456"/>
    </row>
    <row r="828" ht="12.75" customHeight="1">
      <c r="A828" s="456"/>
      <c r="B828" s="456"/>
      <c r="C828" s="456"/>
      <c r="D828" s="456"/>
      <c r="E828" s="456"/>
      <c r="F828" s="456"/>
      <c r="G828" s="12"/>
      <c r="H828" s="456"/>
      <c r="I828" s="456"/>
      <c r="J828" s="456"/>
      <c r="K828" s="456"/>
      <c r="L828" s="456"/>
      <c r="M828" s="456"/>
      <c r="N828" s="456"/>
      <c r="O828" s="456"/>
      <c r="P828" s="456"/>
      <c r="Q828" s="456"/>
      <c r="R828" s="456"/>
      <c r="S828" s="456"/>
      <c r="T828" s="456"/>
      <c r="U828" s="456"/>
      <c r="V828" s="456"/>
      <c r="W828" s="456"/>
      <c r="X828" s="456"/>
      <c r="Y828" s="456"/>
      <c r="Z828" s="456"/>
    </row>
    <row r="829" ht="12.75" customHeight="1">
      <c r="A829" s="456"/>
      <c r="B829" s="456"/>
      <c r="C829" s="456"/>
      <c r="D829" s="456"/>
      <c r="E829" s="456"/>
      <c r="F829" s="456"/>
      <c r="G829" s="12"/>
      <c r="H829" s="456"/>
      <c r="I829" s="456"/>
      <c r="J829" s="456"/>
      <c r="K829" s="456"/>
      <c r="L829" s="456"/>
      <c r="M829" s="456"/>
      <c r="N829" s="456"/>
      <c r="O829" s="456"/>
      <c r="P829" s="456"/>
      <c r="Q829" s="456"/>
      <c r="R829" s="456"/>
      <c r="S829" s="456"/>
      <c r="T829" s="456"/>
      <c r="U829" s="456"/>
      <c r="V829" s="456"/>
      <c r="W829" s="456"/>
      <c r="X829" s="456"/>
      <c r="Y829" s="456"/>
      <c r="Z829" s="456"/>
    </row>
    <row r="830" ht="12.75" customHeight="1">
      <c r="A830" s="456"/>
      <c r="B830" s="456"/>
      <c r="C830" s="456"/>
      <c r="D830" s="456"/>
      <c r="E830" s="456"/>
      <c r="F830" s="456"/>
      <c r="G830" s="12"/>
      <c r="H830" s="456"/>
      <c r="I830" s="456"/>
      <c r="J830" s="456"/>
      <c r="K830" s="456"/>
      <c r="L830" s="456"/>
      <c r="M830" s="456"/>
      <c r="N830" s="456"/>
      <c r="O830" s="456"/>
      <c r="P830" s="456"/>
      <c r="Q830" s="456"/>
      <c r="R830" s="456"/>
      <c r="S830" s="456"/>
      <c r="T830" s="456"/>
      <c r="U830" s="456"/>
      <c r="V830" s="456"/>
      <c r="W830" s="456"/>
      <c r="X830" s="456"/>
      <c r="Y830" s="456"/>
      <c r="Z830" s="456"/>
    </row>
    <row r="831" ht="12.75" customHeight="1">
      <c r="A831" s="456"/>
      <c r="B831" s="456"/>
      <c r="C831" s="456"/>
      <c r="D831" s="456"/>
      <c r="E831" s="456"/>
      <c r="F831" s="456"/>
      <c r="G831" s="12"/>
      <c r="H831" s="456"/>
      <c r="I831" s="456"/>
      <c r="J831" s="456"/>
      <c r="K831" s="456"/>
      <c r="L831" s="456"/>
      <c r="M831" s="456"/>
      <c r="N831" s="456"/>
      <c r="O831" s="456"/>
      <c r="P831" s="456"/>
      <c r="Q831" s="456"/>
      <c r="R831" s="456"/>
      <c r="S831" s="456"/>
      <c r="T831" s="456"/>
      <c r="U831" s="456"/>
      <c r="V831" s="456"/>
      <c r="W831" s="456"/>
      <c r="X831" s="456"/>
      <c r="Y831" s="456"/>
      <c r="Z831" s="456"/>
    </row>
    <row r="832" ht="12.75" customHeight="1">
      <c r="A832" s="456"/>
      <c r="B832" s="456"/>
      <c r="C832" s="456"/>
      <c r="D832" s="456"/>
      <c r="E832" s="456"/>
      <c r="F832" s="456"/>
      <c r="G832" s="12"/>
      <c r="H832" s="456"/>
      <c r="I832" s="456"/>
      <c r="J832" s="456"/>
      <c r="K832" s="456"/>
      <c r="L832" s="456"/>
      <c r="M832" s="456"/>
      <c r="N832" s="456"/>
      <c r="O832" s="456"/>
      <c r="P832" s="456"/>
      <c r="Q832" s="456"/>
      <c r="R832" s="456"/>
      <c r="S832" s="456"/>
      <c r="T832" s="456"/>
      <c r="U832" s="456"/>
      <c r="V832" s="456"/>
      <c r="W832" s="456"/>
      <c r="X832" s="456"/>
      <c r="Y832" s="456"/>
      <c r="Z832" s="456"/>
    </row>
    <row r="833" ht="12.75" customHeight="1">
      <c r="A833" s="456"/>
      <c r="B833" s="456"/>
      <c r="C833" s="456"/>
      <c r="D833" s="456"/>
      <c r="E833" s="456"/>
      <c r="F833" s="456"/>
      <c r="G833" s="12"/>
      <c r="H833" s="456"/>
      <c r="I833" s="456"/>
      <c r="J833" s="456"/>
      <c r="K833" s="456"/>
      <c r="L833" s="456"/>
      <c r="M833" s="456"/>
      <c r="N833" s="456"/>
      <c r="O833" s="456"/>
      <c r="P833" s="456"/>
      <c r="Q833" s="456"/>
      <c r="R833" s="456"/>
      <c r="S833" s="456"/>
      <c r="T833" s="456"/>
      <c r="U833" s="456"/>
      <c r="V833" s="456"/>
      <c r="W833" s="456"/>
      <c r="X833" s="456"/>
      <c r="Y833" s="456"/>
      <c r="Z833" s="456"/>
    </row>
    <row r="834" ht="12.75" customHeight="1">
      <c r="A834" s="456"/>
      <c r="B834" s="456"/>
      <c r="C834" s="456"/>
      <c r="D834" s="456"/>
      <c r="E834" s="456"/>
      <c r="F834" s="456"/>
      <c r="G834" s="12"/>
      <c r="H834" s="456"/>
      <c r="I834" s="456"/>
      <c r="J834" s="456"/>
      <c r="K834" s="456"/>
      <c r="L834" s="456"/>
      <c r="M834" s="456"/>
      <c r="N834" s="456"/>
      <c r="O834" s="456"/>
      <c r="P834" s="456"/>
      <c r="Q834" s="456"/>
      <c r="R834" s="456"/>
      <c r="S834" s="456"/>
      <c r="T834" s="456"/>
      <c r="U834" s="456"/>
      <c r="V834" s="456"/>
      <c r="W834" s="456"/>
      <c r="X834" s="456"/>
      <c r="Y834" s="456"/>
      <c r="Z834" s="456"/>
    </row>
    <row r="835" ht="12.75" customHeight="1">
      <c r="A835" s="456"/>
      <c r="B835" s="456"/>
      <c r="C835" s="456"/>
      <c r="D835" s="456"/>
      <c r="E835" s="456"/>
      <c r="F835" s="456"/>
      <c r="G835" s="12"/>
      <c r="H835" s="456"/>
      <c r="I835" s="456"/>
      <c r="J835" s="456"/>
      <c r="K835" s="456"/>
      <c r="L835" s="456"/>
      <c r="M835" s="456"/>
      <c r="N835" s="456"/>
      <c r="O835" s="456"/>
      <c r="P835" s="456"/>
      <c r="Q835" s="456"/>
      <c r="R835" s="456"/>
      <c r="S835" s="456"/>
      <c r="T835" s="456"/>
      <c r="U835" s="456"/>
      <c r="V835" s="456"/>
      <c r="W835" s="456"/>
      <c r="X835" s="456"/>
      <c r="Y835" s="456"/>
      <c r="Z835" s="456"/>
    </row>
    <row r="836" ht="12.75" customHeight="1">
      <c r="A836" s="456"/>
      <c r="B836" s="456"/>
      <c r="C836" s="456"/>
      <c r="D836" s="456"/>
      <c r="E836" s="456"/>
      <c r="F836" s="456"/>
      <c r="G836" s="12"/>
      <c r="H836" s="456"/>
      <c r="I836" s="456"/>
      <c r="J836" s="456"/>
      <c r="K836" s="456"/>
      <c r="L836" s="456"/>
      <c r="M836" s="456"/>
      <c r="N836" s="456"/>
      <c r="O836" s="456"/>
      <c r="P836" s="456"/>
      <c r="Q836" s="456"/>
      <c r="R836" s="456"/>
      <c r="S836" s="456"/>
      <c r="T836" s="456"/>
      <c r="U836" s="456"/>
      <c r="V836" s="456"/>
      <c r="W836" s="456"/>
      <c r="X836" s="456"/>
      <c r="Y836" s="456"/>
      <c r="Z836" s="456"/>
    </row>
    <row r="837" ht="12.75" customHeight="1">
      <c r="A837" s="456"/>
      <c r="B837" s="456"/>
      <c r="C837" s="456"/>
      <c r="D837" s="456"/>
      <c r="E837" s="456"/>
      <c r="F837" s="456"/>
      <c r="G837" s="12"/>
      <c r="H837" s="456"/>
      <c r="I837" s="456"/>
      <c r="J837" s="456"/>
      <c r="K837" s="456"/>
      <c r="L837" s="456"/>
      <c r="M837" s="456"/>
      <c r="N837" s="456"/>
      <c r="O837" s="456"/>
      <c r="P837" s="456"/>
      <c r="Q837" s="456"/>
      <c r="R837" s="456"/>
      <c r="S837" s="456"/>
      <c r="T837" s="456"/>
      <c r="U837" s="456"/>
      <c r="V837" s="456"/>
      <c r="W837" s="456"/>
      <c r="X837" s="456"/>
      <c r="Y837" s="456"/>
      <c r="Z837" s="456"/>
    </row>
    <row r="838" ht="12.75" customHeight="1">
      <c r="A838" s="456"/>
      <c r="B838" s="456"/>
      <c r="C838" s="456"/>
      <c r="D838" s="456"/>
      <c r="E838" s="456"/>
      <c r="F838" s="456"/>
      <c r="G838" s="12"/>
      <c r="H838" s="456"/>
      <c r="I838" s="456"/>
      <c r="J838" s="456"/>
      <c r="K838" s="456"/>
      <c r="L838" s="456"/>
      <c r="M838" s="456"/>
      <c r="N838" s="456"/>
      <c r="O838" s="456"/>
      <c r="P838" s="456"/>
      <c r="Q838" s="456"/>
      <c r="R838" s="456"/>
      <c r="S838" s="456"/>
      <c r="T838" s="456"/>
      <c r="U838" s="456"/>
      <c r="V838" s="456"/>
      <c r="W838" s="456"/>
      <c r="X838" s="456"/>
      <c r="Y838" s="456"/>
      <c r="Z838" s="456"/>
    </row>
    <row r="839" ht="12.75" customHeight="1">
      <c r="A839" s="456"/>
      <c r="B839" s="456"/>
      <c r="C839" s="456"/>
      <c r="D839" s="456"/>
      <c r="E839" s="456"/>
      <c r="F839" s="456"/>
      <c r="G839" s="12"/>
      <c r="H839" s="456"/>
      <c r="I839" s="456"/>
      <c r="J839" s="456"/>
      <c r="K839" s="456"/>
      <c r="L839" s="456"/>
      <c r="M839" s="456"/>
      <c r="N839" s="456"/>
      <c r="O839" s="456"/>
      <c r="P839" s="456"/>
      <c r="Q839" s="456"/>
      <c r="R839" s="456"/>
      <c r="S839" s="456"/>
      <c r="T839" s="456"/>
      <c r="U839" s="456"/>
      <c r="V839" s="456"/>
      <c r="W839" s="456"/>
      <c r="X839" s="456"/>
      <c r="Y839" s="456"/>
      <c r="Z839" s="456"/>
    </row>
    <row r="840" ht="12.75" customHeight="1">
      <c r="A840" s="456"/>
      <c r="B840" s="456"/>
      <c r="C840" s="456"/>
      <c r="D840" s="456"/>
      <c r="E840" s="456"/>
      <c r="F840" s="456"/>
      <c r="G840" s="12"/>
      <c r="H840" s="456"/>
      <c r="I840" s="456"/>
      <c r="J840" s="456"/>
      <c r="K840" s="456"/>
      <c r="L840" s="456"/>
      <c r="M840" s="456"/>
      <c r="N840" s="456"/>
      <c r="O840" s="456"/>
      <c r="P840" s="456"/>
      <c r="Q840" s="456"/>
      <c r="R840" s="456"/>
      <c r="S840" s="456"/>
      <c r="T840" s="456"/>
      <c r="U840" s="456"/>
      <c r="V840" s="456"/>
      <c r="W840" s="456"/>
      <c r="X840" s="456"/>
      <c r="Y840" s="456"/>
      <c r="Z840" s="456"/>
    </row>
    <row r="841" ht="12.75" customHeight="1">
      <c r="A841" s="456"/>
      <c r="B841" s="456"/>
      <c r="C841" s="456"/>
      <c r="D841" s="456"/>
      <c r="E841" s="456"/>
      <c r="F841" s="456"/>
      <c r="G841" s="12"/>
      <c r="H841" s="456"/>
      <c r="I841" s="456"/>
      <c r="J841" s="456"/>
      <c r="K841" s="456"/>
      <c r="L841" s="456"/>
      <c r="M841" s="456"/>
      <c r="N841" s="456"/>
      <c r="O841" s="456"/>
      <c r="P841" s="456"/>
      <c r="Q841" s="456"/>
      <c r="R841" s="456"/>
      <c r="S841" s="456"/>
      <c r="T841" s="456"/>
      <c r="U841" s="456"/>
      <c r="V841" s="456"/>
      <c r="W841" s="456"/>
      <c r="X841" s="456"/>
      <c r="Y841" s="456"/>
      <c r="Z841" s="456"/>
    </row>
    <row r="842" ht="12.75" customHeight="1">
      <c r="A842" s="456"/>
      <c r="B842" s="456"/>
      <c r="C842" s="456"/>
      <c r="D842" s="456"/>
      <c r="E842" s="456"/>
      <c r="F842" s="456"/>
      <c r="G842" s="12"/>
      <c r="H842" s="456"/>
      <c r="I842" s="456"/>
      <c r="J842" s="456"/>
      <c r="K842" s="456"/>
      <c r="L842" s="456"/>
      <c r="M842" s="456"/>
      <c r="N842" s="456"/>
      <c r="O842" s="456"/>
      <c r="P842" s="456"/>
      <c r="Q842" s="456"/>
      <c r="R842" s="456"/>
      <c r="S842" s="456"/>
      <c r="T842" s="456"/>
      <c r="U842" s="456"/>
      <c r="V842" s="456"/>
      <c r="W842" s="456"/>
      <c r="X842" s="456"/>
      <c r="Y842" s="456"/>
      <c r="Z842" s="456"/>
    </row>
    <row r="843" ht="12.75" customHeight="1">
      <c r="A843" s="456"/>
      <c r="B843" s="456"/>
      <c r="C843" s="456"/>
      <c r="D843" s="456"/>
      <c r="E843" s="456"/>
      <c r="F843" s="456"/>
      <c r="G843" s="12"/>
      <c r="H843" s="456"/>
      <c r="I843" s="456"/>
      <c r="J843" s="456"/>
      <c r="K843" s="456"/>
      <c r="L843" s="456"/>
      <c r="M843" s="456"/>
      <c r="N843" s="456"/>
      <c r="O843" s="456"/>
      <c r="P843" s="456"/>
      <c r="Q843" s="456"/>
      <c r="R843" s="456"/>
      <c r="S843" s="456"/>
      <c r="T843" s="456"/>
      <c r="U843" s="456"/>
      <c r="V843" s="456"/>
      <c r="W843" s="456"/>
      <c r="X843" s="456"/>
      <c r="Y843" s="456"/>
      <c r="Z843" s="456"/>
    </row>
    <row r="844" ht="12.75" customHeight="1">
      <c r="A844" s="456"/>
      <c r="B844" s="456"/>
      <c r="C844" s="456"/>
      <c r="D844" s="456"/>
      <c r="E844" s="456"/>
      <c r="F844" s="456"/>
      <c r="G844" s="12"/>
      <c r="H844" s="456"/>
      <c r="I844" s="456"/>
      <c r="J844" s="456"/>
      <c r="K844" s="456"/>
      <c r="L844" s="456"/>
      <c r="M844" s="456"/>
      <c r="N844" s="456"/>
      <c r="O844" s="456"/>
      <c r="P844" s="456"/>
      <c r="Q844" s="456"/>
      <c r="R844" s="456"/>
      <c r="S844" s="456"/>
      <c r="T844" s="456"/>
      <c r="U844" s="456"/>
      <c r="V844" s="456"/>
      <c r="W844" s="456"/>
      <c r="X844" s="456"/>
      <c r="Y844" s="456"/>
      <c r="Z844" s="456"/>
    </row>
    <row r="845" ht="12.75" customHeight="1">
      <c r="A845" s="456"/>
      <c r="B845" s="456"/>
      <c r="C845" s="456"/>
      <c r="D845" s="456"/>
      <c r="E845" s="456"/>
      <c r="F845" s="456"/>
      <c r="G845" s="12"/>
      <c r="H845" s="456"/>
      <c r="I845" s="456"/>
      <c r="J845" s="456"/>
      <c r="K845" s="456"/>
      <c r="L845" s="456"/>
      <c r="M845" s="456"/>
      <c r="N845" s="456"/>
      <c r="O845" s="456"/>
      <c r="P845" s="456"/>
      <c r="Q845" s="456"/>
      <c r="R845" s="456"/>
      <c r="S845" s="456"/>
      <c r="T845" s="456"/>
      <c r="U845" s="456"/>
      <c r="V845" s="456"/>
      <c r="W845" s="456"/>
      <c r="X845" s="456"/>
      <c r="Y845" s="456"/>
      <c r="Z845" s="456"/>
    </row>
    <row r="846" ht="12.75" customHeight="1">
      <c r="A846" s="456"/>
      <c r="B846" s="456"/>
      <c r="C846" s="456"/>
      <c r="D846" s="456"/>
      <c r="E846" s="456"/>
      <c r="F846" s="456"/>
      <c r="G846" s="12"/>
      <c r="H846" s="456"/>
      <c r="I846" s="456"/>
      <c r="J846" s="456"/>
      <c r="K846" s="456"/>
      <c r="L846" s="456"/>
      <c r="M846" s="456"/>
      <c r="N846" s="456"/>
      <c r="O846" s="456"/>
      <c r="P846" s="456"/>
      <c r="Q846" s="456"/>
      <c r="R846" s="456"/>
      <c r="S846" s="456"/>
      <c r="T846" s="456"/>
      <c r="U846" s="456"/>
      <c r="V846" s="456"/>
      <c r="W846" s="456"/>
      <c r="X846" s="456"/>
      <c r="Y846" s="456"/>
      <c r="Z846" s="456"/>
    </row>
    <row r="847" ht="12.75" customHeight="1">
      <c r="A847" s="456"/>
      <c r="B847" s="456"/>
      <c r="C847" s="456"/>
      <c r="D847" s="456"/>
      <c r="E847" s="456"/>
      <c r="F847" s="456"/>
      <c r="G847" s="12"/>
      <c r="H847" s="456"/>
      <c r="I847" s="456"/>
      <c r="J847" s="456"/>
      <c r="K847" s="456"/>
      <c r="L847" s="456"/>
      <c r="M847" s="456"/>
      <c r="N847" s="456"/>
      <c r="O847" s="456"/>
      <c r="P847" s="456"/>
      <c r="Q847" s="456"/>
      <c r="R847" s="456"/>
      <c r="S847" s="456"/>
      <c r="T847" s="456"/>
      <c r="U847" s="456"/>
      <c r="V847" s="456"/>
      <c r="W847" s="456"/>
      <c r="X847" s="456"/>
      <c r="Y847" s="456"/>
      <c r="Z847" s="456"/>
    </row>
    <row r="848" ht="12.75" customHeight="1">
      <c r="A848" s="456"/>
      <c r="B848" s="456"/>
      <c r="C848" s="456"/>
      <c r="D848" s="456"/>
      <c r="E848" s="456"/>
      <c r="F848" s="456"/>
      <c r="G848" s="12"/>
      <c r="H848" s="456"/>
      <c r="I848" s="456"/>
      <c r="J848" s="456"/>
      <c r="K848" s="456"/>
      <c r="L848" s="456"/>
      <c r="M848" s="456"/>
      <c r="N848" s="456"/>
      <c r="O848" s="456"/>
      <c r="P848" s="456"/>
      <c r="Q848" s="456"/>
      <c r="R848" s="456"/>
      <c r="S848" s="456"/>
      <c r="T848" s="456"/>
      <c r="U848" s="456"/>
      <c r="V848" s="456"/>
      <c r="W848" s="456"/>
      <c r="X848" s="456"/>
      <c r="Y848" s="456"/>
      <c r="Z848" s="456"/>
    </row>
    <row r="849" ht="12.75" customHeight="1">
      <c r="A849" s="456"/>
      <c r="B849" s="456"/>
      <c r="C849" s="456"/>
      <c r="D849" s="456"/>
      <c r="E849" s="456"/>
      <c r="F849" s="456"/>
      <c r="G849" s="12"/>
      <c r="H849" s="456"/>
      <c r="I849" s="456"/>
      <c r="J849" s="456"/>
      <c r="K849" s="456"/>
      <c r="L849" s="456"/>
      <c r="M849" s="456"/>
      <c r="N849" s="456"/>
      <c r="O849" s="456"/>
      <c r="P849" s="456"/>
      <c r="Q849" s="456"/>
      <c r="R849" s="456"/>
      <c r="S849" s="456"/>
      <c r="T849" s="456"/>
      <c r="U849" s="456"/>
      <c r="V849" s="456"/>
      <c r="W849" s="456"/>
      <c r="X849" s="456"/>
      <c r="Y849" s="456"/>
      <c r="Z849" s="456"/>
    </row>
    <row r="850" ht="12.75" customHeight="1">
      <c r="A850" s="456"/>
      <c r="B850" s="456"/>
      <c r="C850" s="456"/>
      <c r="D850" s="456"/>
      <c r="E850" s="456"/>
      <c r="F850" s="456"/>
      <c r="G850" s="12"/>
      <c r="H850" s="456"/>
      <c r="I850" s="456"/>
      <c r="J850" s="456"/>
      <c r="K850" s="456"/>
      <c r="L850" s="456"/>
      <c r="M850" s="456"/>
      <c r="N850" s="456"/>
      <c r="O850" s="456"/>
      <c r="P850" s="456"/>
      <c r="Q850" s="456"/>
      <c r="R850" s="456"/>
      <c r="S850" s="456"/>
      <c r="T850" s="456"/>
      <c r="U850" s="456"/>
      <c r="V850" s="456"/>
      <c r="W850" s="456"/>
      <c r="X850" s="456"/>
      <c r="Y850" s="456"/>
      <c r="Z850" s="456"/>
    </row>
    <row r="851" ht="12.75" customHeight="1">
      <c r="A851" s="456"/>
      <c r="B851" s="456"/>
      <c r="C851" s="456"/>
      <c r="D851" s="456"/>
      <c r="E851" s="456"/>
      <c r="F851" s="456"/>
      <c r="G851" s="12"/>
      <c r="H851" s="456"/>
      <c r="I851" s="456"/>
      <c r="J851" s="456"/>
      <c r="K851" s="456"/>
      <c r="L851" s="456"/>
      <c r="M851" s="456"/>
      <c r="N851" s="456"/>
      <c r="O851" s="456"/>
      <c r="P851" s="456"/>
      <c r="Q851" s="456"/>
      <c r="R851" s="456"/>
      <c r="S851" s="456"/>
      <c r="T851" s="456"/>
      <c r="U851" s="456"/>
      <c r="V851" s="456"/>
      <c r="W851" s="456"/>
      <c r="X851" s="456"/>
      <c r="Y851" s="456"/>
      <c r="Z851" s="456"/>
    </row>
    <row r="852" ht="12.75" customHeight="1">
      <c r="A852" s="456"/>
      <c r="B852" s="456"/>
      <c r="C852" s="456"/>
      <c r="D852" s="456"/>
      <c r="E852" s="456"/>
      <c r="F852" s="456"/>
      <c r="G852" s="12"/>
      <c r="H852" s="456"/>
      <c r="I852" s="456"/>
      <c r="J852" s="456"/>
      <c r="K852" s="456"/>
      <c r="L852" s="456"/>
      <c r="M852" s="456"/>
      <c r="N852" s="456"/>
      <c r="O852" s="456"/>
      <c r="P852" s="456"/>
      <c r="Q852" s="456"/>
      <c r="R852" s="456"/>
      <c r="S852" s="456"/>
      <c r="T852" s="456"/>
      <c r="U852" s="456"/>
      <c r="V852" s="456"/>
      <c r="W852" s="456"/>
      <c r="X852" s="456"/>
      <c r="Y852" s="456"/>
      <c r="Z852" s="456"/>
    </row>
    <row r="853" ht="12.75" customHeight="1">
      <c r="A853" s="456"/>
      <c r="B853" s="456"/>
      <c r="C853" s="456"/>
      <c r="D853" s="456"/>
      <c r="E853" s="456"/>
      <c r="F853" s="456"/>
      <c r="G853" s="12"/>
      <c r="H853" s="456"/>
      <c r="I853" s="456"/>
      <c r="J853" s="456"/>
      <c r="K853" s="456"/>
      <c r="L853" s="456"/>
      <c r="M853" s="456"/>
      <c r="N853" s="456"/>
      <c r="O853" s="456"/>
      <c r="P853" s="456"/>
      <c r="Q853" s="456"/>
      <c r="R853" s="456"/>
      <c r="S853" s="456"/>
      <c r="T853" s="456"/>
      <c r="U853" s="456"/>
      <c r="V853" s="456"/>
      <c r="W853" s="456"/>
      <c r="X853" s="456"/>
      <c r="Y853" s="456"/>
      <c r="Z853" s="456"/>
    </row>
    <row r="854" ht="12.75" customHeight="1">
      <c r="A854" s="456"/>
      <c r="B854" s="456"/>
      <c r="C854" s="456"/>
      <c r="D854" s="456"/>
      <c r="E854" s="456"/>
      <c r="F854" s="456"/>
      <c r="G854" s="12"/>
      <c r="H854" s="456"/>
      <c r="I854" s="456"/>
      <c r="J854" s="456"/>
      <c r="K854" s="456"/>
      <c r="L854" s="456"/>
      <c r="M854" s="456"/>
      <c r="N854" s="456"/>
      <c r="O854" s="456"/>
      <c r="P854" s="456"/>
      <c r="Q854" s="456"/>
      <c r="R854" s="456"/>
      <c r="S854" s="456"/>
      <c r="T854" s="456"/>
      <c r="U854" s="456"/>
      <c r="V854" s="456"/>
      <c r="W854" s="456"/>
      <c r="X854" s="456"/>
      <c r="Y854" s="456"/>
      <c r="Z854" s="456"/>
    </row>
    <row r="855" ht="12.75" customHeight="1">
      <c r="A855" s="456"/>
      <c r="B855" s="456"/>
      <c r="C855" s="456"/>
      <c r="D855" s="456"/>
      <c r="E855" s="456"/>
      <c r="F855" s="456"/>
      <c r="G855" s="12"/>
      <c r="H855" s="456"/>
      <c r="I855" s="456"/>
      <c r="J855" s="456"/>
      <c r="K855" s="456"/>
      <c r="L855" s="456"/>
      <c r="M855" s="456"/>
      <c r="N855" s="456"/>
      <c r="O855" s="456"/>
      <c r="P855" s="456"/>
      <c r="Q855" s="456"/>
      <c r="R855" s="456"/>
      <c r="S855" s="456"/>
      <c r="T855" s="456"/>
      <c r="U855" s="456"/>
      <c r="V855" s="456"/>
      <c r="W855" s="456"/>
      <c r="X855" s="456"/>
      <c r="Y855" s="456"/>
      <c r="Z855" s="456"/>
    </row>
    <row r="856" ht="12.75" customHeight="1">
      <c r="A856" s="456"/>
      <c r="B856" s="456"/>
      <c r="C856" s="456"/>
      <c r="D856" s="456"/>
      <c r="E856" s="456"/>
      <c r="F856" s="456"/>
      <c r="G856" s="12"/>
      <c r="H856" s="456"/>
      <c r="I856" s="456"/>
      <c r="J856" s="456"/>
      <c r="K856" s="456"/>
      <c r="L856" s="456"/>
      <c r="M856" s="456"/>
      <c r="N856" s="456"/>
      <c r="O856" s="456"/>
      <c r="P856" s="456"/>
      <c r="Q856" s="456"/>
      <c r="R856" s="456"/>
      <c r="S856" s="456"/>
      <c r="T856" s="456"/>
      <c r="U856" s="456"/>
      <c r="V856" s="456"/>
      <c r="W856" s="456"/>
      <c r="X856" s="456"/>
      <c r="Y856" s="456"/>
      <c r="Z856" s="456"/>
    </row>
    <row r="857" ht="12.75" customHeight="1">
      <c r="A857" s="456"/>
      <c r="B857" s="456"/>
      <c r="C857" s="456"/>
      <c r="D857" s="456"/>
      <c r="E857" s="456"/>
      <c r="F857" s="456"/>
      <c r="G857" s="12"/>
      <c r="H857" s="456"/>
      <c r="I857" s="456"/>
      <c r="J857" s="456"/>
      <c r="K857" s="456"/>
      <c r="L857" s="456"/>
      <c r="M857" s="456"/>
      <c r="N857" s="456"/>
      <c r="O857" s="456"/>
      <c r="P857" s="456"/>
      <c r="Q857" s="456"/>
      <c r="R857" s="456"/>
      <c r="S857" s="456"/>
      <c r="T857" s="456"/>
      <c r="U857" s="456"/>
      <c r="V857" s="456"/>
      <c r="W857" s="456"/>
      <c r="X857" s="456"/>
      <c r="Y857" s="456"/>
      <c r="Z857" s="456"/>
    </row>
    <row r="858" ht="12.75" customHeight="1">
      <c r="A858" s="456"/>
      <c r="B858" s="456"/>
      <c r="C858" s="456"/>
      <c r="D858" s="456"/>
      <c r="E858" s="456"/>
      <c r="F858" s="456"/>
      <c r="G858" s="12"/>
      <c r="H858" s="456"/>
      <c r="I858" s="456"/>
      <c r="J858" s="456"/>
      <c r="K858" s="456"/>
      <c r="L858" s="456"/>
      <c r="M858" s="456"/>
      <c r="N858" s="456"/>
      <c r="O858" s="456"/>
      <c r="P858" s="456"/>
      <c r="Q858" s="456"/>
      <c r="R858" s="456"/>
      <c r="S858" s="456"/>
      <c r="T858" s="456"/>
      <c r="U858" s="456"/>
      <c r="V858" s="456"/>
      <c r="W858" s="456"/>
      <c r="X858" s="456"/>
      <c r="Y858" s="456"/>
      <c r="Z858" s="456"/>
    </row>
    <row r="859" ht="12.75" customHeight="1">
      <c r="A859" s="456"/>
      <c r="B859" s="456"/>
      <c r="C859" s="456"/>
      <c r="D859" s="456"/>
      <c r="E859" s="456"/>
      <c r="F859" s="456"/>
      <c r="G859" s="12"/>
      <c r="H859" s="456"/>
      <c r="I859" s="456"/>
      <c r="J859" s="456"/>
      <c r="K859" s="456"/>
      <c r="L859" s="456"/>
      <c r="M859" s="456"/>
      <c r="N859" s="456"/>
      <c r="O859" s="456"/>
      <c r="P859" s="456"/>
      <c r="Q859" s="456"/>
      <c r="R859" s="456"/>
      <c r="S859" s="456"/>
      <c r="T859" s="456"/>
      <c r="U859" s="456"/>
      <c r="V859" s="456"/>
      <c r="W859" s="456"/>
      <c r="X859" s="456"/>
      <c r="Y859" s="456"/>
      <c r="Z859" s="456"/>
    </row>
    <row r="860" ht="12.75" customHeight="1">
      <c r="A860" s="456"/>
      <c r="B860" s="456"/>
      <c r="C860" s="456"/>
      <c r="D860" s="456"/>
      <c r="E860" s="456"/>
      <c r="F860" s="456"/>
      <c r="G860" s="12"/>
      <c r="H860" s="456"/>
      <c r="I860" s="456"/>
      <c r="J860" s="456"/>
      <c r="K860" s="456"/>
      <c r="L860" s="456"/>
      <c r="M860" s="456"/>
      <c r="N860" s="456"/>
      <c r="O860" s="456"/>
      <c r="P860" s="456"/>
      <c r="Q860" s="456"/>
      <c r="R860" s="456"/>
      <c r="S860" s="456"/>
      <c r="T860" s="456"/>
      <c r="U860" s="456"/>
      <c r="V860" s="456"/>
      <c r="W860" s="456"/>
      <c r="X860" s="456"/>
      <c r="Y860" s="456"/>
      <c r="Z860" s="456"/>
    </row>
    <row r="861" ht="12.75" customHeight="1">
      <c r="A861" s="456"/>
      <c r="B861" s="456"/>
      <c r="C861" s="456"/>
      <c r="D861" s="456"/>
      <c r="E861" s="456"/>
      <c r="F861" s="456"/>
      <c r="G861" s="12"/>
      <c r="H861" s="456"/>
      <c r="I861" s="456"/>
      <c r="J861" s="456"/>
      <c r="K861" s="456"/>
      <c r="L861" s="456"/>
      <c r="M861" s="456"/>
      <c r="N861" s="456"/>
      <c r="O861" s="456"/>
      <c r="P861" s="456"/>
      <c r="Q861" s="456"/>
      <c r="R861" s="456"/>
      <c r="S861" s="456"/>
      <c r="T861" s="456"/>
      <c r="U861" s="456"/>
      <c r="V861" s="456"/>
      <c r="W861" s="456"/>
      <c r="X861" s="456"/>
      <c r="Y861" s="456"/>
      <c r="Z861" s="456"/>
    </row>
    <row r="862" ht="12.75" customHeight="1">
      <c r="A862" s="456"/>
      <c r="B862" s="456"/>
      <c r="C862" s="456"/>
      <c r="D862" s="456"/>
      <c r="E862" s="456"/>
      <c r="F862" s="456"/>
      <c r="G862" s="12"/>
      <c r="H862" s="456"/>
      <c r="I862" s="456"/>
      <c r="J862" s="456"/>
      <c r="K862" s="456"/>
      <c r="L862" s="456"/>
      <c r="M862" s="456"/>
      <c r="N862" s="456"/>
      <c r="O862" s="456"/>
      <c r="P862" s="456"/>
      <c r="Q862" s="456"/>
      <c r="R862" s="456"/>
      <c r="S862" s="456"/>
      <c r="T862" s="456"/>
      <c r="U862" s="456"/>
      <c r="V862" s="456"/>
      <c r="W862" s="456"/>
      <c r="X862" s="456"/>
      <c r="Y862" s="456"/>
      <c r="Z862" s="456"/>
    </row>
    <row r="863" ht="12.75" customHeight="1">
      <c r="A863" s="456"/>
      <c r="B863" s="456"/>
      <c r="C863" s="456"/>
      <c r="D863" s="456"/>
      <c r="E863" s="456"/>
      <c r="F863" s="456"/>
      <c r="G863" s="12"/>
      <c r="H863" s="456"/>
      <c r="I863" s="456"/>
      <c r="J863" s="456"/>
      <c r="K863" s="456"/>
      <c r="L863" s="456"/>
      <c r="M863" s="456"/>
      <c r="N863" s="456"/>
      <c r="O863" s="456"/>
      <c r="P863" s="456"/>
      <c r="Q863" s="456"/>
      <c r="R863" s="456"/>
      <c r="S863" s="456"/>
      <c r="T863" s="456"/>
      <c r="U863" s="456"/>
      <c r="V863" s="456"/>
      <c r="W863" s="456"/>
      <c r="X863" s="456"/>
      <c r="Y863" s="456"/>
      <c r="Z863" s="456"/>
    </row>
    <row r="864" ht="12.75" customHeight="1">
      <c r="A864" s="456"/>
      <c r="B864" s="456"/>
      <c r="C864" s="456"/>
      <c r="D864" s="456"/>
      <c r="E864" s="456"/>
      <c r="F864" s="456"/>
      <c r="G864" s="12"/>
      <c r="H864" s="456"/>
      <c r="I864" s="456"/>
      <c r="J864" s="456"/>
      <c r="K864" s="456"/>
      <c r="L864" s="456"/>
      <c r="M864" s="456"/>
      <c r="N864" s="456"/>
      <c r="O864" s="456"/>
      <c r="P864" s="456"/>
      <c r="Q864" s="456"/>
      <c r="R864" s="456"/>
      <c r="S864" s="456"/>
      <c r="T864" s="456"/>
      <c r="U864" s="456"/>
      <c r="V864" s="456"/>
      <c r="W864" s="456"/>
      <c r="X864" s="456"/>
      <c r="Y864" s="456"/>
      <c r="Z864" s="456"/>
    </row>
    <row r="865" ht="12.75" customHeight="1">
      <c r="A865" s="456"/>
      <c r="B865" s="456"/>
      <c r="C865" s="456"/>
      <c r="D865" s="456"/>
      <c r="E865" s="456"/>
      <c r="F865" s="456"/>
      <c r="G865" s="12"/>
      <c r="H865" s="456"/>
      <c r="I865" s="456"/>
      <c r="J865" s="456"/>
      <c r="K865" s="456"/>
      <c r="L865" s="456"/>
      <c r="M865" s="456"/>
      <c r="N865" s="456"/>
      <c r="O865" s="456"/>
      <c r="P865" s="456"/>
      <c r="Q865" s="456"/>
      <c r="R865" s="456"/>
      <c r="S865" s="456"/>
      <c r="T865" s="456"/>
      <c r="U865" s="456"/>
      <c r="V865" s="456"/>
      <c r="W865" s="456"/>
      <c r="X865" s="456"/>
      <c r="Y865" s="456"/>
      <c r="Z865" s="456"/>
    </row>
    <row r="866" ht="12.75" customHeight="1">
      <c r="A866" s="456"/>
      <c r="B866" s="456"/>
      <c r="C866" s="456"/>
      <c r="D866" s="456"/>
      <c r="E866" s="456"/>
      <c r="F866" s="456"/>
      <c r="G866" s="12"/>
      <c r="H866" s="456"/>
      <c r="I866" s="456"/>
      <c r="J866" s="456"/>
      <c r="K866" s="456"/>
      <c r="L866" s="456"/>
      <c r="M866" s="456"/>
      <c r="N866" s="456"/>
      <c r="O866" s="456"/>
      <c r="P866" s="456"/>
      <c r="Q866" s="456"/>
      <c r="R866" s="456"/>
      <c r="S866" s="456"/>
      <c r="T866" s="456"/>
      <c r="U866" s="456"/>
      <c r="V866" s="456"/>
      <c r="W866" s="456"/>
      <c r="X866" s="456"/>
      <c r="Y866" s="456"/>
      <c r="Z866" s="456"/>
    </row>
    <row r="867" ht="12.75" customHeight="1">
      <c r="A867" s="456"/>
      <c r="B867" s="456"/>
      <c r="C867" s="456"/>
      <c r="D867" s="456"/>
      <c r="E867" s="456"/>
      <c r="F867" s="456"/>
      <c r="G867" s="12"/>
      <c r="H867" s="456"/>
      <c r="I867" s="456"/>
      <c r="J867" s="456"/>
      <c r="K867" s="456"/>
      <c r="L867" s="456"/>
      <c r="M867" s="456"/>
      <c r="N867" s="456"/>
      <c r="O867" s="456"/>
      <c r="P867" s="456"/>
      <c r="Q867" s="456"/>
      <c r="R867" s="456"/>
      <c r="S867" s="456"/>
      <c r="T867" s="456"/>
      <c r="U867" s="456"/>
      <c r="V867" s="456"/>
      <c r="W867" s="456"/>
      <c r="X867" s="456"/>
      <c r="Y867" s="456"/>
      <c r="Z867" s="456"/>
    </row>
    <row r="868" ht="12.75" customHeight="1">
      <c r="A868" s="456"/>
      <c r="B868" s="456"/>
      <c r="C868" s="456"/>
      <c r="D868" s="456"/>
      <c r="E868" s="456"/>
      <c r="F868" s="456"/>
      <c r="G868" s="12"/>
      <c r="H868" s="456"/>
      <c r="I868" s="456"/>
      <c r="J868" s="456"/>
      <c r="K868" s="456"/>
      <c r="L868" s="456"/>
      <c r="M868" s="456"/>
      <c r="N868" s="456"/>
      <c r="O868" s="456"/>
      <c r="P868" s="456"/>
      <c r="Q868" s="456"/>
      <c r="R868" s="456"/>
      <c r="S868" s="456"/>
      <c r="T868" s="456"/>
      <c r="U868" s="456"/>
      <c r="V868" s="456"/>
      <c r="W868" s="456"/>
      <c r="X868" s="456"/>
      <c r="Y868" s="456"/>
      <c r="Z868" s="456"/>
    </row>
    <row r="869" ht="12.75" customHeight="1">
      <c r="A869" s="456"/>
      <c r="B869" s="456"/>
      <c r="C869" s="456"/>
      <c r="D869" s="456"/>
      <c r="E869" s="456"/>
      <c r="F869" s="456"/>
      <c r="G869" s="12"/>
      <c r="H869" s="456"/>
      <c r="I869" s="456"/>
      <c r="J869" s="456"/>
      <c r="K869" s="456"/>
      <c r="L869" s="456"/>
      <c r="M869" s="456"/>
      <c r="N869" s="456"/>
      <c r="O869" s="456"/>
      <c r="P869" s="456"/>
      <c r="Q869" s="456"/>
      <c r="R869" s="456"/>
      <c r="S869" s="456"/>
      <c r="T869" s="456"/>
      <c r="U869" s="456"/>
      <c r="V869" s="456"/>
      <c r="W869" s="456"/>
      <c r="X869" s="456"/>
      <c r="Y869" s="456"/>
      <c r="Z869" s="456"/>
    </row>
    <row r="870" ht="12.75" customHeight="1">
      <c r="A870" s="456"/>
      <c r="B870" s="456"/>
      <c r="C870" s="456"/>
      <c r="D870" s="456"/>
      <c r="E870" s="456"/>
      <c r="F870" s="456"/>
      <c r="G870" s="12"/>
      <c r="H870" s="456"/>
      <c r="I870" s="456"/>
      <c r="J870" s="456"/>
      <c r="K870" s="456"/>
      <c r="L870" s="456"/>
      <c r="M870" s="456"/>
      <c r="N870" s="456"/>
      <c r="O870" s="456"/>
      <c r="P870" s="456"/>
      <c r="Q870" s="456"/>
      <c r="R870" s="456"/>
      <c r="S870" s="456"/>
      <c r="T870" s="456"/>
      <c r="U870" s="456"/>
      <c r="V870" s="456"/>
      <c r="W870" s="456"/>
      <c r="X870" s="456"/>
      <c r="Y870" s="456"/>
      <c r="Z870" s="456"/>
    </row>
    <row r="871" ht="12.75" customHeight="1">
      <c r="A871" s="456"/>
      <c r="B871" s="456"/>
      <c r="C871" s="456"/>
      <c r="D871" s="456"/>
      <c r="E871" s="456"/>
      <c r="F871" s="456"/>
      <c r="G871" s="12"/>
      <c r="H871" s="456"/>
      <c r="I871" s="456"/>
      <c r="J871" s="456"/>
      <c r="K871" s="456"/>
      <c r="L871" s="456"/>
      <c r="M871" s="456"/>
      <c r="N871" s="456"/>
      <c r="O871" s="456"/>
      <c r="P871" s="456"/>
      <c r="Q871" s="456"/>
      <c r="R871" s="456"/>
      <c r="S871" s="456"/>
      <c r="T871" s="456"/>
      <c r="U871" s="456"/>
      <c r="V871" s="456"/>
      <c r="W871" s="456"/>
      <c r="X871" s="456"/>
      <c r="Y871" s="456"/>
      <c r="Z871" s="456"/>
    </row>
    <row r="872" ht="12.75" customHeight="1">
      <c r="A872" s="456"/>
      <c r="B872" s="456"/>
      <c r="C872" s="456"/>
      <c r="D872" s="456"/>
      <c r="E872" s="456"/>
      <c r="F872" s="456"/>
      <c r="G872" s="12"/>
      <c r="H872" s="456"/>
      <c r="I872" s="456"/>
      <c r="J872" s="456"/>
      <c r="K872" s="456"/>
      <c r="L872" s="456"/>
      <c r="M872" s="456"/>
      <c r="N872" s="456"/>
      <c r="O872" s="456"/>
      <c r="P872" s="456"/>
      <c r="Q872" s="456"/>
      <c r="R872" s="456"/>
      <c r="S872" s="456"/>
      <c r="T872" s="456"/>
      <c r="U872" s="456"/>
      <c r="V872" s="456"/>
      <c r="W872" s="456"/>
      <c r="X872" s="456"/>
      <c r="Y872" s="456"/>
      <c r="Z872" s="456"/>
    </row>
    <row r="873" ht="12.75" customHeight="1">
      <c r="A873" s="456"/>
      <c r="B873" s="456"/>
      <c r="C873" s="456"/>
      <c r="D873" s="456"/>
      <c r="E873" s="456"/>
      <c r="F873" s="456"/>
      <c r="G873" s="12"/>
      <c r="H873" s="456"/>
      <c r="I873" s="456"/>
      <c r="J873" s="456"/>
      <c r="K873" s="456"/>
      <c r="L873" s="456"/>
      <c r="M873" s="456"/>
      <c r="N873" s="456"/>
      <c r="O873" s="456"/>
      <c r="P873" s="456"/>
      <c r="Q873" s="456"/>
      <c r="R873" s="456"/>
      <c r="S873" s="456"/>
      <c r="T873" s="456"/>
      <c r="U873" s="456"/>
      <c r="V873" s="456"/>
      <c r="W873" s="456"/>
      <c r="X873" s="456"/>
      <c r="Y873" s="456"/>
      <c r="Z873" s="456"/>
    </row>
    <row r="874" ht="12.75" customHeight="1">
      <c r="A874" s="456"/>
      <c r="B874" s="456"/>
      <c r="C874" s="456"/>
      <c r="D874" s="456"/>
      <c r="E874" s="456"/>
      <c r="F874" s="456"/>
      <c r="G874" s="12"/>
      <c r="H874" s="456"/>
      <c r="I874" s="456"/>
      <c r="J874" s="456"/>
      <c r="K874" s="456"/>
      <c r="L874" s="456"/>
      <c r="M874" s="456"/>
      <c r="N874" s="456"/>
      <c r="O874" s="456"/>
      <c r="P874" s="456"/>
      <c r="Q874" s="456"/>
      <c r="R874" s="456"/>
      <c r="S874" s="456"/>
      <c r="T874" s="456"/>
      <c r="U874" s="456"/>
      <c r="V874" s="456"/>
      <c r="W874" s="456"/>
      <c r="X874" s="456"/>
      <c r="Y874" s="456"/>
      <c r="Z874" s="456"/>
    </row>
    <row r="875" ht="12.75" customHeight="1">
      <c r="A875" s="456"/>
      <c r="B875" s="456"/>
      <c r="C875" s="456"/>
      <c r="D875" s="456"/>
      <c r="E875" s="456"/>
      <c r="F875" s="456"/>
      <c r="G875" s="12"/>
      <c r="H875" s="456"/>
      <c r="I875" s="456"/>
      <c r="J875" s="456"/>
      <c r="K875" s="456"/>
      <c r="L875" s="456"/>
      <c r="M875" s="456"/>
      <c r="N875" s="456"/>
      <c r="O875" s="456"/>
      <c r="P875" s="456"/>
      <c r="Q875" s="456"/>
      <c r="R875" s="456"/>
      <c r="S875" s="456"/>
      <c r="T875" s="456"/>
      <c r="U875" s="456"/>
      <c r="V875" s="456"/>
      <c r="W875" s="456"/>
      <c r="X875" s="456"/>
      <c r="Y875" s="456"/>
      <c r="Z875" s="456"/>
    </row>
    <row r="876" ht="12.75" customHeight="1">
      <c r="A876" s="456"/>
      <c r="B876" s="456"/>
      <c r="C876" s="456"/>
      <c r="D876" s="456"/>
      <c r="E876" s="456"/>
      <c r="F876" s="456"/>
      <c r="G876" s="12"/>
      <c r="H876" s="456"/>
      <c r="I876" s="456"/>
      <c r="J876" s="456"/>
      <c r="K876" s="456"/>
      <c r="L876" s="456"/>
      <c r="M876" s="456"/>
      <c r="N876" s="456"/>
      <c r="O876" s="456"/>
      <c r="P876" s="456"/>
      <c r="Q876" s="456"/>
      <c r="R876" s="456"/>
      <c r="S876" s="456"/>
      <c r="T876" s="456"/>
      <c r="U876" s="456"/>
      <c r="V876" s="456"/>
      <c r="W876" s="456"/>
      <c r="X876" s="456"/>
      <c r="Y876" s="456"/>
      <c r="Z876" s="456"/>
    </row>
    <row r="877" ht="12.75" customHeight="1">
      <c r="A877" s="456"/>
      <c r="B877" s="456"/>
      <c r="C877" s="456"/>
      <c r="D877" s="456"/>
      <c r="E877" s="456"/>
      <c r="F877" s="456"/>
      <c r="G877" s="12"/>
      <c r="H877" s="456"/>
      <c r="I877" s="456"/>
      <c r="J877" s="456"/>
      <c r="K877" s="456"/>
      <c r="L877" s="456"/>
      <c r="M877" s="456"/>
      <c r="N877" s="456"/>
      <c r="O877" s="456"/>
      <c r="P877" s="456"/>
      <c r="Q877" s="456"/>
      <c r="R877" s="456"/>
      <c r="S877" s="456"/>
      <c r="T877" s="456"/>
      <c r="U877" s="456"/>
      <c r="V877" s="456"/>
      <c r="W877" s="456"/>
      <c r="X877" s="456"/>
      <c r="Y877" s="456"/>
      <c r="Z877" s="456"/>
    </row>
    <row r="878" ht="12.75" customHeight="1">
      <c r="A878" s="456"/>
      <c r="B878" s="456"/>
      <c r="C878" s="456"/>
      <c r="D878" s="456"/>
      <c r="E878" s="456"/>
      <c r="F878" s="456"/>
      <c r="G878" s="12"/>
      <c r="H878" s="456"/>
      <c r="I878" s="456"/>
      <c r="J878" s="456"/>
      <c r="K878" s="456"/>
      <c r="L878" s="456"/>
      <c r="M878" s="456"/>
      <c r="N878" s="456"/>
      <c r="O878" s="456"/>
      <c r="P878" s="456"/>
      <c r="Q878" s="456"/>
      <c r="R878" s="456"/>
      <c r="S878" s="456"/>
      <c r="T878" s="456"/>
      <c r="U878" s="456"/>
      <c r="V878" s="456"/>
      <c r="W878" s="456"/>
      <c r="X878" s="456"/>
      <c r="Y878" s="456"/>
      <c r="Z878" s="456"/>
    </row>
    <row r="879" ht="12.75" customHeight="1">
      <c r="A879" s="456"/>
      <c r="B879" s="456"/>
      <c r="C879" s="456"/>
      <c r="D879" s="456"/>
      <c r="E879" s="456"/>
      <c r="F879" s="456"/>
      <c r="G879" s="12"/>
      <c r="H879" s="456"/>
      <c r="I879" s="456"/>
      <c r="J879" s="456"/>
      <c r="K879" s="456"/>
      <c r="L879" s="456"/>
      <c r="M879" s="456"/>
      <c r="N879" s="456"/>
      <c r="O879" s="456"/>
      <c r="P879" s="456"/>
      <c r="Q879" s="456"/>
      <c r="R879" s="456"/>
      <c r="S879" s="456"/>
      <c r="T879" s="456"/>
      <c r="U879" s="456"/>
      <c r="V879" s="456"/>
      <c r="W879" s="456"/>
      <c r="X879" s="456"/>
      <c r="Y879" s="456"/>
      <c r="Z879" s="456"/>
    </row>
    <row r="880" ht="12.75" customHeight="1">
      <c r="A880" s="456"/>
      <c r="B880" s="456"/>
      <c r="C880" s="456"/>
      <c r="D880" s="456"/>
      <c r="E880" s="456"/>
      <c r="F880" s="456"/>
      <c r="G880" s="12"/>
      <c r="H880" s="456"/>
      <c r="I880" s="456"/>
      <c r="J880" s="456"/>
      <c r="K880" s="456"/>
      <c r="L880" s="456"/>
      <c r="M880" s="456"/>
      <c r="N880" s="456"/>
      <c r="O880" s="456"/>
      <c r="P880" s="456"/>
      <c r="Q880" s="456"/>
      <c r="R880" s="456"/>
      <c r="S880" s="456"/>
      <c r="T880" s="456"/>
      <c r="U880" s="456"/>
      <c r="V880" s="456"/>
      <c r="W880" s="456"/>
      <c r="X880" s="456"/>
      <c r="Y880" s="456"/>
      <c r="Z880" s="456"/>
    </row>
    <row r="881" ht="12.75" customHeight="1">
      <c r="A881" s="456"/>
      <c r="B881" s="456"/>
      <c r="C881" s="456"/>
      <c r="D881" s="456"/>
      <c r="E881" s="456"/>
      <c r="F881" s="456"/>
      <c r="G881" s="12"/>
      <c r="H881" s="456"/>
      <c r="I881" s="456"/>
      <c r="J881" s="456"/>
      <c r="K881" s="456"/>
      <c r="L881" s="456"/>
      <c r="M881" s="456"/>
      <c r="N881" s="456"/>
      <c r="O881" s="456"/>
      <c r="P881" s="456"/>
      <c r="Q881" s="456"/>
      <c r="R881" s="456"/>
      <c r="S881" s="456"/>
      <c r="T881" s="456"/>
      <c r="U881" s="456"/>
      <c r="V881" s="456"/>
      <c r="W881" s="456"/>
      <c r="X881" s="456"/>
      <c r="Y881" s="456"/>
      <c r="Z881" s="456"/>
    </row>
    <row r="882" ht="12.75" customHeight="1">
      <c r="A882" s="456"/>
      <c r="B882" s="456"/>
      <c r="C882" s="456"/>
      <c r="D882" s="456"/>
      <c r="E882" s="456"/>
      <c r="F882" s="456"/>
      <c r="G882" s="12"/>
      <c r="H882" s="456"/>
      <c r="I882" s="456"/>
      <c r="J882" s="456"/>
      <c r="K882" s="456"/>
      <c r="L882" s="456"/>
      <c r="M882" s="456"/>
      <c r="N882" s="456"/>
      <c r="O882" s="456"/>
      <c r="P882" s="456"/>
      <c r="Q882" s="456"/>
      <c r="R882" s="456"/>
      <c r="S882" s="456"/>
      <c r="T882" s="456"/>
      <c r="U882" s="456"/>
      <c r="V882" s="456"/>
      <c r="W882" s="456"/>
      <c r="X882" s="456"/>
      <c r="Y882" s="456"/>
      <c r="Z882" s="456"/>
    </row>
    <row r="883" ht="12.75" customHeight="1">
      <c r="A883" s="456"/>
      <c r="B883" s="456"/>
      <c r="C883" s="456"/>
      <c r="D883" s="456"/>
      <c r="E883" s="456"/>
      <c r="F883" s="456"/>
      <c r="G883" s="12"/>
      <c r="H883" s="456"/>
      <c r="I883" s="456"/>
      <c r="J883" s="456"/>
      <c r="K883" s="456"/>
      <c r="L883" s="456"/>
      <c r="M883" s="456"/>
      <c r="N883" s="456"/>
      <c r="O883" s="456"/>
      <c r="P883" s="456"/>
      <c r="Q883" s="456"/>
      <c r="R883" s="456"/>
      <c r="S883" s="456"/>
      <c r="T883" s="456"/>
      <c r="U883" s="456"/>
      <c r="V883" s="456"/>
      <c r="W883" s="456"/>
      <c r="X883" s="456"/>
      <c r="Y883" s="456"/>
      <c r="Z883" s="456"/>
    </row>
    <row r="884" ht="12.75" customHeight="1">
      <c r="A884" s="456"/>
      <c r="B884" s="456"/>
      <c r="C884" s="456"/>
      <c r="D884" s="456"/>
      <c r="E884" s="456"/>
      <c r="F884" s="456"/>
      <c r="G884" s="12"/>
      <c r="H884" s="456"/>
      <c r="I884" s="456"/>
      <c r="J884" s="456"/>
      <c r="K884" s="456"/>
      <c r="L884" s="456"/>
      <c r="M884" s="456"/>
      <c r="N884" s="456"/>
      <c r="O884" s="456"/>
      <c r="P884" s="456"/>
      <c r="Q884" s="456"/>
      <c r="R884" s="456"/>
      <c r="S884" s="456"/>
      <c r="T884" s="456"/>
      <c r="U884" s="456"/>
      <c r="V884" s="456"/>
      <c r="W884" s="456"/>
      <c r="X884" s="456"/>
      <c r="Y884" s="456"/>
      <c r="Z884" s="456"/>
    </row>
    <row r="885" ht="12.75" customHeight="1">
      <c r="A885" s="456"/>
      <c r="B885" s="456"/>
      <c r="C885" s="456"/>
      <c r="D885" s="456"/>
      <c r="E885" s="456"/>
      <c r="F885" s="456"/>
      <c r="G885" s="12"/>
      <c r="H885" s="456"/>
      <c r="I885" s="456"/>
      <c r="J885" s="456"/>
      <c r="K885" s="456"/>
      <c r="L885" s="456"/>
      <c r="M885" s="456"/>
      <c r="N885" s="456"/>
      <c r="O885" s="456"/>
      <c r="P885" s="456"/>
      <c r="Q885" s="456"/>
      <c r="R885" s="456"/>
      <c r="S885" s="456"/>
      <c r="T885" s="456"/>
      <c r="U885" s="456"/>
      <c r="V885" s="456"/>
      <c r="W885" s="456"/>
      <c r="X885" s="456"/>
      <c r="Y885" s="456"/>
      <c r="Z885" s="456"/>
    </row>
    <row r="886" ht="12.75" customHeight="1">
      <c r="A886" s="456"/>
      <c r="B886" s="456"/>
      <c r="C886" s="456"/>
      <c r="D886" s="456"/>
      <c r="E886" s="456"/>
      <c r="F886" s="456"/>
      <c r="G886" s="12"/>
      <c r="H886" s="456"/>
      <c r="I886" s="456"/>
      <c r="J886" s="456"/>
      <c r="K886" s="456"/>
      <c r="L886" s="456"/>
      <c r="M886" s="456"/>
      <c r="N886" s="456"/>
      <c r="O886" s="456"/>
      <c r="P886" s="456"/>
      <c r="Q886" s="456"/>
      <c r="R886" s="456"/>
      <c r="S886" s="456"/>
      <c r="T886" s="456"/>
      <c r="U886" s="456"/>
      <c r="V886" s="456"/>
      <c r="W886" s="456"/>
      <c r="X886" s="456"/>
      <c r="Y886" s="456"/>
      <c r="Z886" s="456"/>
    </row>
    <row r="887" ht="12.75" customHeight="1">
      <c r="A887" s="456"/>
      <c r="B887" s="456"/>
      <c r="C887" s="456"/>
      <c r="D887" s="456"/>
      <c r="E887" s="456"/>
      <c r="F887" s="456"/>
      <c r="G887" s="12"/>
      <c r="H887" s="456"/>
      <c r="I887" s="456"/>
      <c r="J887" s="456"/>
      <c r="K887" s="456"/>
      <c r="L887" s="456"/>
      <c r="M887" s="456"/>
      <c r="N887" s="456"/>
      <c r="O887" s="456"/>
      <c r="P887" s="456"/>
      <c r="Q887" s="456"/>
      <c r="R887" s="456"/>
      <c r="S887" s="456"/>
      <c r="T887" s="456"/>
      <c r="U887" s="456"/>
      <c r="V887" s="456"/>
      <c r="W887" s="456"/>
      <c r="X887" s="456"/>
      <c r="Y887" s="456"/>
      <c r="Z887" s="456"/>
    </row>
    <row r="888" ht="12.75" customHeight="1">
      <c r="A888" s="456"/>
      <c r="B888" s="456"/>
      <c r="C888" s="456"/>
      <c r="D888" s="456"/>
      <c r="E888" s="456"/>
      <c r="F888" s="456"/>
      <c r="G888" s="12"/>
      <c r="H888" s="456"/>
      <c r="I888" s="456"/>
      <c r="J888" s="456"/>
      <c r="K888" s="456"/>
      <c r="L888" s="456"/>
      <c r="M888" s="456"/>
      <c r="N888" s="456"/>
      <c r="O888" s="456"/>
      <c r="P888" s="456"/>
      <c r="Q888" s="456"/>
      <c r="R888" s="456"/>
      <c r="S888" s="456"/>
      <c r="T888" s="456"/>
      <c r="U888" s="456"/>
      <c r="V888" s="456"/>
      <c r="W888" s="456"/>
      <c r="X888" s="456"/>
      <c r="Y888" s="456"/>
      <c r="Z888" s="456"/>
    </row>
    <row r="889" ht="12.75" customHeight="1">
      <c r="A889" s="456"/>
      <c r="B889" s="456"/>
      <c r="C889" s="456"/>
      <c r="D889" s="456"/>
      <c r="E889" s="456"/>
      <c r="F889" s="456"/>
      <c r="G889" s="12"/>
      <c r="H889" s="456"/>
      <c r="I889" s="456"/>
      <c r="J889" s="456"/>
      <c r="K889" s="456"/>
      <c r="L889" s="456"/>
      <c r="M889" s="456"/>
      <c r="N889" s="456"/>
      <c r="O889" s="456"/>
      <c r="P889" s="456"/>
      <c r="Q889" s="456"/>
      <c r="R889" s="456"/>
      <c r="S889" s="456"/>
      <c r="T889" s="456"/>
      <c r="U889" s="456"/>
      <c r="V889" s="456"/>
      <c r="W889" s="456"/>
      <c r="X889" s="456"/>
      <c r="Y889" s="456"/>
      <c r="Z889" s="456"/>
    </row>
    <row r="890" ht="12.75" customHeight="1">
      <c r="A890" s="456"/>
      <c r="B890" s="456"/>
      <c r="C890" s="456"/>
      <c r="D890" s="456"/>
      <c r="E890" s="456"/>
      <c r="F890" s="456"/>
      <c r="G890" s="12"/>
      <c r="H890" s="456"/>
      <c r="I890" s="456"/>
      <c r="J890" s="456"/>
      <c r="K890" s="456"/>
      <c r="L890" s="456"/>
      <c r="M890" s="456"/>
      <c r="N890" s="456"/>
      <c r="O890" s="456"/>
      <c r="P890" s="456"/>
      <c r="Q890" s="456"/>
      <c r="R890" s="456"/>
      <c r="S890" s="456"/>
      <c r="T890" s="456"/>
      <c r="U890" s="456"/>
      <c r="V890" s="456"/>
      <c r="W890" s="456"/>
      <c r="X890" s="456"/>
      <c r="Y890" s="456"/>
      <c r="Z890" s="456"/>
    </row>
    <row r="891" ht="12.75" customHeight="1">
      <c r="A891" s="456"/>
      <c r="B891" s="456"/>
      <c r="C891" s="456"/>
      <c r="D891" s="456"/>
      <c r="E891" s="456"/>
      <c r="F891" s="456"/>
      <c r="G891" s="12"/>
      <c r="H891" s="456"/>
      <c r="I891" s="456"/>
      <c r="J891" s="456"/>
      <c r="K891" s="456"/>
      <c r="L891" s="456"/>
      <c r="M891" s="456"/>
      <c r="N891" s="456"/>
      <c r="O891" s="456"/>
      <c r="P891" s="456"/>
      <c r="Q891" s="456"/>
      <c r="R891" s="456"/>
      <c r="S891" s="456"/>
      <c r="T891" s="456"/>
      <c r="U891" s="456"/>
      <c r="V891" s="456"/>
      <c r="W891" s="456"/>
      <c r="X891" s="456"/>
      <c r="Y891" s="456"/>
      <c r="Z891" s="456"/>
    </row>
    <row r="892" ht="12.75" customHeight="1">
      <c r="A892" s="456"/>
      <c r="B892" s="456"/>
      <c r="C892" s="456"/>
      <c r="D892" s="456"/>
      <c r="E892" s="456"/>
      <c r="F892" s="456"/>
      <c r="G892" s="12"/>
      <c r="H892" s="456"/>
      <c r="I892" s="456"/>
      <c r="J892" s="456"/>
      <c r="K892" s="456"/>
      <c r="L892" s="456"/>
      <c r="M892" s="456"/>
      <c r="N892" s="456"/>
      <c r="O892" s="456"/>
      <c r="P892" s="456"/>
      <c r="Q892" s="456"/>
      <c r="R892" s="456"/>
      <c r="S892" s="456"/>
      <c r="T892" s="456"/>
      <c r="U892" s="456"/>
      <c r="V892" s="456"/>
      <c r="W892" s="456"/>
      <c r="X892" s="456"/>
      <c r="Y892" s="456"/>
      <c r="Z892" s="456"/>
    </row>
    <row r="893" ht="12.75" customHeight="1">
      <c r="A893" s="456"/>
      <c r="B893" s="456"/>
      <c r="C893" s="456"/>
      <c r="D893" s="456"/>
      <c r="E893" s="456"/>
      <c r="F893" s="456"/>
      <c r="G893" s="12"/>
      <c r="H893" s="456"/>
      <c r="I893" s="456"/>
      <c r="J893" s="456"/>
      <c r="K893" s="456"/>
      <c r="L893" s="456"/>
      <c r="M893" s="456"/>
      <c r="N893" s="456"/>
      <c r="O893" s="456"/>
      <c r="P893" s="456"/>
      <c r="Q893" s="456"/>
      <c r="R893" s="456"/>
      <c r="S893" s="456"/>
      <c r="T893" s="456"/>
      <c r="U893" s="456"/>
      <c r="V893" s="456"/>
      <c r="W893" s="456"/>
      <c r="X893" s="456"/>
      <c r="Y893" s="456"/>
      <c r="Z893" s="456"/>
    </row>
    <row r="894" ht="12.75" customHeight="1">
      <c r="A894" s="456"/>
      <c r="B894" s="456"/>
      <c r="C894" s="456"/>
      <c r="D894" s="456"/>
      <c r="E894" s="456"/>
      <c r="F894" s="456"/>
      <c r="G894" s="12"/>
      <c r="H894" s="456"/>
      <c r="I894" s="456"/>
      <c r="J894" s="456"/>
      <c r="K894" s="456"/>
      <c r="L894" s="456"/>
      <c r="M894" s="456"/>
      <c r="N894" s="456"/>
      <c r="O894" s="456"/>
      <c r="P894" s="456"/>
      <c r="Q894" s="456"/>
      <c r="R894" s="456"/>
      <c r="S894" s="456"/>
      <c r="T894" s="456"/>
      <c r="U894" s="456"/>
      <c r="V894" s="456"/>
      <c r="W894" s="456"/>
      <c r="X894" s="456"/>
      <c r="Y894" s="456"/>
      <c r="Z894" s="456"/>
    </row>
    <row r="895" ht="12.75" customHeight="1">
      <c r="A895" s="456"/>
      <c r="B895" s="456"/>
      <c r="C895" s="456"/>
      <c r="D895" s="456"/>
      <c r="E895" s="456"/>
      <c r="F895" s="456"/>
      <c r="G895" s="12"/>
      <c r="H895" s="456"/>
      <c r="I895" s="456"/>
      <c r="J895" s="456"/>
      <c r="K895" s="456"/>
      <c r="L895" s="456"/>
      <c r="M895" s="456"/>
      <c r="N895" s="456"/>
      <c r="O895" s="456"/>
      <c r="P895" s="456"/>
      <c r="Q895" s="456"/>
      <c r="R895" s="456"/>
      <c r="S895" s="456"/>
      <c r="T895" s="456"/>
      <c r="U895" s="456"/>
      <c r="V895" s="456"/>
      <c r="W895" s="456"/>
      <c r="X895" s="456"/>
      <c r="Y895" s="456"/>
      <c r="Z895" s="456"/>
    </row>
    <row r="896" ht="12.75" customHeight="1">
      <c r="A896" s="456"/>
      <c r="B896" s="456"/>
      <c r="C896" s="456"/>
      <c r="D896" s="456"/>
      <c r="E896" s="456"/>
      <c r="F896" s="456"/>
      <c r="G896" s="12"/>
      <c r="H896" s="456"/>
      <c r="I896" s="456"/>
      <c r="J896" s="456"/>
      <c r="K896" s="456"/>
      <c r="L896" s="456"/>
      <c r="M896" s="456"/>
      <c r="N896" s="456"/>
      <c r="O896" s="456"/>
      <c r="P896" s="456"/>
      <c r="Q896" s="456"/>
      <c r="R896" s="456"/>
      <c r="S896" s="456"/>
      <c r="T896" s="456"/>
      <c r="U896" s="456"/>
      <c r="V896" s="456"/>
      <c r="W896" s="456"/>
      <c r="X896" s="456"/>
      <c r="Y896" s="456"/>
      <c r="Z896" s="456"/>
    </row>
    <row r="897" ht="12.75" customHeight="1">
      <c r="A897" s="456"/>
      <c r="B897" s="456"/>
      <c r="C897" s="456"/>
      <c r="D897" s="456"/>
      <c r="E897" s="456"/>
      <c r="F897" s="456"/>
      <c r="G897" s="12"/>
      <c r="H897" s="456"/>
      <c r="I897" s="456"/>
      <c r="J897" s="456"/>
      <c r="K897" s="456"/>
      <c r="L897" s="456"/>
      <c r="M897" s="456"/>
      <c r="N897" s="456"/>
      <c r="O897" s="456"/>
      <c r="P897" s="456"/>
      <c r="Q897" s="456"/>
      <c r="R897" s="456"/>
      <c r="S897" s="456"/>
      <c r="T897" s="456"/>
      <c r="U897" s="456"/>
      <c r="V897" s="456"/>
      <c r="W897" s="456"/>
      <c r="X897" s="456"/>
      <c r="Y897" s="456"/>
      <c r="Z897" s="456"/>
    </row>
    <row r="898" ht="12.75" customHeight="1">
      <c r="A898" s="456"/>
      <c r="B898" s="456"/>
      <c r="C898" s="456"/>
      <c r="D898" s="456"/>
      <c r="E898" s="456"/>
      <c r="F898" s="456"/>
      <c r="G898" s="12"/>
      <c r="H898" s="456"/>
      <c r="I898" s="456"/>
      <c r="J898" s="456"/>
      <c r="K898" s="456"/>
      <c r="L898" s="456"/>
      <c r="M898" s="456"/>
      <c r="N898" s="456"/>
      <c r="O898" s="456"/>
      <c r="P898" s="456"/>
      <c r="Q898" s="456"/>
      <c r="R898" s="456"/>
      <c r="S898" s="456"/>
      <c r="T898" s="456"/>
      <c r="U898" s="456"/>
      <c r="V898" s="456"/>
      <c r="W898" s="456"/>
      <c r="X898" s="456"/>
      <c r="Y898" s="456"/>
      <c r="Z898" s="456"/>
    </row>
    <row r="899" ht="12.75" customHeight="1">
      <c r="A899" s="456"/>
      <c r="B899" s="456"/>
      <c r="C899" s="456"/>
      <c r="D899" s="456"/>
      <c r="E899" s="456"/>
      <c r="F899" s="456"/>
      <c r="G899" s="12"/>
      <c r="H899" s="456"/>
      <c r="I899" s="456"/>
      <c r="J899" s="456"/>
      <c r="K899" s="456"/>
      <c r="L899" s="456"/>
      <c r="M899" s="456"/>
      <c r="N899" s="456"/>
      <c r="O899" s="456"/>
      <c r="P899" s="456"/>
      <c r="Q899" s="456"/>
      <c r="R899" s="456"/>
      <c r="S899" s="456"/>
      <c r="T899" s="456"/>
      <c r="U899" s="456"/>
      <c r="V899" s="456"/>
      <c r="W899" s="456"/>
      <c r="X899" s="456"/>
      <c r="Y899" s="456"/>
      <c r="Z899" s="456"/>
    </row>
    <row r="900" ht="12.75" customHeight="1">
      <c r="A900" s="456"/>
      <c r="B900" s="456"/>
      <c r="C900" s="456"/>
      <c r="D900" s="456"/>
      <c r="E900" s="456"/>
      <c r="F900" s="456"/>
      <c r="G900" s="12"/>
      <c r="H900" s="456"/>
      <c r="I900" s="456"/>
      <c r="J900" s="456"/>
      <c r="K900" s="456"/>
      <c r="L900" s="456"/>
      <c r="M900" s="456"/>
      <c r="N900" s="456"/>
      <c r="O900" s="456"/>
      <c r="P900" s="456"/>
      <c r="Q900" s="456"/>
      <c r="R900" s="456"/>
      <c r="S900" s="456"/>
      <c r="T900" s="456"/>
      <c r="U900" s="456"/>
      <c r="V900" s="456"/>
      <c r="W900" s="456"/>
      <c r="X900" s="456"/>
      <c r="Y900" s="456"/>
      <c r="Z900" s="456"/>
    </row>
    <row r="901" ht="12.75" customHeight="1">
      <c r="A901" s="456"/>
      <c r="B901" s="456"/>
      <c r="C901" s="456"/>
      <c r="D901" s="456"/>
      <c r="E901" s="456"/>
      <c r="F901" s="456"/>
      <c r="G901" s="12"/>
      <c r="H901" s="456"/>
      <c r="I901" s="456"/>
      <c r="J901" s="456"/>
      <c r="K901" s="456"/>
      <c r="L901" s="456"/>
      <c r="M901" s="456"/>
      <c r="N901" s="456"/>
      <c r="O901" s="456"/>
      <c r="P901" s="456"/>
      <c r="Q901" s="456"/>
      <c r="R901" s="456"/>
      <c r="S901" s="456"/>
      <c r="T901" s="456"/>
      <c r="U901" s="456"/>
      <c r="V901" s="456"/>
      <c r="W901" s="456"/>
      <c r="X901" s="456"/>
      <c r="Y901" s="456"/>
      <c r="Z901" s="456"/>
    </row>
    <row r="902" ht="12.75" customHeight="1">
      <c r="A902" s="456"/>
      <c r="B902" s="456"/>
      <c r="C902" s="456"/>
      <c r="D902" s="456"/>
      <c r="E902" s="456"/>
      <c r="F902" s="456"/>
      <c r="G902" s="12"/>
      <c r="H902" s="456"/>
      <c r="I902" s="456"/>
      <c r="J902" s="456"/>
      <c r="K902" s="456"/>
      <c r="L902" s="456"/>
      <c r="M902" s="456"/>
      <c r="N902" s="456"/>
      <c r="O902" s="456"/>
      <c r="P902" s="456"/>
      <c r="Q902" s="456"/>
      <c r="R902" s="456"/>
      <c r="S902" s="456"/>
      <c r="T902" s="456"/>
      <c r="U902" s="456"/>
      <c r="V902" s="456"/>
      <c r="W902" s="456"/>
      <c r="X902" s="456"/>
      <c r="Y902" s="456"/>
      <c r="Z902" s="456"/>
    </row>
    <row r="903" ht="12.75" customHeight="1">
      <c r="A903" s="456"/>
      <c r="B903" s="456"/>
      <c r="C903" s="456"/>
      <c r="D903" s="456"/>
      <c r="E903" s="456"/>
      <c r="F903" s="456"/>
      <c r="G903" s="12"/>
      <c r="H903" s="456"/>
      <c r="I903" s="456"/>
      <c r="J903" s="456"/>
      <c r="K903" s="456"/>
      <c r="L903" s="456"/>
      <c r="M903" s="456"/>
      <c r="N903" s="456"/>
      <c r="O903" s="456"/>
      <c r="P903" s="456"/>
      <c r="Q903" s="456"/>
      <c r="R903" s="456"/>
      <c r="S903" s="456"/>
      <c r="T903" s="456"/>
      <c r="U903" s="456"/>
      <c r="V903" s="456"/>
      <c r="W903" s="456"/>
      <c r="X903" s="456"/>
      <c r="Y903" s="456"/>
      <c r="Z903" s="456"/>
    </row>
    <row r="904" ht="12.75" customHeight="1">
      <c r="A904" s="456"/>
      <c r="B904" s="456"/>
      <c r="C904" s="456"/>
      <c r="D904" s="456"/>
      <c r="E904" s="456"/>
      <c r="F904" s="456"/>
      <c r="G904" s="12"/>
      <c r="H904" s="456"/>
      <c r="I904" s="456"/>
      <c r="J904" s="456"/>
      <c r="K904" s="456"/>
      <c r="L904" s="456"/>
      <c r="M904" s="456"/>
      <c r="N904" s="456"/>
      <c r="O904" s="456"/>
      <c r="P904" s="456"/>
      <c r="Q904" s="456"/>
      <c r="R904" s="456"/>
      <c r="S904" s="456"/>
      <c r="T904" s="456"/>
      <c r="U904" s="456"/>
      <c r="V904" s="456"/>
      <c r="W904" s="456"/>
      <c r="X904" s="456"/>
      <c r="Y904" s="456"/>
      <c r="Z904" s="456"/>
    </row>
    <row r="905" ht="12.75" customHeight="1">
      <c r="A905" s="456"/>
      <c r="B905" s="456"/>
      <c r="C905" s="456"/>
      <c r="D905" s="456"/>
      <c r="E905" s="456"/>
      <c r="F905" s="456"/>
      <c r="G905" s="12"/>
      <c r="H905" s="456"/>
      <c r="I905" s="456"/>
      <c r="J905" s="456"/>
      <c r="K905" s="456"/>
      <c r="L905" s="456"/>
      <c r="M905" s="456"/>
      <c r="N905" s="456"/>
      <c r="O905" s="456"/>
      <c r="P905" s="456"/>
      <c r="Q905" s="456"/>
      <c r="R905" s="456"/>
      <c r="S905" s="456"/>
      <c r="T905" s="456"/>
      <c r="U905" s="456"/>
      <c r="V905" s="456"/>
      <c r="W905" s="456"/>
      <c r="X905" s="456"/>
      <c r="Y905" s="456"/>
      <c r="Z905" s="456"/>
    </row>
    <row r="906" ht="12.75" customHeight="1">
      <c r="A906" s="456"/>
      <c r="B906" s="456"/>
      <c r="C906" s="456"/>
      <c r="D906" s="456"/>
      <c r="E906" s="456"/>
      <c r="F906" s="456"/>
      <c r="G906" s="12"/>
      <c r="H906" s="456"/>
      <c r="I906" s="456"/>
      <c r="J906" s="456"/>
      <c r="K906" s="456"/>
      <c r="L906" s="456"/>
      <c r="M906" s="456"/>
      <c r="N906" s="456"/>
      <c r="O906" s="456"/>
      <c r="P906" s="456"/>
      <c r="Q906" s="456"/>
      <c r="R906" s="456"/>
      <c r="S906" s="456"/>
      <c r="T906" s="456"/>
      <c r="U906" s="456"/>
      <c r="V906" s="456"/>
      <c r="W906" s="456"/>
      <c r="X906" s="456"/>
      <c r="Y906" s="456"/>
      <c r="Z906" s="456"/>
    </row>
    <row r="907" ht="12.75" customHeight="1">
      <c r="A907" s="456"/>
      <c r="B907" s="456"/>
      <c r="C907" s="456"/>
      <c r="D907" s="456"/>
      <c r="E907" s="456"/>
      <c r="F907" s="456"/>
      <c r="G907" s="12"/>
      <c r="H907" s="456"/>
      <c r="I907" s="456"/>
      <c r="J907" s="456"/>
      <c r="K907" s="456"/>
      <c r="L907" s="456"/>
      <c r="M907" s="456"/>
      <c r="N907" s="456"/>
      <c r="O907" s="456"/>
      <c r="P907" s="456"/>
      <c r="Q907" s="456"/>
      <c r="R907" s="456"/>
      <c r="S907" s="456"/>
      <c r="T907" s="456"/>
      <c r="U907" s="456"/>
      <c r="V907" s="456"/>
      <c r="W907" s="456"/>
      <c r="X907" s="456"/>
      <c r="Y907" s="456"/>
      <c r="Z907" s="456"/>
    </row>
    <row r="908" ht="12.75" customHeight="1">
      <c r="A908" s="456"/>
      <c r="B908" s="456"/>
      <c r="C908" s="456"/>
      <c r="D908" s="456"/>
      <c r="E908" s="456"/>
      <c r="F908" s="456"/>
      <c r="G908" s="12"/>
      <c r="H908" s="456"/>
      <c r="I908" s="456"/>
      <c r="J908" s="456"/>
      <c r="K908" s="456"/>
      <c r="L908" s="456"/>
      <c r="M908" s="456"/>
      <c r="N908" s="456"/>
      <c r="O908" s="456"/>
      <c r="P908" s="456"/>
      <c r="Q908" s="456"/>
      <c r="R908" s="456"/>
      <c r="S908" s="456"/>
      <c r="T908" s="456"/>
      <c r="U908" s="456"/>
      <c r="V908" s="456"/>
      <c r="W908" s="456"/>
      <c r="X908" s="456"/>
      <c r="Y908" s="456"/>
      <c r="Z908" s="456"/>
    </row>
    <row r="909" ht="12.75" customHeight="1">
      <c r="A909" s="456"/>
      <c r="B909" s="456"/>
      <c r="C909" s="456"/>
      <c r="D909" s="456"/>
      <c r="E909" s="456"/>
      <c r="F909" s="456"/>
      <c r="G909" s="12"/>
      <c r="H909" s="456"/>
      <c r="I909" s="456"/>
      <c r="J909" s="456"/>
      <c r="K909" s="456"/>
      <c r="L909" s="456"/>
      <c r="M909" s="456"/>
      <c r="N909" s="456"/>
      <c r="O909" s="456"/>
      <c r="P909" s="456"/>
      <c r="Q909" s="456"/>
      <c r="R909" s="456"/>
      <c r="S909" s="456"/>
      <c r="T909" s="456"/>
      <c r="U909" s="456"/>
      <c r="V909" s="456"/>
      <c r="W909" s="456"/>
      <c r="X909" s="456"/>
      <c r="Y909" s="456"/>
      <c r="Z909" s="456"/>
    </row>
    <row r="910" ht="12.75" customHeight="1">
      <c r="A910" s="456"/>
      <c r="B910" s="456"/>
      <c r="C910" s="456"/>
      <c r="D910" s="456"/>
      <c r="E910" s="456"/>
      <c r="F910" s="456"/>
      <c r="G910" s="12"/>
      <c r="H910" s="456"/>
      <c r="I910" s="456"/>
      <c r="J910" s="456"/>
      <c r="K910" s="456"/>
      <c r="L910" s="456"/>
      <c r="M910" s="456"/>
      <c r="N910" s="456"/>
      <c r="O910" s="456"/>
      <c r="P910" s="456"/>
      <c r="Q910" s="456"/>
      <c r="R910" s="456"/>
      <c r="S910" s="456"/>
      <c r="T910" s="456"/>
      <c r="U910" s="456"/>
      <c r="V910" s="456"/>
      <c r="W910" s="456"/>
      <c r="X910" s="456"/>
      <c r="Y910" s="456"/>
      <c r="Z910" s="456"/>
    </row>
    <row r="911" ht="12.75" customHeight="1">
      <c r="A911" s="456"/>
      <c r="B911" s="456"/>
      <c r="C911" s="456"/>
      <c r="D911" s="456"/>
      <c r="E911" s="456"/>
      <c r="F911" s="456"/>
      <c r="G911" s="12"/>
      <c r="H911" s="456"/>
      <c r="I911" s="456"/>
      <c r="J911" s="456"/>
      <c r="K911" s="456"/>
      <c r="L911" s="456"/>
      <c r="M911" s="456"/>
      <c r="N911" s="456"/>
      <c r="O911" s="456"/>
      <c r="P911" s="456"/>
      <c r="Q911" s="456"/>
      <c r="R911" s="456"/>
      <c r="S911" s="456"/>
      <c r="T911" s="456"/>
      <c r="U911" s="456"/>
      <c r="V911" s="456"/>
      <c r="W911" s="456"/>
      <c r="X911" s="456"/>
      <c r="Y911" s="456"/>
      <c r="Z911" s="456"/>
    </row>
    <row r="912" ht="12.75" customHeight="1">
      <c r="A912" s="456"/>
      <c r="B912" s="456"/>
      <c r="C912" s="456"/>
      <c r="D912" s="456"/>
      <c r="E912" s="456"/>
      <c r="F912" s="456"/>
      <c r="G912" s="12"/>
      <c r="H912" s="456"/>
      <c r="I912" s="456"/>
      <c r="J912" s="456"/>
      <c r="K912" s="456"/>
      <c r="L912" s="456"/>
      <c r="M912" s="456"/>
      <c r="N912" s="456"/>
      <c r="O912" s="456"/>
      <c r="P912" s="456"/>
      <c r="Q912" s="456"/>
      <c r="R912" s="456"/>
      <c r="S912" s="456"/>
      <c r="T912" s="456"/>
      <c r="U912" s="456"/>
      <c r="V912" s="456"/>
      <c r="W912" s="456"/>
      <c r="X912" s="456"/>
      <c r="Y912" s="456"/>
      <c r="Z912" s="456"/>
    </row>
    <row r="913" ht="12.75" customHeight="1">
      <c r="A913" s="456"/>
      <c r="B913" s="456"/>
      <c r="C913" s="456"/>
      <c r="D913" s="456"/>
      <c r="E913" s="456"/>
      <c r="F913" s="456"/>
      <c r="G913" s="12"/>
      <c r="H913" s="456"/>
      <c r="I913" s="456"/>
      <c r="J913" s="456"/>
      <c r="K913" s="456"/>
      <c r="L913" s="456"/>
      <c r="M913" s="456"/>
      <c r="N913" s="456"/>
      <c r="O913" s="456"/>
      <c r="P913" s="456"/>
      <c r="Q913" s="456"/>
      <c r="R913" s="456"/>
      <c r="S913" s="456"/>
      <c r="T913" s="456"/>
      <c r="U913" s="456"/>
      <c r="V913" s="456"/>
      <c r="W913" s="456"/>
      <c r="X913" s="456"/>
      <c r="Y913" s="456"/>
      <c r="Z913" s="456"/>
    </row>
    <row r="914" ht="12.75" customHeight="1">
      <c r="A914" s="456"/>
      <c r="B914" s="456"/>
      <c r="C914" s="456"/>
      <c r="D914" s="456"/>
      <c r="E914" s="456"/>
      <c r="F914" s="456"/>
      <c r="G914" s="12"/>
      <c r="H914" s="456"/>
      <c r="I914" s="456"/>
      <c r="J914" s="456"/>
      <c r="K914" s="456"/>
      <c r="L914" s="456"/>
      <c r="M914" s="456"/>
      <c r="N914" s="456"/>
      <c r="O914" s="456"/>
      <c r="P914" s="456"/>
      <c r="Q914" s="456"/>
      <c r="R914" s="456"/>
      <c r="S914" s="456"/>
      <c r="T914" s="456"/>
      <c r="U914" s="456"/>
      <c r="V914" s="456"/>
      <c r="W914" s="456"/>
      <c r="X914" s="456"/>
      <c r="Y914" s="456"/>
      <c r="Z914" s="456"/>
    </row>
    <row r="915" ht="12.75" customHeight="1">
      <c r="A915" s="456"/>
      <c r="B915" s="456"/>
      <c r="C915" s="456"/>
      <c r="D915" s="456"/>
      <c r="E915" s="456"/>
      <c r="F915" s="456"/>
      <c r="G915" s="12"/>
      <c r="H915" s="456"/>
      <c r="I915" s="456"/>
      <c r="J915" s="456"/>
      <c r="K915" s="456"/>
      <c r="L915" s="456"/>
      <c r="M915" s="456"/>
      <c r="N915" s="456"/>
      <c r="O915" s="456"/>
      <c r="P915" s="456"/>
      <c r="Q915" s="456"/>
      <c r="R915" s="456"/>
      <c r="S915" s="456"/>
      <c r="T915" s="456"/>
      <c r="U915" s="456"/>
      <c r="V915" s="456"/>
      <c r="W915" s="456"/>
      <c r="X915" s="456"/>
      <c r="Y915" s="456"/>
      <c r="Z915" s="456"/>
    </row>
    <row r="916" ht="12.75" customHeight="1">
      <c r="A916" s="456"/>
      <c r="B916" s="456"/>
      <c r="C916" s="456"/>
      <c r="D916" s="456"/>
      <c r="E916" s="456"/>
      <c r="F916" s="456"/>
      <c r="G916" s="12"/>
      <c r="H916" s="456"/>
      <c r="I916" s="456"/>
      <c r="J916" s="456"/>
      <c r="K916" s="456"/>
      <c r="L916" s="456"/>
      <c r="M916" s="456"/>
      <c r="N916" s="456"/>
      <c r="O916" s="456"/>
      <c r="P916" s="456"/>
      <c r="Q916" s="456"/>
      <c r="R916" s="456"/>
      <c r="S916" s="456"/>
      <c r="T916" s="456"/>
      <c r="U916" s="456"/>
      <c r="V916" s="456"/>
      <c r="W916" s="456"/>
      <c r="X916" s="456"/>
      <c r="Y916" s="456"/>
      <c r="Z916" s="456"/>
    </row>
    <row r="917" ht="12.75" customHeight="1">
      <c r="A917" s="456"/>
      <c r="B917" s="456"/>
      <c r="C917" s="456"/>
      <c r="D917" s="456"/>
      <c r="E917" s="456"/>
      <c r="F917" s="456"/>
      <c r="G917" s="12"/>
      <c r="H917" s="456"/>
      <c r="I917" s="456"/>
      <c r="J917" s="456"/>
      <c r="K917" s="456"/>
      <c r="L917" s="456"/>
      <c r="M917" s="456"/>
      <c r="N917" s="456"/>
      <c r="O917" s="456"/>
      <c r="P917" s="456"/>
      <c r="Q917" s="456"/>
      <c r="R917" s="456"/>
      <c r="S917" s="456"/>
      <c r="T917" s="456"/>
      <c r="U917" s="456"/>
      <c r="V917" s="456"/>
      <c r="W917" s="456"/>
      <c r="X917" s="456"/>
      <c r="Y917" s="456"/>
      <c r="Z917" s="456"/>
    </row>
    <row r="918" ht="12.75" customHeight="1">
      <c r="A918" s="456"/>
      <c r="B918" s="456"/>
      <c r="C918" s="456"/>
      <c r="D918" s="456"/>
      <c r="E918" s="456"/>
      <c r="F918" s="456"/>
      <c r="G918" s="12"/>
      <c r="H918" s="456"/>
      <c r="I918" s="456"/>
      <c r="J918" s="456"/>
      <c r="K918" s="456"/>
      <c r="L918" s="456"/>
      <c r="M918" s="456"/>
      <c r="N918" s="456"/>
      <c r="O918" s="456"/>
      <c r="P918" s="456"/>
      <c r="Q918" s="456"/>
      <c r="R918" s="456"/>
      <c r="S918" s="456"/>
      <c r="T918" s="456"/>
      <c r="U918" s="456"/>
      <c r="V918" s="456"/>
      <c r="W918" s="456"/>
      <c r="X918" s="456"/>
      <c r="Y918" s="456"/>
      <c r="Z918" s="456"/>
    </row>
    <row r="919" ht="12.75" customHeight="1">
      <c r="A919" s="456"/>
      <c r="B919" s="456"/>
      <c r="C919" s="456"/>
      <c r="D919" s="456"/>
      <c r="E919" s="456"/>
      <c r="F919" s="456"/>
      <c r="G919" s="12"/>
      <c r="H919" s="456"/>
      <c r="I919" s="456"/>
      <c r="J919" s="456"/>
      <c r="K919" s="456"/>
      <c r="L919" s="456"/>
      <c r="M919" s="456"/>
      <c r="N919" s="456"/>
      <c r="O919" s="456"/>
      <c r="P919" s="456"/>
      <c r="Q919" s="456"/>
      <c r="R919" s="456"/>
      <c r="S919" s="456"/>
      <c r="T919" s="456"/>
      <c r="U919" s="456"/>
      <c r="V919" s="456"/>
      <c r="W919" s="456"/>
      <c r="X919" s="456"/>
      <c r="Y919" s="456"/>
      <c r="Z919" s="456"/>
    </row>
    <row r="920" ht="12.75" customHeight="1">
      <c r="A920" s="456"/>
      <c r="B920" s="456"/>
      <c r="C920" s="456"/>
      <c r="D920" s="456"/>
      <c r="E920" s="456"/>
      <c r="F920" s="456"/>
      <c r="G920" s="12"/>
      <c r="H920" s="456"/>
      <c r="I920" s="456"/>
      <c r="J920" s="456"/>
      <c r="K920" s="456"/>
      <c r="L920" s="456"/>
      <c r="M920" s="456"/>
      <c r="N920" s="456"/>
      <c r="O920" s="456"/>
      <c r="P920" s="456"/>
      <c r="Q920" s="456"/>
      <c r="R920" s="456"/>
      <c r="S920" s="456"/>
      <c r="T920" s="456"/>
      <c r="U920" s="456"/>
      <c r="V920" s="456"/>
      <c r="W920" s="456"/>
      <c r="X920" s="456"/>
      <c r="Y920" s="456"/>
      <c r="Z920" s="456"/>
    </row>
    <row r="921" ht="12.75" customHeight="1">
      <c r="A921" s="456"/>
      <c r="B921" s="456"/>
      <c r="C921" s="456"/>
      <c r="D921" s="456"/>
      <c r="E921" s="456"/>
      <c r="F921" s="456"/>
      <c r="G921" s="12"/>
      <c r="H921" s="456"/>
      <c r="I921" s="456"/>
      <c r="J921" s="456"/>
      <c r="K921" s="456"/>
      <c r="L921" s="456"/>
      <c r="M921" s="456"/>
      <c r="N921" s="456"/>
      <c r="O921" s="456"/>
      <c r="P921" s="456"/>
      <c r="Q921" s="456"/>
      <c r="R921" s="456"/>
      <c r="S921" s="456"/>
      <c r="T921" s="456"/>
      <c r="U921" s="456"/>
      <c r="V921" s="456"/>
      <c r="W921" s="456"/>
      <c r="X921" s="456"/>
      <c r="Y921" s="456"/>
      <c r="Z921" s="456"/>
    </row>
    <row r="922" ht="12.75" customHeight="1">
      <c r="A922" s="456"/>
      <c r="B922" s="456"/>
      <c r="C922" s="456"/>
      <c r="D922" s="456"/>
      <c r="E922" s="456"/>
      <c r="F922" s="456"/>
      <c r="G922" s="12"/>
      <c r="H922" s="456"/>
      <c r="I922" s="456"/>
      <c r="J922" s="456"/>
      <c r="K922" s="456"/>
      <c r="L922" s="456"/>
      <c r="M922" s="456"/>
      <c r="N922" s="456"/>
      <c r="O922" s="456"/>
      <c r="P922" s="456"/>
      <c r="Q922" s="456"/>
      <c r="R922" s="456"/>
      <c r="S922" s="456"/>
      <c r="T922" s="456"/>
      <c r="U922" s="456"/>
      <c r="V922" s="456"/>
      <c r="W922" s="456"/>
      <c r="X922" s="456"/>
      <c r="Y922" s="456"/>
      <c r="Z922" s="456"/>
    </row>
    <row r="923" ht="12.75" customHeight="1">
      <c r="A923" s="456"/>
      <c r="B923" s="456"/>
      <c r="C923" s="456"/>
      <c r="D923" s="456"/>
      <c r="E923" s="456"/>
      <c r="F923" s="456"/>
      <c r="G923" s="12"/>
      <c r="H923" s="456"/>
      <c r="I923" s="456"/>
      <c r="J923" s="456"/>
      <c r="K923" s="456"/>
      <c r="L923" s="456"/>
      <c r="M923" s="456"/>
      <c r="N923" s="456"/>
      <c r="O923" s="456"/>
      <c r="P923" s="456"/>
      <c r="Q923" s="456"/>
      <c r="R923" s="456"/>
      <c r="S923" s="456"/>
      <c r="T923" s="456"/>
      <c r="U923" s="456"/>
      <c r="V923" s="456"/>
      <c r="W923" s="456"/>
      <c r="X923" s="456"/>
      <c r="Y923" s="456"/>
      <c r="Z923" s="456"/>
    </row>
    <row r="924" ht="12.75" customHeight="1">
      <c r="A924" s="456"/>
      <c r="B924" s="456"/>
      <c r="C924" s="456"/>
      <c r="D924" s="456"/>
      <c r="E924" s="456"/>
      <c r="F924" s="456"/>
      <c r="G924" s="12"/>
      <c r="H924" s="456"/>
      <c r="I924" s="456"/>
      <c r="J924" s="456"/>
      <c r="K924" s="456"/>
      <c r="L924" s="456"/>
      <c r="M924" s="456"/>
      <c r="N924" s="456"/>
      <c r="O924" s="456"/>
      <c r="P924" s="456"/>
      <c r="Q924" s="456"/>
      <c r="R924" s="456"/>
      <c r="S924" s="456"/>
      <c r="T924" s="456"/>
      <c r="U924" s="456"/>
      <c r="V924" s="456"/>
      <c r="W924" s="456"/>
      <c r="X924" s="456"/>
      <c r="Y924" s="456"/>
      <c r="Z924" s="456"/>
    </row>
    <row r="925" ht="12.75" customHeight="1">
      <c r="A925" s="456"/>
      <c r="B925" s="456"/>
      <c r="C925" s="456"/>
      <c r="D925" s="456"/>
      <c r="E925" s="456"/>
      <c r="F925" s="456"/>
      <c r="G925" s="12"/>
      <c r="H925" s="456"/>
      <c r="I925" s="456"/>
      <c r="J925" s="456"/>
      <c r="K925" s="456"/>
      <c r="L925" s="456"/>
      <c r="M925" s="456"/>
      <c r="N925" s="456"/>
      <c r="O925" s="456"/>
      <c r="P925" s="456"/>
      <c r="Q925" s="456"/>
      <c r="R925" s="456"/>
      <c r="S925" s="456"/>
      <c r="T925" s="456"/>
      <c r="U925" s="456"/>
      <c r="V925" s="456"/>
      <c r="W925" s="456"/>
      <c r="X925" s="456"/>
      <c r="Y925" s="456"/>
      <c r="Z925" s="456"/>
    </row>
    <row r="926" ht="12.75" customHeight="1">
      <c r="A926" s="456"/>
      <c r="B926" s="456"/>
      <c r="C926" s="456"/>
      <c r="D926" s="456"/>
      <c r="E926" s="456"/>
      <c r="F926" s="456"/>
      <c r="G926" s="12"/>
      <c r="H926" s="456"/>
      <c r="I926" s="456"/>
      <c r="J926" s="456"/>
      <c r="K926" s="456"/>
      <c r="L926" s="456"/>
      <c r="M926" s="456"/>
      <c r="N926" s="456"/>
      <c r="O926" s="456"/>
      <c r="P926" s="456"/>
      <c r="Q926" s="456"/>
      <c r="R926" s="456"/>
      <c r="S926" s="456"/>
      <c r="T926" s="456"/>
      <c r="U926" s="456"/>
      <c r="V926" s="456"/>
      <c r="W926" s="456"/>
      <c r="X926" s="456"/>
      <c r="Y926" s="456"/>
      <c r="Z926" s="456"/>
    </row>
    <row r="927" ht="12.75" customHeight="1">
      <c r="A927" s="456"/>
      <c r="B927" s="456"/>
      <c r="C927" s="456"/>
      <c r="D927" s="456"/>
      <c r="E927" s="456"/>
      <c r="F927" s="456"/>
      <c r="G927" s="12"/>
      <c r="H927" s="456"/>
      <c r="I927" s="456"/>
      <c r="J927" s="456"/>
      <c r="K927" s="456"/>
      <c r="L927" s="456"/>
      <c r="M927" s="456"/>
      <c r="N927" s="456"/>
      <c r="O927" s="456"/>
      <c r="P927" s="456"/>
      <c r="Q927" s="456"/>
      <c r="R927" s="456"/>
      <c r="S927" s="456"/>
      <c r="T927" s="456"/>
      <c r="U927" s="456"/>
      <c r="V927" s="456"/>
      <c r="W927" s="456"/>
      <c r="X927" s="456"/>
      <c r="Y927" s="456"/>
      <c r="Z927" s="456"/>
    </row>
    <row r="928" ht="12.75" customHeight="1">
      <c r="A928" s="456"/>
      <c r="B928" s="456"/>
      <c r="C928" s="456"/>
      <c r="D928" s="456"/>
      <c r="E928" s="456"/>
      <c r="F928" s="456"/>
      <c r="G928" s="12"/>
      <c r="H928" s="456"/>
      <c r="I928" s="456"/>
      <c r="J928" s="456"/>
      <c r="K928" s="456"/>
      <c r="L928" s="456"/>
      <c r="M928" s="456"/>
      <c r="N928" s="456"/>
      <c r="O928" s="456"/>
      <c r="P928" s="456"/>
      <c r="Q928" s="456"/>
      <c r="R928" s="456"/>
      <c r="S928" s="456"/>
      <c r="T928" s="456"/>
      <c r="U928" s="456"/>
      <c r="V928" s="456"/>
      <c r="W928" s="456"/>
      <c r="X928" s="456"/>
      <c r="Y928" s="456"/>
      <c r="Z928" s="456"/>
    </row>
    <row r="929" ht="12.75" customHeight="1">
      <c r="A929" s="456"/>
      <c r="B929" s="456"/>
      <c r="C929" s="456"/>
      <c r="D929" s="456"/>
      <c r="E929" s="456"/>
      <c r="F929" s="456"/>
      <c r="G929" s="12"/>
      <c r="H929" s="456"/>
      <c r="I929" s="456"/>
      <c r="J929" s="456"/>
      <c r="K929" s="456"/>
      <c r="L929" s="456"/>
      <c r="M929" s="456"/>
      <c r="N929" s="456"/>
      <c r="O929" s="456"/>
      <c r="P929" s="456"/>
      <c r="Q929" s="456"/>
      <c r="R929" s="456"/>
      <c r="S929" s="456"/>
      <c r="T929" s="456"/>
      <c r="U929" s="456"/>
      <c r="V929" s="456"/>
      <c r="W929" s="456"/>
      <c r="X929" s="456"/>
      <c r="Y929" s="456"/>
      <c r="Z929" s="456"/>
    </row>
    <row r="930" ht="12.75" customHeight="1">
      <c r="A930" s="456"/>
      <c r="B930" s="456"/>
      <c r="C930" s="456"/>
      <c r="D930" s="456"/>
      <c r="E930" s="456"/>
      <c r="F930" s="456"/>
      <c r="G930" s="12"/>
      <c r="H930" s="456"/>
      <c r="I930" s="456"/>
      <c r="J930" s="456"/>
      <c r="K930" s="456"/>
      <c r="L930" s="456"/>
      <c r="M930" s="456"/>
      <c r="N930" s="456"/>
      <c r="O930" s="456"/>
      <c r="P930" s="456"/>
      <c r="Q930" s="456"/>
      <c r="R930" s="456"/>
      <c r="S930" s="456"/>
      <c r="T930" s="456"/>
      <c r="U930" s="456"/>
      <c r="V930" s="456"/>
      <c r="W930" s="456"/>
      <c r="X930" s="456"/>
      <c r="Y930" s="456"/>
      <c r="Z930" s="456"/>
    </row>
    <row r="931" ht="12.75" customHeight="1">
      <c r="A931" s="456"/>
      <c r="B931" s="456"/>
      <c r="C931" s="456"/>
      <c r="D931" s="456"/>
      <c r="E931" s="456"/>
      <c r="F931" s="456"/>
      <c r="G931" s="12"/>
      <c r="H931" s="456"/>
      <c r="I931" s="456"/>
      <c r="J931" s="456"/>
      <c r="K931" s="456"/>
      <c r="L931" s="456"/>
      <c r="M931" s="456"/>
      <c r="N931" s="456"/>
      <c r="O931" s="456"/>
      <c r="P931" s="456"/>
      <c r="Q931" s="456"/>
      <c r="R931" s="456"/>
      <c r="S931" s="456"/>
      <c r="T931" s="456"/>
      <c r="U931" s="456"/>
      <c r="V931" s="456"/>
      <c r="W931" s="456"/>
      <c r="X931" s="456"/>
      <c r="Y931" s="456"/>
      <c r="Z931" s="456"/>
    </row>
    <row r="932" ht="12.75" customHeight="1">
      <c r="A932" s="456"/>
      <c r="B932" s="456"/>
      <c r="C932" s="456"/>
      <c r="D932" s="456"/>
      <c r="E932" s="456"/>
      <c r="F932" s="456"/>
      <c r="G932" s="12"/>
      <c r="H932" s="456"/>
      <c r="I932" s="456"/>
      <c r="J932" s="456"/>
      <c r="K932" s="456"/>
      <c r="L932" s="456"/>
      <c r="M932" s="456"/>
      <c r="N932" s="456"/>
      <c r="O932" s="456"/>
      <c r="P932" s="456"/>
      <c r="Q932" s="456"/>
      <c r="R932" s="456"/>
      <c r="S932" s="456"/>
      <c r="T932" s="456"/>
      <c r="U932" s="456"/>
      <c r="V932" s="456"/>
      <c r="W932" s="456"/>
      <c r="X932" s="456"/>
      <c r="Y932" s="456"/>
      <c r="Z932" s="456"/>
    </row>
    <row r="933" ht="12.75" customHeight="1">
      <c r="A933" s="456"/>
      <c r="B933" s="456"/>
      <c r="C933" s="456"/>
      <c r="D933" s="456"/>
      <c r="E933" s="456"/>
      <c r="F933" s="456"/>
      <c r="G933" s="12"/>
      <c r="H933" s="456"/>
      <c r="I933" s="456"/>
      <c r="J933" s="456"/>
      <c r="K933" s="456"/>
      <c r="L933" s="456"/>
      <c r="M933" s="456"/>
      <c r="N933" s="456"/>
      <c r="O933" s="456"/>
      <c r="P933" s="456"/>
      <c r="Q933" s="456"/>
      <c r="R933" s="456"/>
      <c r="S933" s="456"/>
      <c r="T933" s="456"/>
      <c r="U933" s="456"/>
      <c r="V933" s="456"/>
      <c r="W933" s="456"/>
      <c r="X933" s="456"/>
      <c r="Y933" s="456"/>
      <c r="Z933" s="456"/>
    </row>
    <row r="934" ht="12.75" customHeight="1">
      <c r="A934" s="456"/>
      <c r="B934" s="456"/>
      <c r="C934" s="456"/>
      <c r="D934" s="456"/>
      <c r="E934" s="456"/>
      <c r="F934" s="456"/>
      <c r="G934" s="12"/>
      <c r="H934" s="456"/>
      <c r="I934" s="456"/>
      <c r="J934" s="456"/>
      <c r="K934" s="456"/>
      <c r="L934" s="456"/>
      <c r="M934" s="456"/>
      <c r="N934" s="456"/>
      <c r="O934" s="456"/>
      <c r="P934" s="456"/>
      <c r="Q934" s="456"/>
      <c r="R934" s="456"/>
      <c r="S934" s="456"/>
      <c r="T934" s="456"/>
      <c r="U934" s="456"/>
      <c r="V934" s="456"/>
      <c r="W934" s="456"/>
      <c r="X934" s="456"/>
      <c r="Y934" s="456"/>
      <c r="Z934" s="456"/>
    </row>
    <row r="935" ht="12.75" customHeight="1">
      <c r="A935" s="456"/>
      <c r="B935" s="456"/>
      <c r="C935" s="456"/>
      <c r="D935" s="456"/>
      <c r="E935" s="456"/>
      <c r="F935" s="456"/>
      <c r="G935" s="12"/>
      <c r="H935" s="456"/>
      <c r="I935" s="456"/>
      <c r="J935" s="456"/>
      <c r="K935" s="456"/>
      <c r="L935" s="456"/>
      <c r="M935" s="456"/>
      <c r="N935" s="456"/>
      <c r="O935" s="456"/>
      <c r="P935" s="456"/>
      <c r="Q935" s="456"/>
      <c r="R935" s="456"/>
      <c r="S935" s="456"/>
      <c r="T935" s="456"/>
      <c r="U935" s="456"/>
      <c r="V935" s="456"/>
      <c r="W935" s="456"/>
      <c r="X935" s="456"/>
      <c r="Y935" s="456"/>
      <c r="Z935" s="456"/>
    </row>
    <row r="936" ht="12.75" customHeight="1">
      <c r="A936" s="456"/>
      <c r="B936" s="456"/>
      <c r="C936" s="456"/>
      <c r="D936" s="456"/>
      <c r="E936" s="456"/>
      <c r="F936" s="456"/>
      <c r="G936" s="12"/>
      <c r="H936" s="456"/>
      <c r="I936" s="456"/>
      <c r="J936" s="456"/>
      <c r="K936" s="456"/>
      <c r="L936" s="456"/>
      <c r="M936" s="456"/>
      <c r="N936" s="456"/>
      <c r="O936" s="456"/>
      <c r="P936" s="456"/>
      <c r="Q936" s="456"/>
      <c r="R936" s="456"/>
      <c r="S936" s="456"/>
      <c r="T936" s="456"/>
      <c r="U936" s="456"/>
      <c r="V936" s="456"/>
      <c r="W936" s="456"/>
      <c r="X936" s="456"/>
      <c r="Y936" s="456"/>
      <c r="Z936" s="456"/>
    </row>
    <row r="937" ht="12.75" customHeight="1">
      <c r="A937" s="456"/>
      <c r="B937" s="456"/>
      <c r="C937" s="456"/>
      <c r="D937" s="456"/>
      <c r="E937" s="456"/>
      <c r="F937" s="456"/>
      <c r="G937" s="12"/>
      <c r="H937" s="456"/>
      <c r="I937" s="456"/>
      <c r="J937" s="456"/>
      <c r="K937" s="456"/>
      <c r="L937" s="456"/>
      <c r="M937" s="456"/>
      <c r="N937" s="456"/>
      <c r="O937" s="456"/>
      <c r="P937" s="456"/>
      <c r="Q937" s="456"/>
      <c r="R937" s="456"/>
      <c r="S937" s="456"/>
      <c r="T937" s="456"/>
      <c r="U937" s="456"/>
      <c r="V937" s="456"/>
      <c r="W937" s="456"/>
      <c r="X937" s="456"/>
      <c r="Y937" s="456"/>
      <c r="Z937" s="456"/>
    </row>
    <row r="938" ht="12.75" customHeight="1">
      <c r="A938" s="456"/>
      <c r="B938" s="456"/>
      <c r="C938" s="456"/>
      <c r="D938" s="456"/>
      <c r="E938" s="456"/>
      <c r="F938" s="456"/>
      <c r="G938" s="12"/>
      <c r="H938" s="456"/>
      <c r="I938" s="456"/>
      <c r="J938" s="456"/>
      <c r="K938" s="456"/>
      <c r="L938" s="456"/>
      <c r="M938" s="456"/>
      <c r="N938" s="456"/>
      <c r="O938" s="456"/>
      <c r="P938" s="456"/>
      <c r="Q938" s="456"/>
      <c r="R938" s="456"/>
      <c r="S938" s="456"/>
      <c r="T938" s="456"/>
      <c r="U938" s="456"/>
      <c r="V938" s="456"/>
      <c r="W938" s="456"/>
      <c r="X938" s="456"/>
      <c r="Y938" s="456"/>
      <c r="Z938" s="456"/>
    </row>
    <row r="939" ht="12.75" customHeight="1">
      <c r="A939" s="456"/>
      <c r="B939" s="456"/>
      <c r="C939" s="456"/>
      <c r="D939" s="456"/>
      <c r="E939" s="456"/>
      <c r="F939" s="456"/>
      <c r="G939" s="12"/>
      <c r="H939" s="456"/>
      <c r="I939" s="456"/>
      <c r="J939" s="456"/>
      <c r="K939" s="456"/>
      <c r="L939" s="456"/>
      <c r="M939" s="456"/>
      <c r="N939" s="456"/>
      <c r="O939" s="456"/>
      <c r="P939" s="456"/>
      <c r="Q939" s="456"/>
      <c r="R939" s="456"/>
      <c r="S939" s="456"/>
      <c r="T939" s="456"/>
      <c r="U939" s="456"/>
      <c r="V939" s="456"/>
      <c r="W939" s="456"/>
      <c r="X939" s="456"/>
      <c r="Y939" s="456"/>
      <c r="Z939" s="456"/>
    </row>
    <row r="940" ht="12.75" customHeight="1">
      <c r="A940" s="456"/>
      <c r="B940" s="456"/>
      <c r="C940" s="456"/>
      <c r="D940" s="456"/>
      <c r="E940" s="456"/>
      <c r="F940" s="456"/>
      <c r="G940" s="12"/>
      <c r="H940" s="456"/>
      <c r="I940" s="456"/>
      <c r="J940" s="456"/>
      <c r="K940" s="456"/>
      <c r="L940" s="456"/>
      <c r="M940" s="456"/>
      <c r="N940" s="456"/>
      <c r="O940" s="456"/>
      <c r="P940" s="456"/>
      <c r="Q940" s="456"/>
      <c r="R940" s="456"/>
      <c r="S940" s="456"/>
      <c r="T940" s="456"/>
      <c r="U940" s="456"/>
      <c r="V940" s="456"/>
      <c r="W940" s="456"/>
      <c r="X940" s="456"/>
      <c r="Y940" s="456"/>
      <c r="Z940" s="456"/>
    </row>
    <row r="941" ht="12.75" customHeight="1">
      <c r="A941" s="456"/>
      <c r="B941" s="456"/>
      <c r="C941" s="456"/>
      <c r="D941" s="456"/>
      <c r="E941" s="456"/>
      <c r="F941" s="456"/>
      <c r="G941" s="12"/>
      <c r="H941" s="456"/>
      <c r="I941" s="456"/>
      <c r="J941" s="456"/>
      <c r="K941" s="456"/>
      <c r="L941" s="456"/>
      <c r="M941" s="456"/>
      <c r="N941" s="456"/>
      <c r="O941" s="456"/>
      <c r="P941" s="456"/>
      <c r="Q941" s="456"/>
      <c r="R941" s="456"/>
      <c r="S941" s="456"/>
      <c r="T941" s="456"/>
      <c r="U941" s="456"/>
      <c r="V941" s="456"/>
      <c r="W941" s="456"/>
      <c r="X941" s="456"/>
      <c r="Y941" s="456"/>
      <c r="Z941" s="456"/>
    </row>
    <row r="942" ht="12.75" customHeight="1">
      <c r="A942" s="456"/>
      <c r="B942" s="456"/>
      <c r="C942" s="456"/>
      <c r="D942" s="456"/>
      <c r="E942" s="456"/>
      <c r="F942" s="456"/>
      <c r="G942" s="12"/>
      <c r="H942" s="456"/>
      <c r="I942" s="456"/>
      <c r="J942" s="456"/>
      <c r="K942" s="456"/>
      <c r="L942" s="456"/>
      <c r="M942" s="456"/>
      <c r="N942" s="456"/>
      <c r="O942" s="456"/>
      <c r="P942" s="456"/>
      <c r="Q942" s="456"/>
      <c r="R942" s="456"/>
      <c r="S942" s="456"/>
      <c r="T942" s="456"/>
      <c r="U942" s="456"/>
      <c r="V942" s="456"/>
      <c r="W942" s="456"/>
      <c r="X942" s="456"/>
      <c r="Y942" s="456"/>
      <c r="Z942" s="456"/>
    </row>
    <row r="943" ht="12.75" customHeight="1">
      <c r="A943" s="456"/>
      <c r="B943" s="456"/>
      <c r="C943" s="456"/>
      <c r="D943" s="456"/>
      <c r="E943" s="456"/>
      <c r="F943" s="456"/>
      <c r="G943" s="12"/>
      <c r="H943" s="456"/>
      <c r="I943" s="456"/>
      <c r="J943" s="456"/>
      <c r="K943" s="456"/>
      <c r="L943" s="456"/>
      <c r="M943" s="456"/>
      <c r="N943" s="456"/>
      <c r="O943" s="456"/>
      <c r="P943" s="456"/>
      <c r="Q943" s="456"/>
      <c r="R943" s="456"/>
      <c r="S943" s="456"/>
      <c r="T943" s="456"/>
      <c r="U943" s="456"/>
      <c r="V943" s="456"/>
      <c r="W943" s="456"/>
      <c r="X943" s="456"/>
      <c r="Y943" s="456"/>
      <c r="Z943" s="456"/>
    </row>
    <row r="944" ht="12.75" customHeight="1">
      <c r="A944" s="456"/>
      <c r="B944" s="456"/>
      <c r="C944" s="456"/>
      <c r="D944" s="456"/>
      <c r="E944" s="456"/>
      <c r="F944" s="456"/>
      <c r="G944" s="12"/>
      <c r="H944" s="456"/>
      <c r="I944" s="456"/>
      <c r="J944" s="456"/>
      <c r="K944" s="456"/>
      <c r="L944" s="456"/>
      <c r="M944" s="456"/>
      <c r="N944" s="456"/>
      <c r="O944" s="456"/>
      <c r="P944" s="456"/>
      <c r="Q944" s="456"/>
      <c r="R944" s="456"/>
      <c r="S944" s="456"/>
      <c r="T944" s="456"/>
      <c r="U944" s="456"/>
      <c r="V944" s="456"/>
      <c r="W944" s="456"/>
      <c r="X944" s="456"/>
      <c r="Y944" s="456"/>
      <c r="Z944" s="456"/>
    </row>
    <row r="945" ht="12.75" customHeight="1">
      <c r="A945" s="456"/>
      <c r="B945" s="456"/>
      <c r="C945" s="456"/>
      <c r="D945" s="456"/>
      <c r="E945" s="456"/>
      <c r="F945" s="456"/>
      <c r="G945" s="12"/>
      <c r="H945" s="456"/>
      <c r="I945" s="456"/>
      <c r="J945" s="456"/>
      <c r="K945" s="456"/>
      <c r="L945" s="456"/>
      <c r="M945" s="456"/>
      <c r="N945" s="456"/>
      <c r="O945" s="456"/>
      <c r="P945" s="456"/>
      <c r="Q945" s="456"/>
      <c r="R945" s="456"/>
      <c r="S945" s="456"/>
      <c r="T945" s="456"/>
      <c r="U945" s="456"/>
      <c r="V945" s="456"/>
      <c r="W945" s="456"/>
      <c r="X945" s="456"/>
      <c r="Y945" s="456"/>
      <c r="Z945" s="456"/>
    </row>
    <row r="946" ht="12.75" customHeight="1">
      <c r="A946" s="456"/>
      <c r="B946" s="456"/>
      <c r="C946" s="456"/>
      <c r="D946" s="456"/>
      <c r="E946" s="456"/>
      <c r="F946" s="456"/>
      <c r="G946" s="12"/>
      <c r="H946" s="456"/>
      <c r="I946" s="456"/>
      <c r="J946" s="456"/>
      <c r="K946" s="456"/>
      <c r="L946" s="456"/>
      <c r="M946" s="456"/>
      <c r="N946" s="456"/>
      <c r="O946" s="456"/>
      <c r="P946" s="456"/>
      <c r="Q946" s="456"/>
      <c r="R946" s="456"/>
      <c r="S946" s="456"/>
      <c r="T946" s="456"/>
      <c r="U946" s="456"/>
      <c r="V946" s="456"/>
      <c r="W946" s="456"/>
      <c r="X946" s="456"/>
      <c r="Y946" s="456"/>
      <c r="Z946" s="456"/>
    </row>
    <row r="947" ht="12.75" customHeight="1">
      <c r="A947" s="456"/>
      <c r="B947" s="456"/>
      <c r="C947" s="456"/>
      <c r="D947" s="456"/>
      <c r="E947" s="456"/>
      <c r="F947" s="456"/>
      <c r="G947" s="12"/>
      <c r="H947" s="456"/>
      <c r="I947" s="456"/>
      <c r="J947" s="456"/>
      <c r="K947" s="456"/>
      <c r="L947" s="456"/>
      <c r="M947" s="456"/>
      <c r="N947" s="456"/>
      <c r="O947" s="456"/>
      <c r="P947" s="456"/>
      <c r="Q947" s="456"/>
      <c r="R947" s="456"/>
      <c r="S947" s="456"/>
      <c r="T947" s="456"/>
      <c r="U947" s="456"/>
      <c r="V947" s="456"/>
      <c r="W947" s="456"/>
      <c r="X947" s="456"/>
      <c r="Y947" s="456"/>
      <c r="Z947" s="456"/>
    </row>
    <row r="948" ht="12.75" customHeight="1">
      <c r="A948" s="456"/>
      <c r="B948" s="456"/>
      <c r="C948" s="456"/>
      <c r="D948" s="456"/>
      <c r="E948" s="456"/>
      <c r="F948" s="456"/>
      <c r="G948" s="12"/>
      <c r="H948" s="456"/>
      <c r="I948" s="456"/>
      <c r="J948" s="456"/>
      <c r="K948" s="456"/>
      <c r="L948" s="456"/>
      <c r="M948" s="456"/>
      <c r="N948" s="456"/>
      <c r="O948" s="456"/>
      <c r="P948" s="456"/>
      <c r="Q948" s="456"/>
      <c r="R948" s="456"/>
      <c r="S948" s="456"/>
      <c r="T948" s="456"/>
      <c r="U948" s="456"/>
      <c r="V948" s="456"/>
      <c r="W948" s="456"/>
      <c r="X948" s="456"/>
      <c r="Y948" s="456"/>
      <c r="Z948" s="456"/>
    </row>
    <row r="949" ht="12.75" customHeight="1">
      <c r="A949" s="456"/>
      <c r="B949" s="456"/>
      <c r="C949" s="456"/>
      <c r="D949" s="456"/>
      <c r="E949" s="456"/>
      <c r="F949" s="456"/>
      <c r="G949" s="12"/>
      <c r="H949" s="456"/>
      <c r="I949" s="456"/>
      <c r="J949" s="456"/>
      <c r="K949" s="456"/>
      <c r="L949" s="456"/>
      <c r="M949" s="456"/>
      <c r="N949" s="456"/>
      <c r="O949" s="456"/>
      <c r="P949" s="456"/>
      <c r="Q949" s="456"/>
      <c r="R949" s="456"/>
      <c r="S949" s="456"/>
      <c r="T949" s="456"/>
      <c r="U949" s="456"/>
      <c r="V949" s="456"/>
      <c r="W949" s="456"/>
      <c r="X949" s="456"/>
      <c r="Y949" s="456"/>
      <c r="Z949" s="456"/>
    </row>
    <row r="950" ht="12.75" customHeight="1">
      <c r="A950" s="456"/>
      <c r="B950" s="456"/>
      <c r="C950" s="456"/>
      <c r="D950" s="456"/>
      <c r="E950" s="456"/>
      <c r="F950" s="456"/>
      <c r="G950" s="12"/>
      <c r="H950" s="456"/>
      <c r="I950" s="456"/>
      <c r="J950" s="456"/>
      <c r="K950" s="456"/>
      <c r="L950" s="456"/>
      <c r="M950" s="456"/>
      <c r="N950" s="456"/>
      <c r="O950" s="456"/>
      <c r="P950" s="456"/>
      <c r="Q950" s="456"/>
      <c r="R950" s="456"/>
      <c r="S950" s="456"/>
      <c r="T950" s="456"/>
      <c r="U950" s="456"/>
      <c r="V950" s="456"/>
      <c r="W950" s="456"/>
      <c r="X950" s="456"/>
      <c r="Y950" s="456"/>
      <c r="Z950" s="456"/>
    </row>
    <row r="951" ht="12.75" customHeight="1">
      <c r="A951" s="456"/>
      <c r="B951" s="456"/>
      <c r="C951" s="456"/>
      <c r="D951" s="456"/>
      <c r="E951" s="456"/>
      <c r="F951" s="456"/>
      <c r="G951" s="12"/>
      <c r="H951" s="456"/>
      <c r="I951" s="456"/>
      <c r="J951" s="456"/>
      <c r="K951" s="456"/>
      <c r="L951" s="456"/>
      <c r="M951" s="456"/>
      <c r="N951" s="456"/>
      <c r="O951" s="456"/>
      <c r="P951" s="456"/>
      <c r="Q951" s="456"/>
      <c r="R951" s="456"/>
      <c r="S951" s="456"/>
      <c r="T951" s="456"/>
      <c r="U951" s="456"/>
      <c r="V951" s="456"/>
      <c r="W951" s="456"/>
      <c r="X951" s="456"/>
      <c r="Y951" s="456"/>
      <c r="Z951" s="456"/>
    </row>
    <row r="952" ht="12.75" customHeight="1">
      <c r="A952" s="456"/>
      <c r="B952" s="456"/>
      <c r="C952" s="456"/>
      <c r="D952" s="456"/>
      <c r="E952" s="456"/>
      <c r="F952" s="456"/>
      <c r="G952" s="12"/>
      <c r="H952" s="456"/>
      <c r="I952" s="456"/>
      <c r="J952" s="456"/>
      <c r="K952" s="456"/>
      <c r="L952" s="456"/>
      <c r="M952" s="456"/>
      <c r="N952" s="456"/>
      <c r="O952" s="456"/>
      <c r="P952" s="456"/>
      <c r="Q952" s="456"/>
      <c r="R952" s="456"/>
      <c r="S952" s="456"/>
      <c r="T952" s="456"/>
      <c r="U952" s="456"/>
      <c r="V952" s="456"/>
      <c r="W952" s="456"/>
      <c r="X952" s="456"/>
      <c r="Y952" s="456"/>
      <c r="Z952" s="456"/>
    </row>
    <row r="953" ht="12.75" customHeight="1">
      <c r="A953" s="456"/>
      <c r="B953" s="456"/>
      <c r="C953" s="456"/>
      <c r="D953" s="456"/>
      <c r="E953" s="456"/>
      <c r="F953" s="456"/>
      <c r="G953" s="12"/>
      <c r="H953" s="456"/>
      <c r="I953" s="456"/>
      <c r="J953" s="456"/>
      <c r="K953" s="456"/>
      <c r="L953" s="456"/>
      <c r="M953" s="456"/>
      <c r="N953" s="456"/>
      <c r="O953" s="456"/>
      <c r="P953" s="456"/>
      <c r="Q953" s="456"/>
      <c r="R953" s="456"/>
      <c r="S953" s="456"/>
      <c r="T953" s="456"/>
      <c r="U953" s="456"/>
      <c r="V953" s="456"/>
      <c r="W953" s="456"/>
      <c r="X953" s="456"/>
      <c r="Y953" s="456"/>
      <c r="Z953" s="456"/>
    </row>
    <row r="954" ht="12.75" customHeight="1">
      <c r="A954" s="456"/>
      <c r="B954" s="456"/>
      <c r="C954" s="456"/>
      <c r="D954" s="456"/>
      <c r="E954" s="456"/>
      <c r="F954" s="456"/>
      <c r="G954" s="12"/>
      <c r="H954" s="456"/>
      <c r="I954" s="456"/>
      <c r="J954" s="456"/>
      <c r="K954" s="456"/>
      <c r="L954" s="456"/>
      <c r="M954" s="456"/>
      <c r="N954" s="456"/>
      <c r="O954" s="456"/>
      <c r="P954" s="456"/>
      <c r="Q954" s="456"/>
      <c r="R954" s="456"/>
      <c r="S954" s="456"/>
      <c r="T954" s="456"/>
      <c r="U954" s="456"/>
      <c r="V954" s="456"/>
      <c r="W954" s="456"/>
      <c r="X954" s="456"/>
      <c r="Y954" s="456"/>
      <c r="Z954" s="456"/>
    </row>
    <row r="955" ht="12.75" customHeight="1">
      <c r="A955" s="456"/>
      <c r="B955" s="456"/>
      <c r="C955" s="456"/>
      <c r="D955" s="456"/>
      <c r="E955" s="456"/>
      <c r="F955" s="456"/>
      <c r="G955" s="12"/>
      <c r="H955" s="456"/>
      <c r="I955" s="456"/>
      <c r="J955" s="456"/>
      <c r="K955" s="456"/>
      <c r="L955" s="456"/>
      <c r="M955" s="456"/>
      <c r="N955" s="456"/>
      <c r="O955" s="456"/>
      <c r="P955" s="456"/>
      <c r="Q955" s="456"/>
      <c r="R955" s="456"/>
      <c r="S955" s="456"/>
      <c r="T955" s="456"/>
      <c r="U955" s="456"/>
      <c r="V955" s="456"/>
      <c r="W955" s="456"/>
      <c r="X955" s="456"/>
      <c r="Y955" s="456"/>
      <c r="Z955" s="456"/>
    </row>
    <row r="956" ht="12.75" customHeight="1">
      <c r="A956" s="456"/>
      <c r="B956" s="456"/>
      <c r="C956" s="456"/>
      <c r="D956" s="456"/>
      <c r="E956" s="456"/>
      <c r="F956" s="456"/>
      <c r="G956" s="12"/>
      <c r="H956" s="456"/>
      <c r="I956" s="456"/>
      <c r="J956" s="456"/>
      <c r="K956" s="456"/>
      <c r="L956" s="456"/>
      <c r="M956" s="456"/>
      <c r="N956" s="456"/>
      <c r="O956" s="456"/>
      <c r="P956" s="456"/>
      <c r="Q956" s="456"/>
      <c r="R956" s="456"/>
      <c r="S956" s="456"/>
      <c r="T956" s="456"/>
      <c r="U956" s="456"/>
      <c r="V956" s="456"/>
      <c r="W956" s="456"/>
      <c r="X956" s="456"/>
      <c r="Y956" s="456"/>
      <c r="Z956" s="456"/>
    </row>
    <row r="957" ht="12.75" customHeight="1">
      <c r="A957" s="456"/>
      <c r="B957" s="456"/>
      <c r="C957" s="456"/>
      <c r="D957" s="456"/>
      <c r="E957" s="456"/>
      <c r="F957" s="456"/>
      <c r="G957" s="12"/>
      <c r="H957" s="456"/>
      <c r="I957" s="456"/>
      <c r="J957" s="456"/>
      <c r="K957" s="456"/>
      <c r="L957" s="456"/>
      <c r="M957" s="456"/>
      <c r="N957" s="456"/>
      <c r="O957" s="456"/>
      <c r="P957" s="456"/>
      <c r="Q957" s="456"/>
      <c r="R957" s="456"/>
      <c r="S957" s="456"/>
      <c r="T957" s="456"/>
      <c r="U957" s="456"/>
      <c r="V957" s="456"/>
      <c r="W957" s="456"/>
      <c r="X957" s="456"/>
      <c r="Y957" s="456"/>
      <c r="Z957" s="456"/>
    </row>
    <row r="958" ht="12.75" customHeight="1">
      <c r="A958" s="456"/>
      <c r="B958" s="456"/>
      <c r="C958" s="456"/>
      <c r="D958" s="456"/>
      <c r="E958" s="456"/>
      <c r="F958" s="456"/>
      <c r="G958" s="12"/>
      <c r="H958" s="456"/>
      <c r="I958" s="456"/>
      <c r="J958" s="456"/>
      <c r="K958" s="456"/>
      <c r="L958" s="456"/>
      <c r="M958" s="456"/>
      <c r="N958" s="456"/>
      <c r="O958" s="456"/>
      <c r="P958" s="456"/>
      <c r="Q958" s="456"/>
      <c r="R958" s="456"/>
      <c r="S958" s="456"/>
      <c r="T958" s="456"/>
      <c r="U958" s="456"/>
      <c r="V958" s="456"/>
      <c r="W958" s="456"/>
      <c r="X958" s="456"/>
      <c r="Y958" s="456"/>
      <c r="Z958" s="456"/>
    </row>
    <row r="959" ht="12.75" customHeight="1">
      <c r="A959" s="456"/>
      <c r="B959" s="456"/>
      <c r="C959" s="456"/>
      <c r="D959" s="456"/>
      <c r="E959" s="456"/>
      <c r="F959" s="456"/>
      <c r="G959" s="12"/>
      <c r="H959" s="456"/>
      <c r="I959" s="456"/>
      <c r="J959" s="456"/>
      <c r="K959" s="456"/>
      <c r="L959" s="456"/>
      <c r="M959" s="456"/>
      <c r="N959" s="456"/>
      <c r="O959" s="456"/>
      <c r="P959" s="456"/>
      <c r="Q959" s="456"/>
      <c r="R959" s="456"/>
      <c r="S959" s="456"/>
      <c r="T959" s="456"/>
      <c r="U959" s="456"/>
      <c r="V959" s="456"/>
      <c r="W959" s="456"/>
      <c r="X959" s="456"/>
      <c r="Y959" s="456"/>
      <c r="Z959" s="456"/>
    </row>
    <row r="960" ht="12.75" customHeight="1">
      <c r="A960" s="456"/>
      <c r="B960" s="456"/>
      <c r="C960" s="456"/>
      <c r="D960" s="456"/>
      <c r="E960" s="456"/>
      <c r="F960" s="456"/>
      <c r="G960" s="12"/>
      <c r="H960" s="456"/>
      <c r="I960" s="456"/>
      <c r="J960" s="456"/>
      <c r="K960" s="456"/>
      <c r="L960" s="456"/>
      <c r="M960" s="456"/>
      <c r="N960" s="456"/>
      <c r="O960" s="456"/>
      <c r="P960" s="456"/>
      <c r="Q960" s="456"/>
      <c r="R960" s="456"/>
      <c r="S960" s="456"/>
      <c r="T960" s="456"/>
      <c r="U960" s="456"/>
      <c r="V960" s="456"/>
      <c r="W960" s="456"/>
      <c r="X960" s="456"/>
      <c r="Y960" s="456"/>
      <c r="Z960" s="456"/>
    </row>
    <row r="961" ht="12.75" customHeight="1">
      <c r="A961" s="456"/>
      <c r="B961" s="456"/>
      <c r="C961" s="456"/>
      <c r="D961" s="456"/>
      <c r="E961" s="456"/>
      <c r="F961" s="456"/>
      <c r="G961" s="12"/>
      <c r="H961" s="456"/>
      <c r="I961" s="456"/>
      <c r="J961" s="456"/>
      <c r="K961" s="456"/>
      <c r="L961" s="456"/>
      <c r="M961" s="456"/>
      <c r="N961" s="456"/>
      <c r="O961" s="456"/>
      <c r="P961" s="456"/>
      <c r="Q961" s="456"/>
      <c r="R961" s="456"/>
      <c r="S961" s="456"/>
      <c r="T961" s="456"/>
      <c r="U961" s="456"/>
      <c r="V961" s="456"/>
      <c r="W961" s="456"/>
      <c r="X961" s="456"/>
      <c r="Y961" s="456"/>
      <c r="Z961" s="456"/>
    </row>
    <row r="962" ht="12.75" customHeight="1">
      <c r="A962" s="456"/>
      <c r="B962" s="456"/>
      <c r="C962" s="456"/>
      <c r="D962" s="456"/>
      <c r="E962" s="456"/>
      <c r="F962" s="456"/>
      <c r="G962" s="12"/>
      <c r="H962" s="456"/>
      <c r="I962" s="456"/>
      <c r="J962" s="456"/>
      <c r="K962" s="456"/>
      <c r="L962" s="456"/>
      <c r="M962" s="456"/>
      <c r="N962" s="456"/>
      <c r="O962" s="456"/>
      <c r="P962" s="456"/>
      <c r="Q962" s="456"/>
      <c r="R962" s="456"/>
      <c r="S962" s="456"/>
      <c r="T962" s="456"/>
      <c r="U962" s="456"/>
      <c r="V962" s="456"/>
      <c r="W962" s="456"/>
      <c r="X962" s="456"/>
      <c r="Y962" s="456"/>
      <c r="Z962" s="456"/>
    </row>
    <row r="963" ht="12.75" customHeight="1">
      <c r="A963" s="456"/>
      <c r="B963" s="456"/>
      <c r="C963" s="456"/>
      <c r="D963" s="456"/>
      <c r="E963" s="456"/>
      <c r="F963" s="456"/>
      <c r="G963" s="12"/>
      <c r="H963" s="456"/>
      <c r="I963" s="456"/>
      <c r="J963" s="456"/>
      <c r="K963" s="456"/>
      <c r="L963" s="456"/>
      <c r="M963" s="456"/>
      <c r="N963" s="456"/>
      <c r="O963" s="456"/>
      <c r="P963" s="456"/>
      <c r="Q963" s="456"/>
      <c r="R963" s="456"/>
      <c r="S963" s="456"/>
      <c r="T963" s="456"/>
      <c r="U963" s="456"/>
      <c r="V963" s="456"/>
      <c r="W963" s="456"/>
      <c r="X963" s="456"/>
      <c r="Y963" s="456"/>
      <c r="Z963" s="456"/>
    </row>
    <row r="964" ht="12.75" customHeight="1">
      <c r="A964" s="456"/>
      <c r="B964" s="456"/>
      <c r="C964" s="456"/>
      <c r="D964" s="456"/>
      <c r="E964" s="456"/>
      <c r="F964" s="456"/>
      <c r="G964" s="12"/>
      <c r="H964" s="456"/>
      <c r="I964" s="456"/>
      <c r="J964" s="456"/>
      <c r="K964" s="456"/>
      <c r="L964" s="456"/>
      <c r="M964" s="456"/>
      <c r="N964" s="456"/>
      <c r="O964" s="456"/>
      <c r="P964" s="456"/>
      <c r="Q964" s="456"/>
      <c r="R964" s="456"/>
      <c r="S964" s="456"/>
      <c r="T964" s="456"/>
      <c r="U964" s="456"/>
      <c r="V964" s="456"/>
      <c r="W964" s="456"/>
      <c r="X964" s="456"/>
      <c r="Y964" s="456"/>
      <c r="Z964" s="456"/>
    </row>
    <row r="965" ht="12.75" customHeight="1">
      <c r="A965" s="456"/>
      <c r="B965" s="456"/>
      <c r="C965" s="456"/>
      <c r="D965" s="456"/>
      <c r="E965" s="456"/>
      <c r="F965" s="456"/>
      <c r="G965" s="12"/>
      <c r="H965" s="456"/>
      <c r="I965" s="456"/>
      <c r="J965" s="456"/>
      <c r="K965" s="456"/>
      <c r="L965" s="456"/>
      <c r="M965" s="456"/>
      <c r="N965" s="456"/>
      <c r="O965" s="456"/>
      <c r="P965" s="456"/>
      <c r="Q965" s="456"/>
      <c r="R965" s="456"/>
      <c r="S965" s="456"/>
      <c r="T965" s="456"/>
      <c r="U965" s="456"/>
      <c r="V965" s="456"/>
      <c r="W965" s="456"/>
      <c r="X965" s="456"/>
      <c r="Y965" s="456"/>
      <c r="Z965" s="456"/>
    </row>
    <row r="966" ht="12.75" customHeight="1">
      <c r="A966" s="456"/>
      <c r="B966" s="456"/>
      <c r="C966" s="456"/>
      <c r="D966" s="456"/>
      <c r="E966" s="456"/>
      <c r="F966" s="456"/>
      <c r="G966" s="12"/>
      <c r="H966" s="456"/>
      <c r="I966" s="456"/>
      <c r="J966" s="456"/>
      <c r="K966" s="456"/>
      <c r="L966" s="456"/>
      <c r="M966" s="456"/>
      <c r="N966" s="456"/>
      <c r="O966" s="456"/>
      <c r="P966" s="456"/>
      <c r="Q966" s="456"/>
      <c r="R966" s="456"/>
      <c r="S966" s="456"/>
      <c r="T966" s="456"/>
      <c r="U966" s="456"/>
      <c r="V966" s="456"/>
      <c r="W966" s="456"/>
      <c r="X966" s="456"/>
      <c r="Y966" s="456"/>
      <c r="Z966" s="456"/>
    </row>
    <row r="967" ht="12.75" customHeight="1">
      <c r="A967" s="456"/>
      <c r="B967" s="456"/>
      <c r="C967" s="456"/>
      <c r="D967" s="456"/>
      <c r="E967" s="456"/>
      <c r="F967" s="456"/>
      <c r="G967" s="12"/>
      <c r="H967" s="456"/>
      <c r="I967" s="456"/>
      <c r="J967" s="456"/>
      <c r="K967" s="456"/>
      <c r="L967" s="456"/>
      <c r="M967" s="456"/>
      <c r="N967" s="456"/>
      <c r="O967" s="456"/>
      <c r="P967" s="456"/>
      <c r="Q967" s="456"/>
      <c r="R967" s="456"/>
      <c r="S967" s="456"/>
      <c r="T967" s="456"/>
      <c r="U967" s="456"/>
      <c r="V967" s="456"/>
      <c r="W967" s="456"/>
      <c r="X967" s="456"/>
      <c r="Y967" s="456"/>
      <c r="Z967" s="456"/>
    </row>
    <row r="968" ht="12.75" customHeight="1">
      <c r="A968" s="456"/>
      <c r="B968" s="456"/>
      <c r="C968" s="456"/>
      <c r="D968" s="456"/>
      <c r="E968" s="456"/>
      <c r="F968" s="456"/>
      <c r="G968" s="12"/>
      <c r="H968" s="456"/>
      <c r="I968" s="456"/>
      <c r="J968" s="456"/>
      <c r="K968" s="456"/>
      <c r="L968" s="456"/>
      <c r="M968" s="456"/>
      <c r="N968" s="456"/>
      <c r="O968" s="456"/>
      <c r="P968" s="456"/>
      <c r="Q968" s="456"/>
      <c r="R968" s="456"/>
      <c r="S968" s="456"/>
      <c r="T968" s="456"/>
      <c r="U968" s="456"/>
      <c r="V968" s="456"/>
      <c r="W968" s="456"/>
      <c r="X968" s="456"/>
      <c r="Y968" s="456"/>
      <c r="Z968" s="456"/>
    </row>
    <row r="969" ht="12.75" customHeight="1">
      <c r="A969" s="456"/>
      <c r="B969" s="456"/>
      <c r="C969" s="456"/>
      <c r="D969" s="456"/>
      <c r="E969" s="456"/>
      <c r="F969" s="456"/>
      <c r="G969" s="12"/>
      <c r="H969" s="456"/>
      <c r="I969" s="456"/>
      <c r="J969" s="456"/>
      <c r="K969" s="456"/>
      <c r="L969" s="456"/>
      <c r="M969" s="456"/>
      <c r="N969" s="456"/>
      <c r="O969" s="456"/>
      <c r="P969" s="456"/>
      <c r="Q969" s="456"/>
      <c r="R969" s="456"/>
      <c r="S969" s="456"/>
      <c r="T969" s="456"/>
      <c r="U969" s="456"/>
      <c r="V969" s="456"/>
      <c r="W969" s="456"/>
      <c r="X969" s="456"/>
      <c r="Y969" s="456"/>
      <c r="Z969" s="456"/>
    </row>
    <row r="970" ht="12.75" customHeight="1">
      <c r="A970" s="456"/>
      <c r="B970" s="456"/>
      <c r="C970" s="456"/>
      <c r="D970" s="456"/>
      <c r="E970" s="456"/>
      <c r="F970" s="456"/>
      <c r="G970" s="12"/>
      <c r="H970" s="456"/>
      <c r="I970" s="456"/>
      <c r="J970" s="456"/>
      <c r="K970" s="456"/>
      <c r="L970" s="456"/>
      <c r="M970" s="456"/>
      <c r="N970" s="456"/>
      <c r="O970" s="456"/>
      <c r="P970" s="456"/>
      <c r="Q970" s="456"/>
      <c r="R970" s="456"/>
      <c r="S970" s="456"/>
      <c r="T970" s="456"/>
      <c r="U970" s="456"/>
      <c r="V970" s="456"/>
      <c r="W970" s="456"/>
      <c r="X970" s="456"/>
      <c r="Y970" s="456"/>
      <c r="Z970" s="456"/>
    </row>
    <row r="971" ht="12.75" customHeight="1">
      <c r="A971" s="456"/>
      <c r="B971" s="456"/>
      <c r="C971" s="456"/>
      <c r="D971" s="456"/>
      <c r="E971" s="456"/>
      <c r="F971" s="456"/>
      <c r="G971" s="12"/>
      <c r="H971" s="456"/>
      <c r="I971" s="456"/>
      <c r="J971" s="456"/>
      <c r="K971" s="456"/>
      <c r="L971" s="456"/>
      <c r="M971" s="456"/>
      <c r="N971" s="456"/>
      <c r="O971" s="456"/>
      <c r="P971" s="456"/>
      <c r="Q971" s="456"/>
      <c r="R971" s="456"/>
      <c r="S971" s="456"/>
      <c r="T971" s="456"/>
      <c r="U971" s="456"/>
      <c r="V971" s="456"/>
      <c r="W971" s="456"/>
      <c r="X971" s="456"/>
      <c r="Y971" s="456"/>
      <c r="Z971" s="456"/>
    </row>
    <row r="972" ht="12.75" customHeight="1">
      <c r="A972" s="456"/>
      <c r="B972" s="456"/>
      <c r="C972" s="456"/>
      <c r="D972" s="456"/>
      <c r="E972" s="456"/>
      <c r="F972" s="456"/>
      <c r="G972" s="12"/>
      <c r="H972" s="456"/>
      <c r="I972" s="456"/>
      <c r="J972" s="456"/>
      <c r="K972" s="456"/>
      <c r="L972" s="456"/>
      <c r="M972" s="456"/>
      <c r="N972" s="456"/>
      <c r="O972" s="456"/>
      <c r="P972" s="456"/>
      <c r="Q972" s="456"/>
      <c r="R972" s="456"/>
      <c r="S972" s="456"/>
      <c r="T972" s="456"/>
      <c r="U972" s="456"/>
      <c r="V972" s="456"/>
      <c r="W972" s="456"/>
      <c r="X972" s="456"/>
      <c r="Y972" s="456"/>
      <c r="Z972" s="456"/>
    </row>
    <row r="973" ht="12.75" customHeight="1">
      <c r="A973" s="456"/>
      <c r="B973" s="456"/>
      <c r="C973" s="456"/>
      <c r="D973" s="456"/>
      <c r="E973" s="456"/>
      <c r="F973" s="456"/>
      <c r="G973" s="12"/>
      <c r="H973" s="456"/>
      <c r="I973" s="456"/>
      <c r="J973" s="456"/>
      <c r="K973" s="456"/>
      <c r="L973" s="456"/>
      <c r="M973" s="456"/>
      <c r="N973" s="456"/>
      <c r="O973" s="456"/>
      <c r="P973" s="456"/>
      <c r="Q973" s="456"/>
      <c r="R973" s="456"/>
      <c r="S973" s="456"/>
      <c r="T973" s="456"/>
      <c r="U973" s="456"/>
      <c r="V973" s="456"/>
      <c r="W973" s="456"/>
      <c r="X973" s="456"/>
      <c r="Y973" s="456"/>
      <c r="Z973" s="456"/>
    </row>
    <row r="974" ht="12.75" customHeight="1">
      <c r="A974" s="456"/>
      <c r="B974" s="456"/>
      <c r="C974" s="456"/>
      <c r="D974" s="456"/>
      <c r="E974" s="456"/>
      <c r="F974" s="456"/>
      <c r="G974" s="12"/>
      <c r="H974" s="456"/>
      <c r="I974" s="456"/>
      <c r="J974" s="456"/>
      <c r="K974" s="456"/>
      <c r="L974" s="456"/>
      <c r="M974" s="456"/>
      <c r="N974" s="456"/>
      <c r="O974" s="456"/>
      <c r="P974" s="456"/>
      <c r="Q974" s="456"/>
      <c r="R974" s="456"/>
      <c r="S974" s="456"/>
      <c r="T974" s="456"/>
      <c r="U974" s="456"/>
      <c r="V974" s="456"/>
      <c r="W974" s="456"/>
      <c r="X974" s="456"/>
      <c r="Y974" s="456"/>
      <c r="Z974" s="456"/>
    </row>
    <row r="975" ht="12.75" customHeight="1">
      <c r="A975" s="456"/>
      <c r="B975" s="456"/>
      <c r="C975" s="456"/>
      <c r="D975" s="456"/>
      <c r="E975" s="456"/>
      <c r="F975" s="456"/>
      <c r="G975" s="12"/>
      <c r="H975" s="456"/>
      <c r="I975" s="456"/>
      <c r="J975" s="456"/>
      <c r="K975" s="456"/>
      <c r="L975" s="456"/>
      <c r="M975" s="456"/>
      <c r="N975" s="456"/>
      <c r="O975" s="456"/>
      <c r="P975" s="456"/>
      <c r="Q975" s="456"/>
      <c r="R975" s="456"/>
      <c r="S975" s="456"/>
      <c r="T975" s="456"/>
      <c r="U975" s="456"/>
      <c r="V975" s="456"/>
      <c r="W975" s="456"/>
      <c r="X975" s="456"/>
      <c r="Y975" s="456"/>
      <c r="Z975" s="456"/>
    </row>
    <row r="976" ht="12.75" customHeight="1">
      <c r="A976" s="456"/>
      <c r="B976" s="456"/>
      <c r="C976" s="456"/>
      <c r="D976" s="456"/>
      <c r="E976" s="456"/>
      <c r="F976" s="456"/>
      <c r="G976" s="12"/>
      <c r="H976" s="456"/>
      <c r="I976" s="456"/>
      <c r="J976" s="456"/>
      <c r="K976" s="456"/>
      <c r="L976" s="456"/>
      <c r="M976" s="456"/>
      <c r="N976" s="456"/>
      <c r="O976" s="456"/>
      <c r="P976" s="456"/>
      <c r="Q976" s="456"/>
      <c r="R976" s="456"/>
      <c r="S976" s="456"/>
      <c r="T976" s="456"/>
      <c r="U976" s="456"/>
      <c r="V976" s="456"/>
      <c r="W976" s="456"/>
      <c r="X976" s="456"/>
      <c r="Y976" s="456"/>
      <c r="Z976" s="456"/>
    </row>
    <row r="977" ht="12.75" customHeight="1">
      <c r="A977" s="456"/>
      <c r="B977" s="456"/>
      <c r="C977" s="456"/>
      <c r="D977" s="456"/>
      <c r="E977" s="456"/>
      <c r="F977" s="456"/>
      <c r="G977" s="12"/>
      <c r="H977" s="456"/>
      <c r="I977" s="456"/>
      <c r="J977" s="456"/>
      <c r="K977" s="456"/>
      <c r="L977" s="456"/>
      <c r="M977" s="456"/>
      <c r="N977" s="456"/>
      <c r="O977" s="456"/>
      <c r="P977" s="456"/>
      <c r="Q977" s="456"/>
      <c r="R977" s="456"/>
      <c r="S977" s="456"/>
      <c r="T977" s="456"/>
      <c r="U977" s="456"/>
      <c r="V977" s="456"/>
      <c r="W977" s="456"/>
      <c r="X977" s="456"/>
      <c r="Y977" s="456"/>
      <c r="Z977" s="456"/>
    </row>
    <row r="978" ht="12.75" customHeight="1">
      <c r="A978" s="456"/>
      <c r="B978" s="456"/>
      <c r="C978" s="456"/>
      <c r="D978" s="456"/>
      <c r="E978" s="456"/>
      <c r="F978" s="456"/>
      <c r="G978" s="12"/>
      <c r="H978" s="456"/>
      <c r="I978" s="456"/>
      <c r="J978" s="456"/>
      <c r="K978" s="456"/>
      <c r="L978" s="456"/>
      <c r="M978" s="456"/>
      <c r="N978" s="456"/>
      <c r="O978" s="456"/>
      <c r="P978" s="456"/>
      <c r="Q978" s="456"/>
      <c r="R978" s="456"/>
      <c r="S978" s="456"/>
      <c r="T978" s="456"/>
      <c r="U978" s="456"/>
      <c r="V978" s="456"/>
      <c r="W978" s="456"/>
      <c r="X978" s="456"/>
      <c r="Y978" s="456"/>
      <c r="Z978" s="456"/>
    </row>
    <row r="979" ht="12.75" customHeight="1">
      <c r="A979" s="456"/>
      <c r="B979" s="456"/>
      <c r="C979" s="456"/>
      <c r="D979" s="456"/>
      <c r="E979" s="456"/>
      <c r="F979" s="456"/>
      <c r="G979" s="12"/>
      <c r="H979" s="456"/>
      <c r="I979" s="456"/>
      <c r="J979" s="456"/>
      <c r="K979" s="456"/>
      <c r="L979" s="456"/>
      <c r="M979" s="456"/>
      <c r="N979" s="456"/>
      <c r="O979" s="456"/>
      <c r="P979" s="456"/>
      <c r="Q979" s="456"/>
      <c r="R979" s="456"/>
      <c r="S979" s="456"/>
      <c r="T979" s="456"/>
      <c r="U979" s="456"/>
      <c r="V979" s="456"/>
      <c r="W979" s="456"/>
      <c r="X979" s="456"/>
      <c r="Y979" s="456"/>
      <c r="Z979" s="456"/>
    </row>
    <row r="980" ht="12.75" customHeight="1">
      <c r="A980" s="456"/>
      <c r="B980" s="456"/>
      <c r="C980" s="456"/>
      <c r="D980" s="456"/>
      <c r="E980" s="456"/>
      <c r="F980" s="456"/>
      <c r="G980" s="12"/>
      <c r="H980" s="456"/>
      <c r="I980" s="456"/>
      <c r="J980" s="456"/>
      <c r="K980" s="456"/>
      <c r="L980" s="456"/>
      <c r="M980" s="456"/>
      <c r="N980" s="456"/>
      <c r="O980" s="456"/>
      <c r="P980" s="456"/>
      <c r="Q980" s="456"/>
      <c r="R980" s="456"/>
      <c r="S980" s="456"/>
      <c r="T980" s="456"/>
      <c r="U980" s="456"/>
      <c r="V980" s="456"/>
      <c r="W980" s="456"/>
      <c r="X980" s="456"/>
      <c r="Y980" s="456"/>
      <c r="Z980" s="456"/>
    </row>
    <row r="981" ht="12.75" customHeight="1">
      <c r="A981" s="456"/>
      <c r="B981" s="456"/>
      <c r="C981" s="456"/>
      <c r="D981" s="456"/>
      <c r="E981" s="456"/>
      <c r="F981" s="456"/>
      <c r="G981" s="12"/>
      <c r="H981" s="456"/>
      <c r="I981" s="456"/>
      <c r="J981" s="456"/>
      <c r="K981" s="456"/>
      <c r="L981" s="456"/>
      <c r="M981" s="456"/>
      <c r="N981" s="456"/>
      <c r="O981" s="456"/>
      <c r="P981" s="456"/>
      <c r="Q981" s="456"/>
      <c r="R981" s="456"/>
      <c r="S981" s="456"/>
      <c r="T981" s="456"/>
      <c r="U981" s="456"/>
      <c r="V981" s="456"/>
      <c r="W981" s="456"/>
      <c r="X981" s="456"/>
      <c r="Y981" s="456"/>
      <c r="Z981" s="456"/>
    </row>
    <row r="982" ht="12.75" customHeight="1">
      <c r="A982" s="456"/>
      <c r="B982" s="456"/>
      <c r="C982" s="456"/>
      <c r="D982" s="456"/>
      <c r="E982" s="456"/>
      <c r="F982" s="456"/>
      <c r="G982" s="12"/>
      <c r="H982" s="456"/>
      <c r="I982" s="456"/>
      <c r="J982" s="456"/>
      <c r="K982" s="456"/>
      <c r="L982" s="456"/>
      <c r="M982" s="456"/>
      <c r="N982" s="456"/>
      <c r="O982" s="456"/>
      <c r="P982" s="456"/>
      <c r="Q982" s="456"/>
      <c r="R982" s="456"/>
      <c r="S982" s="456"/>
      <c r="T982" s="456"/>
      <c r="U982" s="456"/>
      <c r="V982" s="456"/>
      <c r="W982" s="456"/>
      <c r="X982" s="456"/>
      <c r="Y982" s="456"/>
      <c r="Z982" s="456"/>
    </row>
    <row r="983" ht="12.75" customHeight="1">
      <c r="A983" s="456"/>
      <c r="B983" s="456"/>
      <c r="C983" s="456"/>
      <c r="D983" s="456"/>
      <c r="E983" s="456"/>
      <c r="F983" s="456"/>
      <c r="G983" s="12"/>
      <c r="H983" s="456"/>
      <c r="I983" s="456"/>
      <c r="J983" s="456"/>
      <c r="K983" s="456"/>
      <c r="L983" s="456"/>
      <c r="M983" s="456"/>
      <c r="N983" s="456"/>
      <c r="O983" s="456"/>
      <c r="P983" s="456"/>
      <c r="Q983" s="456"/>
      <c r="R983" s="456"/>
      <c r="S983" s="456"/>
      <c r="T983" s="456"/>
      <c r="U983" s="456"/>
      <c r="V983" s="456"/>
      <c r="W983" s="456"/>
      <c r="X983" s="456"/>
      <c r="Y983" s="456"/>
      <c r="Z983" s="456"/>
    </row>
    <row r="984" ht="12.75" customHeight="1">
      <c r="A984" s="456"/>
      <c r="B984" s="456"/>
      <c r="C984" s="456"/>
      <c r="D984" s="456"/>
      <c r="E984" s="456"/>
      <c r="F984" s="456"/>
      <c r="G984" s="12"/>
      <c r="H984" s="456"/>
      <c r="I984" s="456"/>
      <c r="J984" s="456"/>
      <c r="K984" s="456"/>
      <c r="L984" s="456"/>
      <c r="M984" s="456"/>
      <c r="N984" s="456"/>
      <c r="O984" s="456"/>
      <c r="P984" s="456"/>
      <c r="Q984" s="456"/>
      <c r="R984" s="456"/>
      <c r="S984" s="456"/>
      <c r="T984" s="456"/>
      <c r="U984" s="456"/>
      <c r="V984" s="456"/>
      <c r="W984" s="456"/>
      <c r="X984" s="456"/>
      <c r="Y984" s="456"/>
      <c r="Z984" s="456"/>
    </row>
    <row r="985" ht="12.75" customHeight="1">
      <c r="A985" s="456"/>
      <c r="B985" s="456"/>
      <c r="C985" s="456"/>
      <c r="D985" s="456"/>
      <c r="E985" s="456"/>
      <c r="F985" s="456"/>
      <c r="G985" s="12"/>
      <c r="H985" s="456"/>
      <c r="I985" s="456"/>
      <c r="J985" s="456"/>
      <c r="K985" s="456"/>
      <c r="L985" s="456"/>
      <c r="M985" s="456"/>
      <c r="N985" s="456"/>
      <c r="O985" s="456"/>
      <c r="P985" s="456"/>
      <c r="Q985" s="456"/>
      <c r="R985" s="456"/>
      <c r="S985" s="456"/>
      <c r="T985" s="456"/>
      <c r="U985" s="456"/>
      <c r="V985" s="456"/>
      <c r="W985" s="456"/>
      <c r="X985" s="456"/>
      <c r="Y985" s="456"/>
      <c r="Z985" s="456"/>
    </row>
    <row r="986" ht="12.75" customHeight="1">
      <c r="A986" s="456"/>
      <c r="B986" s="456"/>
      <c r="C986" s="456"/>
      <c r="D986" s="456"/>
      <c r="E986" s="456"/>
      <c r="F986" s="456"/>
      <c r="G986" s="12"/>
      <c r="H986" s="456"/>
      <c r="I986" s="456"/>
      <c r="J986" s="456"/>
      <c r="K986" s="456"/>
      <c r="L986" s="456"/>
      <c r="M986" s="456"/>
      <c r="N986" s="456"/>
      <c r="O986" s="456"/>
      <c r="P986" s="456"/>
      <c r="Q986" s="456"/>
      <c r="R986" s="456"/>
      <c r="S986" s="456"/>
      <c r="T986" s="456"/>
      <c r="U986" s="456"/>
      <c r="V986" s="456"/>
      <c r="W986" s="456"/>
      <c r="X986" s="456"/>
      <c r="Y986" s="456"/>
      <c r="Z986" s="456"/>
    </row>
    <row r="987" ht="12.75" customHeight="1">
      <c r="A987" s="456"/>
      <c r="B987" s="456"/>
      <c r="C987" s="456"/>
      <c r="D987" s="456"/>
      <c r="E987" s="456"/>
      <c r="F987" s="456"/>
      <c r="G987" s="12"/>
      <c r="H987" s="456"/>
      <c r="I987" s="456"/>
      <c r="J987" s="456"/>
      <c r="K987" s="456"/>
      <c r="L987" s="456"/>
      <c r="M987" s="456"/>
      <c r="N987" s="456"/>
      <c r="O987" s="456"/>
      <c r="P987" s="456"/>
      <c r="Q987" s="456"/>
      <c r="R987" s="456"/>
      <c r="S987" s="456"/>
      <c r="T987" s="456"/>
      <c r="U987" s="456"/>
      <c r="V987" s="456"/>
      <c r="W987" s="456"/>
      <c r="X987" s="456"/>
      <c r="Y987" s="456"/>
      <c r="Z987" s="456"/>
    </row>
    <row r="988" ht="12.75" customHeight="1">
      <c r="A988" s="456"/>
      <c r="B988" s="456"/>
      <c r="C988" s="456"/>
      <c r="D988" s="456"/>
      <c r="E988" s="456"/>
      <c r="F988" s="456"/>
      <c r="G988" s="12"/>
      <c r="H988" s="456"/>
      <c r="I988" s="456"/>
      <c r="J988" s="456"/>
      <c r="K988" s="456"/>
      <c r="L988" s="456"/>
      <c r="M988" s="456"/>
      <c r="N988" s="456"/>
      <c r="O988" s="456"/>
      <c r="P988" s="456"/>
      <c r="Q988" s="456"/>
      <c r="R988" s="456"/>
      <c r="S988" s="456"/>
      <c r="T988" s="456"/>
      <c r="U988" s="456"/>
      <c r="V988" s="456"/>
      <c r="W988" s="456"/>
      <c r="X988" s="456"/>
      <c r="Y988" s="456"/>
      <c r="Z988" s="456"/>
    </row>
    <row r="989" ht="12.75" customHeight="1">
      <c r="A989" s="456"/>
      <c r="B989" s="456"/>
      <c r="C989" s="456"/>
      <c r="D989" s="456"/>
      <c r="E989" s="456"/>
      <c r="F989" s="456"/>
      <c r="G989" s="12"/>
      <c r="H989" s="456"/>
      <c r="I989" s="456"/>
      <c r="J989" s="456"/>
      <c r="K989" s="456"/>
      <c r="L989" s="456"/>
      <c r="M989" s="456"/>
      <c r="N989" s="456"/>
      <c r="O989" s="456"/>
      <c r="P989" s="456"/>
      <c r="Q989" s="456"/>
      <c r="R989" s="456"/>
      <c r="S989" s="456"/>
      <c r="T989" s="456"/>
      <c r="U989" s="456"/>
      <c r="V989" s="456"/>
      <c r="W989" s="456"/>
      <c r="X989" s="456"/>
      <c r="Y989" s="456"/>
      <c r="Z989" s="456"/>
    </row>
    <row r="990" ht="12.75" customHeight="1">
      <c r="A990" s="456"/>
      <c r="B990" s="456"/>
      <c r="C990" s="456"/>
      <c r="D990" s="456"/>
      <c r="E990" s="456"/>
      <c r="F990" s="456"/>
      <c r="G990" s="12"/>
      <c r="H990" s="456"/>
      <c r="I990" s="456"/>
      <c r="J990" s="456"/>
      <c r="K990" s="456"/>
      <c r="L990" s="456"/>
      <c r="M990" s="456"/>
      <c r="N990" s="456"/>
      <c r="O990" s="456"/>
      <c r="P990" s="456"/>
      <c r="Q990" s="456"/>
      <c r="R990" s="456"/>
      <c r="S990" s="456"/>
      <c r="T990" s="456"/>
      <c r="U990" s="456"/>
      <c r="V990" s="456"/>
      <c r="W990" s="456"/>
      <c r="X990" s="456"/>
      <c r="Y990" s="456"/>
      <c r="Z990" s="456"/>
    </row>
    <row r="991" ht="12.75" customHeight="1">
      <c r="A991" s="456"/>
      <c r="B991" s="456"/>
      <c r="C991" s="456"/>
      <c r="D991" s="456"/>
      <c r="E991" s="456"/>
      <c r="F991" s="456"/>
      <c r="G991" s="12"/>
      <c r="H991" s="456"/>
      <c r="I991" s="456"/>
      <c r="J991" s="456"/>
      <c r="K991" s="456"/>
      <c r="L991" s="456"/>
      <c r="M991" s="456"/>
      <c r="N991" s="456"/>
      <c r="O991" s="456"/>
      <c r="P991" s="456"/>
      <c r="Q991" s="456"/>
      <c r="R991" s="456"/>
      <c r="S991" s="456"/>
      <c r="T991" s="456"/>
      <c r="U991" s="456"/>
      <c r="V991" s="456"/>
      <c r="W991" s="456"/>
      <c r="X991" s="456"/>
      <c r="Y991" s="456"/>
      <c r="Z991" s="456"/>
    </row>
    <row r="992" ht="12.75" customHeight="1">
      <c r="A992" s="456"/>
      <c r="B992" s="456"/>
      <c r="C992" s="456"/>
      <c r="D992" s="456"/>
      <c r="E992" s="456"/>
      <c r="F992" s="456"/>
      <c r="G992" s="12"/>
      <c r="H992" s="456"/>
      <c r="I992" s="456"/>
      <c r="J992" s="456"/>
      <c r="K992" s="456"/>
      <c r="L992" s="456"/>
      <c r="M992" s="456"/>
      <c r="N992" s="456"/>
      <c r="O992" s="456"/>
      <c r="P992" s="456"/>
      <c r="Q992" s="456"/>
      <c r="R992" s="456"/>
      <c r="S992" s="456"/>
      <c r="T992" s="456"/>
      <c r="U992" s="456"/>
      <c r="V992" s="456"/>
      <c r="W992" s="456"/>
      <c r="X992" s="456"/>
      <c r="Y992" s="456"/>
      <c r="Z992" s="456"/>
    </row>
    <row r="993" ht="12.75" customHeight="1">
      <c r="A993" s="456"/>
      <c r="B993" s="456"/>
      <c r="C993" s="456"/>
      <c r="D993" s="456"/>
      <c r="E993" s="456"/>
      <c r="F993" s="456"/>
      <c r="G993" s="12"/>
      <c r="H993" s="456"/>
      <c r="I993" s="456"/>
      <c r="J993" s="456"/>
      <c r="K993" s="456"/>
      <c r="L993" s="456"/>
      <c r="M993" s="456"/>
      <c r="N993" s="456"/>
      <c r="O993" s="456"/>
      <c r="P993" s="456"/>
      <c r="Q993" s="456"/>
      <c r="R993" s="456"/>
      <c r="S993" s="456"/>
      <c r="T993" s="456"/>
      <c r="U993" s="456"/>
      <c r="V993" s="456"/>
      <c r="W993" s="456"/>
      <c r="X993" s="456"/>
      <c r="Y993" s="456"/>
      <c r="Z993" s="456"/>
    </row>
    <row r="994" ht="12.75" customHeight="1">
      <c r="A994" s="456"/>
      <c r="B994" s="456"/>
      <c r="C994" s="456"/>
      <c r="D994" s="456"/>
      <c r="E994" s="456"/>
      <c r="F994" s="456"/>
      <c r="G994" s="12"/>
      <c r="H994" s="456"/>
      <c r="I994" s="456"/>
      <c r="J994" s="456"/>
      <c r="K994" s="456"/>
      <c r="L994" s="456"/>
      <c r="M994" s="456"/>
      <c r="N994" s="456"/>
      <c r="O994" s="456"/>
      <c r="P994" s="456"/>
      <c r="Q994" s="456"/>
      <c r="R994" s="456"/>
      <c r="S994" s="456"/>
      <c r="T994" s="456"/>
      <c r="U994" s="456"/>
      <c r="V994" s="456"/>
      <c r="W994" s="456"/>
      <c r="X994" s="456"/>
      <c r="Y994" s="456"/>
      <c r="Z994" s="456"/>
    </row>
    <row r="995" ht="12.75" customHeight="1">
      <c r="A995" s="456"/>
      <c r="B995" s="456"/>
      <c r="C995" s="456"/>
      <c r="D995" s="456"/>
      <c r="E995" s="456"/>
      <c r="F995" s="456"/>
      <c r="G995" s="12"/>
      <c r="H995" s="456"/>
      <c r="I995" s="456"/>
      <c r="J995" s="456"/>
      <c r="K995" s="456"/>
      <c r="L995" s="456"/>
      <c r="M995" s="456"/>
      <c r="N995" s="456"/>
      <c r="O995" s="456"/>
      <c r="P995" s="456"/>
      <c r="Q995" s="456"/>
      <c r="R995" s="456"/>
      <c r="S995" s="456"/>
      <c r="T995" s="456"/>
      <c r="U995" s="456"/>
      <c r="V995" s="456"/>
      <c r="W995" s="456"/>
      <c r="X995" s="456"/>
      <c r="Y995" s="456"/>
      <c r="Z995" s="456"/>
    </row>
    <row r="996" ht="12.75" customHeight="1">
      <c r="A996" s="456"/>
      <c r="B996" s="456"/>
      <c r="C996" s="456"/>
      <c r="D996" s="456"/>
      <c r="E996" s="456"/>
      <c r="F996" s="456"/>
      <c r="G996" s="12"/>
      <c r="H996" s="456"/>
      <c r="I996" s="456"/>
      <c r="J996" s="456"/>
      <c r="K996" s="456"/>
      <c r="L996" s="456"/>
      <c r="M996" s="456"/>
      <c r="N996" s="456"/>
      <c r="O996" s="456"/>
      <c r="P996" s="456"/>
      <c r="Q996" s="456"/>
      <c r="R996" s="456"/>
      <c r="S996" s="456"/>
      <c r="T996" s="456"/>
      <c r="U996" s="456"/>
      <c r="V996" s="456"/>
      <c r="W996" s="456"/>
      <c r="X996" s="456"/>
      <c r="Y996" s="456"/>
      <c r="Z996" s="456"/>
    </row>
    <row r="997" ht="12.75" customHeight="1">
      <c r="A997" s="456"/>
      <c r="B997" s="456"/>
      <c r="C997" s="456"/>
      <c r="D997" s="456"/>
      <c r="E997" s="456"/>
      <c r="F997" s="456"/>
      <c r="G997" s="12"/>
      <c r="H997" s="456"/>
      <c r="I997" s="456"/>
      <c r="J997" s="456"/>
      <c r="K997" s="456"/>
      <c r="L997" s="456"/>
      <c r="M997" s="456"/>
      <c r="N997" s="456"/>
      <c r="O997" s="456"/>
      <c r="P997" s="456"/>
      <c r="Q997" s="456"/>
      <c r="R997" s="456"/>
      <c r="S997" s="456"/>
      <c r="T997" s="456"/>
      <c r="U997" s="456"/>
      <c r="V997" s="456"/>
      <c r="W997" s="456"/>
      <c r="X997" s="456"/>
      <c r="Y997" s="456"/>
      <c r="Z997" s="456"/>
    </row>
    <row r="998" ht="12.75" customHeight="1">
      <c r="A998" s="456"/>
      <c r="B998" s="456"/>
      <c r="C998" s="456"/>
      <c r="D998" s="456"/>
      <c r="E998" s="456"/>
      <c r="F998" s="456"/>
      <c r="G998" s="12"/>
      <c r="H998" s="456"/>
      <c r="I998" s="456"/>
      <c r="J998" s="456"/>
      <c r="K998" s="456"/>
      <c r="L998" s="456"/>
      <c r="M998" s="456"/>
      <c r="N998" s="456"/>
      <c r="O998" s="456"/>
      <c r="P998" s="456"/>
      <c r="Q998" s="456"/>
      <c r="R998" s="456"/>
      <c r="S998" s="456"/>
      <c r="T998" s="456"/>
      <c r="U998" s="456"/>
      <c r="V998" s="456"/>
      <c r="W998" s="456"/>
      <c r="X998" s="456"/>
      <c r="Y998" s="456"/>
      <c r="Z998" s="456"/>
    </row>
    <row r="999" ht="12.75" customHeight="1">
      <c r="A999" s="456"/>
      <c r="B999" s="456"/>
      <c r="C999" s="456"/>
      <c r="D999" s="456"/>
      <c r="E999" s="456"/>
      <c r="F999" s="456"/>
      <c r="G999" s="12"/>
      <c r="H999" s="456"/>
      <c r="I999" s="456"/>
      <c r="J999" s="456"/>
      <c r="K999" s="456"/>
      <c r="L999" s="456"/>
      <c r="M999" s="456"/>
      <c r="N999" s="456"/>
      <c r="O999" s="456"/>
      <c r="P999" s="456"/>
      <c r="Q999" s="456"/>
      <c r="R999" s="456"/>
      <c r="S999" s="456"/>
      <c r="T999" s="456"/>
      <c r="U999" s="456"/>
      <c r="V999" s="456"/>
      <c r="W999" s="456"/>
      <c r="X999" s="456"/>
      <c r="Y999" s="456"/>
      <c r="Z999" s="456"/>
    </row>
    <row r="1000" ht="12.75" customHeight="1">
      <c r="A1000" s="456"/>
      <c r="B1000" s="456"/>
      <c r="C1000" s="456"/>
      <c r="D1000" s="456"/>
      <c r="E1000" s="456"/>
      <c r="F1000" s="456"/>
      <c r="G1000" s="12"/>
      <c r="H1000" s="456"/>
      <c r="I1000" s="456"/>
      <c r="J1000" s="456"/>
      <c r="K1000" s="456"/>
      <c r="L1000" s="456"/>
      <c r="M1000" s="456"/>
      <c r="N1000" s="456"/>
      <c r="O1000" s="456"/>
      <c r="P1000" s="456"/>
      <c r="Q1000" s="456"/>
      <c r="R1000" s="456"/>
      <c r="S1000" s="456"/>
      <c r="T1000" s="456"/>
      <c r="U1000" s="456"/>
      <c r="V1000" s="456"/>
      <c r="W1000" s="456"/>
      <c r="X1000" s="456"/>
      <c r="Y1000" s="456"/>
      <c r="Z1000" s="456"/>
    </row>
  </sheetData>
  <mergeCells count="12">
    <mergeCell ref="B98:H98"/>
    <mergeCell ref="B108:F108"/>
    <mergeCell ref="B117:E117"/>
    <mergeCell ref="B127:D127"/>
    <mergeCell ref="B135:D135"/>
    <mergeCell ref="B3:G3"/>
    <mergeCell ref="B10:F10"/>
    <mergeCell ref="B17:E17"/>
    <mergeCell ref="B24:E24"/>
    <mergeCell ref="B46:F46"/>
    <mergeCell ref="B75:H75"/>
    <mergeCell ref="B86:E86"/>
  </mergeCells>
  <printOptions/>
  <pageMargins bottom="0.75" footer="0.0" header="0.0" left="0.7" right="0.7" top="0.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2" customWidth="true" width="9.88"/>
    <col min="3" max="3" customWidth="true" width="19.63"/>
    <col min="4" max="4" customWidth="true" width="22.38"/>
    <col min="5" max="6" customWidth="true" width="19.63"/>
    <col min="7" max="7" customWidth="true" width="17.13"/>
    <col min="8" max="8" customWidth="true" width="19.63"/>
    <col min="9" max="9" customWidth="true" width="12.13"/>
    <col min="10" max="10" customWidth="true" width="13.5"/>
    <col min="11" max="11" customWidth="true" width="18.5"/>
    <col min="12" max="12" customWidth="true" width="15.13"/>
    <col min="13" max="13" customWidth="true" width="19.13"/>
    <col min="14" max="14" customWidth="true" width="21.0"/>
    <col min="15" max="15" customWidth="true" width="13.13"/>
    <col min="16" max="16" customWidth="true" width="23.13"/>
    <col min="17" max="18" customWidth="true" width="24.0"/>
    <col min="19" max="19" customWidth="true" width="26.38"/>
    <col min="20" max="20" customWidth="true" width="24.0"/>
    <col min="21" max="21" customWidth="true" width="19.38"/>
    <col min="22" max="22" customWidth="true" width="28.5"/>
    <col min="23" max="23" customWidth="true" width="12.5"/>
    <col min="24" max="24" customWidth="true" width="21.0"/>
    <col min="25" max="25" customWidth="true" width="14.13"/>
    <col min="26" max="26" customWidth="true" width="9.88"/>
  </cols>
  <sheetData>
    <row r="1" ht="12.7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2.75" customHeigh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12.75" customHeight="1">
      <c r="A4" s="12"/>
      <c r="B4" s="120" t="s">
        <v>5012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472"/>
      <c r="X4" s="472"/>
      <c r="Y4" s="472"/>
      <c r="Z4" s="12"/>
    </row>
    <row r="5" ht="12.75" customHeight="1">
      <c r="A5" s="473"/>
      <c r="B5" s="111" t="s">
        <v>3340</v>
      </c>
      <c r="C5" s="111" t="s">
        <v>3341</v>
      </c>
      <c r="D5" s="111" t="s">
        <v>3346</v>
      </c>
      <c r="E5" s="111" t="s">
        <v>5013</v>
      </c>
      <c r="F5" s="111" t="s">
        <v>5014</v>
      </c>
      <c r="G5" s="111" t="s">
        <v>5015</v>
      </c>
      <c r="H5" s="111" t="s">
        <v>5016</v>
      </c>
      <c r="I5" s="111" t="s">
        <v>5017</v>
      </c>
      <c r="J5" s="111" t="s">
        <v>5018</v>
      </c>
      <c r="K5" s="111" t="s">
        <v>4861</v>
      </c>
      <c r="L5" s="111" t="s">
        <v>5019</v>
      </c>
      <c r="M5" s="111" t="s">
        <v>5020</v>
      </c>
      <c r="N5" s="111" t="s">
        <v>5021</v>
      </c>
      <c r="O5" s="111" t="s">
        <v>5022</v>
      </c>
      <c r="P5" s="111" t="s">
        <v>761</v>
      </c>
      <c r="Q5" s="111" t="s">
        <v>4864</v>
      </c>
      <c r="R5" s="111" t="s">
        <v>5023</v>
      </c>
      <c r="S5" s="111" t="s">
        <v>5024</v>
      </c>
      <c r="T5" s="111" t="s">
        <v>5025</v>
      </c>
      <c r="U5" s="111" t="s">
        <v>4867</v>
      </c>
      <c r="V5" s="111" t="s">
        <v>4869</v>
      </c>
      <c r="W5" s="111" t="s">
        <v>4876</v>
      </c>
      <c r="X5" s="111" t="s">
        <v>5026</v>
      </c>
      <c r="Y5" s="111" t="s">
        <v>5027</v>
      </c>
      <c r="Z5" s="473"/>
    </row>
    <row r="6" ht="12.75" customHeight="1">
      <c r="A6" s="473"/>
      <c r="B6" s="80"/>
      <c r="C6" s="80"/>
      <c r="D6" s="80" t="s">
        <v>4880</v>
      </c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474"/>
      <c r="Q6" s="80"/>
      <c r="R6" s="80"/>
      <c r="S6" s="80"/>
      <c r="T6" s="80"/>
      <c r="U6" s="80"/>
      <c r="V6" s="80"/>
      <c r="W6" s="80"/>
      <c r="X6" s="80"/>
      <c r="Y6" s="80"/>
      <c r="Z6" s="473"/>
    </row>
    <row r="7" ht="12.75" customHeight="1">
      <c r="A7" s="12"/>
      <c r="B7" s="432" t="s">
        <v>3340</v>
      </c>
      <c r="C7" s="432" t="s">
        <v>3341</v>
      </c>
      <c r="D7" s="432" t="s">
        <v>4881</v>
      </c>
      <c r="E7" s="432" t="s">
        <v>5028</v>
      </c>
      <c r="F7" s="432" t="s">
        <v>5028</v>
      </c>
      <c r="G7" s="432" t="s">
        <v>5029</v>
      </c>
      <c r="H7" s="432" t="s">
        <v>5028</v>
      </c>
      <c r="I7" s="432" t="s">
        <v>5030</v>
      </c>
      <c r="J7" s="432" t="s">
        <v>5031</v>
      </c>
      <c r="K7" s="432" t="s">
        <v>5032</v>
      </c>
      <c r="L7" s="432" t="s">
        <v>5033</v>
      </c>
      <c r="M7" s="432" t="s">
        <v>5034</v>
      </c>
      <c r="N7" s="432" t="s">
        <v>5035</v>
      </c>
      <c r="O7" s="432" t="s">
        <v>5036</v>
      </c>
      <c r="P7" s="432" t="s">
        <v>5037</v>
      </c>
      <c r="Q7" s="432" t="s">
        <v>5038</v>
      </c>
      <c r="R7" s="432" t="s">
        <v>5038</v>
      </c>
      <c r="S7" s="432" t="s">
        <v>5039</v>
      </c>
      <c r="T7" s="432" t="s">
        <v>5040</v>
      </c>
      <c r="U7" s="432" t="s">
        <v>5041</v>
      </c>
      <c r="V7" s="432" t="s">
        <v>5042</v>
      </c>
      <c r="W7" s="432" t="s">
        <v>5043</v>
      </c>
      <c r="X7" s="432" t="s">
        <v>5044</v>
      </c>
      <c r="Y7" s="432" t="s">
        <v>5045</v>
      </c>
      <c r="Z7" s="12"/>
    </row>
    <row r="8" ht="13.5" customHeight="1">
      <c r="A8" s="12"/>
      <c r="B8" s="475" t="s">
        <v>445</v>
      </c>
      <c r="C8" s="475" t="s">
        <v>450</v>
      </c>
      <c r="D8" s="475" t="s">
        <v>3348</v>
      </c>
      <c r="E8" s="475" t="s">
        <v>450</v>
      </c>
      <c r="F8" s="475">
        <v>1.0</v>
      </c>
      <c r="G8" s="475">
        <v>0.0</v>
      </c>
      <c r="H8" s="475">
        <v>1.0</v>
      </c>
      <c r="I8" s="475">
        <v>0.75</v>
      </c>
      <c r="J8" s="475">
        <v>15000.0</v>
      </c>
      <c r="K8" s="475">
        <v>0.0</v>
      </c>
      <c r="L8" s="184"/>
      <c r="M8" s="184"/>
      <c r="N8" s="184"/>
      <c r="O8" s="184">
        <v>0.75</v>
      </c>
      <c r="P8" s="184">
        <v>1125.0</v>
      </c>
      <c r="Q8" s="211" t="s">
        <v>523</v>
      </c>
      <c r="R8" s="211" t="s">
        <v>523</v>
      </c>
      <c r="S8" s="211">
        <v>0.0</v>
      </c>
      <c r="T8" s="211"/>
      <c r="U8" s="211">
        <v>0.0</v>
      </c>
      <c r="V8" s="211">
        <v>0.0</v>
      </c>
      <c r="W8" s="211" t="s">
        <v>523</v>
      </c>
      <c r="X8" s="476"/>
      <c r="Y8" s="476"/>
      <c r="Z8" s="12"/>
    </row>
    <row r="9" ht="12.75" customHeight="1">
      <c r="A9" s="12"/>
      <c r="B9" s="193"/>
      <c r="C9" s="193"/>
      <c r="D9" s="193"/>
      <c r="E9" s="193"/>
      <c r="F9" s="193"/>
      <c r="G9" s="193"/>
      <c r="H9" s="193"/>
      <c r="I9" s="193"/>
      <c r="J9" s="193"/>
      <c r="K9" s="193"/>
      <c r="Q9" s="194" t="s">
        <v>526</v>
      </c>
      <c r="R9" s="194" t="s">
        <v>526</v>
      </c>
      <c r="S9" s="194">
        <v>0.0</v>
      </c>
      <c r="T9" s="194"/>
      <c r="U9" s="194">
        <v>0.0</v>
      </c>
      <c r="V9" s="194">
        <v>0.0</v>
      </c>
      <c r="W9" s="194" t="s">
        <v>526</v>
      </c>
      <c r="X9" s="37"/>
      <c r="Y9" s="37"/>
      <c r="Z9" s="12"/>
    </row>
    <row r="10" ht="12.75" customHeight="1">
      <c r="A10" s="12"/>
      <c r="B10" s="193"/>
      <c r="C10" s="193"/>
      <c r="D10" s="193"/>
      <c r="E10" s="193"/>
      <c r="F10" s="193"/>
      <c r="G10" s="193"/>
      <c r="H10" s="193"/>
      <c r="I10" s="193"/>
      <c r="J10" s="193"/>
      <c r="K10" s="193"/>
      <c r="Q10" s="194" t="s">
        <v>529</v>
      </c>
      <c r="R10" s="194" t="s">
        <v>529</v>
      </c>
      <c r="S10" s="194">
        <v>2.0</v>
      </c>
      <c r="T10" s="194">
        <v>1.28</v>
      </c>
      <c r="U10" s="194">
        <v>3000.0</v>
      </c>
      <c r="V10" s="194">
        <v>384.0</v>
      </c>
      <c r="W10" s="194" t="s">
        <v>529</v>
      </c>
      <c r="X10" s="194">
        <v>384.0</v>
      </c>
      <c r="Y10" s="37">
        <v>1.28</v>
      </c>
      <c r="Z10" s="12"/>
    </row>
    <row r="11" ht="12.75" customHeight="1">
      <c r="A11" s="12"/>
      <c r="B11" s="193"/>
      <c r="C11" s="193"/>
      <c r="D11" s="193"/>
      <c r="E11" s="193"/>
      <c r="F11" s="193"/>
      <c r="G11" s="193"/>
      <c r="H11" s="193"/>
      <c r="I11" s="193"/>
      <c r="J11" s="193"/>
      <c r="K11" s="193"/>
      <c r="Q11" s="194" t="s">
        <v>532</v>
      </c>
      <c r="R11" s="194" t="s">
        <v>532</v>
      </c>
      <c r="S11" s="194">
        <v>1.0</v>
      </c>
      <c r="T11" s="194">
        <v>0.79</v>
      </c>
      <c r="U11" s="194">
        <v>1500.0</v>
      </c>
      <c r="V11" s="194">
        <v>118.5</v>
      </c>
      <c r="W11" s="194" t="s">
        <v>532</v>
      </c>
      <c r="X11" s="194">
        <v>118.5</v>
      </c>
      <c r="Y11" s="37">
        <v>0.79</v>
      </c>
      <c r="Z11" s="12"/>
    </row>
    <row r="12" ht="12.75" customHeight="1">
      <c r="A12" s="12"/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Q12" s="194" t="s">
        <v>535</v>
      </c>
      <c r="R12" s="194" t="s">
        <v>535</v>
      </c>
      <c r="S12" s="194">
        <v>1.0</v>
      </c>
      <c r="T12" s="194">
        <v>0.58</v>
      </c>
      <c r="U12" s="194">
        <v>1500.0</v>
      </c>
      <c r="V12" s="194">
        <v>87.0</v>
      </c>
      <c r="W12" s="194" t="s">
        <v>535</v>
      </c>
      <c r="X12" s="194">
        <v>87.0</v>
      </c>
      <c r="Y12" s="37">
        <v>0.58</v>
      </c>
      <c r="Z12" s="12"/>
    </row>
    <row r="13" ht="12.75" customHeight="1">
      <c r="A13" s="12"/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Q13" s="194" t="s">
        <v>538</v>
      </c>
      <c r="R13" s="194" t="s">
        <v>538</v>
      </c>
      <c r="S13" s="194">
        <v>0.0</v>
      </c>
      <c r="T13" s="211"/>
      <c r="U13" s="194">
        <v>0.0</v>
      </c>
      <c r="V13" s="194">
        <v>0.0</v>
      </c>
      <c r="W13" s="194" t="s">
        <v>538</v>
      </c>
      <c r="X13" s="476"/>
      <c r="Y13" s="194"/>
      <c r="Z13" s="12"/>
    </row>
    <row r="14" ht="12.75" customHeight="1">
      <c r="A14" s="12"/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Q14" s="194" t="s">
        <v>541</v>
      </c>
      <c r="R14" s="194" t="s">
        <v>541</v>
      </c>
      <c r="S14" s="194">
        <v>0.0</v>
      </c>
      <c r="T14" s="194"/>
      <c r="U14" s="194">
        <v>0.0</v>
      </c>
      <c r="V14" s="194">
        <v>0.0</v>
      </c>
      <c r="W14" s="194" t="s">
        <v>541</v>
      </c>
      <c r="X14" s="37"/>
      <c r="Y14" s="194"/>
      <c r="Z14" s="12"/>
    </row>
    <row r="15" ht="12.75" customHeight="1">
      <c r="A15" s="12"/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Q15" s="194" t="s">
        <v>544</v>
      </c>
      <c r="R15" s="194" t="s">
        <v>544</v>
      </c>
      <c r="S15" s="194">
        <v>2.0</v>
      </c>
      <c r="T15" s="194">
        <v>0.42</v>
      </c>
      <c r="U15" s="194">
        <v>3000.0</v>
      </c>
      <c r="V15" s="194">
        <v>126.0</v>
      </c>
      <c r="W15" s="194" t="s">
        <v>544</v>
      </c>
      <c r="X15" s="194">
        <v>126.0</v>
      </c>
      <c r="Y15" s="37">
        <v>0.42</v>
      </c>
      <c r="Z15" s="12"/>
    </row>
    <row r="16" ht="12.75" customHeight="1">
      <c r="A16" s="12"/>
      <c r="B16" s="207"/>
      <c r="C16" s="207"/>
      <c r="D16" s="207"/>
      <c r="E16" s="207"/>
      <c r="F16" s="207"/>
      <c r="G16" s="207"/>
      <c r="H16" s="207"/>
      <c r="I16" s="207"/>
      <c r="J16" s="207"/>
      <c r="K16" s="207"/>
      <c r="L16" s="136"/>
      <c r="M16" s="136"/>
      <c r="N16" s="136"/>
      <c r="O16" s="136"/>
      <c r="P16" s="136"/>
      <c r="Q16" s="194" t="s">
        <v>5046</v>
      </c>
      <c r="R16" s="194" t="s">
        <v>5046</v>
      </c>
      <c r="S16" s="194">
        <v>4.0</v>
      </c>
      <c r="T16" s="194">
        <v>0.67</v>
      </c>
      <c r="U16" s="194">
        <v>6000.0</v>
      </c>
      <c r="V16" s="194">
        <v>378.0</v>
      </c>
      <c r="W16" s="194" t="s">
        <v>5046</v>
      </c>
      <c r="X16" s="477">
        <v>402.0</v>
      </c>
      <c r="Y16" s="37">
        <v>0.67</v>
      </c>
      <c r="Z16" s="12"/>
    </row>
    <row r="17" ht="13.5" customHeight="1">
      <c r="A17" s="12"/>
      <c r="B17" s="475" t="s">
        <v>445</v>
      </c>
      <c r="C17" s="475" t="s">
        <v>450</v>
      </c>
      <c r="D17" s="475" t="s">
        <v>3348</v>
      </c>
      <c r="E17" s="475" t="s">
        <v>5047</v>
      </c>
      <c r="F17" s="475">
        <v>1.0</v>
      </c>
      <c r="G17" s="475">
        <v>0.0</v>
      </c>
      <c r="H17" s="475">
        <v>1.0</v>
      </c>
      <c r="I17" s="475"/>
      <c r="J17" s="475">
        <v>15000.0</v>
      </c>
      <c r="K17" s="475">
        <v>1050.0</v>
      </c>
      <c r="L17" s="478">
        <v>1.03</v>
      </c>
      <c r="M17" s="184">
        <v>0.679611650485437</v>
      </c>
      <c r="N17" s="479">
        <v>1545.0</v>
      </c>
      <c r="O17" s="479">
        <v>0.48</v>
      </c>
      <c r="P17" s="479">
        <v>720.0</v>
      </c>
      <c r="Q17" s="211" t="s">
        <v>523</v>
      </c>
      <c r="R17" s="211" t="s">
        <v>523</v>
      </c>
      <c r="S17" s="211">
        <v>0.0</v>
      </c>
      <c r="T17" s="211"/>
      <c r="U17" s="211">
        <v>0.0</v>
      </c>
      <c r="V17" s="211">
        <v>0.0</v>
      </c>
      <c r="W17" s="211" t="s">
        <v>523</v>
      </c>
      <c r="X17" s="12"/>
      <c r="Y17" s="12"/>
      <c r="Z17" s="12"/>
    </row>
    <row r="18" ht="12.75" customHeight="1">
      <c r="A18" s="12"/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14"/>
      <c r="Q18" s="194" t="s">
        <v>526</v>
      </c>
      <c r="R18" s="194" t="s">
        <v>526</v>
      </c>
      <c r="S18" s="194">
        <v>0.0</v>
      </c>
      <c r="T18" s="194"/>
      <c r="U18" s="194">
        <v>0.0</v>
      </c>
      <c r="V18" s="194">
        <v>0.0</v>
      </c>
      <c r="W18" s="194" t="s">
        <v>526</v>
      </c>
      <c r="X18" s="12"/>
      <c r="Y18" s="12"/>
      <c r="Z18" s="12"/>
    </row>
    <row r="19" ht="12.75" customHeight="1">
      <c r="A19" s="12"/>
      <c r="B19" s="193"/>
      <c r="C19" s="193"/>
      <c r="D19" s="193"/>
      <c r="E19" s="193"/>
      <c r="F19" s="193"/>
      <c r="G19" s="193"/>
      <c r="H19" s="193"/>
      <c r="I19" s="193"/>
      <c r="J19" s="193"/>
      <c r="K19" s="193"/>
      <c r="L19" s="114"/>
      <c r="Q19" s="194" t="s">
        <v>529</v>
      </c>
      <c r="R19" s="194" t="s">
        <v>529</v>
      </c>
      <c r="S19" s="194">
        <v>2.0</v>
      </c>
      <c r="T19" s="194"/>
      <c r="U19" s="194">
        <v>3000.0</v>
      </c>
      <c r="V19" s="194">
        <v>384.0</v>
      </c>
      <c r="W19" s="194" t="s">
        <v>529</v>
      </c>
      <c r="X19" s="12">
        <v>261.0</v>
      </c>
      <c r="Y19" s="12">
        <v>0.87</v>
      </c>
      <c r="Z19" s="12"/>
    </row>
    <row r="20" ht="12.75" customHeight="1">
      <c r="A20" s="12"/>
      <c r="B20" s="193"/>
      <c r="C20" s="193"/>
      <c r="D20" s="193"/>
      <c r="E20" s="193"/>
      <c r="F20" s="193"/>
      <c r="G20" s="193"/>
      <c r="H20" s="193"/>
      <c r="I20" s="193"/>
      <c r="J20" s="193"/>
      <c r="K20" s="193"/>
      <c r="L20" s="114"/>
      <c r="Q20" s="194" t="s">
        <v>532</v>
      </c>
      <c r="R20" s="194" t="s">
        <v>532</v>
      </c>
      <c r="S20" s="194">
        <v>1.0</v>
      </c>
      <c r="T20" s="194"/>
      <c r="U20" s="194">
        <v>1500.0</v>
      </c>
      <c r="V20" s="194">
        <v>118.5</v>
      </c>
      <c r="W20" s="194" t="s">
        <v>532</v>
      </c>
      <c r="X20" s="12">
        <v>81.0</v>
      </c>
      <c r="Y20" s="12">
        <v>0.54</v>
      </c>
      <c r="Z20" s="12"/>
    </row>
    <row r="21" ht="12.75" customHeight="1">
      <c r="A21" s="12"/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14"/>
      <c r="Q21" s="194" t="s">
        <v>535</v>
      </c>
      <c r="R21" s="194" t="s">
        <v>535</v>
      </c>
      <c r="S21" s="194">
        <v>1.0</v>
      </c>
      <c r="T21" s="194"/>
      <c r="U21" s="194">
        <v>1500.0</v>
      </c>
      <c r="V21" s="194">
        <v>87.0</v>
      </c>
      <c r="W21" s="194" t="s">
        <v>535</v>
      </c>
      <c r="X21" s="12">
        <v>58.5</v>
      </c>
      <c r="Y21" s="12">
        <v>0.39</v>
      </c>
      <c r="Z21" s="12"/>
    </row>
    <row r="22" ht="12.75" customHeight="1">
      <c r="A22" s="12"/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14"/>
      <c r="Q22" s="194" t="s">
        <v>538</v>
      </c>
      <c r="R22" s="194" t="s">
        <v>538</v>
      </c>
      <c r="S22" s="194">
        <v>0.0</v>
      </c>
      <c r="T22" s="211"/>
      <c r="U22" s="194">
        <v>0.0</v>
      </c>
      <c r="V22" s="194">
        <v>0.0</v>
      </c>
      <c r="W22" s="194" t="s">
        <v>538</v>
      </c>
      <c r="X22" s="476"/>
      <c r="Y22" s="194"/>
      <c r="Z22" s="12"/>
    </row>
    <row r="23" ht="12.75" customHeight="1">
      <c r="A23" s="12"/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14"/>
      <c r="Q23" s="194" t="s">
        <v>541</v>
      </c>
      <c r="R23" s="194" t="s">
        <v>541</v>
      </c>
      <c r="S23" s="194">
        <v>0.0</v>
      </c>
      <c r="T23" s="194"/>
      <c r="U23" s="194">
        <v>0.0</v>
      </c>
      <c r="V23" s="194">
        <v>0.0</v>
      </c>
      <c r="W23" s="194" t="s">
        <v>541</v>
      </c>
      <c r="X23" s="37"/>
      <c r="Y23" s="194"/>
      <c r="Z23" s="12"/>
    </row>
    <row r="24" ht="12.75" customHeight="1">
      <c r="A24" s="12"/>
      <c r="B24" s="193"/>
      <c r="C24" s="193"/>
      <c r="D24" s="193"/>
      <c r="E24" s="193"/>
      <c r="F24" s="193"/>
      <c r="G24" s="193"/>
      <c r="H24" s="193"/>
      <c r="I24" s="193"/>
      <c r="J24" s="193"/>
      <c r="K24" s="193"/>
      <c r="L24" s="114"/>
      <c r="Q24" s="194" t="s">
        <v>544</v>
      </c>
      <c r="R24" s="194" t="s">
        <v>544</v>
      </c>
      <c r="S24" s="194">
        <v>2.0</v>
      </c>
      <c r="T24" s="194"/>
      <c r="U24" s="194">
        <v>3000.0</v>
      </c>
      <c r="V24" s="194">
        <v>126.0</v>
      </c>
      <c r="W24" s="194" t="s">
        <v>544</v>
      </c>
      <c r="X24" s="12">
        <v>87.0</v>
      </c>
      <c r="Y24" s="12">
        <v>0.29</v>
      </c>
      <c r="Z24" s="12"/>
    </row>
    <row r="25" ht="12.75" customHeight="1">
      <c r="A25" s="12"/>
      <c r="B25" s="207"/>
      <c r="C25" s="207"/>
      <c r="D25" s="207"/>
      <c r="E25" s="207"/>
      <c r="F25" s="207"/>
      <c r="G25" s="207"/>
      <c r="H25" s="207"/>
      <c r="I25" s="207"/>
      <c r="J25" s="207"/>
      <c r="K25" s="207"/>
      <c r="L25" s="115"/>
      <c r="M25" s="136"/>
      <c r="N25" s="136"/>
      <c r="O25" s="136"/>
      <c r="P25" s="136"/>
      <c r="Q25" s="194" t="s">
        <v>5046</v>
      </c>
      <c r="R25" s="194" t="s">
        <v>5046</v>
      </c>
      <c r="S25" s="194">
        <v>4.0</v>
      </c>
      <c r="T25" s="194"/>
      <c r="U25" s="194">
        <v>6000.0</v>
      </c>
      <c r="V25" s="194">
        <v>378.0</v>
      </c>
      <c r="W25" s="194" t="s">
        <v>5046</v>
      </c>
      <c r="X25" s="12">
        <v>258.0</v>
      </c>
      <c r="Y25" s="12">
        <v>0.43</v>
      </c>
      <c r="Z25" s="12"/>
    </row>
    <row r="26" ht="13.5" customHeight="1">
      <c r="A26" s="12"/>
      <c r="B26" s="475" t="s">
        <v>445</v>
      </c>
      <c r="C26" s="475" t="s">
        <v>450</v>
      </c>
      <c r="D26" s="475" t="s">
        <v>3348</v>
      </c>
      <c r="E26" s="475" t="s">
        <v>5048</v>
      </c>
      <c r="F26" s="475">
        <v>1.0</v>
      </c>
      <c r="G26" s="475">
        <v>0.0</v>
      </c>
      <c r="H26" s="475">
        <v>1.0</v>
      </c>
      <c r="I26" s="475"/>
      <c r="J26" s="475">
        <v>15000.0</v>
      </c>
      <c r="K26" s="475">
        <v>1050.0</v>
      </c>
      <c r="L26" s="184"/>
      <c r="M26" s="184"/>
      <c r="N26" s="184"/>
      <c r="O26" s="184">
        <v>0.72</v>
      </c>
      <c r="P26" s="184">
        <v>1080.0</v>
      </c>
      <c r="Q26" s="211" t="s">
        <v>523</v>
      </c>
      <c r="R26" s="211" t="s">
        <v>523</v>
      </c>
      <c r="S26" s="211">
        <v>0.0</v>
      </c>
      <c r="T26" s="211"/>
      <c r="U26" s="211">
        <v>0.0</v>
      </c>
      <c r="V26" s="211">
        <v>0.0</v>
      </c>
      <c r="W26" s="211" t="s">
        <v>523</v>
      </c>
      <c r="X26" s="12"/>
      <c r="Y26" s="12"/>
      <c r="Z26" s="12"/>
    </row>
    <row r="27" ht="12.75" customHeight="1">
      <c r="A27" s="12"/>
      <c r="B27" s="193"/>
      <c r="C27" s="193"/>
      <c r="D27" s="193"/>
      <c r="E27" s="193"/>
      <c r="F27" s="193"/>
      <c r="G27" s="193"/>
      <c r="H27" s="193"/>
      <c r="I27" s="193"/>
      <c r="J27" s="193"/>
      <c r="K27" s="193"/>
      <c r="Q27" s="194" t="s">
        <v>526</v>
      </c>
      <c r="R27" s="194" t="s">
        <v>526</v>
      </c>
      <c r="S27" s="194">
        <v>0.0</v>
      </c>
      <c r="T27" s="194"/>
      <c r="U27" s="194">
        <v>0.0</v>
      </c>
      <c r="V27" s="194">
        <v>0.0</v>
      </c>
      <c r="W27" s="194" t="s">
        <v>526</v>
      </c>
      <c r="X27" s="12"/>
      <c r="Y27" s="12"/>
      <c r="Z27" s="12"/>
    </row>
    <row r="28" ht="12.75" customHeight="1">
      <c r="A28" s="12"/>
      <c r="B28" s="193"/>
      <c r="C28" s="193"/>
      <c r="D28" s="193"/>
      <c r="E28" s="193"/>
      <c r="F28" s="193"/>
      <c r="G28" s="193"/>
      <c r="H28" s="193"/>
      <c r="I28" s="193"/>
      <c r="J28" s="193"/>
      <c r="K28" s="193"/>
      <c r="Q28" s="194" t="s">
        <v>529</v>
      </c>
      <c r="R28" s="194" t="s">
        <v>529</v>
      </c>
      <c r="S28" s="194">
        <v>2.0</v>
      </c>
      <c r="T28" s="194">
        <v>1.28</v>
      </c>
      <c r="U28" s="194">
        <v>3000.0</v>
      </c>
      <c r="V28" s="194">
        <v>384.0</v>
      </c>
      <c r="W28" s="194" t="s">
        <v>529</v>
      </c>
      <c r="X28" s="12">
        <v>384.0</v>
      </c>
      <c r="Y28" s="12">
        <v>1.28</v>
      </c>
      <c r="Z28" s="12"/>
    </row>
    <row r="29" ht="12.75" customHeight="1">
      <c r="A29" s="12"/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Q29" s="194" t="s">
        <v>532</v>
      </c>
      <c r="R29" s="194" t="s">
        <v>532</v>
      </c>
      <c r="S29" s="194">
        <v>1.0</v>
      </c>
      <c r="T29" s="480">
        <v>0.49</v>
      </c>
      <c r="U29" s="194">
        <v>1500.0</v>
      </c>
      <c r="V29" s="194">
        <v>73.5</v>
      </c>
      <c r="W29" s="194" t="s">
        <v>532</v>
      </c>
      <c r="X29" s="12">
        <v>73.5</v>
      </c>
      <c r="Y29" s="12">
        <v>0.49</v>
      </c>
      <c r="Z29" s="12"/>
    </row>
    <row r="30" ht="12.75" customHeight="1">
      <c r="A30" s="12"/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Q30" s="194" t="s">
        <v>535</v>
      </c>
      <c r="R30" s="194" t="s">
        <v>535</v>
      </c>
      <c r="S30" s="194">
        <v>1.0</v>
      </c>
      <c r="T30" s="194">
        <v>0.58</v>
      </c>
      <c r="U30" s="194">
        <v>1500.0</v>
      </c>
      <c r="V30" s="194">
        <v>87.0</v>
      </c>
      <c r="W30" s="194" t="s">
        <v>535</v>
      </c>
      <c r="X30" s="12">
        <v>87.0</v>
      </c>
      <c r="Y30" s="12">
        <v>0.58</v>
      </c>
      <c r="Z30" s="12"/>
    </row>
    <row r="31" ht="12.75" customHeight="1">
      <c r="A31" s="12"/>
      <c r="B31" s="193"/>
      <c r="C31" s="193"/>
      <c r="D31" s="193"/>
      <c r="E31" s="193"/>
      <c r="F31" s="193"/>
      <c r="G31" s="193"/>
      <c r="H31" s="193"/>
      <c r="I31" s="193"/>
      <c r="J31" s="193"/>
      <c r="K31" s="193"/>
      <c r="Q31" s="194" t="s">
        <v>538</v>
      </c>
      <c r="R31" s="194" t="s">
        <v>538</v>
      </c>
      <c r="S31" s="194">
        <v>0.0</v>
      </c>
      <c r="T31" s="211"/>
      <c r="U31" s="194">
        <v>0.0</v>
      </c>
      <c r="V31" s="194">
        <v>0.0</v>
      </c>
      <c r="W31" s="194" t="s">
        <v>538</v>
      </c>
      <c r="X31" s="476"/>
      <c r="Y31" s="194"/>
      <c r="Z31" s="12"/>
    </row>
    <row r="32" ht="12.75" customHeight="1">
      <c r="A32" s="12"/>
      <c r="B32" s="193"/>
      <c r="C32" s="193"/>
      <c r="D32" s="193"/>
      <c r="E32" s="193"/>
      <c r="F32" s="193"/>
      <c r="G32" s="193"/>
      <c r="H32" s="193"/>
      <c r="I32" s="193"/>
      <c r="J32" s="193"/>
      <c r="K32" s="193"/>
      <c r="Q32" s="194" t="s">
        <v>541</v>
      </c>
      <c r="R32" s="194" t="s">
        <v>541</v>
      </c>
      <c r="S32" s="194">
        <v>0.0</v>
      </c>
      <c r="T32" s="194"/>
      <c r="U32" s="194">
        <v>0.0</v>
      </c>
      <c r="V32" s="194">
        <v>0.0</v>
      </c>
      <c r="W32" s="194" t="s">
        <v>541</v>
      </c>
      <c r="X32" s="37"/>
      <c r="Y32" s="194"/>
      <c r="Z32" s="12"/>
    </row>
    <row r="33" ht="12.75" customHeight="1">
      <c r="A33" s="12"/>
      <c r="B33" s="193"/>
      <c r="C33" s="193"/>
      <c r="D33" s="193"/>
      <c r="E33" s="193"/>
      <c r="F33" s="193"/>
      <c r="G33" s="193"/>
      <c r="H33" s="193"/>
      <c r="I33" s="193"/>
      <c r="J33" s="193"/>
      <c r="K33" s="193"/>
      <c r="Q33" s="194" t="s">
        <v>544</v>
      </c>
      <c r="R33" s="194" t="s">
        <v>544</v>
      </c>
      <c r="S33" s="194">
        <v>2.0</v>
      </c>
      <c r="T33" s="194">
        <v>0.42</v>
      </c>
      <c r="U33" s="194">
        <v>3000.0</v>
      </c>
      <c r="V33" s="194">
        <v>126.0</v>
      </c>
      <c r="W33" s="194" t="s">
        <v>544</v>
      </c>
      <c r="X33" s="12">
        <v>126.0</v>
      </c>
      <c r="Y33" s="12">
        <v>0.42</v>
      </c>
      <c r="Z33" s="12"/>
    </row>
    <row r="34" ht="12.75" customHeight="1">
      <c r="A34" s="12"/>
      <c r="B34" s="207"/>
      <c r="C34" s="207"/>
      <c r="D34" s="198"/>
      <c r="E34" s="198"/>
      <c r="F34" s="198"/>
      <c r="G34" s="198"/>
      <c r="H34" s="198"/>
      <c r="I34" s="198"/>
      <c r="J34" s="198"/>
      <c r="K34" s="198"/>
      <c r="L34" s="136"/>
      <c r="M34" s="136"/>
      <c r="N34" s="136"/>
      <c r="O34" s="136"/>
      <c r="P34" s="136"/>
      <c r="Q34" s="201" t="s">
        <v>5046</v>
      </c>
      <c r="R34" s="201" t="s">
        <v>5046</v>
      </c>
      <c r="S34" s="201">
        <v>4.0</v>
      </c>
      <c r="T34" s="201">
        <v>0.67</v>
      </c>
      <c r="U34" s="201">
        <v>6000.0</v>
      </c>
      <c r="V34" s="201">
        <v>378.0</v>
      </c>
      <c r="W34" s="194" t="s">
        <v>5046</v>
      </c>
      <c r="X34" s="12">
        <v>402.0</v>
      </c>
      <c r="Y34" s="12">
        <v>0.67</v>
      </c>
      <c r="Z34" s="12"/>
    </row>
    <row r="35" ht="13.5" customHeight="1">
      <c r="A35" s="12"/>
      <c r="B35" s="475" t="s">
        <v>445</v>
      </c>
      <c r="C35" s="475" t="s">
        <v>450</v>
      </c>
      <c r="D35" s="475" t="s">
        <v>3348</v>
      </c>
      <c r="E35" s="475" t="s">
        <v>5049</v>
      </c>
      <c r="F35" s="475">
        <v>1.0</v>
      </c>
      <c r="G35" s="475">
        <v>0.0</v>
      </c>
      <c r="H35" s="475">
        <v>1.0</v>
      </c>
      <c r="I35" s="481">
        <v>0.81</v>
      </c>
      <c r="J35" s="475">
        <v>15000.0</v>
      </c>
      <c r="K35" s="475">
        <v>1050.0</v>
      </c>
      <c r="L35" s="184"/>
      <c r="M35" s="184"/>
      <c r="N35" s="184"/>
      <c r="O35" s="184"/>
      <c r="P35" s="184"/>
      <c r="Q35" s="211" t="s">
        <v>523</v>
      </c>
      <c r="R35" s="211" t="s">
        <v>523</v>
      </c>
      <c r="S35" s="211">
        <v>0.0</v>
      </c>
      <c r="T35" s="211"/>
      <c r="U35" s="211">
        <v>0.0</v>
      </c>
      <c r="V35" s="211">
        <v>0.0</v>
      </c>
      <c r="W35" s="211" t="s">
        <v>523</v>
      </c>
      <c r="X35" s="12"/>
      <c r="Y35" s="12"/>
      <c r="Z35" s="12"/>
    </row>
    <row r="36" ht="12.75" customHeight="1">
      <c r="A36" s="12"/>
      <c r="B36" s="193"/>
      <c r="C36" s="193"/>
      <c r="D36" s="193"/>
      <c r="E36" s="193"/>
      <c r="F36" s="193"/>
      <c r="G36" s="193"/>
      <c r="H36" s="193"/>
      <c r="I36" s="114"/>
      <c r="J36" s="193"/>
      <c r="K36" s="193"/>
      <c r="Q36" s="194" t="s">
        <v>526</v>
      </c>
      <c r="R36" s="194" t="s">
        <v>526</v>
      </c>
      <c r="S36" s="194">
        <v>0.0</v>
      </c>
      <c r="T36" s="194"/>
      <c r="U36" s="194">
        <v>0.0</v>
      </c>
      <c r="V36" s="194">
        <v>0.0</v>
      </c>
      <c r="W36" s="194" t="s">
        <v>526</v>
      </c>
      <c r="X36" s="12"/>
      <c r="Y36" s="12"/>
      <c r="Z36" s="12"/>
    </row>
    <row r="37" ht="12.75" customHeight="1">
      <c r="A37" s="12"/>
      <c r="B37" s="193"/>
      <c r="C37" s="193"/>
      <c r="D37" s="193"/>
      <c r="E37" s="193"/>
      <c r="F37" s="193"/>
      <c r="G37" s="193"/>
      <c r="H37" s="193"/>
      <c r="I37" s="114"/>
      <c r="J37" s="193"/>
      <c r="K37" s="193"/>
      <c r="Q37" s="194" t="s">
        <v>529</v>
      </c>
      <c r="R37" s="194" t="s">
        <v>529</v>
      </c>
      <c r="S37" s="194">
        <v>2.0</v>
      </c>
      <c r="T37" s="194"/>
      <c r="U37" s="194">
        <v>3000.0</v>
      </c>
      <c r="V37" s="194">
        <v>384.0</v>
      </c>
      <c r="W37" s="194" t="s">
        <v>529</v>
      </c>
      <c r="X37" s="12"/>
      <c r="Y37" s="12"/>
      <c r="Z37" s="12"/>
    </row>
    <row r="38" ht="12.75" customHeight="1">
      <c r="A38" s="12"/>
      <c r="B38" s="193"/>
      <c r="C38" s="193"/>
      <c r="D38" s="193"/>
      <c r="E38" s="193"/>
      <c r="F38" s="193"/>
      <c r="G38" s="193"/>
      <c r="H38" s="193"/>
      <c r="I38" s="114"/>
      <c r="J38" s="193"/>
      <c r="K38" s="193"/>
      <c r="Q38" s="194" t="s">
        <v>532</v>
      </c>
      <c r="R38" s="194" t="s">
        <v>532</v>
      </c>
      <c r="S38" s="194">
        <v>1.0</v>
      </c>
      <c r="T38" s="194"/>
      <c r="U38" s="194">
        <v>1500.0</v>
      </c>
      <c r="V38" s="194">
        <v>118.5</v>
      </c>
      <c r="W38" s="194" t="s">
        <v>532</v>
      </c>
      <c r="X38" s="12"/>
      <c r="Y38" s="12"/>
      <c r="Z38" s="12"/>
    </row>
    <row r="39" ht="12.75" customHeight="1">
      <c r="A39" s="12"/>
      <c r="B39" s="193"/>
      <c r="C39" s="193"/>
      <c r="D39" s="193"/>
      <c r="E39" s="193"/>
      <c r="F39" s="193"/>
      <c r="G39" s="193"/>
      <c r="H39" s="193"/>
      <c r="I39" s="114"/>
      <c r="J39" s="193"/>
      <c r="K39" s="193"/>
      <c r="Q39" s="194" t="s">
        <v>535</v>
      </c>
      <c r="R39" s="194" t="s">
        <v>535</v>
      </c>
      <c r="S39" s="194">
        <v>1.0</v>
      </c>
      <c r="T39" s="194"/>
      <c r="U39" s="194">
        <v>1500.0</v>
      </c>
      <c r="V39" s="194">
        <v>87.0</v>
      </c>
      <c r="W39" s="194" t="s">
        <v>535</v>
      </c>
      <c r="X39" s="12"/>
      <c r="Y39" s="12"/>
      <c r="Z39" s="12"/>
    </row>
    <row r="40" ht="12.75" customHeight="1">
      <c r="A40" s="12"/>
      <c r="B40" s="193"/>
      <c r="C40" s="193"/>
      <c r="D40" s="193"/>
      <c r="E40" s="193"/>
      <c r="F40" s="193"/>
      <c r="G40" s="193"/>
      <c r="H40" s="193"/>
      <c r="I40" s="114"/>
      <c r="J40" s="193"/>
      <c r="K40" s="193"/>
      <c r="Q40" s="194" t="s">
        <v>538</v>
      </c>
      <c r="R40" s="194" t="s">
        <v>538</v>
      </c>
      <c r="S40" s="194">
        <v>0.0</v>
      </c>
      <c r="T40" s="194"/>
      <c r="U40" s="194">
        <v>0.0</v>
      </c>
      <c r="V40" s="194">
        <v>0.0</v>
      </c>
      <c r="W40" s="194" t="s">
        <v>538</v>
      </c>
      <c r="X40" s="12"/>
      <c r="Y40" s="12"/>
      <c r="Z40" s="12"/>
    </row>
    <row r="41" ht="12.75" customHeight="1">
      <c r="A41" s="12"/>
      <c r="B41" s="193"/>
      <c r="C41" s="193"/>
      <c r="D41" s="193"/>
      <c r="E41" s="193"/>
      <c r="F41" s="193"/>
      <c r="G41" s="193"/>
      <c r="H41" s="193"/>
      <c r="I41" s="114"/>
      <c r="J41" s="193"/>
      <c r="K41" s="193"/>
      <c r="Q41" s="194" t="s">
        <v>541</v>
      </c>
      <c r="R41" s="194" t="s">
        <v>541</v>
      </c>
      <c r="S41" s="194">
        <v>0.0</v>
      </c>
      <c r="T41" s="194"/>
      <c r="U41" s="194">
        <v>0.0</v>
      </c>
      <c r="V41" s="194">
        <v>0.0</v>
      </c>
      <c r="W41" s="194" t="s">
        <v>541</v>
      </c>
      <c r="X41" s="12"/>
      <c r="Y41" s="12"/>
      <c r="Z41" s="12"/>
    </row>
    <row r="42" ht="12.75" customHeight="1">
      <c r="A42" s="12"/>
      <c r="B42" s="193"/>
      <c r="C42" s="193"/>
      <c r="D42" s="193"/>
      <c r="E42" s="193"/>
      <c r="F42" s="193"/>
      <c r="G42" s="193"/>
      <c r="H42" s="193"/>
      <c r="I42" s="114"/>
      <c r="J42" s="193"/>
      <c r="K42" s="193"/>
      <c r="Q42" s="194" t="s">
        <v>544</v>
      </c>
      <c r="R42" s="194" t="s">
        <v>544</v>
      </c>
      <c r="S42" s="194">
        <v>2.0</v>
      </c>
      <c r="T42" s="194"/>
      <c r="U42" s="194">
        <v>3000.0</v>
      </c>
      <c r="V42" s="194">
        <v>126.0</v>
      </c>
      <c r="W42" s="194" t="s">
        <v>544</v>
      </c>
      <c r="X42" s="12"/>
      <c r="Y42" s="12"/>
      <c r="Z42" s="12"/>
    </row>
    <row r="43" ht="12.75" customHeight="1">
      <c r="A43" s="12"/>
      <c r="B43" s="207"/>
      <c r="C43" s="207"/>
      <c r="D43" s="198"/>
      <c r="E43" s="198"/>
      <c r="F43" s="198"/>
      <c r="G43" s="198"/>
      <c r="H43" s="198"/>
      <c r="I43" s="115"/>
      <c r="J43" s="198"/>
      <c r="K43" s="198"/>
      <c r="L43" s="136"/>
      <c r="M43" s="136"/>
      <c r="N43" s="136"/>
      <c r="O43" s="136"/>
      <c r="P43" s="136"/>
      <c r="Q43" s="201" t="s">
        <v>5046</v>
      </c>
      <c r="R43" s="201" t="s">
        <v>5046</v>
      </c>
      <c r="S43" s="201">
        <v>4.0</v>
      </c>
      <c r="T43" s="201"/>
      <c r="U43" s="201">
        <v>6000.0</v>
      </c>
      <c r="V43" s="201">
        <v>378.0</v>
      </c>
      <c r="W43" s="201" t="s">
        <v>5046</v>
      </c>
      <c r="X43" s="22"/>
      <c r="Y43" s="22"/>
      <c r="Z43" s="12"/>
    </row>
    <row r="44" ht="12.75" customHeight="1">
      <c r="A44" s="12"/>
      <c r="B44" s="201" t="s">
        <v>445</v>
      </c>
      <c r="C44" s="201" t="s">
        <v>449</v>
      </c>
      <c r="D44" s="201" t="s">
        <v>3348</v>
      </c>
      <c r="E44" s="201" t="s">
        <v>449</v>
      </c>
      <c r="F44" s="201">
        <v>1.0</v>
      </c>
      <c r="G44" s="201">
        <v>10.0</v>
      </c>
      <c r="H44" s="201">
        <v>1.0</v>
      </c>
      <c r="I44" s="201">
        <v>0.83</v>
      </c>
      <c r="J44" s="201">
        <v>15000.0</v>
      </c>
      <c r="K44" s="201">
        <v>0.0</v>
      </c>
      <c r="L44" s="201"/>
      <c r="M44" s="201"/>
      <c r="N44" s="201"/>
      <c r="O44" s="482">
        <v>0.83</v>
      </c>
      <c r="P44" s="482">
        <v>1245.0</v>
      </c>
      <c r="Q44" s="201"/>
      <c r="R44" s="201"/>
      <c r="S44" s="201"/>
      <c r="T44" s="201"/>
      <c r="U44" s="201"/>
      <c r="V44" s="201"/>
      <c r="W44" s="12"/>
      <c r="X44" s="12"/>
      <c r="Y44" s="12"/>
      <c r="Z44" s="12"/>
    </row>
    <row r="45" ht="12.75" customHeight="1">
      <c r="A45" s="12"/>
      <c r="B45" s="226" t="s">
        <v>445</v>
      </c>
      <c r="C45" s="226" t="s">
        <v>449</v>
      </c>
      <c r="D45" s="226" t="s">
        <v>3348</v>
      </c>
      <c r="E45" s="226" t="s">
        <v>5050</v>
      </c>
      <c r="F45" s="226">
        <v>1.0</v>
      </c>
      <c r="G45" s="226">
        <v>10.0</v>
      </c>
      <c r="H45" s="226">
        <v>1.0</v>
      </c>
      <c r="I45" s="226"/>
      <c r="J45" s="226">
        <v>15000.0</v>
      </c>
      <c r="K45" s="226">
        <v>1245.0</v>
      </c>
      <c r="L45" s="483">
        <v>0.65</v>
      </c>
      <c r="M45" s="484">
        <v>1.07692307692307</v>
      </c>
      <c r="N45" s="484">
        <v>975.0</v>
      </c>
      <c r="O45" s="12">
        <v>0.89</v>
      </c>
      <c r="P45" s="482">
        <v>1335.0</v>
      </c>
      <c r="Q45" s="226"/>
      <c r="R45" s="226"/>
      <c r="S45" s="226"/>
      <c r="T45" s="226"/>
      <c r="U45" s="226"/>
      <c r="V45" s="226"/>
      <c r="W45" s="12"/>
      <c r="X45" s="12"/>
      <c r="Y45" s="12"/>
      <c r="Z45" s="12"/>
    </row>
    <row r="46" ht="12.75" customHeight="1">
      <c r="A46" s="12"/>
      <c r="B46" s="226" t="s">
        <v>445</v>
      </c>
      <c r="C46" s="226" t="s">
        <v>449</v>
      </c>
      <c r="D46" s="226" t="s">
        <v>3348</v>
      </c>
      <c r="E46" s="226" t="s">
        <v>5051</v>
      </c>
      <c r="F46" s="226">
        <v>1.0</v>
      </c>
      <c r="G46" s="226">
        <v>10.0</v>
      </c>
      <c r="H46" s="226">
        <v>1.0</v>
      </c>
      <c r="I46" s="226">
        <v>0.81</v>
      </c>
      <c r="J46" s="226">
        <v>15000.0</v>
      </c>
      <c r="K46" s="226">
        <v>1050.0</v>
      </c>
      <c r="L46" s="226"/>
      <c r="M46" s="226"/>
      <c r="N46" s="226"/>
      <c r="O46" s="485">
        <v>0.81</v>
      </c>
      <c r="P46" s="482">
        <v>1215.0</v>
      </c>
      <c r="Q46" s="226"/>
      <c r="R46" s="226"/>
      <c r="S46" s="226"/>
      <c r="T46" s="226"/>
      <c r="U46" s="226"/>
      <c r="V46" s="226"/>
      <c r="W46" s="12"/>
      <c r="X46" s="12"/>
      <c r="Y46" s="12"/>
      <c r="Z46" s="12"/>
    </row>
    <row r="47" ht="12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2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2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2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2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2.75" customHeight="1">
      <c r="A52" s="12"/>
      <c r="B52" s="44" t="s">
        <v>5052</v>
      </c>
      <c r="C52" s="8"/>
      <c r="D52" s="8"/>
      <c r="E52" s="8"/>
      <c r="F52" s="79"/>
      <c r="G52" s="12"/>
      <c r="H52" s="79"/>
      <c r="I52" s="12"/>
      <c r="J52" s="12"/>
      <c r="K52" s="465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2.75" customHeight="1">
      <c r="A53" s="12"/>
      <c r="B53" s="313" t="s">
        <v>3340</v>
      </c>
      <c r="C53" s="39" t="s">
        <v>3340</v>
      </c>
      <c r="D53" s="99" t="s">
        <v>445</v>
      </c>
      <c r="E53" s="99" t="s">
        <v>445</v>
      </c>
      <c r="F53" s="12"/>
      <c r="G53" s="12"/>
      <c r="H53" s="12"/>
      <c r="I53" s="12"/>
      <c r="J53" s="12"/>
      <c r="K53" s="465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2.75" customHeight="1">
      <c r="A54" s="12"/>
      <c r="B54" s="313" t="s">
        <v>4950</v>
      </c>
      <c r="C54" s="39" t="s">
        <v>4950</v>
      </c>
      <c r="D54" s="486">
        <v>1.03</v>
      </c>
      <c r="E54" s="486">
        <v>0.65</v>
      </c>
      <c r="F54" s="487"/>
      <c r="G54" s="12"/>
      <c r="H54" s="487"/>
      <c r="I54" s="12"/>
      <c r="J54" s="12"/>
      <c r="K54" s="465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2.75" customHeight="1">
      <c r="A55" s="12"/>
      <c r="B55" s="313" t="s">
        <v>5053</v>
      </c>
      <c r="C55" s="39" t="s">
        <v>5053</v>
      </c>
      <c r="D55" s="99" t="s">
        <v>2647</v>
      </c>
      <c r="E55" s="99">
        <v>0.7</v>
      </c>
      <c r="F55" s="12"/>
      <c r="G55" s="12"/>
      <c r="H55" s="12"/>
      <c r="I55" s="12"/>
      <c r="J55" s="12"/>
      <c r="K55" s="465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2.75" customHeight="1">
      <c r="A56" s="12"/>
      <c r="B56" s="313" t="s">
        <v>4952</v>
      </c>
      <c r="C56" s="39" t="s">
        <v>4952</v>
      </c>
      <c r="D56" s="99">
        <v>15000.0</v>
      </c>
      <c r="E56" s="99">
        <v>15000.0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2.75" customHeight="1">
      <c r="A57" s="12"/>
      <c r="B57" s="313" t="s">
        <v>3437</v>
      </c>
      <c r="C57" s="39" t="s">
        <v>3437</v>
      </c>
      <c r="D57" s="99">
        <v>10.0</v>
      </c>
      <c r="E57" s="99">
        <v>10.0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2.75" customHeight="1">
      <c r="A58" s="12"/>
      <c r="B58" s="313" t="s">
        <v>5054</v>
      </c>
      <c r="C58" s="39"/>
      <c r="D58" s="99">
        <v>1545.0</v>
      </c>
      <c r="E58" s="99">
        <v>975.0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2.75" customHeight="1">
      <c r="A59" s="12"/>
      <c r="B59" s="488" t="s">
        <v>5055</v>
      </c>
      <c r="C59" s="489"/>
      <c r="D59" s="490" t="s">
        <v>5056</v>
      </c>
      <c r="E59" s="490" t="s">
        <v>5057</v>
      </c>
      <c r="F59" s="491"/>
      <c r="G59" s="12"/>
      <c r="H59" s="491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2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2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2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2.75" customHeight="1">
      <c r="A63" s="12"/>
      <c r="B63" s="95" t="s">
        <v>5058</v>
      </c>
      <c r="C63" s="8"/>
      <c r="D63" s="8"/>
      <c r="E63" s="8"/>
      <c r="F63" s="96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2.75" customHeight="1">
      <c r="A64" s="12"/>
      <c r="B64" s="250" t="s">
        <v>3306</v>
      </c>
      <c r="C64" s="492" t="s">
        <v>3413</v>
      </c>
      <c r="D64" s="493" t="s">
        <v>3348</v>
      </c>
      <c r="E64" s="493" t="s">
        <v>3349</v>
      </c>
      <c r="F64" s="118" t="s">
        <v>3414</v>
      </c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2.75" customHeight="1">
      <c r="A65" s="12"/>
      <c r="B65" s="72" t="s">
        <v>3415</v>
      </c>
      <c r="C65" s="494" t="s">
        <v>3415</v>
      </c>
      <c r="D65" s="113" t="s">
        <v>455</v>
      </c>
      <c r="E65" s="113" t="s">
        <v>456</v>
      </c>
      <c r="F65" s="113" t="s">
        <v>457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2.75" customHeight="1">
      <c r="A66" s="12"/>
      <c r="B66" s="72" t="s">
        <v>3416</v>
      </c>
      <c r="C66" s="494" t="s">
        <v>3416</v>
      </c>
      <c r="D66" s="113">
        <v>0.03</v>
      </c>
      <c r="E66" s="113">
        <v>0.03</v>
      </c>
      <c r="F66" s="113">
        <v>0.03</v>
      </c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2.75" customHeight="1">
      <c r="A67" s="12"/>
      <c r="B67" s="72" t="s">
        <v>3417</v>
      </c>
      <c r="C67" s="494" t="s">
        <v>3417</v>
      </c>
      <c r="D67" s="113">
        <v>0.25</v>
      </c>
      <c r="E67" s="113">
        <v>0.25</v>
      </c>
      <c r="F67" s="113">
        <v>0.25</v>
      </c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2.75" customHeight="1">
      <c r="A68" s="12"/>
      <c r="B68" s="72" t="s">
        <v>3418</v>
      </c>
      <c r="C68" s="494" t="s">
        <v>3418</v>
      </c>
      <c r="D68" s="113" t="s">
        <v>461</v>
      </c>
      <c r="E68" s="113" t="s">
        <v>462</v>
      </c>
      <c r="F68" s="113" t="s">
        <v>462</v>
      </c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2.75" customHeight="1">
      <c r="A69" s="12"/>
      <c r="B69" s="72" t="s">
        <v>4938</v>
      </c>
      <c r="C69" s="494" t="s">
        <v>4938</v>
      </c>
      <c r="D69" s="107">
        <v>1.0</v>
      </c>
      <c r="E69" s="107">
        <v>1.0</v>
      </c>
      <c r="F69" s="107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2.75" customHeight="1">
      <c r="A70" s="12"/>
      <c r="B70" s="72" t="s">
        <v>5059</v>
      </c>
      <c r="C70" s="494" t="s">
        <v>4940</v>
      </c>
      <c r="D70" s="107">
        <v>1.0</v>
      </c>
      <c r="E70" s="107">
        <v>1.0</v>
      </c>
      <c r="F70" s="107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2.75" customHeight="1">
      <c r="A71" s="12"/>
      <c r="B71" s="72" t="s">
        <v>5060</v>
      </c>
      <c r="C71" s="494" t="s">
        <v>4940</v>
      </c>
      <c r="D71" s="107">
        <v>12.0</v>
      </c>
      <c r="E71" s="107">
        <v>12.0</v>
      </c>
      <c r="F71" s="107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2.75" customHeight="1">
      <c r="A72" s="12"/>
      <c r="B72" s="258" t="s">
        <v>4944</v>
      </c>
      <c r="C72" s="495" t="s">
        <v>4944</v>
      </c>
      <c r="D72" s="137">
        <v>200.0</v>
      </c>
      <c r="E72" s="137">
        <v>20.0</v>
      </c>
      <c r="F72" s="137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2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2.75" customHeight="1">
      <c r="A75" s="12"/>
      <c r="B75" s="456"/>
      <c r="C75" s="456"/>
      <c r="D75" s="456"/>
      <c r="E75" s="456"/>
      <c r="F75" s="456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/>
      <c r="B76" s="95" t="s">
        <v>5061</v>
      </c>
      <c r="C76" s="8"/>
      <c r="D76" s="8"/>
      <c r="E76" s="8"/>
      <c r="F76" s="96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/>
      <c r="B77" s="50" t="s">
        <v>3306</v>
      </c>
      <c r="C77" s="97" t="s">
        <v>3394</v>
      </c>
      <c r="D77" s="113" t="s">
        <v>5062</v>
      </c>
      <c r="E77" s="113" t="s">
        <v>5063</v>
      </c>
      <c r="F77" s="113" t="s">
        <v>5064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/>
      <c r="B78" s="496" t="s">
        <v>3403</v>
      </c>
      <c r="C78" s="295" t="s">
        <v>3403</v>
      </c>
      <c r="D78" s="113" t="s">
        <v>468</v>
      </c>
      <c r="E78" s="113" t="s">
        <v>469</v>
      </c>
      <c r="F78" s="113" t="s">
        <v>467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/>
      <c r="B79" s="50" t="s">
        <v>3404</v>
      </c>
      <c r="C79" s="97" t="s">
        <v>3405</v>
      </c>
      <c r="D79" s="113"/>
      <c r="E79" s="113"/>
      <c r="F79" s="113" t="s">
        <v>483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/>
      <c r="B80" s="50" t="s">
        <v>3406</v>
      </c>
      <c r="C80" s="97" t="s">
        <v>3406</v>
      </c>
      <c r="D80" s="113">
        <v>0.65</v>
      </c>
      <c r="E80" s="113">
        <v>0.65</v>
      </c>
      <c r="F80" s="113">
        <v>0.65</v>
      </c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/>
      <c r="B81" s="50" t="s">
        <v>3407</v>
      </c>
      <c r="C81" s="97" t="s">
        <v>3407</v>
      </c>
      <c r="D81" s="113">
        <v>1500.0</v>
      </c>
      <c r="E81" s="113">
        <v>1500.0</v>
      </c>
      <c r="F81" s="113">
        <v>1500.0</v>
      </c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/>
      <c r="B82" s="53" t="s">
        <v>3408</v>
      </c>
      <c r="C82" s="101" t="s">
        <v>3408</v>
      </c>
      <c r="D82" s="116">
        <v>200.0</v>
      </c>
      <c r="E82" s="116">
        <v>200.0</v>
      </c>
      <c r="F82" s="116">
        <v>200.0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2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2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2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2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2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2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2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2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64">
    <mergeCell ref="I26:I34"/>
    <mergeCell ref="J26:J34"/>
    <mergeCell ref="K26:K34"/>
    <mergeCell ref="L26:L34"/>
    <mergeCell ref="M26:M34"/>
    <mergeCell ref="N26:N34"/>
    <mergeCell ref="O26:O34"/>
    <mergeCell ref="P26:P34"/>
    <mergeCell ref="B26:B34"/>
    <mergeCell ref="C26:C34"/>
    <mergeCell ref="D26:D34"/>
    <mergeCell ref="E26:E34"/>
    <mergeCell ref="F26:F34"/>
    <mergeCell ref="G26:G34"/>
    <mergeCell ref="H26:H34"/>
    <mergeCell ref="I35:I43"/>
    <mergeCell ref="J35:J43"/>
    <mergeCell ref="K35:K43"/>
    <mergeCell ref="L35:L43"/>
    <mergeCell ref="M35:M43"/>
    <mergeCell ref="N35:N43"/>
    <mergeCell ref="O35:O43"/>
    <mergeCell ref="P35:P43"/>
    <mergeCell ref="B52:E52"/>
    <mergeCell ref="B63:F63"/>
    <mergeCell ref="B76:F76"/>
    <mergeCell ref="B35:B43"/>
    <mergeCell ref="C35:C43"/>
    <mergeCell ref="D35:D43"/>
    <mergeCell ref="E35:E43"/>
    <mergeCell ref="F35:F43"/>
    <mergeCell ref="G35:G43"/>
    <mergeCell ref="H35:H43"/>
    <mergeCell ref="J8:J16"/>
    <mergeCell ref="K8:K16"/>
    <mergeCell ref="L8:L16"/>
    <mergeCell ref="M8:M16"/>
    <mergeCell ref="N8:N16"/>
    <mergeCell ref="O8:O16"/>
    <mergeCell ref="B4:V4"/>
    <mergeCell ref="B8:B16"/>
    <mergeCell ref="C8:C16"/>
    <mergeCell ref="D8:D16"/>
    <mergeCell ref="E8:E16"/>
    <mergeCell ref="F8:F16"/>
    <mergeCell ref="G8:G16"/>
    <mergeCell ref="P8:P16"/>
    <mergeCell ref="G17:G25"/>
    <mergeCell ref="H17:H25"/>
    <mergeCell ref="I17:I25"/>
    <mergeCell ref="J17:J25"/>
    <mergeCell ref="K17:K25"/>
    <mergeCell ref="L17:L25"/>
    <mergeCell ref="M17:M25"/>
    <mergeCell ref="N17:N25"/>
    <mergeCell ref="O17:O25"/>
    <mergeCell ref="P17:P25"/>
    <mergeCell ref="H8:H16"/>
    <mergeCell ref="I8:I16"/>
    <mergeCell ref="B17:B25"/>
    <mergeCell ref="C17:C25"/>
    <mergeCell ref="D17:D25"/>
    <mergeCell ref="E17:E25"/>
    <mergeCell ref="F17:F25"/>
  </mergeCells>
  <printOptions/>
  <pageMargins bottom="0.75" footer="0.0" header="0.0" left="0.7" right="0.7" top="0.75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26" customWidth="true" width="23.5"/>
  </cols>
  <sheetData>
    <row r="1" ht="12.75" customHeight="1"/>
    <row r="2" ht="12.75" customHeight="1">
      <c r="C2" s="497" t="s">
        <v>5065</v>
      </c>
      <c r="D2" s="105"/>
    </row>
    <row r="3" ht="12.75" customHeight="1">
      <c r="C3" s="498" t="s">
        <v>3936</v>
      </c>
      <c r="D3" s="498" t="s">
        <v>3937</v>
      </c>
    </row>
    <row r="4" ht="12.75" customHeight="1">
      <c r="C4" s="499" t="s">
        <v>3959</v>
      </c>
      <c r="D4" s="500" t="s">
        <v>5066</v>
      </c>
    </row>
    <row r="5" ht="12.75" customHeight="1">
      <c r="C5" s="313" t="s">
        <v>3646</v>
      </c>
      <c r="D5" s="501" t="s">
        <v>5067</v>
      </c>
    </row>
    <row r="6" ht="12.75" customHeight="1">
      <c r="C6" s="313" t="s">
        <v>5068</v>
      </c>
      <c r="D6" s="501" t="s">
        <v>5069</v>
      </c>
    </row>
    <row r="7" ht="12.75" customHeight="1">
      <c r="C7" s="313" t="s">
        <v>4832</v>
      </c>
      <c r="D7" s="501" t="s">
        <v>5070</v>
      </c>
    </row>
    <row r="8" ht="12.75" customHeight="1">
      <c r="C8" s="313" t="s">
        <v>4834</v>
      </c>
      <c r="D8" s="501" t="s">
        <v>5071</v>
      </c>
    </row>
    <row r="9" ht="12.75" customHeight="1">
      <c r="C9" s="488" t="s">
        <v>4838</v>
      </c>
      <c r="D9" s="502" t="s">
        <v>5072</v>
      </c>
    </row>
    <row r="10" ht="12.75" customHeight="1"/>
    <row r="11" ht="12.75" customHeight="1"/>
    <row r="12" ht="12.75" customHeight="1"/>
    <row r="13" ht="12.75" customHeight="1"/>
    <row r="14" ht="12.75" customHeight="1">
      <c r="B14" s="120" t="s">
        <v>5073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ht="12.75" customHeight="1">
      <c r="A15" s="503"/>
      <c r="B15" s="111" t="s">
        <v>3340</v>
      </c>
      <c r="C15" s="111" t="s">
        <v>3341</v>
      </c>
      <c r="D15" s="111" t="s">
        <v>3346</v>
      </c>
      <c r="E15" s="111" t="s">
        <v>5013</v>
      </c>
      <c r="F15" s="111" t="s">
        <v>5074</v>
      </c>
      <c r="G15" s="111" t="s">
        <v>5015</v>
      </c>
      <c r="H15" s="111" t="s">
        <v>5017</v>
      </c>
      <c r="I15" s="111" t="s">
        <v>5018</v>
      </c>
      <c r="J15" s="111" t="s">
        <v>5075</v>
      </c>
      <c r="K15" s="111" t="s">
        <v>5019</v>
      </c>
      <c r="L15" s="111" t="s">
        <v>5076</v>
      </c>
      <c r="M15" s="111" t="s">
        <v>5021</v>
      </c>
      <c r="N15" s="111" t="s">
        <v>5077</v>
      </c>
      <c r="O15" s="111" t="s">
        <v>5078</v>
      </c>
      <c r="P15" s="111" t="s">
        <v>5079</v>
      </c>
      <c r="Q15" s="111" t="s">
        <v>5023</v>
      </c>
      <c r="R15" s="111" t="s">
        <v>5024</v>
      </c>
      <c r="S15" s="111" t="s">
        <v>5025</v>
      </c>
      <c r="T15" s="111" t="s">
        <v>5080</v>
      </c>
      <c r="U15" s="111" t="s">
        <v>5081</v>
      </c>
      <c r="V15" s="111" t="s">
        <v>4876</v>
      </c>
      <c r="W15" s="111" t="s">
        <v>4878</v>
      </c>
      <c r="X15" s="111" t="s">
        <v>4877</v>
      </c>
      <c r="Y15" s="503"/>
      <c r="Z15" s="503"/>
    </row>
    <row r="16" ht="12.75" customHeight="1">
      <c r="A16" s="81"/>
      <c r="B16" s="80"/>
      <c r="C16" s="80"/>
      <c r="D16" s="80" t="s">
        <v>4880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474"/>
      <c r="P16" s="80"/>
      <c r="Q16" s="80"/>
      <c r="R16" s="80"/>
      <c r="S16" s="80"/>
      <c r="T16" s="80"/>
      <c r="U16" s="80"/>
      <c r="V16" s="80"/>
      <c r="W16" s="80"/>
      <c r="X16" s="80"/>
      <c r="Y16" s="81"/>
      <c r="Z16" s="81"/>
    </row>
    <row r="17" ht="12.75" customHeight="1">
      <c r="B17" s="504" t="s">
        <v>3340</v>
      </c>
      <c r="C17" s="504" t="s">
        <v>3341</v>
      </c>
      <c r="D17" s="504" t="s">
        <v>4881</v>
      </c>
      <c r="E17" s="504" t="s">
        <v>5028</v>
      </c>
      <c r="F17" s="504" t="s">
        <v>5028</v>
      </c>
      <c r="G17" s="504" t="s">
        <v>5029</v>
      </c>
      <c r="H17" s="504" t="s">
        <v>5030</v>
      </c>
      <c r="I17" s="504" t="s">
        <v>5031</v>
      </c>
      <c r="J17" s="504" t="s">
        <v>5032</v>
      </c>
      <c r="K17" s="504" t="s">
        <v>5033</v>
      </c>
      <c r="L17" s="504" t="s">
        <v>5034</v>
      </c>
      <c r="M17" s="504" t="s">
        <v>5035</v>
      </c>
      <c r="N17" s="505" t="s">
        <v>5036</v>
      </c>
      <c r="O17" s="506" t="s">
        <v>5037</v>
      </c>
      <c r="P17" s="504" t="s">
        <v>5038</v>
      </c>
      <c r="Q17" s="504" t="s">
        <v>5038</v>
      </c>
      <c r="R17" s="504" t="s">
        <v>5039</v>
      </c>
      <c r="S17" s="504" t="s">
        <v>5040</v>
      </c>
      <c r="T17" s="504" t="s">
        <v>5041</v>
      </c>
      <c r="U17" s="504" t="s">
        <v>5042</v>
      </c>
      <c r="V17" s="504" t="s">
        <v>5043</v>
      </c>
      <c r="W17" s="504" t="s">
        <v>5044</v>
      </c>
      <c r="X17" s="504" t="s">
        <v>5045</v>
      </c>
    </row>
    <row r="18" ht="13.5" customHeight="1">
      <c r="B18" s="507" t="s">
        <v>445</v>
      </c>
      <c r="C18" s="507" t="s">
        <v>450</v>
      </c>
      <c r="D18" s="507" t="s">
        <v>3348</v>
      </c>
      <c r="E18" s="507" t="s">
        <v>450</v>
      </c>
      <c r="F18" s="507" t="s">
        <v>450</v>
      </c>
      <c r="G18" s="507">
        <v>0.0</v>
      </c>
      <c r="H18" s="507">
        <v>0.75</v>
      </c>
      <c r="I18" s="507">
        <v>15000.0</v>
      </c>
      <c r="J18" s="507">
        <v>0.0</v>
      </c>
      <c r="K18" s="231"/>
      <c r="L18" s="231"/>
      <c r="M18" s="231"/>
      <c r="N18" s="231">
        <v>0.75</v>
      </c>
      <c r="O18" s="231">
        <v>1125.0</v>
      </c>
      <c r="P18" s="194" t="s">
        <v>523</v>
      </c>
      <c r="Q18" s="194" t="s">
        <v>523</v>
      </c>
      <c r="R18" s="194">
        <v>0.0</v>
      </c>
      <c r="S18" s="194"/>
      <c r="T18" s="194">
        <v>0.0</v>
      </c>
      <c r="U18" s="194">
        <v>0.0</v>
      </c>
      <c r="V18" s="194" t="s">
        <v>523</v>
      </c>
      <c r="W18" s="508"/>
      <c r="X18" s="508"/>
    </row>
    <row r="19" ht="12.75" customHeight="1">
      <c r="B19" s="193"/>
      <c r="C19" s="193"/>
      <c r="D19" s="193"/>
      <c r="E19" s="193"/>
      <c r="F19" s="193"/>
      <c r="G19" s="193"/>
      <c r="H19" s="193"/>
      <c r="I19" s="193"/>
      <c r="J19" s="193"/>
      <c r="P19" s="194" t="s">
        <v>526</v>
      </c>
      <c r="Q19" s="194" t="s">
        <v>526</v>
      </c>
      <c r="R19" s="194">
        <v>0.0</v>
      </c>
      <c r="S19" s="194"/>
      <c r="T19" s="194">
        <v>0.0</v>
      </c>
      <c r="U19" s="194">
        <v>0.0</v>
      </c>
      <c r="V19" s="194" t="s">
        <v>526</v>
      </c>
      <c r="W19" s="508"/>
      <c r="X19" s="508"/>
    </row>
    <row r="20" ht="12.75" customHeight="1">
      <c r="B20" s="193"/>
      <c r="C20" s="193"/>
      <c r="D20" s="193"/>
      <c r="E20" s="193"/>
      <c r="F20" s="193"/>
      <c r="G20" s="193"/>
      <c r="H20" s="193"/>
      <c r="I20" s="193"/>
      <c r="J20" s="193"/>
      <c r="P20" s="194" t="s">
        <v>529</v>
      </c>
      <c r="Q20" s="194" t="s">
        <v>529</v>
      </c>
      <c r="R20" s="194">
        <v>2.0</v>
      </c>
      <c r="S20" s="194">
        <v>1.28</v>
      </c>
      <c r="T20" s="194">
        <v>3000.0</v>
      </c>
      <c r="U20" s="194">
        <v>384.0</v>
      </c>
      <c r="V20" s="194" t="s">
        <v>529</v>
      </c>
      <c r="W20" s="194">
        <v>384.0</v>
      </c>
      <c r="X20" s="508">
        <v>1.28</v>
      </c>
    </row>
    <row r="21" ht="12.75" customHeight="1">
      <c r="B21" s="193"/>
      <c r="C21" s="193"/>
      <c r="D21" s="193"/>
      <c r="E21" s="193"/>
      <c r="F21" s="193"/>
      <c r="G21" s="193"/>
      <c r="H21" s="193"/>
      <c r="I21" s="193"/>
      <c r="J21" s="193"/>
      <c r="P21" s="194" t="s">
        <v>532</v>
      </c>
      <c r="Q21" s="194" t="s">
        <v>532</v>
      </c>
      <c r="R21" s="194">
        <v>1.0</v>
      </c>
      <c r="S21" s="194">
        <v>0.79</v>
      </c>
      <c r="T21" s="194">
        <v>1500.0</v>
      </c>
      <c r="U21" s="194">
        <v>118.5</v>
      </c>
      <c r="V21" s="194" t="s">
        <v>532</v>
      </c>
      <c r="W21" s="194">
        <v>118.5</v>
      </c>
      <c r="X21" s="508">
        <v>0.79</v>
      </c>
    </row>
    <row r="22" ht="12.75" customHeight="1">
      <c r="B22" s="193"/>
      <c r="C22" s="193"/>
      <c r="D22" s="193"/>
      <c r="E22" s="193"/>
      <c r="F22" s="193"/>
      <c r="G22" s="193"/>
      <c r="H22" s="193"/>
      <c r="I22" s="193"/>
      <c r="J22" s="193"/>
      <c r="P22" s="194" t="s">
        <v>535</v>
      </c>
      <c r="Q22" s="194" t="s">
        <v>535</v>
      </c>
      <c r="R22" s="194">
        <v>1.0</v>
      </c>
      <c r="S22" s="194">
        <v>0.58</v>
      </c>
      <c r="T22" s="194">
        <v>1500.0</v>
      </c>
      <c r="U22" s="194">
        <v>87.0</v>
      </c>
      <c r="V22" s="194" t="s">
        <v>535</v>
      </c>
      <c r="W22" s="194">
        <v>87.0</v>
      </c>
      <c r="X22" s="508">
        <v>0.58</v>
      </c>
    </row>
    <row r="23" ht="12.75" customHeight="1">
      <c r="B23" s="193"/>
      <c r="C23" s="193"/>
      <c r="D23" s="193"/>
      <c r="E23" s="193"/>
      <c r="F23" s="193"/>
      <c r="G23" s="193"/>
      <c r="H23" s="193"/>
      <c r="I23" s="193"/>
      <c r="J23" s="193"/>
      <c r="P23" s="194" t="s">
        <v>538</v>
      </c>
      <c r="Q23" s="194" t="s">
        <v>538</v>
      </c>
      <c r="R23" s="194">
        <v>0.0</v>
      </c>
      <c r="S23" s="194"/>
      <c r="T23" s="194">
        <v>0.0</v>
      </c>
      <c r="U23" s="194">
        <v>0.0</v>
      </c>
      <c r="V23" s="194" t="s">
        <v>538</v>
      </c>
      <c r="W23" s="508"/>
      <c r="X23" s="194"/>
    </row>
    <row r="24" ht="12.75" customHeight="1">
      <c r="B24" s="193"/>
      <c r="C24" s="193"/>
      <c r="D24" s="193"/>
      <c r="E24" s="193"/>
      <c r="F24" s="193"/>
      <c r="G24" s="193"/>
      <c r="H24" s="193"/>
      <c r="I24" s="193"/>
      <c r="J24" s="193"/>
      <c r="P24" s="194" t="s">
        <v>541</v>
      </c>
      <c r="Q24" s="194" t="s">
        <v>541</v>
      </c>
      <c r="R24" s="194">
        <v>0.0</v>
      </c>
      <c r="S24" s="194"/>
      <c r="T24" s="194">
        <v>0.0</v>
      </c>
      <c r="U24" s="194">
        <v>0.0</v>
      </c>
      <c r="V24" s="194" t="s">
        <v>541</v>
      </c>
      <c r="W24" s="508"/>
      <c r="X24" s="194"/>
    </row>
    <row r="25" ht="12.75" customHeight="1">
      <c r="B25" s="193"/>
      <c r="C25" s="193"/>
      <c r="D25" s="193"/>
      <c r="E25" s="193"/>
      <c r="F25" s="193"/>
      <c r="G25" s="193"/>
      <c r="H25" s="193"/>
      <c r="I25" s="193"/>
      <c r="J25" s="193"/>
      <c r="P25" s="194" t="s">
        <v>544</v>
      </c>
      <c r="Q25" s="194" t="s">
        <v>544</v>
      </c>
      <c r="R25" s="194">
        <v>2.0</v>
      </c>
      <c r="S25" s="194">
        <v>0.42</v>
      </c>
      <c r="T25" s="194">
        <v>3000.0</v>
      </c>
      <c r="U25" s="194">
        <v>126.0</v>
      </c>
      <c r="V25" s="194" t="s">
        <v>544</v>
      </c>
      <c r="W25" s="194">
        <v>126.0</v>
      </c>
      <c r="X25" s="508">
        <v>0.42</v>
      </c>
    </row>
    <row r="26" ht="12.75" customHeight="1">
      <c r="B26" s="207"/>
      <c r="C26" s="207"/>
      <c r="D26" s="207"/>
      <c r="E26" s="207"/>
      <c r="F26" s="207"/>
      <c r="G26" s="207"/>
      <c r="H26" s="207"/>
      <c r="I26" s="207"/>
      <c r="J26" s="207"/>
      <c r="P26" s="194" t="s">
        <v>5046</v>
      </c>
      <c r="Q26" s="194" t="s">
        <v>5046</v>
      </c>
      <c r="R26" s="194">
        <v>4.0</v>
      </c>
      <c r="S26" s="194">
        <v>0.67</v>
      </c>
      <c r="T26" s="194">
        <v>6000.0</v>
      </c>
      <c r="U26" s="194">
        <v>378.0</v>
      </c>
      <c r="V26" s="194" t="s">
        <v>5046</v>
      </c>
      <c r="W26" s="477">
        <v>402.0</v>
      </c>
      <c r="X26" s="508">
        <v>0.67</v>
      </c>
    </row>
    <row r="27" ht="13.5" customHeight="1">
      <c r="B27" s="507" t="s">
        <v>445</v>
      </c>
      <c r="C27" s="507" t="s">
        <v>450</v>
      </c>
      <c r="D27" s="507" t="s">
        <v>3348</v>
      </c>
      <c r="E27" s="507" t="s">
        <v>5047</v>
      </c>
      <c r="F27" s="507" t="s">
        <v>5047</v>
      </c>
      <c r="G27" s="507">
        <v>0.0</v>
      </c>
      <c r="H27" s="507"/>
      <c r="I27" s="507">
        <v>15000.0</v>
      </c>
      <c r="J27" s="507">
        <v>1050.0</v>
      </c>
      <c r="K27" s="509">
        <v>1.03</v>
      </c>
      <c r="L27" s="231">
        <v>0.679611650485437</v>
      </c>
      <c r="M27" s="317">
        <v>1545.0</v>
      </c>
      <c r="N27" s="317">
        <v>0.48</v>
      </c>
      <c r="O27" s="231">
        <v>720.0</v>
      </c>
      <c r="P27" s="194" t="s">
        <v>523</v>
      </c>
      <c r="Q27" s="194" t="s">
        <v>523</v>
      </c>
      <c r="R27" s="194">
        <v>0.0</v>
      </c>
      <c r="S27" s="194"/>
      <c r="T27" s="194">
        <v>0.0</v>
      </c>
      <c r="U27" s="194">
        <v>0.0</v>
      </c>
      <c r="V27" s="194" t="s">
        <v>523</v>
      </c>
    </row>
    <row r="28" ht="12.75" customHeight="1">
      <c r="B28" s="193"/>
      <c r="C28" s="193"/>
      <c r="D28" s="193"/>
      <c r="E28" s="193"/>
      <c r="F28" s="193"/>
      <c r="G28" s="193"/>
      <c r="H28" s="193"/>
      <c r="I28" s="193"/>
      <c r="J28" s="193"/>
      <c r="K28" s="114"/>
      <c r="P28" s="194" t="s">
        <v>526</v>
      </c>
      <c r="Q28" s="194" t="s">
        <v>526</v>
      </c>
      <c r="R28" s="194">
        <v>0.0</v>
      </c>
      <c r="S28" s="194"/>
      <c r="T28" s="194">
        <v>0.0</v>
      </c>
      <c r="U28" s="194">
        <v>0.0</v>
      </c>
      <c r="V28" s="194" t="s">
        <v>526</v>
      </c>
    </row>
    <row r="29" ht="12.75" customHeight="1">
      <c r="B29" s="193"/>
      <c r="C29" s="193"/>
      <c r="D29" s="193"/>
      <c r="E29" s="193"/>
      <c r="F29" s="193"/>
      <c r="G29" s="193"/>
      <c r="H29" s="193"/>
      <c r="I29" s="193"/>
      <c r="J29" s="193"/>
      <c r="K29" s="114"/>
      <c r="P29" s="194" t="s">
        <v>529</v>
      </c>
      <c r="Q29" s="194" t="s">
        <v>529</v>
      </c>
      <c r="R29" s="194">
        <v>2.0</v>
      </c>
      <c r="S29" s="194"/>
      <c r="T29" s="194">
        <v>3000.0</v>
      </c>
      <c r="U29" s="194">
        <v>384.0</v>
      </c>
      <c r="V29" s="194" t="s">
        <v>529</v>
      </c>
      <c r="W29" s="2">
        <v>261.0</v>
      </c>
      <c r="X29" s="2">
        <v>0.87</v>
      </c>
    </row>
    <row r="30" ht="12.75" customHeight="1">
      <c r="B30" s="193"/>
      <c r="C30" s="193"/>
      <c r="D30" s="193"/>
      <c r="E30" s="193"/>
      <c r="F30" s="193"/>
      <c r="G30" s="193"/>
      <c r="H30" s="193"/>
      <c r="I30" s="193"/>
      <c r="J30" s="193"/>
      <c r="K30" s="114"/>
      <c r="P30" s="194" t="s">
        <v>532</v>
      </c>
      <c r="Q30" s="194" t="s">
        <v>532</v>
      </c>
      <c r="R30" s="194">
        <v>1.0</v>
      </c>
      <c r="S30" s="194"/>
      <c r="T30" s="194">
        <v>1500.0</v>
      </c>
      <c r="U30" s="194">
        <v>118.5</v>
      </c>
      <c r="V30" s="194" t="s">
        <v>532</v>
      </c>
      <c r="W30" s="2">
        <v>81.0</v>
      </c>
      <c r="X30" s="2">
        <v>0.54</v>
      </c>
    </row>
    <row r="31" ht="12.75" customHeight="1">
      <c r="B31" s="193"/>
      <c r="C31" s="193"/>
      <c r="D31" s="193"/>
      <c r="E31" s="193"/>
      <c r="F31" s="193"/>
      <c r="G31" s="193"/>
      <c r="H31" s="193"/>
      <c r="I31" s="193"/>
      <c r="J31" s="193"/>
      <c r="K31" s="114"/>
      <c r="P31" s="194" t="s">
        <v>535</v>
      </c>
      <c r="Q31" s="194" t="s">
        <v>535</v>
      </c>
      <c r="R31" s="194">
        <v>1.0</v>
      </c>
      <c r="S31" s="194"/>
      <c r="T31" s="194">
        <v>1500.0</v>
      </c>
      <c r="U31" s="194">
        <v>87.0</v>
      </c>
      <c r="V31" s="194" t="s">
        <v>535</v>
      </c>
      <c r="W31" s="2">
        <v>58.5</v>
      </c>
      <c r="X31" s="2">
        <v>0.39</v>
      </c>
    </row>
    <row r="32" ht="12.75" customHeight="1">
      <c r="B32" s="193"/>
      <c r="C32" s="193"/>
      <c r="D32" s="193"/>
      <c r="E32" s="193"/>
      <c r="F32" s="193"/>
      <c r="G32" s="193"/>
      <c r="H32" s="193"/>
      <c r="I32" s="193"/>
      <c r="J32" s="193"/>
      <c r="K32" s="114"/>
      <c r="P32" s="194" t="s">
        <v>538</v>
      </c>
      <c r="Q32" s="194" t="s">
        <v>538</v>
      </c>
      <c r="R32" s="194">
        <v>0.0</v>
      </c>
      <c r="S32" s="194"/>
      <c r="T32" s="194">
        <v>0.0</v>
      </c>
      <c r="U32" s="194">
        <v>0.0</v>
      </c>
      <c r="V32" s="194" t="s">
        <v>538</v>
      </c>
      <c r="W32" s="508"/>
      <c r="X32" s="194"/>
    </row>
    <row r="33" ht="12.75" customHeight="1">
      <c r="B33" s="193"/>
      <c r="C33" s="193"/>
      <c r="D33" s="193"/>
      <c r="E33" s="193"/>
      <c r="F33" s="193"/>
      <c r="G33" s="193"/>
      <c r="H33" s="193"/>
      <c r="I33" s="193"/>
      <c r="J33" s="193"/>
      <c r="K33" s="114"/>
      <c r="P33" s="194" t="s">
        <v>541</v>
      </c>
      <c r="Q33" s="194" t="s">
        <v>541</v>
      </c>
      <c r="R33" s="194">
        <v>0.0</v>
      </c>
      <c r="S33" s="194"/>
      <c r="T33" s="194">
        <v>0.0</v>
      </c>
      <c r="U33" s="194">
        <v>0.0</v>
      </c>
      <c r="V33" s="194" t="s">
        <v>541</v>
      </c>
      <c r="W33" s="508"/>
      <c r="X33" s="194"/>
    </row>
    <row r="34" ht="12.75" customHeight="1">
      <c r="B34" s="193"/>
      <c r="C34" s="193"/>
      <c r="D34" s="193"/>
      <c r="E34" s="193"/>
      <c r="F34" s="193"/>
      <c r="G34" s="193"/>
      <c r="H34" s="193"/>
      <c r="I34" s="193"/>
      <c r="J34" s="193"/>
      <c r="K34" s="114"/>
      <c r="P34" s="194" t="s">
        <v>544</v>
      </c>
      <c r="Q34" s="194" t="s">
        <v>544</v>
      </c>
      <c r="R34" s="194">
        <v>2.0</v>
      </c>
      <c r="S34" s="194"/>
      <c r="T34" s="194">
        <v>3000.0</v>
      </c>
      <c r="U34" s="194">
        <v>126.0</v>
      </c>
      <c r="V34" s="194" t="s">
        <v>544</v>
      </c>
      <c r="W34" s="2">
        <v>87.0</v>
      </c>
      <c r="X34" s="2">
        <v>0.29</v>
      </c>
    </row>
    <row r="35" ht="12.75" customHeight="1">
      <c r="B35" s="207"/>
      <c r="C35" s="207"/>
      <c r="D35" s="207"/>
      <c r="E35" s="207"/>
      <c r="F35" s="207"/>
      <c r="G35" s="207"/>
      <c r="H35" s="207"/>
      <c r="I35" s="207"/>
      <c r="J35" s="207"/>
      <c r="K35" s="205"/>
      <c r="P35" s="194" t="s">
        <v>5046</v>
      </c>
      <c r="Q35" s="194" t="s">
        <v>5046</v>
      </c>
      <c r="R35" s="194">
        <v>4.0</v>
      </c>
      <c r="S35" s="194"/>
      <c r="T35" s="194">
        <v>6000.0</v>
      </c>
      <c r="U35" s="194">
        <v>378.0</v>
      </c>
      <c r="V35" s="194" t="s">
        <v>5046</v>
      </c>
      <c r="W35" s="2">
        <v>258.0</v>
      </c>
      <c r="X35" s="2">
        <v>0.43</v>
      </c>
    </row>
    <row r="36" ht="13.5" customHeight="1">
      <c r="B36" s="507" t="s">
        <v>445</v>
      </c>
      <c r="C36" s="507" t="s">
        <v>450</v>
      </c>
      <c r="D36" s="507" t="s">
        <v>3348</v>
      </c>
      <c r="E36" s="507" t="s">
        <v>5048</v>
      </c>
      <c r="F36" s="507" t="s">
        <v>5048</v>
      </c>
      <c r="G36" s="507">
        <v>0.0</v>
      </c>
      <c r="H36" s="507"/>
      <c r="I36" s="507">
        <v>15000.0</v>
      </c>
      <c r="J36" s="507">
        <v>1050.0</v>
      </c>
      <c r="K36" s="231"/>
      <c r="L36" s="231"/>
      <c r="M36" s="231"/>
      <c r="N36" s="231">
        <v>0.72</v>
      </c>
      <c r="O36" s="231">
        <v>1080.0</v>
      </c>
      <c r="P36" s="194" t="s">
        <v>523</v>
      </c>
      <c r="Q36" s="194" t="s">
        <v>523</v>
      </c>
      <c r="R36" s="194">
        <v>0.0</v>
      </c>
      <c r="S36" s="194"/>
      <c r="T36" s="194">
        <v>0.0</v>
      </c>
      <c r="U36" s="194">
        <v>0.0</v>
      </c>
      <c r="V36" s="194" t="s">
        <v>523</v>
      </c>
    </row>
    <row r="37" ht="12.75" customHeight="1">
      <c r="B37" s="193"/>
      <c r="C37" s="193"/>
      <c r="D37" s="193"/>
      <c r="E37" s="193"/>
      <c r="F37" s="193"/>
      <c r="G37" s="193"/>
      <c r="H37" s="193"/>
      <c r="I37" s="193"/>
      <c r="J37" s="193"/>
      <c r="P37" s="194" t="s">
        <v>526</v>
      </c>
      <c r="Q37" s="194" t="s">
        <v>526</v>
      </c>
      <c r="R37" s="194">
        <v>0.0</v>
      </c>
      <c r="S37" s="194"/>
      <c r="T37" s="194">
        <v>0.0</v>
      </c>
      <c r="U37" s="194">
        <v>0.0</v>
      </c>
      <c r="V37" s="194" t="s">
        <v>526</v>
      </c>
    </row>
    <row r="38" ht="12.75" customHeight="1">
      <c r="B38" s="193"/>
      <c r="C38" s="193"/>
      <c r="D38" s="193"/>
      <c r="E38" s="193"/>
      <c r="F38" s="193"/>
      <c r="G38" s="193"/>
      <c r="H38" s="193"/>
      <c r="I38" s="193"/>
      <c r="J38" s="193"/>
      <c r="P38" s="194" t="s">
        <v>529</v>
      </c>
      <c r="Q38" s="194" t="s">
        <v>529</v>
      </c>
      <c r="R38" s="194">
        <v>2.0</v>
      </c>
      <c r="S38" s="194">
        <v>1.28</v>
      </c>
      <c r="T38" s="194">
        <v>3000.0</v>
      </c>
      <c r="U38" s="194">
        <v>384.0</v>
      </c>
      <c r="V38" s="194" t="s">
        <v>529</v>
      </c>
      <c r="W38" s="2">
        <v>384.0</v>
      </c>
      <c r="X38" s="2">
        <v>1.28</v>
      </c>
    </row>
    <row r="39" ht="12.75" customHeight="1">
      <c r="B39" s="193"/>
      <c r="C39" s="193"/>
      <c r="D39" s="193"/>
      <c r="E39" s="193"/>
      <c r="F39" s="193"/>
      <c r="G39" s="193"/>
      <c r="H39" s="193"/>
      <c r="I39" s="193"/>
      <c r="J39" s="193"/>
      <c r="P39" s="194" t="s">
        <v>532</v>
      </c>
      <c r="Q39" s="194" t="s">
        <v>532</v>
      </c>
      <c r="R39" s="194">
        <v>1.0</v>
      </c>
      <c r="S39" s="480">
        <v>0.49</v>
      </c>
      <c r="T39" s="194">
        <v>1500.0</v>
      </c>
      <c r="U39" s="194">
        <v>73.5</v>
      </c>
      <c r="V39" s="194" t="s">
        <v>532</v>
      </c>
      <c r="W39" s="2">
        <v>73.5</v>
      </c>
      <c r="X39" s="2">
        <v>0.49</v>
      </c>
    </row>
    <row r="40" ht="12.75" customHeight="1">
      <c r="B40" s="193"/>
      <c r="C40" s="193"/>
      <c r="D40" s="193"/>
      <c r="E40" s="193"/>
      <c r="F40" s="193"/>
      <c r="G40" s="193"/>
      <c r="H40" s="193"/>
      <c r="I40" s="193"/>
      <c r="J40" s="193"/>
      <c r="P40" s="194" t="s">
        <v>535</v>
      </c>
      <c r="Q40" s="194" t="s">
        <v>535</v>
      </c>
      <c r="R40" s="194">
        <v>1.0</v>
      </c>
      <c r="S40" s="194">
        <v>0.58</v>
      </c>
      <c r="T40" s="194">
        <v>1500.0</v>
      </c>
      <c r="U40" s="194">
        <v>87.0</v>
      </c>
      <c r="V40" s="194" t="s">
        <v>535</v>
      </c>
      <c r="W40" s="2">
        <v>87.0</v>
      </c>
      <c r="X40" s="2">
        <v>0.58</v>
      </c>
    </row>
    <row r="41" ht="12.75" customHeight="1">
      <c r="B41" s="193"/>
      <c r="C41" s="193"/>
      <c r="D41" s="193"/>
      <c r="E41" s="193"/>
      <c r="F41" s="193"/>
      <c r="G41" s="193"/>
      <c r="H41" s="193"/>
      <c r="I41" s="193"/>
      <c r="J41" s="193"/>
      <c r="P41" s="194" t="s">
        <v>538</v>
      </c>
      <c r="Q41" s="194" t="s">
        <v>538</v>
      </c>
      <c r="R41" s="194">
        <v>0.0</v>
      </c>
      <c r="S41" s="194"/>
      <c r="T41" s="194">
        <v>0.0</v>
      </c>
      <c r="U41" s="194">
        <v>0.0</v>
      </c>
      <c r="V41" s="194" t="s">
        <v>538</v>
      </c>
      <c r="W41" s="508"/>
      <c r="X41" s="194"/>
    </row>
    <row r="42" ht="12.75" customHeight="1">
      <c r="B42" s="193"/>
      <c r="C42" s="193"/>
      <c r="D42" s="193"/>
      <c r="E42" s="193"/>
      <c r="F42" s="193"/>
      <c r="G42" s="193"/>
      <c r="H42" s="193"/>
      <c r="I42" s="193"/>
      <c r="J42" s="193"/>
      <c r="P42" s="194" t="s">
        <v>541</v>
      </c>
      <c r="Q42" s="194" t="s">
        <v>541</v>
      </c>
      <c r="R42" s="194">
        <v>0.0</v>
      </c>
      <c r="S42" s="194"/>
      <c r="T42" s="194">
        <v>0.0</v>
      </c>
      <c r="U42" s="194">
        <v>0.0</v>
      </c>
      <c r="V42" s="194" t="s">
        <v>541</v>
      </c>
      <c r="W42" s="508"/>
      <c r="X42" s="194"/>
    </row>
    <row r="43" ht="12.75" customHeight="1">
      <c r="B43" s="193"/>
      <c r="C43" s="193"/>
      <c r="D43" s="193"/>
      <c r="E43" s="193"/>
      <c r="F43" s="193"/>
      <c r="G43" s="193"/>
      <c r="H43" s="193"/>
      <c r="I43" s="193"/>
      <c r="J43" s="193"/>
      <c r="P43" s="194" t="s">
        <v>544</v>
      </c>
      <c r="Q43" s="194" t="s">
        <v>544</v>
      </c>
      <c r="R43" s="194">
        <v>2.0</v>
      </c>
      <c r="S43" s="194">
        <v>0.42</v>
      </c>
      <c r="T43" s="194">
        <v>3000.0</v>
      </c>
      <c r="U43" s="194">
        <v>126.0</v>
      </c>
      <c r="V43" s="194" t="s">
        <v>544</v>
      </c>
      <c r="W43" s="2">
        <v>126.0</v>
      </c>
      <c r="X43" s="2">
        <v>0.42</v>
      </c>
    </row>
    <row r="44" ht="12.75" customHeight="1">
      <c r="B44" s="207"/>
      <c r="C44" s="207"/>
      <c r="D44" s="207"/>
      <c r="E44" s="207"/>
      <c r="F44" s="207"/>
      <c r="G44" s="207"/>
      <c r="H44" s="207"/>
      <c r="I44" s="207"/>
      <c r="J44" s="207"/>
      <c r="P44" s="194" t="s">
        <v>5046</v>
      </c>
      <c r="Q44" s="194" t="s">
        <v>5046</v>
      </c>
      <c r="R44" s="194">
        <v>4.0</v>
      </c>
      <c r="S44" s="194">
        <v>0.67</v>
      </c>
      <c r="T44" s="194">
        <v>6000.0</v>
      </c>
      <c r="U44" s="194">
        <v>378.0</v>
      </c>
      <c r="V44" s="194" t="s">
        <v>5046</v>
      </c>
      <c r="W44" s="2">
        <v>402.0</v>
      </c>
      <c r="X44" s="2">
        <v>0.67</v>
      </c>
    </row>
    <row r="45" ht="13.5" customHeight="1">
      <c r="B45" s="507" t="s">
        <v>445</v>
      </c>
      <c r="C45" s="507" t="s">
        <v>450</v>
      </c>
      <c r="D45" s="507" t="s">
        <v>3348</v>
      </c>
      <c r="E45" s="507" t="s">
        <v>5049</v>
      </c>
      <c r="F45" s="507" t="s">
        <v>5049</v>
      </c>
      <c r="G45" s="507">
        <v>0.0</v>
      </c>
      <c r="H45" s="510">
        <v>0.81</v>
      </c>
      <c r="I45" s="507">
        <v>15000.0</v>
      </c>
      <c r="J45" s="507">
        <v>1050.0</v>
      </c>
      <c r="K45" s="231"/>
      <c r="L45" s="231"/>
      <c r="M45" s="231"/>
      <c r="N45" s="231"/>
      <c r="O45" s="231"/>
      <c r="P45" s="194" t="s">
        <v>523</v>
      </c>
      <c r="Q45" s="194" t="s">
        <v>523</v>
      </c>
      <c r="R45" s="194">
        <v>0.0</v>
      </c>
      <c r="S45" s="194"/>
      <c r="T45" s="194">
        <v>0.0</v>
      </c>
      <c r="U45" s="194">
        <v>0.0</v>
      </c>
      <c r="V45" s="194" t="s">
        <v>523</v>
      </c>
    </row>
    <row r="46" ht="12.75" customHeight="1">
      <c r="B46" s="193"/>
      <c r="C46" s="193"/>
      <c r="D46" s="193"/>
      <c r="E46" s="193"/>
      <c r="F46" s="193"/>
      <c r="G46" s="193"/>
      <c r="H46" s="114"/>
      <c r="I46" s="193"/>
      <c r="J46" s="193"/>
      <c r="P46" s="194" t="s">
        <v>526</v>
      </c>
      <c r="Q46" s="194" t="s">
        <v>526</v>
      </c>
      <c r="R46" s="194">
        <v>0.0</v>
      </c>
      <c r="S46" s="194"/>
      <c r="T46" s="194">
        <v>0.0</v>
      </c>
      <c r="U46" s="194">
        <v>0.0</v>
      </c>
      <c r="V46" s="194" t="s">
        <v>526</v>
      </c>
    </row>
    <row r="47" ht="12.75" customHeight="1">
      <c r="B47" s="193"/>
      <c r="C47" s="193"/>
      <c r="D47" s="193"/>
      <c r="E47" s="193"/>
      <c r="F47" s="193"/>
      <c r="G47" s="193"/>
      <c r="H47" s="114"/>
      <c r="I47" s="193"/>
      <c r="J47" s="193"/>
      <c r="P47" s="194" t="s">
        <v>529</v>
      </c>
      <c r="Q47" s="194" t="s">
        <v>529</v>
      </c>
      <c r="R47" s="194">
        <v>2.0</v>
      </c>
      <c r="S47" s="194"/>
      <c r="T47" s="194">
        <v>3000.0</v>
      </c>
      <c r="U47" s="194">
        <v>384.0</v>
      </c>
      <c r="V47" s="194" t="s">
        <v>529</v>
      </c>
    </row>
    <row r="48" ht="12.75" customHeight="1">
      <c r="B48" s="193"/>
      <c r="C48" s="193"/>
      <c r="D48" s="193"/>
      <c r="E48" s="193"/>
      <c r="F48" s="193"/>
      <c r="G48" s="193"/>
      <c r="H48" s="114"/>
      <c r="I48" s="193"/>
      <c r="J48" s="193"/>
      <c r="P48" s="194" t="s">
        <v>532</v>
      </c>
      <c r="Q48" s="194" t="s">
        <v>532</v>
      </c>
      <c r="R48" s="194">
        <v>1.0</v>
      </c>
      <c r="S48" s="194"/>
      <c r="T48" s="194">
        <v>1500.0</v>
      </c>
      <c r="U48" s="194">
        <v>118.5</v>
      </c>
      <c r="V48" s="194" t="s">
        <v>532</v>
      </c>
    </row>
    <row r="49" ht="12.75" customHeight="1">
      <c r="B49" s="193"/>
      <c r="C49" s="193"/>
      <c r="D49" s="193"/>
      <c r="E49" s="193"/>
      <c r="F49" s="193"/>
      <c r="G49" s="193"/>
      <c r="H49" s="114"/>
      <c r="I49" s="193"/>
      <c r="J49" s="193"/>
      <c r="P49" s="194" t="s">
        <v>535</v>
      </c>
      <c r="Q49" s="194" t="s">
        <v>535</v>
      </c>
      <c r="R49" s="194">
        <v>1.0</v>
      </c>
      <c r="S49" s="194"/>
      <c r="T49" s="194">
        <v>1500.0</v>
      </c>
      <c r="U49" s="194">
        <v>87.0</v>
      </c>
      <c r="V49" s="194" t="s">
        <v>535</v>
      </c>
    </row>
    <row r="50" ht="12.75" customHeight="1">
      <c r="B50" s="193"/>
      <c r="C50" s="193"/>
      <c r="D50" s="193"/>
      <c r="E50" s="193"/>
      <c r="F50" s="193"/>
      <c r="G50" s="193"/>
      <c r="H50" s="114"/>
      <c r="I50" s="193"/>
      <c r="J50" s="193"/>
      <c r="P50" s="194" t="s">
        <v>538</v>
      </c>
      <c r="Q50" s="194" t="s">
        <v>538</v>
      </c>
      <c r="R50" s="194">
        <v>0.0</v>
      </c>
      <c r="S50" s="194"/>
      <c r="T50" s="194">
        <v>0.0</v>
      </c>
      <c r="U50" s="194">
        <v>0.0</v>
      </c>
      <c r="V50" s="194" t="s">
        <v>538</v>
      </c>
    </row>
    <row r="51" ht="12.75" customHeight="1">
      <c r="B51" s="193"/>
      <c r="C51" s="193"/>
      <c r="D51" s="193"/>
      <c r="E51" s="193"/>
      <c r="F51" s="193"/>
      <c r="G51" s="193"/>
      <c r="H51" s="114"/>
      <c r="I51" s="193"/>
      <c r="J51" s="193"/>
      <c r="P51" s="194" t="s">
        <v>541</v>
      </c>
      <c r="Q51" s="194" t="s">
        <v>541</v>
      </c>
      <c r="R51" s="194">
        <v>0.0</v>
      </c>
      <c r="S51" s="194"/>
      <c r="T51" s="194">
        <v>0.0</v>
      </c>
      <c r="U51" s="194">
        <v>0.0</v>
      </c>
      <c r="V51" s="194" t="s">
        <v>541</v>
      </c>
    </row>
    <row r="52" ht="12.75" customHeight="1">
      <c r="B52" s="193"/>
      <c r="C52" s="193"/>
      <c r="D52" s="193"/>
      <c r="E52" s="193"/>
      <c r="F52" s="193"/>
      <c r="G52" s="193"/>
      <c r="H52" s="114"/>
      <c r="I52" s="193"/>
      <c r="J52" s="193"/>
      <c r="P52" s="194" t="s">
        <v>544</v>
      </c>
      <c r="Q52" s="194" t="s">
        <v>544</v>
      </c>
      <c r="R52" s="194">
        <v>2.0</v>
      </c>
      <c r="S52" s="194"/>
      <c r="T52" s="194">
        <v>3000.0</v>
      </c>
      <c r="U52" s="194">
        <v>126.0</v>
      </c>
      <c r="V52" s="194" t="s">
        <v>544</v>
      </c>
    </row>
    <row r="53" ht="12.75" customHeight="1">
      <c r="B53" s="207"/>
      <c r="C53" s="207"/>
      <c r="D53" s="207"/>
      <c r="E53" s="207"/>
      <c r="F53" s="207"/>
      <c r="G53" s="207"/>
      <c r="H53" s="205"/>
      <c r="I53" s="207"/>
      <c r="J53" s="207"/>
      <c r="P53" s="194" t="s">
        <v>5046</v>
      </c>
      <c r="Q53" s="194" t="s">
        <v>5046</v>
      </c>
      <c r="R53" s="194">
        <v>4.0</v>
      </c>
      <c r="S53" s="194"/>
      <c r="T53" s="194">
        <v>6000.0</v>
      </c>
      <c r="U53" s="194">
        <v>378.0</v>
      </c>
      <c r="V53" s="194" t="s">
        <v>5046</v>
      </c>
    </row>
    <row r="54" ht="12.75" customHeight="1">
      <c r="B54" s="194" t="s">
        <v>445</v>
      </c>
      <c r="C54" s="194" t="s">
        <v>449</v>
      </c>
      <c r="D54" s="194" t="s">
        <v>3348</v>
      </c>
      <c r="E54" s="194" t="s">
        <v>449</v>
      </c>
      <c r="F54" s="194" t="s">
        <v>449</v>
      </c>
      <c r="G54" s="194">
        <v>10.0</v>
      </c>
      <c r="H54" s="194">
        <v>0.83</v>
      </c>
      <c r="I54" s="194">
        <v>15000.0</v>
      </c>
      <c r="J54" s="194">
        <v>0.0</v>
      </c>
      <c r="K54" s="194"/>
      <c r="L54" s="194"/>
      <c r="M54" s="194"/>
      <c r="N54" s="93">
        <v>0.83</v>
      </c>
      <c r="O54" s="93">
        <v>1245.0</v>
      </c>
      <c r="P54" s="194"/>
      <c r="Q54" s="194"/>
      <c r="R54" s="194"/>
      <c r="S54" s="194"/>
      <c r="T54" s="194"/>
      <c r="U54" s="194"/>
    </row>
    <row r="55" ht="12.75" customHeight="1">
      <c r="B55" s="194" t="s">
        <v>445</v>
      </c>
      <c r="C55" s="194" t="s">
        <v>449</v>
      </c>
      <c r="D55" s="194" t="s">
        <v>3348</v>
      </c>
      <c r="E55" s="194" t="s">
        <v>5050</v>
      </c>
      <c r="F55" s="194" t="s">
        <v>5050</v>
      </c>
      <c r="G55" s="194">
        <v>10.0</v>
      </c>
      <c r="H55" s="194"/>
      <c r="I55" s="194">
        <v>15000.0</v>
      </c>
      <c r="J55" s="194">
        <v>1245.0</v>
      </c>
      <c r="K55" s="511">
        <v>0.65</v>
      </c>
      <c r="L55" s="317">
        <v>1.07692307692307</v>
      </c>
      <c r="M55" s="317">
        <v>975.0</v>
      </c>
      <c r="N55" s="2">
        <v>0.89</v>
      </c>
      <c r="O55" s="93">
        <v>1335.0</v>
      </c>
      <c r="P55" s="194"/>
      <c r="Q55" s="194"/>
      <c r="R55" s="194"/>
      <c r="S55" s="194"/>
      <c r="T55" s="194"/>
      <c r="U55" s="194"/>
    </row>
    <row r="56" ht="12.75" customHeight="1">
      <c r="B56" s="201" t="s">
        <v>445</v>
      </c>
      <c r="C56" s="201" t="s">
        <v>449</v>
      </c>
      <c r="D56" s="201" t="s">
        <v>3348</v>
      </c>
      <c r="E56" s="201" t="s">
        <v>5051</v>
      </c>
      <c r="F56" s="201" t="s">
        <v>5051</v>
      </c>
      <c r="G56" s="201">
        <v>10.0</v>
      </c>
      <c r="H56" s="201">
        <v>0.81</v>
      </c>
      <c r="I56" s="201">
        <v>15000.0</v>
      </c>
      <c r="J56" s="201">
        <v>1050.0</v>
      </c>
      <c r="K56" s="201"/>
      <c r="L56" s="201"/>
      <c r="M56" s="201"/>
      <c r="N56" s="482">
        <v>0.81</v>
      </c>
      <c r="O56" s="482">
        <v>1215.0</v>
      </c>
      <c r="P56" s="201"/>
      <c r="Q56" s="201"/>
      <c r="R56" s="201"/>
      <c r="S56" s="201"/>
      <c r="T56" s="201"/>
      <c r="U56" s="201"/>
      <c r="V56" s="219"/>
      <c r="W56" s="219"/>
      <c r="X56" s="219"/>
    </row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8">
    <mergeCell ref="I36:I44"/>
    <mergeCell ref="J36:J44"/>
    <mergeCell ref="K36:K44"/>
    <mergeCell ref="L36:L44"/>
    <mergeCell ref="M36:M44"/>
    <mergeCell ref="N36:N44"/>
    <mergeCell ref="O36:O44"/>
    <mergeCell ref="B36:B44"/>
    <mergeCell ref="C36:C44"/>
    <mergeCell ref="D36:D44"/>
    <mergeCell ref="E36:E44"/>
    <mergeCell ref="F36:F44"/>
    <mergeCell ref="G36:G44"/>
    <mergeCell ref="H36:H44"/>
    <mergeCell ref="I45:I53"/>
    <mergeCell ref="J45:J53"/>
    <mergeCell ref="K45:K53"/>
    <mergeCell ref="L45:L53"/>
    <mergeCell ref="M45:M53"/>
    <mergeCell ref="N45:N53"/>
    <mergeCell ref="O45:O53"/>
    <mergeCell ref="B45:B53"/>
    <mergeCell ref="C45:C53"/>
    <mergeCell ref="D45:D53"/>
    <mergeCell ref="E45:E53"/>
    <mergeCell ref="F45:F53"/>
    <mergeCell ref="G45:G53"/>
    <mergeCell ref="H45:H53"/>
    <mergeCell ref="I18:I26"/>
    <mergeCell ref="J18:J26"/>
    <mergeCell ref="K18:K26"/>
    <mergeCell ref="L18:L26"/>
    <mergeCell ref="M18:M26"/>
    <mergeCell ref="N18:N26"/>
    <mergeCell ref="C2:D2"/>
    <mergeCell ref="B14:X14"/>
    <mergeCell ref="B18:B26"/>
    <mergeCell ref="C18:C26"/>
    <mergeCell ref="D18:D26"/>
    <mergeCell ref="E18:E26"/>
    <mergeCell ref="F18:F26"/>
    <mergeCell ref="O18:O26"/>
    <mergeCell ref="N27:N35"/>
    <mergeCell ref="O27:O35"/>
    <mergeCell ref="G27:G35"/>
    <mergeCell ref="H27:H35"/>
    <mergeCell ref="I27:I35"/>
    <mergeCell ref="J27:J35"/>
    <mergeCell ref="K27:K35"/>
    <mergeCell ref="L27:L35"/>
    <mergeCell ref="M27:M35"/>
    <mergeCell ref="G18:G26"/>
    <mergeCell ref="H18:H26"/>
    <mergeCell ref="B27:B35"/>
    <mergeCell ref="C27:C35"/>
    <mergeCell ref="D27:D35"/>
    <mergeCell ref="E27:E35"/>
    <mergeCell ref="F27:F35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B1:E1000"/>
  <sheetViews>
    <sheetView workbookViewId="0"/>
  </sheetViews>
  <sheetFormatPr customHeight="1" defaultColWidth="12.63" defaultRowHeight="15.0"/>
  <cols>
    <col min="1" max="1" customWidth="true" width="8.88"/>
    <col min="2" max="3" customWidth="true" width="15.88"/>
    <col min="4" max="4" customWidth="true" width="11.88"/>
    <col min="5" max="5" customWidth="true" width="14.5"/>
    <col min="6" max="26" customWidth="true" width="8.88"/>
  </cols>
  <sheetData>
    <row r="1" ht="12.75" customHeight="1"/>
    <row r="2" ht="12.75" customHeight="1">
      <c r="B2" s="7" t="s">
        <v>5082</v>
      </c>
      <c r="C2" s="8"/>
      <c r="D2" s="8"/>
      <c r="E2" s="8"/>
    </row>
    <row r="3" ht="12.75" customHeight="1">
      <c r="B3" s="273" t="s">
        <v>5083</v>
      </c>
      <c r="C3" s="273" t="s">
        <v>5084</v>
      </c>
      <c r="D3" s="273" t="s">
        <v>5085</v>
      </c>
      <c r="E3" s="273" t="s">
        <v>3508</v>
      </c>
    </row>
    <row r="4" ht="12.75" customHeight="1">
      <c r="B4" s="82" t="s">
        <v>5083</v>
      </c>
      <c r="C4" s="82" t="s">
        <v>5084</v>
      </c>
      <c r="D4" s="82" t="s">
        <v>5085</v>
      </c>
      <c r="E4" s="82" t="s">
        <v>5086</v>
      </c>
    </row>
    <row r="5" ht="12.75" customHeight="1">
      <c r="B5" s="99" t="s">
        <v>477</v>
      </c>
      <c r="C5" s="512">
        <v>1.0</v>
      </c>
      <c r="D5" s="513">
        <v>850.49</v>
      </c>
      <c r="E5" s="513">
        <v>850.0</v>
      </c>
    </row>
    <row r="6" ht="12.75" customHeight="1">
      <c r="B6" s="99" t="s">
        <v>477</v>
      </c>
      <c r="C6" s="512">
        <v>10.0</v>
      </c>
      <c r="D6" s="513">
        <v>854.99</v>
      </c>
      <c r="E6" s="513">
        <v>850.0</v>
      </c>
    </row>
    <row r="7" ht="12.75" customHeight="1">
      <c r="B7" s="99" t="s">
        <v>477</v>
      </c>
      <c r="C7" s="512">
        <v>100.0</v>
      </c>
      <c r="D7" s="513">
        <v>850049.99</v>
      </c>
      <c r="E7" s="513">
        <v>850000.0</v>
      </c>
    </row>
    <row r="8" ht="12.75" customHeight="1">
      <c r="B8" s="99" t="s">
        <v>477</v>
      </c>
      <c r="C8" s="512">
        <v>1.0</v>
      </c>
      <c r="D8" s="513">
        <v>850.5</v>
      </c>
      <c r="E8" s="513">
        <v>851.0</v>
      </c>
    </row>
    <row r="9" ht="12.75" customHeight="1">
      <c r="B9" s="99" t="s">
        <v>477</v>
      </c>
      <c r="C9" s="512">
        <v>10.0</v>
      </c>
      <c r="D9" s="513">
        <v>855.0</v>
      </c>
      <c r="E9" s="513">
        <v>860.0</v>
      </c>
    </row>
    <row r="10" ht="12.75" customHeight="1">
      <c r="B10" s="99" t="s">
        <v>477</v>
      </c>
      <c r="C10" s="512">
        <v>100.0</v>
      </c>
      <c r="D10" s="513">
        <v>850050.0</v>
      </c>
      <c r="E10" s="513">
        <v>850100.0</v>
      </c>
    </row>
    <row r="11" ht="12.75" customHeight="1">
      <c r="B11" s="99" t="s">
        <v>478</v>
      </c>
      <c r="C11" s="512">
        <v>1.0</v>
      </c>
      <c r="D11" s="513">
        <v>850.49</v>
      </c>
      <c r="E11" s="513">
        <v>851.0</v>
      </c>
    </row>
    <row r="12" ht="12.75" customHeight="1">
      <c r="B12" s="99" t="s">
        <v>478</v>
      </c>
      <c r="C12" s="512">
        <v>10.0</v>
      </c>
      <c r="D12" s="513">
        <v>854.99</v>
      </c>
      <c r="E12" s="513">
        <v>860.0</v>
      </c>
    </row>
    <row r="13" ht="12.75" customHeight="1">
      <c r="B13" s="99" t="s">
        <v>478</v>
      </c>
      <c r="C13" s="512">
        <v>100.0</v>
      </c>
      <c r="D13" s="513">
        <v>850049.99</v>
      </c>
      <c r="E13" s="513">
        <v>850100.0</v>
      </c>
    </row>
    <row r="14" ht="12.75" customHeight="1">
      <c r="B14" s="99" t="s">
        <v>478</v>
      </c>
      <c r="C14" s="512">
        <v>1.0</v>
      </c>
      <c r="D14" s="513">
        <v>850.5</v>
      </c>
      <c r="E14" s="513">
        <v>851.0</v>
      </c>
    </row>
    <row r="15" ht="12.75" customHeight="1">
      <c r="B15" s="99" t="s">
        <v>478</v>
      </c>
      <c r="C15" s="512">
        <v>10.0</v>
      </c>
      <c r="D15" s="513">
        <v>855.0</v>
      </c>
      <c r="E15" s="513">
        <v>860.0</v>
      </c>
    </row>
    <row r="16" ht="12.75" customHeight="1">
      <c r="B16" s="99" t="s">
        <v>478</v>
      </c>
      <c r="C16" s="512">
        <v>100.0</v>
      </c>
      <c r="D16" s="513">
        <v>850050.0</v>
      </c>
      <c r="E16" s="513">
        <v>850100.0</v>
      </c>
    </row>
    <row r="17" ht="12.75" customHeight="1">
      <c r="B17" s="99" t="s">
        <v>479</v>
      </c>
      <c r="C17" s="512">
        <v>1.0</v>
      </c>
      <c r="D17" s="513">
        <v>850.49</v>
      </c>
      <c r="E17" s="513">
        <v>850.0</v>
      </c>
    </row>
    <row r="18" ht="12.75" customHeight="1">
      <c r="B18" s="99" t="s">
        <v>479</v>
      </c>
      <c r="C18" s="512">
        <v>10.0</v>
      </c>
      <c r="D18" s="513">
        <v>854.99</v>
      </c>
      <c r="E18" s="513">
        <v>850.0</v>
      </c>
    </row>
    <row r="19" ht="12.75" customHeight="1">
      <c r="B19" s="99" t="s">
        <v>479</v>
      </c>
      <c r="C19" s="512">
        <v>100.0</v>
      </c>
      <c r="D19" s="513">
        <v>850049.99</v>
      </c>
      <c r="E19" s="513">
        <v>850000.0</v>
      </c>
    </row>
    <row r="20" ht="12.75" customHeight="1">
      <c r="B20" s="99" t="s">
        <v>479</v>
      </c>
      <c r="C20" s="512">
        <v>1.0</v>
      </c>
      <c r="D20" s="513">
        <v>850.5</v>
      </c>
      <c r="E20" s="513">
        <v>850.0</v>
      </c>
    </row>
    <row r="21" ht="12.75" customHeight="1">
      <c r="B21" s="99" t="s">
        <v>479</v>
      </c>
      <c r="C21" s="512">
        <v>10.0</v>
      </c>
      <c r="D21" s="513">
        <v>855.0</v>
      </c>
      <c r="E21" s="513">
        <v>850.0</v>
      </c>
    </row>
    <row r="22" ht="12.75" customHeight="1">
      <c r="B22" s="109" t="s">
        <v>479</v>
      </c>
      <c r="C22" s="490">
        <v>100.0</v>
      </c>
      <c r="D22" s="514">
        <v>850050.0</v>
      </c>
      <c r="E22" s="514">
        <v>850000.0</v>
      </c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2:E2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1" customWidth="true" width="9.63"/>
    <col min="2" max="2" customWidth="true" width="34.13"/>
    <col min="3" max="3" customWidth="true" width="28.0"/>
    <col min="4" max="4" customWidth="true" width="36.5"/>
    <col min="5" max="5" customWidth="true" width="21.63"/>
    <col min="6" max="6" customWidth="true" width="29.5"/>
    <col min="7" max="7" customWidth="true" width="29.63"/>
    <col min="8" max="8" customWidth="true" width="20.13"/>
    <col min="9" max="9" customWidth="true" width="18.13"/>
    <col min="10" max="10" customWidth="true" width="14.88"/>
    <col min="11" max="26" customWidth="true" width="9.63"/>
  </cols>
  <sheetData>
    <row r="1" ht="12.75" customHeight="1">
      <c r="A1" s="456"/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</row>
    <row r="2" ht="12.75" customHeight="1">
      <c r="A2" s="456"/>
      <c r="B2" s="515" t="s">
        <v>5087</v>
      </c>
      <c r="C2" s="8"/>
      <c r="D2" s="8"/>
      <c r="E2" s="8"/>
      <c r="F2" s="8"/>
      <c r="G2" s="8"/>
      <c r="H2" s="8"/>
      <c r="I2" s="96"/>
      <c r="J2" s="456"/>
      <c r="K2" s="456"/>
      <c r="L2" s="456"/>
      <c r="M2" s="456"/>
      <c r="N2" s="456"/>
      <c r="O2" s="456"/>
      <c r="P2" s="456"/>
      <c r="Q2" s="456"/>
      <c r="R2" s="456"/>
      <c r="S2" s="456"/>
      <c r="T2" s="456"/>
      <c r="U2" s="456"/>
      <c r="V2" s="456"/>
      <c r="W2" s="456"/>
      <c r="X2" s="456"/>
      <c r="Y2" s="456"/>
      <c r="Z2" s="456"/>
    </row>
    <row r="3" ht="12.75" customHeight="1">
      <c r="A3" s="456"/>
      <c r="B3" s="111" t="s">
        <v>5088</v>
      </c>
      <c r="C3" s="111" t="s">
        <v>5089</v>
      </c>
      <c r="D3" s="111" t="s">
        <v>5090</v>
      </c>
      <c r="E3" s="111" t="s">
        <v>5091</v>
      </c>
      <c r="F3" s="111" t="s">
        <v>5092</v>
      </c>
      <c r="G3" s="111" t="s">
        <v>5093</v>
      </c>
      <c r="H3" s="111" t="s">
        <v>5094</v>
      </c>
      <c r="I3" s="111" t="s">
        <v>5095</v>
      </c>
      <c r="J3" s="456"/>
      <c r="K3" s="456"/>
      <c r="L3" s="456"/>
      <c r="M3" s="456"/>
      <c r="N3" s="456"/>
      <c r="O3" s="456"/>
      <c r="P3" s="456"/>
      <c r="Q3" s="456"/>
      <c r="R3" s="456"/>
      <c r="S3" s="456"/>
      <c r="T3" s="456"/>
      <c r="U3" s="456"/>
      <c r="V3" s="456"/>
      <c r="W3" s="456"/>
      <c r="X3" s="456"/>
      <c r="Y3" s="456"/>
      <c r="Z3" s="456"/>
    </row>
    <row r="4" ht="12.0" customHeight="1">
      <c r="A4" s="456"/>
      <c r="B4" s="111" t="s">
        <v>4928</v>
      </c>
      <c r="C4" s="111" t="s">
        <v>4928</v>
      </c>
      <c r="D4" s="111"/>
      <c r="E4" s="111"/>
      <c r="F4" s="111"/>
      <c r="G4" s="299"/>
      <c r="H4" s="111"/>
      <c r="I4" s="111"/>
      <c r="J4" s="456"/>
      <c r="K4" s="456"/>
      <c r="L4" s="456"/>
      <c r="M4" s="456"/>
      <c r="N4" s="456"/>
      <c r="O4" s="456"/>
      <c r="P4" s="456"/>
      <c r="Q4" s="456"/>
      <c r="R4" s="456"/>
      <c r="S4" s="456"/>
      <c r="T4" s="456"/>
      <c r="U4" s="456"/>
      <c r="V4" s="456"/>
      <c r="W4" s="456"/>
      <c r="X4" s="456"/>
      <c r="Y4" s="456"/>
      <c r="Z4" s="456"/>
    </row>
    <row r="5" ht="12.75" customHeight="1">
      <c r="A5" s="456"/>
      <c r="B5" s="122" t="s">
        <v>3512</v>
      </c>
      <c r="C5" s="122" t="s">
        <v>3512</v>
      </c>
      <c r="D5" s="122" t="s">
        <v>3504</v>
      </c>
      <c r="E5" s="122" t="s">
        <v>5096</v>
      </c>
      <c r="F5" s="122" t="s">
        <v>5097</v>
      </c>
      <c r="G5" s="122" t="s">
        <v>5098</v>
      </c>
      <c r="H5" s="122" t="s">
        <v>5099</v>
      </c>
      <c r="I5" s="122" t="s">
        <v>5100</v>
      </c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56"/>
      <c r="U5" s="456"/>
      <c r="V5" s="456"/>
      <c r="W5" s="456"/>
      <c r="X5" s="456"/>
      <c r="Y5" s="456"/>
      <c r="Z5" s="456"/>
    </row>
    <row r="6" ht="12.75" customHeight="1">
      <c r="A6" s="456"/>
      <c r="B6" s="516" t="s">
        <v>4929</v>
      </c>
      <c r="C6" s="516" t="s">
        <v>4929</v>
      </c>
      <c r="D6" s="517">
        <v>14652.0</v>
      </c>
      <c r="E6" s="517">
        <v>1465.2</v>
      </c>
      <c r="F6" s="517">
        <v>1465.2</v>
      </c>
      <c r="G6" s="518">
        <v>122.1</v>
      </c>
      <c r="H6" s="517">
        <v>13186.8</v>
      </c>
      <c r="I6" s="517">
        <v>13186.8</v>
      </c>
      <c r="J6" s="456"/>
      <c r="K6" s="456"/>
      <c r="L6" s="456"/>
      <c r="M6" s="456"/>
      <c r="N6" s="456"/>
      <c r="O6" s="456"/>
      <c r="P6" s="456"/>
      <c r="Q6" s="456"/>
      <c r="R6" s="456"/>
      <c r="S6" s="456"/>
      <c r="T6" s="456"/>
      <c r="U6" s="456"/>
      <c r="V6" s="456"/>
      <c r="W6" s="456"/>
      <c r="X6" s="456"/>
      <c r="Y6" s="456"/>
      <c r="Z6" s="456"/>
    </row>
    <row r="7" ht="12.75" customHeight="1">
      <c r="A7" s="456"/>
      <c r="B7" s="456"/>
      <c r="C7" s="456"/>
      <c r="D7" s="519"/>
      <c r="E7" s="519"/>
      <c r="F7" s="519"/>
      <c r="G7" s="520"/>
      <c r="H7" s="519"/>
      <c r="I7" s="519"/>
      <c r="J7" s="456"/>
      <c r="K7" s="456"/>
      <c r="L7" s="456"/>
      <c r="M7" s="456"/>
      <c r="N7" s="456"/>
      <c r="O7" s="456"/>
      <c r="P7" s="456"/>
      <c r="Q7" s="456"/>
      <c r="R7" s="456"/>
      <c r="S7" s="456"/>
      <c r="T7" s="456"/>
      <c r="U7" s="456"/>
      <c r="V7" s="456"/>
      <c r="W7" s="456"/>
      <c r="X7" s="456"/>
      <c r="Y7" s="456"/>
      <c r="Z7" s="456"/>
    </row>
    <row r="8" ht="12.75" customHeight="1">
      <c r="A8" s="456"/>
      <c r="B8" s="456"/>
      <c r="C8" s="456"/>
      <c r="D8" s="519"/>
      <c r="E8" s="519"/>
      <c r="F8" s="519"/>
      <c r="G8" s="520"/>
      <c r="H8" s="519"/>
      <c r="I8" s="519"/>
      <c r="J8" s="456"/>
      <c r="K8" s="456"/>
      <c r="L8" s="456"/>
      <c r="M8" s="456"/>
      <c r="N8" s="456"/>
      <c r="O8" s="456"/>
      <c r="P8" s="456"/>
      <c r="Q8" s="456"/>
      <c r="R8" s="456"/>
      <c r="S8" s="456"/>
      <c r="T8" s="456"/>
      <c r="U8" s="456"/>
      <c r="V8" s="456"/>
      <c r="W8" s="456"/>
      <c r="X8" s="456"/>
      <c r="Y8" s="456"/>
      <c r="Z8" s="456"/>
    </row>
    <row r="9" ht="12.75" customHeight="1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456"/>
      <c r="M9" s="456"/>
      <c r="N9" s="456"/>
      <c r="O9" s="456"/>
      <c r="P9" s="456"/>
      <c r="Q9" s="456"/>
      <c r="R9" s="456"/>
      <c r="S9" s="456"/>
      <c r="T9" s="456"/>
      <c r="U9" s="456"/>
      <c r="V9" s="456"/>
      <c r="W9" s="456"/>
      <c r="X9" s="456"/>
      <c r="Y9" s="456"/>
      <c r="Z9" s="456"/>
    </row>
    <row r="10" ht="12.75" customHeight="1">
      <c r="A10" s="456"/>
      <c r="B10" s="521" t="s">
        <v>5101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6"/>
      <c r="Y10" s="456"/>
      <c r="Z10" s="456"/>
    </row>
    <row r="11" ht="12.75" customHeight="1">
      <c r="A11" s="456"/>
      <c r="B11" s="111" t="s">
        <v>5102</v>
      </c>
      <c r="C11" s="111" t="s">
        <v>5088</v>
      </c>
      <c r="D11" s="111" t="s">
        <v>762</v>
      </c>
      <c r="E11" s="111" t="s">
        <v>5103</v>
      </c>
      <c r="F11" s="111" t="s">
        <v>5104</v>
      </c>
      <c r="G11" s="111" t="s">
        <v>5090</v>
      </c>
      <c r="H11" s="111" t="s">
        <v>5091</v>
      </c>
      <c r="I11" s="111" t="s">
        <v>5092</v>
      </c>
      <c r="J11" s="111" t="s">
        <v>5093</v>
      </c>
      <c r="K11" s="111" t="s">
        <v>5094</v>
      </c>
      <c r="L11" s="111" t="s">
        <v>5095</v>
      </c>
      <c r="M11" s="522" t="s">
        <v>5105</v>
      </c>
      <c r="N11" s="522" t="s">
        <v>5106</v>
      </c>
      <c r="O11" s="522" t="s">
        <v>5107</v>
      </c>
      <c r="P11" s="522" t="s">
        <v>5108</v>
      </c>
      <c r="Q11" s="522" t="s">
        <v>5109</v>
      </c>
      <c r="R11" s="522" t="s">
        <v>5110</v>
      </c>
      <c r="S11" s="523" t="s">
        <v>5111</v>
      </c>
      <c r="T11" s="523" t="s">
        <v>5112</v>
      </c>
      <c r="U11" s="523" t="s">
        <v>5113</v>
      </c>
      <c r="V11" s="523" t="s">
        <v>5114</v>
      </c>
      <c r="W11" s="523" t="s">
        <v>5115</v>
      </c>
      <c r="X11" s="523" t="s">
        <v>5116</v>
      </c>
      <c r="Y11" s="456"/>
      <c r="Z11" s="456"/>
    </row>
    <row r="12" ht="12.0" customHeight="1">
      <c r="A12" s="456"/>
      <c r="B12" s="111" t="s">
        <v>4930</v>
      </c>
      <c r="C12" s="111" t="s">
        <v>4930</v>
      </c>
      <c r="D12" s="111"/>
      <c r="E12" s="111"/>
      <c r="F12" s="111"/>
      <c r="G12" s="111"/>
      <c r="H12" s="111"/>
      <c r="I12" s="111"/>
      <c r="J12" s="299"/>
      <c r="K12" s="111"/>
      <c r="L12" s="111"/>
      <c r="M12" s="522"/>
      <c r="N12" s="522"/>
      <c r="O12" s="522"/>
      <c r="P12" s="522"/>
      <c r="Q12" s="522"/>
      <c r="R12" s="522"/>
      <c r="S12" s="523"/>
      <c r="T12" s="523"/>
      <c r="U12" s="523"/>
      <c r="V12" s="523"/>
      <c r="W12" s="523"/>
      <c r="X12" s="523"/>
      <c r="Y12" s="456"/>
      <c r="Z12" s="456"/>
    </row>
    <row r="13" ht="36.0" customHeight="1">
      <c r="A13" s="456"/>
      <c r="B13" s="122" t="s">
        <v>3512</v>
      </c>
      <c r="C13" s="122" t="s">
        <v>3512</v>
      </c>
      <c r="D13" s="122" t="s">
        <v>5117</v>
      </c>
      <c r="E13" s="122" t="s">
        <v>5118</v>
      </c>
      <c r="F13" s="122" t="s">
        <v>5119</v>
      </c>
      <c r="G13" s="122" t="s">
        <v>5120</v>
      </c>
      <c r="H13" s="122" t="s">
        <v>5121</v>
      </c>
      <c r="I13" s="122" t="s">
        <v>5122</v>
      </c>
      <c r="J13" s="122" t="s">
        <v>5123</v>
      </c>
      <c r="K13" s="122" t="s">
        <v>5124</v>
      </c>
      <c r="L13" s="122" t="s">
        <v>5125</v>
      </c>
      <c r="M13" s="122" t="s">
        <v>5126</v>
      </c>
      <c r="N13" s="122" t="s">
        <v>5127</v>
      </c>
      <c r="O13" s="122" t="s">
        <v>5128</v>
      </c>
      <c r="P13" s="122" t="s">
        <v>5129</v>
      </c>
      <c r="Q13" s="122" t="s">
        <v>5130</v>
      </c>
      <c r="R13" s="122" t="s">
        <v>5131</v>
      </c>
      <c r="S13" s="122" t="s">
        <v>5132</v>
      </c>
      <c r="T13" s="122" t="s">
        <v>5133</v>
      </c>
      <c r="U13" s="122" t="s">
        <v>5134</v>
      </c>
      <c r="V13" s="122" t="s">
        <v>5135</v>
      </c>
      <c r="W13" s="122" t="s">
        <v>5136</v>
      </c>
      <c r="X13" s="122" t="s">
        <v>5137</v>
      </c>
      <c r="Y13" s="456"/>
      <c r="Z13" s="456"/>
    </row>
    <row r="14" ht="12.75" customHeight="1">
      <c r="A14" s="456"/>
      <c r="B14" s="299" t="s">
        <v>4958</v>
      </c>
      <c r="C14" s="299" t="s">
        <v>4958</v>
      </c>
      <c r="D14" s="524" t="s">
        <v>5138</v>
      </c>
      <c r="E14" s="299" t="s">
        <v>870</v>
      </c>
      <c r="F14" s="524" t="s">
        <v>5138</v>
      </c>
      <c r="G14" s="524" t="s">
        <v>5138</v>
      </c>
      <c r="H14" s="299" t="s">
        <v>870</v>
      </c>
      <c r="I14" s="299" t="s">
        <v>870</v>
      </c>
      <c r="J14" s="299"/>
      <c r="K14" s="524" t="s">
        <v>5138</v>
      </c>
      <c r="L14" s="524" t="s">
        <v>5138</v>
      </c>
      <c r="M14" s="525">
        <v>322.08</v>
      </c>
      <c r="N14" s="525">
        <v>0.0</v>
      </c>
      <c r="O14" s="525">
        <v>0.0</v>
      </c>
      <c r="P14" s="525"/>
      <c r="Q14" s="525">
        <v>322.08</v>
      </c>
      <c r="R14" s="525">
        <v>322.08</v>
      </c>
      <c r="S14" s="526">
        <v>526.68</v>
      </c>
      <c r="T14" s="526">
        <v>0.0</v>
      </c>
      <c r="U14" s="526">
        <v>0.0</v>
      </c>
      <c r="V14" s="526"/>
      <c r="W14" s="526">
        <v>526.6800000000001</v>
      </c>
      <c r="X14" s="526">
        <v>526.6800000000001</v>
      </c>
      <c r="Y14" s="456"/>
      <c r="Z14" s="456"/>
    </row>
    <row r="15" ht="12.75" customHeight="1">
      <c r="A15" s="456"/>
      <c r="B15" s="527" t="s">
        <v>4931</v>
      </c>
      <c r="C15" s="527" t="s">
        <v>4931</v>
      </c>
      <c r="D15" s="524" t="str">
        <f>G15</f>
        <v>851.4</v>
      </c>
      <c r="E15" s="524" t="s">
        <v>5139</v>
      </c>
      <c r="F15" s="524" t="s">
        <v>5140</v>
      </c>
      <c r="G15" s="524" t="s">
        <v>5138</v>
      </c>
      <c r="H15" s="524" t="s">
        <v>5139</v>
      </c>
      <c r="I15" s="524" t="s">
        <v>5139</v>
      </c>
      <c r="J15" s="524" t="s">
        <v>5141</v>
      </c>
      <c r="K15" s="524" t="s">
        <v>5140</v>
      </c>
      <c r="L15" s="524" t="s">
        <v>5140</v>
      </c>
      <c r="M15" s="528"/>
      <c r="N15" s="528"/>
      <c r="O15" s="528"/>
      <c r="P15" s="528"/>
      <c r="Q15" s="528"/>
      <c r="R15" s="528"/>
      <c r="S15" s="529"/>
      <c r="T15" s="529"/>
      <c r="U15" s="529"/>
      <c r="V15" s="529"/>
      <c r="W15" s="529"/>
      <c r="X15" s="529"/>
      <c r="Y15" s="456"/>
      <c r="Z15" s="456"/>
    </row>
    <row r="16" ht="12.75" customHeight="1">
      <c r="A16" s="456"/>
      <c r="B16" s="456"/>
      <c r="C16" s="456"/>
      <c r="D16" s="456"/>
      <c r="E16" s="456"/>
      <c r="F16" s="456"/>
      <c r="G16" s="456"/>
      <c r="H16" s="456"/>
      <c r="I16" s="456"/>
      <c r="J16" s="456"/>
      <c r="K16" s="456"/>
      <c r="L16" s="456"/>
      <c r="M16" s="456"/>
      <c r="N16" s="456"/>
      <c r="O16" s="456"/>
      <c r="P16" s="456"/>
      <c r="Q16" s="456"/>
      <c r="R16" s="456"/>
      <c r="S16" s="456"/>
      <c r="T16" s="456"/>
      <c r="U16" s="456"/>
      <c r="V16" s="456"/>
      <c r="W16" s="456"/>
      <c r="X16" s="456"/>
      <c r="Y16" s="456"/>
      <c r="Z16" s="456"/>
    </row>
    <row r="17" ht="12.75" customHeight="1">
      <c r="A17" s="456"/>
      <c r="B17" s="456"/>
      <c r="C17" s="456"/>
      <c r="D17" s="456"/>
      <c r="E17" s="456"/>
      <c r="F17" s="456"/>
      <c r="G17" s="456"/>
      <c r="H17" s="456"/>
      <c r="I17" s="456"/>
      <c r="J17" s="456"/>
      <c r="K17" s="456"/>
      <c r="L17" s="456"/>
      <c r="M17" s="456"/>
      <c r="N17" s="456"/>
      <c r="O17" s="456"/>
      <c r="P17" s="456"/>
      <c r="Q17" s="456"/>
      <c r="R17" s="456"/>
      <c r="S17" s="456"/>
      <c r="T17" s="456"/>
      <c r="U17" s="456"/>
      <c r="V17" s="456"/>
      <c r="W17" s="456"/>
      <c r="X17" s="456"/>
      <c r="Y17" s="456"/>
      <c r="Z17" s="456"/>
    </row>
    <row r="18" ht="12.75" customHeight="1">
      <c r="A18" s="456"/>
      <c r="B18" s="456"/>
      <c r="C18" s="456"/>
      <c r="D18" s="456"/>
      <c r="E18" s="456"/>
      <c r="F18" s="456"/>
      <c r="G18" s="12"/>
      <c r="H18" s="519"/>
      <c r="I18" s="456"/>
      <c r="J18" s="456"/>
      <c r="K18" s="456"/>
      <c r="L18" s="456"/>
      <c r="M18" s="456"/>
      <c r="N18" s="456"/>
      <c r="O18" s="456"/>
      <c r="P18" s="456"/>
      <c r="Q18" s="456"/>
      <c r="R18" s="456"/>
      <c r="S18" s="456"/>
      <c r="T18" s="456"/>
      <c r="U18" s="456"/>
      <c r="V18" s="456"/>
      <c r="W18" s="456"/>
      <c r="X18" s="456"/>
      <c r="Y18" s="456"/>
      <c r="Z18" s="456"/>
    </row>
    <row r="19" ht="13.5" customHeight="1">
      <c r="A19" s="456"/>
      <c r="B19" s="521" t="s">
        <v>5142</v>
      </c>
      <c r="C19" s="8"/>
      <c r="D19" s="8"/>
      <c r="E19" s="8"/>
      <c r="F19" s="96"/>
      <c r="G19" s="12"/>
      <c r="H19" s="456"/>
      <c r="I19" s="456"/>
      <c r="J19" s="456"/>
      <c r="K19" s="456"/>
      <c r="L19" s="456"/>
      <c r="M19" s="456"/>
      <c r="N19" s="456"/>
      <c r="O19" s="456"/>
      <c r="P19" s="456"/>
      <c r="Q19" s="456"/>
      <c r="R19" s="456"/>
      <c r="S19" s="456"/>
      <c r="T19" s="456"/>
      <c r="U19" s="456"/>
      <c r="V19" s="456"/>
      <c r="W19" s="456"/>
      <c r="X19" s="456"/>
      <c r="Y19" s="456"/>
      <c r="Z19" s="456"/>
    </row>
    <row r="20" ht="12.75" customHeight="1">
      <c r="A20" s="456"/>
      <c r="B20" s="239" t="s">
        <v>3340</v>
      </c>
      <c r="C20" s="239" t="s">
        <v>4961</v>
      </c>
      <c r="D20" s="239" t="s">
        <v>5143</v>
      </c>
      <c r="E20" s="239" t="s">
        <v>3437</v>
      </c>
      <c r="F20" s="239" t="s">
        <v>3508</v>
      </c>
      <c r="G20" s="12"/>
      <c r="H20" s="456"/>
      <c r="I20" s="456"/>
      <c r="J20" s="456"/>
      <c r="K20" s="456"/>
      <c r="L20" s="456"/>
      <c r="M20" s="456"/>
      <c r="N20" s="456"/>
      <c r="O20" s="456"/>
      <c r="P20" s="456"/>
      <c r="Q20" s="456"/>
      <c r="R20" s="456"/>
      <c r="S20" s="456"/>
      <c r="T20" s="456"/>
      <c r="U20" s="456"/>
      <c r="V20" s="456"/>
      <c r="W20" s="456"/>
      <c r="X20" s="456"/>
      <c r="Y20" s="456"/>
      <c r="Z20" s="456"/>
    </row>
    <row r="21" ht="12.75" customHeight="1">
      <c r="A21" s="456"/>
      <c r="B21" s="122" t="s">
        <v>3340</v>
      </c>
      <c r="C21" s="122" t="s">
        <v>5144</v>
      </c>
      <c r="D21" s="122" t="s">
        <v>5143</v>
      </c>
      <c r="E21" s="122" t="s">
        <v>3437</v>
      </c>
      <c r="F21" s="122" t="s">
        <v>3454</v>
      </c>
      <c r="G21" s="12"/>
      <c r="H21" s="456"/>
      <c r="I21" s="456"/>
      <c r="J21" s="456"/>
      <c r="K21" s="456"/>
      <c r="L21" s="456"/>
      <c r="M21" s="456"/>
      <c r="N21" s="456"/>
      <c r="O21" s="456"/>
      <c r="P21" s="456"/>
      <c r="Q21" s="456"/>
      <c r="R21" s="456"/>
      <c r="S21" s="456"/>
      <c r="T21" s="456"/>
      <c r="U21" s="456"/>
      <c r="V21" s="456"/>
      <c r="W21" s="456"/>
      <c r="X21" s="456"/>
      <c r="Y21" s="456"/>
      <c r="Z21" s="456"/>
    </row>
    <row r="22" ht="12.75" customHeight="1">
      <c r="A22" s="456"/>
      <c r="B22" s="99" t="s">
        <v>445</v>
      </c>
      <c r="C22" s="530">
        <v>111111.0</v>
      </c>
      <c r="D22" s="531">
        <v>1.111111</v>
      </c>
      <c r="E22" s="296">
        <v>11.0</v>
      </c>
      <c r="F22" s="296" t="s">
        <v>5145</v>
      </c>
      <c r="G22" s="456"/>
      <c r="H22" s="456"/>
      <c r="I22" s="456"/>
      <c r="J22" s="456"/>
      <c r="K22" s="456"/>
      <c r="L22" s="456"/>
      <c r="M22" s="456"/>
      <c r="N22" s="456"/>
      <c r="O22" s="456"/>
      <c r="P22" s="456"/>
      <c r="Q22" s="456"/>
      <c r="R22" s="456"/>
      <c r="S22" s="456"/>
      <c r="T22" s="456"/>
      <c r="U22" s="456"/>
      <c r="V22" s="456"/>
      <c r="W22" s="456"/>
      <c r="X22" s="456"/>
      <c r="Y22" s="456"/>
      <c r="Z22" s="456"/>
    </row>
    <row r="23" ht="12.75" customHeight="1">
      <c r="A23" s="456"/>
      <c r="B23" s="99" t="s">
        <v>446</v>
      </c>
      <c r="C23" s="530">
        <v>111111.0</v>
      </c>
      <c r="D23" s="531">
        <v>1.111111</v>
      </c>
      <c r="E23" s="296">
        <v>11.0</v>
      </c>
      <c r="F23" s="296" t="s">
        <v>5146</v>
      </c>
      <c r="G23" s="456"/>
      <c r="H23" s="456"/>
      <c r="I23" s="456"/>
      <c r="J23" s="456"/>
      <c r="K23" s="456"/>
      <c r="L23" s="456"/>
      <c r="M23" s="456"/>
      <c r="N23" s="456"/>
      <c r="O23" s="456"/>
      <c r="P23" s="456"/>
      <c r="Q23" s="456"/>
      <c r="R23" s="456"/>
      <c r="S23" s="456"/>
      <c r="T23" s="456"/>
      <c r="U23" s="456"/>
      <c r="V23" s="456"/>
      <c r="W23" s="456"/>
      <c r="X23" s="456"/>
      <c r="Y23" s="456"/>
      <c r="Z23" s="456"/>
    </row>
    <row r="24" ht="12.75" customHeight="1">
      <c r="A24" s="456"/>
      <c r="B24" s="109" t="s">
        <v>447</v>
      </c>
      <c r="C24" s="532">
        <v>111111.0</v>
      </c>
      <c r="D24" s="533">
        <v>1.111111</v>
      </c>
      <c r="E24" s="277">
        <v>11.0</v>
      </c>
      <c r="F24" s="277" t="s">
        <v>5147</v>
      </c>
      <c r="G24" s="456"/>
      <c r="H24" s="456"/>
      <c r="I24" s="456"/>
      <c r="J24" s="456"/>
      <c r="K24" s="456"/>
      <c r="L24" s="456"/>
      <c r="M24" s="456"/>
      <c r="N24" s="456"/>
      <c r="O24" s="456"/>
      <c r="P24" s="456"/>
      <c r="Q24" s="456"/>
      <c r="R24" s="456"/>
      <c r="S24" s="456"/>
      <c r="T24" s="456"/>
      <c r="U24" s="456"/>
      <c r="V24" s="456"/>
      <c r="W24" s="456"/>
      <c r="X24" s="456"/>
      <c r="Y24" s="456"/>
      <c r="Z24" s="456"/>
    </row>
    <row r="25" ht="12.75" customHeight="1">
      <c r="A25" s="456"/>
      <c r="B25" s="456"/>
      <c r="C25" s="456"/>
      <c r="D25" s="456"/>
      <c r="E25" s="456"/>
      <c r="F25" s="456"/>
      <c r="G25" s="456"/>
      <c r="H25" s="456"/>
      <c r="I25" s="456"/>
      <c r="J25" s="456"/>
      <c r="K25" s="456"/>
      <c r="L25" s="456"/>
      <c r="M25" s="456"/>
      <c r="N25" s="456"/>
      <c r="O25" s="456"/>
      <c r="P25" s="456"/>
      <c r="Q25" s="456"/>
      <c r="R25" s="456"/>
      <c r="S25" s="456"/>
      <c r="T25" s="456"/>
      <c r="U25" s="456"/>
      <c r="V25" s="456"/>
      <c r="W25" s="456"/>
      <c r="X25" s="456"/>
      <c r="Y25" s="456"/>
      <c r="Z25" s="456"/>
    </row>
    <row r="26" ht="12.75" customHeight="1">
      <c r="A26" s="456"/>
      <c r="B26" s="456"/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56"/>
      <c r="S26" s="456"/>
      <c r="T26" s="456"/>
      <c r="U26" s="456"/>
      <c r="V26" s="456"/>
      <c r="W26" s="456"/>
      <c r="X26" s="456"/>
      <c r="Y26" s="456"/>
      <c r="Z26" s="456"/>
    </row>
    <row r="27" ht="13.5" customHeight="1">
      <c r="A27" s="456"/>
      <c r="B27" s="456"/>
      <c r="C27" s="456"/>
      <c r="D27" s="456"/>
      <c r="E27" s="456"/>
      <c r="F27" s="456"/>
      <c r="G27" s="456"/>
      <c r="H27" s="456"/>
      <c r="I27" s="456"/>
      <c r="J27" s="456"/>
      <c r="K27" s="456"/>
      <c r="L27" s="456"/>
      <c r="M27" s="456"/>
      <c r="N27" s="456"/>
      <c r="O27" s="456"/>
      <c r="P27" s="456"/>
      <c r="Q27" s="456"/>
      <c r="R27" s="456"/>
      <c r="S27" s="456"/>
      <c r="T27" s="456"/>
      <c r="U27" s="456"/>
      <c r="V27" s="456"/>
      <c r="W27" s="456"/>
      <c r="X27" s="456"/>
      <c r="Y27" s="456"/>
      <c r="Z27" s="456"/>
    </row>
    <row r="28" ht="12.75" customHeight="1">
      <c r="A28" s="456"/>
      <c r="B28" s="521" t="s">
        <v>5148</v>
      </c>
      <c r="C28" s="8"/>
      <c r="D28" s="8"/>
      <c r="E28" s="8"/>
      <c r="F28" s="8"/>
      <c r="G28" s="96"/>
      <c r="H28" s="456"/>
      <c r="I28" s="456"/>
      <c r="J28" s="456"/>
      <c r="K28" s="456"/>
      <c r="L28" s="456"/>
      <c r="M28" s="456"/>
      <c r="N28" s="456"/>
      <c r="O28" s="456"/>
      <c r="P28" s="456"/>
      <c r="Q28" s="456"/>
      <c r="R28" s="456"/>
      <c r="S28" s="456"/>
      <c r="T28" s="456"/>
      <c r="U28" s="456"/>
      <c r="V28" s="456"/>
      <c r="W28" s="456"/>
      <c r="X28" s="456"/>
      <c r="Y28" s="456"/>
      <c r="Z28" s="456"/>
    </row>
    <row r="29" ht="12.75" customHeight="1">
      <c r="A29" s="12"/>
      <c r="B29" s="239" t="s">
        <v>5149</v>
      </c>
      <c r="C29" s="239" t="s">
        <v>5150</v>
      </c>
      <c r="D29" s="239" t="s">
        <v>5151</v>
      </c>
      <c r="E29" s="239" t="s">
        <v>762</v>
      </c>
      <c r="F29" s="239" t="s">
        <v>5103</v>
      </c>
      <c r="G29" s="239" t="s">
        <v>5104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2.75" customHeight="1">
      <c r="A30" s="456"/>
      <c r="B30" s="239" t="s">
        <v>4912</v>
      </c>
      <c r="C30" s="239" t="s">
        <v>4912</v>
      </c>
      <c r="D30" s="239"/>
      <c r="E30" s="239"/>
      <c r="F30" s="239"/>
      <c r="G30" s="239"/>
      <c r="H30" s="456"/>
      <c r="I30" s="456"/>
      <c r="J30" s="456"/>
      <c r="K30" s="456"/>
      <c r="L30" s="456"/>
      <c r="M30" s="456"/>
      <c r="N30" s="456"/>
      <c r="O30" s="456"/>
      <c r="P30" s="456"/>
      <c r="Q30" s="456"/>
      <c r="R30" s="456"/>
      <c r="S30" s="456"/>
      <c r="T30" s="456"/>
      <c r="U30" s="456"/>
      <c r="V30" s="456"/>
      <c r="W30" s="456"/>
      <c r="X30" s="456"/>
      <c r="Y30" s="456"/>
      <c r="Z30" s="456"/>
    </row>
    <row r="31" ht="12.75" customHeight="1">
      <c r="A31" s="12"/>
      <c r="B31" s="122" t="s">
        <v>5152</v>
      </c>
      <c r="C31" s="122" t="s">
        <v>5152</v>
      </c>
      <c r="D31" s="122" t="s">
        <v>5117</v>
      </c>
      <c r="E31" s="122" t="s">
        <v>5153</v>
      </c>
      <c r="F31" s="122" t="s">
        <v>5154</v>
      </c>
      <c r="G31" s="122" t="s">
        <v>5155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2.75" customHeight="1">
      <c r="A32" s="456"/>
      <c r="B32" s="516" t="s">
        <v>4914</v>
      </c>
      <c r="C32" s="516" t="s">
        <v>4914</v>
      </c>
      <c r="D32" s="516" t="s">
        <v>5138</v>
      </c>
      <c r="E32" s="516" t="s">
        <v>5156</v>
      </c>
      <c r="F32" s="516" t="s">
        <v>5157</v>
      </c>
      <c r="G32" s="534">
        <v>76646.0</v>
      </c>
      <c r="H32" s="456"/>
      <c r="I32" s="456"/>
      <c r="J32" s="456"/>
      <c r="K32" s="456"/>
      <c r="L32" s="456"/>
      <c r="M32" s="456"/>
      <c r="N32" s="456"/>
      <c r="O32" s="456"/>
      <c r="P32" s="456"/>
      <c r="Q32" s="456"/>
      <c r="R32" s="456"/>
      <c r="S32" s="456"/>
      <c r="T32" s="456"/>
      <c r="U32" s="456"/>
      <c r="V32" s="456"/>
      <c r="W32" s="456"/>
      <c r="X32" s="456"/>
      <c r="Y32" s="456"/>
      <c r="Z32" s="456"/>
    </row>
    <row r="33" ht="12.75" customHeight="1">
      <c r="A33" s="456"/>
      <c r="B33" s="456"/>
      <c r="C33" s="456"/>
      <c r="D33" s="456"/>
      <c r="E33" s="456"/>
      <c r="F33" s="456"/>
      <c r="G33" s="456"/>
      <c r="H33" s="456"/>
      <c r="I33" s="456"/>
      <c r="J33" s="456"/>
      <c r="K33" s="456"/>
      <c r="L33" s="456"/>
      <c r="M33" s="456"/>
      <c r="N33" s="456"/>
      <c r="O33" s="456"/>
      <c r="P33" s="456"/>
      <c r="Q33" s="456"/>
      <c r="R33" s="456"/>
      <c r="S33" s="456"/>
      <c r="T33" s="456"/>
      <c r="U33" s="456"/>
      <c r="V33" s="456"/>
      <c r="W33" s="456"/>
      <c r="X33" s="456"/>
      <c r="Y33" s="456"/>
      <c r="Z33" s="456"/>
    </row>
    <row r="34" ht="12.75" customHeight="1">
      <c r="A34" s="456"/>
      <c r="B34" s="456"/>
      <c r="C34" s="456"/>
      <c r="D34" s="456"/>
      <c r="E34" s="456"/>
      <c r="F34" s="456"/>
      <c r="G34" s="456"/>
      <c r="H34" s="456"/>
      <c r="I34" s="456"/>
      <c r="J34" s="456"/>
      <c r="K34" s="456"/>
      <c r="L34" s="456"/>
      <c r="M34" s="456"/>
      <c r="N34" s="456"/>
      <c r="O34" s="456"/>
      <c r="P34" s="456"/>
      <c r="Q34" s="456"/>
      <c r="R34" s="456"/>
      <c r="S34" s="456"/>
      <c r="T34" s="456"/>
      <c r="U34" s="456"/>
      <c r="V34" s="456"/>
      <c r="W34" s="456"/>
      <c r="X34" s="456"/>
      <c r="Y34" s="456"/>
      <c r="Z34" s="456"/>
    </row>
    <row r="35" ht="12.75" customHeight="1">
      <c r="A35" s="456"/>
      <c r="B35" s="456"/>
      <c r="C35" s="456"/>
      <c r="D35" s="456"/>
      <c r="E35" s="456"/>
      <c r="F35" s="456"/>
      <c r="G35" s="456"/>
      <c r="H35" s="456"/>
      <c r="I35" s="456"/>
      <c r="J35" s="456"/>
      <c r="K35" s="456"/>
      <c r="L35" s="456"/>
      <c r="M35" s="456"/>
      <c r="N35" s="456"/>
      <c r="O35" s="456"/>
      <c r="P35" s="456"/>
      <c r="Q35" s="456"/>
      <c r="R35" s="456"/>
      <c r="S35" s="456"/>
      <c r="T35" s="456"/>
      <c r="U35" s="456"/>
      <c r="V35" s="456"/>
      <c r="W35" s="456"/>
      <c r="X35" s="456"/>
      <c r="Y35" s="456"/>
      <c r="Z35" s="456"/>
    </row>
    <row r="36" ht="13.5" customHeight="1">
      <c r="A36" s="456"/>
      <c r="B36" s="457" t="s">
        <v>5158</v>
      </c>
      <c r="C36" s="8"/>
      <c r="D36" s="8"/>
      <c r="E36" s="8"/>
      <c r="F36" s="8"/>
      <c r="G36" s="8"/>
      <c r="H36" s="96"/>
      <c r="I36" s="456"/>
      <c r="J36" s="456"/>
      <c r="K36" s="456"/>
      <c r="L36" s="456"/>
      <c r="M36" s="456"/>
      <c r="N36" s="456"/>
      <c r="O36" s="456"/>
      <c r="P36" s="456"/>
      <c r="Q36" s="456"/>
      <c r="R36" s="456"/>
      <c r="S36" s="456"/>
      <c r="T36" s="456"/>
      <c r="U36" s="456"/>
      <c r="V36" s="456"/>
      <c r="W36" s="456"/>
      <c r="X36" s="456"/>
      <c r="Y36" s="456"/>
      <c r="Z36" s="456"/>
    </row>
    <row r="37" ht="12.75" customHeight="1">
      <c r="A37" s="456"/>
      <c r="B37" s="239" t="s">
        <v>5159</v>
      </c>
      <c r="C37" s="239" t="s">
        <v>5160</v>
      </c>
      <c r="D37" s="239" t="s">
        <v>5161</v>
      </c>
      <c r="E37" s="239" t="s">
        <v>5162</v>
      </c>
      <c r="F37" s="239" t="s">
        <v>762</v>
      </c>
      <c r="G37" s="239" t="s">
        <v>5103</v>
      </c>
      <c r="H37" s="239" t="s">
        <v>5104</v>
      </c>
      <c r="I37" s="456"/>
      <c r="J37" s="12"/>
      <c r="K37" s="456"/>
      <c r="L37" s="456"/>
      <c r="M37" s="456"/>
      <c r="N37" s="456"/>
      <c r="O37" s="456"/>
      <c r="P37" s="456"/>
      <c r="Q37" s="456"/>
      <c r="R37" s="456"/>
      <c r="S37" s="456"/>
      <c r="T37" s="456"/>
      <c r="U37" s="456"/>
      <c r="V37" s="456"/>
      <c r="W37" s="456"/>
      <c r="X37" s="456"/>
      <c r="Y37" s="456"/>
      <c r="Z37" s="456"/>
    </row>
    <row r="38" ht="12.75" customHeight="1">
      <c r="A38" s="456"/>
      <c r="B38" s="239" t="s">
        <v>5163</v>
      </c>
      <c r="C38" s="239" t="s">
        <v>5163</v>
      </c>
      <c r="D38" s="239"/>
      <c r="E38" s="239"/>
      <c r="F38" s="239"/>
      <c r="G38" s="239"/>
      <c r="H38" s="239"/>
      <c r="I38" s="456"/>
      <c r="J38" s="456"/>
      <c r="K38" s="456"/>
      <c r="L38" s="456"/>
      <c r="M38" s="456"/>
      <c r="N38" s="456"/>
      <c r="O38" s="456"/>
      <c r="P38" s="456"/>
      <c r="Q38" s="456"/>
      <c r="R38" s="456"/>
      <c r="S38" s="456"/>
      <c r="T38" s="456"/>
      <c r="U38" s="456"/>
      <c r="V38" s="456"/>
      <c r="W38" s="456"/>
      <c r="X38" s="456"/>
      <c r="Y38" s="456"/>
      <c r="Z38" s="456"/>
    </row>
    <row r="39" ht="12.75" customHeight="1">
      <c r="A39" s="456"/>
      <c r="B39" s="122" t="s">
        <v>760</v>
      </c>
      <c r="C39" s="122" t="s">
        <v>760</v>
      </c>
      <c r="D39" s="122" t="s">
        <v>5164</v>
      </c>
      <c r="E39" s="122" t="s">
        <v>5165</v>
      </c>
      <c r="F39" s="122" t="s">
        <v>5166</v>
      </c>
      <c r="G39" s="122" t="s">
        <v>5167</v>
      </c>
      <c r="H39" s="122" t="s">
        <v>5168</v>
      </c>
      <c r="I39" s="12"/>
      <c r="J39" s="456"/>
      <c r="K39" s="456"/>
      <c r="L39" s="456"/>
      <c r="M39" s="456"/>
      <c r="N39" s="456"/>
      <c r="O39" s="456"/>
      <c r="P39" s="456"/>
      <c r="Q39" s="456"/>
      <c r="R39" s="456"/>
      <c r="S39" s="456"/>
      <c r="T39" s="456"/>
      <c r="U39" s="456"/>
      <c r="V39" s="456"/>
      <c r="W39" s="456"/>
      <c r="X39" s="456"/>
      <c r="Y39" s="456"/>
      <c r="Z39" s="456"/>
    </row>
    <row r="40" ht="12.75" customHeight="1">
      <c r="A40" s="456"/>
      <c r="B40" s="456" t="s">
        <v>4908</v>
      </c>
      <c r="C40" s="456" t="s">
        <v>4908</v>
      </c>
      <c r="D40" s="456" t="s">
        <v>5156</v>
      </c>
      <c r="E40" s="456">
        <v>15503.4</v>
      </c>
      <c r="F40" s="456" t="s">
        <v>5169</v>
      </c>
      <c r="G40" s="535" t="s">
        <v>5170</v>
      </c>
      <c r="H40" s="456" t="s">
        <v>5171</v>
      </c>
      <c r="I40" s="456"/>
      <c r="J40" s="456"/>
      <c r="K40" s="456"/>
      <c r="L40" s="456"/>
      <c r="M40" s="456"/>
      <c r="N40" s="456"/>
      <c r="O40" s="456"/>
      <c r="P40" s="456"/>
      <c r="Q40" s="456"/>
      <c r="R40" s="456"/>
      <c r="S40" s="456"/>
      <c r="T40" s="456"/>
      <c r="U40" s="456"/>
      <c r="V40" s="456"/>
      <c r="W40" s="456"/>
      <c r="X40" s="456"/>
      <c r="Y40" s="456"/>
      <c r="Z40" s="456"/>
    </row>
    <row r="41" ht="12.75" customHeight="1">
      <c r="A41" s="456"/>
      <c r="B41" s="456"/>
      <c r="C41" s="456"/>
      <c r="D41" s="456"/>
      <c r="E41" s="456"/>
      <c r="F41" s="456"/>
      <c r="G41" s="535"/>
      <c r="H41" s="456"/>
      <c r="I41" s="456"/>
      <c r="J41" s="456"/>
      <c r="K41" s="456"/>
      <c r="L41" s="456"/>
      <c r="M41" s="456"/>
      <c r="N41" s="456"/>
      <c r="O41" s="456"/>
      <c r="P41" s="456"/>
      <c r="Q41" s="456"/>
      <c r="R41" s="456"/>
      <c r="S41" s="456"/>
      <c r="T41" s="456"/>
      <c r="U41" s="456"/>
      <c r="V41" s="456"/>
      <c r="W41" s="456"/>
      <c r="X41" s="456"/>
      <c r="Y41" s="456"/>
      <c r="Z41" s="456"/>
    </row>
    <row r="42" ht="12.75" customHeight="1">
      <c r="A42" s="456"/>
      <c r="B42" s="456"/>
      <c r="C42" s="456"/>
      <c r="D42" s="456"/>
      <c r="E42" s="456"/>
      <c r="F42" s="456"/>
      <c r="G42" s="535"/>
      <c r="H42" s="456"/>
      <c r="I42" s="456"/>
      <c r="J42" s="456"/>
      <c r="K42" s="456"/>
      <c r="L42" s="456"/>
      <c r="M42" s="456"/>
      <c r="N42" s="456"/>
      <c r="O42" s="456"/>
      <c r="P42" s="456"/>
      <c r="Q42" s="456"/>
      <c r="R42" s="456"/>
      <c r="S42" s="456"/>
      <c r="T42" s="456"/>
      <c r="U42" s="456"/>
      <c r="V42" s="456"/>
      <c r="W42" s="456"/>
      <c r="X42" s="456"/>
      <c r="Y42" s="456"/>
      <c r="Z42" s="456"/>
    </row>
    <row r="43" ht="12.75" customHeight="1">
      <c r="A43" s="450" t="s">
        <v>5172</v>
      </c>
      <c r="B43" s="516" t="s">
        <v>4910</v>
      </c>
      <c r="C43" s="516" t="s">
        <v>4910</v>
      </c>
      <c r="D43" s="456"/>
      <c r="E43" s="456"/>
      <c r="F43" s="456"/>
      <c r="G43" s="535"/>
      <c r="H43" s="456"/>
      <c r="I43" s="456" t="s">
        <v>4904</v>
      </c>
      <c r="J43" s="456"/>
      <c r="K43" s="456"/>
      <c r="L43" s="456"/>
      <c r="M43" s="456"/>
      <c r="N43" s="456"/>
      <c r="O43" s="456"/>
      <c r="P43" s="456"/>
      <c r="Q43" s="456"/>
      <c r="R43" s="456"/>
      <c r="S43" s="456"/>
      <c r="T43" s="456"/>
      <c r="U43" s="456"/>
      <c r="V43" s="456"/>
      <c r="W43" s="456"/>
      <c r="X43" s="456"/>
      <c r="Y43" s="456"/>
      <c r="Z43" s="456"/>
    </row>
    <row r="44" ht="12.75" customHeight="1">
      <c r="A44" s="456"/>
      <c r="B44" s="456"/>
      <c r="C44" s="456"/>
      <c r="D44" s="456"/>
      <c r="E44" s="456"/>
      <c r="F44" s="456"/>
      <c r="G44" s="456"/>
      <c r="H44" s="456"/>
      <c r="I44" s="456"/>
      <c r="J44" s="456"/>
      <c r="K44" s="456"/>
      <c r="L44" s="456"/>
      <c r="M44" s="456"/>
      <c r="N44" s="456"/>
      <c r="O44" s="456"/>
      <c r="P44" s="456"/>
      <c r="Q44" s="456"/>
      <c r="R44" s="456"/>
      <c r="S44" s="456"/>
      <c r="T44" s="456"/>
      <c r="U44" s="456"/>
      <c r="V44" s="456"/>
      <c r="W44" s="456"/>
      <c r="X44" s="456"/>
      <c r="Y44" s="456"/>
      <c r="Z44" s="456"/>
    </row>
    <row r="45" ht="12.75" customHeight="1">
      <c r="A45" s="456"/>
      <c r="B45" s="456"/>
      <c r="C45" s="456"/>
      <c r="D45" s="456"/>
      <c r="E45" s="456"/>
      <c r="F45" s="456"/>
      <c r="G45" s="456"/>
      <c r="H45" s="456"/>
      <c r="I45" s="456"/>
      <c r="J45" s="456"/>
      <c r="K45" s="456"/>
      <c r="L45" s="456"/>
      <c r="M45" s="456"/>
      <c r="N45" s="456"/>
      <c r="O45" s="456"/>
      <c r="P45" s="456"/>
      <c r="Q45" s="456"/>
      <c r="R45" s="456"/>
      <c r="S45" s="456"/>
      <c r="T45" s="456"/>
      <c r="U45" s="456"/>
      <c r="V45" s="456"/>
      <c r="W45" s="456"/>
      <c r="X45" s="456"/>
      <c r="Y45" s="456"/>
      <c r="Z45" s="456"/>
    </row>
    <row r="46" ht="12.75" customHeight="1">
      <c r="A46" s="456"/>
      <c r="B46" s="456"/>
      <c r="C46" s="456"/>
      <c r="D46" s="456"/>
      <c r="E46" s="456"/>
      <c r="F46" s="456"/>
      <c r="G46" s="456"/>
      <c r="H46" s="456"/>
      <c r="I46" s="456"/>
      <c r="J46" s="456"/>
      <c r="K46" s="456"/>
      <c r="L46" s="456"/>
      <c r="M46" s="456"/>
      <c r="N46" s="456"/>
      <c r="O46" s="456"/>
      <c r="P46" s="456"/>
      <c r="Q46" s="456"/>
      <c r="R46" s="456"/>
      <c r="S46" s="456"/>
      <c r="T46" s="456"/>
      <c r="U46" s="456"/>
      <c r="V46" s="456"/>
      <c r="W46" s="456"/>
      <c r="X46" s="456"/>
      <c r="Y46" s="456"/>
      <c r="Z46" s="456"/>
    </row>
    <row r="47" ht="12.75" customHeight="1">
      <c r="A47" s="456"/>
      <c r="B47" s="456"/>
      <c r="C47" s="456"/>
      <c r="D47" s="456"/>
      <c r="E47" s="456"/>
      <c r="F47" s="456"/>
      <c r="G47" s="456"/>
      <c r="H47" s="456"/>
      <c r="I47" s="456"/>
      <c r="J47" s="456"/>
      <c r="K47" s="456"/>
      <c r="L47" s="456"/>
      <c r="M47" s="456"/>
      <c r="N47" s="456"/>
      <c r="O47" s="456"/>
      <c r="P47" s="456"/>
      <c r="Q47" s="456"/>
      <c r="R47" s="456"/>
      <c r="S47" s="456"/>
      <c r="T47" s="456"/>
      <c r="U47" s="456"/>
      <c r="V47" s="456"/>
      <c r="W47" s="456"/>
      <c r="X47" s="456"/>
      <c r="Y47" s="456"/>
      <c r="Z47" s="456"/>
    </row>
    <row r="48" ht="12.75" customHeight="1">
      <c r="A48" s="456"/>
      <c r="B48" s="456"/>
      <c r="C48" s="456"/>
      <c r="D48" s="456"/>
      <c r="E48" s="456"/>
      <c r="F48" s="456"/>
      <c r="G48" s="456"/>
      <c r="H48" s="456"/>
      <c r="I48" s="456"/>
      <c r="J48" s="456"/>
      <c r="K48" s="456"/>
      <c r="L48" s="456"/>
      <c r="M48" s="456"/>
      <c r="N48" s="456"/>
      <c r="O48" s="456"/>
      <c r="P48" s="456"/>
      <c r="Q48" s="456"/>
      <c r="R48" s="456"/>
      <c r="S48" s="456"/>
      <c r="T48" s="456"/>
      <c r="U48" s="456"/>
      <c r="V48" s="456"/>
      <c r="W48" s="456"/>
      <c r="X48" s="456"/>
      <c r="Y48" s="456"/>
      <c r="Z48" s="456"/>
    </row>
    <row r="49" ht="12.75" customHeight="1">
      <c r="A49" s="456"/>
      <c r="B49" s="456"/>
      <c r="C49" s="456"/>
      <c r="D49" s="456"/>
      <c r="E49" s="456"/>
      <c r="F49" s="456"/>
      <c r="G49" s="456"/>
      <c r="H49" s="456"/>
      <c r="I49" s="456"/>
      <c r="J49" s="456"/>
      <c r="K49" s="456"/>
      <c r="L49" s="456"/>
      <c r="M49" s="456"/>
      <c r="N49" s="456"/>
      <c r="O49" s="456"/>
      <c r="P49" s="456"/>
      <c r="Q49" s="456"/>
      <c r="R49" s="456"/>
      <c r="S49" s="456"/>
      <c r="T49" s="456"/>
      <c r="U49" s="456"/>
      <c r="V49" s="456"/>
      <c r="W49" s="456"/>
      <c r="X49" s="456"/>
      <c r="Y49" s="456"/>
      <c r="Z49" s="456"/>
    </row>
    <row r="50" ht="12.75" customHeight="1">
      <c r="A50" s="456"/>
      <c r="B50" s="456"/>
      <c r="C50" s="456"/>
      <c r="D50" s="45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  <c r="S50" s="456"/>
      <c r="T50" s="456"/>
      <c r="U50" s="456"/>
      <c r="V50" s="456"/>
      <c r="W50" s="456"/>
      <c r="X50" s="456"/>
      <c r="Y50" s="456"/>
      <c r="Z50" s="456"/>
    </row>
    <row r="51" ht="12.75" customHeight="1">
      <c r="A51" s="456"/>
      <c r="B51" s="456"/>
      <c r="C51" s="456"/>
      <c r="D51" s="456"/>
      <c r="E51" s="456"/>
      <c r="F51" s="456"/>
      <c r="G51" s="456"/>
      <c r="H51" s="456"/>
      <c r="I51" s="456"/>
      <c r="J51" s="456"/>
      <c r="K51" s="456"/>
      <c r="L51" s="456"/>
      <c r="M51" s="456"/>
      <c r="N51" s="456"/>
      <c r="O51" s="456"/>
      <c r="P51" s="456"/>
      <c r="Q51" s="456"/>
      <c r="R51" s="456"/>
      <c r="S51" s="456"/>
      <c r="T51" s="456"/>
      <c r="U51" s="456"/>
      <c r="V51" s="456"/>
      <c r="W51" s="456"/>
      <c r="X51" s="456"/>
      <c r="Y51" s="456"/>
      <c r="Z51" s="456"/>
    </row>
    <row r="52" ht="12.75" customHeight="1">
      <c r="A52" s="456"/>
      <c r="B52" s="456"/>
      <c r="C52" s="456"/>
      <c r="D52" s="456"/>
      <c r="E52" s="456"/>
      <c r="F52" s="456"/>
      <c r="G52" s="456"/>
      <c r="H52" s="456"/>
      <c r="I52" s="456"/>
      <c r="J52" s="456"/>
      <c r="K52" s="456"/>
      <c r="L52" s="456"/>
      <c r="M52" s="456"/>
      <c r="N52" s="456"/>
      <c r="O52" s="456"/>
      <c r="P52" s="456"/>
      <c r="Q52" s="456"/>
      <c r="R52" s="456"/>
      <c r="S52" s="456"/>
      <c r="T52" s="456"/>
      <c r="U52" s="456"/>
      <c r="V52" s="456"/>
      <c r="W52" s="456"/>
      <c r="X52" s="456"/>
      <c r="Y52" s="456"/>
      <c r="Z52" s="456"/>
    </row>
    <row r="53" ht="12.75" customHeight="1">
      <c r="A53" s="456"/>
      <c r="B53" s="456"/>
      <c r="C53" s="456"/>
      <c r="D53" s="456"/>
      <c r="E53" s="456"/>
      <c r="F53" s="456"/>
      <c r="G53" s="456"/>
      <c r="H53" s="456"/>
      <c r="I53" s="456"/>
      <c r="J53" s="456"/>
      <c r="K53" s="456"/>
      <c r="L53" s="456"/>
      <c r="M53" s="456"/>
      <c r="N53" s="456"/>
      <c r="O53" s="456"/>
      <c r="P53" s="456"/>
      <c r="Q53" s="456"/>
      <c r="R53" s="456"/>
      <c r="S53" s="456"/>
      <c r="T53" s="456"/>
      <c r="U53" s="456"/>
      <c r="V53" s="456"/>
      <c r="W53" s="456"/>
      <c r="X53" s="456"/>
      <c r="Y53" s="456"/>
      <c r="Z53" s="456"/>
    </row>
    <row r="54" ht="12.75" customHeight="1">
      <c r="A54" s="456"/>
      <c r="B54" s="456"/>
      <c r="C54" s="456"/>
      <c r="D54" s="456"/>
      <c r="E54" s="456"/>
      <c r="F54" s="456"/>
      <c r="G54" s="456"/>
      <c r="H54" s="456"/>
      <c r="I54" s="456"/>
      <c r="J54" s="456"/>
      <c r="K54" s="456"/>
      <c r="L54" s="456"/>
      <c r="M54" s="456"/>
      <c r="N54" s="456"/>
      <c r="O54" s="456"/>
      <c r="P54" s="456"/>
      <c r="Q54" s="456"/>
      <c r="R54" s="456"/>
      <c r="S54" s="456"/>
      <c r="T54" s="456"/>
      <c r="U54" s="456"/>
      <c r="V54" s="456"/>
      <c r="W54" s="456"/>
      <c r="X54" s="456"/>
      <c r="Y54" s="456"/>
      <c r="Z54" s="456"/>
    </row>
    <row r="55" ht="12.75" customHeight="1">
      <c r="A55" s="456"/>
      <c r="B55" s="456"/>
      <c r="C55" s="456"/>
      <c r="D55" s="456"/>
      <c r="E55" s="456"/>
      <c r="F55" s="456"/>
      <c r="G55" s="456"/>
      <c r="H55" s="456"/>
      <c r="I55" s="456"/>
      <c r="J55" s="456"/>
      <c r="K55" s="456"/>
      <c r="L55" s="456"/>
      <c r="M55" s="456"/>
      <c r="N55" s="456"/>
      <c r="O55" s="456"/>
      <c r="P55" s="456"/>
      <c r="Q55" s="456"/>
      <c r="R55" s="456"/>
      <c r="S55" s="456"/>
      <c r="T55" s="456"/>
      <c r="U55" s="456"/>
      <c r="V55" s="456"/>
      <c r="W55" s="456"/>
      <c r="X55" s="456"/>
      <c r="Y55" s="456"/>
      <c r="Z55" s="456"/>
    </row>
    <row r="56" ht="12.75" customHeight="1">
      <c r="A56" s="456"/>
      <c r="B56" s="456"/>
      <c r="C56" s="456"/>
      <c r="D56" s="456"/>
      <c r="E56" s="456"/>
      <c r="F56" s="456"/>
      <c r="G56" s="456"/>
      <c r="H56" s="456"/>
      <c r="I56" s="456"/>
      <c r="J56" s="456"/>
      <c r="K56" s="456"/>
      <c r="L56" s="456"/>
      <c r="M56" s="456"/>
      <c r="N56" s="456"/>
      <c r="O56" s="456"/>
      <c r="P56" s="456"/>
      <c r="Q56" s="456"/>
      <c r="R56" s="456"/>
      <c r="S56" s="456"/>
      <c r="T56" s="456"/>
      <c r="U56" s="456"/>
      <c r="V56" s="456"/>
      <c r="W56" s="456"/>
      <c r="X56" s="456"/>
      <c r="Y56" s="456"/>
      <c r="Z56" s="456"/>
    </row>
    <row r="57" ht="12.75" customHeight="1">
      <c r="A57" s="456"/>
      <c r="B57" s="456"/>
      <c r="C57" s="456"/>
      <c r="D57" s="456"/>
      <c r="E57" s="456"/>
      <c r="F57" s="456"/>
      <c r="G57" s="456"/>
      <c r="H57" s="456"/>
      <c r="I57" s="456"/>
      <c r="J57" s="456"/>
      <c r="K57" s="456"/>
      <c r="L57" s="456"/>
      <c r="M57" s="456"/>
      <c r="N57" s="456"/>
      <c r="O57" s="456"/>
      <c r="P57" s="456"/>
      <c r="Q57" s="456"/>
      <c r="R57" s="456"/>
      <c r="S57" s="456"/>
      <c r="T57" s="456"/>
      <c r="U57" s="456"/>
      <c r="V57" s="456"/>
      <c r="W57" s="456"/>
      <c r="X57" s="456"/>
      <c r="Y57" s="456"/>
      <c r="Z57" s="456"/>
    </row>
    <row r="58" ht="12.75" customHeight="1">
      <c r="A58" s="456"/>
      <c r="B58" s="456"/>
      <c r="C58" s="456"/>
      <c r="D58" s="456"/>
      <c r="E58" s="456"/>
      <c r="F58" s="456"/>
      <c r="G58" s="456"/>
      <c r="H58" s="456"/>
      <c r="I58" s="456"/>
      <c r="J58" s="456"/>
      <c r="K58" s="456"/>
      <c r="L58" s="456"/>
      <c r="M58" s="456"/>
      <c r="N58" s="456"/>
      <c r="O58" s="456"/>
      <c r="P58" s="456"/>
      <c r="Q58" s="456"/>
      <c r="R58" s="456"/>
      <c r="S58" s="456"/>
      <c r="T58" s="456"/>
      <c r="U58" s="456"/>
      <c r="V58" s="456"/>
      <c r="W58" s="456"/>
      <c r="X58" s="456"/>
      <c r="Y58" s="456"/>
      <c r="Z58" s="456"/>
    </row>
    <row r="59" ht="12.75" customHeight="1">
      <c r="A59" s="456"/>
      <c r="B59" s="456"/>
      <c r="C59" s="456"/>
      <c r="D59" s="456"/>
      <c r="E59" s="456"/>
      <c r="F59" s="456"/>
      <c r="G59" s="456"/>
      <c r="H59" s="456"/>
      <c r="I59" s="456"/>
      <c r="J59" s="456"/>
      <c r="K59" s="456"/>
      <c r="L59" s="456"/>
      <c r="M59" s="456"/>
      <c r="N59" s="456"/>
      <c r="O59" s="456"/>
      <c r="P59" s="456"/>
      <c r="Q59" s="456"/>
      <c r="R59" s="456"/>
      <c r="S59" s="456"/>
      <c r="T59" s="456"/>
      <c r="U59" s="456"/>
      <c r="V59" s="456"/>
      <c r="W59" s="456"/>
      <c r="X59" s="456"/>
      <c r="Y59" s="456"/>
      <c r="Z59" s="456"/>
    </row>
    <row r="60" ht="12.75" customHeight="1">
      <c r="A60" s="456"/>
      <c r="B60" s="456"/>
      <c r="C60" s="456"/>
      <c r="D60" s="456"/>
      <c r="E60" s="456"/>
      <c r="F60" s="456"/>
      <c r="G60" s="456"/>
      <c r="H60" s="456"/>
      <c r="I60" s="456"/>
      <c r="J60" s="456"/>
      <c r="K60" s="456"/>
      <c r="L60" s="456"/>
      <c r="M60" s="456"/>
      <c r="N60" s="456"/>
      <c r="O60" s="456"/>
      <c r="P60" s="456"/>
      <c r="Q60" s="456"/>
      <c r="R60" s="456"/>
      <c r="S60" s="456"/>
      <c r="T60" s="456"/>
      <c r="U60" s="456"/>
      <c r="V60" s="456"/>
      <c r="W60" s="456"/>
      <c r="X60" s="456"/>
      <c r="Y60" s="456"/>
      <c r="Z60" s="456"/>
    </row>
    <row r="61" ht="12.75" customHeight="1">
      <c r="A61" s="456"/>
      <c r="B61" s="456"/>
      <c r="C61" s="456"/>
      <c r="D61" s="456"/>
      <c r="E61" s="456"/>
      <c r="F61" s="456"/>
      <c r="G61" s="456"/>
      <c r="H61" s="456"/>
      <c r="I61" s="456"/>
      <c r="J61" s="456"/>
      <c r="K61" s="456"/>
      <c r="L61" s="456"/>
      <c r="M61" s="456"/>
      <c r="N61" s="456"/>
      <c r="O61" s="456"/>
      <c r="P61" s="456"/>
      <c r="Q61" s="456"/>
      <c r="R61" s="456"/>
      <c r="S61" s="456"/>
      <c r="T61" s="456"/>
      <c r="U61" s="456"/>
      <c r="V61" s="456"/>
      <c r="W61" s="456"/>
      <c r="X61" s="456"/>
      <c r="Y61" s="456"/>
      <c r="Z61" s="456"/>
    </row>
    <row r="62" ht="12.75" customHeight="1">
      <c r="A62" s="456"/>
      <c r="B62" s="456"/>
      <c r="C62" s="456"/>
      <c r="D62" s="456"/>
      <c r="E62" s="456"/>
      <c r="F62" s="456"/>
      <c r="G62" s="456"/>
      <c r="H62" s="456"/>
      <c r="I62" s="456"/>
      <c r="J62" s="456"/>
      <c r="K62" s="456"/>
      <c r="L62" s="456"/>
      <c r="M62" s="456"/>
      <c r="N62" s="456"/>
      <c r="O62" s="456"/>
      <c r="P62" s="456"/>
      <c r="Q62" s="456"/>
      <c r="R62" s="456"/>
      <c r="S62" s="456"/>
      <c r="T62" s="456"/>
      <c r="U62" s="456"/>
      <c r="V62" s="456"/>
      <c r="W62" s="456"/>
      <c r="X62" s="456"/>
      <c r="Y62" s="456"/>
      <c r="Z62" s="456"/>
    </row>
    <row r="63" ht="12.75" customHeight="1">
      <c r="A63" s="456"/>
      <c r="B63" s="456"/>
      <c r="C63" s="456"/>
      <c r="D63" s="456"/>
      <c r="E63" s="456"/>
      <c r="F63" s="456"/>
      <c r="G63" s="456"/>
      <c r="H63" s="456"/>
      <c r="I63" s="456"/>
      <c r="J63" s="456"/>
      <c r="K63" s="456"/>
      <c r="L63" s="456"/>
      <c r="M63" s="456"/>
      <c r="N63" s="456"/>
      <c r="O63" s="456"/>
      <c r="P63" s="456"/>
      <c r="Q63" s="456"/>
      <c r="R63" s="456"/>
      <c r="S63" s="456"/>
      <c r="T63" s="456"/>
      <c r="U63" s="456"/>
      <c r="V63" s="456"/>
      <c r="W63" s="456"/>
      <c r="X63" s="456"/>
      <c r="Y63" s="456"/>
      <c r="Z63" s="456"/>
    </row>
    <row r="64" ht="12.75" customHeight="1">
      <c r="A64" s="456"/>
      <c r="B64" s="456"/>
      <c r="C64" s="456"/>
      <c r="D64" s="456"/>
      <c r="E64" s="456"/>
      <c r="F64" s="456"/>
      <c r="G64" s="456"/>
      <c r="H64" s="456"/>
      <c r="I64" s="456"/>
      <c r="J64" s="456"/>
      <c r="K64" s="456"/>
      <c r="L64" s="456"/>
      <c r="M64" s="456"/>
      <c r="N64" s="456"/>
      <c r="O64" s="456"/>
      <c r="P64" s="456"/>
      <c r="Q64" s="456"/>
      <c r="R64" s="456"/>
      <c r="S64" s="456"/>
      <c r="T64" s="456"/>
      <c r="U64" s="456"/>
      <c r="V64" s="456"/>
      <c r="W64" s="456"/>
      <c r="X64" s="456"/>
      <c r="Y64" s="456"/>
      <c r="Z64" s="456"/>
    </row>
    <row r="65" ht="12.75" customHeight="1">
      <c r="A65" s="456"/>
      <c r="B65" s="456"/>
      <c r="C65" s="456"/>
      <c r="D65" s="456"/>
      <c r="E65" s="456"/>
      <c r="F65" s="456"/>
      <c r="G65" s="456"/>
      <c r="H65" s="456"/>
      <c r="I65" s="456"/>
      <c r="J65" s="456"/>
      <c r="K65" s="456"/>
      <c r="L65" s="456"/>
      <c r="M65" s="456"/>
      <c r="N65" s="456"/>
      <c r="O65" s="456"/>
      <c r="P65" s="456"/>
      <c r="Q65" s="456"/>
      <c r="R65" s="456"/>
      <c r="S65" s="456"/>
      <c r="T65" s="456"/>
      <c r="U65" s="456"/>
      <c r="V65" s="456"/>
      <c r="W65" s="456"/>
      <c r="X65" s="456"/>
      <c r="Y65" s="456"/>
      <c r="Z65" s="456"/>
    </row>
    <row r="66" ht="12.75" customHeight="1">
      <c r="A66" s="456"/>
      <c r="B66" s="456"/>
      <c r="C66" s="456"/>
      <c r="D66" s="456"/>
      <c r="E66" s="456"/>
      <c r="F66" s="456"/>
      <c r="G66" s="456"/>
      <c r="H66" s="456"/>
      <c r="I66" s="456"/>
      <c r="J66" s="456"/>
      <c r="K66" s="456"/>
      <c r="L66" s="456"/>
      <c r="M66" s="456"/>
      <c r="N66" s="456"/>
      <c r="O66" s="456"/>
      <c r="P66" s="456"/>
      <c r="Q66" s="456"/>
      <c r="R66" s="456"/>
      <c r="S66" s="456"/>
      <c r="T66" s="456"/>
      <c r="U66" s="456"/>
      <c r="V66" s="456"/>
      <c r="W66" s="456"/>
      <c r="X66" s="456"/>
      <c r="Y66" s="456"/>
      <c r="Z66" s="456"/>
    </row>
    <row r="67" ht="12.75" customHeight="1">
      <c r="A67" s="456"/>
      <c r="B67" s="456"/>
      <c r="C67" s="456"/>
      <c r="D67" s="456"/>
      <c r="E67" s="456"/>
      <c r="F67" s="456"/>
      <c r="G67" s="456"/>
      <c r="H67" s="456"/>
      <c r="I67" s="456"/>
      <c r="J67" s="456"/>
      <c r="K67" s="456"/>
      <c r="L67" s="456"/>
      <c r="M67" s="456"/>
      <c r="N67" s="456"/>
      <c r="O67" s="456"/>
      <c r="P67" s="456"/>
      <c r="Q67" s="456"/>
      <c r="R67" s="456"/>
      <c r="S67" s="456"/>
      <c r="T67" s="456"/>
      <c r="U67" s="456"/>
      <c r="V67" s="456"/>
      <c r="W67" s="456"/>
      <c r="X67" s="456"/>
      <c r="Y67" s="456"/>
      <c r="Z67" s="456"/>
    </row>
    <row r="68" ht="12.75" customHeight="1">
      <c r="A68" s="456"/>
      <c r="B68" s="456"/>
      <c r="C68" s="456"/>
      <c r="D68" s="456"/>
      <c r="E68" s="456"/>
      <c r="F68" s="456"/>
      <c r="G68" s="456"/>
      <c r="H68" s="456"/>
      <c r="I68" s="456"/>
      <c r="J68" s="456"/>
      <c r="K68" s="456"/>
      <c r="L68" s="456"/>
      <c r="M68" s="456"/>
      <c r="N68" s="456"/>
      <c r="O68" s="456"/>
      <c r="P68" s="456"/>
      <c r="Q68" s="456"/>
      <c r="R68" s="456"/>
      <c r="S68" s="456"/>
      <c r="T68" s="456"/>
      <c r="U68" s="456"/>
      <c r="V68" s="456"/>
      <c r="W68" s="456"/>
      <c r="X68" s="456"/>
      <c r="Y68" s="456"/>
      <c r="Z68" s="456"/>
    </row>
    <row r="69" ht="12.75" customHeight="1">
      <c r="A69" s="456"/>
      <c r="B69" s="456"/>
      <c r="C69" s="456"/>
      <c r="D69" s="456"/>
      <c r="E69" s="456"/>
      <c r="F69" s="456"/>
      <c r="G69" s="456"/>
      <c r="H69" s="456"/>
      <c r="I69" s="456"/>
      <c r="J69" s="456"/>
      <c r="K69" s="456"/>
      <c r="L69" s="456"/>
      <c r="M69" s="456"/>
      <c r="N69" s="456"/>
      <c r="O69" s="456"/>
      <c r="P69" s="456"/>
      <c r="Q69" s="456"/>
      <c r="R69" s="456"/>
      <c r="S69" s="456"/>
      <c r="T69" s="456"/>
      <c r="U69" s="456"/>
      <c r="V69" s="456"/>
      <c r="W69" s="456"/>
      <c r="X69" s="456"/>
      <c r="Y69" s="456"/>
      <c r="Z69" s="456"/>
    </row>
    <row r="70" ht="12.75" customHeight="1">
      <c r="A70" s="456"/>
      <c r="B70" s="456"/>
      <c r="C70" s="456"/>
      <c r="D70" s="456"/>
      <c r="E70" s="456"/>
      <c r="F70" s="456"/>
      <c r="G70" s="456"/>
      <c r="H70" s="456"/>
      <c r="I70" s="456"/>
      <c r="J70" s="456"/>
      <c r="K70" s="456"/>
      <c r="L70" s="456"/>
      <c r="M70" s="456"/>
      <c r="N70" s="456"/>
      <c r="O70" s="456"/>
      <c r="P70" s="456"/>
      <c r="Q70" s="456"/>
      <c r="R70" s="456"/>
      <c r="S70" s="456"/>
      <c r="T70" s="456"/>
      <c r="U70" s="456"/>
      <c r="V70" s="456"/>
      <c r="W70" s="456"/>
      <c r="X70" s="456"/>
      <c r="Y70" s="456"/>
      <c r="Z70" s="456"/>
    </row>
    <row r="71" ht="12.75" customHeight="1">
      <c r="A71" s="456"/>
      <c r="B71" s="456"/>
      <c r="C71" s="456"/>
      <c r="D71" s="456"/>
      <c r="E71" s="456"/>
      <c r="F71" s="456"/>
      <c r="G71" s="456"/>
      <c r="H71" s="456"/>
      <c r="I71" s="456"/>
      <c r="J71" s="456"/>
      <c r="K71" s="456"/>
      <c r="L71" s="456"/>
      <c r="M71" s="456"/>
      <c r="N71" s="456"/>
      <c r="O71" s="456"/>
      <c r="P71" s="456"/>
      <c r="Q71" s="456"/>
      <c r="R71" s="456"/>
      <c r="S71" s="456"/>
      <c r="T71" s="456"/>
      <c r="U71" s="456"/>
      <c r="V71" s="456"/>
      <c r="W71" s="456"/>
      <c r="X71" s="456"/>
      <c r="Y71" s="456"/>
      <c r="Z71" s="456"/>
    </row>
    <row r="72" ht="12.75" customHeight="1">
      <c r="A72" s="456"/>
      <c r="B72" s="456"/>
      <c r="C72" s="456"/>
      <c r="D72" s="456"/>
      <c r="E72" s="456"/>
      <c r="F72" s="456"/>
      <c r="G72" s="456"/>
      <c r="H72" s="456"/>
      <c r="I72" s="456"/>
      <c r="J72" s="456"/>
      <c r="K72" s="456"/>
      <c r="L72" s="456"/>
      <c r="M72" s="456"/>
      <c r="N72" s="456"/>
      <c r="O72" s="456"/>
      <c r="P72" s="456"/>
      <c r="Q72" s="456"/>
      <c r="R72" s="456"/>
      <c r="S72" s="456"/>
      <c r="T72" s="456"/>
      <c r="U72" s="456"/>
      <c r="V72" s="456"/>
      <c r="W72" s="456"/>
      <c r="X72" s="456"/>
      <c r="Y72" s="456"/>
      <c r="Z72" s="456"/>
    </row>
    <row r="73" ht="12.75" customHeight="1">
      <c r="A73" s="456"/>
      <c r="B73" s="456"/>
      <c r="C73" s="456"/>
      <c r="D73" s="456"/>
      <c r="E73" s="456"/>
      <c r="F73" s="456"/>
      <c r="G73" s="456"/>
      <c r="H73" s="456"/>
      <c r="I73" s="456"/>
      <c r="J73" s="456"/>
      <c r="K73" s="456"/>
      <c r="L73" s="456"/>
      <c r="M73" s="456"/>
      <c r="N73" s="456"/>
      <c r="O73" s="456"/>
      <c r="P73" s="456"/>
      <c r="Q73" s="456"/>
      <c r="R73" s="456"/>
      <c r="S73" s="456"/>
      <c r="T73" s="456"/>
      <c r="U73" s="456"/>
      <c r="V73" s="456"/>
      <c r="W73" s="456"/>
      <c r="X73" s="456"/>
      <c r="Y73" s="456"/>
      <c r="Z73" s="456"/>
    </row>
    <row r="74" ht="12.75" customHeight="1">
      <c r="A74" s="456"/>
      <c r="B74" s="456"/>
      <c r="C74" s="456"/>
      <c r="D74" s="456"/>
      <c r="E74" s="456"/>
      <c r="F74" s="456"/>
      <c r="G74" s="456"/>
      <c r="H74" s="456"/>
      <c r="I74" s="456"/>
      <c r="J74" s="456"/>
      <c r="K74" s="456"/>
      <c r="L74" s="456"/>
      <c r="M74" s="456"/>
      <c r="N74" s="456"/>
      <c r="O74" s="456"/>
      <c r="P74" s="456"/>
      <c r="Q74" s="456"/>
      <c r="R74" s="456"/>
      <c r="S74" s="456"/>
      <c r="T74" s="456"/>
      <c r="U74" s="456"/>
      <c r="V74" s="456"/>
      <c r="W74" s="456"/>
      <c r="X74" s="456"/>
      <c r="Y74" s="456"/>
      <c r="Z74" s="456"/>
    </row>
    <row r="75" ht="12.75" customHeight="1">
      <c r="A75" s="456"/>
      <c r="B75" s="456"/>
      <c r="C75" s="456"/>
      <c r="D75" s="456"/>
      <c r="E75" s="456"/>
      <c r="F75" s="456"/>
      <c r="G75" s="456"/>
      <c r="H75" s="456"/>
      <c r="I75" s="456"/>
      <c r="J75" s="456"/>
      <c r="K75" s="456"/>
      <c r="L75" s="456"/>
      <c r="M75" s="456"/>
      <c r="N75" s="456"/>
      <c r="O75" s="456"/>
      <c r="P75" s="456"/>
      <c r="Q75" s="456"/>
      <c r="R75" s="456"/>
      <c r="S75" s="456"/>
      <c r="T75" s="456"/>
      <c r="U75" s="456"/>
      <c r="V75" s="456"/>
      <c r="W75" s="456"/>
      <c r="X75" s="456"/>
      <c r="Y75" s="456"/>
      <c r="Z75" s="456"/>
    </row>
    <row r="76" ht="12.75" customHeight="1">
      <c r="A76" s="456"/>
      <c r="B76" s="456"/>
      <c r="C76" s="456"/>
      <c r="D76" s="456"/>
      <c r="E76" s="456"/>
      <c r="F76" s="456"/>
      <c r="G76" s="456"/>
      <c r="H76" s="456"/>
      <c r="I76" s="456"/>
      <c r="J76" s="456"/>
      <c r="K76" s="456"/>
      <c r="L76" s="456"/>
      <c r="M76" s="456"/>
      <c r="N76" s="456"/>
      <c r="O76" s="456"/>
      <c r="P76" s="456"/>
      <c r="Q76" s="456"/>
      <c r="R76" s="456"/>
      <c r="S76" s="456"/>
      <c r="T76" s="456"/>
      <c r="U76" s="456"/>
      <c r="V76" s="456"/>
      <c r="W76" s="456"/>
      <c r="X76" s="456"/>
      <c r="Y76" s="456"/>
      <c r="Z76" s="456"/>
    </row>
    <row r="77" ht="12.75" customHeight="1">
      <c r="A77" s="456"/>
      <c r="B77" s="456"/>
      <c r="C77" s="456"/>
      <c r="D77" s="456"/>
      <c r="E77" s="456"/>
      <c r="F77" s="456"/>
      <c r="G77" s="456"/>
      <c r="H77" s="456"/>
      <c r="I77" s="456"/>
      <c r="J77" s="456"/>
      <c r="K77" s="456"/>
      <c r="L77" s="456"/>
      <c r="M77" s="456"/>
      <c r="N77" s="456"/>
      <c r="O77" s="456"/>
      <c r="P77" s="456"/>
      <c r="Q77" s="456"/>
      <c r="R77" s="456"/>
      <c r="S77" s="456"/>
      <c r="T77" s="456"/>
      <c r="U77" s="456"/>
      <c r="V77" s="456"/>
      <c r="W77" s="456"/>
      <c r="X77" s="456"/>
      <c r="Y77" s="456"/>
      <c r="Z77" s="456"/>
    </row>
    <row r="78" ht="12.75" customHeight="1">
      <c r="A78" s="456"/>
      <c r="B78" s="456"/>
      <c r="C78" s="456"/>
      <c r="D78" s="456"/>
      <c r="E78" s="456"/>
      <c r="F78" s="456"/>
      <c r="G78" s="456"/>
      <c r="H78" s="456"/>
      <c r="I78" s="456"/>
      <c r="J78" s="456"/>
      <c r="K78" s="456"/>
      <c r="L78" s="456"/>
      <c r="M78" s="456"/>
      <c r="N78" s="456"/>
      <c r="O78" s="456"/>
      <c r="P78" s="456"/>
      <c r="Q78" s="456"/>
      <c r="R78" s="456"/>
      <c r="S78" s="456"/>
      <c r="T78" s="456"/>
      <c r="U78" s="456"/>
      <c r="V78" s="456"/>
      <c r="W78" s="456"/>
      <c r="X78" s="456"/>
      <c r="Y78" s="456"/>
      <c r="Z78" s="456"/>
    </row>
    <row r="79" ht="12.75" customHeight="1">
      <c r="A79" s="456"/>
      <c r="B79" s="456"/>
      <c r="C79" s="456"/>
      <c r="D79" s="456"/>
      <c r="E79" s="456"/>
      <c r="F79" s="456"/>
      <c r="G79" s="456"/>
      <c r="H79" s="456"/>
      <c r="I79" s="456"/>
      <c r="J79" s="456"/>
      <c r="K79" s="456"/>
      <c r="L79" s="456"/>
      <c r="M79" s="456"/>
      <c r="N79" s="456"/>
      <c r="O79" s="456"/>
      <c r="P79" s="456"/>
      <c r="Q79" s="456"/>
      <c r="R79" s="456"/>
      <c r="S79" s="456"/>
      <c r="T79" s="456"/>
      <c r="U79" s="456"/>
      <c r="V79" s="456"/>
      <c r="W79" s="456"/>
      <c r="X79" s="456"/>
      <c r="Y79" s="456"/>
      <c r="Z79" s="456"/>
    </row>
    <row r="80" ht="12.75" customHeight="1">
      <c r="A80" s="456"/>
      <c r="B80" s="456"/>
      <c r="C80" s="456"/>
      <c r="D80" s="456"/>
      <c r="E80" s="456"/>
      <c r="F80" s="456"/>
      <c r="G80" s="456"/>
      <c r="H80" s="456"/>
      <c r="I80" s="456"/>
      <c r="J80" s="456"/>
      <c r="K80" s="456"/>
      <c r="L80" s="456"/>
      <c r="M80" s="456"/>
      <c r="N80" s="456"/>
      <c r="O80" s="456"/>
      <c r="P80" s="456"/>
      <c r="Q80" s="456"/>
      <c r="R80" s="456"/>
      <c r="S80" s="456"/>
      <c r="T80" s="456"/>
      <c r="U80" s="456"/>
      <c r="V80" s="456"/>
      <c r="W80" s="456"/>
      <c r="X80" s="456"/>
      <c r="Y80" s="456"/>
      <c r="Z80" s="456"/>
    </row>
    <row r="81" ht="12.75" customHeight="1">
      <c r="A81" s="456"/>
      <c r="B81" s="456"/>
      <c r="C81" s="456"/>
      <c r="D81" s="456"/>
      <c r="E81" s="456"/>
      <c r="F81" s="456"/>
      <c r="G81" s="456"/>
      <c r="H81" s="456"/>
      <c r="I81" s="456"/>
      <c r="J81" s="456"/>
      <c r="K81" s="456"/>
      <c r="L81" s="456"/>
      <c r="M81" s="456"/>
      <c r="N81" s="456"/>
      <c r="O81" s="456"/>
      <c r="P81" s="456"/>
      <c r="Q81" s="456"/>
      <c r="R81" s="456"/>
      <c r="S81" s="456"/>
      <c r="T81" s="456"/>
      <c r="U81" s="456"/>
      <c r="V81" s="456"/>
      <c r="W81" s="456"/>
      <c r="X81" s="456"/>
      <c r="Y81" s="456"/>
      <c r="Z81" s="456"/>
    </row>
    <row r="82" ht="12.75" customHeight="1">
      <c r="A82" s="456"/>
      <c r="B82" s="456"/>
      <c r="C82" s="456"/>
      <c r="D82" s="456"/>
      <c r="E82" s="456"/>
      <c r="F82" s="456"/>
      <c r="G82" s="456"/>
      <c r="H82" s="456"/>
      <c r="I82" s="456"/>
      <c r="J82" s="456"/>
      <c r="K82" s="456"/>
      <c r="L82" s="456"/>
      <c r="M82" s="456"/>
      <c r="N82" s="456"/>
      <c r="O82" s="456"/>
      <c r="P82" s="456"/>
      <c r="Q82" s="456"/>
      <c r="R82" s="456"/>
      <c r="S82" s="456"/>
      <c r="T82" s="456"/>
      <c r="U82" s="456"/>
      <c r="V82" s="456"/>
      <c r="W82" s="456"/>
      <c r="X82" s="456"/>
      <c r="Y82" s="456"/>
      <c r="Z82" s="456"/>
    </row>
    <row r="83" ht="12.75" customHeight="1">
      <c r="A83" s="456"/>
      <c r="B83" s="456"/>
      <c r="C83" s="456"/>
      <c r="D83" s="456"/>
      <c r="E83" s="456"/>
      <c r="F83" s="456"/>
      <c r="G83" s="456"/>
      <c r="H83" s="456"/>
      <c r="I83" s="456"/>
      <c r="J83" s="456"/>
      <c r="K83" s="456"/>
      <c r="L83" s="456"/>
      <c r="M83" s="456"/>
      <c r="N83" s="456"/>
      <c r="O83" s="456"/>
      <c r="P83" s="456"/>
      <c r="Q83" s="456"/>
      <c r="R83" s="456"/>
      <c r="S83" s="456"/>
      <c r="T83" s="456"/>
      <c r="U83" s="456"/>
      <c r="V83" s="456"/>
      <c r="W83" s="456"/>
      <c r="X83" s="456"/>
      <c r="Y83" s="456"/>
      <c r="Z83" s="456"/>
    </row>
    <row r="84" ht="12.75" customHeight="1">
      <c r="A84" s="456"/>
      <c r="B84" s="456"/>
      <c r="C84" s="456"/>
      <c r="D84" s="456"/>
      <c r="E84" s="456"/>
      <c r="F84" s="456"/>
      <c r="G84" s="456"/>
      <c r="H84" s="456"/>
      <c r="I84" s="456"/>
      <c r="J84" s="456"/>
      <c r="K84" s="456"/>
      <c r="L84" s="456"/>
      <c r="M84" s="456"/>
      <c r="N84" s="456"/>
      <c r="O84" s="456"/>
      <c r="P84" s="456"/>
      <c r="Q84" s="456"/>
      <c r="R84" s="456"/>
      <c r="S84" s="456"/>
      <c r="T84" s="456"/>
      <c r="U84" s="456"/>
      <c r="V84" s="456"/>
      <c r="W84" s="456"/>
      <c r="X84" s="456"/>
      <c r="Y84" s="456"/>
      <c r="Z84" s="456"/>
    </row>
    <row r="85" ht="12.75" customHeight="1">
      <c r="A85" s="456"/>
      <c r="B85" s="456"/>
      <c r="C85" s="456"/>
      <c r="D85" s="456"/>
      <c r="E85" s="456"/>
      <c r="F85" s="456"/>
      <c r="G85" s="456"/>
      <c r="H85" s="456"/>
      <c r="I85" s="456"/>
      <c r="J85" s="456"/>
      <c r="K85" s="456"/>
      <c r="L85" s="456"/>
      <c r="M85" s="456"/>
      <c r="N85" s="456"/>
      <c r="O85" s="456"/>
      <c r="P85" s="456"/>
      <c r="Q85" s="456"/>
      <c r="R85" s="456"/>
      <c r="S85" s="456"/>
      <c r="T85" s="456"/>
      <c r="U85" s="456"/>
      <c r="V85" s="456"/>
      <c r="W85" s="456"/>
      <c r="X85" s="456"/>
      <c r="Y85" s="456"/>
      <c r="Z85" s="456"/>
    </row>
    <row r="86" ht="12.75" customHeight="1">
      <c r="A86" s="456"/>
      <c r="B86" s="456"/>
      <c r="C86" s="456"/>
      <c r="D86" s="456"/>
      <c r="E86" s="456"/>
      <c r="F86" s="456"/>
      <c r="G86" s="456"/>
      <c r="H86" s="456"/>
      <c r="I86" s="456"/>
      <c r="J86" s="456"/>
      <c r="K86" s="456"/>
      <c r="L86" s="456"/>
      <c r="M86" s="456"/>
      <c r="N86" s="456"/>
      <c r="O86" s="456"/>
      <c r="P86" s="456"/>
      <c r="Q86" s="456"/>
      <c r="R86" s="456"/>
      <c r="S86" s="456"/>
      <c r="T86" s="456"/>
      <c r="U86" s="456"/>
      <c r="V86" s="456"/>
      <c r="W86" s="456"/>
      <c r="X86" s="456"/>
      <c r="Y86" s="456"/>
      <c r="Z86" s="456"/>
    </row>
    <row r="87" ht="12.75" customHeight="1">
      <c r="A87" s="456"/>
      <c r="B87" s="456"/>
      <c r="C87" s="456"/>
      <c r="D87" s="456"/>
      <c r="E87" s="456"/>
      <c r="F87" s="456"/>
      <c r="G87" s="456"/>
      <c r="H87" s="456"/>
      <c r="I87" s="456"/>
      <c r="J87" s="456"/>
      <c r="K87" s="456"/>
      <c r="L87" s="456"/>
      <c r="M87" s="456"/>
      <c r="N87" s="456"/>
      <c r="O87" s="456"/>
      <c r="P87" s="456"/>
      <c r="Q87" s="456"/>
      <c r="R87" s="456"/>
      <c r="S87" s="456"/>
      <c r="T87" s="456"/>
      <c r="U87" s="456"/>
      <c r="V87" s="456"/>
      <c r="W87" s="456"/>
      <c r="X87" s="456"/>
      <c r="Y87" s="456"/>
      <c r="Z87" s="456"/>
    </row>
    <row r="88" ht="12.75" customHeight="1">
      <c r="A88" s="456"/>
      <c r="B88" s="456"/>
      <c r="C88" s="456"/>
      <c r="D88" s="456"/>
      <c r="E88" s="456"/>
      <c r="F88" s="456"/>
      <c r="G88" s="456"/>
      <c r="H88" s="456"/>
      <c r="I88" s="456"/>
      <c r="J88" s="456"/>
      <c r="K88" s="456"/>
      <c r="L88" s="456"/>
      <c r="M88" s="456"/>
      <c r="N88" s="456"/>
      <c r="O88" s="456"/>
      <c r="P88" s="456"/>
      <c r="Q88" s="456"/>
      <c r="R88" s="456"/>
      <c r="S88" s="456"/>
      <c r="T88" s="456"/>
      <c r="U88" s="456"/>
      <c r="V88" s="456"/>
      <c r="W88" s="456"/>
      <c r="X88" s="456"/>
      <c r="Y88" s="456"/>
      <c r="Z88" s="456"/>
    </row>
    <row r="89" ht="12.75" customHeight="1">
      <c r="A89" s="456"/>
      <c r="B89" s="456"/>
      <c r="C89" s="456"/>
      <c r="D89" s="456"/>
      <c r="E89" s="456"/>
      <c r="F89" s="456"/>
      <c r="G89" s="456"/>
      <c r="H89" s="456"/>
      <c r="I89" s="456"/>
      <c r="J89" s="456"/>
      <c r="K89" s="456"/>
      <c r="L89" s="456"/>
      <c r="M89" s="456"/>
      <c r="N89" s="456"/>
      <c r="O89" s="456"/>
      <c r="P89" s="456"/>
      <c r="Q89" s="456"/>
      <c r="R89" s="456"/>
      <c r="S89" s="456"/>
      <c r="T89" s="456"/>
      <c r="U89" s="456"/>
      <c r="V89" s="456"/>
      <c r="W89" s="456"/>
      <c r="X89" s="456"/>
      <c r="Y89" s="456"/>
      <c r="Z89" s="456"/>
    </row>
    <row r="90" ht="12.75" customHeight="1">
      <c r="A90" s="456"/>
      <c r="B90" s="456"/>
      <c r="C90" s="456"/>
      <c r="D90" s="456"/>
      <c r="E90" s="456"/>
      <c r="F90" s="456"/>
      <c r="G90" s="456"/>
      <c r="H90" s="456"/>
      <c r="I90" s="456"/>
      <c r="J90" s="456"/>
      <c r="K90" s="456"/>
      <c r="L90" s="456"/>
      <c r="M90" s="456"/>
      <c r="N90" s="456"/>
      <c r="O90" s="456"/>
      <c r="P90" s="456"/>
      <c r="Q90" s="456"/>
      <c r="R90" s="456"/>
      <c r="S90" s="456"/>
      <c r="T90" s="456"/>
      <c r="U90" s="456"/>
      <c r="V90" s="456"/>
      <c r="W90" s="456"/>
      <c r="X90" s="456"/>
      <c r="Y90" s="456"/>
      <c r="Z90" s="456"/>
    </row>
    <row r="91" ht="12.75" customHeight="1">
      <c r="A91" s="456"/>
      <c r="B91" s="456"/>
      <c r="C91" s="456"/>
      <c r="D91" s="456"/>
      <c r="E91" s="456"/>
      <c r="F91" s="456"/>
      <c r="G91" s="456"/>
      <c r="H91" s="456"/>
      <c r="I91" s="456"/>
      <c r="J91" s="456"/>
      <c r="K91" s="456"/>
      <c r="L91" s="456"/>
      <c r="M91" s="456"/>
      <c r="N91" s="456"/>
      <c r="O91" s="456"/>
      <c r="P91" s="456"/>
      <c r="Q91" s="456"/>
      <c r="R91" s="456"/>
      <c r="S91" s="456"/>
      <c r="T91" s="456"/>
      <c r="U91" s="456"/>
      <c r="V91" s="456"/>
      <c r="W91" s="456"/>
      <c r="X91" s="456"/>
      <c r="Y91" s="456"/>
      <c r="Z91" s="456"/>
    </row>
    <row r="92" ht="12.75" customHeight="1">
      <c r="A92" s="456"/>
      <c r="B92" s="456"/>
      <c r="C92" s="456"/>
      <c r="D92" s="456"/>
      <c r="E92" s="456"/>
      <c r="F92" s="456"/>
      <c r="G92" s="456"/>
      <c r="H92" s="456"/>
      <c r="I92" s="456"/>
      <c r="J92" s="456"/>
      <c r="K92" s="456"/>
      <c r="L92" s="456"/>
      <c r="M92" s="456"/>
      <c r="N92" s="456"/>
      <c r="O92" s="456"/>
      <c r="P92" s="456"/>
      <c r="Q92" s="456"/>
      <c r="R92" s="456"/>
      <c r="S92" s="456"/>
      <c r="T92" s="456"/>
      <c r="U92" s="456"/>
      <c r="V92" s="456"/>
      <c r="W92" s="456"/>
      <c r="X92" s="456"/>
      <c r="Y92" s="456"/>
      <c r="Z92" s="456"/>
    </row>
    <row r="93" ht="12.75" customHeight="1">
      <c r="A93" s="456"/>
      <c r="B93" s="456"/>
      <c r="C93" s="456"/>
      <c r="D93" s="456"/>
      <c r="E93" s="456"/>
      <c r="F93" s="456"/>
      <c r="G93" s="456"/>
      <c r="H93" s="456"/>
      <c r="I93" s="456"/>
      <c r="J93" s="456"/>
      <c r="K93" s="456"/>
      <c r="L93" s="456"/>
      <c r="M93" s="456"/>
      <c r="N93" s="456"/>
      <c r="O93" s="456"/>
      <c r="P93" s="456"/>
      <c r="Q93" s="456"/>
      <c r="R93" s="456"/>
      <c r="S93" s="456"/>
      <c r="T93" s="456"/>
      <c r="U93" s="456"/>
      <c r="V93" s="456"/>
      <c r="W93" s="456"/>
      <c r="X93" s="456"/>
      <c r="Y93" s="456"/>
      <c r="Z93" s="456"/>
    </row>
    <row r="94" ht="12.75" customHeight="1">
      <c r="A94" s="456"/>
      <c r="B94" s="456"/>
      <c r="C94" s="456"/>
      <c r="D94" s="456"/>
      <c r="E94" s="456"/>
      <c r="F94" s="456"/>
      <c r="G94" s="456"/>
      <c r="H94" s="456"/>
      <c r="I94" s="456"/>
      <c r="J94" s="456"/>
      <c r="K94" s="456"/>
      <c r="L94" s="456"/>
      <c r="M94" s="456"/>
      <c r="N94" s="456"/>
      <c r="O94" s="456"/>
      <c r="P94" s="456"/>
      <c r="Q94" s="456"/>
      <c r="R94" s="456"/>
      <c r="S94" s="456"/>
      <c r="T94" s="456"/>
      <c r="U94" s="456"/>
      <c r="V94" s="456"/>
      <c r="W94" s="456"/>
      <c r="X94" s="456"/>
      <c r="Y94" s="456"/>
      <c r="Z94" s="456"/>
    </row>
    <row r="95" ht="12.75" customHeight="1">
      <c r="A95" s="456"/>
      <c r="B95" s="456"/>
      <c r="C95" s="456"/>
      <c r="D95" s="456"/>
      <c r="E95" s="456"/>
      <c r="F95" s="456"/>
      <c r="G95" s="456"/>
      <c r="H95" s="456"/>
      <c r="I95" s="456"/>
      <c r="J95" s="456"/>
      <c r="K95" s="456"/>
      <c r="L95" s="456"/>
      <c r="M95" s="456"/>
      <c r="N95" s="456"/>
      <c r="O95" s="456"/>
      <c r="P95" s="456"/>
      <c r="Q95" s="456"/>
      <c r="R95" s="456"/>
      <c r="S95" s="456"/>
      <c r="T95" s="456"/>
      <c r="U95" s="456"/>
      <c r="V95" s="456"/>
      <c r="W95" s="456"/>
      <c r="X95" s="456"/>
      <c r="Y95" s="456"/>
      <c r="Z95" s="456"/>
    </row>
    <row r="96" ht="12.75" customHeight="1">
      <c r="A96" s="456"/>
      <c r="B96" s="456"/>
      <c r="C96" s="456"/>
      <c r="D96" s="456"/>
      <c r="E96" s="456"/>
      <c r="F96" s="456"/>
      <c r="G96" s="456"/>
      <c r="H96" s="456"/>
      <c r="I96" s="456"/>
      <c r="J96" s="456"/>
      <c r="K96" s="456"/>
      <c r="L96" s="456"/>
      <c r="M96" s="456"/>
      <c r="N96" s="456"/>
      <c r="O96" s="456"/>
      <c r="P96" s="456"/>
      <c r="Q96" s="456"/>
      <c r="R96" s="456"/>
      <c r="S96" s="456"/>
      <c r="T96" s="456"/>
      <c r="U96" s="456"/>
      <c r="V96" s="456"/>
      <c r="W96" s="456"/>
      <c r="X96" s="456"/>
      <c r="Y96" s="456"/>
      <c r="Z96" s="456"/>
    </row>
    <row r="97" ht="12.75" customHeight="1">
      <c r="A97" s="456"/>
      <c r="B97" s="456"/>
      <c r="C97" s="456"/>
      <c r="D97" s="456"/>
      <c r="E97" s="456"/>
      <c r="F97" s="456"/>
      <c r="G97" s="456"/>
      <c r="H97" s="456"/>
      <c r="I97" s="456"/>
      <c r="J97" s="456"/>
      <c r="K97" s="456"/>
      <c r="L97" s="456"/>
      <c r="M97" s="456"/>
      <c r="N97" s="456"/>
      <c r="O97" s="456"/>
      <c r="P97" s="456"/>
      <c r="Q97" s="456"/>
      <c r="R97" s="456"/>
      <c r="S97" s="456"/>
      <c r="T97" s="456"/>
      <c r="U97" s="456"/>
      <c r="V97" s="456"/>
      <c r="W97" s="456"/>
      <c r="X97" s="456"/>
      <c r="Y97" s="456"/>
      <c r="Z97" s="456"/>
    </row>
    <row r="98" ht="12.75" customHeight="1">
      <c r="A98" s="456"/>
      <c r="B98" s="456"/>
      <c r="C98" s="456"/>
      <c r="D98" s="456"/>
      <c r="E98" s="456"/>
      <c r="F98" s="456"/>
      <c r="G98" s="456"/>
      <c r="H98" s="456"/>
      <c r="I98" s="456"/>
      <c r="J98" s="456"/>
      <c r="K98" s="456"/>
      <c r="L98" s="456"/>
      <c r="M98" s="456"/>
      <c r="N98" s="456"/>
      <c r="O98" s="456"/>
      <c r="P98" s="456"/>
      <c r="Q98" s="456"/>
      <c r="R98" s="456"/>
      <c r="S98" s="456"/>
      <c r="T98" s="456"/>
      <c r="U98" s="456"/>
      <c r="V98" s="456"/>
      <c r="W98" s="456"/>
      <c r="X98" s="456"/>
      <c r="Y98" s="456"/>
      <c r="Z98" s="456"/>
    </row>
    <row r="99" ht="12.75" customHeight="1">
      <c r="A99" s="456"/>
      <c r="B99" s="456"/>
      <c r="C99" s="456"/>
      <c r="D99" s="456"/>
      <c r="E99" s="456"/>
      <c r="F99" s="456"/>
      <c r="G99" s="456"/>
      <c r="H99" s="456"/>
      <c r="I99" s="456"/>
      <c r="J99" s="456"/>
      <c r="K99" s="456"/>
      <c r="L99" s="456"/>
      <c r="M99" s="456"/>
      <c r="N99" s="456"/>
      <c r="O99" s="456"/>
      <c r="P99" s="456"/>
      <c r="Q99" s="456"/>
      <c r="R99" s="456"/>
      <c r="S99" s="456"/>
      <c r="T99" s="456"/>
      <c r="U99" s="456"/>
      <c r="V99" s="456"/>
      <c r="W99" s="456"/>
      <c r="X99" s="456"/>
      <c r="Y99" s="456"/>
      <c r="Z99" s="456"/>
    </row>
    <row r="100" ht="12.75" customHeight="1">
      <c r="A100" s="456"/>
      <c r="B100" s="456"/>
      <c r="C100" s="456"/>
      <c r="D100" s="456"/>
      <c r="E100" s="456"/>
      <c r="F100" s="456"/>
      <c r="G100" s="456"/>
      <c r="H100" s="456"/>
      <c r="I100" s="456"/>
      <c r="J100" s="456"/>
      <c r="K100" s="456"/>
      <c r="L100" s="456"/>
      <c r="M100" s="456"/>
      <c r="N100" s="456"/>
      <c r="O100" s="456"/>
      <c r="P100" s="456"/>
      <c r="Q100" s="456"/>
      <c r="R100" s="456"/>
      <c r="S100" s="456"/>
      <c r="T100" s="456"/>
      <c r="U100" s="456"/>
      <c r="V100" s="456"/>
      <c r="W100" s="456"/>
      <c r="X100" s="456"/>
      <c r="Y100" s="456"/>
      <c r="Z100" s="456"/>
    </row>
    <row r="101" ht="12.75" customHeight="1">
      <c r="A101" s="456"/>
      <c r="B101" s="456"/>
      <c r="C101" s="456"/>
      <c r="D101" s="456"/>
      <c r="E101" s="456"/>
      <c r="F101" s="456"/>
      <c r="G101" s="456"/>
      <c r="H101" s="456"/>
      <c r="I101" s="456"/>
      <c r="J101" s="456"/>
      <c r="K101" s="456"/>
      <c r="L101" s="456"/>
      <c r="M101" s="456"/>
      <c r="N101" s="456"/>
      <c r="O101" s="456"/>
      <c r="P101" s="456"/>
      <c r="Q101" s="456"/>
      <c r="R101" s="456"/>
      <c r="S101" s="456"/>
      <c r="T101" s="456"/>
      <c r="U101" s="456"/>
      <c r="V101" s="456"/>
      <c r="W101" s="456"/>
      <c r="X101" s="456"/>
      <c r="Y101" s="456"/>
      <c r="Z101" s="456"/>
    </row>
    <row r="102" ht="12.75" customHeight="1">
      <c r="A102" s="456"/>
      <c r="B102" s="456"/>
      <c r="C102" s="456"/>
      <c r="D102" s="456"/>
      <c r="E102" s="456"/>
      <c r="F102" s="456"/>
      <c r="G102" s="456"/>
      <c r="H102" s="456"/>
      <c r="I102" s="456"/>
      <c r="J102" s="456"/>
      <c r="K102" s="456"/>
      <c r="L102" s="456"/>
      <c r="M102" s="456"/>
      <c r="N102" s="456"/>
      <c r="O102" s="456"/>
      <c r="P102" s="456"/>
      <c r="Q102" s="456"/>
      <c r="R102" s="456"/>
      <c r="S102" s="456"/>
      <c r="T102" s="456"/>
      <c r="U102" s="456"/>
      <c r="V102" s="456"/>
      <c r="W102" s="456"/>
      <c r="X102" s="456"/>
      <c r="Y102" s="456"/>
      <c r="Z102" s="456"/>
    </row>
    <row r="103" ht="12.75" customHeight="1">
      <c r="A103" s="456"/>
      <c r="B103" s="456"/>
      <c r="C103" s="456"/>
      <c r="D103" s="456"/>
      <c r="E103" s="456"/>
      <c r="F103" s="456"/>
      <c r="G103" s="456"/>
      <c r="H103" s="456"/>
      <c r="I103" s="456"/>
      <c r="J103" s="456"/>
      <c r="K103" s="456"/>
      <c r="L103" s="456"/>
      <c r="M103" s="456"/>
      <c r="N103" s="456"/>
      <c r="O103" s="456"/>
      <c r="P103" s="456"/>
      <c r="Q103" s="456"/>
      <c r="R103" s="456"/>
      <c r="S103" s="456"/>
      <c r="T103" s="456"/>
      <c r="U103" s="456"/>
      <c r="V103" s="456"/>
      <c r="W103" s="456"/>
      <c r="X103" s="456"/>
      <c r="Y103" s="456"/>
      <c r="Z103" s="456"/>
    </row>
    <row r="104" ht="12.75" customHeight="1">
      <c r="A104" s="456"/>
      <c r="B104" s="456"/>
      <c r="C104" s="456"/>
      <c r="D104" s="456"/>
      <c r="E104" s="456"/>
      <c r="F104" s="456"/>
      <c r="G104" s="456"/>
      <c r="H104" s="456"/>
      <c r="I104" s="456"/>
      <c r="J104" s="456"/>
      <c r="K104" s="456"/>
      <c r="L104" s="456"/>
      <c r="M104" s="456"/>
      <c r="N104" s="456"/>
      <c r="O104" s="456"/>
      <c r="P104" s="456"/>
      <c r="Q104" s="456"/>
      <c r="R104" s="456"/>
      <c r="S104" s="456"/>
      <c r="T104" s="456"/>
      <c r="U104" s="456"/>
      <c r="V104" s="456"/>
      <c r="W104" s="456"/>
      <c r="X104" s="456"/>
      <c r="Y104" s="456"/>
      <c r="Z104" s="456"/>
    </row>
    <row r="105" ht="12.75" customHeight="1">
      <c r="A105" s="456"/>
      <c r="B105" s="456"/>
      <c r="C105" s="456"/>
      <c r="D105" s="456"/>
      <c r="E105" s="456"/>
      <c r="F105" s="456"/>
      <c r="G105" s="456"/>
      <c r="H105" s="456"/>
      <c r="I105" s="456"/>
      <c r="J105" s="456"/>
      <c r="K105" s="456"/>
      <c r="L105" s="456"/>
      <c r="M105" s="456"/>
      <c r="N105" s="456"/>
      <c r="O105" s="456"/>
      <c r="P105" s="456"/>
      <c r="Q105" s="456"/>
      <c r="R105" s="456"/>
      <c r="S105" s="456"/>
      <c r="T105" s="456"/>
      <c r="U105" s="456"/>
      <c r="V105" s="456"/>
      <c r="W105" s="456"/>
      <c r="X105" s="456"/>
      <c r="Y105" s="456"/>
      <c r="Z105" s="456"/>
    </row>
    <row r="106" ht="12.75" customHeight="1">
      <c r="A106" s="456"/>
      <c r="B106" s="456"/>
      <c r="C106" s="456"/>
      <c r="D106" s="456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6"/>
      <c r="P106" s="456"/>
      <c r="Q106" s="456"/>
      <c r="R106" s="456"/>
      <c r="S106" s="456"/>
      <c r="T106" s="456"/>
      <c r="U106" s="456"/>
      <c r="V106" s="456"/>
      <c r="W106" s="456"/>
      <c r="X106" s="456"/>
      <c r="Y106" s="456"/>
      <c r="Z106" s="456"/>
    </row>
    <row r="107" ht="12.75" customHeight="1">
      <c r="A107" s="456"/>
      <c r="B107" s="456"/>
      <c r="C107" s="456"/>
      <c r="D107" s="456"/>
      <c r="E107" s="456"/>
      <c r="F107" s="456"/>
      <c r="G107" s="456"/>
      <c r="H107" s="456"/>
      <c r="I107" s="456"/>
      <c r="J107" s="456"/>
      <c r="K107" s="456"/>
      <c r="L107" s="456"/>
      <c r="M107" s="456"/>
      <c r="N107" s="456"/>
      <c r="O107" s="456"/>
      <c r="P107" s="456"/>
      <c r="Q107" s="456"/>
      <c r="R107" s="456"/>
      <c r="S107" s="456"/>
      <c r="T107" s="456"/>
      <c r="U107" s="456"/>
      <c r="V107" s="456"/>
      <c r="W107" s="456"/>
      <c r="X107" s="456"/>
      <c r="Y107" s="456"/>
      <c r="Z107" s="456"/>
    </row>
    <row r="108" ht="12.75" customHeight="1">
      <c r="A108" s="456"/>
      <c r="B108" s="456"/>
      <c r="C108" s="456"/>
      <c r="D108" s="456"/>
      <c r="E108" s="456"/>
      <c r="F108" s="456"/>
      <c r="G108" s="456"/>
      <c r="H108" s="456"/>
      <c r="I108" s="456"/>
      <c r="J108" s="456"/>
      <c r="K108" s="456"/>
      <c r="L108" s="456"/>
      <c r="M108" s="456"/>
      <c r="N108" s="456"/>
      <c r="O108" s="456"/>
      <c r="P108" s="456"/>
      <c r="Q108" s="456"/>
      <c r="R108" s="456"/>
      <c r="S108" s="456"/>
      <c r="T108" s="456"/>
      <c r="U108" s="456"/>
      <c r="V108" s="456"/>
      <c r="W108" s="456"/>
      <c r="X108" s="456"/>
      <c r="Y108" s="456"/>
      <c r="Z108" s="456"/>
    </row>
    <row r="109" ht="12.75" customHeight="1">
      <c r="A109" s="456"/>
      <c r="B109" s="456"/>
      <c r="C109" s="456"/>
      <c r="D109" s="456"/>
      <c r="E109" s="456"/>
      <c r="F109" s="456"/>
      <c r="G109" s="456"/>
      <c r="H109" s="456"/>
      <c r="I109" s="456"/>
      <c r="J109" s="456"/>
      <c r="K109" s="456"/>
      <c r="L109" s="456"/>
      <c r="M109" s="456"/>
      <c r="N109" s="456"/>
      <c r="O109" s="456"/>
      <c r="P109" s="456"/>
      <c r="Q109" s="456"/>
      <c r="R109" s="456"/>
      <c r="S109" s="456"/>
      <c r="T109" s="456"/>
      <c r="U109" s="456"/>
      <c r="V109" s="456"/>
      <c r="W109" s="456"/>
      <c r="X109" s="456"/>
      <c r="Y109" s="456"/>
      <c r="Z109" s="456"/>
    </row>
    <row r="110" ht="12.75" customHeight="1">
      <c r="A110" s="456"/>
      <c r="B110" s="456"/>
      <c r="C110" s="456"/>
      <c r="D110" s="456"/>
      <c r="E110" s="456"/>
      <c r="F110" s="456"/>
      <c r="G110" s="456"/>
      <c r="H110" s="456"/>
      <c r="I110" s="456"/>
      <c r="J110" s="456"/>
      <c r="K110" s="456"/>
      <c r="L110" s="456"/>
      <c r="M110" s="456"/>
      <c r="N110" s="456"/>
      <c r="O110" s="456"/>
      <c r="P110" s="456"/>
      <c r="Q110" s="456"/>
      <c r="R110" s="456"/>
      <c r="S110" s="456"/>
      <c r="T110" s="456"/>
      <c r="U110" s="456"/>
      <c r="V110" s="456"/>
      <c r="W110" s="456"/>
      <c r="X110" s="456"/>
      <c r="Y110" s="456"/>
      <c r="Z110" s="456"/>
    </row>
    <row r="111" ht="12.75" customHeight="1">
      <c r="A111" s="456"/>
      <c r="B111" s="456"/>
      <c r="C111" s="456"/>
      <c r="D111" s="456"/>
      <c r="E111" s="456"/>
      <c r="F111" s="456"/>
      <c r="G111" s="456"/>
      <c r="H111" s="456"/>
      <c r="I111" s="456"/>
      <c r="J111" s="456"/>
      <c r="K111" s="456"/>
      <c r="L111" s="456"/>
      <c r="M111" s="456"/>
      <c r="N111" s="456"/>
      <c r="O111" s="456"/>
      <c r="P111" s="456"/>
      <c r="Q111" s="456"/>
      <c r="R111" s="456"/>
      <c r="S111" s="456"/>
      <c r="T111" s="456"/>
      <c r="U111" s="456"/>
      <c r="V111" s="456"/>
      <c r="W111" s="456"/>
      <c r="X111" s="456"/>
      <c r="Y111" s="456"/>
      <c r="Z111" s="456"/>
    </row>
    <row r="112" ht="12.75" customHeight="1">
      <c r="A112" s="456"/>
      <c r="B112" s="456"/>
      <c r="C112" s="456"/>
      <c r="D112" s="456"/>
      <c r="E112" s="456"/>
      <c r="F112" s="456"/>
      <c r="G112" s="456"/>
      <c r="H112" s="456"/>
      <c r="I112" s="456"/>
      <c r="J112" s="456"/>
      <c r="K112" s="456"/>
      <c r="L112" s="456"/>
      <c r="M112" s="456"/>
      <c r="N112" s="456"/>
      <c r="O112" s="456"/>
      <c r="P112" s="456"/>
      <c r="Q112" s="456"/>
      <c r="R112" s="456"/>
      <c r="S112" s="456"/>
      <c r="T112" s="456"/>
      <c r="U112" s="456"/>
      <c r="V112" s="456"/>
      <c r="W112" s="456"/>
      <c r="X112" s="456"/>
      <c r="Y112" s="456"/>
      <c r="Z112" s="456"/>
    </row>
    <row r="113" ht="12.75" customHeight="1">
      <c r="A113" s="456"/>
      <c r="B113" s="456"/>
      <c r="C113" s="456"/>
      <c r="D113" s="456"/>
      <c r="E113" s="456"/>
      <c r="F113" s="456"/>
      <c r="G113" s="456"/>
      <c r="H113" s="456"/>
      <c r="I113" s="456"/>
      <c r="J113" s="456"/>
      <c r="K113" s="456"/>
      <c r="L113" s="456"/>
      <c r="M113" s="456"/>
      <c r="N113" s="456"/>
      <c r="O113" s="456"/>
      <c r="P113" s="456"/>
      <c r="Q113" s="456"/>
      <c r="R113" s="456"/>
      <c r="S113" s="456"/>
      <c r="T113" s="456"/>
      <c r="U113" s="456"/>
      <c r="V113" s="456"/>
      <c r="W113" s="456"/>
      <c r="X113" s="456"/>
      <c r="Y113" s="456"/>
      <c r="Z113" s="456"/>
    </row>
    <row r="114" ht="12.75" customHeight="1">
      <c r="A114" s="456"/>
      <c r="B114" s="456"/>
      <c r="C114" s="456"/>
      <c r="D114" s="456"/>
      <c r="E114" s="456"/>
      <c r="F114" s="456"/>
      <c r="G114" s="456"/>
      <c r="H114" s="456"/>
      <c r="I114" s="456"/>
      <c r="J114" s="456"/>
      <c r="K114" s="456"/>
      <c r="L114" s="456"/>
      <c r="M114" s="456"/>
      <c r="N114" s="456"/>
      <c r="O114" s="456"/>
      <c r="P114" s="456"/>
      <c r="Q114" s="456"/>
      <c r="R114" s="456"/>
      <c r="S114" s="456"/>
      <c r="T114" s="456"/>
      <c r="U114" s="456"/>
      <c r="V114" s="456"/>
      <c r="W114" s="456"/>
      <c r="X114" s="456"/>
      <c r="Y114" s="456"/>
      <c r="Z114" s="456"/>
    </row>
    <row r="115" ht="12.75" customHeight="1">
      <c r="A115" s="456"/>
      <c r="B115" s="456"/>
      <c r="C115" s="456"/>
      <c r="D115" s="456"/>
      <c r="E115" s="456"/>
      <c r="F115" s="456"/>
      <c r="G115" s="456"/>
      <c r="H115" s="456"/>
      <c r="I115" s="456"/>
      <c r="J115" s="456"/>
      <c r="K115" s="456"/>
      <c r="L115" s="456"/>
      <c r="M115" s="456"/>
      <c r="N115" s="456"/>
      <c r="O115" s="456"/>
      <c r="P115" s="456"/>
      <c r="Q115" s="456"/>
      <c r="R115" s="456"/>
      <c r="S115" s="456"/>
      <c r="T115" s="456"/>
      <c r="U115" s="456"/>
      <c r="V115" s="456"/>
      <c r="W115" s="456"/>
      <c r="X115" s="456"/>
      <c r="Y115" s="456"/>
      <c r="Z115" s="456"/>
    </row>
    <row r="116" ht="12.75" customHeight="1">
      <c r="A116" s="456"/>
      <c r="B116" s="456"/>
      <c r="C116" s="456"/>
      <c r="D116" s="456"/>
      <c r="E116" s="456"/>
      <c r="F116" s="456"/>
      <c r="G116" s="456"/>
      <c r="H116" s="456"/>
      <c r="I116" s="456"/>
      <c r="J116" s="456"/>
      <c r="K116" s="456"/>
      <c r="L116" s="456"/>
      <c r="M116" s="456"/>
      <c r="N116" s="456"/>
      <c r="O116" s="456"/>
      <c r="P116" s="456"/>
      <c r="Q116" s="456"/>
      <c r="R116" s="456"/>
      <c r="S116" s="456"/>
      <c r="T116" s="456"/>
      <c r="U116" s="456"/>
      <c r="V116" s="456"/>
      <c r="W116" s="456"/>
      <c r="X116" s="456"/>
      <c r="Y116" s="456"/>
      <c r="Z116" s="456"/>
    </row>
    <row r="117" ht="12.75" customHeight="1">
      <c r="A117" s="456"/>
      <c r="B117" s="456"/>
      <c r="C117" s="456"/>
      <c r="D117" s="456"/>
      <c r="E117" s="456"/>
      <c r="F117" s="456"/>
      <c r="G117" s="456"/>
      <c r="H117" s="456"/>
      <c r="I117" s="456"/>
      <c r="J117" s="456"/>
      <c r="K117" s="456"/>
      <c r="L117" s="456"/>
      <c r="M117" s="456"/>
      <c r="N117" s="456"/>
      <c r="O117" s="456"/>
      <c r="P117" s="456"/>
      <c r="Q117" s="456"/>
      <c r="R117" s="456"/>
      <c r="S117" s="456"/>
      <c r="T117" s="456"/>
      <c r="U117" s="456"/>
      <c r="V117" s="456"/>
      <c r="W117" s="456"/>
      <c r="X117" s="456"/>
      <c r="Y117" s="456"/>
      <c r="Z117" s="456"/>
    </row>
    <row r="118" ht="12.75" customHeight="1">
      <c r="A118" s="456"/>
      <c r="B118" s="456"/>
      <c r="C118" s="456"/>
      <c r="D118" s="456"/>
      <c r="E118" s="456"/>
      <c r="F118" s="456"/>
      <c r="G118" s="456"/>
      <c r="H118" s="456"/>
      <c r="I118" s="456"/>
      <c r="J118" s="456"/>
      <c r="K118" s="456"/>
      <c r="L118" s="456"/>
      <c r="M118" s="456"/>
      <c r="N118" s="456"/>
      <c r="O118" s="456"/>
      <c r="P118" s="456"/>
      <c r="Q118" s="456"/>
      <c r="R118" s="456"/>
      <c r="S118" s="456"/>
      <c r="T118" s="456"/>
      <c r="U118" s="456"/>
      <c r="V118" s="456"/>
      <c r="W118" s="456"/>
      <c r="X118" s="456"/>
      <c r="Y118" s="456"/>
      <c r="Z118" s="456"/>
    </row>
    <row r="119" ht="12.75" customHeight="1">
      <c r="A119" s="456"/>
      <c r="B119" s="456"/>
      <c r="C119" s="456"/>
      <c r="D119" s="456"/>
      <c r="E119" s="456"/>
      <c r="F119" s="456"/>
      <c r="G119" s="456"/>
      <c r="H119" s="456"/>
      <c r="I119" s="456"/>
      <c r="J119" s="456"/>
      <c r="K119" s="456"/>
      <c r="L119" s="456"/>
      <c r="M119" s="456"/>
      <c r="N119" s="456"/>
      <c r="O119" s="456"/>
      <c r="P119" s="456"/>
      <c r="Q119" s="456"/>
      <c r="R119" s="456"/>
      <c r="S119" s="456"/>
      <c r="T119" s="456"/>
      <c r="U119" s="456"/>
      <c r="V119" s="456"/>
      <c r="W119" s="456"/>
      <c r="X119" s="456"/>
      <c r="Y119" s="456"/>
      <c r="Z119" s="456"/>
    </row>
    <row r="120" ht="12.75" customHeight="1">
      <c r="A120" s="456"/>
      <c r="B120" s="456"/>
      <c r="C120" s="456"/>
      <c r="D120" s="456"/>
      <c r="E120" s="456"/>
      <c r="F120" s="456"/>
      <c r="G120" s="456"/>
      <c r="H120" s="456"/>
      <c r="I120" s="456"/>
      <c r="J120" s="456"/>
      <c r="K120" s="456"/>
      <c r="L120" s="456"/>
      <c r="M120" s="456"/>
      <c r="N120" s="456"/>
      <c r="O120" s="456"/>
      <c r="P120" s="456"/>
      <c r="Q120" s="456"/>
      <c r="R120" s="456"/>
      <c r="S120" s="456"/>
      <c r="T120" s="456"/>
      <c r="U120" s="456"/>
      <c r="V120" s="456"/>
      <c r="W120" s="456"/>
      <c r="X120" s="456"/>
      <c r="Y120" s="456"/>
      <c r="Z120" s="456"/>
    </row>
    <row r="121" ht="12.75" customHeight="1">
      <c r="A121" s="456"/>
      <c r="B121" s="456"/>
      <c r="C121" s="456"/>
      <c r="D121" s="456"/>
      <c r="E121" s="456"/>
      <c r="F121" s="456"/>
      <c r="G121" s="456"/>
      <c r="H121" s="456"/>
      <c r="I121" s="456"/>
      <c r="J121" s="456"/>
      <c r="K121" s="456"/>
      <c r="L121" s="456"/>
      <c r="M121" s="456"/>
      <c r="N121" s="456"/>
      <c r="O121" s="456"/>
      <c r="P121" s="456"/>
      <c r="Q121" s="456"/>
      <c r="R121" s="456"/>
      <c r="S121" s="456"/>
      <c r="T121" s="456"/>
      <c r="U121" s="456"/>
      <c r="V121" s="456"/>
      <c r="W121" s="456"/>
      <c r="X121" s="456"/>
      <c r="Y121" s="456"/>
      <c r="Z121" s="456"/>
    </row>
    <row r="122" ht="12.75" customHeight="1">
      <c r="A122" s="456"/>
      <c r="B122" s="456"/>
      <c r="C122" s="456"/>
      <c r="D122" s="456"/>
      <c r="E122" s="456"/>
      <c r="F122" s="456"/>
      <c r="G122" s="456"/>
      <c r="H122" s="456"/>
      <c r="I122" s="456"/>
      <c r="J122" s="456"/>
      <c r="K122" s="456"/>
      <c r="L122" s="456"/>
      <c r="M122" s="456"/>
      <c r="N122" s="456"/>
      <c r="O122" s="456"/>
      <c r="P122" s="456"/>
      <c r="Q122" s="456"/>
      <c r="R122" s="456"/>
      <c r="S122" s="456"/>
      <c r="T122" s="456"/>
      <c r="U122" s="456"/>
      <c r="V122" s="456"/>
      <c r="W122" s="456"/>
      <c r="X122" s="456"/>
      <c r="Y122" s="456"/>
      <c r="Z122" s="456"/>
    </row>
    <row r="123" ht="12.75" customHeight="1">
      <c r="A123" s="456"/>
      <c r="B123" s="456"/>
      <c r="C123" s="456"/>
      <c r="D123" s="456"/>
      <c r="E123" s="456"/>
      <c r="F123" s="456"/>
      <c r="G123" s="456"/>
      <c r="H123" s="456"/>
      <c r="I123" s="456"/>
      <c r="J123" s="456"/>
      <c r="K123" s="456"/>
      <c r="L123" s="456"/>
      <c r="M123" s="456"/>
      <c r="N123" s="456"/>
      <c r="O123" s="456"/>
      <c r="P123" s="456"/>
      <c r="Q123" s="456"/>
      <c r="R123" s="456"/>
      <c r="S123" s="456"/>
      <c r="T123" s="456"/>
      <c r="U123" s="456"/>
      <c r="V123" s="456"/>
      <c r="W123" s="456"/>
      <c r="X123" s="456"/>
      <c r="Y123" s="456"/>
      <c r="Z123" s="456"/>
    </row>
    <row r="124" ht="12.75" customHeight="1">
      <c r="A124" s="456"/>
      <c r="B124" s="456"/>
      <c r="C124" s="456"/>
      <c r="D124" s="456"/>
      <c r="E124" s="456"/>
      <c r="F124" s="456"/>
      <c r="G124" s="456"/>
      <c r="H124" s="456"/>
      <c r="I124" s="456"/>
      <c r="J124" s="456"/>
      <c r="K124" s="456"/>
      <c r="L124" s="456"/>
      <c r="M124" s="456"/>
      <c r="N124" s="456"/>
      <c r="O124" s="456"/>
      <c r="P124" s="456"/>
      <c r="Q124" s="456"/>
      <c r="R124" s="456"/>
      <c r="S124" s="456"/>
      <c r="T124" s="456"/>
      <c r="U124" s="456"/>
      <c r="V124" s="456"/>
      <c r="W124" s="456"/>
      <c r="X124" s="456"/>
      <c r="Y124" s="456"/>
      <c r="Z124" s="456"/>
    </row>
    <row r="125" ht="12.75" customHeight="1">
      <c r="A125" s="456"/>
      <c r="B125" s="456"/>
      <c r="C125" s="456"/>
      <c r="D125" s="456"/>
      <c r="E125" s="456"/>
      <c r="F125" s="456"/>
      <c r="G125" s="456"/>
      <c r="H125" s="456"/>
      <c r="I125" s="456"/>
      <c r="J125" s="456"/>
      <c r="K125" s="456"/>
      <c r="L125" s="456"/>
      <c r="M125" s="456"/>
      <c r="N125" s="456"/>
      <c r="O125" s="456"/>
      <c r="P125" s="456"/>
      <c r="Q125" s="456"/>
      <c r="R125" s="456"/>
      <c r="S125" s="456"/>
      <c r="T125" s="456"/>
      <c r="U125" s="456"/>
      <c r="V125" s="456"/>
      <c r="W125" s="456"/>
      <c r="X125" s="456"/>
      <c r="Y125" s="456"/>
      <c r="Z125" s="456"/>
    </row>
    <row r="126" ht="12.75" customHeight="1">
      <c r="A126" s="456"/>
      <c r="B126" s="456"/>
      <c r="C126" s="456"/>
      <c r="D126" s="456"/>
      <c r="E126" s="456"/>
      <c r="F126" s="456"/>
      <c r="G126" s="456"/>
      <c r="H126" s="456"/>
      <c r="I126" s="456"/>
      <c r="J126" s="456"/>
      <c r="K126" s="456"/>
      <c r="L126" s="456"/>
      <c r="M126" s="456"/>
      <c r="N126" s="456"/>
      <c r="O126" s="456"/>
      <c r="P126" s="456"/>
      <c r="Q126" s="456"/>
      <c r="R126" s="456"/>
      <c r="S126" s="456"/>
      <c r="T126" s="456"/>
      <c r="U126" s="456"/>
      <c r="V126" s="456"/>
      <c r="W126" s="456"/>
      <c r="X126" s="456"/>
      <c r="Y126" s="456"/>
      <c r="Z126" s="456"/>
    </row>
    <row r="127" ht="12.75" customHeight="1">
      <c r="A127" s="456"/>
      <c r="B127" s="456"/>
      <c r="C127" s="456"/>
      <c r="D127" s="456"/>
      <c r="E127" s="456"/>
      <c r="F127" s="456"/>
      <c r="G127" s="456"/>
      <c r="H127" s="456"/>
      <c r="I127" s="456"/>
      <c r="J127" s="456"/>
      <c r="K127" s="456"/>
      <c r="L127" s="456"/>
      <c r="M127" s="456"/>
      <c r="N127" s="456"/>
      <c r="O127" s="456"/>
      <c r="P127" s="456"/>
      <c r="Q127" s="456"/>
      <c r="R127" s="456"/>
      <c r="S127" s="456"/>
      <c r="T127" s="456"/>
      <c r="U127" s="456"/>
      <c r="V127" s="456"/>
      <c r="W127" s="456"/>
      <c r="X127" s="456"/>
      <c r="Y127" s="456"/>
      <c r="Z127" s="456"/>
    </row>
    <row r="128" ht="12.75" customHeight="1">
      <c r="A128" s="456"/>
      <c r="B128" s="456"/>
      <c r="C128" s="456"/>
      <c r="D128" s="456"/>
      <c r="E128" s="456"/>
      <c r="F128" s="456"/>
      <c r="G128" s="456"/>
      <c r="H128" s="456"/>
      <c r="I128" s="456"/>
      <c r="J128" s="456"/>
      <c r="K128" s="456"/>
      <c r="L128" s="456"/>
      <c r="M128" s="456"/>
      <c r="N128" s="456"/>
      <c r="O128" s="456"/>
      <c r="P128" s="456"/>
      <c r="Q128" s="456"/>
      <c r="R128" s="456"/>
      <c r="S128" s="456"/>
      <c r="T128" s="456"/>
      <c r="U128" s="456"/>
      <c r="V128" s="456"/>
      <c r="W128" s="456"/>
      <c r="X128" s="456"/>
      <c r="Y128" s="456"/>
      <c r="Z128" s="456"/>
    </row>
    <row r="129" ht="12.75" customHeight="1">
      <c r="A129" s="456"/>
      <c r="B129" s="456"/>
      <c r="C129" s="456"/>
      <c r="D129" s="456"/>
      <c r="E129" s="456"/>
      <c r="F129" s="456"/>
      <c r="G129" s="456"/>
      <c r="H129" s="456"/>
      <c r="I129" s="456"/>
      <c r="J129" s="456"/>
      <c r="K129" s="456"/>
      <c r="L129" s="456"/>
      <c r="M129" s="456"/>
      <c r="N129" s="456"/>
      <c r="O129" s="456"/>
      <c r="P129" s="456"/>
      <c r="Q129" s="456"/>
      <c r="R129" s="456"/>
      <c r="S129" s="456"/>
      <c r="T129" s="456"/>
      <c r="U129" s="456"/>
      <c r="V129" s="456"/>
      <c r="W129" s="456"/>
      <c r="X129" s="456"/>
      <c r="Y129" s="456"/>
      <c r="Z129" s="456"/>
    </row>
    <row r="130" ht="12.75" customHeight="1">
      <c r="A130" s="456"/>
      <c r="B130" s="456"/>
      <c r="C130" s="456"/>
      <c r="D130" s="456"/>
      <c r="E130" s="456"/>
      <c r="F130" s="456"/>
      <c r="G130" s="456"/>
      <c r="H130" s="456"/>
      <c r="I130" s="456"/>
      <c r="J130" s="456"/>
      <c r="K130" s="456"/>
      <c r="L130" s="456"/>
      <c r="M130" s="456"/>
      <c r="N130" s="456"/>
      <c r="O130" s="456"/>
      <c r="P130" s="456"/>
      <c r="Q130" s="456"/>
      <c r="R130" s="456"/>
      <c r="S130" s="456"/>
      <c r="T130" s="456"/>
      <c r="U130" s="456"/>
      <c r="V130" s="456"/>
      <c r="W130" s="456"/>
      <c r="X130" s="456"/>
      <c r="Y130" s="456"/>
      <c r="Z130" s="456"/>
    </row>
    <row r="131" ht="12.75" customHeight="1">
      <c r="A131" s="456"/>
      <c r="B131" s="456"/>
      <c r="C131" s="456"/>
      <c r="D131" s="456"/>
      <c r="E131" s="456"/>
      <c r="F131" s="456"/>
      <c r="G131" s="456"/>
      <c r="H131" s="456"/>
      <c r="I131" s="456"/>
      <c r="J131" s="456"/>
      <c r="K131" s="456"/>
      <c r="L131" s="456"/>
      <c r="M131" s="456"/>
      <c r="N131" s="456"/>
      <c r="O131" s="456"/>
      <c r="P131" s="456"/>
      <c r="Q131" s="456"/>
      <c r="R131" s="456"/>
      <c r="S131" s="456"/>
      <c r="T131" s="456"/>
      <c r="U131" s="456"/>
      <c r="V131" s="456"/>
      <c r="W131" s="456"/>
      <c r="X131" s="456"/>
      <c r="Y131" s="456"/>
      <c r="Z131" s="456"/>
    </row>
    <row r="132" ht="12.75" customHeight="1">
      <c r="A132" s="456"/>
      <c r="B132" s="456"/>
      <c r="C132" s="456"/>
      <c r="D132" s="456"/>
      <c r="E132" s="456"/>
      <c r="F132" s="456"/>
      <c r="G132" s="456"/>
      <c r="H132" s="456"/>
      <c r="I132" s="456"/>
      <c r="J132" s="456"/>
      <c r="K132" s="456"/>
      <c r="L132" s="456"/>
      <c r="M132" s="456"/>
      <c r="N132" s="456"/>
      <c r="O132" s="456"/>
      <c r="P132" s="456"/>
      <c r="Q132" s="456"/>
      <c r="R132" s="456"/>
      <c r="S132" s="456"/>
      <c r="T132" s="456"/>
      <c r="U132" s="456"/>
      <c r="V132" s="456"/>
      <c r="W132" s="456"/>
      <c r="X132" s="456"/>
      <c r="Y132" s="456"/>
      <c r="Z132" s="456"/>
    </row>
    <row r="133" ht="12.75" customHeight="1">
      <c r="A133" s="456"/>
      <c r="B133" s="456"/>
      <c r="C133" s="456"/>
      <c r="D133" s="456"/>
      <c r="E133" s="456"/>
      <c r="F133" s="456"/>
      <c r="G133" s="456"/>
      <c r="H133" s="456"/>
      <c r="I133" s="456"/>
      <c r="J133" s="456"/>
      <c r="K133" s="456"/>
      <c r="L133" s="456"/>
      <c r="M133" s="456"/>
      <c r="N133" s="456"/>
      <c r="O133" s="456"/>
      <c r="P133" s="456"/>
      <c r="Q133" s="456"/>
      <c r="R133" s="456"/>
      <c r="S133" s="456"/>
      <c r="T133" s="456"/>
      <c r="U133" s="456"/>
      <c r="V133" s="456"/>
      <c r="W133" s="456"/>
      <c r="X133" s="456"/>
      <c r="Y133" s="456"/>
      <c r="Z133" s="456"/>
    </row>
    <row r="134" ht="12.75" customHeight="1">
      <c r="A134" s="456"/>
      <c r="B134" s="456"/>
      <c r="C134" s="456"/>
      <c r="D134" s="456"/>
      <c r="E134" s="456"/>
      <c r="F134" s="456"/>
      <c r="G134" s="456"/>
      <c r="H134" s="456"/>
      <c r="I134" s="456"/>
      <c r="J134" s="456"/>
      <c r="K134" s="456"/>
      <c r="L134" s="456"/>
      <c r="M134" s="456"/>
      <c r="N134" s="456"/>
      <c r="O134" s="456"/>
      <c r="P134" s="456"/>
      <c r="Q134" s="456"/>
      <c r="R134" s="456"/>
      <c r="S134" s="456"/>
      <c r="T134" s="456"/>
      <c r="U134" s="456"/>
      <c r="V134" s="456"/>
      <c r="W134" s="456"/>
      <c r="X134" s="456"/>
      <c r="Y134" s="456"/>
      <c r="Z134" s="456"/>
    </row>
    <row r="135" ht="12.75" customHeight="1">
      <c r="A135" s="456"/>
      <c r="B135" s="456"/>
      <c r="C135" s="456"/>
      <c r="D135" s="456"/>
      <c r="E135" s="456"/>
      <c r="F135" s="456"/>
      <c r="G135" s="456"/>
      <c r="H135" s="456"/>
      <c r="I135" s="456"/>
      <c r="J135" s="456"/>
      <c r="K135" s="456"/>
      <c r="L135" s="456"/>
      <c r="M135" s="456"/>
      <c r="N135" s="456"/>
      <c r="O135" s="456"/>
      <c r="P135" s="456"/>
      <c r="Q135" s="456"/>
      <c r="R135" s="456"/>
      <c r="S135" s="456"/>
      <c r="T135" s="456"/>
      <c r="U135" s="456"/>
      <c r="V135" s="456"/>
      <c r="W135" s="456"/>
      <c r="X135" s="456"/>
      <c r="Y135" s="456"/>
      <c r="Z135" s="456"/>
    </row>
    <row r="136" ht="12.75" customHeight="1">
      <c r="A136" s="456"/>
      <c r="B136" s="456"/>
      <c r="C136" s="456"/>
      <c r="D136" s="456"/>
      <c r="E136" s="456"/>
      <c r="F136" s="456"/>
      <c r="G136" s="456"/>
      <c r="H136" s="456"/>
      <c r="I136" s="456"/>
      <c r="J136" s="456"/>
      <c r="K136" s="456"/>
      <c r="L136" s="456"/>
      <c r="M136" s="456"/>
      <c r="N136" s="456"/>
      <c r="O136" s="456"/>
      <c r="P136" s="456"/>
      <c r="Q136" s="456"/>
      <c r="R136" s="456"/>
      <c r="S136" s="456"/>
      <c r="T136" s="456"/>
      <c r="U136" s="456"/>
      <c r="V136" s="456"/>
      <c r="W136" s="456"/>
      <c r="X136" s="456"/>
      <c r="Y136" s="456"/>
      <c r="Z136" s="456"/>
    </row>
    <row r="137" ht="12.75" customHeight="1">
      <c r="A137" s="456"/>
      <c r="B137" s="456"/>
      <c r="C137" s="456"/>
      <c r="D137" s="456"/>
      <c r="E137" s="456"/>
      <c r="F137" s="456"/>
      <c r="G137" s="456"/>
      <c r="H137" s="456"/>
      <c r="I137" s="456"/>
      <c r="J137" s="456"/>
      <c r="K137" s="456"/>
      <c r="L137" s="456"/>
      <c r="M137" s="456"/>
      <c r="N137" s="456"/>
      <c r="O137" s="456"/>
      <c r="P137" s="456"/>
      <c r="Q137" s="456"/>
      <c r="R137" s="456"/>
      <c r="S137" s="456"/>
      <c r="T137" s="456"/>
      <c r="U137" s="456"/>
      <c r="V137" s="456"/>
      <c r="W137" s="456"/>
      <c r="X137" s="456"/>
      <c r="Y137" s="456"/>
      <c r="Z137" s="456"/>
    </row>
    <row r="138" ht="12.75" customHeight="1">
      <c r="A138" s="456"/>
      <c r="B138" s="456"/>
      <c r="C138" s="456"/>
      <c r="D138" s="456"/>
      <c r="E138" s="456"/>
      <c r="F138" s="456"/>
      <c r="G138" s="456"/>
      <c r="H138" s="456"/>
      <c r="I138" s="456"/>
      <c r="J138" s="456"/>
      <c r="K138" s="456"/>
      <c r="L138" s="456"/>
      <c r="M138" s="456"/>
      <c r="N138" s="456"/>
      <c r="O138" s="456"/>
      <c r="P138" s="456"/>
      <c r="Q138" s="456"/>
      <c r="R138" s="456"/>
      <c r="S138" s="456"/>
      <c r="T138" s="456"/>
      <c r="U138" s="456"/>
      <c r="V138" s="456"/>
      <c r="W138" s="456"/>
      <c r="X138" s="456"/>
      <c r="Y138" s="456"/>
      <c r="Z138" s="456"/>
    </row>
    <row r="139" ht="12.75" customHeight="1">
      <c r="A139" s="456"/>
      <c r="B139" s="456"/>
      <c r="C139" s="456"/>
      <c r="D139" s="456"/>
      <c r="E139" s="456"/>
      <c r="F139" s="456"/>
      <c r="G139" s="456"/>
      <c r="H139" s="456"/>
      <c r="I139" s="456"/>
      <c r="J139" s="456"/>
      <c r="K139" s="456"/>
      <c r="L139" s="456"/>
      <c r="M139" s="456"/>
      <c r="N139" s="456"/>
      <c r="O139" s="456"/>
      <c r="P139" s="456"/>
      <c r="Q139" s="456"/>
      <c r="R139" s="456"/>
      <c r="S139" s="456"/>
      <c r="T139" s="456"/>
      <c r="U139" s="456"/>
      <c r="V139" s="456"/>
      <c r="W139" s="456"/>
      <c r="X139" s="456"/>
      <c r="Y139" s="456"/>
      <c r="Z139" s="456"/>
    </row>
    <row r="140" ht="12.75" customHeight="1">
      <c r="A140" s="456"/>
      <c r="B140" s="456"/>
      <c r="C140" s="456"/>
      <c r="D140" s="456"/>
      <c r="E140" s="456"/>
      <c r="F140" s="456"/>
      <c r="G140" s="456"/>
      <c r="H140" s="456"/>
      <c r="I140" s="456"/>
      <c r="J140" s="456"/>
      <c r="K140" s="456"/>
      <c r="L140" s="456"/>
      <c r="M140" s="456"/>
      <c r="N140" s="456"/>
      <c r="O140" s="456"/>
      <c r="P140" s="456"/>
      <c r="Q140" s="456"/>
      <c r="R140" s="456"/>
      <c r="S140" s="456"/>
      <c r="T140" s="456"/>
      <c r="U140" s="456"/>
      <c r="V140" s="456"/>
      <c r="W140" s="456"/>
      <c r="X140" s="456"/>
      <c r="Y140" s="456"/>
      <c r="Z140" s="456"/>
    </row>
    <row r="141" ht="12.75" customHeight="1">
      <c r="A141" s="456"/>
      <c r="B141" s="456"/>
      <c r="C141" s="456"/>
      <c r="D141" s="456"/>
      <c r="E141" s="456"/>
      <c r="F141" s="456"/>
      <c r="G141" s="456"/>
      <c r="H141" s="456"/>
      <c r="I141" s="456"/>
      <c r="J141" s="456"/>
      <c r="K141" s="456"/>
      <c r="L141" s="456"/>
      <c r="M141" s="456"/>
      <c r="N141" s="456"/>
      <c r="O141" s="456"/>
      <c r="P141" s="456"/>
      <c r="Q141" s="456"/>
      <c r="R141" s="456"/>
      <c r="S141" s="456"/>
      <c r="T141" s="456"/>
      <c r="U141" s="456"/>
      <c r="V141" s="456"/>
      <c r="W141" s="456"/>
      <c r="X141" s="456"/>
      <c r="Y141" s="456"/>
      <c r="Z141" s="456"/>
    </row>
    <row r="142" ht="12.75" customHeight="1">
      <c r="A142" s="456"/>
      <c r="B142" s="456"/>
      <c r="C142" s="456"/>
      <c r="D142" s="456"/>
      <c r="E142" s="456"/>
      <c r="F142" s="456"/>
      <c r="G142" s="456"/>
      <c r="H142" s="456"/>
      <c r="I142" s="456"/>
      <c r="J142" s="456"/>
      <c r="K142" s="456"/>
      <c r="L142" s="456"/>
      <c r="M142" s="456"/>
      <c r="N142" s="456"/>
      <c r="O142" s="456"/>
      <c r="P142" s="456"/>
      <c r="Q142" s="456"/>
      <c r="R142" s="456"/>
      <c r="S142" s="456"/>
      <c r="T142" s="456"/>
      <c r="U142" s="456"/>
      <c r="V142" s="456"/>
      <c r="W142" s="456"/>
      <c r="X142" s="456"/>
      <c r="Y142" s="456"/>
      <c r="Z142" s="456"/>
    </row>
    <row r="143" ht="12.75" customHeight="1">
      <c r="A143" s="456"/>
      <c r="B143" s="456"/>
      <c r="C143" s="456"/>
      <c r="D143" s="456"/>
      <c r="E143" s="456"/>
      <c r="F143" s="456"/>
      <c r="G143" s="456"/>
      <c r="H143" s="456"/>
      <c r="I143" s="456"/>
      <c r="J143" s="456"/>
      <c r="K143" s="456"/>
      <c r="L143" s="456"/>
      <c r="M143" s="456"/>
      <c r="N143" s="456"/>
      <c r="O143" s="456"/>
      <c r="P143" s="456"/>
      <c r="Q143" s="456"/>
      <c r="R143" s="456"/>
      <c r="S143" s="456"/>
      <c r="T143" s="456"/>
      <c r="U143" s="456"/>
      <c r="V143" s="456"/>
      <c r="W143" s="456"/>
      <c r="X143" s="456"/>
      <c r="Y143" s="456"/>
      <c r="Z143" s="456"/>
    </row>
    <row r="144" ht="12.75" customHeight="1">
      <c r="A144" s="456"/>
      <c r="B144" s="456"/>
      <c r="C144" s="456"/>
      <c r="D144" s="456"/>
      <c r="E144" s="456"/>
      <c r="F144" s="456"/>
      <c r="G144" s="456"/>
      <c r="H144" s="456"/>
      <c r="I144" s="456"/>
      <c r="J144" s="456"/>
      <c r="K144" s="456"/>
      <c r="L144" s="456"/>
      <c r="M144" s="456"/>
      <c r="N144" s="456"/>
      <c r="O144" s="456"/>
      <c r="P144" s="456"/>
      <c r="Q144" s="456"/>
      <c r="R144" s="456"/>
      <c r="S144" s="456"/>
      <c r="T144" s="456"/>
      <c r="U144" s="456"/>
      <c r="V144" s="456"/>
      <c r="W144" s="456"/>
      <c r="X144" s="456"/>
      <c r="Y144" s="456"/>
      <c r="Z144" s="456"/>
    </row>
    <row r="145" ht="12.75" customHeight="1">
      <c r="A145" s="456"/>
      <c r="B145" s="456"/>
      <c r="C145" s="456"/>
      <c r="D145" s="456"/>
      <c r="E145" s="456"/>
      <c r="F145" s="456"/>
      <c r="G145" s="456"/>
      <c r="H145" s="456"/>
      <c r="I145" s="456"/>
      <c r="J145" s="456"/>
      <c r="K145" s="456"/>
      <c r="L145" s="456"/>
      <c r="M145" s="456"/>
      <c r="N145" s="456"/>
      <c r="O145" s="456"/>
      <c r="P145" s="456"/>
      <c r="Q145" s="456"/>
      <c r="R145" s="456"/>
      <c r="S145" s="456"/>
      <c r="T145" s="456"/>
      <c r="U145" s="456"/>
      <c r="V145" s="456"/>
      <c r="W145" s="456"/>
      <c r="X145" s="456"/>
      <c r="Y145" s="456"/>
      <c r="Z145" s="456"/>
    </row>
    <row r="146" ht="12.75" customHeight="1">
      <c r="A146" s="456"/>
      <c r="B146" s="456"/>
      <c r="C146" s="456"/>
      <c r="D146" s="456"/>
      <c r="E146" s="456"/>
      <c r="F146" s="456"/>
      <c r="G146" s="456"/>
      <c r="H146" s="456"/>
      <c r="I146" s="456"/>
      <c r="J146" s="456"/>
      <c r="K146" s="456"/>
      <c r="L146" s="456"/>
      <c r="M146" s="456"/>
      <c r="N146" s="456"/>
      <c r="O146" s="456"/>
      <c r="P146" s="456"/>
      <c r="Q146" s="456"/>
      <c r="R146" s="456"/>
      <c r="S146" s="456"/>
      <c r="T146" s="456"/>
      <c r="U146" s="456"/>
      <c r="V146" s="456"/>
      <c r="W146" s="456"/>
      <c r="X146" s="456"/>
      <c r="Y146" s="456"/>
      <c r="Z146" s="456"/>
    </row>
    <row r="147" ht="12.75" customHeight="1">
      <c r="A147" s="456"/>
      <c r="B147" s="456"/>
      <c r="C147" s="456"/>
      <c r="D147" s="456"/>
      <c r="E147" s="456"/>
      <c r="F147" s="456"/>
      <c r="G147" s="456"/>
      <c r="H147" s="456"/>
      <c r="I147" s="456"/>
      <c r="J147" s="456"/>
      <c r="K147" s="456"/>
      <c r="L147" s="456"/>
      <c r="M147" s="456"/>
      <c r="N147" s="456"/>
      <c r="O147" s="456"/>
      <c r="P147" s="456"/>
      <c r="Q147" s="456"/>
      <c r="R147" s="456"/>
      <c r="S147" s="456"/>
      <c r="T147" s="456"/>
      <c r="U147" s="456"/>
      <c r="V147" s="456"/>
      <c r="W147" s="456"/>
      <c r="X147" s="456"/>
      <c r="Y147" s="456"/>
      <c r="Z147" s="456"/>
    </row>
    <row r="148" ht="12.75" customHeight="1">
      <c r="A148" s="456"/>
      <c r="B148" s="456"/>
      <c r="C148" s="456"/>
      <c r="D148" s="456"/>
      <c r="E148" s="456"/>
      <c r="F148" s="456"/>
      <c r="G148" s="456"/>
      <c r="H148" s="456"/>
      <c r="I148" s="456"/>
      <c r="J148" s="456"/>
      <c r="K148" s="456"/>
      <c r="L148" s="456"/>
      <c r="M148" s="456"/>
      <c r="N148" s="456"/>
      <c r="O148" s="456"/>
      <c r="P148" s="456"/>
      <c r="Q148" s="456"/>
      <c r="R148" s="456"/>
      <c r="S148" s="456"/>
      <c r="T148" s="456"/>
      <c r="U148" s="456"/>
      <c r="V148" s="456"/>
      <c r="W148" s="456"/>
      <c r="X148" s="456"/>
      <c r="Y148" s="456"/>
      <c r="Z148" s="456"/>
    </row>
    <row r="149" ht="12.75" customHeight="1">
      <c r="A149" s="456"/>
      <c r="B149" s="456"/>
      <c r="C149" s="456"/>
      <c r="D149" s="456"/>
      <c r="E149" s="456"/>
      <c r="F149" s="456"/>
      <c r="G149" s="456"/>
      <c r="H149" s="456"/>
      <c r="I149" s="456"/>
      <c r="J149" s="456"/>
      <c r="K149" s="456"/>
      <c r="L149" s="456"/>
      <c r="M149" s="456"/>
      <c r="N149" s="456"/>
      <c r="O149" s="456"/>
      <c r="P149" s="456"/>
      <c r="Q149" s="456"/>
      <c r="R149" s="456"/>
      <c r="S149" s="456"/>
      <c r="T149" s="456"/>
      <c r="U149" s="456"/>
      <c r="V149" s="456"/>
      <c r="W149" s="456"/>
      <c r="X149" s="456"/>
      <c r="Y149" s="456"/>
      <c r="Z149" s="456"/>
    </row>
    <row r="150" ht="12.75" customHeight="1">
      <c r="A150" s="456"/>
      <c r="B150" s="456"/>
      <c r="C150" s="456"/>
      <c r="D150" s="456"/>
      <c r="E150" s="456"/>
      <c r="F150" s="456"/>
      <c r="G150" s="456"/>
      <c r="H150" s="456"/>
      <c r="I150" s="456"/>
      <c r="J150" s="456"/>
      <c r="K150" s="456"/>
      <c r="L150" s="456"/>
      <c r="M150" s="456"/>
      <c r="N150" s="456"/>
      <c r="O150" s="456"/>
      <c r="P150" s="456"/>
      <c r="Q150" s="456"/>
      <c r="R150" s="456"/>
      <c r="S150" s="456"/>
      <c r="T150" s="456"/>
      <c r="U150" s="456"/>
      <c r="V150" s="456"/>
      <c r="W150" s="456"/>
      <c r="X150" s="456"/>
      <c r="Y150" s="456"/>
      <c r="Z150" s="456"/>
    </row>
    <row r="151" ht="12.75" customHeight="1">
      <c r="A151" s="456"/>
      <c r="B151" s="456"/>
      <c r="C151" s="456"/>
      <c r="D151" s="456"/>
      <c r="E151" s="456"/>
      <c r="F151" s="456"/>
      <c r="G151" s="456"/>
      <c r="H151" s="456"/>
      <c r="I151" s="456"/>
      <c r="J151" s="456"/>
      <c r="K151" s="456"/>
      <c r="L151" s="456"/>
      <c r="M151" s="456"/>
      <c r="N151" s="456"/>
      <c r="O151" s="456"/>
      <c r="P151" s="456"/>
      <c r="Q151" s="456"/>
      <c r="R151" s="456"/>
      <c r="S151" s="456"/>
      <c r="T151" s="456"/>
      <c r="U151" s="456"/>
      <c r="V151" s="456"/>
      <c r="W151" s="456"/>
      <c r="X151" s="456"/>
      <c r="Y151" s="456"/>
      <c r="Z151" s="456"/>
    </row>
    <row r="152" ht="12.75" customHeight="1">
      <c r="A152" s="456"/>
      <c r="B152" s="456"/>
      <c r="C152" s="456"/>
      <c r="D152" s="456"/>
      <c r="E152" s="456"/>
      <c r="F152" s="456"/>
      <c r="G152" s="456"/>
      <c r="H152" s="456"/>
      <c r="I152" s="456"/>
      <c r="J152" s="456"/>
      <c r="K152" s="456"/>
      <c r="L152" s="456"/>
      <c r="M152" s="456"/>
      <c r="N152" s="456"/>
      <c r="O152" s="456"/>
      <c r="P152" s="456"/>
      <c r="Q152" s="456"/>
      <c r="R152" s="456"/>
      <c r="S152" s="456"/>
      <c r="T152" s="456"/>
      <c r="U152" s="456"/>
      <c r="V152" s="456"/>
      <c r="W152" s="456"/>
      <c r="X152" s="456"/>
      <c r="Y152" s="456"/>
      <c r="Z152" s="456"/>
    </row>
    <row r="153" ht="12.75" customHeight="1">
      <c r="A153" s="456"/>
      <c r="B153" s="456"/>
      <c r="C153" s="456"/>
      <c r="D153" s="456"/>
      <c r="E153" s="456"/>
      <c r="F153" s="456"/>
      <c r="G153" s="456"/>
      <c r="H153" s="456"/>
      <c r="I153" s="456"/>
      <c r="J153" s="456"/>
      <c r="K153" s="456"/>
      <c r="L153" s="456"/>
      <c r="M153" s="456"/>
      <c r="N153" s="456"/>
      <c r="O153" s="456"/>
      <c r="P153" s="456"/>
      <c r="Q153" s="456"/>
      <c r="R153" s="456"/>
      <c r="S153" s="456"/>
      <c r="T153" s="456"/>
      <c r="U153" s="456"/>
      <c r="V153" s="456"/>
      <c r="W153" s="456"/>
      <c r="X153" s="456"/>
      <c r="Y153" s="456"/>
      <c r="Z153" s="456"/>
    </row>
    <row r="154" ht="12.75" customHeight="1">
      <c r="A154" s="456"/>
      <c r="B154" s="456"/>
      <c r="C154" s="456"/>
      <c r="D154" s="456"/>
      <c r="E154" s="456"/>
      <c r="F154" s="456"/>
      <c r="G154" s="456"/>
      <c r="H154" s="456"/>
      <c r="I154" s="456"/>
      <c r="J154" s="456"/>
      <c r="K154" s="456"/>
      <c r="L154" s="456"/>
      <c r="M154" s="456"/>
      <c r="N154" s="456"/>
      <c r="O154" s="456"/>
      <c r="P154" s="456"/>
      <c r="Q154" s="456"/>
      <c r="R154" s="456"/>
      <c r="S154" s="456"/>
      <c r="T154" s="456"/>
      <c r="U154" s="456"/>
      <c r="V154" s="456"/>
      <c r="W154" s="456"/>
      <c r="X154" s="456"/>
      <c r="Y154" s="456"/>
      <c r="Z154" s="456"/>
    </row>
    <row r="155" ht="12.75" customHeight="1">
      <c r="A155" s="456"/>
      <c r="B155" s="456"/>
      <c r="C155" s="456"/>
      <c r="D155" s="456"/>
      <c r="E155" s="456"/>
      <c r="F155" s="456"/>
      <c r="G155" s="456"/>
      <c r="H155" s="456"/>
      <c r="I155" s="456"/>
      <c r="J155" s="456"/>
      <c r="K155" s="456"/>
      <c r="L155" s="456"/>
      <c r="M155" s="456"/>
      <c r="N155" s="456"/>
      <c r="O155" s="456"/>
      <c r="P155" s="456"/>
      <c r="Q155" s="456"/>
      <c r="R155" s="456"/>
      <c r="S155" s="456"/>
      <c r="T155" s="456"/>
      <c r="U155" s="456"/>
      <c r="V155" s="456"/>
      <c r="W155" s="456"/>
      <c r="X155" s="456"/>
      <c r="Y155" s="456"/>
      <c r="Z155" s="456"/>
    </row>
    <row r="156" ht="12.75" customHeight="1">
      <c r="A156" s="456"/>
      <c r="B156" s="456"/>
      <c r="C156" s="456"/>
      <c r="D156" s="456"/>
      <c r="E156" s="456"/>
      <c r="F156" s="456"/>
      <c r="G156" s="456"/>
      <c r="H156" s="456"/>
      <c r="I156" s="456"/>
      <c r="J156" s="456"/>
      <c r="K156" s="456"/>
      <c r="L156" s="456"/>
      <c r="M156" s="456"/>
      <c r="N156" s="456"/>
      <c r="O156" s="456"/>
      <c r="P156" s="456"/>
      <c r="Q156" s="456"/>
      <c r="R156" s="456"/>
      <c r="S156" s="456"/>
      <c r="T156" s="456"/>
      <c r="U156" s="456"/>
      <c r="V156" s="456"/>
      <c r="W156" s="456"/>
      <c r="X156" s="456"/>
      <c r="Y156" s="456"/>
      <c r="Z156" s="456"/>
    </row>
    <row r="157" ht="12.75" customHeight="1">
      <c r="A157" s="456"/>
      <c r="B157" s="456"/>
      <c r="C157" s="456"/>
      <c r="D157" s="456"/>
      <c r="E157" s="456"/>
      <c r="F157" s="456"/>
      <c r="G157" s="456"/>
      <c r="H157" s="456"/>
      <c r="I157" s="456"/>
      <c r="J157" s="456"/>
      <c r="K157" s="456"/>
      <c r="L157" s="456"/>
      <c r="M157" s="456"/>
      <c r="N157" s="456"/>
      <c r="O157" s="456"/>
      <c r="P157" s="456"/>
      <c r="Q157" s="456"/>
      <c r="R157" s="456"/>
      <c r="S157" s="456"/>
      <c r="T157" s="456"/>
      <c r="U157" s="456"/>
      <c r="V157" s="456"/>
      <c r="W157" s="456"/>
      <c r="X157" s="456"/>
      <c r="Y157" s="456"/>
      <c r="Z157" s="456"/>
    </row>
    <row r="158" ht="12.75" customHeight="1">
      <c r="A158" s="456"/>
      <c r="B158" s="456"/>
      <c r="C158" s="456"/>
      <c r="D158" s="456"/>
      <c r="E158" s="456"/>
      <c r="F158" s="456"/>
      <c r="G158" s="456"/>
      <c r="H158" s="456"/>
      <c r="I158" s="456"/>
      <c r="J158" s="456"/>
      <c r="K158" s="456"/>
      <c r="L158" s="456"/>
      <c r="M158" s="456"/>
      <c r="N158" s="456"/>
      <c r="O158" s="456"/>
      <c r="P158" s="456"/>
      <c r="Q158" s="456"/>
      <c r="R158" s="456"/>
      <c r="S158" s="456"/>
      <c r="T158" s="456"/>
      <c r="U158" s="456"/>
      <c r="V158" s="456"/>
      <c r="W158" s="456"/>
      <c r="X158" s="456"/>
      <c r="Y158" s="456"/>
      <c r="Z158" s="456"/>
    </row>
    <row r="159" ht="12.75" customHeight="1">
      <c r="A159" s="456"/>
      <c r="B159" s="456"/>
      <c r="C159" s="456"/>
      <c r="D159" s="456"/>
      <c r="E159" s="456"/>
      <c r="F159" s="456"/>
      <c r="G159" s="456"/>
      <c r="H159" s="456"/>
      <c r="I159" s="456"/>
      <c r="J159" s="456"/>
      <c r="K159" s="456"/>
      <c r="L159" s="456"/>
      <c r="M159" s="456"/>
      <c r="N159" s="456"/>
      <c r="O159" s="456"/>
      <c r="P159" s="456"/>
      <c r="Q159" s="456"/>
      <c r="R159" s="456"/>
      <c r="S159" s="456"/>
      <c r="T159" s="456"/>
      <c r="U159" s="456"/>
      <c r="V159" s="456"/>
      <c r="W159" s="456"/>
      <c r="X159" s="456"/>
      <c r="Y159" s="456"/>
      <c r="Z159" s="456"/>
    </row>
    <row r="160" ht="12.75" customHeight="1">
      <c r="A160" s="456"/>
      <c r="B160" s="456"/>
      <c r="C160" s="456"/>
      <c r="D160" s="456"/>
      <c r="E160" s="456"/>
      <c r="F160" s="456"/>
      <c r="G160" s="456"/>
      <c r="H160" s="456"/>
      <c r="I160" s="456"/>
      <c r="J160" s="456"/>
      <c r="K160" s="456"/>
      <c r="L160" s="456"/>
      <c r="M160" s="456"/>
      <c r="N160" s="456"/>
      <c r="O160" s="456"/>
      <c r="P160" s="456"/>
      <c r="Q160" s="456"/>
      <c r="R160" s="456"/>
      <c r="S160" s="456"/>
      <c r="T160" s="456"/>
      <c r="U160" s="456"/>
      <c r="V160" s="456"/>
      <c r="W160" s="456"/>
      <c r="X160" s="456"/>
      <c r="Y160" s="456"/>
      <c r="Z160" s="456"/>
    </row>
    <row r="161" ht="12.75" customHeight="1">
      <c r="A161" s="456"/>
      <c r="B161" s="456"/>
      <c r="C161" s="456"/>
      <c r="D161" s="456"/>
      <c r="E161" s="456"/>
      <c r="F161" s="456"/>
      <c r="G161" s="456"/>
      <c r="H161" s="456"/>
      <c r="I161" s="456"/>
      <c r="J161" s="456"/>
      <c r="K161" s="456"/>
      <c r="L161" s="456"/>
      <c r="M161" s="456"/>
      <c r="N161" s="456"/>
      <c r="O161" s="456"/>
      <c r="P161" s="456"/>
      <c r="Q161" s="456"/>
      <c r="R161" s="456"/>
      <c r="S161" s="456"/>
      <c r="T161" s="456"/>
      <c r="U161" s="456"/>
      <c r="V161" s="456"/>
      <c r="W161" s="456"/>
      <c r="X161" s="456"/>
      <c r="Y161" s="456"/>
      <c r="Z161" s="456"/>
    </row>
    <row r="162" ht="12.75" customHeight="1">
      <c r="A162" s="456"/>
      <c r="B162" s="456"/>
      <c r="C162" s="456"/>
      <c r="D162" s="456"/>
      <c r="E162" s="456"/>
      <c r="F162" s="456"/>
      <c r="G162" s="456"/>
      <c r="H162" s="456"/>
      <c r="I162" s="456"/>
      <c r="J162" s="456"/>
      <c r="K162" s="456"/>
      <c r="L162" s="456"/>
      <c r="M162" s="456"/>
      <c r="N162" s="456"/>
      <c r="O162" s="456"/>
      <c r="P162" s="456"/>
      <c r="Q162" s="456"/>
      <c r="R162" s="456"/>
      <c r="S162" s="456"/>
      <c r="T162" s="456"/>
      <c r="U162" s="456"/>
      <c r="V162" s="456"/>
      <c r="W162" s="456"/>
      <c r="X162" s="456"/>
      <c r="Y162" s="456"/>
      <c r="Z162" s="456"/>
    </row>
    <row r="163" ht="12.75" customHeight="1">
      <c r="A163" s="456"/>
      <c r="B163" s="456"/>
      <c r="C163" s="456"/>
      <c r="D163" s="456"/>
      <c r="E163" s="456"/>
      <c r="F163" s="456"/>
      <c r="G163" s="456"/>
      <c r="H163" s="456"/>
      <c r="I163" s="456"/>
      <c r="J163" s="456"/>
      <c r="K163" s="456"/>
      <c r="L163" s="456"/>
      <c r="M163" s="456"/>
      <c r="N163" s="456"/>
      <c r="O163" s="456"/>
      <c r="P163" s="456"/>
      <c r="Q163" s="456"/>
      <c r="R163" s="456"/>
      <c r="S163" s="456"/>
      <c r="T163" s="456"/>
      <c r="U163" s="456"/>
      <c r="V163" s="456"/>
      <c r="W163" s="456"/>
      <c r="X163" s="456"/>
      <c r="Y163" s="456"/>
      <c r="Z163" s="456"/>
    </row>
    <row r="164" ht="12.75" customHeight="1">
      <c r="A164" s="456"/>
      <c r="B164" s="456"/>
      <c r="C164" s="456"/>
      <c r="D164" s="456"/>
      <c r="E164" s="456"/>
      <c r="F164" s="456"/>
      <c r="G164" s="456"/>
      <c r="H164" s="456"/>
      <c r="I164" s="456"/>
      <c r="J164" s="456"/>
      <c r="K164" s="456"/>
      <c r="L164" s="456"/>
      <c r="M164" s="456"/>
      <c r="N164" s="456"/>
      <c r="O164" s="456"/>
      <c r="P164" s="456"/>
      <c r="Q164" s="456"/>
      <c r="R164" s="456"/>
      <c r="S164" s="456"/>
      <c r="T164" s="456"/>
      <c r="U164" s="456"/>
      <c r="V164" s="456"/>
      <c r="W164" s="456"/>
      <c r="X164" s="456"/>
      <c r="Y164" s="456"/>
      <c r="Z164" s="456"/>
    </row>
    <row r="165" ht="12.75" customHeight="1">
      <c r="A165" s="456"/>
      <c r="B165" s="456"/>
      <c r="C165" s="456"/>
      <c r="D165" s="456"/>
      <c r="E165" s="456"/>
      <c r="F165" s="456"/>
      <c r="G165" s="456"/>
      <c r="H165" s="456"/>
      <c r="I165" s="456"/>
      <c r="J165" s="456"/>
      <c r="K165" s="456"/>
      <c r="L165" s="456"/>
      <c r="M165" s="456"/>
      <c r="N165" s="456"/>
      <c r="O165" s="456"/>
      <c r="P165" s="456"/>
      <c r="Q165" s="456"/>
      <c r="R165" s="456"/>
      <c r="S165" s="456"/>
      <c r="T165" s="456"/>
      <c r="U165" s="456"/>
      <c r="V165" s="456"/>
      <c r="W165" s="456"/>
      <c r="X165" s="456"/>
      <c r="Y165" s="456"/>
      <c r="Z165" s="456"/>
    </row>
    <row r="166" ht="12.75" customHeight="1">
      <c r="A166" s="456"/>
      <c r="B166" s="456"/>
      <c r="C166" s="456"/>
      <c r="D166" s="456"/>
      <c r="E166" s="456"/>
      <c r="F166" s="456"/>
      <c r="G166" s="456"/>
      <c r="H166" s="456"/>
      <c r="I166" s="456"/>
      <c r="J166" s="456"/>
      <c r="K166" s="456"/>
      <c r="L166" s="456"/>
      <c r="M166" s="456"/>
      <c r="N166" s="456"/>
      <c r="O166" s="456"/>
      <c r="P166" s="456"/>
      <c r="Q166" s="456"/>
      <c r="R166" s="456"/>
      <c r="S166" s="456"/>
      <c r="T166" s="456"/>
      <c r="U166" s="456"/>
      <c r="V166" s="456"/>
      <c r="W166" s="456"/>
      <c r="X166" s="456"/>
      <c r="Y166" s="456"/>
      <c r="Z166" s="456"/>
    </row>
    <row r="167" ht="12.75" customHeight="1">
      <c r="A167" s="456"/>
      <c r="B167" s="456"/>
      <c r="C167" s="456"/>
      <c r="D167" s="456"/>
      <c r="E167" s="456"/>
      <c r="F167" s="456"/>
      <c r="G167" s="456"/>
      <c r="H167" s="456"/>
      <c r="I167" s="456"/>
      <c r="J167" s="456"/>
      <c r="K167" s="456"/>
      <c r="L167" s="456"/>
      <c r="M167" s="456"/>
      <c r="N167" s="456"/>
      <c r="O167" s="456"/>
      <c r="P167" s="456"/>
      <c r="Q167" s="456"/>
      <c r="R167" s="456"/>
      <c r="S167" s="456"/>
      <c r="T167" s="456"/>
      <c r="U167" s="456"/>
      <c r="V167" s="456"/>
      <c r="W167" s="456"/>
      <c r="X167" s="456"/>
      <c r="Y167" s="456"/>
      <c r="Z167" s="456"/>
    </row>
    <row r="168" ht="12.75" customHeight="1">
      <c r="A168" s="456"/>
      <c r="B168" s="456"/>
      <c r="C168" s="456"/>
      <c r="D168" s="456"/>
      <c r="E168" s="456"/>
      <c r="F168" s="456"/>
      <c r="G168" s="456"/>
      <c r="H168" s="456"/>
      <c r="I168" s="456"/>
      <c r="J168" s="456"/>
      <c r="K168" s="456"/>
      <c r="L168" s="456"/>
      <c r="M168" s="456"/>
      <c r="N168" s="456"/>
      <c r="O168" s="456"/>
      <c r="P168" s="456"/>
      <c r="Q168" s="456"/>
      <c r="R168" s="456"/>
      <c r="S168" s="456"/>
      <c r="T168" s="456"/>
      <c r="U168" s="456"/>
      <c r="V168" s="456"/>
      <c r="W168" s="456"/>
      <c r="X168" s="456"/>
      <c r="Y168" s="456"/>
      <c r="Z168" s="456"/>
    </row>
    <row r="169" ht="12.75" customHeight="1">
      <c r="A169" s="456"/>
      <c r="B169" s="456"/>
      <c r="C169" s="456"/>
      <c r="D169" s="456"/>
      <c r="E169" s="456"/>
      <c r="F169" s="456"/>
      <c r="G169" s="456"/>
      <c r="H169" s="456"/>
      <c r="I169" s="456"/>
      <c r="J169" s="456"/>
      <c r="K169" s="456"/>
      <c r="L169" s="456"/>
      <c r="M169" s="456"/>
      <c r="N169" s="456"/>
      <c r="O169" s="456"/>
      <c r="P169" s="456"/>
      <c r="Q169" s="456"/>
      <c r="R169" s="456"/>
      <c r="S169" s="456"/>
      <c r="T169" s="456"/>
      <c r="U169" s="456"/>
      <c r="V169" s="456"/>
      <c r="W169" s="456"/>
      <c r="X169" s="456"/>
      <c r="Y169" s="456"/>
      <c r="Z169" s="456"/>
    </row>
    <row r="170" ht="12.75" customHeight="1">
      <c r="A170" s="456"/>
      <c r="B170" s="456"/>
      <c r="C170" s="456"/>
      <c r="D170" s="456"/>
      <c r="E170" s="456"/>
      <c r="F170" s="456"/>
      <c r="G170" s="456"/>
      <c r="H170" s="456"/>
      <c r="I170" s="456"/>
      <c r="J170" s="456"/>
      <c r="K170" s="456"/>
      <c r="L170" s="456"/>
      <c r="M170" s="456"/>
      <c r="N170" s="456"/>
      <c r="O170" s="456"/>
      <c r="P170" s="456"/>
      <c r="Q170" s="456"/>
      <c r="R170" s="456"/>
      <c r="S170" s="456"/>
      <c r="T170" s="456"/>
      <c r="U170" s="456"/>
      <c r="V170" s="456"/>
      <c r="W170" s="456"/>
      <c r="X170" s="456"/>
      <c r="Y170" s="456"/>
      <c r="Z170" s="456"/>
    </row>
    <row r="171" ht="12.75" customHeight="1">
      <c r="A171" s="456"/>
      <c r="B171" s="456"/>
      <c r="C171" s="456"/>
      <c r="D171" s="456"/>
      <c r="E171" s="456"/>
      <c r="F171" s="456"/>
      <c r="G171" s="456"/>
      <c r="H171" s="456"/>
      <c r="I171" s="456"/>
      <c r="J171" s="456"/>
      <c r="K171" s="456"/>
      <c r="L171" s="456"/>
      <c r="M171" s="456"/>
      <c r="N171" s="456"/>
      <c r="O171" s="456"/>
      <c r="P171" s="456"/>
      <c r="Q171" s="456"/>
      <c r="R171" s="456"/>
      <c r="S171" s="456"/>
      <c r="T171" s="456"/>
      <c r="U171" s="456"/>
      <c r="V171" s="456"/>
      <c r="W171" s="456"/>
      <c r="X171" s="456"/>
      <c r="Y171" s="456"/>
      <c r="Z171" s="456"/>
    </row>
    <row r="172" ht="12.75" customHeight="1">
      <c r="A172" s="456"/>
      <c r="B172" s="456"/>
      <c r="C172" s="456"/>
      <c r="D172" s="456"/>
      <c r="E172" s="456"/>
      <c r="F172" s="456"/>
      <c r="G172" s="456"/>
      <c r="H172" s="456"/>
      <c r="I172" s="456"/>
      <c r="J172" s="456"/>
      <c r="K172" s="456"/>
      <c r="L172" s="456"/>
      <c r="M172" s="456"/>
      <c r="N172" s="456"/>
      <c r="O172" s="456"/>
      <c r="P172" s="456"/>
      <c r="Q172" s="456"/>
      <c r="R172" s="456"/>
      <c r="S172" s="456"/>
      <c r="T172" s="456"/>
      <c r="U172" s="456"/>
      <c r="V172" s="456"/>
      <c r="W172" s="456"/>
      <c r="X172" s="456"/>
      <c r="Y172" s="456"/>
      <c r="Z172" s="456"/>
    </row>
    <row r="173" ht="12.75" customHeight="1">
      <c r="A173" s="456"/>
      <c r="B173" s="456"/>
      <c r="C173" s="456"/>
      <c r="D173" s="456"/>
      <c r="E173" s="456"/>
      <c r="F173" s="456"/>
      <c r="G173" s="456"/>
      <c r="H173" s="456"/>
      <c r="I173" s="456"/>
      <c r="J173" s="456"/>
      <c r="K173" s="456"/>
      <c r="L173" s="456"/>
      <c r="M173" s="456"/>
      <c r="N173" s="456"/>
      <c r="O173" s="456"/>
      <c r="P173" s="456"/>
      <c r="Q173" s="456"/>
      <c r="R173" s="456"/>
      <c r="S173" s="456"/>
      <c r="T173" s="456"/>
      <c r="U173" s="456"/>
      <c r="V173" s="456"/>
      <c r="W173" s="456"/>
      <c r="X173" s="456"/>
      <c r="Y173" s="456"/>
      <c r="Z173" s="456"/>
    </row>
    <row r="174" ht="12.75" customHeight="1">
      <c r="A174" s="456"/>
      <c r="B174" s="456"/>
      <c r="C174" s="456"/>
      <c r="D174" s="456"/>
      <c r="E174" s="456"/>
      <c r="F174" s="456"/>
      <c r="G174" s="456"/>
      <c r="H174" s="456"/>
      <c r="I174" s="456"/>
      <c r="J174" s="456"/>
      <c r="K174" s="456"/>
      <c r="L174" s="456"/>
      <c r="M174" s="456"/>
      <c r="N174" s="456"/>
      <c r="O174" s="456"/>
      <c r="P174" s="456"/>
      <c r="Q174" s="456"/>
      <c r="R174" s="456"/>
      <c r="S174" s="456"/>
      <c r="T174" s="456"/>
      <c r="U174" s="456"/>
      <c r="V174" s="456"/>
      <c r="W174" s="456"/>
      <c r="X174" s="456"/>
      <c r="Y174" s="456"/>
      <c r="Z174" s="456"/>
    </row>
    <row r="175" ht="12.75" customHeight="1">
      <c r="A175" s="456"/>
      <c r="B175" s="456"/>
      <c r="C175" s="456"/>
      <c r="D175" s="456"/>
      <c r="E175" s="456"/>
      <c r="F175" s="456"/>
      <c r="G175" s="456"/>
      <c r="H175" s="456"/>
      <c r="I175" s="456"/>
      <c r="J175" s="456"/>
      <c r="K175" s="456"/>
      <c r="L175" s="456"/>
      <c r="M175" s="456"/>
      <c r="N175" s="456"/>
      <c r="O175" s="456"/>
      <c r="P175" s="456"/>
      <c r="Q175" s="456"/>
      <c r="R175" s="456"/>
      <c r="S175" s="456"/>
      <c r="T175" s="456"/>
      <c r="U175" s="456"/>
      <c r="V175" s="456"/>
      <c r="W175" s="456"/>
      <c r="X175" s="456"/>
      <c r="Y175" s="456"/>
      <c r="Z175" s="456"/>
    </row>
    <row r="176" ht="12.75" customHeight="1">
      <c r="A176" s="456"/>
      <c r="B176" s="456"/>
      <c r="C176" s="456"/>
      <c r="D176" s="456"/>
      <c r="E176" s="456"/>
      <c r="F176" s="456"/>
      <c r="G176" s="456"/>
      <c r="H176" s="456"/>
      <c r="I176" s="456"/>
      <c r="J176" s="456"/>
      <c r="K176" s="456"/>
      <c r="L176" s="456"/>
      <c r="M176" s="456"/>
      <c r="N176" s="456"/>
      <c r="O176" s="456"/>
      <c r="P176" s="456"/>
      <c r="Q176" s="456"/>
      <c r="R176" s="456"/>
      <c r="S176" s="456"/>
      <c r="T176" s="456"/>
      <c r="U176" s="456"/>
      <c r="V176" s="456"/>
      <c r="W176" s="456"/>
      <c r="X176" s="456"/>
      <c r="Y176" s="456"/>
      <c r="Z176" s="456"/>
    </row>
    <row r="177" ht="12.75" customHeight="1">
      <c r="A177" s="456"/>
      <c r="B177" s="456"/>
      <c r="C177" s="456"/>
      <c r="D177" s="456"/>
      <c r="E177" s="456"/>
      <c r="F177" s="456"/>
      <c r="G177" s="456"/>
      <c r="H177" s="456"/>
      <c r="I177" s="456"/>
      <c r="J177" s="456"/>
      <c r="K177" s="456"/>
      <c r="L177" s="456"/>
      <c r="M177" s="456"/>
      <c r="N177" s="456"/>
      <c r="O177" s="456"/>
      <c r="P177" s="456"/>
      <c r="Q177" s="456"/>
      <c r="R177" s="456"/>
      <c r="S177" s="456"/>
      <c r="T177" s="456"/>
      <c r="U177" s="456"/>
      <c r="V177" s="456"/>
      <c r="W177" s="456"/>
      <c r="X177" s="456"/>
      <c r="Y177" s="456"/>
      <c r="Z177" s="456"/>
    </row>
    <row r="178" ht="12.75" customHeight="1">
      <c r="A178" s="456"/>
      <c r="B178" s="456"/>
      <c r="C178" s="456"/>
      <c r="D178" s="456"/>
      <c r="E178" s="456"/>
      <c r="F178" s="456"/>
      <c r="G178" s="456"/>
      <c r="H178" s="456"/>
      <c r="I178" s="456"/>
      <c r="J178" s="456"/>
      <c r="K178" s="456"/>
      <c r="L178" s="456"/>
      <c r="M178" s="456"/>
      <c r="N178" s="456"/>
      <c r="O178" s="456"/>
      <c r="P178" s="456"/>
      <c r="Q178" s="456"/>
      <c r="R178" s="456"/>
      <c r="S178" s="456"/>
      <c r="T178" s="456"/>
      <c r="U178" s="456"/>
      <c r="V178" s="456"/>
      <c r="W178" s="456"/>
      <c r="X178" s="456"/>
      <c r="Y178" s="456"/>
      <c r="Z178" s="456"/>
    </row>
    <row r="179" ht="12.75" customHeight="1">
      <c r="A179" s="456"/>
      <c r="B179" s="456"/>
      <c r="C179" s="456"/>
      <c r="D179" s="456"/>
      <c r="E179" s="456"/>
      <c r="F179" s="456"/>
      <c r="G179" s="456"/>
      <c r="H179" s="456"/>
      <c r="I179" s="456"/>
      <c r="J179" s="456"/>
      <c r="K179" s="456"/>
      <c r="L179" s="456"/>
      <c r="M179" s="456"/>
      <c r="N179" s="456"/>
      <c r="O179" s="456"/>
      <c r="P179" s="456"/>
      <c r="Q179" s="456"/>
      <c r="R179" s="456"/>
      <c r="S179" s="456"/>
      <c r="T179" s="456"/>
      <c r="U179" s="456"/>
      <c r="V179" s="456"/>
      <c r="W179" s="456"/>
      <c r="X179" s="456"/>
      <c r="Y179" s="456"/>
      <c r="Z179" s="456"/>
    </row>
    <row r="180" ht="12.75" customHeight="1">
      <c r="A180" s="456"/>
      <c r="B180" s="456"/>
      <c r="C180" s="456"/>
      <c r="D180" s="456"/>
      <c r="E180" s="456"/>
      <c r="F180" s="456"/>
      <c r="G180" s="456"/>
      <c r="H180" s="456"/>
      <c r="I180" s="456"/>
      <c r="J180" s="456"/>
      <c r="K180" s="456"/>
      <c r="L180" s="456"/>
      <c r="M180" s="456"/>
      <c r="N180" s="456"/>
      <c r="O180" s="456"/>
      <c r="P180" s="456"/>
      <c r="Q180" s="456"/>
      <c r="R180" s="456"/>
      <c r="S180" s="456"/>
      <c r="T180" s="456"/>
      <c r="U180" s="456"/>
      <c r="V180" s="456"/>
      <c r="W180" s="456"/>
      <c r="X180" s="456"/>
      <c r="Y180" s="456"/>
      <c r="Z180" s="456"/>
    </row>
    <row r="181" ht="12.75" customHeight="1">
      <c r="A181" s="456"/>
      <c r="B181" s="456"/>
      <c r="C181" s="456"/>
      <c r="D181" s="456"/>
      <c r="E181" s="456"/>
      <c r="F181" s="456"/>
      <c r="G181" s="456"/>
      <c r="H181" s="456"/>
      <c r="I181" s="456"/>
      <c r="J181" s="456"/>
      <c r="K181" s="456"/>
      <c r="L181" s="456"/>
      <c r="M181" s="456"/>
      <c r="N181" s="456"/>
      <c r="O181" s="456"/>
      <c r="P181" s="456"/>
      <c r="Q181" s="456"/>
      <c r="R181" s="456"/>
      <c r="S181" s="456"/>
      <c r="T181" s="456"/>
      <c r="U181" s="456"/>
      <c r="V181" s="456"/>
      <c r="W181" s="456"/>
      <c r="X181" s="456"/>
      <c r="Y181" s="456"/>
      <c r="Z181" s="456"/>
    </row>
    <row r="182" ht="12.75" customHeight="1">
      <c r="A182" s="456"/>
      <c r="B182" s="456"/>
      <c r="C182" s="456"/>
      <c r="D182" s="456"/>
      <c r="E182" s="456"/>
      <c r="F182" s="456"/>
      <c r="G182" s="456"/>
      <c r="H182" s="456"/>
      <c r="I182" s="456"/>
      <c r="J182" s="456"/>
      <c r="K182" s="456"/>
      <c r="L182" s="456"/>
      <c r="M182" s="456"/>
      <c r="N182" s="456"/>
      <c r="O182" s="456"/>
      <c r="P182" s="456"/>
      <c r="Q182" s="456"/>
      <c r="R182" s="456"/>
      <c r="S182" s="456"/>
      <c r="T182" s="456"/>
      <c r="U182" s="456"/>
      <c r="V182" s="456"/>
      <c r="W182" s="456"/>
      <c r="X182" s="456"/>
      <c r="Y182" s="456"/>
      <c r="Z182" s="456"/>
    </row>
    <row r="183" ht="12.75" customHeight="1">
      <c r="A183" s="456"/>
      <c r="B183" s="456"/>
      <c r="C183" s="456"/>
      <c r="D183" s="456"/>
      <c r="E183" s="456"/>
      <c r="F183" s="456"/>
      <c r="G183" s="456"/>
      <c r="H183" s="456"/>
      <c r="I183" s="456"/>
      <c r="J183" s="456"/>
      <c r="K183" s="456"/>
      <c r="L183" s="456"/>
      <c r="M183" s="456"/>
      <c r="N183" s="456"/>
      <c r="O183" s="456"/>
      <c r="P183" s="456"/>
      <c r="Q183" s="456"/>
      <c r="R183" s="456"/>
      <c r="S183" s="456"/>
      <c r="T183" s="456"/>
      <c r="U183" s="456"/>
      <c r="V183" s="456"/>
      <c r="W183" s="456"/>
      <c r="X183" s="456"/>
      <c r="Y183" s="456"/>
      <c r="Z183" s="456"/>
    </row>
    <row r="184" ht="12.75" customHeight="1">
      <c r="A184" s="456"/>
      <c r="B184" s="456"/>
      <c r="C184" s="456"/>
      <c r="D184" s="456"/>
      <c r="E184" s="456"/>
      <c r="F184" s="456"/>
      <c r="G184" s="456"/>
      <c r="H184" s="456"/>
      <c r="I184" s="456"/>
      <c r="J184" s="456"/>
      <c r="K184" s="456"/>
      <c r="L184" s="456"/>
      <c r="M184" s="456"/>
      <c r="N184" s="456"/>
      <c r="O184" s="456"/>
      <c r="P184" s="456"/>
      <c r="Q184" s="456"/>
      <c r="R184" s="456"/>
      <c r="S184" s="456"/>
      <c r="T184" s="456"/>
      <c r="U184" s="456"/>
      <c r="V184" s="456"/>
      <c r="W184" s="456"/>
      <c r="X184" s="456"/>
      <c r="Y184" s="456"/>
      <c r="Z184" s="456"/>
    </row>
    <row r="185" ht="12.75" customHeight="1">
      <c r="A185" s="456"/>
      <c r="B185" s="456"/>
      <c r="C185" s="456"/>
      <c r="D185" s="456"/>
      <c r="E185" s="456"/>
      <c r="F185" s="456"/>
      <c r="G185" s="456"/>
      <c r="H185" s="456"/>
      <c r="I185" s="456"/>
      <c r="J185" s="456"/>
      <c r="K185" s="456"/>
      <c r="L185" s="456"/>
      <c r="M185" s="456"/>
      <c r="N185" s="456"/>
      <c r="O185" s="456"/>
      <c r="P185" s="456"/>
      <c r="Q185" s="456"/>
      <c r="R185" s="456"/>
      <c r="S185" s="456"/>
      <c r="T185" s="456"/>
      <c r="U185" s="456"/>
      <c r="V185" s="456"/>
      <c r="W185" s="456"/>
      <c r="X185" s="456"/>
      <c r="Y185" s="456"/>
      <c r="Z185" s="456"/>
    </row>
    <row r="186" ht="12.75" customHeight="1">
      <c r="A186" s="456"/>
      <c r="B186" s="456"/>
      <c r="C186" s="456"/>
      <c r="D186" s="456"/>
      <c r="E186" s="456"/>
      <c r="F186" s="456"/>
      <c r="G186" s="456"/>
      <c r="H186" s="456"/>
      <c r="I186" s="456"/>
      <c r="J186" s="456"/>
      <c r="K186" s="456"/>
      <c r="L186" s="456"/>
      <c r="M186" s="456"/>
      <c r="N186" s="456"/>
      <c r="O186" s="456"/>
      <c r="P186" s="456"/>
      <c r="Q186" s="456"/>
      <c r="R186" s="456"/>
      <c r="S186" s="456"/>
      <c r="T186" s="456"/>
      <c r="U186" s="456"/>
      <c r="V186" s="456"/>
      <c r="W186" s="456"/>
      <c r="X186" s="456"/>
      <c r="Y186" s="456"/>
      <c r="Z186" s="456"/>
    </row>
    <row r="187" ht="12.75" customHeight="1">
      <c r="A187" s="456"/>
      <c r="B187" s="456"/>
      <c r="C187" s="456"/>
      <c r="D187" s="456"/>
      <c r="E187" s="456"/>
      <c r="F187" s="456"/>
      <c r="G187" s="456"/>
      <c r="H187" s="456"/>
      <c r="I187" s="456"/>
      <c r="J187" s="456"/>
      <c r="K187" s="456"/>
      <c r="L187" s="456"/>
      <c r="M187" s="456"/>
      <c r="N187" s="456"/>
      <c r="O187" s="456"/>
      <c r="P187" s="456"/>
      <c r="Q187" s="456"/>
      <c r="R187" s="456"/>
      <c r="S187" s="456"/>
      <c r="T187" s="456"/>
      <c r="U187" s="456"/>
      <c r="V187" s="456"/>
      <c r="W187" s="456"/>
      <c r="X187" s="456"/>
      <c r="Y187" s="456"/>
      <c r="Z187" s="456"/>
    </row>
    <row r="188" ht="12.75" customHeight="1">
      <c r="A188" s="456"/>
      <c r="B188" s="456"/>
      <c r="C188" s="456"/>
      <c r="D188" s="456"/>
      <c r="E188" s="456"/>
      <c r="F188" s="456"/>
      <c r="G188" s="456"/>
      <c r="H188" s="456"/>
      <c r="I188" s="456"/>
      <c r="J188" s="456"/>
      <c r="K188" s="456"/>
      <c r="L188" s="456"/>
      <c r="M188" s="456"/>
      <c r="N188" s="456"/>
      <c r="O188" s="456"/>
      <c r="P188" s="456"/>
      <c r="Q188" s="456"/>
      <c r="R188" s="456"/>
      <c r="S188" s="456"/>
      <c r="T188" s="456"/>
      <c r="U188" s="456"/>
      <c r="V188" s="456"/>
      <c r="W188" s="456"/>
      <c r="X188" s="456"/>
      <c r="Y188" s="456"/>
      <c r="Z188" s="456"/>
    </row>
    <row r="189" ht="12.75" customHeight="1">
      <c r="A189" s="456"/>
      <c r="B189" s="456"/>
      <c r="C189" s="456"/>
      <c r="D189" s="456"/>
      <c r="E189" s="456"/>
      <c r="F189" s="456"/>
      <c r="G189" s="456"/>
      <c r="H189" s="456"/>
      <c r="I189" s="456"/>
      <c r="J189" s="456"/>
      <c r="K189" s="456"/>
      <c r="L189" s="456"/>
      <c r="M189" s="456"/>
      <c r="N189" s="456"/>
      <c r="O189" s="456"/>
      <c r="P189" s="456"/>
      <c r="Q189" s="456"/>
      <c r="R189" s="456"/>
      <c r="S189" s="456"/>
      <c r="T189" s="456"/>
      <c r="U189" s="456"/>
      <c r="V189" s="456"/>
      <c r="W189" s="456"/>
      <c r="X189" s="456"/>
      <c r="Y189" s="456"/>
      <c r="Z189" s="456"/>
    </row>
    <row r="190" ht="12.75" customHeight="1">
      <c r="A190" s="456"/>
      <c r="B190" s="456"/>
      <c r="C190" s="456"/>
      <c r="D190" s="456"/>
      <c r="E190" s="456"/>
      <c r="F190" s="456"/>
      <c r="G190" s="456"/>
      <c r="H190" s="456"/>
      <c r="I190" s="456"/>
      <c r="J190" s="456"/>
      <c r="K190" s="456"/>
      <c r="L190" s="456"/>
      <c r="M190" s="456"/>
      <c r="N190" s="456"/>
      <c r="O190" s="456"/>
      <c r="P190" s="456"/>
      <c r="Q190" s="456"/>
      <c r="R190" s="456"/>
      <c r="S190" s="456"/>
      <c r="T190" s="456"/>
      <c r="U190" s="456"/>
      <c r="V190" s="456"/>
      <c r="W190" s="456"/>
      <c r="X190" s="456"/>
      <c r="Y190" s="456"/>
      <c r="Z190" s="456"/>
    </row>
    <row r="191" ht="12.75" customHeight="1">
      <c r="A191" s="456"/>
      <c r="B191" s="456"/>
      <c r="C191" s="456"/>
      <c r="D191" s="456"/>
      <c r="E191" s="456"/>
      <c r="F191" s="456"/>
      <c r="G191" s="456"/>
      <c r="H191" s="456"/>
      <c r="I191" s="456"/>
      <c r="J191" s="456"/>
      <c r="K191" s="456"/>
      <c r="L191" s="456"/>
      <c r="M191" s="456"/>
      <c r="N191" s="456"/>
      <c r="O191" s="456"/>
      <c r="P191" s="456"/>
      <c r="Q191" s="456"/>
      <c r="R191" s="456"/>
      <c r="S191" s="456"/>
      <c r="T191" s="456"/>
      <c r="U191" s="456"/>
      <c r="V191" s="456"/>
      <c r="W191" s="456"/>
      <c r="X191" s="456"/>
      <c r="Y191" s="456"/>
      <c r="Z191" s="456"/>
    </row>
    <row r="192" ht="12.75" customHeight="1">
      <c r="A192" s="456"/>
      <c r="B192" s="456"/>
      <c r="C192" s="456"/>
      <c r="D192" s="456"/>
      <c r="E192" s="456"/>
      <c r="F192" s="456"/>
      <c r="G192" s="456"/>
      <c r="H192" s="456"/>
      <c r="I192" s="456"/>
      <c r="J192" s="456"/>
      <c r="K192" s="456"/>
      <c r="L192" s="456"/>
      <c r="M192" s="456"/>
      <c r="N192" s="456"/>
      <c r="O192" s="456"/>
      <c r="P192" s="456"/>
      <c r="Q192" s="456"/>
      <c r="R192" s="456"/>
      <c r="S192" s="456"/>
      <c r="T192" s="456"/>
      <c r="U192" s="456"/>
      <c r="V192" s="456"/>
      <c r="W192" s="456"/>
      <c r="X192" s="456"/>
      <c r="Y192" s="456"/>
      <c r="Z192" s="456"/>
    </row>
    <row r="193" ht="12.75" customHeight="1">
      <c r="A193" s="456"/>
      <c r="B193" s="456"/>
      <c r="C193" s="456"/>
      <c r="D193" s="456"/>
      <c r="E193" s="456"/>
      <c r="F193" s="456"/>
      <c r="G193" s="456"/>
      <c r="H193" s="456"/>
      <c r="I193" s="456"/>
      <c r="J193" s="456"/>
      <c r="K193" s="456"/>
      <c r="L193" s="456"/>
      <c r="M193" s="456"/>
      <c r="N193" s="456"/>
      <c r="O193" s="456"/>
      <c r="P193" s="456"/>
      <c r="Q193" s="456"/>
      <c r="R193" s="456"/>
      <c r="S193" s="456"/>
      <c r="T193" s="456"/>
      <c r="U193" s="456"/>
      <c r="V193" s="456"/>
      <c r="W193" s="456"/>
      <c r="X193" s="456"/>
      <c r="Y193" s="456"/>
      <c r="Z193" s="456"/>
    </row>
    <row r="194" ht="12.75" customHeight="1">
      <c r="A194" s="456"/>
      <c r="B194" s="456"/>
      <c r="C194" s="456"/>
      <c r="D194" s="456"/>
      <c r="E194" s="456"/>
      <c r="F194" s="456"/>
      <c r="G194" s="456"/>
      <c r="H194" s="456"/>
      <c r="I194" s="456"/>
      <c r="J194" s="456"/>
      <c r="K194" s="456"/>
      <c r="L194" s="456"/>
      <c r="M194" s="456"/>
      <c r="N194" s="456"/>
      <c r="O194" s="456"/>
      <c r="P194" s="456"/>
      <c r="Q194" s="456"/>
      <c r="R194" s="456"/>
      <c r="S194" s="456"/>
      <c r="T194" s="456"/>
      <c r="U194" s="456"/>
      <c r="V194" s="456"/>
      <c r="W194" s="456"/>
      <c r="X194" s="456"/>
      <c r="Y194" s="456"/>
      <c r="Z194" s="456"/>
    </row>
    <row r="195" ht="12.75" customHeight="1">
      <c r="A195" s="456"/>
      <c r="B195" s="456"/>
      <c r="C195" s="456"/>
      <c r="D195" s="456"/>
      <c r="E195" s="456"/>
      <c r="F195" s="456"/>
      <c r="G195" s="456"/>
      <c r="H195" s="456"/>
      <c r="I195" s="456"/>
      <c r="J195" s="456"/>
      <c r="K195" s="456"/>
      <c r="L195" s="456"/>
      <c r="M195" s="456"/>
      <c r="N195" s="456"/>
      <c r="O195" s="456"/>
      <c r="P195" s="456"/>
      <c r="Q195" s="456"/>
      <c r="R195" s="456"/>
      <c r="S195" s="456"/>
      <c r="T195" s="456"/>
      <c r="U195" s="456"/>
      <c r="V195" s="456"/>
      <c r="W195" s="456"/>
      <c r="X195" s="456"/>
      <c r="Y195" s="456"/>
      <c r="Z195" s="456"/>
    </row>
    <row r="196" ht="12.75" customHeight="1">
      <c r="A196" s="456"/>
      <c r="B196" s="456"/>
      <c r="C196" s="456"/>
      <c r="D196" s="456"/>
      <c r="E196" s="456"/>
      <c r="F196" s="456"/>
      <c r="G196" s="456"/>
      <c r="H196" s="456"/>
      <c r="I196" s="456"/>
      <c r="J196" s="456"/>
      <c r="K196" s="456"/>
      <c r="L196" s="456"/>
      <c r="M196" s="456"/>
      <c r="N196" s="456"/>
      <c r="O196" s="456"/>
      <c r="P196" s="456"/>
      <c r="Q196" s="456"/>
      <c r="R196" s="456"/>
      <c r="S196" s="456"/>
      <c r="T196" s="456"/>
      <c r="U196" s="456"/>
      <c r="V196" s="456"/>
      <c r="W196" s="456"/>
      <c r="X196" s="456"/>
      <c r="Y196" s="456"/>
      <c r="Z196" s="456"/>
    </row>
    <row r="197" ht="12.75" customHeight="1">
      <c r="A197" s="456"/>
      <c r="B197" s="456"/>
      <c r="C197" s="456"/>
      <c r="D197" s="456"/>
      <c r="E197" s="456"/>
      <c r="F197" s="456"/>
      <c r="G197" s="456"/>
      <c r="H197" s="456"/>
      <c r="I197" s="456"/>
      <c r="J197" s="456"/>
      <c r="K197" s="456"/>
      <c r="L197" s="456"/>
      <c r="M197" s="456"/>
      <c r="N197" s="456"/>
      <c r="O197" s="456"/>
      <c r="P197" s="456"/>
      <c r="Q197" s="456"/>
      <c r="R197" s="456"/>
      <c r="S197" s="456"/>
      <c r="T197" s="456"/>
      <c r="U197" s="456"/>
      <c r="V197" s="456"/>
      <c r="W197" s="456"/>
      <c r="X197" s="456"/>
      <c r="Y197" s="456"/>
      <c r="Z197" s="456"/>
    </row>
    <row r="198" ht="12.75" customHeight="1">
      <c r="A198" s="456"/>
      <c r="B198" s="456"/>
      <c r="C198" s="456"/>
      <c r="D198" s="456"/>
      <c r="E198" s="456"/>
      <c r="F198" s="456"/>
      <c r="G198" s="456"/>
      <c r="H198" s="456"/>
      <c r="I198" s="456"/>
      <c r="J198" s="456"/>
      <c r="K198" s="456"/>
      <c r="L198" s="456"/>
      <c r="M198" s="456"/>
      <c r="N198" s="456"/>
      <c r="O198" s="456"/>
      <c r="P198" s="456"/>
      <c r="Q198" s="456"/>
      <c r="R198" s="456"/>
      <c r="S198" s="456"/>
      <c r="T198" s="456"/>
      <c r="U198" s="456"/>
      <c r="V198" s="456"/>
      <c r="W198" s="456"/>
      <c r="X198" s="456"/>
      <c r="Y198" s="456"/>
      <c r="Z198" s="456"/>
    </row>
    <row r="199" ht="12.75" customHeight="1">
      <c r="A199" s="456"/>
      <c r="B199" s="456"/>
      <c r="C199" s="456"/>
      <c r="D199" s="456"/>
      <c r="E199" s="456"/>
      <c r="F199" s="456"/>
      <c r="G199" s="456"/>
      <c r="H199" s="456"/>
      <c r="I199" s="456"/>
      <c r="J199" s="456"/>
      <c r="K199" s="456"/>
      <c r="L199" s="456"/>
      <c r="M199" s="456"/>
      <c r="N199" s="456"/>
      <c r="O199" s="456"/>
      <c r="P199" s="456"/>
      <c r="Q199" s="456"/>
      <c r="R199" s="456"/>
      <c r="S199" s="456"/>
      <c r="T199" s="456"/>
      <c r="U199" s="456"/>
      <c r="V199" s="456"/>
      <c r="W199" s="456"/>
      <c r="X199" s="456"/>
      <c r="Y199" s="456"/>
      <c r="Z199" s="456"/>
    </row>
    <row r="200" ht="12.75" customHeight="1">
      <c r="A200" s="456"/>
      <c r="B200" s="456"/>
      <c r="C200" s="456"/>
      <c r="D200" s="456"/>
      <c r="E200" s="456"/>
      <c r="F200" s="456"/>
      <c r="G200" s="456"/>
      <c r="H200" s="456"/>
      <c r="I200" s="456"/>
      <c r="J200" s="456"/>
      <c r="K200" s="456"/>
      <c r="L200" s="456"/>
      <c r="M200" s="456"/>
      <c r="N200" s="456"/>
      <c r="O200" s="456"/>
      <c r="P200" s="456"/>
      <c r="Q200" s="456"/>
      <c r="R200" s="456"/>
      <c r="S200" s="456"/>
      <c r="T200" s="456"/>
      <c r="U200" s="456"/>
      <c r="V200" s="456"/>
      <c r="W200" s="456"/>
      <c r="X200" s="456"/>
      <c r="Y200" s="456"/>
      <c r="Z200" s="456"/>
    </row>
    <row r="201" ht="12.75" customHeight="1">
      <c r="A201" s="456"/>
      <c r="B201" s="456"/>
      <c r="C201" s="456"/>
      <c r="D201" s="456"/>
      <c r="E201" s="456"/>
      <c r="F201" s="456"/>
      <c r="G201" s="456"/>
      <c r="H201" s="456"/>
      <c r="I201" s="456"/>
      <c r="J201" s="456"/>
      <c r="K201" s="456"/>
      <c r="L201" s="456"/>
      <c r="M201" s="456"/>
      <c r="N201" s="456"/>
      <c r="O201" s="456"/>
      <c r="P201" s="456"/>
      <c r="Q201" s="456"/>
      <c r="R201" s="456"/>
      <c r="S201" s="456"/>
      <c r="T201" s="456"/>
      <c r="U201" s="456"/>
      <c r="V201" s="456"/>
      <c r="W201" s="456"/>
      <c r="X201" s="456"/>
      <c r="Y201" s="456"/>
      <c r="Z201" s="456"/>
    </row>
    <row r="202" ht="12.75" customHeight="1">
      <c r="A202" s="456"/>
      <c r="B202" s="456"/>
      <c r="C202" s="456"/>
      <c r="D202" s="456"/>
      <c r="E202" s="456"/>
      <c r="F202" s="456"/>
      <c r="G202" s="456"/>
      <c r="H202" s="456"/>
      <c r="I202" s="456"/>
      <c r="J202" s="456"/>
      <c r="K202" s="456"/>
      <c r="L202" s="456"/>
      <c r="M202" s="456"/>
      <c r="N202" s="456"/>
      <c r="O202" s="456"/>
      <c r="P202" s="456"/>
      <c r="Q202" s="456"/>
      <c r="R202" s="456"/>
      <c r="S202" s="456"/>
      <c r="T202" s="456"/>
      <c r="U202" s="456"/>
      <c r="V202" s="456"/>
      <c r="W202" s="456"/>
      <c r="X202" s="456"/>
      <c r="Y202" s="456"/>
      <c r="Z202" s="456"/>
    </row>
    <row r="203" ht="12.75" customHeight="1">
      <c r="A203" s="456"/>
      <c r="B203" s="456"/>
      <c r="C203" s="456"/>
      <c r="D203" s="456"/>
      <c r="E203" s="456"/>
      <c r="F203" s="456"/>
      <c r="G203" s="456"/>
      <c r="H203" s="456"/>
      <c r="I203" s="456"/>
      <c r="J203" s="456"/>
      <c r="K203" s="456"/>
      <c r="L203" s="456"/>
      <c r="M203" s="456"/>
      <c r="N203" s="456"/>
      <c r="O203" s="456"/>
      <c r="P203" s="456"/>
      <c r="Q203" s="456"/>
      <c r="R203" s="456"/>
      <c r="S203" s="456"/>
      <c r="T203" s="456"/>
      <c r="U203" s="456"/>
      <c r="V203" s="456"/>
      <c r="W203" s="456"/>
      <c r="X203" s="456"/>
      <c r="Y203" s="456"/>
      <c r="Z203" s="456"/>
    </row>
    <row r="204" ht="12.75" customHeight="1">
      <c r="A204" s="456"/>
      <c r="B204" s="456"/>
      <c r="C204" s="456"/>
      <c r="D204" s="456"/>
      <c r="E204" s="456"/>
      <c r="F204" s="456"/>
      <c r="G204" s="456"/>
      <c r="H204" s="456"/>
      <c r="I204" s="456"/>
      <c r="J204" s="456"/>
      <c r="K204" s="456"/>
      <c r="L204" s="456"/>
      <c r="M204" s="456"/>
      <c r="N204" s="456"/>
      <c r="O204" s="456"/>
      <c r="P204" s="456"/>
      <c r="Q204" s="456"/>
      <c r="R204" s="456"/>
      <c r="S204" s="456"/>
      <c r="T204" s="456"/>
      <c r="U204" s="456"/>
      <c r="V204" s="456"/>
      <c r="W204" s="456"/>
      <c r="X204" s="456"/>
      <c r="Y204" s="456"/>
      <c r="Z204" s="456"/>
    </row>
    <row r="205" ht="12.75" customHeight="1">
      <c r="A205" s="456"/>
      <c r="B205" s="456"/>
      <c r="C205" s="456"/>
      <c r="D205" s="456"/>
      <c r="E205" s="456"/>
      <c r="F205" s="456"/>
      <c r="G205" s="456"/>
      <c r="H205" s="456"/>
      <c r="I205" s="456"/>
      <c r="J205" s="456"/>
      <c r="K205" s="456"/>
      <c r="L205" s="456"/>
      <c r="M205" s="456"/>
      <c r="N205" s="456"/>
      <c r="O205" s="456"/>
      <c r="P205" s="456"/>
      <c r="Q205" s="456"/>
      <c r="R205" s="456"/>
      <c r="S205" s="456"/>
      <c r="T205" s="456"/>
      <c r="U205" s="456"/>
      <c r="V205" s="456"/>
      <c r="W205" s="456"/>
      <c r="X205" s="456"/>
      <c r="Y205" s="456"/>
      <c r="Z205" s="456"/>
    </row>
    <row r="206" ht="12.75" customHeight="1">
      <c r="A206" s="456"/>
      <c r="B206" s="456"/>
      <c r="C206" s="456"/>
      <c r="D206" s="456"/>
      <c r="E206" s="456"/>
      <c r="F206" s="456"/>
      <c r="G206" s="456"/>
      <c r="H206" s="456"/>
      <c r="I206" s="456"/>
      <c r="J206" s="456"/>
      <c r="K206" s="456"/>
      <c r="L206" s="456"/>
      <c r="M206" s="456"/>
      <c r="N206" s="456"/>
      <c r="O206" s="456"/>
      <c r="P206" s="456"/>
      <c r="Q206" s="456"/>
      <c r="R206" s="456"/>
      <c r="S206" s="456"/>
      <c r="T206" s="456"/>
      <c r="U206" s="456"/>
      <c r="V206" s="456"/>
      <c r="W206" s="456"/>
      <c r="X206" s="456"/>
      <c r="Y206" s="456"/>
      <c r="Z206" s="456"/>
    </row>
    <row r="207" ht="12.75" customHeight="1">
      <c r="A207" s="456"/>
      <c r="B207" s="456"/>
      <c r="C207" s="456"/>
      <c r="D207" s="456"/>
      <c r="E207" s="456"/>
      <c r="F207" s="456"/>
      <c r="G207" s="456"/>
      <c r="H207" s="456"/>
      <c r="I207" s="456"/>
      <c r="J207" s="456"/>
      <c r="K207" s="456"/>
      <c r="L207" s="456"/>
      <c r="M207" s="456"/>
      <c r="N207" s="456"/>
      <c r="O207" s="456"/>
      <c r="P207" s="456"/>
      <c r="Q207" s="456"/>
      <c r="R207" s="456"/>
      <c r="S207" s="456"/>
      <c r="T207" s="456"/>
      <c r="U207" s="456"/>
      <c r="V207" s="456"/>
      <c r="W207" s="456"/>
      <c r="X207" s="456"/>
      <c r="Y207" s="456"/>
      <c r="Z207" s="456"/>
    </row>
    <row r="208" ht="12.75" customHeight="1">
      <c r="A208" s="456"/>
      <c r="B208" s="456"/>
      <c r="C208" s="456"/>
      <c r="D208" s="456"/>
      <c r="E208" s="456"/>
      <c r="F208" s="456"/>
      <c r="G208" s="456"/>
      <c r="H208" s="456"/>
      <c r="I208" s="456"/>
      <c r="J208" s="456"/>
      <c r="K208" s="456"/>
      <c r="L208" s="456"/>
      <c r="M208" s="456"/>
      <c r="N208" s="456"/>
      <c r="O208" s="456"/>
      <c r="P208" s="456"/>
      <c r="Q208" s="456"/>
      <c r="R208" s="456"/>
      <c r="S208" s="456"/>
      <c r="T208" s="456"/>
      <c r="U208" s="456"/>
      <c r="V208" s="456"/>
      <c r="W208" s="456"/>
      <c r="X208" s="456"/>
      <c r="Y208" s="456"/>
      <c r="Z208" s="456"/>
    </row>
    <row r="209" ht="12.75" customHeight="1">
      <c r="A209" s="456"/>
      <c r="B209" s="456"/>
      <c r="C209" s="456"/>
      <c r="D209" s="456"/>
      <c r="E209" s="456"/>
      <c r="F209" s="456"/>
      <c r="G209" s="456"/>
      <c r="H209" s="456"/>
      <c r="I209" s="456"/>
      <c r="J209" s="456"/>
      <c r="K209" s="456"/>
      <c r="L209" s="456"/>
      <c r="M209" s="456"/>
      <c r="N209" s="456"/>
      <c r="O209" s="456"/>
      <c r="P209" s="456"/>
      <c r="Q209" s="456"/>
      <c r="R209" s="456"/>
      <c r="S209" s="456"/>
      <c r="T209" s="456"/>
      <c r="U209" s="456"/>
      <c r="V209" s="456"/>
      <c r="W209" s="456"/>
      <c r="X209" s="456"/>
      <c r="Y209" s="456"/>
      <c r="Z209" s="456"/>
    </row>
    <row r="210" ht="12.75" customHeight="1">
      <c r="A210" s="456"/>
      <c r="B210" s="456"/>
      <c r="C210" s="456"/>
      <c r="D210" s="456"/>
      <c r="E210" s="456"/>
      <c r="F210" s="456"/>
      <c r="G210" s="456"/>
      <c r="H210" s="456"/>
      <c r="I210" s="456"/>
      <c r="J210" s="456"/>
      <c r="K210" s="456"/>
      <c r="L210" s="456"/>
      <c r="M210" s="456"/>
      <c r="N210" s="456"/>
      <c r="O210" s="456"/>
      <c r="P210" s="456"/>
      <c r="Q210" s="456"/>
      <c r="R210" s="456"/>
      <c r="S210" s="456"/>
      <c r="T210" s="456"/>
      <c r="U210" s="456"/>
      <c r="V210" s="456"/>
      <c r="W210" s="456"/>
      <c r="X210" s="456"/>
      <c r="Y210" s="456"/>
      <c r="Z210" s="456"/>
    </row>
    <row r="211" ht="12.75" customHeight="1">
      <c r="A211" s="456"/>
      <c r="B211" s="456"/>
      <c r="C211" s="456"/>
      <c r="D211" s="456"/>
      <c r="E211" s="456"/>
      <c r="F211" s="456"/>
      <c r="G211" s="456"/>
      <c r="H211" s="456"/>
      <c r="I211" s="456"/>
      <c r="J211" s="456"/>
      <c r="K211" s="456"/>
      <c r="L211" s="456"/>
      <c r="M211" s="456"/>
      <c r="N211" s="456"/>
      <c r="O211" s="456"/>
      <c r="P211" s="456"/>
      <c r="Q211" s="456"/>
      <c r="R211" s="456"/>
      <c r="S211" s="456"/>
      <c r="T211" s="456"/>
      <c r="U211" s="456"/>
      <c r="V211" s="456"/>
      <c r="W211" s="456"/>
      <c r="X211" s="456"/>
      <c r="Y211" s="456"/>
      <c r="Z211" s="456"/>
    </row>
    <row r="212" ht="12.75" customHeight="1">
      <c r="A212" s="456"/>
      <c r="B212" s="456"/>
      <c r="C212" s="456"/>
      <c r="D212" s="456"/>
      <c r="E212" s="456"/>
      <c r="F212" s="456"/>
      <c r="G212" s="456"/>
      <c r="H212" s="456"/>
      <c r="I212" s="456"/>
      <c r="J212" s="456"/>
      <c r="K212" s="456"/>
      <c r="L212" s="456"/>
      <c r="M212" s="456"/>
      <c r="N212" s="456"/>
      <c r="O212" s="456"/>
      <c r="P212" s="456"/>
      <c r="Q212" s="456"/>
      <c r="R212" s="456"/>
      <c r="S212" s="456"/>
      <c r="T212" s="456"/>
      <c r="U212" s="456"/>
      <c r="V212" s="456"/>
      <c r="W212" s="456"/>
      <c r="X212" s="456"/>
      <c r="Y212" s="456"/>
      <c r="Z212" s="456"/>
    </row>
    <row r="213" ht="12.75" customHeight="1">
      <c r="A213" s="456"/>
      <c r="B213" s="456"/>
      <c r="C213" s="456"/>
      <c r="D213" s="456"/>
      <c r="E213" s="456"/>
      <c r="F213" s="456"/>
      <c r="G213" s="456"/>
      <c r="H213" s="456"/>
      <c r="I213" s="456"/>
      <c r="J213" s="456"/>
      <c r="K213" s="456"/>
      <c r="L213" s="456"/>
      <c r="M213" s="456"/>
      <c r="N213" s="456"/>
      <c r="O213" s="456"/>
      <c r="P213" s="456"/>
      <c r="Q213" s="456"/>
      <c r="R213" s="456"/>
      <c r="S213" s="456"/>
      <c r="T213" s="456"/>
      <c r="U213" s="456"/>
      <c r="V213" s="456"/>
      <c r="W213" s="456"/>
      <c r="X213" s="456"/>
      <c r="Y213" s="456"/>
      <c r="Z213" s="456"/>
    </row>
    <row r="214" ht="12.75" customHeight="1">
      <c r="A214" s="456"/>
      <c r="B214" s="456"/>
      <c r="C214" s="456"/>
      <c r="D214" s="456"/>
      <c r="E214" s="456"/>
      <c r="F214" s="456"/>
      <c r="G214" s="456"/>
      <c r="H214" s="456"/>
      <c r="I214" s="456"/>
      <c r="J214" s="456"/>
      <c r="K214" s="456"/>
      <c r="L214" s="456"/>
      <c r="M214" s="456"/>
      <c r="N214" s="456"/>
      <c r="O214" s="456"/>
      <c r="P214" s="456"/>
      <c r="Q214" s="456"/>
      <c r="R214" s="456"/>
      <c r="S214" s="456"/>
      <c r="T214" s="456"/>
      <c r="U214" s="456"/>
      <c r="V214" s="456"/>
      <c r="W214" s="456"/>
      <c r="X214" s="456"/>
      <c r="Y214" s="456"/>
      <c r="Z214" s="456"/>
    </row>
    <row r="215" ht="12.75" customHeight="1">
      <c r="A215" s="456"/>
      <c r="B215" s="456"/>
      <c r="C215" s="456"/>
      <c r="D215" s="456"/>
      <c r="E215" s="456"/>
      <c r="F215" s="456"/>
      <c r="G215" s="456"/>
      <c r="H215" s="456"/>
      <c r="I215" s="456"/>
      <c r="J215" s="456"/>
      <c r="K215" s="456"/>
      <c r="L215" s="456"/>
      <c r="M215" s="456"/>
      <c r="N215" s="456"/>
      <c r="O215" s="456"/>
      <c r="P215" s="456"/>
      <c r="Q215" s="456"/>
      <c r="R215" s="456"/>
      <c r="S215" s="456"/>
      <c r="T215" s="456"/>
      <c r="U215" s="456"/>
      <c r="V215" s="456"/>
      <c r="W215" s="456"/>
      <c r="X215" s="456"/>
      <c r="Y215" s="456"/>
      <c r="Z215" s="456"/>
    </row>
    <row r="216" ht="12.75" customHeight="1">
      <c r="A216" s="456"/>
      <c r="B216" s="456"/>
      <c r="C216" s="456"/>
      <c r="D216" s="456"/>
      <c r="E216" s="456"/>
      <c r="F216" s="456"/>
      <c r="G216" s="456"/>
      <c r="H216" s="456"/>
      <c r="I216" s="456"/>
      <c r="J216" s="456"/>
      <c r="K216" s="456"/>
      <c r="L216" s="456"/>
      <c r="M216" s="456"/>
      <c r="N216" s="456"/>
      <c r="O216" s="456"/>
      <c r="P216" s="456"/>
      <c r="Q216" s="456"/>
      <c r="R216" s="456"/>
      <c r="S216" s="456"/>
      <c r="T216" s="456"/>
      <c r="U216" s="456"/>
      <c r="V216" s="456"/>
      <c r="W216" s="456"/>
      <c r="X216" s="456"/>
      <c r="Y216" s="456"/>
      <c r="Z216" s="456"/>
    </row>
    <row r="217" ht="12.75" customHeight="1">
      <c r="A217" s="456"/>
      <c r="B217" s="456"/>
      <c r="C217" s="456"/>
      <c r="D217" s="456"/>
      <c r="E217" s="456"/>
      <c r="F217" s="456"/>
      <c r="G217" s="456"/>
      <c r="H217" s="456"/>
      <c r="I217" s="456"/>
      <c r="J217" s="456"/>
      <c r="K217" s="456"/>
      <c r="L217" s="456"/>
      <c r="M217" s="456"/>
      <c r="N217" s="456"/>
      <c r="O217" s="456"/>
      <c r="P217" s="456"/>
      <c r="Q217" s="456"/>
      <c r="R217" s="456"/>
      <c r="S217" s="456"/>
      <c r="T217" s="456"/>
      <c r="U217" s="456"/>
      <c r="V217" s="456"/>
      <c r="W217" s="456"/>
      <c r="X217" s="456"/>
      <c r="Y217" s="456"/>
      <c r="Z217" s="456"/>
    </row>
    <row r="218" ht="12.75" customHeight="1">
      <c r="A218" s="456"/>
      <c r="B218" s="456"/>
      <c r="C218" s="456"/>
      <c r="D218" s="456"/>
      <c r="E218" s="456"/>
      <c r="F218" s="456"/>
      <c r="G218" s="456"/>
      <c r="H218" s="456"/>
      <c r="I218" s="456"/>
      <c r="J218" s="456"/>
      <c r="K218" s="456"/>
      <c r="L218" s="456"/>
      <c r="M218" s="456"/>
      <c r="N218" s="456"/>
      <c r="O218" s="456"/>
      <c r="P218" s="456"/>
      <c r="Q218" s="456"/>
      <c r="R218" s="456"/>
      <c r="S218" s="456"/>
      <c r="T218" s="456"/>
      <c r="U218" s="456"/>
      <c r="V218" s="456"/>
      <c r="W218" s="456"/>
      <c r="X218" s="456"/>
      <c r="Y218" s="456"/>
      <c r="Z218" s="456"/>
    </row>
    <row r="219" ht="12.75" customHeight="1">
      <c r="A219" s="456"/>
      <c r="B219" s="456"/>
      <c r="C219" s="456"/>
      <c r="D219" s="456"/>
      <c r="E219" s="456"/>
      <c r="F219" s="456"/>
      <c r="G219" s="456"/>
      <c r="H219" s="456"/>
      <c r="I219" s="456"/>
      <c r="J219" s="456"/>
      <c r="K219" s="456"/>
      <c r="L219" s="456"/>
      <c r="M219" s="456"/>
      <c r="N219" s="456"/>
      <c r="O219" s="456"/>
      <c r="P219" s="456"/>
      <c r="Q219" s="456"/>
      <c r="R219" s="456"/>
      <c r="S219" s="456"/>
      <c r="T219" s="456"/>
      <c r="U219" s="456"/>
      <c r="V219" s="456"/>
      <c r="W219" s="456"/>
      <c r="X219" s="456"/>
      <c r="Y219" s="456"/>
      <c r="Z219" s="456"/>
    </row>
    <row r="220" ht="12.75" customHeight="1">
      <c r="A220" s="456"/>
      <c r="B220" s="456"/>
      <c r="C220" s="456"/>
      <c r="D220" s="456"/>
      <c r="E220" s="456"/>
      <c r="F220" s="456"/>
      <c r="G220" s="456"/>
      <c r="H220" s="456"/>
      <c r="I220" s="456"/>
      <c r="J220" s="456"/>
      <c r="K220" s="456"/>
      <c r="L220" s="456"/>
      <c r="M220" s="456"/>
      <c r="N220" s="456"/>
      <c r="O220" s="456"/>
      <c r="P220" s="456"/>
      <c r="Q220" s="456"/>
      <c r="R220" s="456"/>
      <c r="S220" s="456"/>
      <c r="T220" s="456"/>
      <c r="U220" s="456"/>
      <c r="V220" s="456"/>
      <c r="W220" s="456"/>
      <c r="X220" s="456"/>
      <c r="Y220" s="456"/>
      <c r="Z220" s="456"/>
    </row>
    <row r="221" ht="12.75" customHeight="1">
      <c r="A221" s="456"/>
      <c r="B221" s="456"/>
      <c r="C221" s="456"/>
      <c r="D221" s="456"/>
      <c r="E221" s="456"/>
      <c r="F221" s="456"/>
      <c r="G221" s="456"/>
      <c r="H221" s="456"/>
      <c r="I221" s="456"/>
      <c r="J221" s="456"/>
      <c r="K221" s="456"/>
      <c r="L221" s="456"/>
      <c r="M221" s="456"/>
      <c r="N221" s="456"/>
      <c r="O221" s="456"/>
      <c r="P221" s="456"/>
      <c r="Q221" s="456"/>
      <c r="R221" s="456"/>
      <c r="S221" s="456"/>
      <c r="T221" s="456"/>
      <c r="U221" s="456"/>
      <c r="V221" s="456"/>
      <c r="W221" s="456"/>
      <c r="X221" s="456"/>
      <c r="Y221" s="456"/>
      <c r="Z221" s="456"/>
    </row>
    <row r="222" ht="12.75" customHeight="1">
      <c r="A222" s="456"/>
      <c r="B222" s="456"/>
      <c r="C222" s="456"/>
      <c r="D222" s="456"/>
      <c r="E222" s="456"/>
      <c r="F222" s="456"/>
      <c r="G222" s="456"/>
      <c r="H222" s="456"/>
      <c r="I222" s="456"/>
      <c r="J222" s="456"/>
      <c r="K222" s="456"/>
      <c r="L222" s="456"/>
      <c r="M222" s="456"/>
      <c r="N222" s="456"/>
      <c r="O222" s="456"/>
      <c r="P222" s="456"/>
      <c r="Q222" s="456"/>
      <c r="R222" s="456"/>
      <c r="S222" s="456"/>
      <c r="T222" s="456"/>
      <c r="U222" s="456"/>
      <c r="V222" s="456"/>
      <c r="W222" s="456"/>
      <c r="X222" s="456"/>
      <c r="Y222" s="456"/>
      <c r="Z222" s="456"/>
    </row>
    <row r="223" ht="12.75" customHeight="1">
      <c r="A223" s="456"/>
      <c r="B223" s="456"/>
      <c r="C223" s="456"/>
      <c r="D223" s="456"/>
      <c r="E223" s="456"/>
      <c r="F223" s="456"/>
      <c r="G223" s="456"/>
      <c r="H223" s="456"/>
      <c r="I223" s="456"/>
      <c r="J223" s="456"/>
      <c r="K223" s="456"/>
      <c r="L223" s="456"/>
      <c r="M223" s="456"/>
      <c r="N223" s="456"/>
      <c r="O223" s="456"/>
      <c r="P223" s="456"/>
      <c r="Q223" s="456"/>
      <c r="R223" s="456"/>
      <c r="S223" s="456"/>
      <c r="T223" s="456"/>
      <c r="U223" s="456"/>
      <c r="V223" s="456"/>
      <c r="W223" s="456"/>
      <c r="X223" s="456"/>
      <c r="Y223" s="456"/>
      <c r="Z223" s="456"/>
    </row>
    <row r="224" ht="12.75" customHeight="1">
      <c r="A224" s="456"/>
      <c r="B224" s="456"/>
      <c r="C224" s="456"/>
      <c r="D224" s="456"/>
      <c r="E224" s="456"/>
      <c r="F224" s="456"/>
      <c r="G224" s="456"/>
      <c r="H224" s="456"/>
      <c r="I224" s="456"/>
      <c r="J224" s="456"/>
      <c r="K224" s="456"/>
      <c r="L224" s="456"/>
      <c r="M224" s="456"/>
      <c r="N224" s="456"/>
      <c r="O224" s="456"/>
      <c r="P224" s="456"/>
      <c r="Q224" s="456"/>
      <c r="R224" s="456"/>
      <c r="S224" s="456"/>
      <c r="T224" s="456"/>
      <c r="U224" s="456"/>
      <c r="V224" s="456"/>
      <c r="W224" s="456"/>
      <c r="X224" s="456"/>
      <c r="Y224" s="456"/>
      <c r="Z224" s="456"/>
    </row>
    <row r="225" ht="12.75" customHeight="1">
      <c r="A225" s="456"/>
      <c r="B225" s="456"/>
      <c r="C225" s="456"/>
      <c r="D225" s="456"/>
      <c r="E225" s="456"/>
      <c r="F225" s="456"/>
      <c r="G225" s="456"/>
      <c r="H225" s="456"/>
      <c r="I225" s="456"/>
      <c r="J225" s="456"/>
      <c r="K225" s="456"/>
      <c r="L225" s="456"/>
      <c r="M225" s="456"/>
      <c r="N225" s="456"/>
      <c r="O225" s="456"/>
      <c r="P225" s="456"/>
      <c r="Q225" s="456"/>
      <c r="R225" s="456"/>
      <c r="S225" s="456"/>
      <c r="T225" s="456"/>
      <c r="U225" s="456"/>
      <c r="V225" s="456"/>
      <c r="W225" s="456"/>
      <c r="X225" s="456"/>
      <c r="Y225" s="456"/>
      <c r="Z225" s="456"/>
    </row>
    <row r="226" ht="12.75" customHeight="1">
      <c r="A226" s="456"/>
      <c r="B226" s="456"/>
      <c r="C226" s="456"/>
      <c r="D226" s="456"/>
      <c r="E226" s="456"/>
      <c r="F226" s="456"/>
      <c r="G226" s="456"/>
      <c r="H226" s="456"/>
      <c r="I226" s="456"/>
      <c r="J226" s="456"/>
      <c r="K226" s="456"/>
      <c r="L226" s="456"/>
      <c r="M226" s="456"/>
      <c r="N226" s="456"/>
      <c r="O226" s="456"/>
      <c r="P226" s="456"/>
      <c r="Q226" s="456"/>
      <c r="R226" s="456"/>
      <c r="S226" s="456"/>
      <c r="T226" s="456"/>
      <c r="U226" s="456"/>
      <c r="V226" s="456"/>
      <c r="W226" s="456"/>
      <c r="X226" s="456"/>
      <c r="Y226" s="456"/>
      <c r="Z226" s="456"/>
    </row>
    <row r="227" ht="12.75" customHeight="1">
      <c r="A227" s="456"/>
      <c r="B227" s="456"/>
      <c r="C227" s="456"/>
      <c r="D227" s="456"/>
      <c r="E227" s="456"/>
      <c r="F227" s="456"/>
      <c r="G227" s="456"/>
      <c r="H227" s="456"/>
      <c r="I227" s="456"/>
      <c r="J227" s="456"/>
      <c r="K227" s="456"/>
      <c r="L227" s="456"/>
      <c r="M227" s="456"/>
      <c r="N227" s="456"/>
      <c r="O227" s="456"/>
      <c r="P227" s="456"/>
      <c r="Q227" s="456"/>
      <c r="R227" s="456"/>
      <c r="S227" s="456"/>
      <c r="T227" s="456"/>
      <c r="U227" s="456"/>
      <c r="V227" s="456"/>
      <c r="W227" s="456"/>
      <c r="X227" s="456"/>
      <c r="Y227" s="456"/>
      <c r="Z227" s="456"/>
    </row>
    <row r="228" ht="12.75" customHeight="1">
      <c r="A228" s="456"/>
      <c r="B228" s="456"/>
      <c r="C228" s="456"/>
      <c r="D228" s="456"/>
      <c r="E228" s="456"/>
      <c r="F228" s="456"/>
      <c r="G228" s="456"/>
      <c r="H228" s="456"/>
      <c r="I228" s="456"/>
      <c r="J228" s="456"/>
      <c r="K228" s="456"/>
      <c r="L228" s="456"/>
      <c r="M228" s="456"/>
      <c r="N228" s="456"/>
      <c r="O228" s="456"/>
      <c r="P228" s="456"/>
      <c r="Q228" s="456"/>
      <c r="R228" s="456"/>
      <c r="S228" s="456"/>
      <c r="T228" s="456"/>
      <c r="U228" s="456"/>
      <c r="V228" s="456"/>
      <c r="W228" s="456"/>
      <c r="X228" s="456"/>
      <c r="Y228" s="456"/>
      <c r="Z228" s="456"/>
    </row>
    <row r="229" ht="12.75" customHeight="1">
      <c r="A229" s="456"/>
      <c r="B229" s="456"/>
      <c r="C229" s="456"/>
      <c r="D229" s="456"/>
      <c r="E229" s="456"/>
      <c r="F229" s="456"/>
      <c r="G229" s="456"/>
      <c r="H229" s="456"/>
      <c r="I229" s="456"/>
      <c r="J229" s="456"/>
      <c r="K229" s="456"/>
      <c r="L229" s="456"/>
      <c r="M229" s="456"/>
      <c r="N229" s="456"/>
      <c r="O229" s="456"/>
      <c r="P229" s="456"/>
      <c r="Q229" s="456"/>
      <c r="R229" s="456"/>
      <c r="S229" s="456"/>
      <c r="T229" s="456"/>
      <c r="U229" s="456"/>
      <c r="V229" s="456"/>
      <c r="W229" s="456"/>
      <c r="X229" s="456"/>
      <c r="Y229" s="456"/>
      <c r="Z229" s="456"/>
    </row>
    <row r="230" ht="12.75" customHeight="1">
      <c r="A230" s="456"/>
      <c r="B230" s="456"/>
      <c r="C230" s="456"/>
      <c r="D230" s="456"/>
      <c r="E230" s="456"/>
      <c r="F230" s="456"/>
      <c r="G230" s="456"/>
      <c r="H230" s="456"/>
      <c r="I230" s="456"/>
      <c r="J230" s="456"/>
      <c r="K230" s="456"/>
      <c r="L230" s="456"/>
      <c r="M230" s="456"/>
      <c r="N230" s="456"/>
      <c r="O230" s="456"/>
      <c r="P230" s="456"/>
      <c r="Q230" s="456"/>
      <c r="R230" s="456"/>
      <c r="S230" s="456"/>
      <c r="T230" s="456"/>
      <c r="U230" s="456"/>
      <c r="V230" s="456"/>
      <c r="W230" s="456"/>
      <c r="X230" s="456"/>
      <c r="Y230" s="456"/>
      <c r="Z230" s="456"/>
    </row>
    <row r="231" ht="12.75" customHeight="1">
      <c r="A231" s="456"/>
      <c r="B231" s="456"/>
      <c r="C231" s="456"/>
      <c r="D231" s="456"/>
      <c r="E231" s="456"/>
      <c r="F231" s="456"/>
      <c r="G231" s="456"/>
      <c r="H231" s="456"/>
      <c r="I231" s="456"/>
      <c r="J231" s="456"/>
      <c r="K231" s="456"/>
      <c r="L231" s="456"/>
      <c r="M231" s="456"/>
      <c r="N231" s="456"/>
      <c r="O231" s="456"/>
      <c r="P231" s="456"/>
      <c r="Q231" s="456"/>
      <c r="R231" s="456"/>
      <c r="S231" s="456"/>
      <c r="T231" s="456"/>
      <c r="U231" s="456"/>
      <c r="V231" s="456"/>
      <c r="W231" s="456"/>
      <c r="X231" s="456"/>
      <c r="Y231" s="456"/>
      <c r="Z231" s="456"/>
    </row>
    <row r="232" ht="12.75" customHeight="1">
      <c r="A232" s="456"/>
      <c r="B232" s="456"/>
      <c r="C232" s="456"/>
      <c r="D232" s="456"/>
      <c r="E232" s="456"/>
      <c r="F232" s="456"/>
      <c r="G232" s="456"/>
      <c r="H232" s="456"/>
      <c r="I232" s="456"/>
      <c r="J232" s="456"/>
      <c r="K232" s="456"/>
      <c r="L232" s="456"/>
      <c r="M232" s="456"/>
      <c r="N232" s="456"/>
      <c r="O232" s="456"/>
      <c r="P232" s="456"/>
      <c r="Q232" s="456"/>
      <c r="R232" s="456"/>
      <c r="S232" s="456"/>
      <c r="T232" s="456"/>
      <c r="U232" s="456"/>
      <c r="V232" s="456"/>
      <c r="W232" s="456"/>
      <c r="X232" s="456"/>
      <c r="Y232" s="456"/>
      <c r="Z232" s="456"/>
    </row>
    <row r="233" ht="12.75" customHeight="1">
      <c r="A233" s="456"/>
      <c r="B233" s="456"/>
      <c r="C233" s="456"/>
      <c r="D233" s="456"/>
      <c r="E233" s="456"/>
      <c r="F233" s="456"/>
      <c r="G233" s="456"/>
      <c r="H233" s="456"/>
      <c r="I233" s="456"/>
      <c r="J233" s="456"/>
      <c r="K233" s="456"/>
      <c r="L233" s="456"/>
      <c r="M233" s="456"/>
      <c r="N233" s="456"/>
      <c r="O233" s="456"/>
      <c r="P233" s="456"/>
      <c r="Q233" s="456"/>
      <c r="R233" s="456"/>
      <c r="S233" s="456"/>
      <c r="T233" s="456"/>
      <c r="U233" s="456"/>
      <c r="V233" s="456"/>
      <c r="W233" s="456"/>
      <c r="X233" s="456"/>
      <c r="Y233" s="456"/>
      <c r="Z233" s="456"/>
    </row>
    <row r="234" ht="12.75" customHeight="1">
      <c r="A234" s="456"/>
      <c r="B234" s="456"/>
      <c r="C234" s="456"/>
      <c r="D234" s="456"/>
      <c r="E234" s="456"/>
      <c r="F234" s="456"/>
      <c r="G234" s="456"/>
      <c r="H234" s="456"/>
      <c r="I234" s="456"/>
      <c r="J234" s="456"/>
      <c r="K234" s="456"/>
      <c r="L234" s="456"/>
      <c r="M234" s="456"/>
      <c r="N234" s="456"/>
      <c r="O234" s="456"/>
      <c r="P234" s="456"/>
      <c r="Q234" s="456"/>
      <c r="R234" s="456"/>
      <c r="S234" s="456"/>
      <c r="T234" s="456"/>
      <c r="U234" s="456"/>
      <c r="V234" s="456"/>
      <c r="W234" s="456"/>
      <c r="X234" s="456"/>
      <c r="Y234" s="456"/>
      <c r="Z234" s="456"/>
    </row>
    <row r="235" ht="12.75" customHeight="1">
      <c r="A235" s="456"/>
      <c r="B235" s="456"/>
      <c r="C235" s="456"/>
      <c r="D235" s="456"/>
      <c r="E235" s="456"/>
      <c r="F235" s="456"/>
      <c r="G235" s="456"/>
      <c r="H235" s="456"/>
      <c r="I235" s="456"/>
      <c r="J235" s="456"/>
      <c r="K235" s="456"/>
      <c r="L235" s="456"/>
      <c r="M235" s="456"/>
      <c r="N235" s="456"/>
      <c r="O235" s="456"/>
      <c r="P235" s="456"/>
      <c r="Q235" s="456"/>
      <c r="R235" s="456"/>
      <c r="S235" s="456"/>
      <c r="T235" s="456"/>
      <c r="U235" s="456"/>
      <c r="V235" s="456"/>
      <c r="W235" s="456"/>
      <c r="X235" s="456"/>
      <c r="Y235" s="456"/>
      <c r="Z235" s="456"/>
    </row>
    <row r="236" ht="12.75" customHeight="1">
      <c r="A236" s="456"/>
      <c r="B236" s="456"/>
      <c r="C236" s="456"/>
      <c r="D236" s="456"/>
      <c r="E236" s="456"/>
      <c r="F236" s="456"/>
      <c r="G236" s="456"/>
      <c r="H236" s="456"/>
      <c r="I236" s="456"/>
      <c r="J236" s="456"/>
      <c r="K236" s="456"/>
      <c r="L236" s="456"/>
      <c r="M236" s="456"/>
      <c r="N236" s="456"/>
      <c r="O236" s="456"/>
      <c r="P236" s="456"/>
      <c r="Q236" s="456"/>
      <c r="R236" s="456"/>
      <c r="S236" s="456"/>
      <c r="T236" s="456"/>
      <c r="U236" s="456"/>
      <c r="V236" s="456"/>
      <c r="W236" s="456"/>
      <c r="X236" s="456"/>
      <c r="Y236" s="456"/>
      <c r="Z236" s="456"/>
    </row>
    <row r="237" ht="12.75" customHeight="1">
      <c r="A237" s="456"/>
      <c r="B237" s="456"/>
      <c r="C237" s="456"/>
      <c r="D237" s="456"/>
      <c r="E237" s="456"/>
      <c r="F237" s="456"/>
      <c r="G237" s="456"/>
      <c r="H237" s="456"/>
      <c r="I237" s="456"/>
      <c r="J237" s="456"/>
      <c r="K237" s="456"/>
      <c r="L237" s="456"/>
      <c r="M237" s="456"/>
      <c r="N237" s="456"/>
      <c r="O237" s="456"/>
      <c r="P237" s="456"/>
      <c r="Q237" s="456"/>
      <c r="R237" s="456"/>
      <c r="S237" s="456"/>
      <c r="T237" s="456"/>
      <c r="U237" s="456"/>
      <c r="V237" s="456"/>
      <c r="W237" s="456"/>
      <c r="X237" s="456"/>
      <c r="Y237" s="456"/>
      <c r="Z237" s="456"/>
    </row>
    <row r="238" ht="12.75" customHeight="1">
      <c r="A238" s="456"/>
      <c r="B238" s="456"/>
      <c r="C238" s="456"/>
      <c r="D238" s="456"/>
      <c r="E238" s="456"/>
      <c r="F238" s="456"/>
      <c r="G238" s="456"/>
      <c r="H238" s="456"/>
      <c r="I238" s="456"/>
      <c r="J238" s="456"/>
      <c r="K238" s="456"/>
      <c r="L238" s="456"/>
      <c r="M238" s="456"/>
      <c r="N238" s="456"/>
      <c r="O238" s="456"/>
      <c r="P238" s="456"/>
      <c r="Q238" s="456"/>
      <c r="R238" s="456"/>
      <c r="S238" s="456"/>
      <c r="T238" s="456"/>
      <c r="U238" s="456"/>
      <c r="V238" s="456"/>
      <c r="W238" s="456"/>
      <c r="X238" s="456"/>
      <c r="Y238" s="456"/>
      <c r="Z238" s="456"/>
    </row>
    <row r="239" ht="12.75" customHeight="1">
      <c r="A239" s="456"/>
      <c r="B239" s="456"/>
      <c r="C239" s="456"/>
      <c r="D239" s="456"/>
      <c r="E239" s="456"/>
      <c r="F239" s="456"/>
      <c r="G239" s="456"/>
      <c r="H239" s="456"/>
      <c r="I239" s="456"/>
      <c r="J239" s="456"/>
      <c r="K239" s="456"/>
      <c r="L239" s="456"/>
      <c r="M239" s="456"/>
      <c r="N239" s="456"/>
      <c r="O239" s="456"/>
      <c r="P239" s="456"/>
      <c r="Q239" s="456"/>
      <c r="R239" s="456"/>
      <c r="S239" s="456"/>
      <c r="T239" s="456"/>
      <c r="U239" s="456"/>
      <c r="V239" s="456"/>
      <c r="W239" s="456"/>
      <c r="X239" s="456"/>
      <c r="Y239" s="456"/>
      <c r="Z239" s="456"/>
    </row>
    <row r="240" ht="12.75" customHeight="1">
      <c r="A240" s="456"/>
      <c r="B240" s="456"/>
      <c r="C240" s="456"/>
      <c r="D240" s="456"/>
      <c r="E240" s="456"/>
      <c r="F240" s="456"/>
      <c r="G240" s="456"/>
      <c r="H240" s="456"/>
      <c r="I240" s="456"/>
      <c r="J240" s="456"/>
      <c r="K240" s="456"/>
      <c r="L240" s="456"/>
      <c r="M240" s="456"/>
      <c r="N240" s="456"/>
      <c r="O240" s="456"/>
      <c r="P240" s="456"/>
      <c r="Q240" s="456"/>
      <c r="R240" s="456"/>
      <c r="S240" s="456"/>
      <c r="T240" s="456"/>
      <c r="U240" s="456"/>
      <c r="V240" s="456"/>
      <c r="W240" s="456"/>
      <c r="X240" s="456"/>
      <c r="Y240" s="456"/>
      <c r="Z240" s="456"/>
    </row>
    <row r="241" ht="12.75" customHeight="1">
      <c r="A241" s="456"/>
      <c r="B241" s="456"/>
      <c r="C241" s="456"/>
      <c r="D241" s="456"/>
      <c r="E241" s="456"/>
      <c r="F241" s="456"/>
      <c r="G241" s="456"/>
      <c r="H241" s="456"/>
      <c r="I241" s="456"/>
      <c r="J241" s="456"/>
      <c r="K241" s="456"/>
      <c r="L241" s="456"/>
      <c r="M241" s="456"/>
      <c r="N241" s="456"/>
      <c r="O241" s="456"/>
      <c r="P241" s="456"/>
      <c r="Q241" s="456"/>
      <c r="R241" s="456"/>
      <c r="S241" s="456"/>
      <c r="T241" s="456"/>
      <c r="U241" s="456"/>
      <c r="V241" s="456"/>
      <c r="W241" s="456"/>
      <c r="X241" s="456"/>
      <c r="Y241" s="456"/>
      <c r="Z241" s="456"/>
    </row>
    <row r="242" ht="12.75" customHeight="1">
      <c r="A242" s="456"/>
      <c r="B242" s="456"/>
      <c r="C242" s="456"/>
      <c r="D242" s="456"/>
      <c r="E242" s="456"/>
      <c r="F242" s="456"/>
      <c r="G242" s="456"/>
      <c r="H242" s="456"/>
      <c r="I242" s="456"/>
      <c r="J242" s="456"/>
      <c r="K242" s="456"/>
      <c r="L242" s="456"/>
      <c r="M242" s="456"/>
      <c r="N242" s="456"/>
      <c r="O242" s="456"/>
      <c r="P242" s="456"/>
      <c r="Q242" s="456"/>
      <c r="R242" s="456"/>
      <c r="S242" s="456"/>
      <c r="T242" s="456"/>
      <c r="U242" s="456"/>
      <c r="V242" s="456"/>
      <c r="W242" s="456"/>
      <c r="X242" s="456"/>
      <c r="Y242" s="456"/>
      <c r="Z242" s="456"/>
    </row>
    <row r="243" ht="12.75" customHeight="1">
      <c r="A243" s="456"/>
      <c r="B243" s="456"/>
      <c r="C243" s="456"/>
      <c r="D243" s="456"/>
      <c r="E243" s="456"/>
      <c r="F243" s="456"/>
      <c r="G243" s="456"/>
      <c r="H243" s="456"/>
      <c r="I243" s="456"/>
      <c r="J243" s="456"/>
      <c r="K243" s="456"/>
      <c r="L243" s="456"/>
      <c r="M243" s="456"/>
      <c r="N243" s="456"/>
      <c r="O243" s="456"/>
      <c r="P243" s="456"/>
      <c r="Q243" s="456"/>
      <c r="R243" s="456"/>
      <c r="S243" s="456"/>
      <c r="T243" s="456"/>
      <c r="U243" s="456"/>
      <c r="V243" s="456"/>
      <c r="W243" s="456"/>
      <c r="X243" s="456"/>
      <c r="Y243" s="456"/>
      <c r="Z243" s="456"/>
    </row>
    <row r="244" ht="12.75" customHeight="1">
      <c r="A244" s="456"/>
      <c r="B244" s="456"/>
      <c r="C244" s="456"/>
      <c r="D244" s="456"/>
      <c r="E244" s="456"/>
      <c r="F244" s="456"/>
      <c r="G244" s="456"/>
      <c r="H244" s="456"/>
      <c r="I244" s="456"/>
      <c r="J244" s="456"/>
      <c r="K244" s="456"/>
      <c r="L244" s="456"/>
      <c r="M244" s="456"/>
      <c r="N244" s="456"/>
      <c r="O244" s="456"/>
      <c r="P244" s="456"/>
      <c r="Q244" s="456"/>
      <c r="R244" s="456"/>
      <c r="S244" s="456"/>
      <c r="T244" s="456"/>
      <c r="U244" s="456"/>
      <c r="V244" s="456"/>
      <c r="W244" s="456"/>
      <c r="X244" s="456"/>
      <c r="Y244" s="456"/>
      <c r="Z244" s="456"/>
    </row>
    <row r="245" ht="12.75" customHeight="1">
      <c r="A245" s="456"/>
      <c r="B245" s="456"/>
      <c r="C245" s="456"/>
      <c r="D245" s="456"/>
      <c r="E245" s="456"/>
      <c r="F245" s="456"/>
      <c r="G245" s="456"/>
      <c r="H245" s="456"/>
      <c r="I245" s="456"/>
      <c r="J245" s="456"/>
      <c r="K245" s="456"/>
      <c r="L245" s="456"/>
      <c r="M245" s="456"/>
      <c r="N245" s="456"/>
      <c r="O245" s="456"/>
      <c r="P245" s="456"/>
      <c r="Q245" s="456"/>
      <c r="R245" s="456"/>
      <c r="S245" s="456"/>
      <c r="T245" s="456"/>
      <c r="U245" s="456"/>
      <c r="V245" s="456"/>
      <c r="W245" s="456"/>
      <c r="X245" s="456"/>
      <c r="Y245" s="456"/>
      <c r="Z245" s="456"/>
    </row>
    <row r="246" ht="12.75" customHeight="1">
      <c r="A246" s="456"/>
      <c r="B246" s="456"/>
      <c r="C246" s="456"/>
      <c r="D246" s="456"/>
      <c r="E246" s="456"/>
      <c r="F246" s="456"/>
      <c r="G246" s="456"/>
      <c r="H246" s="456"/>
      <c r="I246" s="456"/>
      <c r="J246" s="456"/>
      <c r="K246" s="456"/>
      <c r="L246" s="456"/>
      <c r="M246" s="456"/>
      <c r="N246" s="456"/>
      <c r="O246" s="456"/>
      <c r="P246" s="456"/>
      <c r="Q246" s="456"/>
      <c r="R246" s="456"/>
      <c r="S246" s="456"/>
      <c r="T246" s="456"/>
      <c r="U246" s="456"/>
      <c r="V246" s="456"/>
      <c r="W246" s="456"/>
      <c r="X246" s="456"/>
      <c r="Y246" s="456"/>
      <c r="Z246" s="456"/>
    </row>
    <row r="247" ht="12.75" customHeight="1">
      <c r="A247" s="456"/>
      <c r="B247" s="456"/>
      <c r="C247" s="456"/>
      <c r="D247" s="456"/>
      <c r="E247" s="456"/>
      <c r="F247" s="456"/>
      <c r="G247" s="456"/>
      <c r="H247" s="456"/>
      <c r="I247" s="456"/>
      <c r="J247" s="456"/>
      <c r="K247" s="456"/>
      <c r="L247" s="456"/>
      <c r="M247" s="456"/>
      <c r="N247" s="456"/>
      <c r="O247" s="456"/>
      <c r="P247" s="456"/>
      <c r="Q247" s="456"/>
      <c r="R247" s="456"/>
      <c r="S247" s="456"/>
      <c r="T247" s="456"/>
      <c r="U247" s="456"/>
      <c r="V247" s="456"/>
      <c r="W247" s="456"/>
      <c r="X247" s="456"/>
      <c r="Y247" s="456"/>
      <c r="Z247" s="456"/>
    </row>
    <row r="248" ht="12.75" customHeight="1">
      <c r="A248" s="456"/>
      <c r="B248" s="456"/>
      <c r="C248" s="456"/>
      <c r="D248" s="456"/>
      <c r="E248" s="456"/>
      <c r="F248" s="456"/>
      <c r="G248" s="456"/>
      <c r="H248" s="456"/>
      <c r="I248" s="456"/>
      <c r="J248" s="456"/>
      <c r="K248" s="456"/>
      <c r="L248" s="456"/>
      <c r="M248" s="456"/>
      <c r="N248" s="456"/>
      <c r="O248" s="456"/>
      <c r="P248" s="456"/>
      <c r="Q248" s="456"/>
      <c r="R248" s="456"/>
      <c r="S248" s="456"/>
      <c r="T248" s="456"/>
      <c r="U248" s="456"/>
      <c r="V248" s="456"/>
      <c r="W248" s="456"/>
      <c r="X248" s="456"/>
      <c r="Y248" s="456"/>
      <c r="Z248" s="456"/>
    </row>
    <row r="249" ht="12.75" customHeight="1">
      <c r="A249" s="456"/>
      <c r="B249" s="456"/>
      <c r="C249" s="456"/>
      <c r="D249" s="456"/>
      <c r="E249" s="456"/>
      <c r="F249" s="456"/>
      <c r="G249" s="456"/>
      <c r="H249" s="456"/>
      <c r="I249" s="456"/>
      <c r="J249" s="456"/>
      <c r="K249" s="456"/>
      <c r="L249" s="456"/>
      <c r="M249" s="456"/>
      <c r="N249" s="456"/>
      <c r="O249" s="456"/>
      <c r="P249" s="456"/>
      <c r="Q249" s="456"/>
      <c r="R249" s="456"/>
      <c r="S249" s="456"/>
      <c r="T249" s="456"/>
      <c r="U249" s="456"/>
      <c r="V249" s="456"/>
      <c r="W249" s="456"/>
      <c r="X249" s="456"/>
      <c r="Y249" s="456"/>
      <c r="Z249" s="456"/>
    </row>
    <row r="250" ht="12.75" customHeight="1">
      <c r="A250" s="456"/>
      <c r="B250" s="456"/>
      <c r="C250" s="456"/>
      <c r="D250" s="456"/>
      <c r="E250" s="456"/>
      <c r="F250" s="456"/>
      <c r="G250" s="456"/>
      <c r="H250" s="456"/>
      <c r="I250" s="456"/>
      <c r="J250" s="456"/>
      <c r="K250" s="456"/>
      <c r="L250" s="456"/>
      <c r="M250" s="456"/>
      <c r="N250" s="456"/>
      <c r="O250" s="456"/>
      <c r="P250" s="456"/>
      <c r="Q250" s="456"/>
      <c r="R250" s="456"/>
      <c r="S250" s="456"/>
      <c r="T250" s="456"/>
      <c r="U250" s="456"/>
      <c r="V250" s="456"/>
      <c r="W250" s="456"/>
      <c r="X250" s="456"/>
      <c r="Y250" s="456"/>
      <c r="Z250" s="456"/>
    </row>
    <row r="251" ht="12.75" customHeight="1">
      <c r="A251" s="456"/>
      <c r="B251" s="456"/>
      <c r="C251" s="456"/>
      <c r="D251" s="456"/>
      <c r="E251" s="456"/>
      <c r="F251" s="456"/>
      <c r="G251" s="456"/>
      <c r="H251" s="456"/>
      <c r="I251" s="456"/>
      <c r="J251" s="456"/>
      <c r="K251" s="456"/>
      <c r="L251" s="456"/>
      <c r="M251" s="456"/>
      <c r="N251" s="456"/>
      <c r="O251" s="456"/>
      <c r="P251" s="456"/>
      <c r="Q251" s="456"/>
      <c r="R251" s="456"/>
      <c r="S251" s="456"/>
      <c r="T251" s="456"/>
      <c r="U251" s="456"/>
      <c r="V251" s="456"/>
      <c r="W251" s="456"/>
      <c r="X251" s="456"/>
      <c r="Y251" s="456"/>
      <c r="Z251" s="456"/>
    </row>
    <row r="252" ht="12.75" customHeight="1">
      <c r="A252" s="456"/>
      <c r="B252" s="456"/>
      <c r="C252" s="456"/>
      <c r="D252" s="456"/>
      <c r="E252" s="456"/>
      <c r="F252" s="456"/>
      <c r="G252" s="456"/>
      <c r="H252" s="456"/>
      <c r="I252" s="456"/>
      <c r="J252" s="456"/>
      <c r="K252" s="456"/>
      <c r="L252" s="456"/>
      <c r="M252" s="456"/>
      <c r="N252" s="456"/>
      <c r="O252" s="456"/>
      <c r="P252" s="456"/>
      <c r="Q252" s="456"/>
      <c r="R252" s="456"/>
      <c r="S252" s="456"/>
      <c r="T252" s="456"/>
      <c r="U252" s="456"/>
      <c r="V252" s="456"/>
      <c r="W252" s="456"/>
      <c r="X252" s="456"/>
      <c r="Y252" s="456"/>
      <c r="Z252" s="456"/>
    </row>
    <row r="253" ht="12.75" customHeight="1">
      <c r="A253" s="456"/>
      <c r="B253" s="456"/>
      <c r="C253" s="456"/>
      <c r="D253" s="456"/>
      <c r="E253" s="456"/>
      <c r="F253" s="456"/>
      <c r="G253" s="456"/>
      <c r="H253" s="456"/>
      <c r="I253" s="456"/>
      <c r="J253" s="456"/>
      <c r="K253" s="456"/>
      <c r="L253" s="456"/>
      <c r="M253" s="456"/>
      <c r="N253" s="456"/>
      <c r="O253" s="456"/>
      <c r="P253" s="456"/>
      <c r="Q253" s="456"/>
      <c r="R253" s="456"/>
      <c r="S253" s="456"/>
      <c r="T253" s="456"/>
      <c r="U253" s="456"/>
      <c r="V253" s="456"/>
      <c r="W253" s="456"/>
      <c r="X253" s="456"/>
      <c r="Y253" s="456"/>
      <c r="Z253" s="456"/>
    </row>
    <row r="254" ht="12.75" customHeight="1">
      <c r="A254" s="456"/>
      <c r="B254" s="456"/>
      <c r="C254" s="456"/>
      <c r="D254" s="456"/>
      <c r="E254" s="456"/>
      <c r="F254" s="456"/>
      <c r="G254" s="456"/>
      <c r="H254" s="456"/>
      <c r="I254" s="456"/>
      <c r="J254" s="456"/>
      <c r="K254" s="456"/>
      <c r="L254" s="456"/>
      <c r="M254" s="456"/>
      <c r="N254" s="456"/>
      <c r="O254" s="456"/>
      <c r="P254" s="456"/>
      <c r="Q254" s="456"/>
      <c r="R254" s="456"/>
      <c r="S254" s="456"/>
      <c r="T254" s="456"/>
      <c r="U254" s="456"/>
      <c r="V254" s="456"/>
      <c r="W254" s="456"/>
      <c r="X254" s="456"/>
      <c r="Y254" s="456"/>
      <c r="Z254" s="456"/>
    </row>
    <row r="255" ht="12.75" customHeight="1">
      <c r="A255" s="456"/>
      <c r="B255" s="456"/>
      <c r="C255" s="456"/>
      <c r="D255" s="456"/>
      <c r="E255" s="456"/>
      <c r="F255" s="456"/>
      <c r="G255" s="456"/>
      <c r="H255" s="456"/>
      <c r="I255" s="456"/>
      <c r="J255" s="456"/>
      <c r="K255" s="456"/>
      <c r="L255" s="456"/>
      <c r="M255" s="456"/>
      <c r="N255" s="456"/>
      <c r="O255" s="456"/>
      <c r="P255" s="456"/>
      <c r="Q255" s="456"/>
      <c r="R255" s="456"/>
      <c r="S255" s="456"/>
      <c r="T255" s="456"/>
      <c r="U255" s="456"/>
      <c r="V255" s="456"/>
      <c r="W255" s="456"/>
      <c r="X255" s="456"/>
      <c r="Y255" s="456"/>
      <c r="Z255" s="456"/>
    </row>
    <row r="256" ht="12.75" customHeight="1">
      <c r="A256" s="456"/>
      <c r="B256" s="456"/>
      <c r="C256" s="456"/>
      <c r="D256" s="456"/>
      <c r="E256" s="456"/>
      <c r="F256" s="456"/>
      <c r="G256" s="456"/>
      <c r="H256" s="456"/>
      <c r="I256" s="456"/>
      <c r="J256" s="456"/>
      <c r="K256" s="456"/>
      <c r="L256" s="456"/>
      <c r="M256" s="456"/>
      <c r="N256" s="456"/>
      <c r="O256" s="456"/>
      <c r="P256" s="456"/>
      <c r="Q256" s="456"/>
      <c r="R256" s="456"/>
      <c r="S256" s="456"/>
      <c r="T256" s="456"/>
      <c r="U256" s="456"/>
      <c r="V256" s="456"/>
      <c r="W256" s="456"/>
      <c r="X256" s="456"/>
      <c r="Y256" s="456"/>
      <c r="Z256" s="456"/>
    </row>
    <row r="257" ht="12.75" customHeight="1">
      <c r="A257" s="456"/>
      <c r="B257" s="456"/>
      <c r="C257" s="456"/>
      <c r="D257" s="456"/>
      <c r="E257" s="456"/>
      <c r="F257" s="456"/>
      <c r="G257" s="456"/>
      <c r="H257" s="456"/>
      <c r="I257" s="456"/>
      <c r="J257" s="456"/>
      <c r="K257" s="456"/>
      <c r="L257" s="456"/>
      <c r="M257" s="456"/>
      <c r="N257" s="456"/>
      <c r="O257" s="456"/>
      <c r="P257" s="456"/>
      <c r="Q257" s="456"/>
      <c r="R257" s="456"/>
      <c r="S257" s="456"/>
      <c r="T257" s="456"/>
      <c r="U257" s="456"/>
      <c r="V257" s="456"/>
      <c r="W257" s="456"/>
      <c r="X257" s="456"/>
      <c r="Y257" s="456"/>
      <c r="Z257" s="456"/>
    </row>
    <row r="258" ht="12.75" customHeight="1">
      <c r="A258" s="456"/>
      <c r="B258" s="456"/>
      <c r="C258" s="456"/>
      <c r="D258" s="456"/>
      <c r="E258" s="456"/>
      <c r="F258" s="456"/>
      <c r="G258" s="456"/>
      <c r="H258" s="456"/>
      <c r="I258" s="456"/>
      <c r="J258" s="456"/>
      <c r="K258" s="456"/>
      <c r="L258" s="456"/>
      <c r="M258" s="456"/>
      <c r="N258" s="456"/>
      <c r="O258" s="456"/>
      <c r="P258" s="456"/>
      <c r="Q258" s="456"/>
      <c r="R258" s="456"/>
      <c r="S258" s="456"/>
      <c r="T258" s="456"/>
      <c r="U258" s="456"/>
      <c r="V258" s="456"/>
      <c r="W258" s="456"/>
      <c r="X258" s="456"/>
      <c r="Y258" s="456"/>
      <c r="Z258" s="456"/>
    </row>
    <row r="259" ht="12.75" customHeight="1">
      <c r="A259" s="456"/>
      <c r="B259" s="456"/>
      <c r="C259" s="456"/>
      <c r="D259" s="456"/>
      <c r="E259" s="456"/>
      <c r="F259" s="456"/>
      <c r="G259" s="456"/>
      <c r="H259" s="456"/>
      <c r="I259" s="456"/>
      <c r="J259" s="456"/>
      <c r="K259" s="456"/>
      <c r="L259" s="456"/>
      <c r="M259" s="456"/>
      <c r="N259" s="456"/>
      <c r="O259" s="456"/>
      <c r="P259" s="456"/>
      <c r="Q259" s="456"/>
      <c r="R259" s="456"/>
      <c r="S259" s="456"/>
      <c r="T259" s="456"/>
      <c r="U259" s="456"/>
      <c r="V259" s="456"/>
      <c r="W259" s="456"/>
      <c r="X259" s="456"/>
      <c r="Y259" s="456"/>
      <c r="Z259" s="456"/>
    </row>
    <row r="260" ht="12.75" customHeight="1">
      <c r="A260" s="456"/>
      <c r="B260" s="456"/>
      <c r="C260" s="456"/>
      <c r="D260" s="456"/>
      <c r="E260" s="456"/>
      <c r="F260" s="456"/>
      <c r="G260" s="456"/>
      <c r="H260" s="456"/>
      <c r="I260" s="456"/>
      <c r="J260" s="456"/>
      <c r="K260" s="456"/>
      <c r="L260" s="456"/>
      <c r="M260" s="456"/>
      <c r="N260" s="456"/>
      <c r="O260" s="456"/>
      <c r="P260" s="456"/>
      <c r="Q260" s="456"/>
      <c r="R260" s="456"/>
      <c r="S260" s="456"/>
      <c r="T260" s="456"/>
      <c r="U260" s="456"/>
      <c r="V260" s="456"/>
      <c r="W260" s="456"/>
      <c r="X260" s="456"/>
      <c r="Y260" s="456"/>
      <c r="Z260" s="456"/>
    </row>
    <row r="261" ht="12.75" customHeight="1">
      <c r="A261" s="456"/>
      <c r="B261" s="456"/>
      <c r="C261" s="456"/>
      <c r="D261" s="456"/>
      <c r="E261" s="456"/>
      <c r="F261" s="456"/>
      <c r="G261" s="456"/>
      <c r="H261" s="456"/>
      <c r="I261" s="456"/>
      <c r="J261" s="456"/>
      <c r="K261" s="456"/>
      <c r="L261" s="456"/>
      <c r="M261" s="456"/>
      <c r="N261" s="456"/>
      <c r="O261" s="456"/>
      <c r="P261" s="456"/>
      <c r="Q261" s="456"/>
      <c r="R261" s="456"/>
      <c r="S261" s="456"/>
      <c r="T261" s="456"/>
      <c r="U261" s="456"/>
      <c r="V261" s="456"/>
      <c r="W261" s="456"/>
      <c r="X261" s="456"/>
      <c r="Y261" s="456"/>
      <c r="Z261" s="456"/>
    </row>
    <row r="262" ht="12.75" customHeight="1">
      <c r="A262" s="456"/>
      <c r="B262" s="456"/>
      <c r="C262" s="456"/>
      <c r="D262" s="456"/>
      <c r="E262" s="456"/>
      <c r="F262" s="456"/>
      <c r="G262" s="456"/>
      <c r="H262" s="456"/>
      <c r="I262" s="456"/>
      <c r="J262" s="456"/>
      <c r="K262" s="456"/>
      <c r="L262" s="456"/>
      <c r="M262" s="456"/>
      <c r="N262" s="456"/>
      <c r="O262" s="456"/>
      <c r="P262" s="456"/>
      <c r="Q262" s="456"/>
      <c r="R262" s="456"/>
      <c r="S262" s="456"/>
      <c r="T262" s="456"/>
      <c r="U262" s="456"/>
      <c r="V262" s="456"/>
      <c r="W262" s="456"/>
      <c r="X262" s="456"/>
      <c r="Y262" s="456"/>
      <c r="Z262" s="456"/>
    </row>
    <row r="263" ht="12.75" customHeight="1">
      <c r="A263" s="456"/>
      <c r="B263" s="456"/>
      <c r="C263" s="456"/>
      <c r="D263" s="456"/>
      <c r="E263" s="456"/>
      <c r="F263" s="456"/>
      <c r="G263" s="456"/>
      <c r="H263" s="456"/>
      <c r="I263" s="456"/>
      <c r="J263" s="456"/>
      <c r="K263" s="456"/>
      <c r="L263" s="456"/>
      <c r="M263" s="456"/>
      <c r="N263" s="456"/>
      <c r="O263" s="456"/>
      <c r="P263" s="456"/>
      <c r="Q263" s="456"/>
      <c r="R263" s="456"/>
      <c r="S263" s="456"/>
      <c r="T263" s="456"/>
      <c r="U263" s="456"/>
      <c r="V263" s="456"/>
      <c r="W263" s="456"/>
      <c r="X263" s="456"/>
      <c r="Y263" s="456"/>
      <c r="Z263" s="456"/>
    </row>
    <row r="264" ht="12.75" customHeight="1">
      <c r="A264" s="456"/>
      <c r="B264" s="456"/>
      <c r="C264" s="456"/>
      <c r="D264" s="456"/>
      <c r="E264" s="456"/>
      <c r="F264" s="456"/>
      <c r="G264" s="456"/>
      <c r="H264" s="456"/>
      <c r="I264" s="456"/>
      <c r="J264" s="456"/>
      <c r="K264" s="456"/>
      <c r="L264" s="456"/>
      <c r="M264" s="456"/>
      <c r="N264" s="456"/>
      <c r="O264" s="456"/>
      <c r="P264" s="456"/>
      <c r="Q264" s="456"/>
      <c r="R264" s="456"/>
      <c r="S264" s="456"/>
      <c r="T264" s="456"/>
      <c r="U264" s="456"/>
      <c r="V264" s="456"/>
      <c r="W264" s="456"/>
      <c r="X264" s="456"/>
      <c r="Y264" s="456"/>
      <c r="Z264" s="456"/>
    </row>
    <row r="265" ht="12.75" customHeight="1">
      <c r="A265" s="456"/>
      <c r="B265" s="456"/>
      <c r="C265" s="456"/>
      <c r="D265" s="456"/>
      <c r="E265" s="456"/>
      <c r="F265" s="456"/>
      <c r="G265" s="456"/>
      <c r="H265" s="456"/>
      <c r="I265" s="456"/>
      <c r="J265" s="456"/>
      <c r="K265" s="456"/>
      <c r="L265" s="456"/>
      <c r="M265" s="456"/>
      <c r="N265" s="456"/>
      <c r="O265" s="456"/>
      <c r="P265" s="456"/>
      <c r="Q265" s="456"/>
      <c r="R265" s="456"/>
      <c r="S265" s="456"/>
      <c r="T265" s="456"/>
      <c r="U265" s="456"/>
      <c r="V265" s="456"/>
      <c r="W265" s="456"/>
      <c r="X265" s="456"/>
      <c r="Y265" s="456"/>
      <c r="Z265" s="456"/>
    </row>
    <row r="266" ht="12.75" customHeight="1">
      <c r="A266" s="456"/>
      <c r="B266" s="456"/>
      <c r="C266" s="456"/>
      <c r="D266" s="456"/>
      <c r="E266" s="456"/>
      <c r="F266" s="456"/>
      <c r="G266" s="456"/>
      <c r="H266" s="456"/>
      <c r="I266" s="456"/>
      <c r="J266" s="456"/>
      <c r="K266" s="456"/>
      <c r="L266" s="456"/>
      <c r="M266" s="456"/>
      <c r="N266" s="456"/>
      <c r="O266" s="456"/>
      <c r="P266" s="456"/>
      <c r="Q266" s="456"/>
      <c r="R266" s="456"/>
      <c r="S266" s="456"/>
      <c r="T266" s="456"/>
      <c r="U266" s="456"/>
      <c r="V266" s="456"/>
      <c r="W266" s="456"/>
      <c r="X266" s="456"/>
      <c r="Y266" s="456"/>
      <c r="Z266" s="456"/>
    </row>
    <row r="267" ht="12.75" customHeight="1">
      <c r="A267" s="456"/>
      <c r="B267" s="456"/>
      <c r="C267" s="456"/>
      <c r="D267" s="456"/>
      <c r="E267" s="456"/>
      <c r="F267" s="456"/>
      <c r="G267" s="456"/>
      <c r="H267" s="456"/>
      <c r="I267" s="456"/>
      <c r="J267" s="456"/>
      <c r="K267" s="456"/>
      <c r="L267" s="456"/>
      <c r="M267" s="456"/>
      <c r="N267" s="456"/>
      <c r="O267" s="456"/>
      <c r="P267" s="456"/>
      <c r="Q267" s="456"/>
      <c r="R267" s="456"/>
      <c r="S267" s="456"/>
      <c r="T267" s="456"/>
      <c r="U267" s="456"/>
      <c r="V267" s="456"/>
      <c r="W267" s="456"/>
      <c r="X267" s="456"/>
      <c r="Y267" s="456"/>
      <c r="Z267" s="456"/>
    </row>
    <row r="268" ht="12.75" customHeight="1">
      <c r="A268" s="456"/>
      <c r="B268" s="456"/>
      <c r="C268" s="456"/>
      <c r="D268" s="456"/>
      <c r="E268" s="456"/>
      <c r="F268" s="456"/>
      <c r="G268" s="456"/>
      <c r="H268" s="456"/>
      <c r="I268" s="456"/>
      <c r="J268" s="456"/>
      <c r="K268" s="456"/>
      <c r="L268" s="456"/>
      <c r="M268" s="456"/>
      <c r="N268" s="456"/>
      <c r="O268" s="456"/>
      <c r="P268" s="456"/>
      <c r="Q268" s="456"/>
      <c r="R268" s="456"/>
      <c r="S268" s="456"/>
      <c r="T268" s="456"/>
      <c r="U268" s="456"/>
      <c r="V268" s="456"/>
      <c r="W268" s="456"/>
      <c r="X268" s="456"/>
      <c r="Y268" s="456"/>
      <c r="Z268" s="456"/>
    </row>
    <row r="269" ht="12.75" customHeight="1">
      <c r="A269" s="456"/>
      <c r="B269" s="456"/>
      <c r="C269" s="456"/>
      <c r="D269" s="456"/>
      <c r="E269" s="456"/>
      <c r="F269" s="456"/>
      <c r="G269" s="456"/>
      <c r="H269" s="456"/>
      <c r="I269" s="456"/>
      <c r="J269" s="456"/>
      <c r="K269" s="456"/>
      <c r="L269" s="456"/>
      <c r="M269" s="456"/>
      <c r="N269" s="456"/>
      <c r="O269" s="456"/>
      <c r="P269" s="456"/>
      <c r="Q269" s="456"/>
      <c r="R269" s="456"/>
      <c r="S269" s="456"/>
      <c r="T269" s="456"/>
      <c r="U269" s="456"/>
      <c r="V269" s="456"/>
      <c r="W269" s="456"/>
      <c r="X269" s="456"/>
      <c r="Y269" s="456"/>
      <c r="Z269" s="456"/>
    </row>
    <row r="270" ht="12.75" customHeight="1">
      <c r="A270" s="456"/>
      <c r="B270" s="456"/>
      <c r="C270" s="456"/>
      <c r="D270" s="456"/>
      <c r="E270" s="456"/>
      <c r="F270" s="456"/>
      <c r="G270" s="456"/>
      <c r="H270" s="456"/>
      <c r="I270" s="456"/>
      <c r="J270" s="456"/>
      <c r="K270" s="456"/>
      <c r="L270" s="456"/>
      <c r="M270" s="456"/>
      <c r="N270" s="456"/>
      <c r="O270" s="456"/>
      <c r="P270" s="456"/>
      <c r="Q270" s="456"/>
      <c r="R270" s="456"/>
      <c r="S270" s="456"/>
      <c r="T270" s="456"/>
      <c r="U270" s="456"/>
      <c r="V270" s="456"/>
      <c r="W270" s="456"/>
      <c r="X270" s="456"/>
      <c r="Y270" s="456"/>
      <c r="Z270" s="456"/>
    </row>
    <row r="271" ht="12.75" customHeight="1">
      <c r="A271" s="456"/>
      <c r="B271" s="456"/>
      <c r="C271" s="456"/>
      <c r="D271" s="456"/>
      <c r="E271" s="456"/>
      <c r="F271" s="456"/>
      <c r="G271" s="456"/>
      <c r="H271" s="456"/>
      <c r="I271" s="456"/>
      <c r="J271" s="456"/>
      <c r="K271" s="456"/>
      <c r="L271" s="456"/>
      <c r="M271" s="456"/>
      <c r="N271" s="456"/>
      <c r="O271" s="456"/>
      <c r="P271" s="456"/>
      <c r="Q271" s="456"/>
      <c r="R271" s="456"/>
      <c r="S271" s="456"/>
      <c r="T271" s="456"/>
      <c r="U271" s="456"/>
      <c r="V271" s="456"/>
      <c r="W271" s="456"/>
      <c r="X271" s="456"/>
      <c r="Y271" s="456"/>
      <c r="Z271" s="456"/>
    </row>
    <row r="272" ht="12.75" customHeight="1">
      <c r="A272" s="456"/>
      <c r="B272" s="456"/>
      <c r="C272" s="456"/>
      <c r="D272" s="456"/>
      <c r="E272" s="456"/>
      <c r="F272" s="456"/>
      <c r="G272" s="456"/>
      <c r="H272" s="456"/>
      <c r="I272" s="456"/>
      <c r="J272" s="456"/>
      <c r="K272" s="456"/>
      <c r="L272" s="456"/>
      <c r="M272" s="456"/>
      <c r="N272" s="456"/>
      <c r="O272" s="456"/>
      <c r="P272" s="456"/>
      <c r="Q272" s="456"/>
      <c r="R272" s="456"/>
      <c r="S272" s="456"/>
      <c r="T272" s="456"/>
      <c r="U272" s="456"/>
      <c r="V272" s="456"/>
      <c r="W272" s="456"/>
      <c r="X272" s="456"/>
      <c r="Y272" s="456"/>
      <c r="Z272" s="456"/>
    </row>
    <row r="273" ht="12.75" customHeight="1">
      <c r="A273" s="456"/>
      <c r="B273" s="456"/>
      <c r="C273" s="456"/>
      <c r="D273" s="456"/>
      <c r="E273" s="456"/>
      <c r="F273" s="456"/>
      <c r="G273" s="456"/>
      <c r="H273" s="456"/>
      <c r="I273" s="456"/>
      <c r="J273" s="456"/>
      <c r="K273" s="456"/>
      <c r="L273" s="456"/>
      <c r="M273" s="456"/>
      <c r="N273" s="456"/>
      <c r="O273" s="456"/>
      <c r="P273" s="456"/>
      <c r="Q273" s="456"/>
      <c r="R273" s="456"/>
      <c r="S273" s="456"/>
      <c r="T273" s="456"/>
      <c r="U273" s="456"/>
      <c r="V273" s="456"/>
      <c r="W273" s="456"/>
      <c r="X273" s="456"/>
      <c r="Y273" s="456"/>
      <c r="Z273" s="456"/>
    </row>
    <row r="274" ht="12.75" customHeight="1">
      <c r="A274" s="456"/>
      <c r="B274" s="456"/>
      <c r="C274" s="456"/>
      <c r="D274" s="456"/>
      <c r="E274" s="456"/>
      <c r="F274" s="456"/>
      <c r="G274" s="456"/>
      <c r="H274" s="456"/>
      <c r="I274" s="456"/>
      <c r="J274" s="456"/>
      <c r="K274" s="456"/>
      <c r="L274" s="456"/>
      <c r="M274" s="456"/>
      <c r="N274" s="456"/>
      <c r="O274" s="456"/>
      <c r="P274" s="456"/>
      <c r="Q274" s="456"/>
      <c r="R274" s="456"/>
      <c r="S274" s="456"/>
      <c r="T274" s="456"/>
      <c r="U274" s="456"/>
      <c r="V274" s="456"/>
      <c r="W274" s="456"/>
      <c r="X274" s="456"/>
      <c r="Y274" s="456"/>
      <c r="Z274" s="456"/>
    </row>
    <row r="275" ht="12.75" customHeight="1">
      <c r="A275" s="456"/>
      <c r="B275" s="456"/>
      <c r="C275" s="456"/>
      <c r="D275" s="456"/>
      <c r="E275" s="456"/>
      <c r="F275" s="456"/>
      <c r="G275" s="456"/>
      <c r="H275" s="456"/>
      <c r="I275" s="456"/>
      <c r="J275" s="456"/>
      <c r="K275" s="456"/>
      <c r="L275" s="456"/>
      <c r="M275" s="456"/>
      <c r="N275" s="456"/>
      <c r="O275" s="456"/>
      <c r="P275" s="456"/>
      <c r="Q275" s="456"/>
      <c r="R275" s="456"/>
      <c r="S275" s="456"/>
      <c r="T275" s="456"/>
      <c r="U275" s="456"/>
      <c r="V275" s="456"/>
      <c r="W275" s="456"/>
      <c r="X275" s="456"/>
      <c r="Y275" s="456"/>
      <c r="Z275" s="456"/>
    </row>
    <row r="276" ht="12.75" customHeight="1">
      <c r="A276" s="456"/>
      <c r="B276" s="456"/>
      <c r="C276" s="456"/>
      <c r="D276" s="456"/>
      <c r="E276" s="456"/>
      <c r="F276" s="456"/>
      <c r="G276" s="456"/>
      <c r="H276" s="456"/>
      <c r="I276" s="456"/>
      <c r="J276" s="456"/>
      <c r="K276" s="456"/>
      <c r="L276" s="456"/>
      <c r="M276" s="456"/>
      <c r="N276" s="456"/>
      <c r="O276" s="456"/>
      <c r="P276" s="456"/>
      <c r="Q276" s="456"/>
      <c r="R276" s="456"/>
      <c r="S276" s="456"/>
      <c r="T276" s="456"/>
      <c r="U276" s="456"/>
      <c r="V276" s="456"/>
      <c r="W276" s="456"/>
      <c r="X276" s="456"/>
      <c r="Y276" s="456"/>
      <c r="Z276" s="456"/>
    </row>
    <row r="277" ht="12.75" customHeight="1">
      <c r="A277" s="456"/>
      <c r="B277" s="456"/>
      <c r="C277" s="456"/>
      <c r="D277" s="456"/>
      <c r="E277" s="456"/>
      <c r="F277" s="456"/>
      <c r="G277" s="456"/>
      <c r="H277" s="456"/>
      <c r="I277" s="456"/>
      <c r="J277" s="456"/>
      <c r="K277" s="456"/>
      <c r="L277" s="456"/>
      <c r="M277" s="456"/>
      <c r="N277" s="456"/>
      <c r="O277" s="456"/>
      <c r="P277" s="456"/>
      <c r="Q277" s="456"/>
      <c r="R277" s="456"/>
      <c r="S277" s="456"/>
      <c r="T277" s="456"/>
      <c r="U277" s="456"/>
      <c r="V277" s="456"/>
      <c r="W277" s="456"/>
      <c r="X277" s="456"/>
      <c r="Y277" s="456"/>
      <c r="Z277" s="456"/>
    </row>
    <row r="278" ht="12.75" customHeight="1">
      <c r="A278" s="456"/>
      <c r="B278" s="456"/>
      <c r="C278" s="456"/>
      <c r="D278" s="456"/>
      <c r="E278" s="456"/>
      <c r="F278" s="456"/>
      <c r="G278" s="456"/>
      <c r="H278" s="456"/>
      <c r="I278" s="456"/>
      <c r="J278" s="456"/>
      <c r="K278" s="456"/>
      <c r="L278" s="456"/>
      <c r="M278" s="456"/>
      <c r="N278" s="456"/>
      <c r="O278" s="456"/>
      <c r="P278" s="456"/>
      <c r="Q278" s="456"/>
      <c r="R278" s="456"/>
      <c r="S278" s="456"/>
      <c r="T278" s="456"/>
      <c r="U278" s="456"/>
      <c r="V278" s="456"/>
      <c r="W278" s="456"/>
      <c r="X278" s="456"/>
      <c r="Y278" s="456"/>
      <c r="Z278" s="456"/>
    </row>
    <row r="279" ht="12.75" customHeight="1">
      <c r="A279" s="456"/>
      <c r="B279" s="456"/>
      <c r="C279" s="456"/>
      <c r="D279" s="456"/>
      <c r="E279" s="456"/>
      <c r="F279" s="456"/>
      <c r="G279" s="456"/>
      <c r="H279" s="456"/>
      <c r="I279" s="456"/>
      <c r="J279" s="456"/>
      <c r="K279" s="456"/>
      <c r="L279" s="456"/>
      <c r="M279" s="456"/>
      <c r="N279" s="456"/>
      <c r="O279" s="456"/>
      <c r="P279" s="456"/>
      <c r="Q279" s="456"/>
      <c r="R279" s="456"/>
      <c r="S279" s="456"/>
      <c r="T279" s="456"/>
      <c r="U279" s="456"/>
      <c r="V279" s="456"/>
      <c r="W279" s="456"/>
      <c r="X279" s="456"/>
      <c r="Y279" s="456"/>
      <c r="Z279" s="456"/>
    </row>
    <row r="280" ht="12.75" customHeight="1">
      <c r="A280" s="456"/>
      <c r="B280" s="456"/>
      <c r="C280" s="456"/>
      <c r="D280" s="456"/>
      <c r="E280" s="456"/>
      <c r="F280" s="456"/>
      <c r="G280" s="456"/>
      <c r="H280" s="456"/>
      <c r="I280" s="456"/>
      <c r="J280" s="456"/>
      <c r="K280" s="456"/>
      <c r="L280" s="456"/>
      <c r="M280" s="456"/>
      <c r="N280" s="456"/>
      <c r="O280" s="456"/>
      <c r="P280" s="456"/>
      <c r="Q280" s="456"/>
      <c r="R280" s="456"/>
      <c r="S280" s="456"/>
      <c r="T280" s="456"/>
      <c r="U280" s="456"/>
      <c r="V280" s="456"/>
      <c r="W280" s="456"/>
      <c r="X280" s="456"/>
      <c r="Y280" s="456"/>
      <c r="Z280" s="456"/>
    </row>
    <row r="281" ht="12.75" customHeight="1">
      <c r="A281" s="456"/>
      <c r="B281" s="456"/>
      <c r="C281" s="456"/>
      <c r="D281" s="456"/>
      <c r="E281" s="456"/>
      <c r="F281" s="456"/>
      <c r="G281" s="456"/>
      <c r="H281" s="456"/>
      <c r="I281" s="456"/>
      <c r="J281" s="456"/>
      <c r="K281" s="456"/>
      <c r="L281" s="456"/>
      <c r="M281" s="456"/>
      <c r="N281" s="456"/>
      <c r="O281" s="456"/>
      <c r="P281" s="456"/>
      <c r="Q281" s="456"/>
      <c r="R281" s="456"/>
      <c r="S281" s="456"/>
      <c r="T281" s="456"/>
      <c r="U281" s="456"/>
      <c r="V281" s="456"/>
      <c r="W281" s="456"/>
      <c r="X281" s="456"/>
      <c r="Y281" s="456"/>
      <c r="Z281" s="456"/>
    </row>
    <row r="282" ht="12.75" customHeight="1">
      <c r="A282" s="456"/>
      <c r="B282" s="456"/>
      <c r="C282" s="456"/>
      <c r="D282" s="456"/>
      <c r="E282" s="456"/>
      <c r="F282" s="456"/>
      <c r="G282" s="456"/>
      <c r="H282" s="456"/>
      <c r="I282" s="456"/>
      <c r="J282" s="456"/>
      <c r="K282" s="456"/>
      <c r="L282" s="456"/>
      <c r="M282" s="456"/>
      <c r="N282" s="456"/>
      <c r="O282" s="456"/>
      <c r="P282" s="456"/>
      <c r="Q282" s="456"/>
      <c r="R282" s="456"/>
      <c r="S282" s="456"/>
      <c r="T282" s="456"/>
      <c r="U282" s="456"/>
      <c r="V282" s="456"/>
      <c r="W282" s="456"/>
      <c r="X282" s="456"/>
      <c r="Y282" s="456"/>
      <c r="Z282" s="456"/>
    </row>
    <row r="283" ht="12.75" customHeight="1">
      <c r="A283" s="456"/>
      <c r="B283" s="456"/>
      <c r="C283" s="456"/>
      <c r="D283" s="456"/>
      <c r="E283" s="456"/>
      <c r="F283" s="456"/>
      <c r="G283" s="456"/>
      <c r="H283" s="456"/>
      <c r="I283" s="456"/>
      <c r="J283" s="456"/>
      <c r="K283" s="456"/>
      <c r="L283" s="456"/>
      <c r="M283" s="456"/>
      <c r="N283" s="456"/>
      <c r="O283" s="456"/>
      <c r="P283" s="456"/>
      <c r="Q283" s="456"/>
      <c r="R283" s="456"/>
      <c r="S283" s="456"/>
      <c r="T283" s="456"/>
      <c r="U283" s="456"/>
      <c r="V283" s="456"/>
      <c r="W283" s="456"/>
      <c r="X283" s="456"/>
      <c r="Y283" s="456"/>
      <c r="Z283" s="456"/>
    </row>
    <row r="284" ht="12.75" customHeight="1">
      <c r="A284" s="456"/>
      <c r="B284" s="456"/>
      <c r="C284" s="456"/>
      <c r="D284" s="456"/>
      <c r="E284" s="456"/>
      <c r="F284" s="456"/>
      <c r="G284" s="456"/>
      <c r="H284" s="456"/>
      <c r="I284" s="456"/>
      <c r="J284" s="456"/>
      <c r="K284" s="456"/>
      <c r="L284" s="456"/>
      <c r="M284" s="456"/>
      <c r="N284" s="456"/>
      <c r="O284" s="456"/>
      <c r="P284" s="456"/>
      <c r="Q284" s="456"/>
      <c r="R284" s="456"/>
      <c r="S284" s="456"/>
      <c r="T284" s="456"/>
      <c r="U284" s="456"/>
      <c r="V284" s="456"/>
      <c r="W284" s="456"/>
      <c r="X284" s="456"/>
      <c r="Y284" s="456"/>
      <c r="Z284" s="456"/>
    </row>
    <row r="285" ht="12.75" customHeight="1">
      <c r="A285" s="456"/>
      <c r="B285" s="456"/>
      <c r="C285" s="456"/>
      <c r="D285" s="456"/>
      <c r="E285" s="456"/>
      <c r="F285" s="456"/>
      <c r="G285" s="456"/>
      <c r="H285" s="456"/>
      <c r="I285" s="456"/>
      <c r="J285" s="456"/>
      <c r="K285" s="456"/>
      <c r="L285" s="456"/>
      <c r="M285" s="456"/>
      <c r="N285" s="456"/>
      <c r="O285" s="456"/>
      <c r="P285" s="456"/>
      <c r="Q285" s="456"/>
      <c r="R285" s="456"/>
      <c r="S285" s="456"/>
      <c r="T285" s="456"/>
      <c r="U285" s="456"/>
      <c r="V285" s="456"/>
      <c r="W285" s="456"/>
      <c r="X285" s="456"/>
      <c r="Y285" s="456"/>
      <c r="Z285" s="456"/>
    </row>
    <row r="286" ht="12.75" customHeight="1">
      <c r="A286" s="456"/>
      <c r="B286" s="456"/>
      <c r="C286" s="456"/>
      <c r="D286" s="456"/>
      <c r="E286" s="456"/>
      <c r="F286" s="456"/>
      <c r="G286" s="456"/>
      <c r="H286" s="456"/>
      <c r="I286" s="456"/>
      <c r="J286" s="456"/>
      <c r="K286" s="456"/>
      <c r="L286" s="456"/>
      <c r="M286" s="456"/>
      <c r="N286" s="456"/>
      <c r="O286" s="456"/>
      <c r="P286" s="456"/>
      <c r="Q286" s="456"/>
      <c r="R286" s="456"/>
      <c r="S286" s="456"/>
      <c r="T286" s="456"/>
      <c r="U286" s="456"/>
      <c r="V286" s="456"/>
      <c r="W286" s="456"/>
      <c r="X286" s="456"/>
      <c r="Y286" s="456"/>
      <c r="Z286" s="456"/>
    </row>
    <row r="287" ht="12.75" customHeight="1">
      <c r="A287" s="456"/>
      <c r="B287" s="456"/>
      <c r="C287" s="456"/>
      <c r="D287" s="456"/>
      <c r="E287" s="456"/>
      <c r="F287" s="456"/>
      <c r="G287" s="456"/>
      <c r="H287" s="456"/>
      <c r="I287" s="456"/>
      <c r="J287" s="456"/>
      <c r="K287" s="456"/>
      <c r="L287" s="456"/>
      <c r="M287" s="456"/>
      <c r="N287" s="456"/>
      <c r="O287" s="456"/>
      <c r="P287" s="456"/>
      <c r="Q287" s="456"/>
      <c r="R287" s="456"/>
      <c r="S287" s="456"/>
      <c r="T287" s="456"/>
      <c r="U287" s="456"/>
      <c r="V287" s="456"/>
      <c r="W287" s="456"/>
      <c r="X287" s="456"/>
      <c r="Y287" s="456"/>
      <c r="Z287" s="456"/>
    </row>
    <row r="288" ht="12.75" customHeight="1">
      <c r="A288" s="456"/>
      <c r="B288" s="456"/>
      <c r="C288" s="456"/>
      <c r="D288" s="456"/>
      <c r="E288" s="456"/>
      <c r="F288" s="456"/>
      <c r="G288" s="456"/>
      <c r="H288" s="456"/>
      <c r="I288" s="456"/>
      <c r="J288" s="456"/>
      <c r="K288" s="456"/>
      <c r="L288" s="456"/>
      <c r="M288" s="456"/>
      <c r="N288" s="456"/>
      <c r="O288" s="456"/>
      <c r="P288" s="456"/>
      <c r="Q288" s="456"/>
      <c r="R288" s="456"/>
      <c r="S288" s="456"/>
      <c r="T288" s="456"/>
      <c r="U288" s="456"/>
      <c r="V288" s="456"/>
      <c r="W288" s="456"/>
      <c r="X288" s="456"/>
      <c r="Y288" s="456"/>
      <c r="Z288" s="456"/>
    </row>
    <row r="289" ht="12.75" customHeight="1">
      <c r="A289" s="456"/>
      <c r="B289" s="456"/>
      <c r="C289" s="456"/>
      <c r="D289" s="456"/>
      <c r="E289" s="456"/>
      <c r="F289" s="456"/>
      <c r="G289" s="456"/>
      <c r="H289" s="456"/>
      <c r="I289" s="456"/>
      <c r="J289" s="456"/>
      <c r="K289" s="456"/>
      <c r="L289" s="456"/>
      <c r="M289" s="456"/>
      <c r="N289" s="456"/>
      <c r="O289" s="456"/>
      <c r="P289" s="456"/>
      <c r="Q289" s="456"/>
      <c r="R289" s="456"/>
      <c r="S289" s="456"/>
      <c r="T289" s="456"/>
      <c r="U289" s="456"/>
      <c r="V289" s="456"/>
      <c r="W289" s="456"/>
      <c r="X289" s="456"/>
      <c r="Y289" s="456"/>
      <c r="Z289" s="456"/>
    </row>
    <row r="290" ht="12.75" customHeight="1">
      <c r="A290" s="456"/>
      <c r="B290" s="456"/>
      <c r="C290" s="456"/>
      <c r="D290" s="456"/>
      <c r="E290" s="456"/>
      <c r="F290" s="456"/>
      <c r="G290" s="456"/>
      <c r="H290" s="456"/>
      <c r="I290" s="456"/>
      <c r="J290" s="456"/>
      <c r="K290" s="456"/>
      <c r="L290" s="456"/>
      <c r="M290" s="456"/>
      <c r="N290" s="456"/>
      <c r="O290" s="456"/>
      <c r="P290" s="456"/>
      <c r="Q290" s="456"/>
      <c r="R290" s="456"/>
      <c r="S290" s="456"/>
      <c r="T290" s="456"/>
      <c r="U290" s="456"/>
      <c r="V290" s="456"/>
      <c r="W290" s="456"/>
      <c r="X290" s="456"/>
      <c r="Y290" s="456"/>
      <c r="Z290" s="456"/>
    </row>
    <row r="291" ht="12.75" customHeight="1">
      <c r="A291" s="456"/>
      <c r="B291" s="456"/>
      <c r="C291" s="456"/>
      <c r="D291" s="456"/>
      <c r="E291" s="456"/>
      <c r="F291" s="456"/>
      <c r="G291" s="456"/>
      <c r="H291" s="456"/>
      <c r="I291" s="456"/>
      <c r="J291" s="456"/>
      <c r="K291" s="456"/>
      <c r="L291" s="456"/>
      <c r="M291" s="456"/>
      <c r="N291" s="456"/>
      <c r="O291" s="456"/>
      <c r="P291" s="456"/>
      <c r="Q291" s="456"/>
      <c r="R291" s="456"/>
      <c r="S291" s="456"/>
      <c r="T291" s="456"/>
      <c r="U291" s="456"/>
      <c r="V291" s="456"/>
      <c r="W291" s="456"/>
      <c r="X291" s="456"/>
      <c r="Y291" s="456"/>
      <c r="Z291" s="456"/>
    </row>
    <row r="292" ht="12.75" customHeight="1">
      <c r="A292" s="456"/>
      <c r="B292" s="456"/>
      <c r="C292" s="456"/>
      <c r="D292" s="456"/>
      <c r="E292" s="456"/>
      <c r="F292" s="456"/>
      <c r="G292" s="456"/>
      <c r="H292" s="456"/>
      <c r="I292" s="456"/>
      <c r="J292" s="456"/>
      <c r="K292" s="456"/>
      <c r="L292" s="456"/>
      <c r="M292" s="456"/>
      <c r="N292" s="456"/>
      <c r="O292" s="456"/>
      <c r="P292" s="456"/>
      <c r="Q292" s="456"/>
      <c r="R292" s="456"/>
      <c r="S292" s="456"/>
      <c r="T292" s="456"/>
      <c r="U292" s="456"/>
      <c r="V292" s="456"/>
      <c r="W292" s="456"/>
      <c r="X292" s="456"/>
      <c r="Y292" s="456"/>
      <c r="Z292" s="456"/>
    </row>
    <row r="293" ht="12.75" customHeight="1">
      <c r="A293" s="456"/>
      <c r="B293" s="456"/>
      <c r="C293" s="456"/>
      <c r="D293" s="456"/>
      <c r="E293" s="456"/>
      <c r="F293" s="456"/>
      <c r="G293" s="456"/>
      <c r="H293" s="456"/>
      <c r="I293" s="456"/>
      <c r="J293" s="456"/>
      <c r="K293" s="456"/>
      <c r="L293" s="456"/>
      <c r="M293" s="456"/>
      <c r="N293" s="456"/>
      <c r="O293" s="456"/>
      <c r="P293" s="456"/>
      <c r="Q293" s="456"/>
      <c r="R293" s="456"/>
      <c r="S293" s="456"/>
      <c r="T293" s="456"/>
      <c r="U293" s="456"/>
      <c r="V293" s="456"/>
      <c r="W293" s="456"/>
      <c r="X293" s="456"/>
      <c r="Y293" s="456"/>
      <c r="Z293" s="456"/>
    </row>
    <row r="294" ht="12.75" customHeight="1">
      <c r="A294" s="456"/>
      <c r="B294" s="456"/>
      <c r="C294" s="456"/>
      <c r="D294" s="456"/>
      <c r="E294" s="456"/>
      <c r="F294" s="456"/>
      <c r="G294" s="456"/>
      <c r="H294" s="456"/>
      <c r="I294" s="456"/>
      <c r="J294" s="456"/>
      <c r="K294" s="456"/>
      <c r="L294" s="456"/>
      <c r="M294" s="456"/>
      <c r="N294" s="456"/>
      <c r="O294" s="456"/>
      <c r="P294" s="456"/>
      <c r="Q294" s="456"/>
      <c r="R294" s="456"/>
      <c r="S294" s="456"/>
      <c r="T294" s="456"/>
      <c r="U294" s="456"/>
      <c r="V294" s="456"/>
      <c r="W294" s="456"/>
      <c r="X294" s="456"/>
      <c r="Y294" s="456"/>
      <c r="Z294" s="456"/>
    </row>
    <row r="295" ht="12.75" customHeight="1">
      <c r="A295" s="456"/>
      <c r="B295" s="456"/>
      <c r="C295" s="456"/>
      <c r="D295" s="456"/>
      <c r="E295" s="456"/>
      <c r="F295" s="456"/>
      <c r="G295" s="456"/>
      <c r="H295" s="456"/>
      <c r="I295" s="456"/>
      <c r="J295" s="456"/>
      <c r="K295" s="456"/>
      <c r="L295" s="456"/>
      <c r="M295" s="456"/>
      <c r="N295" s="456"/>
      <c r="O295" s="456"/>
      <c r="P295" s="456"/>
      <c r="Q295" s="456"/>
      <c r="R295" s="456"/>
      <c r="S295" s="456"/>
      <c r="T295" s="456"/>
      <c r="U295" s="456"/>
      <c r="V295" s="456"/>
      <c r="W295" s="456"/>
      <c r="X295" s="456"/>
      <c r="Y295" s="456"/>
      <c r="Z295" s="456"/>
    </row>
    <row r="296" ht="12.75" customHeight="1">
      <c r="A296" s="456"/>
      <c r="B296" s="456"/>
      <c r="C296" s="456"/>
      <c r="D296" s="456"/>
      <c r="E296" s="456"/>
      <c r="F296" s="456"/>
      <c r="G296" s="456"/>
      <c r="H296" s="456"/>
      <c r="I296" s="456"/>
      <c r="J296" s="456"/>
      <c r="K296" s="456"/>
      <c r="L296" s="456"/>
      <c r="M296" s="456"/>
      <c r="N296" s="456"/>
      <c r="O296" s="456"/>
      <c r="P296" s="456"/>
      <c r="Q296" s="456"/>
      <c r="R296" s="456"/>
      <c r="S296" s="456"/>
      <c r="T296" s="456"/>
      <c r="U296" s="456"/>
      <c r="V296" s="456"/>
      <c r="W296" s="456"/>
      <c r="X296" s="456"/>
      <c r="Y296" s="456"/>
      <c r="Z296" s="456"/>
    </row>
    <row r="297" ht="12.75" customHeight="1">
      <c r="A297" s="456"/>
      <c r="B297" s="456"/>
      <c r="C297" s="456"/>
      <c r="D297" s="456"/>
      <c r="E297" s="456"/>
      <c r="F297" s="456"/>
      <c r="G297" s="456"/>
      <c r="H297" s="456"/>
      <c r="I297" s="456"/>
      <c r="J297" s="456"/>
      <c r="K297" s="456"/>
      <c r="L297" s="456"/>
      <c r="M297" s="456"/>
      <c r="N297" s="456"/>
      <c r="O297" s="456"/>
      <c r="P297" s="456"/>
      <c r="Q297" s="456"/>
      <c r="R297" s="456"/>
      <c r="S297" s="456"/>
      <c r="T297" s="456"/>
      <c r="U297" s="456"/>
      <c r="V297" s="456"/>
      <c r="W297" s="456"/>
      <c r="X297" s="456"/>
      <c r="Y297" s="456"/>
      <c r="Z297" s="456"/>
    </row>
    <row r="298" ht="12.75" customHeight="1">
      <c r="A298" s="456"/>
      <c r="B298" s="456"/>
      <c r="C298" s="456"/>
      <c r="D298" s="456"/>
      <c r="E298" s="456"/>
      <c r="F298" s="456"/>
      <c r="G298" s="456"/>
      <c r="H298" s="456"/>
      <c r="I298" s="456"/>
      <c r="J298" s="456"/>
      <c r="K298" s="456"/>
      <c r="L298" s="456"/>
      <c r="M298" s="456"/>
      <c r="N298" s="456"/>
      <c r="O298" s="456"/>
      <c r="P298" s="456"/>
      <c r="Q298" s="456"/>
      <c r="R298" s="456"/>
      <c r="S298" s="456"/>
      <c r="T298" s="456"/>
      <c r="U298" s="456"/>
      <c r="V298" s="456"/>
      <c r="W298" s="456"/>
      <c r="X298" s="456"/>
      <c r="Y298" s="456"/>
      <c r="Z298" s="456"/>
    </row>
    <row r="299" ht="12.75" customHeight="1">
      <c r="A299" s="456"/>
      <c r="B299" s="456"/>
      <c r="C299" s="456"/>
      <c r="D299" s="456"/>
      <c r="E299" s="456"/>
      <c r="F299" s="456"/>
      <c r="G299" s="456"/>
      <c r="H299" s="456"/>
      <c r="I299" s="456"/>
      <c r="J299" s="456"/>
      <c r="K299" s="456"/>
      <c r="L299" s="456"/>
      <c r="M299" s="456"/>
      <c r="N299" s="456"/>
      <c r="O299" s="456"/>
      <c r="P299" s="456"/>
      <c r="Q299" s="456"/>
      <c r="R299" s="456"/>
      <c r="S299" s="456"/>
      <c r="T299" s="456"/>
      <c r="U299" s="456"/>
      <c r="V299" s="456"/>
      <c r="W299" s="456"/>
      <c r="X299" s="456"/>
      <c r="Y299" s="456"/>
      <c r="Z299" s="456"/>
    </row>
    <row r="300" ht="12.75" customHeight="1">
      <c r="A300" s="456"/>
      <c r="B300" s="456"/>
      <c r="C300" s="456"/>
      <c r="D300" s="456"/>
      <c r="E300" s="456"/>
      <c r="F300" s="456"/>
      <c r="G300" s="456"/>
      <c r="H300" s="456"/>
      <c r="I300" s="456"/>
      <c r="J300" s="456"/>
      <c r="K300" s="456"/>
      <c r="L300" s="456"/>
      <c r="M300" s="456"/>
      <c r="N300" s="456"/>
      <c r="O300" s="456"/>
      <c r="P300" s="456"/>
      <c r="Q300" s="456"/>
      <c r="R300" s="456"/>
      <c r="S300" s="456"/>
      <c r="T300" s="456"/>
      <c r="U300" s="456"/>
      <c r="V300" s="456"/>
      <c r="W300" s="456"/>
      <c r="X300" s="456"/>
      <c r="Y300" s="456"/>
      <c r="Z300" s="456"/>
    </row>
    <row r="301" ht="12.75" customHeight="1">
      <c r="A301" s="456"/>
      <c r="B301" s="456"/>
      <c r="C301" s="456"/>
      <c r="D301" s="456"/>
      <c r="E301" s="456"/>
      <c r="F301" s="456"/>
      <c r="G301" s="456"/>
      <c r="H301" s="456"/>
      <c r="I301" s="456"/>
      <c r="J301" s="456"/>
      <c r="K301" s="456"/>
      <c r="L301" s="456"/>
      <c r="M301" s="456"/>
      <c r="N301" s="456"/>
      <c r="O301" s="456"/>
      <c r="P301" s="456"/>
      <c r="Q301" s="456"/>
      <c r="R301" s="456"/>
      <c r="S301" s="456"/>
      <c r="T301" s="456"/>
      <c r="U301" s="456"/>
      <c r="V301" s="456"/>
      <c r="W301" s="456"/>
      <c r="X301" s="456"/>
      <c r="Y301" s="456"/>
      <c r="Z301" s="456"/>
    </row>
    <row r="302" ht="12.75" customHeight="1">
      <c r="A302" s="456"/>
      <c r="B302" s="456"/>
      <c r="C302" s="456"/>
      <c r="D302" s="456"/>
      <c r="E302" s="456"/>
      <c r="F302" s="456"/>
      <c r="G302" s="456"/>
      <c r="H302" s="456"/>
      <c r="I302" s="456"/>
      <c r="J302" s="456"/>
      <c r="K302" s="456"/>
      <c r="L302" s="456"/>
      <c r="M302" s="456"/>
      <c r="N302" s="456"/>
      <c r="O302" s="456"/>
      <c r="P302" s="456"/>
      <c r="Q302" s="456"/>
      <c r="R302" s="456"/>
      <c r="S302" s="456"/>
      <c r="T302" s="456"/>
      <c r="U302" s="456"/>
      <c r="V302" s="456"/>
      <c r="W302" s="456"/>
      <c r="X302" s="456"/>
      <c r="Y302" s="456"/>
      <c r="Z302" s="456"/>
    </row>
    <row r="303" ht="12.75" customHeight="1">
      <c r="A303" s="456"/>
      <c r="B303" s="456"/>
      <c r="C303" s="456"/>
      <c r="D303" s="456"/>
      <c r="E303" s="456"/>
      <c r="F303" s="456"/>
      <c r="G303" s="456"/>
      <c r="H303" s="456"/>
      <c r="I303" s="456"/>
      <c r="J303" s="456"/>
      <c r="K303" s="456"/>
      <c r="L303" s="456"/>
      <c r="M303" s="456"/>
      <c r="N303" s="456"/>
      <c r="O303" s="456"/>
      <c r="P303" s="456"/>
      <c r="Q303" s="456"/>
      <c r="R303" s="456"/>
      <c r="S303" s="456"/>
      <c r="T303" s="456"/>
      <c r="U303" s="456"/>
      <c r="V303" s="456"/>
      <c r="W303" s="456"/>
      <c r="X303" s="456"/>
      <c r="Y303" s="456"/>
      <c r="Z303" s="456"/>
    </row>
    <row r="304" ht="12.75" customHeight="1">
      <c r="A304" s="456"/>
      <c r="B304" s="456"/>
      <c r="C304" s="456"/>
      <c r="D304" s="456"/>
      <c r="E304" s="456"/>
      <c r="F304" s="456"/>
      <c r="G304" s="456"/>
      <c r="H304" s="456"/>
      <c r="I304" s="456"/>
      <c r="J304" s="456"/>
      <c r="K304" s="456"/>
      <c r="L304" s="456"/>
      <c r="M304" s="456"/>
      <c r="N304" s="456"/>
      <c r="O304" s="456"/>
      <c r="P304" s="456"/>
      <c r="Q304" s="456"/>
      <c r="R304" s="456"/>
      <c r="S304" s="456"/>
      <c r="T304" s="456"/>
      <c r="U304" s="456"/>
      <c r="V304" s="456"/>
      <c r="W304" s="456"/>
      <c r="X304" s="456"/>
      <c r="Y304" s="456"/>
      <c r="Z304" s="456"/>
    </row>
    <row r="305" ht="12.75" customHeight="1">
      <c r="A305" s="456"/>
      <c r="B305" s="456"/>
      <c r="C305" s="456"/>
      <c r="D305" s="456"/>
      <c r="E305" s="456"/>
      <c r="F305" s="456"/>
      <c r="G305" s="456"/>
      <c r="H305" s="456"/>
      <c r="I305" s="456"/>
      <c r="J305" s="456"/>
      <c r="K305" s="456"/>
      <c r="L305" s="456"/>
      <c r="M305" s="456"/>
      <c r="N305" s="456"/>
      <c r="O305" s="456"/>
      <c r="P305" s="456"/>
      <c r="Q305" s="456"/>
      <c r="R305" s="456"/>
      <c r="S305" s="456"/>
      <c r="T305" s="456"/>
      <c r="U305" s="456"/>
      <c r="V305" s="456"/>
      <c r="W305" s="456"/>
      <c r="X305" s="456"/>
      <c r="Y305" s="456"/>
      <c r="Z305" s="456"/>
    </row>
    <row r="306" ht="12.75" customHeight="1">
      <c r="A306" s="456"/>
      <c r="B306" s="456"/>
      <c r="C306" s="456"/>
      <c r="D306" s="456"/>
      <c r="E306" s="456"/>
      <c r="F306" s="456"/>
      <c r="G306" s="456"/>
      <c r="H306" s="456"/>
      <c r="I306" s="456"/>
      <c r="J306" s="456"/>
      <c r="K306" s="456"/>
      <c r="L306" s="456"/>
      <c r="M306" s="456"/>
      <c r="N306" s="456"/>
      <c r="O306" s="456"/>
      <c r="P306" s="456"/>
      <c r="Q306" s="456"/>
      <c r="R306" s="456"/>
      <c r="S306" s="456"/>
      <c r="T306" s="456"/>
      <c r="U306" s="456"/>
      <c r="V306" s="456"/>
      <c r="W306" s="456"/>
      <c r="X306" s="456"/>
      <c r="Y306" s="456"/>
      <c r="Z306" s="456"/>
    </row>
    <row r="307" ht="12.75" customHeight="1">
      <c r="A307" s="456"/>
      <c r="B307" s="456"/>
      <c r="C307" s="456"/>
      <c r="D307" s="456"/>
      <c r="E307" s="456"/>
      <c r="F307" s="456"/>
      <c r="G307" s="456"/>
      <c r="H307" s="456"/>
      <c r="I307" s="456"/>
      <c r="J307" s="456"/>
      <c r="K307" s="456"/>
      <c r="L307" s="456"/>
      <c r="M307" s="456"/>
      <c r="N307" s="456"/>
      <c r="O307" s="456"/>
      <c r="P307" s="456"/>
      <c r="Q307" s="456"/>
      <c r="R307" s="456"/>
      <c r="S307" s="456"/>
      <c r="T307" s="456"/>
      <c r="U307" s="456"/>
      <c r="V307" s="456"/>
      <c r="W307" s="456"/>
      <c r="X307" s="456"/>
      <c r="Y307" s="456"/>
      <c r="Z307" s="456"/>
    </row>
    <row r="308" ht="12.75" customHeight="1">
      <c r="A308" s="456"/>
      <c r="B308" s="456"/>
      <c r="C308" s="456"/>
      <c r="D308" s="456"/>
      <c r="E308" s="456"/>
      <c r="F308" s="456"/>
      <c r="G308" s="456"/>
      <c r="H308" s="456"/>
      <c r="I308" s="456"/>
      <c r="J308" s="456"/>
      <c r="K308" s="456"/>
      <c r="L308" s="456"/>
      <c r="M308" s="456"/>
      <c r="N308" s="456"/>
      <c r="O308" s="456"/>
      <c r="P308" s="456"/>
      <c r="Q308" s="456"/>
      <c r="R308" s="456"/>
      <c r="S308" s="456"/>
      <c r="T308" s="456"/>
      <c r="U308" s="456"/>
      <c r="V308" s="456"/>
      <c r="W308" s="456"/>
      <c r="X308" s="456"/>
      <c r="Y308" s="456"/>
      <c r="Z308" s="456"/>
    </row>
    <row r="309" ht="12.75" customHeight="1">
      <c r="A309" s="456"/>
      <c r="B309" s="456"/>
      <c r="C309" s="456"/>
      <c r="D309" s="456"/>
      <c r="E309" s="456"/>
      <c r="F309" s="456"/>
      <c r="G309" s="456"/>
      <c r="H309" s="456"/>
      <c r="I309" s="456"/>
      <c r="J309" s="456"/>
      <c r="K309" s="456"/>
      <c r="L309" s="456"/>
      <c r="M309" s="456"/>
      <c r="N309" s="456"/>
      <c r="O309" s="456"/>
      <c r="P309" s="456"/>
      <c r="Q309" s="456"/>
      <c r="R309" s="456"/>
      <c r="S309" s="456"/>
      <c r="T309" s="456"/>
      <c r="U309" s="456"/>
      <c r="V309" s="456"/>
      <c r="W309" s="456"/>
      <c r="X309" s="456"/>
      <c r="Y309" s="456"/>
      <c r="Z309" s="456"/>
    </row>
    <row r="310" ht="12.75" customHeight="1">
      <c r="A310" s="456"/>
      <c r="B310" s="456"/>
      <c r="C310" s="456"/>
      <c r="D310" s="456"/>
      <c r="E310" s="456"/>
      <c r="F310" s="456"/>
      <c r="G310" s="456"/>
      <c r="H310" s="456"/>
      <c r="I310" s="456"/>
      <c r="J310" s="456"/>
      <c r="K310" s="456"/>
      <c r="L310" s="456"/>
      <c r="M310" s="456"/>
      <c r="N310" s="456"/>
      <c r="O310" s="456"/>
      <c r="P310" s="456"/>
      <c r="Q310" s="456"/>
      <c r="R310" s="456"/>
      <c r="S310" s="456"/>
      <c r="T310" s="456"/>
      <c r="U310" s="456"/>
      <c r="V310" s="456"/>
      <c r="W310" s="456"/>
      <c r="X310" s="456"/>
      <c r="Y310" s="456"/>
      <c r="Z310" s="456"/>
    </row>
    <row r="311" ht="12.75" customHeight="1">
      <c r="A311" s="456"/>
      <c r="B311" s="456"/>
      <c r="C311" s="456"/>
      <c r="D311" s="456"/>
      <c r="E311" s="456"/>
      <c r="F311" s="456"/>
      <c r="G311" s="456"/>
      <c r="H311" s="456"/>
      <c r="I311" s="456"/>
      <c r="J311" s="456"/>
      <c r="K311" s="456"/>
      <c r="L311" s="456"/>
      <c r="M311" s="456"/>
      <c r="N311" s="456"/>
      <c r="O311" s="456"/>
      <c r="P311" s="456"/>
      <c r="Q311" s="456"/>
      <c r="R311" s="456"/>
      <c r="S311" s="456"/>
      <c r="T311" s="456"/>
      <c r="U311" s="456"/>
      <c r="V311" s="456"/>
      <c r="W311" s="456"/>
      <c r="X311" s="456"/>
      <c r="Y311" s="456"/>
      <c r="Z311" s="456"/>
    </row>
    <row r="312" ht="12.75" customHeight="1">
      <c r="A312" s="456"/>
      <c r="B312" s="456"/>
      <c r="C312" s="456"/>
      <c r="D312" s="456"/>
      <c r="E312" s="456"/>
      <c r="F312" s="456"/>
      <c r="G312" s="456"/>
      <c r="H312" s="456"/>
      <c r="I312" s="456"/>
      <c r="J312" s="456"/>
      <c r="K312" s="456"/>
      <c r="L312" s="456"/>
      <c r="M312" s="456"/>
      <c r="N312" s="456"/>
      <c r="O312" s="456"/>
      <c r="P312" s="456"/>
      <c r="Q312" s="456"/>
      <c r="R312" s="456"/>
      <c r="S312" s="456"/>
      <c r="T312" s="456"/>
      <c r="U312" s="456"/>
      <c r="V312" s="456"/>
      <c r="W312" s="456"/>
      <c r="X312" s="456"/>
      <c r="Y312" s="456"/>
      <c r="Z312" s="456"/>
    </row>
    <row r="313" ht="12.75" customHeight="1">
      <c r="A313" s="456"/>
      <c r="B313" s="456"/>
      <c r="C313" s="456"/>
      <c r="D313" s="456"/>
      <c r="E313" s="456"/>
      <c r="F313" s="456"/>
      <c r="G313" s="456"/>
      <c r="H313" s="456"/>
      <c r="I313" s="456"/>
      <c r="J313" s="456"/>
      <c r="K313" s="456"/>
      <c r="L313" s="456"/>
      <c r="M313" s="456"/>
      <c r="N313" s="456"/>
      <c r="O313" s="456"/>
      <c r="P313" s="456"/>
      <c r="Q313" s="456"/>
      <c r="R313" s="456"/>
      <c r="S313" s="456"/>
      <c r="T313" s="456"/>
      <c r="U313" s="456"/>
      <c r="V313" s="456"/>
      <c r="W313" s="456"/>
      <c r="X313" s="456"/>
      <c r="Y313" s="456"/>
      <c r="Z313" s="456"/>
    </row>
    <row r="314" ht="12.75" customHeight="1">
      <c r="A314" s="456"/>
      <c r="B314" s="456"/>
      <c r="C314" s="456"/>
      <c r="D314" s="456"/>
      <c r="E314" s="456"/>
      <c r="F314" s="456"/>
      <c r="G314" s="456"/>
      <c r="H314" s="456"/>
      <c r="I314" s="456"/>
      <c r="J314" s="456"/>
      <c r="K314" s="456"/>
      <c r="L314" s="456"/>
      <c r="M314" s="456"/>
      <c r="N314" s="456"/>
      <c r="O314" s="456"/>
      <c r="P314" s="456"/>
      <c r="Q314" s="456"/>
      <c r="R314" s="456"/>
      <c r="S314" s="456"/>
      <c r="T314" s="456"/>
      <c r="U314" s="456"/>
      <c r="V314" s="456"/>
      <c r="W314" s="456"/>
      <c r="X314" s="456"/>
      <c r="Y314" s="456"/>
      <c r="Z314" s="456"/>
    </row>
    <row r="315" ht="12.75" customHeight="1">
      <c r="A315" s="456"/>
      <c r="B315" s="456"/>
      <c r="C315" s="456"/>
      <c r="D315" s="456"/>
      <c r="E315" s="456"/>
      <c r="F315" s="456"/>
      <c r="G315" s="456"/>
      <c r="H315" s="456"/>
      <c r="I315" s="456"/>
      <c r="J315" s="456"/>
      <c r="K315" s="456"/>
      <c r="L315" s="456"/>
      <c r="M315" s="456"/>
      <c r="N315" s="456"/>
      <c r="O315" s="456"/>
      <c r="P315" s="456"/>
      <c r="Q315" s="456"/>
      <c r="R315" s="456"/>
      <c r="S315" s="456"/>
      <c r="T315" s="456"/>
      <c r="U315" s="456"/>
      <c r="V315" s="456"/>
      <c r="W315" s="456"/>
      <c r="X315" s="456"/>
      <c r="Y315" s="456"/>
      <c r="Z315" s="456"/>
    </row>
    <row r="316" ht="12.75" customHeight="1">
      <c r="A316" s="456"/>
      <c r="B316" s="456"/>
      <c r="C316" s="456"/>
      <c r="D316" s="456"/>
      <c r="E316" s="456"/>
      <c r="F316" s="456"/>
      <c r="G316" s="456"/>
      <c r="H316" s="456"/>
      <c r="I316" s="456"/>
      <c r="J316" s="456"/>
      <c r="K316" s="456"/>
      <c r="L316" s="456"/>
      <c r="M316" s="456"/>
      <c r="N316" s="456"/>
      <c r="O316" s="456"/>
      <c r="P316" s="456"/>
      <c r="Q316" s="456"/>
      <c r="R316" s="456"/>
      <c r="S316" s="456"/>
      <c r="T316" s="456"/>
      <c r="U316" s="456"/>
      <c r="V316" s="456"/>
      <c r="W316" s="456"/>
      <c r="X316" s="456"/>
      <c r="Y316" s="456"/>
      <c r="Z316" s="456"/>
    </row>
    <row r="317" ht="12.75" customHeight="1">
      <c r="A317" s="456"/>
      <c r="B317" s="456"/>
      <c r="C317" s="456"/>
      <c r="D317" s="456"/>
      <c r="E317" s="456"/>
      <c r="F317" s="456"/>
      <c r="G317" s="456"/>
      <c r="H317" s="456"/>
      <c r="I317" s="456"/>
      <c r="J317" s="456"/>
      <c r="K317" s="456"/>
      <c r="L317" s="456"/>
      <c r="M317" s="456"/>
      <c r="N317" s="456"/>
      <c r="O317" s="456"/>
      <c r="P317" s="456"/>
      <c r="Q317" s="456"/>
      <c r="R317" s="456"/>
      <c r="S317" s="456"/>
      <c r="T317" s="456"/>
      <c r="U317" s="456"/>
      <c r="V317" s="456"/>
      <c r="W317" s="456"/>
      <c r="X317" s="456"/>
      <c r="Y317" s="456"/>
      <c r="Z317" s="456"/>
    </row>
    <row r="318" ht="12.75" customHeight="1">
      <c r="A318" s="456"/>
      <c r="B318" s="456"/>
      <c r="C318" s="456"/>
      <c r="D318" s="456"/>
      <c r="E318" s="456"/>
      <c r="F318" s="456"/>
      <c r="G318" s="456"/>
      <c r="H318" s="456"/>
      <c r="I318" s="456"/>
      <c r="J318" s="456"/>
      <c r="K318" s="456"/>
      <c r="L318" s="456"/>
      <c r="M318" s="456"/>
      <c r="N318" s="456"/>
      <c r="O318" s="456"/>
      <c r="P318" s="456"/>
      <c r="Q318" s="456"/>
      <c r="R318" s="456"/>
      <c r="S318" s="456"/>
      <c r="T318" s="456"/>
      <c r="U318" s="456"/>
      <c r="V318" s="456"/>
      <c r="W318" s="456"/>
      <c r="X318" s="456"/>
      <c r="Y318" s="456"/>
      <c r="Z318" s="456"/>
    </row>
    <row r="319" ht="12.75" customHeight="1">
      <c r="A319" s="456"/>
      <c r="B319" s="456"/>
      <c r="C319" s="456"/>
      <c r="D319" s="456"/>
      <c r="E319" s="456"/>
      <c r="F319" s="456"/>
      <c r="G319" s="456"/>
      <c r="H319" s="456"/>
      <c r="I319" s="456"/>
      <c r="J319" s="456"/>
      <c r="K319" s="456"/>
      <c r="L319" s="456"/>
      <c r="M319" s="456"/>
      <c r="N319" s="456"/>
      <c r="O319" s="456"/>
      <c r="P319" s="456"/>
      <c r="Q319" s="456"/>
      <c r="R319" s="456"/>
      <c r="S319" s="456"/>
      <c r="T319" s="456"/>
      <c r="U319" s="456"/>
      <c r="V319" s="456"/>
      <c r="W319" s="456"/>
      <c r="X319" s="456"/>
      <c r="Y319" s="456"/>
      <c r="Z319" s="456"/>
    </row>
    <row r="320" ht="12.75" customHeight="1">
      <c r="A320" s="456"/>
      <c r="B320" s="456"/>
      <c r="C320" s="456"/>
      <c r="D320" s="456"/>
      <c r="E320" s="456"/>
      <c r="F320" s="456"/>
      <c r="G320" s="456"/>
      <c r="H320" s="456"/>
      <c r="I320" s="456"/>
      <c r="J320" s="456"/>
      <c r="K320" s="456"/>
      <c r="L320" s="456"/>
      <c r="M320" s="456"/>
      <c r="N320" s="456"/>
      <c r="O320" s="456"/>
      <c r="P320" s="456"/>
      <c r="Q320" s="456"/>
      <c r="R320" s="456"/>
      <c r="S320" s="456"/>
      <c r="T320" s="456"/>
      <c r="U320" s="456"/>
      <c r="V320" s="456"/>
      <c r="W320" s="456"/>
      <c r="X320" s="456"/>
      <c r="Y320" s="456"/>
      <c r="Z320" s="456"/>
    </row>
    <row r="321" ht="12.75" customHeight="1">
      <c r="A321" s="456"/>
      <c r="B321" s="456"/>
      <c r="C321" s="456"/>
      <c r="D321" s="456"/>
      <c r="E321" s="456"/>
      <c r="F321" s="456"/>
      <c r="G321" s="456"/>
      <c r="H321" s="456"/>
      <c r="I321" s="456"/>
      <c r="J321" s="456"/>
      <c r="K321" s="456"/>
      <c r="L321" s="456"/>
      <c r="M321" s="456"/>
      <c r="N321" s="456"/>
      <c r="O321" s="456"/>
      <c r="P321" s="456"/>
      <c r="Q321" s="456"/>
      <c r="R321" s="456"/>
      <c r="S321" s="456"/>
      <c r="T321" s="456"/>
      <c r="U321" s="456"/>
      <c r="V321" s="456"/>
      <c r="W321" s="456"/>
      <c r="X321" s="456"/>
      <c r="Y321" s="456"/>
      <c r="Z321" s="456"/>
    </row>
    <row r="322" ht="12.75" customHeight="1">
      <c r="A322" s="456"/>
      <c r="B322" s="456"/>
      <c r="C322" s="456"/>
      <c r="D322" s="456"/>
      <c r="E322" s="456"/>
      <c r="F322" s="456"/>
      <c r="G322" s="456"/>
      <c r="H322" s="456"/>
      <c r="I322" s="456"/>
      <c r="J322" s="456"/>
      <c r="K322" s="456"/>
      <c r="L322" s="456"/>
      <c r="M322" s="456"/>
      <c r="N322" s="456"/>
      <c r="O322" s="456"/>
      <c r="P322" s="456"/>
      <c r="Q322" s="456"/>
      <c r="R322" s="456"/>
      <c r="S322" s="456"/>
      <c r="T322" s="456"/>
      <c r="U322" s="456"/>
      <c r="V322" s="456"/>
      <c r="W322" s="456"/>
      <c r="X322" s="456"/>
      <c r="Y322" s="456"/>
      <c r="Z322" s="456"/>
    </row>
    <row r="323" ht="12.75" customHeight="1">
      <c r="A323" s="456"/>
      <c r="B323" s="456"/>
      <c r="C323" s="456"/>
      <c r="D323" s="456"/>
      <c r="E323" s="456"/>
      <c r="F323" s="456"/>
      <c r="G323" s="456"/>
      <c r="H323" s="456"/>
      <c r="I323" s="456"/>
      <c r="J323" s="456"/>
      <c r="K323" s="456"/>
      <c r="L323" s="456"/>
      <c r="M323" s="456"/>
      <c r="N323" s="456"/>
      <c r="O323" s="456"/>
      <c r="P323" s="456"/>
      <c r="Q323" s="456"/>
      <c r="R323" s="456"/>
      <c r="S323" s="456"/>
      <c r="T323" s="456"/>
      <c r="U323" s="456"/>
      <c r="V323" s="456"/>
      <c r="W323" s="456"/>
      <c r="X323" s="456"/>
      <c r="Y323" s="456"/>
      <c r="Z323" s="456"/>
    </row>
    <row r="324" ht="12.75" customHeight="1">
      <c r="A324" s="456"/>
      <c r="B324" s="456"/>
      <c r="C324" s="456"/>
      <c r="D324" s="456"/>
      <c r="E324" s="456"/>
      <c r="F324" s="456"/>
      <c r="G324" s="456"/>
      <c r="H324" s="456"/>
      <c r="I324" s="456"/>
      <c r="J324" s="456"/>
      <c r="K324" s="456"/>
      <c r="L324" s="456"/>
      <c r="M324" s="456"/>
      <c r="N324" s="456"/>
      <c r="O324" s="456"/>
      <c r="P324" s="456"/>
      <c r="Q324" s="456"/>
      <c r="R324" s="456"/>
      <c r="S324" s="456"/>
      <c r="T324" s="456"/>
      <c r="U324" s="456"/>
      <c r="V324" s="456"/>
      <c r="W324" s="456"/>
      <c r="X324" s="456"/>
      <c r="Y324" s="456"/>
      <c r="Z324" s="456"/>
    </row>
    <row r="325" ht="12.75" customHeight="1">
      <c r="A325" s="456"/>
      <c r="B325" s="456"/>
      <c r="C325" s="456"/>
      <c r="D325" s="456"/>
      <c r="E325" s="456"/>
      <c r="F325" s="456"/>
      <c r="G325" s="456"/>
      <c r="H325" s="456"/>
      <c r="I325" s="456"/>
      <c r="J325" s="456"/>
      <c r="K325" s="456"/>
      <c r="L325" s="456"/>
      <c r="M325" s="456"/>
      <c r="N325" s="456"/>
      <c r="O325" s="456"/>
      <c r="P325" s="456"/>
      <c r="Q325" s="456"/>
      <c r="R325" s="456"/>
      <c r="S325" s="456"/>
      <c r="T325" s="456"/>
      <c r="U325" s="456"/>
      <c r="V325" s="456"/>
      <c r="W325" s="456"/>
      <c r="X325" s="456"/>
      <c r="Y325" s="456"/>
      <c r="Z325" s="456"/>
    </row>
    <row r="326" ht="12.75" customHeight="1">
      <c r="A326" s="456"/>
      <c r="B326" s="456"/>
      <c r="C326" s="456"/>
      <c r="D326" s="456"/>
      <c r="E326" s="456"/>
      <c r="F326" s="456"/>
      <c r="G326" s="456"/>
      <c r="H326" s="456"/>
      <c r="I326" s="456"/>
      <c r="J326" s="456"/>
      <c r="K326" s="456"/>
      <c r="L326" s="456"/>
      <c r="M326" s="456"/>
      <c r="N326" s="456"/>
      <c r="O326" s="456"/>
      <c r="P326" s="456"/>
      <c r="Q326" s="456"/>
      <c r="R326" s="456"/>
      <c r="S326" s="456"/>
      <c r="T326" s="456"/>
      <c r="U326" s="456"/>
      <c r="V326" s="456"/>
      <c r="W326" s="456"/>
      <c r="X326" s="456"/>
      <c r="Y326" s="456"/>
      <c r="Z326" s="456"/>
    </row>
    <row r="327" ht="12.75" customHeight="1">
      <c r="A327" s="456"/>
      <c r="B327" s="456"/>
      <c r="C327" s="456"/>
      <c r="D327" s="456"/>
      <c r="E327" s="456"/>
      <c r="F327" s="456"/>
      <c r="G327" s="456"/>
      <c r="H327" s="456"/>
      <c r="I327" s="456"/>
      <c r="J327" s="456"/>
      <c r="K327" s="456"/>
      <c r="L327" s="456"/>
      <c r="M327" s="456"/>
      <c r="N327" s="456"/>
      <c r="O327" s="456"/>
      <c r="P327" s="456"/>
      <c r="Q327" s="456"/>
      <c r="R327" s="456"/>
      <c r="S327" s="456"/>
      <c r="T327" s="456"/>
      <c r="U327" s="456"/>
      <c r="V327" s="456"/>
      <c r="W327" s="456"/>
      <c r="X327" s="456"/>
      <c r="Y327" s="456"/>
      <c r="Z327" s="456"/>
    </row>
    <row r="328" ht="12.75" customHeight="1">
      <c r="A328" s="456"/>
      <c r="B328" s="456"/>
      <c r="C328" s="456"/>
      <c r="D328" s="456"/>
      <c r="E328" s="456"/>
      <c r="F328" s="456"/>
      <c r="G328" s="456"/>
      <c r="H328" s="456"/>
      <c r="I328" s="456"/>
      <c r="J328" s="456"/>
      <c r="K328" s="456"/>
      <c r="L328" s="456"/>
      <c r="M328" s="456"/>
      <c r="N328" s="456"/>
      <c r="O328" s="456"/>
      <c r="P328" s="456"/>
      <c r="Q328" s="456"/>
      <c r="R328" s="456"/>
      <c r="S328" s="456"/>
      <c r="T328" s="456"/>
      <c r="U328" s="456"/>
      <c r="V328" s="456"/>
      <c r="W328" s="456"/>
      <c r="X328" s="456"/>
      <c r="Y328" s="456"/>
      <c r="Z328" s="456"/>
    </row>
    <row r="329" ht="12.75" customHeight="1">
      <c r="A329" s="456"/>
      <c r="B329" s="456"/>
      <c r="C329" s="456"/>
      <c r="D329" s="456"/>
      <c r="E329" s="456"/>
      <c r="F329" s="456"/>
      <c r="G329" s="456"/>
      <c r="H329" s="456"/>
      <c r="I329" s="456"/>
      <c r="J329" s="456"/>
      <c r="K329" s="456"/>
      <c r="L329" s="456"/>
      <c r="M329" s="456"/>
      <c r="N329" s="456"/>
      <c r="O329" s="456"/>
      <c r="P329" s="456"/>
      <c r="Q329" s="456"/>
      <c r="R329" s="456"/>
      <c r="S329" s="456"/>
      <c r="T329" s="456"/>
      <c r="U329" s="456"/>
      <c r="V329" s="456"/>
      <c r="W329" s="456"/>
      <c r="X329" s="456"/>
      <c r="Y329" s="456"/>
      <c r="Z329" s="456"/>
    </row>
    <row r="330" ht="12.75" customHeight="1">
      <c r="A330" s="456"/>
      <c r="B330" s="456"/>
      <c r="C330" s="456"/>
      <c r="D330" s="456"/>
      <c r="E330" s="456"/>
      <c r="F330" s="456"/>
      <c r="G330" s="456"/>
      <c r="H330" s="456"/>
      <c r="I330" s="456"/>
      <c r="J330" s="456"/>
      <c r="K330" s="456"/>
      <c r="L330" s="456"/>
      <c r="M330" s="456"/>
      <c r="N330" s="456"/>
      <c r="O330" s="456"/>
      <c r="P330" s="456"/>
      <c r="Q330" s="456"/>
      <c r="R330" s="456"/>
      <c r="S330" s="456"/>
      <c r="T330" s="456"/>
      <c r="U330" s="456"/>
      <c r="V330" s="456"/>
      <c r="W330" s="456"/>
      <c r="X330" s="456"/>
      <c r="Y330" s="456"/>
      <c r="Z330" s="456"/>
    </row>
    <row r="331" ht="12.75" customHeight="1">
      <c r="A331" s="456"/>
      <c r="B331" s="456"/>
      <c r="C331" s="456"/>
      <c r="D331" s="456"/>
      <c r="E331" s="456"/>
      <c r="F331" s="456"/>
      <c r="G331" s="456"/>
      <c r="H331" s="456"/>
      <c r="I331" s="456"/>
      <c r="J331" s="456"/>
      <c r="K331" s="456"/>
      <c r="L331" s="456"/>
      <c r="M331" s="456"/>
      <c r="N331" s="456"/>
      <c r="O331" s="456"/>
      <c r="P331" s="456"/>
      <c r="Q331" s="456"/>
      <c r="R331" s="456"/>
      <c r="S331" s="456"/>
      <c r="T331" s="456"/>
      <c r="U331" s="456"/>
      <c r="V331" s="456"/>
      <c r="W331" s="456"/>
      <c r="X331" s="456"/>
      <c r="Y331" s="456"/>
      <c r="Z331" s="456"/>
    </row>
    <row r="332" ht="12.75" customHeight="1">
      <c r="A332" s="456"/>
      <c r="B332" s="456"/>
      <c r="C332" s="456"/>
      <c r="D332" s="456"/>
      <c r="E332" s="456"/>
      <c r="F332" s="456"/>
      <c r="G332" s="456"/>
      <c r="H332" s="456"/>
      <c r="I332" s="456"/>
      <c r="J332" s="456"/>
      <c r="K332" s="456"/>
      <c r="L332" s="456"/>
      <c r="M332" s="456"/>
      <c r="N332" s="456"/>
      <c r="O332" s="456"/>
      <c r="P332" s="456"/>
      <c r="Q332" s="456"/>
      <c r="R332" s="456"/>
      <c r="S332" s="456"/>
      <c r="T332" s="456"/>
      <c r="U332" s="456"/>
      <c r="V332" s="456"/>
      <c r="W332" s="456"/>
      <c r="X332" s="456"/>
      <c r="Y332" s="456"/>
      <c r="Z332" s="456"/>
    </row>
    <row r="333" ht="12.75" customHeight="1">
      <c r="A333" s="456"/>
      <c r="B333" s="456"/>
      <c r="C333" s="456"/>
      <c r="D333" s="456"/>
      <c r="E333" s="456"/>
      <c r="F333" s="456"/>
      <c r="G333" s="456"/>
      <c r="H333" s="456"/>
      <c r="I333" s="456"/>
      <c r="J333" s="456"/>
      <c r="K333" s="456"/>
      <c r="L333" s="456"/>
      <c r="M333" s="456"/>
      <c r="N333" s="456"/>
      <c r="O333" s="456"/>
      <c r="P333" s="456"/>
      <c r="Q333" s="456"/>
      <c r="R333" s="456"/>
      <c r="S333" s="456"/>
      <c r="T333" s="456"/>
      <c r="U333" s="456"/>
      <c r="V333" s="456"/>
      <c r="W333" s="456"/>
      <c r="X333" s="456"/>
      <c r="Y333" s="456"/>
      <c r="Z333" s="456"/>
    </row>
    <row r="334" ht="12.75" customHeight="1">
      <c r="A334" s="456"/>
      <c r="B334" s="456"/>
      <c r="C334" s="456"/>
      <c r="D334" s="456"/>
      <c r="E334" s="456"/>
      <c r="F334" s="456"/>
      <c r="G334" s="456"/>
      <c r="H334" s="456"/>
      <c r="I334" s="456"/>
      <c r="J334" s="456"/>
      <c r="K334" s="456"/>
      <c r="L334" s="456"/>
      <c r="M334" s="456"/>
      <c r="N334" s="456"/>
      <c r="O334" s="456"/>
      <c r="P334" s="456"/>
      <c r="Q334" s="456"/>
      <c r="R334" s="456"/>
      <c r="S334" s="456"/>
      <c r="T334" s="456"/>
      <c r="U334" s="456"/>
      <c r="V334" s="456"/>
      <c r="W334" s="456"/>
      <c r="X334" s="456"/>
      <c r="Y334" s="456"/>
      <c r="Z334" s="456"/>
    </row>
    <row r="335" ht="12.75" customHeight="1">
      <c r="A335" s="456"/>
      <c r="B335" s="456"/>
      <c r="C335" s="456"/>
      <c r="D335" s="456"/>
      <c r="E335" s="456"/>
      <c r="F335" s="456"/>
      <c r="G335" s="456"/>
      <c r="H335" s="456"/>
      <c r="I335" s="456"/>
      <c r="J335" s="456"/>
      <c r="K335" s="456"/>
      <c r="L335" s="456"/>
      <c r="M335" s="456"/>
      <c r="N335" s="456"/>
      <c r="O335" s="456"/>
      <c r="P335" s="456"/>
      <c r="Q335" s="456"/>
      <c r="R335" s="456"/>
      <c r="S335" s="456"/>
      <c r="T335" s="456"/>
      <c r="U335" s="456"/>
      <c r="V335" s="456"/>
      <c r="W335" s="456"/>
      <c r="X335" s="456"/>
      <c r="Y335" s="456"/>
      <c r="Z335" s="456"/>
    </row>
    <row r="336" ht="12.75" customHeight="1">
      <c r="A336" s="456"/>
      <c r="B336" s="456"/>
      <c r="C336" s="456"/>
      <c r="D336" s="456"/>
      <c r="E336" s="456"/>
      <c r="F336" s="456"/>
      <c r="G336" s="456"/>
      <c r="H336" s="456"/>
      <c r="I336" s="456"/>
      <c r="J336" s="456"/>
      <c r="K336" s="456"/>
      <c r="L336" s="456"/>
      <c r="M336" s="456"/>
      <c r="N336" s="456"/>
      <c r="O336" s="456"/>
      <c r="P336" s="456"/>
      <c r="Q336" s="456"/>
      <c r="R336" s="456"/>
      <c r="S336" s="456"/>
      <c r="T336" s="456"/>
      <c r="U336" s="456"/>
      <c r="V336" s="456"/>
      <c r="W336" s="456"/>
      <c r="X336" s="456"/>
      <c r="Y336" s="456"/>
      <c r="Z336" s="456"/>
    </row>
    <row r="337" ht="12.75" customHeight="1">
      <c r="A337" s="456"/>
      <c r="B337" s="456"/>
      <c r="C337" s="456"/>
      <c r="D337" s="456"/>
      <c r="E337" s="456"/>
      <c r="F337" s="456"/>
      <c r="G337" s="456"/>
      <c r="H337" s="456"/>
      <c r="I337" s="456"/>
      <c r="J337" s="456"/>
      <c r="K337" s="456"/>
      <c r="L337" s="456"/>
      <c r="M337" s="456"/>
      <c r="N337" s="456"/>
      <c r="O337" s="456"/>
      <c r="P337" s="456"/>
      <c r="Q337" s="456"/>
      <c r="R337" s="456"/>
      <c r="S337" s="456"/>
      <c r="T337" s="456"/>
      <c r="U337" s="456"/>
      <c r="V337" s="456"/>
      <c r="W337" s="456"/>
      <c r="X337" s="456"/>
      <c r="Y337" s="456"/>
      <c r="Z337" s="456"/>
    </row>
    <row r="338" ht="12.75" customHeight="1">
      <c r="A338" s="456"/>
      <c r="B338" s="456"/>
      <c r="C338" s="456"/>
      <c r="D338" s="456"/>
      <c r="E338" s="456"/>
      <c r="F338" s="456"/>
      <c r="G338" s="456"/>
      <c r="H338" s="456"/>
      <c r="I338" s="456"/>
      <c r="J338" s="456"/>
      <c r="K338" s="456"/>
      <c r="L338" s="456"/>
      <c r="M338" s="456"/>
      <c r="N338" s="456"/>
      <c r="O338" s="456"/>
      <c r="P338" s="456"/>
      <c r="Q338" s="456"/>
      <c r="R338" s="456"/>
      <c r="S338" s="456"/>
      <c r="T338" s="456"/>
      <c r="U338" s="456"/>
      <c r="V338" s="456"/>
      <c r="W338" s="456"/>
      <c r="X338" s="456"/>
      <c r="Y338" s="456"/>
      <c r="Z338" s="456"/>
    </row>
    <row r="339" ht="12.75" customHeight="1">
      <c r="A339" s="456"/>
      <c r="B339" s="456"/>
      <c r="C339" s="456"/>
      <c r="D339" s="456"/>
      <c r="E339" s="456"/>
      <c r="F339" s="456"/>
      <c r="G339" s="456"/>
      <c r="H339" s="456"/>
      <c r="I339" s="456"/>
      <c r="J339" s="456"/>
      <c r="K339" s="456"/>
      <c r="L339" s="456"/>
      <c r="M339" s="456"/>
      <c r="N339" s="456"/>
      <c r="O339" s="456"/>
      <c r="P339" s="456"/>
      <c r="Q339" s="456"/>
      <c r="R339" s="456"/>
      <c r="S339" s="456"/>
      <c r="T339" s="456"/>
      <c r="U339" s="456"/>
      <c r="V339" s="456"/>
      <c r="W339" s="456"/>
      <c r="X339" s="456"/>
      <c r="Y339" s="456"/>
      <c r="Z339" s="456"/>
    </row>
    <row r="340" ht="12.75" customHeight="1">
      <c r="A340" s="456"/>
      <c r="B340" s="456"/>
      <c r="C340" s="456"/>
      <c r="D340" s="456"/>
      <c r="E340" s="456"/>
      <c r="F340" s="456"/>
      <c r="G340" s="456"/>
      <c r="H340" s="456"/>
      <c r="I340" s="456"/>
      <c r="J340" s="456"/>
      <c r="K340" s="456"/>
      <c r="L340" s="456"/>
      <c r="M340" s="456"/>
      <c r="N340" s="456"/>
      <c r="O340" s="456"/>
      <c r="P340" s="456"/>
      <c r="Q340" s="456"/>
      <c r="R340" s="456"/>
      <c r="S340" s="456"/>
      <c r="T340" s="456"/>
      <c r="U340" s="456"/>
      <c r="V340" s="456"/>
      <c r="W340" s="456"/>
      <c r="X340" s="456"/>
      <c r="Y340" s="456"/>
      <c r="Z340" s="456"/>
    </row>
    <row r="341" ht="12.75" customHeight="1">
      <c r="A341" s="456"/>
      <c r="B341" s="456"/>
      <c r="C341" s="456"/>
      <c r="D341" s="456"/>
      <c r="E341" s="456"/>
      <c r="F341" s="456"/>
      <c r="G341" s="456"/>
      <c r="H341" s="456"/>
      <c r="I341" s="456"/>
      <c r="J341" s="456"/>
      <c r="K341" s="456"/>
      <c r="L341" s="456"/>
      <c r="M341" s="456"/>
      <c r="N341" s="456"/>
      <c r="O341" s="456"/>
      <c r="P341" s="456"/>
      <c r="Q341" s="456"/>
      <c r="R341" s="456"/>
      <c r="S341" s="456"/>
      <c r="T341" s="456"/>
      <c r="U341" s="456"/>
      <c r="V341" s="456"/>
      <c r="W341" s="456"/>
      <c r="X341" s="456"/>
      <c r="Y341" s="456"/>
      <c r="Z341" s="456"/>
    </row>
    <row r="342" ht="12.75" customHeight="1">
      <c r="A342" s="456"/>
      <c r="B342" s="456"/>
      <c r="C342" s="456"/>
      <c r="D342" s="456"/>
      <c r="E342" s="456"/>
      <c r="F342" s="456"/>
      <c r="G342" s="456"/>
      <c r="H342" s="456"/>
      <c r="I342" s="456"/>
      <c r="J342" s="456"/>
      <c r="K342" s="456"/>
      <c r="L342" s="456"/>
      <c r="M342" s="456"/>
      <c r="N342" s="456"/>
      <c r="O342" s="456"/>
      <c r="P342" s="456"/>
      <c r="Q342" s="456"/>
      <c r="R342" s="456"/>
      <c r="S342" s="456"/>
      <c r="T342" s="456"/>
      <c r="U342" s="456"/>
      <c r="V342" s="456"/>
      <c r="W342" s="456"/>
      <c r="X342" s="456"/>
      <c r="Y342" s="456"/>
      <c r="Z342" s="456"/>
    </row>
    <row r="343" ht="12.75" customHeight="1">
      <c r="A343" s="456"/>
      <c r="B343" s="456"/>
      <c r="C343" s="456"/>
      <c r="D343" s="456"/>
      <c r="E343" s="456"/>
      <c r="F343" s="456"/>
      <c r="G343" s="456"/>
      <c r="H343" s="456"/>
      <c r="I343" s="456"/>
      <c r="J343" s="456"/>
      <c r="K343" s="456"/>
      <c r="L343" s="456"/>
      <c r="M343" s="456"/>
      <c r="N343" s="456"/>
      <c r="O343" s="456"/>
      <c r="P343" s="456"/>
      <c r="Q343" s="456"/>
      <c r="R343" s="456"/>
      <c r="S343" s="456"/>
      <c r="T343" s="456"/>
      <c r="U343" s="456"/>
      <c r="V343" s="456"/>
      <c r="W343" s="456"/>
      <c r="X343" s="456"/>
      <c r="Y343" s="456"/>
      <c r="Z343" s="456"/>
    </row>
    <row r="344" ht="12.75" customHeight="1">
      <c r="A344" s="456"/>
      <c r="B344" s="456"/>
      <c r="C344" s="456"/>
      <c r="D344" s="456"/>
      <c r="E344" s="456"/>
      <c r="F344" s="456"/>
      <c r="G344" s="456"/>
      <c r="H344" s="456"/>
      <c r="I344" s="456"/>
      <c r="J344" s="456"/>
      <c r="K344" s="456"/>
      <c r="L344" s="456"/>
      <c r="M344" s="456"/>
      <c r="N344" s="456"/>
      <c r="O344" s="456"/>
      <c r="P344" s="456"/>
      <c r="Q344" s="456"/>
      <c r="R344" s="456"/>
      <c r="S344" s="456"/>
      <c r="T344" s="456"/>
      <c r="U344" s="456"/>
      <c r="V344" s="456"/>
      <c r="W344" s="456"/>
      <c r="X344" s="456"/>
      <c r="Y344" s="456"/>
      <c r="Z344" s="456"/>
    </row>
    <row r="345" ht="12.75" customHeight="1">
      <c r="A345" s="456"/>
      <c r="B345" s="456"/>
      <c r="C345" s="456"/>
      <c r="D345" s="456"/>
      <c r="E345" s="456"/>
      <c r="F345" s="456"/>
      <c r="G345" s="456"/>
      <c r="H345" s="456"/>
      <c r="I345" s="456"/>
      <c r="J345" s="456"/>
      <c r="K345" s="456"/>
      <c r="L345" s="456"/>
      <c r="M345" s="456"/>
      <c r="N345" s="456"/>
      <c r="O345" s="456"/>
      <c r="P345" s="456"/>
      <c r="Q345" s="456"/>
      <c r="R345" s="456"/>
      <c r="S345" s="456"/>
      <c r="T345" s="456"/>
      <c r="U345" s="456"/>
      <c r="V345" s="456"/>
      <c r="W345" s="456"/>
      <c r="X345" s="456"/>
      <c r="Y345" s="456"/>
      <c r="Z345" s="456"/>
    </row>
    <row r="346" ht="12.75" customHeight="1">
      <c r="A346" s="456"/>
      <c r="B346" s="456"/>
      <c r="C346" s="456"/>
      <c r="D346" s="456"/>
      <c r="E346" s="456"/>
      <c r="F346" s="456"/>
      <c r="G346" s="456"/>
      <c r="H346" s="456"/>
      <c r="I346" s="456"/>
      <c r="J346" s="456"/>
      <c r="K346" s="456"/>
      <c r="L346" s="456"/>
      <c r="M346" s="456"/>
      <c r="N346" s="456"/>
      <c r="O346" s="456"/>
      <c r="P346" s="456"/>
      <c r="Q346" s="456"/>
      <c r="R346" s="456"/>
      <c r="S346" s="456"/>
      <c r="T346" s="456"/>
      <c r="U346" s="456"/>
      <c r="V346" s="456"/>
      <c r="W346" s="456"/>
      <c r="X346" s="456"/>
      <c r="Y346" s="456"/>
      <c r="Z346" s="456"/>
    </row>
    <row r="347" ht="12.75" customHeight="1">
      <c r="A347" s="456"/>
      <c r="B347" s="456"/>
      <c r="C347" s="456"/>
      <c r="D347" s="456"/>
      <c r="E347" s="456"/>
      <c r="F347" s="456"/>
      <c r="G347" s="456"/>
      <c r="H347" s="456"/>
      <c r="I347" s="456"/>
      <c r="J347" s="456"/>
      <c r="K347" s="456"/>
      <c r="L347" s="456"/>
      <c r="M347" s="456"/>
      <c r="N347" s="456"/>
      <c r="O347" s="456"/>
      <c r="P347" s="456"/>
      <c r="Q347" s="456"/>
      <c r="R347" s="456"/>
      <c r="S347" s="456"/>
      <c r="T347" s="456"/>
      <c r="U347" s="456"/>
      <c r="V347" s="456"/>
      <c r="W347" s="456"/>
      <c r="X347" s="456"/>
      <c r="Y347" s="456"/>
      <c r="Z347" s="456"/>
    </row>
    <row r="348" ht="12.75" customHeight="1">
      <c r="A348" s="456"/>
      <c r="B348" s="456"/>
      <c r="C348" s="456"/>
      <c r="D348" s="456"/>
      <c r="E348" s="456"/>
      <c r="F348" s="456"/>
      <c r="G348" s="456"/>
      <c r="H348" s="456"/>
      <c r="I348" s="456"/>
      <c r="J348" s="456"/>
      <c r="K348" s="456"/>
      <c r="L348" s="456"/>
      <c r="M348" s="456"/>
      <c r="N348" s="456"/>
      <c r="O348" s="456"/>
      <c r="P348" s="456"/>
      <c r="Q348" s="456"/>
      <c r="R348" s="456"/>
      <c r="S348" s="456"/>
      <c r="T348" s="456"/>
      <c r="U348" s="456"/>
      <c r="V348" s="456"/>
      <c r="W348" s="456"/>
      <c r="X348" s="456"/>
      <c r="Y348" s="456"/>
      <c r="Z348" s="456"/>
    </row>
    <row r="349" ht="12.75" customHeight="1">
      <c r="A349" s="456"/>
      <c r="B349" s="456"/>
      <c r="C349" s="456"/>
      <c r="D349" s="456"/>
      <c r="E349" s="456"/>
      <c r="F349" s="456"/>
      <c r="G349" s="456"/>
      <c r="H349" s="456"/>
      <c r="I349" s="456"/>
      <c r="J349" s="456"/>
      <c r="K349" s="456"/>
      <c r="L349" s="456"/>
      <c r="M349" s="456"/>
      <c r="N349" s="456"/>
      <c r="O349" s="456"/>
      <c r="P349" s="456"/>
      <c r="Q349" s="456"/>
      <c r="R349" s="456"/>
      <c r="S349" s="456"/>
      <c r="T349" s="456"/>
      <c r="U349" s="456"/>
      <c r="V349" s="456"/>
      <c r="W349" s="456"/>
      <c r="X349" s="456"/>
      <c r="Y349" s="456"/>
      <c r="Z349" s="456"/>
    </row>
    <row r="350" ht="12.75" customHeight="1">
      <c r="A350" s="456"/>
      <c r="B350" s="456"/>
      <c r="C350" s="456"/>
      <c r="D350" s="456"/>
      <c r="E350" s="456"/>
      <c r="F350" s="456"/>
      <c r="G350" s="456"/>
      <c r="H350" s="456"/>
      <c r="I350" s="456"/>
      <c r="J350" s="456"/>
      <c r="K350" s="456"/>
      <c r="L350" s="456"/>
      <c r="M350" s="456"/>
      <c r="N350" s="456"/>
      <c r="O350" s="456"/>
      <c r="P350" s="456"/>
      <c r="Q350" s="456"/>
      <c r="R350" s="456"/>
      <c r="S350" s="456"/>
      <c r="T350" s="456"/>
      <c r="U350" s="456"/>
      <c r="V350" s="456"/>
      <c r="W350" s="456"/>
      <c r="X350" s="456"/>
      <c r="Y350" s="456"/>
      <c r="Z350" s="456"/>
    </row>
    <row r="351" ht="12.75" customHeight="1">
      <c r="A351" s="456"/>
      <c r="B351" s="456"/>
      <c r="C351" s="456"/>
      <c r="D351" s="456"/>
      <c r="E351" s="456"/>
      <c r="F351" s="456"/>
      <c r="G351" s="456"/>
      <c r="H351" s="456"/>
      <c r="I351" s="456"/>
      <c r="J351" s="456"/>
      <c r="K351" s="456"/>
      <c r="L351" s="456"/>
      <c r="M351" s="456"/>
      <c r="N351" s="456"/>
      <c r="O351" s="456"/>
      <c r="P351" s="456"/>
      <c r="Q351" s="456"/>
      <c r="R351" s="456"/>
      <c r="S351" s="456"/>
      <c r="T351" s="456"/>
      <c r="U351" s="456"/>
      <c r="V351" s="456"/>
      <c r="W351" s="456"/>
      <c r="X351" s="456"/>
      <c r="Y351" s="456"/>
      <c r="Z351" s="456"/>
    </row>
    <row r="352" ht="12.75" customHeight="1">
      <c r="A352" s="456"/>
      <c r="B352" s="456"/>
      <c r="C352" s="456"/>
      <c r="D352" s="456"/>
      <c r="E352" s="456"/>
      <c r="F352" s="456"/>
      <c r="G352" s="456"/>
      <c r="H352" s="456"/>
      <c r="I352" s="456"/>
      <c r="J352" s="456"/>
      <c r="K352" s="456"/>
      <c r="L352" s="456"/>
      <c r="M352" s="456"/>
      <c r="N352" s="456"/>
      <c r="O352" s="456"/>
      <c r="P352" s="456"/>
      <c r="Q352" s="456"/>
      <c r="R352" s="456"/>
      <c r="S352" s="456"/>
      <c r="T352" s="456"/>
      <c r="U352" s="456"/>
      <c r="V352" s="456"/>
      <c r="W352" s="456"/>
      <c r="X352" s="456"/>
      <c r="Y352" s="456"/>
      <c r="Z352" s="456"/>
    </row>
    <row r="353" ht="12.75" customHeight="1">
      <c r="A353" s="456"/>
      <c r="B353" s="456"/>
      <c r="C353" s="456"/>
      <c r="D353" s="456"/>
      <c r="E353" s="456"/>
      <c r="F353" s="456"/>
      <c r="G353" s="456"/>
      <c r="H353" s="456"/>
      <c r="I353" s="456"/>
      <c r="J353" s="456"/>
      <c r="K353" s="456"/>
      <c r="L353" s="456"/>
      <c r="M353" s="456"/>
      <c r="N353" s="456"/>
      <c r="O353" s="456"/>
      <c r="P353" s="456"/>
      <c r="Q353" s="456"/>
      <c r="R353" s="456"/>
      <c r="S353" s="456"/>
      <c r="T353" s="456"/>
      <c r="U353" s="456"/>
      <c r="V353" s="456"/>
      <c r="W353" s="456"/>
      <c r="X353" s="456"/>
      <c r="Y353" s="456"/>
      <c r="Z353" s="456"/>
    </row>
    <row r="354" ht="12.75" customHeight="1">
      <c r="A354" s="456"/>
      <c r="B354" s="456"/>
      <c r="C354" s="456"/>
      <c r="D354" s="456"/>
      <c r="E354" s="456"/>
      <c r="F354" s="456"/>
      <c r="G354" s="456"/>
      <c r="H354" s="456"/>
      <c r="I354" s="456"/>
      <c r="J354" s="456"/>
      <c r="K354" s="456"/>
      <c r="L354" s="456"/>
      <c r="M354" s="456"/>
      <c r="N354" s="456"/>
      <c r="O354" s="456"/>
      <c r="P354" s="456"/>
      <c r="Q354" s="456"/>
      <c r="R354" s="456"/>
      <c r="S354" s="456"/>
      <c r="T354" s="456"/>
      <c r="U354" s="456"/>
      <c r="V354" s="456"/>
      <c r="W354" s="456"/>
      <c r="X354" s="456"/>
      <c r="Y354" s="456"/>
      <c r="Z354" s="456"/>
    </row>
    <row r="355" ht="12.75" customHeight="1">
      <c r="A355" s="456"/>
      <c r="B355" s="456"/>
      <c r="C355" s="456"/>
      <c r="D355" s="456"/>
      <c r="E355" s="456"/>
      <c r="F355" s="456"/>
      <c r="G355" s="456"/>
      <c r="H355" s="456"/>
      <c r="I355" s="456"/>
      <c r="J355" s="456"/>
      <c r="K355" s="456"/>
      <c r="L355" s="456"/>
      <c r="M355" s="456"/>
      <c r="N355" s="456"/>
      <c r="O355" s="456"/>
      <c r="P355" s="456"/>
      <c r="Q355" s="456"/>
      <c r="R355" s="456"/>
      <c r="S355" s="456"/>
      <c r="T355" s="456"/>
      <c r="U355" s="456"/>
      <c r="V355" s="456"/>
      <c r="W355" s="456"/>
      <c r="X355" s="456"/>
      <c r="Y355" s="456"/>
      <c r="Z355" s="456"/>
    </row>
    <row r="356" ht="12.75" customHeight="1">
      <c r="A356" s="456"/>
      <c r="B356" s="456"/>
      <c r="C356" s="456"/>
      <c r="D356" s="456"/>
      <c r="E356" s="456"/>
      <c r="F356" s="456"/>
      <c r="G356" s="456"/>
      <c r="H356" s="456"/>
      <c r="I356" s="456"/>
      <c r="J356" s="456"/>
      <c r="K356" s="456"/>
      <c r="L356" s="456"/>
      <c r="M356" s="456"/>
      <c r="N356" s="456"/>
      <c r="O356" s="456"/>
      <c r="P356" s="456"/>
      <c r="Q356" s="456"/>
      <c r="R356" s="456"/>
      <c r="S356" s="456"/>
      <c r="T356" s="456"/>
      <c r="U356" s="456"/>
      <c r="V356" s="456"/>
      <c r="W356" s="456"/>
      <c r="X356" s="456"/>
      <c r="Y356" s="456"/>
      <c r="Z356" s="456"/>
    </row>
    <row r="357" ht="12.75" customHeight="1">
      <c r="A357" s="456"/>
      <c r="B357" s="456"/>
      <c r="C357" s="456"/>
      <c r="D357" s="456"/>
      <c r="E357" s="456"/>
      <c r="F357" s="456"/>
      <c r="G357" s="456"/>
      <c r="H357" s="456"/>
      <c r="I357" s="456"/>
      <c r="J357" s="456"/>
      <c r="K357" s="456"/>
      <c r="L357" s="456"/>
      <c r="M357" s="456"/>
      <c r="N357" s="456"/>
      <c r="O357" s="456"/>
      <c r="P357" s="456"/>
      <c r="Q357" s="456"/>
      <c r="R357" s="456"/>
      <c r="S357" s="456"/>
      <c r="T357" s="456"/>
      <c r="U357" s="456"/>
      <c r="V357" s="456"/>
      <c r="W357" s="456"/>
      <c r="X357" s="456"/>
      <c r="Y357" s="456"/>
      <c r="Z357" s="456"/>
    </row>
    <row r="358" ht="12.75" customHeight="1">
      <c r="A358" s="456"/>
      <c r="B358" s="456"/>
      <c r="C358" s="456"/>
      <c r="D358" s="456"/>
      <c r="E358" s="456"/>
      <c r="F358" s="456"/>
      <c r="G358" s="456"/>
      <c r="H358" s="456"/>
      <c r="I358" s="456"/>
      <c r="J358" s="456"/>
      <c r="K358" s="456"/>
      <c r="L358" s="456"/>
      <c r="M358" s="456"/>
      <c r="N358" s="456"/>
      <c r="O358" s="456"/>
      <c r="P358" s="456"/>
      <c r="Q358" s="456"/>
      <c r="R358" s="456"/>
      <c r="S358" s="456"/>
      <c r="T358" s="456"/>
      <c r="U358" s="456"/>
      <c r="V358" s="456"/>
      <c r="W358" s="456"/>
      <c r="X358" s="456"/>
      <c r="Y358" s="456"/>
      <c r="Z358" s="456"/>
    </row>
    <row r="359" ht="12.75" customHeight="1">
      <c r="A359" s="456"/>
      <c r="B359" s="456"/>
      <c r="C359" s="456"/>
      <c r="D359" s="456"/>
      <c r="E359" s="456"/>
      <c r="F359" s="456"/>
      <c r="G359" s="456"/>
      <c r="H359" s="456"/>
      <c r="I359" s="456"/>
      <c r="J359" s="456"/>
      <c r="K359" s="456"/>
      <c r="L359" s="456"/>
      <c r="M359" s="456"/>
      <c r="N359" s="456"/>
      <c r="O359" s="456"/>
      <c r="P359" s="456"/>
      <c r="Q359" s="456"/>
      <c r="R359" s="456"/>
      <c r="S359" s="456"/>
      <c r="T359" s="456"/>
      <c r="U359" s="456"/>
      <c r="V359" s="456"/>
      <c r="W359" s="456"/>
      <c r="X359" s="456"/>
      <c r="Y359" s="456"/>
      <c r="Z359" s="456"/>
    </row>
    <row r="360" ht="12.75" customHeight="1">
      <c r="A360" s="456"/>
      <c r="B360" s="456"/>
      <c r="C360" s="456"/>
      <c r="D360" s="456"/>
      <c r="E360" s="456"/>
      <c r="F360" s="456"/>
      <c r="G360" s="456"/>
      <c r="H360" s="456"/>
      <c r="I360" s="456"/>
      <c r="J360" s="456"/>
      <c r="K360" s="456"/>
      <c r="L360" s="456"/>
      <c r="M360" s="456"/>
      <c r="N360" s="456"/>
      <c r="O360" s="456"/>
      <c r="P360" s="456"/>
      <c r="Q360" s="456"/>
      <c r="R360" s="456"/>
      <c r="S360" s="456"/>
      <c r="T360" s="456"/>
      <c r="U360" s="456"/>
      <c r="V360" s="456"/>
      <c r="W360" s="456"/>
      <c r="X360" s="456"/>
      <c r="Y360" s="456"/>
      <c r="Z360" s="456"/>
    </row>
    <row r="361" ht="12.75" customHeight="1">
      <c r="A361" s="456"/>
      <c r="B361" s="456"/>
      <c r="C361" s="456"/>
      <c r="D361" s="456"/>
      <c r="E361" s="456"/>
      <c r="F361" s="456"/>
      <c r="G361" s="456"/>
      <c r="H361" s="456"/>
      <c r="I361" s="456"/>
      <c r="J361" s="456"/>
      <c r="K361" s="456"/>
      <c r="L361" s="456"/>
      <c r="M361" s="456"/>
      <c r="N361" s="456"/>
      <c r="O361" s="456"/>
      <c r="P361" s="456"/>
      <c r="Q361" s="456"/>
      <c r="R361" s="456"/>
      <c r="S361" s="456"/>
      <c r="T361" s="456"/>
      <c r="U361" s="456"/>
      <c r="V361" s="456"/>
      <c r="W361" s="456"/>
      <c r="X361" s="456"/>
      <c r="Y361" s="456"/>
      <c r="Z361" s="456"/>
    </row>
    <row r="362" ht="12.75" customHeight="1">
      <c r="A362" s="456"/>
      <c r="B362" s="456"/>
      <c r="C362" s="456"/>
      <c r="D362" s="456"/>
      <c r="E362" s="456"/>
      <c r="F362" s="456"/>
      <c r="G362" s="456"/>
      <c r="H362" s="456"/>
      <c r="I362" s="456"/>
      <c r="J362" s="456"/>
      <c r="K362" s="456"/>
      <c r="L362" s="456"/>
      <c r="M362" s="456"/>
      <c r="N362" s="456"/>
      <c r="O362" s="456"/>
      <c r="P362" s="456"/>
      <c r="Q362" s="456"/>
      <c r="R362" s="456"/>
      <c r="S362" s="456"/>
      <c r="T362" s="456"/>
      <c r="U362" s="456"/>
      <c r="V362" s="456"/>
      <c r="W362" s="456"/>
      <c r="X362" s="456"/>
      <c r="Y362" s="456"/>
      <c r="Z362" s="456"/>
    </row>
    <row r="363" ht="12.75" customHeight="1">
      <c r="A363" s="456"/>
      <c r="B363" s="456"/>
      <c r="C363" s="456"/>
      <c r="D363" s="456"/>
      <c r="E363" s="456"/>
      <c r="F363" s="456"/>
      <c r="G363" s="456"/>
      <c r="H363" s="456"/>
      <c r="I363" s="456"/>
      <c r="J363" s="456"/>
      <c r="K363" s="456"/>
      <c r="L363" s="456"/>
      <c r="M363" s="456"/>
      <c r="N363" s="456"/>
      <c r="O363" s="456"/>
      <c r="P363" s="456"/>
      <c r="Q363" s="456"/>
      <c r="R363" s="456"/>
      <c r="S363" s="456"/>
      <c r="T363" s="456"/>
      <c r="U363" s="456"/>
      <c r="V363" s="456"/>
      <c r="W363" s="456"/>
      <c r="X363" s="456"/>
      <c r="Y363" s="456"/>
      <c r="Z363" s="456"/>
    </row>
    <row r="364" ht="12.75" customHeight="1">
      <c r="A364" s="456"/>
      <c r="B364" s="456"/>
      <c r="C364" s="456"/>
      <c r="D364" s="456"/>
      <c r="E364" s="456"/>
      <c r="F364" s="456"/>
      <c r="G364" s="456"/>
      <c r="H364" s="456"/>
      <c r="I364" s="456"/>
      <c r="J364" s="456"/>
      <c r="K364" s="456"/>
      <c r="L364" s="456"/>
      <c r="M364" s="456"/>
      <c r="N364" s="456"/>
      <c r="O364" s="456"/>
      <c r="P364" s="456"/>
      <c r="Q364" s="456"/>
      <c r="R364" s="456"/>
      <c r="S364" s="456"/>
      <c r="T364" s="456"/>
      <c r="U364" s="456"/>
      <c r="V364" s="456"/>
      <c r="W364" s="456"/>
      <c r="X364" s="456"/>
      <c r="Y364" s="456"/>
      <c r="Z364" s="456"/>
    </row>
    <row r="365" ht="12.75" customHeight="1">
      <c r="A365" s="456"/>
      <c r="B365" s="456"/>
      <c r="C365" s="456"/>
      <c r="D365" s="456"/>
      <c r="E365" s="456"/>
      <c r="F365" s="456"/>
      <c r="G365" s="456"/>
      <c r="H365" s="456"/>
      <c r="I365" s="456"/>
      <c r="J365" s="456"/>
      <c r="K365" s="456"/>
      <c r="L365" s="456"/>
      <c r="M365" s="456"/>
      <c r="N365" s="456"/>
      <c r="O365" s="456"/>
      <c r="P365" s="456"/>
      <c r="Q365" s="456"/>
      <c r="R365" s="456"/>
      <c r="S365" s="456"/>
      <c r="T365" s="456"/>
      <c r="U365" s="456"/>
      <c r="V365" s="456"/>
      <c r="W365" s="456"/>
      <c r="X365" s="456"/>
      <c r="Y365" s="456"/>
      <c r="Z365" s="456"/>
    </row>
    <row r="366" ht="12.75" customHeight="1">
      <c r="A366" s="456"/>
      <c r="B366" s="456"/>
      <c r="C366" s="456"/>
      <c r="D366" s="456"/>
      <c r="E366" s="456"/>
      <c r="F366" s="456"/>
      <c r="G366" s="456"/>
      <c r="H366" s="456"/>
      <c r="I366" s="456"/>
      <c r="J366" s="456"/>
      <c r="K366" s="456"/>
      <c r="L366" s="456"/>
      <c r="M366" s="456"/>
      <c r="N366" s="456"/>
      <c r="O366" s="456"/>
      <c r="P366" s="456"/>
      <c r="Q366" s="456"/>
      <c r="R366" s="456"/>
      <c r="S366" s="456"/>
      <c r="T366" s="456"/>
      <c r="U366" s="456"/>
      <c r="V366" s="456"/>
      <c r="W366" s="456"/>
      <c r="X366" s="456"/>
      <c r="Y366" s="456"/>
      <c r="Z366" s="456"/>
    </row>
    <row r="367" ht="12.75" customHeight="1">
      <c r="A367" s="456"/>
      <c r="B367" s="456"/>
      <c r="C367" s="456"/>
      <c r="D367" s="456"/>
      <c r="E367" s="456"/>
      <c r="F367" s="456"/>
      <c r="G367" s="456"/>
      <c r="H367" s="456"/>
      <c r="I367" s="456"/>
      <c r="J367" s="456"/>
      <c r="K367" s="456"/>
      <c r="L367" s="456"/>
      <c r="M367" s="456"/>
      <c r="N367" s="456"/>
      <c r="O367" s="456"/>
      <c r="P367" s="456"/>
      <c r="Q367" s="456"/>
      <c r="R367" s="456"/>
      <c r="S367" s="456"/>
      <c r="T367" s="456"/>
      <c r="U367" s="456"/>
      <c r="V367" s="456"/>
      <c r="W367" s="456"/>
      <c r="X367" s="456"/>
      <c r="Y367" s="456"/>
      <c r="Z367" s="456"/>
    </row>
    <row r="368" ht="12.75" customHeight="1">
      <c r="A368" s="456"/>
      <c r="B368" s="456"/>
      <c r="C368" s="456"/>
      <c r="D368" s="456"/>
      <c r="E368" s="456"/>
      <c r="F368" s="456"/>
      <c r="G368" s="456"/>
      <c r="H368" s="456"/>
      <c r="I368" s="456"/>
      <c r="J368" s="456"/>
      <c r="K368" s="456"/>
      <c r="L368" s="456"/>
      <c r="M368" s="456"/>
      <c r="N368" s="456"/>
      <c r="O368" s="456"/>
      <c r="P368" s="456"/>
      <c r="Q368" s="456"/>
      <c r="R368" s="456"/>
      <c r="S368" s="456"/>
      <c r="T368" s="456"/>
      <c r="U368" s="456"/>
      <c r="V368" s="456"/>
      <c r="W368" s="456"/>
      <c r="X368" s="456"/>
      <c r="Y368" s="456"/>
      <c r="Z368" s="456"/>
    </row>
    <row r="369" ht="12.75" customHeight="1">
      <c r="A369" s="456"/>
      <c r="B369" s="456"/>
      <c r="C369" s="456"/>
      <c r="D369" s="456"/>
      <c r="E369" s="456"/>
      <c r="F369" s="456"/>
      <c r="G369" s="456"/>
      <c r="H369" s="456"/>
      <c r="I369" s="456"/>
      <c r="J369" s="456"/>
      <c r="K369" s="456"/>
      <c r="L369" s="456"/>
      <c r="M369" s="456"/>
      <c r="N369" s="456"/>
      <c r="O369" s="456"/>
      <c r="P369" s="456"/>
      <c r="Q369" s="456"/>
      <c r="R369" s="456"/>
      <c r="S369" s="456"/>
      <c r="T369" s="456"/>
      <c r="U369" s="456"/>
      <c r="V369" s="456"/>
      <c r="W369" s="456"/>
      <c r="X369" s="456"/>
      <c r="Y369" s="456"/>
      <c r="Z369" s="456"/>
    </row>
    <row r="370" ht="12.75" customHeight="1">
      <c r="A370" s="456"/>
      <c r="B370" s="456"/>
      <c r="C370" s="456"/>
      <c r="D370" s="456"/>
      <c r="E370" s="456"/>
      <c r="F370" s="456"/>
      <c r="G370" s="456"/>
      <c r="H370" s="456"/>
      <c r="I370" s="456"/>
      <c r="J370" s="456"/>
      <c r="K370" s="456"/>
      <c r="L370" s="456"/>
      <c r="M370" s="456"/>
      <c r="N370" s="456"/>
      <c r="O370" s="456"/>
      <c r="P370" s="456"/>
      <c r="Q370" s="456"/>
      <c r="R370" s="456"/>
      <c r="S370" s="456"/>
      <c r="T370" s="456"/>
      <c r="U370" s="456"/>
      <c r="V370" s="456"/>
      <c r="W370" s="456"/>
      <c r="X370" s="456"/>
      <c r="Y370" s="456"/>
      <c r="Z370" s="456"/>
    </row>
    <row r="371" ht="12.75" customHeight="1">
      <c r="A371" s="456"/>
      <c r="B371" s="456"/>
      <c r="C371" s="456"/>
      <c r="D371" s="456"/>
      <c r="E371" s="456"/>
      <c r="F371" s="456"/>
      <c r="G371" s="456"/>
      <c r="H371" s="456"/>
      <c r="I371" s="456"/>
      <c r="J371" s="456"/>
      <c r="K371" s="456"/>
      <c r="L371" s="456"/>
      <c r="M371" s="456"/>
      <c r="N371" s="456"/>
      <c r="O371" s="456"/>
      <c r="P371" s="456"/>
      <c r="Q371" s="456"/>
      <c r="R371" s="456"/>
      <c r="S371" s="456"/>
      <c r="T371" s="456"/>
      <c r="U371" s="456"/>
      <c r="V371" s="456"/>
      <c r="W371" s="456"/>
      <c r="X371" s="456"/>
      <c r="Y371" s="456"/>
      <c r="Z371" s="456"/>
    </row>
    <row r="372" ht="12.75" customHeight="1">
      <c r="A372" s="456"/>
      <c r="B372" s="456"/>
      <c r="C372" s="456"/>
      <c r="D372" s="456"/>
      <c r="E372" s="456"/>
      <c r="F372" s="456"/>
      <c r="G372" s="456"/>
      <c r="H372" s="456"/>
      <c r="I372" s="456"/>
      <c r="J372" s="456"/>
      <c r="K372" s="456"/>
      <c r="L372" s="456"/>
      <c r="M372" s="456"/>
      <c r="N372" s="456"/>
      <c r="O372" s="456"/>
      <c r="P372" s="456"/>
      <c r="Q372" s="456"/>
      <c r="R372" s="456"/>
      <c r="S372" s="456"/>
      <c r="T372" s="456"/>
      <c r="U372" s="456"/>
      <c r="V372" s="456"/>
      <c r="W372" s="456"/>
      <c r="X372" s="456"/>
      <c r="Y372" s="456"/>
      <c r="Z372" s="456"/>
    </row>
    <row r="373" ht="12.75" customHeight="1">
      <c r="A373" s="456"/>
      <c r="B373" s="456"/>
      <c r="C373" s="456"/>
      <c r="D373" s="456"/>
      <c r="E373" s="456"/>
      <c r="F373" s="456"/>
      <c r="G373" s="456"/>
      <c r="H373" s="456"/>
      <c r="I373" s="456"/>
      <c r="J373" s="456"/>
      <c r="K373" s="456"/>
      <c r="L373" s="456"/>
      <c r="M373" s="456"/>
      <c r="N373" s="456"/>
      <c r="O373" s="456"/>
      <c r="P373" s="456"/>
      <c r="Q373" s="456"/>
      <c r="R373" s="456"/>
      <c r="S373" s="456"/>
      <c r="T373" s="456"/>
      <c r="U373" s="456"/>
      <c r="V373" s="456"/>
      <c r="W373" s="456"/>
      <c r="X373" s="456"/>
      <c r="Y373" s="456"/>
      <c r="Z373" s="456"/>
    </row>
    <row r="374" ht="12.75" customHeight="1">
      <c r="A374" s="456"/>
      <c r="B374" s="456"/>
      <c r="C374" s="456"/>
      <c r="D374" s="456"/>
      <c r="E374" s="456"/>
      <c r="F374" s="456"/>
      <c r="G374" s="456"/>
      <c r="H374" s="456"/>
      <c r="I374" s="456"/>
      <c r="J374" s="456"/>
      <c r="K374" s="456"/>
      <c r="L374" s="456"/>
      <c r="M374" s="456"/>
      <c r="N374" s="456"/>
      <c r="O374" s="456"/>
      <c r="P374" s="456"/>
      <c r="Q374" s="456"/>
      <c r="R374" s="456"/>
      <c r="S374" s="456"/>
      <c r="T374" s="456"/>
      <c r="U374" s="456"/>
      <c r="V374" s="456"/>
      <c r="W374" s="456"/>
      <c r="X374" s="456"/>
      <c r="Y374" s="456"/>
      <c r="Z374" s="456"/>
    </row>
    <row r="375" ht="12.75" customHeight="1">
      <c r="A375" s="456"/>
      <c r="B375" s="456"/>
      <c r="C375" s="456"/>
      <c r="D375" s="456"/>
      <c r="E375" s="456"/>
      <c r="F375" s="456"/>
      <c r="G375" s="456"/>
      <c r="H375" s="456"/>
      <c r="I375" s="456"/>
      <c r="J375" s="456"/>
      <c r="K375" s="456"/>
      <c r="L375" s="456"/>
      <c r="M375" s="456"/>
      <c r="N375" s="456"/>
      <c r="O375" s="456"/>
      <c r="P375" s="456"/>
      <c r="Q375" s="456"/>
      <c r="R375" s="456"/>
      <c r="S375" s="456"/>
      <c r="T375" s="456"/>
      <c r="U375" s="456"/>
      <c r="V375" s="456"/>
      <c r="W375" s="456"/>
      <c r="X375" s="456"/>
      <c r="Y375" s="456"/>
      <c r="Z375" s="456"/>
    </row>
    <row r="376" ht="12.75" customHeight="1">
      <c r="A376" s="456"/>
      <c r="B376" s="456"/>
      <c r="C376" s="456"/>
      <c r="D376" s="456"/>
      <c r="E376" s="456"/>
      <c r="F376" s="456"/>
      <c r="G376" s="456"/>
      <c r="H376" s="456"/>
      <c r="I376" s="456"/>
      <c r="J376" s="456"/>
      <c r="K376" s="456"/>
      <c r="L376" s="456"/>
      <c r="M376" s="456"/>
      <c r="N376" s="456"/>
      <c r="O376" s="456"/>
      <c r="P376" s="456"/>
      <c r="Q376" s="456"/>
      <c r="R376" s="456"/>
      <c r="S376" s="456"/>
      <c r="T376" s="456"/>
      <c r="U376" s="456"/>
      <c r="V376" s="456"/>
      <c r="W376" s="456"/>
      <c r="X376" s="456"/>
      <c r="Y376" s="456"/>
      <c r="Z376" s="456"/>
    </row>
    <row r="377" ht="12.75" customHeight="1">
      <c r="A377" s="456"/>
      <c r="B377" s="456"/>
      <c r="C377" s="456"/>
      <c r="D377" s="456"/>
      <c r="E377" s="456"/>
      <c r="F377" s="456"/>
      <c r="G377" s="456"/>
      <c r="H377" s="456"/>
      <c r="I377" s="456"/>
      <c r="J377" s="456"/>
      <c r="K377" s="456"/>
      <c r="L377" s="456"/>
      <c r="M377" s="456"/>
      <c r="N377" s="456"/>
      <c r="O377" s="456"/>
      <c r="P377" s="456"/>
      <c r="Q377" s="456"/>
      <c r="R377" s="456"/>
      <c r="S377" s="456"/>
      <c r="T377" s="456"/>
      <c r="U377" s="456"/>
      <c r="V377" s="456"/>
      <c r="W377" s="456"/>
      <c r="X377" s="456"/>
      <c r="Y377" s="456"/>
      <c r="Z377" s="456"/>
    </row>
    <row r="378" ht="12.75" customHeight="1">
      <c r="A378" s="456"/>
      <c r="B378" s="456"/>
      <c r="C378" s="456"/>
      <c r="D378" s="456"/>
      <c r="E378" s="456"/>
      <c r="F378" s="456"/>
      <c r="G378" s="456"/>
      <c r="H378" s="456"/>
      <c r="I378" s="456"/>
      <c r="J378" s="456"/>
      <c r="K378" s="456"/>
      <c r="L378" s="456"/>
      <c r="M378" s="456"/>
      <c r="N378" s="456"/>
      <c r="O378" s="456"/>
      <c r="P378" s="456"/>
      <c r="Q378" s="456"/>
      <c r="R378" s="456"/>
      <c r="S378" s="456"/>
      <c r="T378" s="456"/>
      <c r="U378" s="456"/>
      <c r="V378" s="456"/>
      <c r="W378" s="456"/>
      <c r="X378" s="456"/>
      <c r="Y378" s="456"/>
      <c r="Z378" s="456"/>
    </row>
    <row r="379" ht="12.75" customHeight="1">
      <c r="A379" s="456"/>
      <c r="B379" s="456"/>
      <c r="C379" s="456"/>
      <c r="D379" s="456"/>
      <c r="E379" s="456"/>
      <c r="F379" s="456"/>
      <c r="G379" s="456"/>
      <c r="H379" s="456"/>
      <c r="I379" s="456"/>
      <c r="J379" s="456"/>
      <c r="K379" s="456"/>
      <c r="L379" s="456"/>
      <c r="M379" s="456"/>
      <c r="N379" s="456"/>
      <c r="O379" s="456"/>
      <c r="P379" s="456"/>
      <c r="Q379" s="456"/>
      <c r="R379" s="456"/>
      <c r="S379" s="456"/>
      <c r="T379" s="456"/>
      <c r="U379" s="456"/>
      <c r="V379" s="456"/>
      <c r="W379" s="456"/>
      <c r="X379" s="456"/>
      <c r="Y379" s="456"/>
      <c r="Z379" s="456"/>
    </row>
    <row r="380" ht="12.75" customHeight="1">
      <c r="A380" s="456"/>
      <c r="B380" s="456"/>
      <c r="C380" s="456"/>
      <c r="D380" s="456"/>
      <c r="E380" s="456"/>
      <c r="F380" s="456"/>
      <c r="G380" s="456"/>
      <c r="H380" s="456"/>
      <c r="I380" s="456"/>
      <c r="J380" s="456"/>
      <c r="K380" s="456"/>
      <c r="L380" s="456"/>
      <c r="M380" s="456"/>
      <c r="N380" s="456"/>
      <c r="O380" s="456"/>
      <c r="P380" s="456"/>
      <c r="Q380" s="456"/>
      <c r="R380" s="456"/>
      <c r="S380" s="456"/>
      <c r="T380" s="456"/>
      <c r="U380" s="456"/>
      <c r="V380" s="456"/>
      <c r="W380" s="456"/>
      <c r="X380" s="456"/>
      <c r="Y380" s="456"/>
      <c r="Z380" s="456"/>
    </row>
    <row r="381" ht="12.75" customHeight="1">
      <c r="A381" s="456"/>
      <c r="B381" s="456"/>
      <c r="C381" s="456"/>
      <c r="D381" s="456"/>
      <c r="E381" s="456"/>
      <c r="F381" s="456"/>
      <c r="G381" s="456"/>
      <c r="H381" s="456"/>
      <c r="I381" s="456"/>
      <c r="J381" s="456"/>
      <c r="K381" s="456"/>
      <c r="L381" s="456"/>
      <c r="M381" s="456"/>
      <c r="N381" s="456"/>
      <c r="O381" s="456"/>
      <c r="P381" s="456"/>
      <c r="Q381" s="456"/>
      <c r="R381" s="456"/>
      <c r="S381" s="456"/>
      <c r="T381" s="456"/>
      <c r="U381" s="456"/>
      <c r="V381" s="456"/>
      <c r="W381" s="456"/>
      <c r="X381" s="456"/>
      <c r="Y381" s="456"/>
      <c r="Z381" s="456"/>
    </row>
    <row r="382" ht="12.75" customHeight="1">
      <c r="A382" s="456"/>
      <c r="B382" s="456"/>
      <c r="C382" s="456"/>
      <c r="D382" s="456"/>
      <c r="E382" s="456"/>
      <c r="F382" s="456"/>
      <c r="G382" s="456"/>
      <c r="H382" s="456"/>
      <c r="I382" s="456"/>
      <c r="J382" s="456"/>
      <c r="K382" s="456"/>
      <c r="L382" s="456"/>
      <c r="M382" s="456"/>
      <c r="N382" s="456"/>
      <c r="O382" s="456"/>
      <c r="P382" s="456"/>
      <c r="Q382" s="456"/>
      <c r="R382" s="456"/>
      <c r="S382" s="456"/>
      <c r="T382" s="456"/>
      <c r="U382" s="456"/>
      <c r="V382" s="456"/>
      <c r="W382" s="456"/>
      <c r="X382" s="456"/>
      <c r="Y382" s="456"/>
      <c r="Z382" s="456"/>
    </row>
    <row r="383" ht="12.75" customHeight="1">
      <c r="A383" s="456"/>
      <c r="B383" s="456"/>
      <c r="C383" s="456"/>
      <c r="D383" s="456"/>
      <c r="E383" s="456"/>
      <c r="F383" s="456"/>
      <c r="G383" s="456"/>
      <c r="H383" s="456"/>
      <c r="I383" s="456"/>
      <c r="J383" s="456"/>
      <c r="K383" s="456"/>
      <c r="L383" s="456"/>
      <c r="M383" s="456"/>
      <c r="N383" s="456"/>
      <c r="O383" s="456"/>
      <c r="P383" s="456"/>
      <c r="Q383" s="456"/>
      <c r="R383" s="456"/>
      <c r="S383" s="456"/>
      <c r="T383" s="456"/>
      <c r="U383" s="456"/>
      <c r="V383" s="456"/>
      <c r="W383" s="456"/>
      <c r="X383" s="456"/>
      <c r="Y383" s="456"/>
      <c r="Z383" s="456"/>
    </row>
    <row r="384" ht="12.75" customHeight="1">
      <c r="A384" s="456"/>
      <c r="B384" s="456"/>
      <c r="C384" s="456"/>
      <c r="D384" s="456"/>
      <c r="E384" s="456"/>
      <c r="F384" s="456"/>
      <c r="G384" s="456"/>
      <c r="H384" s="456"/>
      <c r="I384" s="456"/>
      <c r="J384" s="456"/>
      <c r="K384" s="456"/>
      <c r="L384" s="456"/>
      <c r="M384" s="456"/>
      <c r="N384" s="456"/>
      <c r="O384" s="456"/>
      <c r="P384" s="456"/>
      <c r="Q384" s="456"/>
      <c r="R384" s="456"/>
      <c r="S384" s="456"/>
      <c r="T384" s="456"/>
      <c r="U384" s="456"/>
      <c r="V384" s="456"/>
      <c r="W384" s="456"/>
      <c r="X384" s="456"/>
      <c r="Y384" s="456"/>
      <c r="Z384" s="456"/>
    </row>
    <row r="385" ht="12.75" customHeight="1">
      <c r="A385" s="456"/>
      <c r="B385" s="456"/>
      <c r="C385" s="456"/>
      <c r="D385" s="456"/>
      <c r="E385" s="456"/>
      <c r="F385" s="456"/>
      <c r="G385" s="456"/>
      <c r="H385" s="456"/>
      <c r="I385" s="456"/>
      <c r="J385" s="456"/>
      <c r="K385" s="456"/>
      <c r="L385" s="456"/>
      <c r="M385" s="456"/>
      <c r="N385" s="456"/>
      <c r="O385" s="456"/>
      <c r="P385" s="456"/>
      <c r="Q385" s="456"/>
      <c r="R385" s="456"/>
      <c r="S385" s="456"/>
      <c r="T385" s="456"/>
      <c r="U385" s="456"/>
      <c r="V385" s="456"/>
      <c r="W385" s="456"/>
      <c r="X385" s="456"/>
      <c r="Y385" s="456"/>
      <c r="Z385" s="456"/>
    </row>
    <row r="386" ht="12.75" customHeight="1">
      <c r="A386" s="456"/>
      <c r="B386" s="456"/>
      <c r="C386" s="456"/>
      <c r="D386" s="456"/>
      <c r="E386" s="456"/>
      <c r="F386" s="456"/>
      <c r="G386" s="456"/>
      <c r="H386" s="456"/>
      <c r="I386" s="456"/>
      <c r="J386" s="456"/>
      <c r="K386" s="456"/>
      <c r="L386" s="456"/>
      <c r="M386" s="456"/>
      <c r="N386" s="456"/>
      <c r="O386" s="456"/>
      <c r="P386" s="456"/>
      <c r="Q386" s="456"/>
      <c r="R386" s="456"/>
      <c r="S386" s="456"/>
      <c r="T386" s="456"/>
      <c r="U386" s="456"/>
      <c r="V386" s="456"/>
      <c r="W386" s="456"/>
      <c r="X386" s="456"/>
      <c r="Y386" s="456"/>
      <c r="Z386" s="456"/>
    </row>
    <row r="387" ht="12.75" customHeight="1">
      <c r="A387" s="456"/>
      <c r="B387" s="456"/>
      <c r="C387" s="456"/>
      <c r="D387" s="456"/>
      <c r="E387" s="456"/>
      <c r="F387" s="456"/>
      <c r="G387" s="456"/>
      <c r="H387" s="456"/>
      <c r="I387" s="456"/>
      <c r="J387" s="456"/>
      <c r="K387" s="456"/>
      <c r="L387" s="456"/>
      <c r="M387" s="456"/>
      <c r="N387" s="456"/>
      <c r="O387" s="456"/>
      <c r="P387" s="456"/>
      <c r="Q387" s="456"/>
      <c r="R387" s="456"/>
      <c r="S387" s="456"/>
      <c r="T387" s="456"/>
      <c r="U387" s="456"/>
      <c r="V387" s="456"/>
      <c r="W387" s="456"/>
      <c r="X387" s="456"/>
      <c r="Y387" s="456"/>
      <c r="Z387" s="456"/>
    </row>
    <row r="388" ht="12.75" customHeight="1">
      <c r="A388" s="456"/>
      <c r="B388" s="456"/>
      <c r="C388" s="456"/>
      <c r="D388" s="456"/>
      <c r="E388" s="456"/>
      <c r="F388" s="456"/>
      <c r="G388" s="456"/>
      <c r="H388" s="456"/>
      <c r="I388" s="456"/>
      <c r="J388" s="456"/>
      <c r="K388" s="456"/>
      <c r="L388" s="456"/>
      <c r="M388" s="456"/>
      <c r="N388" s="456"/>
      <c r="O388" s="456"/>
      <c r="P388" s="456"/>
      <c r="Q388" s="456"/>
      <c r="R388" s="456"/>
      <c r="S388" s="456"/>
      <c r="T388" s="456"/>
      <c r="U388" s="456"/>
      <c r="V388" s="456"/>
      <c r="W388" s="456"/>
      <c r="X388" s="456"/>
      <c r="Y388" s="456"/>
      <c r="Z388" s="456"/>
    </row>
    <row r="389" ht="12.75" customHeight="1">
      <c r="A389" s="456"/>
      <c r="B389" s="456"/>
      <c r="C389" s="456"/>
      <c r="D389" s="456"/>
      <c r="E389" s="456"/>
      <c r="F389" s="456"/>
      <c r="G389" s="456"/>
      <c r="H389" s="456"/>
      <c r="I389" s="456"/>
      <c r="J389" s="456"/>
      <c r="K389" s="456"/>
      <c r="L389" s="456"/>
      <c r="M389" s="456"/>
      <c r="N389" s="456"/>
      <c r="O389" s="456"/>
      <c r="P389" s="456"/>
      <c r="Q389" s="456"/>
      <c r="R389" s="456"/>
      <c r="S389" s="456"/>
      <c r="T389" s="456"/>
      <c r="U389" s="456"/>
      <c r="V389" s="456"/>
      <c r="W389" s="456"/>
      <c r="X389" s="456"/>
      <c r="Y389" s="456"/>
      <c r="Z389" s="456"/>
    </row>
    <row r="390" ht="12.75" customHeight="1">
      <c r="A390" s="456"/>
      <c r="B390" s="456"/>
      <c r="C390" s="456"/>
      <c r="D390" s="456"/>
      <c r="E390" s="456"/>
      <c r="F390" s="456"/>
      <c r="G390" s="456"/>
      <c r="H390" s="456"/>
      <c r="I390" s="456"/>
      <c r="J390" s="456"/>
      <c r="K390" s="456"/>
      <c r="L390" s="456"/>
      <c r="M390" s="456"/>
      <c r="N390" s="456"/>
      <c r="O390" s="456"/>
      <c r="P390" s="456"/>
      <c r="Q390" s="456"/>
      <c r="R390" s="456"/>
      <c r="S390" s="456"/>
      <c r="T390" s="456"/>
      <c r="U390" s="456"/>
      <c r="V390" s="456"/>
      <c r="W390" s="456"/>
      <c r="X390" s="456"/>
      <c r="Y390" s="456"/>
      <c r="Z390" s="456"/>
    </row>
    <row r="391" ht="12.75" customHeight="1">
      <c r="A391" s="456"/>
      <c r="B391" s="456"/>
      <c r="C391" s="456"/>
      <c r="D391" s="456"/>
      <c r="E391" s="456"/>
      <c r="F391" s="456"/>
      <c r="G391" s="456"/>
      <c r="H391" s="456"/>
      <c r="I391" s="456"/>
      <c r="J391" s="456"/>
      <c r="K391" s="456"/>
      <c r="L391" s="456"/>
      <c r="M391" s="456"/>
      <c r="N391" s="456"/>
      <c r="O391" s="456"/>
      <c r="P391" s="456"/>
      <c r="Q391" s="456"/>
      <c r="R391" s="456"/>
      <c r="S391" s="456"/>
      <c r="T391" s="456"/>
      <c r="U391" s="456"/>
      <c r="V391" s="456"/>
      <c r="W391" s="456"/>
      <c r="X391" s="456"/>
      <c r="Y391" s="456"/>
      <c r="Z391" s="456"/>
    </row>
    <row r="392" ht="12.75" customHeight="1">
      <c r="A392" s="456"/>
      <c r="B392" s="456"/>
      <c r="C392" s="456"/>
      <c r="D392" s="456"/>
      <c r="E392" s="456"/>
      <c r="F392" s="456"/>
      <c r="G392" s="456"/>
      <c r="H392" s="456"/>
      <c r="I392" s="456"/>
      <c r="J392" s="456"/>
      <c r="K392" s="456"/>
      <c r="L392" s="456"/>
      <c r="M392" s="456"/>
      <c r="N392" s="456"/>
      <c r="O392" s="456"/>
      <c r="P392" s="456"/>
      <c r="Q392" s="456"/>
      <c r="R392" s="456"/>
      <c r="S392" s="456"/>
      <c r="T392" s="456"/>
      <c r="U392" s="456"/>
      <c r="V392" s="456"/>
      <c r="W392" s="456"/>
      <c r="X392" s="456"/>
      <c r="Y392" s="456"/>
      <c r="Z392" s="456"/>
    </row>
    <row r="393" ht="12.75" customHeight="1">
      <c r="A393" s="456"/>
      <c r="B393" s="456"/>
      <c r="C393" s="456"/>
      <c r="D393" s="456"/>
      <c r="E393" s="456"/>
      <c r="F393" s="456"/>
      <c r="G393" s="456"/>
      <c r="H393" s="456"/>
      <c r="I393" s="456"/>
      <c r="J393" s="456"/>
      <c r="K393" s="456"/>
      <c r="L393" s="456"/>
      <c r="M393" s="456"/>
      <c r="N393" s="456"/>
      <c r="O393" s="456"/>
      <c r="P393" s="456"/>
      <c r="Q393" s="456"/>
      <c r="R393" s="456"/>
      <c r="S393" s="456"/>
      <c r="T393" s="456"/>
      <c r="U393" s="456"/>
      <c r="V393" s="456"/>
      <c r="W393" s="456"/>
      <c r="X393" s="456"/>
      <c r="Y393" s="456"/>
      <c r="Z393" s="456"/>
    </row>
    <row r="394" ht="12.75" customHeight="1">
      <c r="A394" s="456"/>
      <c r="B394" s="456"/>
      <c r="C394" s="456"/>
      <c r="D394" s="456"/>
      <c r="E394" s="456"/>
      <c r="F394" s="456"/>
      <c r="G394" s="456"/>
      <c r="H394" s="456"/>
      <c r="I394" s="456"/>
      <c r="J394" s="456"/>
      <c r="K394" s="456"/>
      <c r="L394" s="456"/>
      <c r="M394" s="456"/>
      <c r="N394" s="456"/>
      <c r="O394" s="456"/>
      <c r="P394" s="456"/>
      <c r="Q394" s="456"/>
      <c r="R394" s="456"/>
      <c r="S394" s="456"/>
      <c r="T394" s="456"/>
      <c r="U394" s="456"/>
      <c r="V394" s="456"/>
      <c r="W394" s="456"/>
      <c r="X394" s="456"/>
      <c r="Y394" s="456"/>
      <c r="Z394" s="456"/>
    </row>
    <row r="395" ht="12.75" customHeight="1">
      <c r="A395" s="456"/>
      <c r="B395" s="456"/>
      <c r="C395" s="456"/>
      <c r="D395" s="456"/>
      <c r="E395" s="456"/>
      <c r="F395" s="456"/>
      <c r="G395" s="456"/>
      <c r="H395" s="456"/>
      <c r="I395" s="456"/>
      <c r="J395" s="456"/>
      <c r="K395" s="456"/>
      <c r="L395" s="456"/>
      <c r="M395" s="456"/>
      <c r="N395" s="456"/>
      <c r="O395" s="456"/>
      <c r="P395" s="456"/>
      <c r="Q395" s="456"/>
      <c r="R395" s="456"/>
      <c r="S395" s="456"/>
      <c r="T395" s="456"/>
      <c r="U395" s="456"/>
      <c r="V395" s="456"/>
      <c r="W395" s="456"/>
      <c r="X395" s="456"/>
      <c r="Y395" s="456"/>
      <c r="Z395" s="456"/>
    </row>
    <row r="396" ht="12.75" customHeight="1">
      <c r="A396" s="456"/>
      <c r="B396" s="456"/>
      <c r="C396" s="456"/>
      <c r="D396" s="456"/>
      <c r="E396" s="456"/>
      <c r="F396" s="456"/>
      <c r="G396" s="456"/>
      <c r="H396" s="456"/>
      <c r="I396" s="456"/>
      <c r="J396" s="456"/>
      <c r="K396" s="456"/>
      <c r="L396" s="456"/>
      <c r="M396" s="456"/>
      <c r="N396" s="456"/>
      <c r="O396" s="456"/>
      <c r="P396" s="456"/>
      <c r="Q396" s="456"/>
      <c r="R396" s="456"/>
      <c r="S396" s="456"/>
      <c r="T396" s="456"/>
      <c r="U396" s="456"/>
      <c r="V396" s="456"/>
      <c r="W396" s="456"/>
      <c r="X396" s="456"/>
      <c r="Y396" s="456"/>
      <c r="Z396" s="456"/>
    </row>
    <row r="397" ht="12.75" customHeight="1">
      <c r="A397" s="456"/>
      <c r="B397" s="456"/>
      <c r="C397" s="456"/>
      <c r="D397" s="456"/>
      <c r="E397" s="456"/>
      <c r="F397" s="456"/>
      <c r="G397" s="456"/>
      <c r="H397" s="456"/>
      <c r="I397" s="456"/>
      <c r="J397" s="456"/>
      <c r="K397" s="456"/>
      <c r="L397" s="456"/>
      <c r="M397" s="456"/>
      <c r="N397" s="456"/>
      <c r="O397" s="456"/>
      <c r="P397" s="456"/>
      <c r="Q397" s="456"/>
      <c r="R397" s="456"/>
      <c r="S397" s="456"/>
      <c r="T397" s="456"/>
      <c r="U397" s="456"/>
      <c r="V397" s="456"/>
      <c r="W397" s="456"/>
      <c r="X397" s="456"/>
      <c r="Y397" s="456"/>
      <c r="Z397" s="456"/>
    </row>
    <row r="398" ht="12.75" customHeight="1">
      <c r="A398" s="456"/>
      <c r="B398" s="456"/>
      <c r="C398" s="456"/>
      <c r="D398" s="456"/>
      <c r="E398" s="456"/>
      <c r="F398" s="456"/>
      <c r="G398" s="456"/>
      <c r="H398" s="456"/>
      <c r="I398" s="456"/>
      <c r="J398" s="456"/>
      <c r="K398" s="456"/>
      <c r="L398" s="456"/>
      <c r="M398" s="456"/>
      <c r="N398" s="456"/>
      <c r="O398" s="456"/>
      <c r="P398" s="456"/>
      <c r="Q398" s="456"/>
      <c r="R398" s="456"/>
      <c r="S398" s="456"/>
      <c r="T398" s="456"/>
      <c r="U398" s="456"/>
      <c r="V398" s="456"/>
      <c r="W398" s="456"/>
      <c r="X398" s="456"/>
      <c r="Y398" s="456"/>
      <c r="Z398" s="456"/>
    </row>
    <row r="399" ht="12.75" customHeight="1">
      <c r="A399" s="456"/>
      <c r="B399" s="456"/>
      <c r="C399" s="456"/>
      <c r="D399" s="456"/>
      <c r="E399" s="456"/>
      <c r="F399" s="456"/>
      <c r="G399" s="456"/>
      <c r="H399" s="456"/>
      <c r="I399" s="456"/>
      <c r="J399" s="456"/>
      <c r="K399" s="456"/>
      <c r="L399" s="456"/>
      <c r="M399" s="456"/>
      <c r="N399" s="456"/>
      <c r="O399" s="456"/>
      <c r="P399" s="456"/>
      <c r="Q399" s="456"/>
      <c r="R399" s="456"/>
      <c r="S399" s="456"/>
      <c r="T399" s="456"/>
      <c r="U399" s="456"/>
      <c r="V399" s="456"/>
      <c r="W399" s="456"/>
      <c r="X399" s="456"/>
      <c r="Y399" s="456"/>
      <c r="Z399" s="456"/>
    </row>
    <row r="400" ht="12.75" customHeight="1">
      <c r="A400" s="456"/>
      <c r="B400" s="456"/>
      <c r="C400" s="456"/>
      <c r="D400" s="456"/>
      <c r="E400" s="456"/>
      <c r="F400" s="456"/>
      <c r="G400" s="456"/>
      <c r="H400" s="456"/>
      <c r="I400" s="456"/>
      <c r="J400" s="456"/>
      <c r="K400" s="456"/>
      <c r="L400" s="456"/>
      <c r="M400" s="456"/>
      <c r="N400" s="456"/>
      <c r="O400" s="456"/>
      <c r="P400" s="456"/>
      <c r="Q400" s="456"/>
      <c r="R400" s="456"/>
      <c r="S400" s="456"/>
      <c r="T400" s="456"/>
      <c r="U400" s="456"/>
      <c r="V400" s="456"/>
      <c r="W400" s="456"/>
      <c r="X400" s="456"/>
      <c r="Y400" s="456"/>
      <c r="Z400" s="456"/>
    </row>
    <row r="401" ht="12.75" customHeight="1">
      <c r="A401" s="456"/>
      <c r="B401" s="456"/>
      <c r="C401" s="456"/>
      <c r="D401" s="456"/>
      <c r="E401" s="456"/>
      <c r="F401" s="456"/>
      <c r="G401" s="456"/>
      <c r="H401" s="456"/>
      <c r="I401" s="456"/>
      <c r="J401" s="456"/>
      <c r="K401" s="456"/>
      <c r="L401" s="456"/>
      <c r="M401" s="456"/>
      <c r="N401" s="456"/>
      <c r="O401" s="456"/>
      <c r="P401" s="456"/>
      <c r="Q401" s="456"/>
      <c r="R401" s="456"/>
      <c r="S401" s="456"/>
      <c r="T401" s="456"/>
      <c r="U401" s="456"/>
      <c r="V401" s="456"/>
      <c r="W401" s="456"/>
      <c r="X401" s="456"/>
      <c r="Y401" s="456"/>
      <c r="Z401" s="456"/>
    </row>
    <row r="402" ht="12.75" customHeight="1">
      <c r="A402" s="456"/>
      <c r="B402" s="456"/>
      <c r="C402" s="456"/>
      <c r="D402" s="456"/>
      <c r="E402" s="456"/>
      <c r="F402" s="456"/>
      <c r="G402" s="456"/>
      <c r="H402" s="456"/>
      <c r="I402" s="456"/>
      <c r="J402" s="456"/>
      <c r="K402" s="456"/>
      <c r="L402" s="456"/>
      <c r="M402" s="456"/>
      <c r="N402" s="456"/>
      <c r="O402" s="456"/>
      <c r="P402" s="456"/>
      <c r="Q402" s="456"/>
      <c r="R402" s="456"/>
      <c r="S402" s="456"/>
      <c r="T402" s="456"/>
      <c r="U402" s="456"/>
      <c r="V402" s="456"/>
      <c r="W402" s="456"/>
      <c r="X402" s="456"/>
      <c r="Y402" s="456"/>
      <c r="Z402" s="456"/>
    </row>
    <row r="403" ht="12.75" customHeight="1">
      <c r="A403" s="456"/>
      <c r="B403" s="456"/>
      <c r="C403" s="456"/>
      <c r="D403" s="456"/>
      <c r="E403" s="456"/>
      <c r="F403" s="456"/>
      <c r="G403" s="456"/>
      <c r="H403" s="456"/>
      <c r="I403" s="456"/>
      <c r="J403" s="456"/>
      <c r="K403" s="456"/>
      <c r="L403" s="456"/>
      <c r="M403" s="456"/>
      <c r="N403" s="456"/>
      <c r="O403" s="456"/>
      <c r="P403" s="456"/>
      <c r="Q403" s="456"/>
      <c r="R403" s="456"/>
      <c r="S403" s="456"/>
      <c r="T403" s="456"/>
      <c r="U403" s="456"/>
      <c r="V403" s="456"/>
      <c r="W403" s="456"/>
      <c r="X403" s="456"/>
      <c r="Y403" s="456"/>
      <c r="Z403" s="456"/>
    </row>
    <row r="404" ht="12.75" customHeight="1">
      <c r="A404" s="456"/>
      <c r="B404" s="456"/>
      <c r="C404" s="456"/>
      <c r="D404" s="456"/>
      <c r="E404" s="456"/>
      <c r="F404" s="456"/>
      <c r="G404" s="456"/>
      <c r="H404" s="456"/>
      <c r="I404" s="456"/>
      <c r="J404" s="456"/>
      <c r="K404" s="456"/>
      <c r="L404" s="456"/>
      <c r="M404" s="456"/>
      <c r="N404" s="456"/>
      <c r="O404" s="456"/>
      <c r="P404" s="456"/>
      <c r="Q404" s="456"/>
      <c r="R404" s="456"/>
      <c r="S404" s="456"/>
      <c r="T404" s="456"/>
      <c r="U404" s="456"/>
      <c r="V404" s="456"/>
      <c r="W404" s="456"/>
      <c r="X404" s="456"/>
      <c r="Y404" s="456"/>
      <c r="Z404" s="456"/>
    </row>
    <row r="405" ht="12.75" customHeight="1">
      <c r="A405" s="456"/>
      <c r="B405" s="456"/>
      <c r="C405" s="456"/>
      <c r="D405" s="456"/>
      <c r="E405" s="456"/>
      <c r="F405" s="456"/>
      <c r="G405" s="456"/>
      <c r="H405" s="456"/>
      <c r="I405" s="456"/>
      <c r="J405" s="456"/>
      <c r="K405" s="456"/>
      <c r="L405" s="456"/>
      <c r="M405" s="456"/>
      <c r="N405" s="456"/>
      <c r="O405" s="456"/>
      <c r="P405" s="456"/>
      <c r="Q405" s="456"/>
      <c r="R405" s="456"/>
      <c r="S405" s="456"/>
      <c r="T405" s="456"/>
      <c r="U405" s="456"/>
      <c r="V405" s="456"/>
      <c r="W405" s="456"/>
      <c r="X405" s="456"/>
      <c r="Y405" s="456"/>
      <c r="Z405" s="456"/>
    </row>
    <row r="406" ht="12.75" customHeight="1">
      <c r="A406" s="456"/>
      <c r="B406" s="456"/>
      <c r="C406" s="456"/>
      <c r="D406" s="456"/>
      <c r="E406" s="456"/>
      <c r="F406" s="456"/>
      <c r="G406" s="456"/>
      <c r="H406" s="456"/>
      <c r="I406" s="456"/>
      <c r="J406" s="456"/>
      <c r="K406" s="456"/>
      <c r="L406" s="456"/>
      <c r="M406" s="456"/>
      <c r="N406" s="456"/>
      <c r="O406" s="456"/>
      <c r="P406" s="456"/>
      <c r="Q406" s="456"/>
      <c r="R406" s="456"/>
      <c r="S406" s="456"/>
      <c r="T406" s="456"/>
      <c r="U406" s="456"/>
      <c r="V406" s="456"/>
      <c r="W406" s="456"/>
      <c r="X406" s="456"/>
      <c r="Y406" s="456"/>
      <c r="Z406" s="456"/>
    </row>
    <row r="407" ht="12.75" customHeight="1">
      <c r="A407" s="456"/>
      <c r="B407" s="456"/>
      <c r="C407" s="456"/>
      <c r="D407" s="456"/>
      <c r="E407" s="456"/>
      <c r="F407" s="456"/>
      <c r="G407" s="456"/>
      <c r="H407" s="456"/>
      <c r="I407" s="456"/>
      <c r="J407" s="456"/>
      <c r="K407" s="456"/>
      <c r="L407" s="456"/>
      <c r="M407" s="456"/>
      <c r="N407" s="456"/>
      <c r="O407" s="456"/>
      <c r="P407" s="456"/>
      <c r="Q407" s="456"/>
      <c r="R407" s="456"/>
      <c r="S407" s="456"/>
      <c r="T407" s="456"/>
      <c r="U407" s="456"/>
      <c r="V407" s="456"/>
      <c r="W407" s="456"/>
      <c r="X407" s="456"/>
      <c r="Y407" s="456"/>
      <c r="Z407" s="456"/>
    </row>
    <row r="408" ht="12.75" customHeight="1">
      <c r="A408" s="456"/>
      <c r="B408" s="456"/>
      <c r="C408" s="456"/>
      <c r="D408" s="456"/>
      <c r="E408" s="456"/>
      <c r="F408" s="456"/>
      <c r="G408" s="456"/>
      <c r="H408" s="456"/>
      <c r="I408" s="456"/>
      <c r="J408" s="456"/>
      <c r="K408" s="456"/>
      <c r="L408" s="456"/>
      <c r="M408" s="456"/>
      <c r="N408" s="456"/>
      <c r="O408" s="456"/>
      <c r="P408" s="456"/>
      <c r="Q408" s="456"/>
      <c r="R408" s="456"/>
      <c r="S408" s="456"/>
      <c r="T408" s="456"/>
      <c r="U408" s="456"/>
      <c r="V408" s="456"/>
      <c r="W408" s="456"/>
      <c r="X408" s="456"/>
      <c r="Y408" s="456"/>
      <c r="Z408" s="456"/>
    </row>
    <row r="409" ht="12.75" customHeight="1">
      <c r="A409" s="456"/>
      <c r="B409" s="456"/>
      <c r="C409" s="456"/>
      <c r="D409" s="456"/>
      <c r="E409" s="456"/>
      <c r="F409" s="456"/>
      <c r="G409" s="456"/>
      <c r="H409" s="456"/>
      <c r="I409" s="456"/>
      <c r="J409" s="456"/>
      <c r="K409" s="456"/>
      <c r="L409" s="456"/>
      <c r="M409" s="456"/>
      <c r="N409" s="456"/>
      <c r="O409" s="456"/>
      <c r="P409" s="456"/>
      <c r="Q409" s="456"/>
      <c r="R409" s="456"/>
      <c r="S409" s="456"/>
      <c r="T409" s="456"/>
      <c r="U409" s="456"/>
      <c r="V409" s="456"/>
      <c r="W409" s="456"/>
      <c r="X409" s="456"/>
      <c r="Y409" s="456"/>
      <c r="Z409" s="456"/>
    </row>
    <row r="410" ht="12.75" customHeight="1">
      <c r="A410" s="456"/>
      <c r="B410" s="456"/>
      <c r="C410" s="456"/>
      <c r="D410" s="456"/>
      <c r="E410" s="456"/>
      <c r="F410" s="456"/>
      <c r="G410" s="456"/>
      <c r="H410" s="456"/>
      <c r="I410" s="456"/>
      <c r="J410" s="456"/>
      <c r="K410" s="456"/>
      <c r="L410" s="456"/>
      <c r="M410" s="456"/>
      <c r="N410" s="456"/>
      <c r="O410" s="456"/>
      <c r="P410" s="456"/>
      <c r="Q410" s="456"/>
      <c r="R410" s="456"/>
      <c r="S410" s="456"/>
      <c r="T410" s="456"/>
      <c r="U410" s="456"/>
      <c r="V410" s="456"/>
      <c r="W410" s="456"/>
      <c r="X410" s="456"/>
      <c r="Y410" s="456"/>
      <c r="Z410" s="456"/>
    </row>
    <row r="411" ht="12.75" customHeight="1">
      <c r="A411" s="456"/>
      <c r="B411" s="456"/>
      <c r="C411" s="456"/>
      <c r="D411" s="456"/>
      <c r="E411" s="456"/>
      <c r="F411" s="456"/>
      <c r="G411" s="456"/>
      <c r="H411" s="456"/>
      <c r="I411" s="456"/>
      <c r="J411" s="456"/>
      <c r="K411" s="456"/>
      <c r="L411" s="456"/>
      <c r="M411" s="456"/>
      <c r="N411" s="456"/>
      <c r="O411" s="456"/>
      <c r="P411" s="456"/>
      <c r="Q411" s="456"/>
      <c r="R411" s="456"/>
      <c r="S411" s="456"/>
      <c r="T411" s="456"/>
      <c r="U411" s="456"/>
      <c r="V411" s="456"/>
      <c r="W411" s="456"/>
      <c r="X411" s="456"/>
      <c r="Y411" s="456"/>
      <c r="Z411" s="456"/>
    </row>
    <row r="412" ht="12.75" customHeight="1">
      <c r="A412" s="456"/>
      <c r="B412" s="456"/>
      <c r="C412" s="456"/>
      <c r="D412" s="456"/>
      <c r="E412" s="456"/>
      <c r="F412" s="456"/>
      <c r="G412" s="456"/>
      <c r="H412" s="456"/>
      <c r="I412" s="456"/>
      <c r="J412" s="456"/>
      <c r="K412" s="456"/>
      <c r="L412" s="456"/>
      <c r="M412" s="456"/>
      <c r="N412" s="456"/>
      <c r="O412" s="456"/>
      <c r="P412" s="456"/>
      <c r="Q412" s="456"/>
      <c r="R412" s="456"/>
      <c r="S412" s="456"/>
      <c r="T412" s="456"/>
      <c r="U412" s="456"/>
      <c r="V412" s="456"/>
      <c r="W412" s="456"/>
      <c r="X412" s="456"/>
      <c r="Y412" s="456"/>
      <c r="Z412" s="456"/>
    </row>
    <row r="413" ht="12.75" customHeight="1">
      <c r="A413" s="456"/>
      <c r="B413" s="456"/>
      <c r="C413" s="456"/>
      <c r="D413" s="456"/>
      <c r="E413" s="456"/>
      <c r="F413" s="456"/>
      <c r="G413" s="456"/>
      <c r="H413" s="456"/>
      <c r="I413" s="456"/>
      <c r="J413" s="456"/>
      <c r="K413" s="456"/>
      <c r="L413" s="456"/>
      <c r="M413" s="456"/>
      <c r="N413" s="456"/>
      <c r="O413" s="456"/>
      <c r="P413" s="456"/>
      <c r="Q413" s="456"/>
      <c r="R413" s="456"/>
      <c r="S413" s="456"/>
      <c r="T413" s="456"/>
      <c r="U413" s="456"/>
      <c r="V413" s="456"/>
      <c r="W413" s="456"/>
      <c r="X413" s="456"/>
      <c r="Y413" s="456"/>
      <c r="Z413" s="456"/>
    </row>
    <row r="414" ht="12.75" customHeight="1">
      <c r="A414" s="456"/>
      <c r="B414" s="456"/>
      <c r="C414" s="456"/>
      <c r="D414" s="456"/>
      <c r="E414" s="456"/>
      <c r="F414" s="456"/>
      <c r="G414" s="456"/>
      <c r="H414" s="456"/>
      <c r="I414" s="456"/>
      <c r="J414" s="456"/>
      <c r="K414" s="456"/>
      <c r="L414" s="456"/>
      <c r="M414" s="456"/>
      <c r="N414" s="456"/>
      <c r="O414" s="456"/>
      <c r="P414" s="456"/>
      <c r="Q414" s="456"/>
      <c r="R414" s="456"/>
      <c r="S414" s="456"/>
      <c r="T414" s="456"/>
      <c r="U414" s="456"/>
      <c r="V414" s="456"/>
      <c r="W414" s="456"/>
      <c r="X414" s="456"/>
      <c r="Y414" s="456"/>
      <c r="Z414" s="456"/>
    </row>
    <row r="415" ht="12.75" customHeight="1">
      <c r="A415" s="456"/>
      <c r="B415" s="456"/>
      <c r="C415" s="456"/>
      <c r="D415" s="456"/>
      <c r="E415" s="456"/>
      <c r="F415" s="456"/>
      <c r="G415" s="456"/>
      <c r="H415" s="456"/>
      <c r="I415" s="456"/>
      <c r="J415" s="456"/>
      <c r="K415" s="456"/>
      <c r="L415" s="456"/>
      <c r="M415" s="456"/>
      <c r="N415" s="456"/>
      <c r="O415" s="456"/>
      <c r="P415" s="456"/>
      <c r="Q415" s="456"/>
      <c r="R415" s="456"/>
      <c r="S415" s="456"/>
      <c r="T415" s="456"/>
      <c r="U415" s="456"/>
      <c r="V415" s="456"/>
      <c r="W415" s="456"/>
      <c r="X415" s="456"/>
      <c r="Y415" s="456"/>
      <c r="Z415" s="456"/>
    </row>
    <row r="416" ht="12.75" customHeight="1">
      <c r="A416" s="456"/>
      <c r="B416" s="456"/>
      <c r="C416" s="456"/>
      <c r="D416" s="456"/>
      <c r="E416" s="456"/>
      <c r="F416" s="456"/>
      <c r="G416" s="456"/>
      <c r="H416" s="456"/>
      <c r="I416" s="456"/>
      <c r="J416" s="456"/>
      <c r="K416" s="456"/>
      <c r="L416" s="456"/>
      <c r="M416" s="456"/>
      <c r="N416" s="456"/>
      <c r="O416" s="456"/>
      <c r="P416" s="456"/>
      <c r="Q416" s="456"/>
      <c r="R416" s="456"/>
      <c r="S416" s="456"/>
      <c r="T416" s="456"/>
      <c r="U416" s="456"/>
      <c r="V416" s="456"/>
      <c r="W416" s="456"/>
      <c r="X416" s="456"/>
      <c r="Y416" s="456"/>
      <c r="Z416" s="456"/>
    </row>
    <row r="417" ht="12.75" customHeight="1">
      <c r="A417" s="456"/>
      <c r="B417" s="456"/>
      <c r="C417" s="456"/>
      <c r="D417" s="456"/>
      <c r="E417" s="456"/>
      <c r="F417" s="456"/>
      <c r="G417" s="456"/>
      <c r="H417" s="456"/>
      <c r="I417" s="456"/>
      <c r="J417" s="456"/>
      <c r="K417" s="456"/>
      <c r="L417" s="456"/>
      <c r="M417" s="456"/>
      <c r="N417" s="456"/>
      <c r="O417" s="456"/>
      <c r="P417" s="456"/>
      <c r="Q417" s="456"/>
      <c r="R417" s="456"/>
      <c r="S417" s="456"/>
      <c r="T417" s="456"/>
      <c r="U417" s="456"/>
      <c r="V417" s="456"/>
      <c r="W417" s="456"/>
      <c r="X417" s="456"/>
      <c r="Y417" s="456"/>
      <c r="Z417" s="456"/>
    </row>
    <row r="418" ht="12.75" customHeight="1">
      <c r="A418" s="456"/>
      <c r="B418" s="456"/>
      <c r="C418" s="456"/>
      <c r="D418" s="456"/>
      <c r="E418" s="456"/>
      <c r="F418" s="456"/>
      <c r="G418" s="456"/>
      <c r="H418" s="456"/>
      <c r="I418" s="456"/>
      <c r="J418" s="456"/>
      <c r="K418" s="456"/>
      <c r="L418" s="456"/>
      <c r="M418" s="456"/>
      <c r="N418" s="456"/>
      <c r="O418" s="456"/>
      <c r="P418" s="456"/>
      <c r="Q418" s="456"/>
      <c r="R418" s="456"/>
      <c r="S418" s="456"/>
      <c r="T418" s="456"/>
      <c r="U418" s="456"/>
      <c r="V418" s="456"/>
      <c r="W418" s="456"/>
      <c r="X418" s="456"/>
      <c r="Y418" s="456"/>
      <c r="Z418" s="456"/>
    </row>
    <row r="419" ht="12.75" customHeight="1">
      <c r="A419" s="456"/>
      <c r="B419" s="456"/>
      <c r="C419" s="456"/>
      <c r="D419" s="456"/>
      <c r="E419" s="456"/>
      <c r="F419" s="456"/>
      <c r="G419" s="456"/>
      <c r="H419" s="456"/>
      <c r="I419" s="456"/>
      <c r="J419" s="456"/>
      <c r="K419" s="456"/>
      <c r="L419" s="456"/>
      <c r="M419" s="456"/>
      <c r="N419" s="456"/>
      <c r="O419" s="456"/>
      <c r="P419" s="456"/>
      <c r="Q419" s="456"/>
      <c r="R419" s="456"/>
      <c r="S419" s="456"/>
      <c r="T419" s="456"/>
      <c r="U419" s="456"/>
      <c r="V419" s="456"/>
      <c r="W419" s="456"/>
      <c r="X419" s="456"/>
      <c r="Y419" s="456"/>
      <c r="Z419" s="456"/>
    </row>
    <row r="420" ht="12.75" customHeight="1">
      <c r="A420" s="456"/>
      <c r="B420" s="456"/>
      <c r="C420" s="456"/>
      <c r="D420" s="456"/>
      <c r="E420" s="456"/>
      <c r="F420" s="456"/>
      <c r="G420" s="456"/>
      <c r="H420" s="456"/>
      <c r="I420" s="456"/>
      <c r="J420" s="456"/>
      <c r="K420" s="456"/>
      <c r="L420" s="456"/>
      <c r="M420" s="456"/>
      <c r="N420" s="456"/>
      <c r="O420" s="456"/>
      <c r="P420" s="456"/>
      <c r="Q420" s="456"/>
      <c r="R420" s="456"/>
      <c r="S420" s="456"/>
      <c r="T420" s="456"/>
      <c r="U420" s="456"/>
      <c r="V420" s="456"/>
      <c r="W420" s="456"/>
      <c r="X420" s="456"/>
      <c r="Y420" s="456"/>
      <c r="Z420" s="456"/>
    </row>
    <row r="421" ht="12.75" customHeight="1">
      <c r="A421" s="456"/>
      <c r="B421" s="456"/>
      <c r="C421" s="456"/>
      <c r="D421" s="456"/>
      <c r="E421" s="456"/>
      <c r="F421" s="456"/>
      <c r="G421" s="456"/>
      <c r="H421" s="456"/>
      <c r="I421" s="456"/>
      <c r="J421" s="456"/>
      <c r="K421" s="456"/>
      <c r="L421" s="456"/>
      <c r="M421" s="456"/>
      <c r="N421" s="456"/>
      <c r="O421" s="456"/>
      <c r="P421" s="456"/>
      <c r="Q421" s="456"/>
      <c r="R421" s="456"/>
      <c r="S421" s="456"/>
      <c r="T421" s="456"/>
      <c r="U421" s="456"/>
      <c r="V421" s="456"/>
      <c r="W421" s="456"/>
      <c r="X421" s="456"/>
      <c r="Y421" s="456"/>
      <c r="Z421" s="456"/>
    </row>
    <row r="422" ht="12.75" customHeight="1">
      <c r="A422" s="456"/>
      <c r="B422" s="456"/>
      <c r="C422" s="456"/>
      <c r="D422" s="456"/>
      <c r="E422" s="456"/>
      <c r="F422" s="456"/>
      <c r="G422" s="456"/>
      <c r="H422" s="456"/>
      <c r="I422" s="456"/>
      <c r="J422" s="456"/>
      <c r="K422" s="456"/>
      <c r="L422" s="456"/>
      <c r="M422" s="456"/>
      <c r="N422" s="456"/>
      <c r="O422" s="456"/>
      <c r="P422" s="456"/>
      <c r="Q422" s="456"/>
      <c r="R422" s="456"/>
      <c r="S422" s="456"/>
      <c r="T422" s="456"/>
      <c r="U422" s="456"/>
      <c r="V422" s="456"/>
      <c r="W422" s="456"/>
      <c r="X422" s="456"/>
      <c r="Y422" s="456"/>
      <c r="Z422" s="456"/>
    </row>
    <row r="423" ht="12.75" customHeight="1">
      <c r="A423" s="456"/>
      <c r="B423" s="456"/>
      <c r="C423" s="456"/>
      <c r="D423" s="456"/>
      <c r="E423" s="456"/>
      <c r="F423" s="456"/>
      <c r="G423" s="456"/>
      <c r="H423" s="456"/>
      <c r="I423" s="456"/>
      <c r="J423" s="456"/>
      <c r="K423" s="456"/>
      <c r="L423" s="456"/>
      <c r="M423" s="456"/>
      <c r="N423" s="456"/>
      <c r="O423" s="456"/>
      <c r="P423" s="456"/>
      <c r="Q423" s="456"/>
      <c r="R423" s="456"/>
      <c r="S423" s="456"/>
      <c r="T423" s="456"/>
      <c r="U423" s="456"/>
      <c r="V423" s="456"/>
      <c r="W423" s="456"/>
      <c r="X423" s="456"/>
      <c r="Y423" s="456"/>
      <c r="Z423" s="456"/>
    </row>
    <row r="424" ht="12.75" customHeight="1">
      <c r="A424" s="456"/>
      <c r="B424" s="456"/>
      <c r="C424" s="456"/>
      <c r="D424" s="456"/>
      <c r="E424" s="456"/>
      <c r="F424" s="456"/>
      <c r="G424" s="456"/>
      <c r="H424" s="456"/>
      <c r="I424" s="456"/>
      <c r="J424" s="456"/>
      <c r="K424" s="456"/>
      <c r="L424" s="456"/>
      <c r="M424" s="456"/>
      <c r="N424" s="456"/>
      <c r="O424" s="456"/>
      <c r="P424" s="456"/>
      <c r="Q424" s="456"/>
      <c r="R424" s="456"/>
      <c r="S424" s="456"/>
      <c r="T424" s="456"/>
      <c r="U424" s="456"/>
      <c r="V424" s="456"/>
      <c r="W424" s="456"/>
      <c r="X424" s="456"/>
      <c r="Y424" s="456"/>
      <c r="Z424" s="456"/>
    </row>
    <row r="425" ht="12.75" customHeight="1">
      <c r="A425" s="456"/>
      <c r="B425" s="456"/>
      <c r="C425" s="456"/>
      <c r="D425" s="456"/>
      <c r="E425" s="456"/>
      <c r="F425" s="456"/>
      <c r="G425" s="456"/>
      <c r="H425" s="456"/>
      <c r="I425" s="456"/>
      <c r="J425" s="456"/>
      <c r="K425" s="456"/>
      <c r="L425" s="456"/>
      <c r="M425" s="456"/>
      <c r="N425" s="456"/>
      <c r="O425" s="456"/>
      <c r="P425" s="456"/>
      <c r="Q425" s="456"/>
      <c r="R425" s="456"/>
      <c r="S425" s="456"/>
      <c r="T425" s="456"/>
      <c r="U425" s="456"/>
      <c r="V425" s="456"/>
      <c r="W425" s="456"/>
      <c r="X425" s="456"/>
      <c r="Y425" s="456"/>
      <c r="Z425" s="456"/>
    </row>
    <row r="426" ht="12.75" customHeight="1">
      <c r="A426" s="456"/>
      <c r="B426" s="456"/>
      <c r="C426" s="456"/>
      <c r="D426" s="456"/>
      <c r="E426" s="456"/>
      <c r="F426" s="456"/>
      <c r="G426" s="456"/>
      <c r="H426" s="456"/>
      <c r="I426" s="456"/>
      <c r="J426" s="456"/>
      <c r="K426" s="456"/>
      <c r="L426" s="456"/>
      <c r="M426" s="456"/>
      <c r="N426" s="456"/>
      <c r="O426" s="456"/>
      <c r="P426" s="456"/>
      <c r="Q426" s="456"/>
      <c r="R426" s="456"/>
      <c r="S426" s="456"/>
      <c r="T426" s="456"/>
      <c r="U426" s="456"/>
      <c r="V426" s="456"/>
      <c r="W426" s="456"/>
      <c r="X426" s="456"/>
      <c r="Y426" s="456"/>
      <c r="Z426" s="456"/>
    </row>
    <row r="427" ht="12.75" customHeight="1">
      <c r="A427" s="456"/>
      <c r="B427" s="456"/>
      <c r="C427" s="456"/>
      <c r="D427" s="456"/>
      <c r="E427" s="456"/>
      <c r="F427" s="456"/>
      <c r="G427" s="456"/>
      <c r="H427" s="456"/>
      <c r="I427" s="456"/>
      <c r="J427" s="456"/>
      <c r="K427" s="456"/>
      <c r="L427" s="456"/>
      <c r="M427" s="456"/>
      <c r="N427" s="456"/>
      <c r="O427" s="456"/>
      <c r="P427" s="456"/>
      <c r="Q427" s="456"/>
      <c r="R427" s="456"/>
      <c r="S427" s="456"/>
      <c r="T427" s="456"/>
      <c r="U427" s="456"/>
      <c r="V427" s="456"/>
      <c r="W427" s="456"/>
      <c r="X427" s="456"/>
      <c r="Y427" s="456"/>
      <c r="Z427" s="456"/>
    </row>
    <row r="428" ht="12.75" customHeight="1">
      <c r="A428" s="456"/>
      <c r="B428" s="456"/>
      <c r="C428" s="456"/>
      <c r="D428" s="456"/>
      <c r="E428" s="456"/>
      <c r="F428" s="456"/>
      <c r="G428" s="456"/>
      <c r="H428" s="456"/>
      <c r="I428" s="456"/>
      <c r="J428" s="456"/>
      <c r="K428" s="456"/>
      <c r="L428" s="456"/>
      <c r="M428" s="456"/>
      <c r="N428" s="456"/>
      <c r="O428" s="456"/>
      <c r="P428" s="456"/>
      <c r="Q428" s="456"/>
      <c r="R428" s="456"/>
      <c r="S428" s="456"/>
      <c r="T428" s="456"/>
      <c r="U428" s="456"/>
      <c r="V428" s="456"/>
      <c r="W428" s="456"/>
      <c r="X428" s="456"/>
      <c r="Y428" s="456"/>
      <c r="Z428" s="456"/>
    </row>
    <row r="429" ht="12.75" customHeight="1">
      <c r="A429" s="456"/>
      <c r="B429" s="456"/>
      <c r="C429" s="456"/>
      <c r="D429" s="456"/>
      <c r="E429" s="456"/>
      <c r="F429" s="456"/>
      <c r="G429" s="456"/>
      <c r="H429" s="456"/>
      <c r="I429" s="456"/>
      <c r="J429" s="456"/>
      <c r="K429" s="456"/>
      <c r="L429" s="456"/>
      <c r="M429" s="456"/>
      <c r="N429" s="456"/>
      <c r="O429" s="456"/>
      <c r="P429" s="456"/>
      <c r="Q429" s="456"/>
      <c r="R429" s="456"/>
      <c r="S429" s="456"/>
      <c r="T429" s="456"/>
      <c r="U429" s="456"/>
      <c r="V429" s="456"/>
      <c r="W429" s="456"/>
      <c r="X429" s="456"/>
      <c r="Y429" s="456"/>
      <c r="Z429" s="456"/>
    </row>
    <row r="430" ht="12.75" customHeight="1">
      <c r="A430" s="456"/>
      <c r="B430" s="456"/>
      <c r="C430" s="456"/>
      <c r="D430" s="456"/>
      <c r="E430" s="456"/>
      <c r="F430" s="456"/>
      <c r="G430" s="456"/>
      <c r="H430" s="456"/>
      <c r="I430" s="456"/>
      <c r="J430" s="456"/>
      <c r="K430" s="456"/>
      <c r="L430" s="456"/>
      <c r="M430" s="456"/>
      <c r="N430" s="456"/>
      <c r="O430" s="456"/>
      <c r="P430" s="456"/>
      <c r="Q430" s="456"/>
      <c r="R430" s="456"/>
      <c r="S430" s="456"/>
      <c r="T430" s="456"/>
      <c r="U430" s="456"/>
      <c r="V430" s="456"/>
      <c r="W430" s="456"/>
      <c r="X430" s="456"/>
      <c r="Y430" s="456"/>
      <c r="Z430" s="456"/>
    </row>
    <row r="431" ht="12.75" customHeight="1">
      <c r="A431" s="456"/>
      <c r="B431" s="456"/>
      <c r="C431" s="456"/>
      <c r="D431" s="456"/>
      <c r="E431" s="456"/>
      <c r="F431" s="456"/>
      <c r="G431" s="456"/>
      <c r="H431" s="456"/>
      <c r="I431" s="456"/>
      <c r="J431" s="456"/>
      <c r="K431" s="456"/>
      <c r="L431" s="456"/>
      <c r="M431" s="456"/>
      <c r="N431" s="456"/>
      <c r="O431" s="456"/>
      <c r="P431" s="456"/>
      <c r="Q431" s="456"/>
      <c r="R431" s="456"/>
      <c r="S431" s="456"/>
      <c r="T431" s="456"/>
      <c r="U431" s="456"/>
      <c r="V431" s="456"/>
      <c r="W431" s="456"/>
      <c r="X431" s="456"/>
      <c r="Y431" s="456"/>
      <c r="Z431" s="456"/>
    </row>
    <row r="432" ht="12.75" customHeight="1">
      <c r="A432" s="456"/>
      <c r="B432" s="456"/>
      <c r="C432" s="456"/>
      <c r="D432" s="456"/>
      <c r="E432" s="456"/>
      <c r="F432" s="456"/>
      <c r="G432" s="456"/>
      <c r="H432" s="456"/>
      <c r="I432" s="456"/>
      <c r="J432" s="456"/>
      <c r="K432" s="456"/>
      <c r="L432" s="456"/>
      <c r="M432" s="456"/>
      <c r="N432" s="456"/>
      <c r="O432" s="456"/>
      <c r="P432" s="456"/>
      <c r="Q432" s="456"/>
      <c r="R432" s="456"/>
      <c r="S432" s="456"/>
      <c r="T432" s="456"/>
      <c r="U432" s="456"/>
      <c r="V432" s="456"/>
      <c r="W432" s="456"/>
      <c r="X432" s="456"/>
      <c r="Y432" s="456"/>
      <c r="Z432" s="456"/>
    </row>
    <row r="433" ht="12.75" customHeight="1">
      <c r="A433" s="456"/>
      <c r="B433" s="456"/>
      <c r="C433" s="456"/>
      <c r="D433" s="456"/>
      <c r="E433" s="456"/>
      <c r="F433" s="456"/>
      <c r="G433" s="456"/>
      <c r="H433" s="456"/>
      <c r="I433" s="456"/>
      <c r="J433" s="456"/>
      <c r="K433" s="456"/>
      <c r="L433" s="456"/>
      <c r="M433" s="456"/>
      <c r="N433" s="456"/>
      <c r="O433" s="456"/>
      <c r="P433" s="456"/>
      <c r="Q433" s="456"/>
      <c r="R433" s="456"/>
      <c r="S433" s="456"/>
      <c r="T433" s="456"/>
      <c r="U433" s="456"/>
      <c r="V433" s="456"/>
      <c r="W433" s="456"/>
      <c r="X433" s="456"/>
      <c r="Y433" s="456"/>
      <c r="Z433" s="456"/>
    </row>
    <row r="434" ht="12.75" customHeight="1">
      <c r="A434" s="456"/>
      <c r="B434" s="456"/>
      <c r="C434" s="456"/>
      <c r="D434" s="456"/>
      <c r="E434" s="456"/>
      <c r="F434" s="456"/>
      <c r="G434" s="456"/>
      <c r="H434" s="456"/>
      <c r="I434" s="456"/>
      <c r="J434" s="456"/>
      <c r="K434" s="456"/>
      <c r="L434" s="456"/>
      <c r="M434" s="456"/>
      <c r="N434" s="456"/>
      <c r="O434" s="456"/>
      <c r="P434" s="456"/>
      <c r="Q434" s="456"/>
      <c r="R434" s="456"/>
      <c r="S434" s="456"/>
      <c r="T434" s="456"/>
      <c r="U434" s="456"/>
      <c r="V434" s="456"/>
      <c r="W434" s="456"/>
      <c r="X434" s="456"/>
      <c r="Y434" s="456"/>
      <c r="Z434" s="456"/>
    </row>
    <row r="435" ht="12.75" customHeight="1">
      <c r="A435" s="456"/>
      <c r="B435" s="456"/>
      <c r="C435" s="456"/>
      <c r="D435" s="456"/>
      <c r="E435" s="456"/>
      <c r="F435" s="456"/>
      <c r="G435" s="456"/>
      <c r="H435" s="456"/>
      <c r="I435" s="456"/>
      <c r="J435" s="456"/>
      <c r="K435" s="456"/>
      <c r="L435" s="456"/>
      <c r="M435" s="456"/>
      <c r="N435" s="456"/>
      <c r="O435" s="456"/>
      <c r="P435" s="456"/>
      <c r="Q435" s="456"/>
      <c r="R435" s="456"/>
      <c r="S435" s="456"/>
      <c r="T435" s="456"/>
      <c r="U435" s="456"/>
      <c r="V435" s="456"/>
      <c r="W435" s="456"/>
      <c r="X435" s="456"/>
      <c r="Y435" s="456"/>
      <c r="Z435" s="456"/>
    </row>
    <row r="436" ht="12.75" customHeight="1">
      <c r="A436" s="456"/>
      <c r="B436" s="456"/>
      <c r="C436" s="456"/>
      <c r="D436" s="456"/>
      <c r="E436" s="456"/>
      <c r="F436" s="456"/>
      <c r="G436" s="456"/>
      <c r="H436" s="456"/>
      <c r="I436" s="456"/>
      <c r="J436" s="456"/>
      <c r="K436" s="456"/>
      <c r="L436" s="456"/>
      <c r="M436" s="456"/>
      <c r="N436" s="456"/>
      <c r="O436" s="456"/>
      <c r="P436" s="456"/>
      <c r="Q436" s="456"/>
      <c r="R436" s="456"/>
      <c r="S436" s="456"/>
      <c r="T436" s="456"/>
      <c r="U436" s="456"/>
      <c r="V436" s="456"/>
      <c r="W436" s="456"/>
      <c r="X436" s="456"/>
      <c r="Y436" s="456"/>
      <c r="Z436" s="456"/>
    </row>
    <row r="437" ht="12.75" customHeight="1">
      <c r="A437" s="456"/>
      <c r="B437" s="456"/>
      <c r="C437" s="456"/>
      <c r="D437" s="456"/>
      <c r="E437" s="456"/>
      <c r="F437" s="456"/>
      <c r="G437" s="456"/>
      <c r="H437" s="456"/>
      <c r="I437" s="456"/>
      <c r="J437" s="456"/>
      <c r="K437" s="456"/>
      <c r="L437" s="456"/>
      <c r="M437" s="456"/>
      <c r="N437" s="456"/>
      <c r="O437" s="456"/>
      <c r="P437" s="456"/>
      <c r="Q437" s="456"/>
      <c r="R437" s="456"/>
      <c r="S437" s="456"/>
      <c r="T437" s="456"/>
      <c r="U437" s="456"/>
      <c r="V437" s="456"/>
      <c r="W437" s="456"/>
      <c r="X437" s="456"/>
      <c r="Y437" s="456"/>
      <c r="Z437" s="456"/>
    </row>
    <row r="438" ht="12.75" customHeight="1">
      <c r="A438" s="456"/>
      <c r="B438" s="456"/>
      <c r="C438" s="456"/>
      <c r="D438" s="456"/>
      <c r="E438" s="456"/>
      <c r="F438" s="456"/>
      <c r="G438" s="456"/>
      <c r="H438" s="456"/>
      <c r="I438" s="456"/>
      <c r="J438" s="456"/>
      <c r="K438" s="456"/>
      <c r="L438" s="456"/>
      <c r="M438" s="456"/>
      <c r="N438" s="456"/>
      <c r="O438" s="456"/>
      <c r="P438" s="456"/>
      <c r="Q438" s="456"/>
      <c r="R438" s="456"/>
      <c r="S438" s="456"/>
      <c r="T438" s="456"/>
      <c r="U438" s="456"/>
      <c r="V438" s="456"/>
      <c r="W438" s="456"/>
      <c r="X438" s="456"/>
      <c r="Y438" s="456"/>
      <c r="Z438" s="456"/>
    </row>
    <row r="439" ht="12.75" customHeight="1">
      <c r="A439" s="456"/>
      <c r="B439" s="456"/>
      <c r="C439" s="456"/>
      <c r="D439" s="456"/>
      <c r="E439" s="456"/>
      <c r="F439" s="456"/>
      <c r="G439" s="456"/>
      <c r="H439" s="456"/>
      <c r="I439" s="456"/>
      <c r="J439" s="456"/>
      <c r="K439" s="456"/>
      <c r="L439" s="456"/>
      <c r="M439" s="456"/>
      <c r="N439" s="456"/>
      <c r="O439" s="456"/>
      <c r="P439" s="456"/>
      <c r="Q439" s="456"/>
      <c r="R439" s="456"/>
      <c r="S439" s="456"/>
      <c r="T439" s="456"/>
      <c r="U439" s="456"/>
      <c r="V439" s="456"/>
      <c r="W439" s="456"/>
      <c r="X439" s="456"/>
      <c r="Y439" s="456"/>
      <c r="Z439" s="456"/>
    </row>
    <row r="440" ht="12.75" customHeight="1">
      <c r="A440" s="456"/>
      <c r="B440" s="456"/>
      <c r="C440" s="456"/>
      <c r="D440" s="456"/>
      <c r="E440" s="456"/>
      <c r="F440" s="456"/>
      <c r="G440" s="456"/>
      <c r="H440" s="456"/>
      <c r="I440" s="456"/>
      <c r="J440" s="456"/>
      <c r="K440" s="456"/>
      <c r="L440" s="456"/>
      <c r="M440" s="456"/>
      <c r="N440" s="456"/>
      <c r="O440" s="456"/>
      <c r="P440" s="456"/>
      <c r="Q440" s="456"/>
      <c r="R440" s="456"/>
      <c r="S440" s="456"/>
      <c r="T440" s="456"/>
      <c r="U440" s="456"/>
      <c r="V440" s="456"/>
      <c r="W440" s="456"/>
      <c r="X440" s="456"/>
      <c r="Y440" s="456"/>
      <c r="Z440" s="456"/>
    </row>
    <row r="441" ht="12.75" customHeight="1">
      <c r="A441" s="456"/>
      <c r="B441" s="456"/>
      <c r="C441" s="456"/>
      <c r="D441" s="456"/>
      <c r="E441" s="456"/>
      <c r="F441" s="456"/>
      <c r="G441" s="456"/>
      <c r="H441" s="456"/>
      <c r="I441" s="456"/>
      <c r="J441" s="456"/>
      <c r="K441" s="456"/>
      <c r="L441" s="456"/>
      <c r="M441" s="456"/>
      <c r="N441" s="456"/>
      <c r="O441" s="456"/>
      <c r="P441" s="456"/>
      <c r="Q441" s="456"/>
      <c r="R441" s="456"/>
      <c r="S441" s="456"/>
      <c r="T441" s="456"/>
      <c r="U441" s="456"/>
      <c r="V441" s="456"/>
      <c r="W441" s="456"/>
      <c r="X441" s="456"/>
      <c r="Y441" s="456"/>
      <c r="Z441" s="456"/>
    </row>
    <row r="442" ht="12.75" customHeight="1">
      <c r="A442" s="456"/>
      <c r="B442" s="456"/>
      <c r="C442" s="456"/>
      <c r="D442" s="456"/>
      <c r="E442" s="456"/>
      <c r="F442" s="456"/>
      <c r="G442" s="456"/>
      <c r="H442" s="456"/>
      <c r="I442" s="456"/>
      <c r="J442" s="456"/>
      <c r="K442" s="456"/>
      <c r="L442" s="456"/>
      <c r="M442" s="456"/>
      <c r="N442" s="456"/>
      <c r="O442" s="456"/>
      <c r="P442" s="456"/>
      <c r="Q442" s="456"/>
      <c r="R442" s="456"/>
      <c r="S442" s="456"/>
      <c r="T442" s="456"/>
      <c r="U442" s="456"/>
      <c r="V442" s="456"/>
      <c r="W442" s="456"/>
      <c r="X442" s="456"/>
      <c r="Y442" s="456"/>
      <c r="Z442" s="456"/>
    </row>
    <row r="443" ht="12.75" customHeight="1">
      <c r="A443" s="456"/>
      <c r="B443" s="456"/>
      <c r="C443" s="456"/>
      <c r="D443" s="456"/>
      <c r="E443" s="456"/>
      <c r="F443" s="456"/>
      <c r="G443" s="456"/>
      <c r="H443" s="456"/>
      <c r="I443" s="456"/>
      <c r="J443" s="456"/>
      <c r="K443" s="456"/>
      <c r="L443" s="456"/>
      <c r="M443" s="456"/>
      <c r="N443" s="456"/>
      <c r="O443" s="456"/>
      <c r="P443" s="456"/>
      <c r="Q443" s="456"/>
      <c r="R443" s="456"/>
      <c r="S443" s="456"/>
      <c r="T443" s="456"/>
      <c r="U443" s="456"/>
      <c r="V443" s="456"/>
      <c r="W443" s="456"/>
      <c r="X443" s="456"/>
      <c r="Y443" s="456"/>
      <c r="Z443" s="456"/>
    </row>
    <row r="444" ht="12.75" customHeight="1">
      <c r="A444" s="456"/>
      <c r="B444" s="456"/>
      <c r="C444" s="456"/>
      <c r="D444" s="456"/>
      <c r="E444" s="456"/>
      <c r="F444" s="456"/>
      <c r="G444" s="456"/>
      <c r="H444" s="456"/>
      <c r="I444" s="456"/>
      <c r="J444" s="456"/>
      <c r="K444" s="456"/>
      <c r="L444" s="456"/>
      <c r="M444" s="456"/>
      <c r="N444" s="456"/>
      <c r="O444" s="456"/>
      <c r="P444" s="456"/>
      <c r="Q444" s="456"/>
      <c r="R444" s="456"/>
      <c r="S444" s="456"/>
      <c r="T444" s="456"/>
      <c r="U444" s="456"/>
      <c r="V444" s="456"/>
      <c r="W444" s="456"/>
      <c r="X444" s="456"/>
      <c r="Y444" s="456"/>
      <c r="Z444" s="456"/>
    </row>
    <row r="445" ht="12.75" customHeight="1">
      <c r="A445" s="456"/>
      <c r="B445" s="456"/>
      <c r="C445" s="456"/>
      <c r="D445" s="456"/>
      <c r="E445" s="456"/>
      <c r="F445" s="456"/>
      <c r="G445" s="456"/>
      <c r="H445" s="456"/>
      <c r="I445" s="456"/>
      <c r="J445" s="456"/>
      <c r="K445" s="456"/>
      <c r="L445" s="456"/>
      <c r="M445" s="456"/>
      <c r="N445" s="456"/>
      <c r="O445" s="456"/>
      <c r="P445" s="456"/>
      <c r="Q445" s="456"/>
      <c r="R445" s="456"/>
      <c r="S445" s="456"/>
      <c r="T445" s="456"/>
      <c r="U445" s="456"/>
      <c r="V445" s="456"/>
      <c r="W445" s="456"/>
      <c r="X445" s="456"/>
      <c r="Y445" s="456"/>
      <c r="Z445" s="456"/>
    </row>
    <row r="446" ht="12.75" customHeight="1">
      <c r="A446" s="456"/>
      <c r="B446" s="456"/>
      <c r="C446" s="456"/>
      <c r="D446" s="456"/>
      <c r="E446" s="456"/>
      <c r="F446" s="456"/>
      <c r="G446" s="456"/>
      <c r="H446" s="456"/>
      <c r="I446" s="456"/>
      <c r="J446" s="456"/>
      <c r="K446" s="456"/>
      <c r="L446" s="456"/>
      <c r="M446" s="456"/>
      <c r="N446" s="456"/>
      <c r="O446" s="456"/>
      <c r="P446" s="456"/>
      <c r="Q446" s="456"/>
      <c r="R446" s="456"/>
      <c r="S446" s="456"/>
      <c r="T446" s="456"/>
      <c r="U446" s="456"/>
      <c r="V446" s="456"/>
      <c r="W446" s="456"/>
      <c r="X446" s="456"/>
      <c r="Y446" s="456"/>
      <c r="Z446" s="456"/>
    </row>
    <row r="447" ht="12.75" customHeight="1">
      <c r="A447" s="456"/>
      <c r="B447" s="456"/>
      <c r="C447" s="456"/>
      <c r="D447" s="456"/>
      <c r="E447" s="456"/>
      <c r="F447" s="456"/>
      <c r="G447" s="456"/>
      <c r="H447" s="456"/>
      <c r="I447" s="456"/>
      <c r="J447" s="456"/>
      <c r="K447" s="456"/>
      <c r="L447" s="456"/>
      <c r="M447" s="456"/>
      <c r="N447" s="456"/>
      <c r="O447" s="456"/>
      <c r="P447" s="456"/>
      <c r="Q447" s="456"/>
      <c r="R447" s="456"/>
      <c r="S447" s="456"/>
      <c r="T447" s="456"/>
      <c r="U447" s="456"/>
      <c r="V447" s="456"/>
      <c r="W447" s="456"/>
      <c r="X447" s="456"/>
      <c r="Y447" s="456"/>
      <c r="Z447" s="456"/>
    </row>
    <row r="448" ht="12.75" customHeight="1">
      <c r="A448" s="456"/>
      <c r="B448" s="456"/>
      <c r="C448" s="456"/>
      <c r="D448" s="456"/>
      <c r="E448" s="456"/>
      <c r="F448" s="456"/>
      <c r="G448" s="456"/>
      <c r="H448" s="456"/>
      <c r="I448" s="456"/>
      <c r="J448" s="456"/>
      <c r="K448" s="456"/>
      <c r="L448" s="456"/>
      <c r="M448" s="456"/>
      <c r="N448" s="456"/>
      <c r="O448" s="456"/>
      <c r="P448" s="456"/>
      <c r="Q448" s="456"/>
      <c r="R448" s="456"/>
      <c r="S448" s="456"/>
      <c r="T448" s="456"/>
      <c r="U448" s="456"/>
      <c r="V448" s="456"/>
      <c r="W448" s="456"/>
      <c r="X448" s="456"/>
      <c r="Y448" s="456"/>
      <c r="Z448" s="456"/>
    </row>
    <row r="449" ht="12.75" customHeight="1">
      <c r="A449" s="456"/>
      <c r="B449" s="456"/>
      <c r="C449" s="456"/>
      <c r="D449" s="456"/>
      <c r="E449" s="456"/>
      <c r="F449" s="456"/>
      <c r="G449" s="456"/>
      <c r="H449" s="456"/>
      <c r="I449" s="456"/>
      <c r="J449" s="456"/>
      <c r="K449" s="456"/>
      <c r="L449" s="456"/>
      <c r="M449" s="456"/>
      <c r="N449" s="456"/>
      <c r="O449" s="456"/>
      <c r="P449" s="456"/>
      <c r="Q449" s="456"/>
      <c r="R449" s="456"/>
      <c r="S449" s="456"/>
      <c r="T449" s="456"/>
      <c r="U449" s="456"/>
      <c r="V449" s="456"/>
      <c r="W449" s="456"/>
      <c r="X449" s="456"/>
      <c r="Y449" s="456"/>
      <c r="Z449" s="456"/>
    </row>
    <row r="450" ht="12.75" customHeight="1">
      <c r="A450" s="456"/>
      <c r="B450" s="456"/>
      <c r="C450" s="456"/>
      <c r="D450" s="456"/>
      <c r="E450" s="456"/>
      <c r="F450" s="456"/>
      <c r="G450" s="456"/>
      <c r="H450" s="456"/>
      <c r="I450" s="456"/>
      <c r="J450" s="456"/>
      <c r="K450" s="456"/>
      <c r="L450" s="456"/>
      <c r="M450" s="456"/>
      <c r="N450" s="456"/>
      <c r="O450" s="456"/>
      <c r="P450" s="456"/>
      <c r="Q450" s="456"/>
      <c r="R450" s="456"/>
      <c r="S450" s="456"/>
      <c r="T450" s="456"/>
      <c r="U450" s="456"/>
      <c r="V450" s="456"/>
      <c r="W450" s="456"/>
      <c r="X450" s="456"/>
      <c r="Y450" s="456"/>
      <c r="Z450" s="456"/>
    </row>
    <row r="451" ht="12.75" customHeight="1">
      <c r="A451" s="456"/>
      <c r="B451" s="456"/>
      <c r="C451" s="456"/>
      <c r="D451" s="456"/>
      <c r="E451" s="456"/>
      <c r="F451" s="456"/>
      <c r="G451" s="456"/>
      <c r="H451" s="456"/>
      <c r="I451" s="456"/>
      <c r="J451" s="456"/>
      <c r="K451" s="456"/>
      <c r="L451" s="456"/>
      <c r="M451" s="456"/>
      <c r="N451" s="456"/>
      <c r="O451" s="456"/>
      <c r="P451" s="456"/>
      <c r="Q451" s="456"/>
      <c r="R451" s="456"/>
      <c r="S451" s="456"/>
      <c r="T451" s="456"/>
      <c r="U451" s="456"/>
      <c r="V451" s="456"/>
      <c r="W451" s="456"/>
      <c r="X451" s="456"/>
      <c r="Y451" s="456"/>
      <c r="Z451" s="456"/>
    </row>
    <row r="452" ht="12.75" customHeight="1">
      <c r="A452" s="456"/>
      <c r="B452" s="456"/>
      <c r="C452" s="456"/>
      <c r="D452" s="456"/>
      <c r="E452" s="456"/>
      <c r="F452" s="456"/>
      <c r="G452" s="456"/>
      <c r="H452" s="456"/>
      <c r="I452" s="456"/>
      <c r="J452" s="456"/>
      <c r="K452" s="456"/>
      <c r="L452" s="456"/>
      <c r="M452" s="456"/>
      <c r="N452" s="456"/>
      <c r="O452" s="456"/>
      <c r="P452" s="456"/>
      <c r="Q452" s="456"/>
      <c r="R452" s="456"/>
      <c r="S452" s="456"/>
      <c r="T452" s="456"/>
      <c r="U452" s="456"/>
      <c r="V452" s="456"/>
      <c r="W452" s="456"/>
      <c r="X452" s="456"/>
      <c r="Y452" s="456"/>
      <c r="Z452" s="456"/>
    </row>
    <row r="453" ht="12.75" customHeight="1">
      <c r="A453" s="456"/>
      <c r="B453" s="456"/>
      <c r="C453" s="456"/>
      <c r="D453" s="456"/>
      <c r="E453" s="456"/>
      <c r="F453" s="456"/>
      <c r="G453" s="456"/>
      <c r="H453" s="456"/>
      <c r="I453" s="456"/>
      <c r="J453" s="456"/>
      <c r="K453" s="456"/>
      <c r="L453" s="456"/>
      <c r="M453" s="456"/>
      <c r="N453" s="456"/>
      <c r="O453" s="456"/>
      <c r="P453" s="456"/>
      <c r="Q453" s="456"/>
      <c r="R453" s="456"/>
      <c r="S453" s="456"/>
      <c r="T453" s="456"/>
      <c r="U453" s="456"/>
      <c r="V453" s="456"/>
      <c r="W453" s="456"/>
      <c r="X453" s="456"/>
      <c r="Y453" s="456"/>
      <c r="Z453" s="456"/>
    </row>
    <row r="454" ht="12.75" customHeight="1">
      <c r="A454" s="456"/>
      <c r="B454" s="456"/>
      <c r="C454" s="456"/>
      <c r="D454" s="456"/>
      <c r="E454" s="456"/>
      <c r="F454" s="456"/>
      <c r="G454" s="456"/>
      <c r="H454" s="456"/>
      <c r="I454" s="456"/>
      <c r="J454" s="456"/>
      <c r="K454" s="456"/>
      <c r="L454" s="456"/>
      <c r="M454" s="456"/>
      <c r="N454" s="456"/>
      <c r="O454" s="456"/>
      <c r="P454" s="456"/>
      <c r="Q454" s="456"/>
      <c r="R454" s="456"/>
      <c r="S454" s="456"/>
      <c r="T454" s="456"/>
      <c r="U454" s="456"/>
      <c r="V454" s="456"/>
      <c r="W454" s="456"/>
      <c r="X454" s="456"/>
      <c r="Y454" s="456"/>
      <c r="Z454" s="456"/>
    </row>
    <row r="455" ht="12.75" customHeight="1">
      <c r="A455" s="456"/>
      <c r="B455" s="456"/>
      <c r="C455" s="456"/>
      <c r="D455" s="456"/>
      <c r="E455" s="456"/>
      <c r="F455" s="456"/>
      <c r="G455" s="456"/>
      <c r="H455" s="456"/>
      <c r="I455" s="456"/>
      <c r="J455" s="456"/>
      <c r="K455" s="456"/>
      <c r="L455" s="456"/>
      <c r="M455" s="456"/>
      <c r="N455" s="456"/>
      <c r="O455" s="456"/>
      <c r="P455" s="456"/>
      <c r="Q455" s="456"/>
      <c r="R455" s="456"/>
      <c r="S455" s="456"/>
      <c r="T455" s="456"/>
      <c r="U455" s="456"/>
      <c r="V455" s="456"/>
      <c r="W455" s="456"/>
      <c r="X455" s="456"/>
      <c r="Y455" s="456"/>
      <c r="Z455" s="456"/>
    </row>
    <row r="456" ht="12.75" customHeight="1">
      <c r="A456" s="456"/>
      <c r="B456" s="456"/>
      <c r="C456" s="456"/>
      <c r="D456" s="456"/>
      <c r="E456" s="456"/>
      <c r="F456" s="456"/>
      <c r="G456" s="456"/>
      <c r="H456" s="456"/>
      <c r="I456" s="456"/>
      <c r="J456" s="456"/>
      <c r="K456" s="456"/>
      <c r="L456" s="456"/>
      <c r="M456" s="456"/>
      <c r="N456" s="456"/>
      <c r="O456" s="456"/>
      <c r="P456" s="456"/>
      <c r="Q456" s="456"/>
      <c r="R456" s="456"/>
      <c r="S456" s="456"/>
      <c r="T456" s="456"/>
      <c r="U456" s="456"/>
      <c r="V456" s="456"/>
      <c r="W456" s="456"/>
      <c r="X456" s="456"/>
      <c r="Y456" s="456"/>
      <c r="Z456" s="456"/>
    </row>
    <row r="457" ht="12.75" customHeight="1">
      <c r="A457" s="456"/>
      <c r="B457" s="456"/>
      <c r="C457" s="456"/>
      <c r="D457" s="456"/>
      <c r="E457" s="456"/>
      <c r="F457" s="456"/>
      <c r="G457" s="456"/>
      <c r="H457" s="456"/>
      <c r="I457" s="456"/>
      <c r="J457" s="456"/>
      <c r="K457" s="456"/>
      <c r="L457" s="456"/>
      <c r="M457" s="456"/>
      <c r="N457" s="456"/>
      <c r="O457" s="456"/>
      <c r="P457" s="456"/>
      <c r="Q457" s="456"/>
      <c r="R457" s="456"/>
      <c r="S457" s="456"/>
      <c r="T457" s="456"/>
      <c r="U457" s="456"/>
      <c r="V457" s="456"/>
      <c r="W457" s="456"/>
      <c r="X457" s="456"/>
      <c r="Y457" s="456"/>
      <c r="Z457" s="456"/>
    </row>
    <row r="458" ht="12.75" customHeight="1">
      <c r="A458" s="456"/>
      <c r="B458" s="456"/>
      <c r="C458" s="456"/>
      <c r="D458" s="456"/>
      <c r="E458" s="456"/>
      <c r="F458" s="456"/>
      <c r="G458" s="456"/>
      <c r="H458" s="456"/>
      <c r="I458" s="456"/>
      <c r="J458" s="456"/>
      <c r="K458" s="456"/>
      <c r="L458" s="456"/>
      <c r="M458" s="456"/>
      <c r="N458" s="456"/>
      <c r="O458" s="456"/>
      <c r="P458" s="456"/>
      <c r="Q458" s="456"/>
      <c r="R458" s="456"/>
      <c r="S458" s="456"/>
      <c r="T458" s="456"/>
      <c r="U458" s="456"/>
      <c r="V458" s="456"/>
      <c r="W458" s="456"/>
      <c r="X458" s="456"/>
      <c r="Y458" s="456"/>
      <c r="Z458" s="456"/>
    </row>
    <row r="459" ht="12.75" customHeight="1">
      <c r="A459" s="456"/>
      <c r="B459" s="456"/>
      <c r="C459" s="456"/>
      <c r="D459" s="456"/>
      <c r="E459" s="456"/>
      <c r="F459" s="456"/>
      <c r="G459" s="456"/>
      <c r="H459" s="456"/>
      <c r="I459" s="456"/>
      <c r="J459" s="456"/>
      <c r="K459" s="456"/>
      <c r="L459" s="456"/>
      <c r="M459" s="456"/>
      <c r="N459" s="456"/>
      <c r="O459" s="456"/>
      <c r="P459" s="456"/>
      <c r="Q459" s="456"/>
      <c r="R459" s="456"/>
      <c r="S459" s="456"/>
      <c r="T459" s="456"/>
      <c r="U459" s="456"/>
      <c r="V459" s="456"/>
      <c r="W459" s="456"/>
      <c r="X459" s="456"/>
      <c r="Y459" s="456"/>
      <c r="Z459" s="456"/>
    </row>
    <row r="460" ht="12.75" customHeight="1">
      <c r="A460" s="456"/>
      <c r="B460" s="456"/>
      <c r="C460" s="456"/>
      <c r="D460" s="456"/>
      <c r="E460" s="456"/>
      <c r="F460" s="456"/>
      <c r="G460" s="456"/>
      <c r="H460" s="456"/>
      <c r="I460" s="456"/>
      <c r="J460" s="456"/>
      <c r="K460" s="456"/>
      <c r="L460" s="456"/>
      <c r="M460" s="456"/>
      <c r="N460" s="456"/>
      <c r="O460" s="456"/>
      <c r="P460" s="456"/>
      <c r="Q460" s="456"/>
      <c r="R460" s="456"/>
      <c r="S460" s="456"/>
      <c r="T460" s="456"/>
      <c r="U460" s="456"/>
      <c r="V460" s="456"/>
      <c r="W460" s="456"/>
      <c r="X460" s="456"/>
      <c r="Y460" s="456"/>
      <c r="Z460" s="456"/>
    </row>
    <row r="461" ht="12.75" customHeight="1">
      <c r="A461" s="456"/>
      <c r="B461" s="456"/>
      <c r="C461" s="456"/>
      <c r="D461" s="456"/>
      <c r="E461" s="456"/>
      <c r="F461" s="456"/>
      <c r="G461" s="456"/>
      <c r="H461" s="456"/>
      <c r="I461" s="456"/>
      <c r="J461" s="456"/>
      <c r="K461" s="456"/>
      <c r="L461" s="456"/>
      <c r="M461" s="456"/>
      <c r="N461" s="456"/>
      <c r="O461" s="456"/>
      <c r="P461" s="456"/>
      <c r="Q461" s="456"/>
      <c r="R461" s="456"/>
      <c r="S461" s="456"/>
      <c r="T461" s="456"/>
      <c r="U461" s="456"/>
      <c r="V461" s="456"/>
      <c r="W461" s="456"/>
      <c r="X461" s="456"/>
      <c r="Y461" s="456"/>
      <c r="Z461" s="456"/>
    </row>
    <row r="462" ht="12.75" customHeight="1">
      <c r="A462" s="456"/>
      <c r="B462" s="456"/>
      <c r="C462" s="456"/>
      <c r="D462" s="456"/>
      <c r="E462" s="456"/>
      <c r="F462" s="456"/>
      <c r="G462" s="456"/>
      <c r="H462" s="456"/>
      <c r="I462" s="456"/>
      <c r="J462" s="456"/>
      <c r="K462" s="456"/>
      <c r="L462" s="456"/>
      <c r="M462" s="456"/>
      <c r="N462" s="456"/>
      <c r="O462" s="456"/>
      <c r="P462" s="456"/>
      <c r="Q462" s="456"/>
      <c r="R462" s="456"/>
      <c r="S462" s="456"/>
      <c r="T462" s="456"/>
      <c r="U462" s="456"/>
      <c r="V462" s="456"/>
      <c r="W462" s="456"/>
      <c r="X462" s="456"/>
      <c r="Y462" s="456"/>
      <c r="Z462" s="456"/>
    </row>
    <row r="463" ht="12.75" customHeight="1">
      <c r="A463" s="456"/>
      <c r="B463" s="456"/>
      <c r="C463" s="456"/>
      <c r="D463" s="456"/>
      <c r="E463" s="456"/>
      <c r="F463" s="456"/>
      <c r="G463" s="456"/>
      <c r="H463" s="456"/>
      <c r="I463" s="456"/>
      <c r="J463" s="456"/>
      <c r="K463" s="456"/>
      <c r="L463" s="456"/>
      <c r="M463" s="456"/>
      <c r="N463" s="456"/>
      <c r="O463" s="456"/>
      <c r="P463" s="456"/>
      <c r="Q463" s="456"/>
      <c r="R463" s="456"/>
      <c r="S463" s="456"/>
      <c r="T463" s="456"/>
      <c r="U463" s="456"/>
      <c r="V463" s="456"/>
      <c r="W463" s="456"/>
      <c r="X463" s="456"/>
      <c r="Y463" s="456"/>
      <c r="Z463" s="456"/>
    </row>
    <row r="464" ht="12.75" customHeight="1">
      <c r="A464" s="456"/>
      <c r="B464" s="456"/>
      <c r="C464" s="456"/>
      <c r="D464" s="456"/>
      <c r="E464" s="456"/>
      <c r="F464" s="456"/>
      <c r="G464" s="456"/>
      <c r="H464" s="456"/>
      <c r="I464" s="456"/>
      <c r="J464" s="456"/>
      <c r="K464" s="456"/>
      <c r="L464" s="456"/>
      <c r="M464" s="456"/>
      <c r="N464" s="456"/>
      <c r="O464" s="456"/>
      <c r="P464" s="456"/>
      <c r="Q464" s="456"/>
      <c r="R464" s="456"/>
      <c r="S464" s="456"/>
      <c r="T464" s="456"/>
      <c r="U464" s="456"/>
      <c r="V464" s="456"/>
      <c r="W464" s="456"/>
      <c r="X464" s="456"/>
      <c r="Y464" s="456"/>
      <c r="Z464" s="456"/>
    </row>
    <row r="465" ht="12.75" customHeight="1">
      <c r="A465" s="456"/>
      <c r="B465" s="456"/>
      <c r="C465" s="456"/>
      <c r="D465" s="456"/>
      <c r="E465" s="456"/>
      <c r="F465" s="456"/>
      <c r="G465" s="456"/>
      <c r="H465" s="456"/>
      <c r="I465" s="456"/>
      <c r="J465" s="456"/>
      <c r="K465" s="456"/>
      <c r="L465" s="456"/>
      <c r="M465" s="456"/>
      <c r="N465" s="456"/>
      <c r="O465" s="456"/>
      <c r="P465" s="456"/>
      <c r="Q465" s="456"/>
      <c r="R465" s="456"/>
      <c r="S465" s="456"/>
      <c r="T465" s="456"/>
      <c r="U465" s="456"/>
      <c r="V465" s="456"/>
      <c r="W465" s="456"/>
      <c r="X465" s="456"/>
      <c r="Y465" s="456"/>
      <c r="Z465" s="456"/>
    </row>
    <row r="466" ht="12.75" customHeight="1">
      <c r="A466" s="456"/>
      <c r="B466" s="456"/>
      <c r="C466" s="456"/>
      <c r="D466" s="456"/>
      <c r="E466" s="456"/>
      <c r="F466" s="456"/>
      <c r="G466" s="456"/>
      <c r="H466" s="456"/>
      <c r="I466" s="456"/>
      <c r="J466" s="456"/>
      <c r="K466" s="456"/>
      <c r="L466" s="456"/>
      <c r="M466" s="456"/>
      <c r="N466" s="456"/>
      <c r="O466" s="456"/>
      <c r="P466" s="456"/>
      <c r="Q466" s="456"/>
      <c r="R466" s="456"/>
      <c r="S466" s="456"/>
      <c r="T466" s="456"/>
      <c r="U466" s="456"/>
      <c r="V466" s="456"/>
      <c r="W466" s="456"/>
      <c r="X466" s="456"/>
      <c r="Y466" s="456"/>
      <c r="Z466" s="456"/>
    </row>
    <row r="467" ht="12.75" customHeight="1">
      <c r="A467" s="456"/>
      <c r="B467" s="456"/>
      <c r="C467" s="456"/>
      <c r="D467" s="456"/>
      <c r="E467" s="456"/>
      <c r="F467" s="456"/>
      <c r="G467" s="456"/>
      <c r="H467" s="456"/>
      <c r="I467" s="456"/>
      <c r="J467" s="456"/>
      <c r="K467" s="456"/>
      <c r="L467" s="456"/>
      <c r="M467" s="456"/>
      <c r="N467" s="456"/>
      <c r="O467" s="456"/>
      <c r="P467" s="456"/>
      <c r="Q467" s="456"/>
      <c r="R467" s="456"/>
      <c r="S467" s="456"/>
      <c r="T467" s="456"/>
      <c r="U467" s="456"/>
      <c r="V467" s="456"/>
      <c r="W467" s="456"/>
      <c r="X467" s="456"/>
      <c r="Y467" s="456"/>
      <c r="Z467" s="456"/>
    </row>
    <row r="468" ht="12.75" customHeight="1">
      <c r="A468" s="456"/>
      <c r="B468" s="456"/>
      <c r="C468" s="456"/>
      <c r="D468" s="456"/>
      <c r="E468" s="456"/>
      <c r="F468" s="456"/>
      <c r="G468" s="456"/>
      <c r="H468" s="456"/>
      <c r="I468" s="456"/>
      <c r="J468" s="456"/>
      <c r="K468" s="456"/>
      <c r="L468" s="456"/>
      <c r="M468" s="456"/>
      <c r="N468" s="456"/>
      <c r="O468" s="456"/>
      <c r="P468" s="456"/>
      <c r="Q468" s="456"/>
      <c r="R468" s="456"/>
      <c r="S468" s="456"/>
      <c r="T468" s="456"/>
      <c r="U468" s="456"/>
      <c r="V468" s="456"/>
      <c r="W468" s="456"/>
      <c r="X468" s="456"/>
      <c r="Y468" s="456"/>
      <c r="Z468" s="456"/>
    </row>
    <row r="469" ht="12.75" customHeight="1">
      <c r="A469" s="456"/>
      <c r="B469" s="456"/>
      <c r="C469" s="456"/>
      <c r="D469" s="456"/>
      <c r="E469" s="456"/>
      <c r="F469" s="456"/>
      <c r="G469" s="456"/>
      <c r="H469" s="456"/>
      <c r="I469" s="456"/>
      <c r="J469" s="456"/>
      <c r="K469" s="456"/>
      <c r="L469" s="456"/>
      <c r="M469" s="456"/>
      <c r="N469" s="456"/>
      <c r="O469" s="456"/>
      <c r="P469" s="456"/>
      <c r="Q469" s="456"/>
      <c r="R469" s="456"/>
      <c r="S469" s="456"/>
      <c r="T469" s="456"/>
      <c r="U469" s="456"/>
      <c r="V469" s="456"/>
      <c r="W469" s="456"/>
      <c r="X469" s="456"/>
      <c r="Y469" s="456"/>
      <c r="Z469" s="456"/>
    </row>
    <row r="470" ht="12.75" customHeight="1">
      <c r="A470" s="456"/>
      <c r="B470" s="456"/>
      <c r="C470" s="456"/>
      <c r="D470" s="456"/>
      <c r="E470" s="456"/>
      <c r="F470" s="456"/>
      <c r="G470" s="456"/>
      <c r="H470" s="456"/>
      <c r="I470" s="456"/>
      <c r="J470" s="456"/>
      <c r="K470" s="456"/>
      <c r="L470" s="456"/>
      <c r="M470" s="456"/>
      <c r="N470" s="456"/>
      <c r="O470" s="456"/>
      <c r="P470" s="456"/>
      <c r="Q470" s="456"/>
      <c r="R470" s="456"/>
      <c r="S470" s="456"/>
      <c r="T470" s="456"/>
      <c r="U470" s="456"/>
      <c r="V470" s="456"/>
      <c r="W470" s="456"/>
      <c r="X470" s="456"/>
      <c r="Y470" s="456"/>
      <c r="Z470" s="456"/>
    </row>
    <row r="471" ht="12.75" customHeight="1">
      <c r="A471" s="456"/>
      <c r="B471" s="456"/>
      <c r="C471" s="456"/>
      <c r="D471" s="456"/>
      <c r="E471" s="456"/>
      <c r="F471" s="456"/>
      <c r="G471" s="456"/>
      <c r="H471" s="456"/>
      <c r="I471" s="456"/>
      <c r="J471" s="456"/>
      <c r="K471" s="456"/>
      <c r="L471" s="456"/>
      <c r="M471" s="456"/>
      <c r="N471" s="456"/>
      <c r="O471" s="456"/>
      <c r="P471" s="456"/>
      <c r="Q471" s="456"/>
      <c r="R471" s="456"/>
      <c r="S471" s="456"/>
      <c r="T471" s="456"/>
      <c r="U471" s="456"/>
      <c r="V471" s="456"/>
      <c r="W471" s="456"/>
      <c r="X471" s="456"/>
      <c r="Y471" s="456"/>
      <c r="Z471" s="456"/>
    </row>
    <row r="472" ht="12.75" customHeight="1">
      <c r="A472" s="456"/>
      <c r="B472" s="456"/>
      <c r="C472" s="456"/>
      <c r="D472" s="456"/>
      <c r="E472" s="456"/>
      <c r="F472" s="456"/>
      <c r="G472" s="456"/>
      <c r="H472" s="456"/>
      <c r="I472" s="456"/>
      <c r="J472" s="456"/>
      <c r="K472" s="456"/>
      <c r="L472" s="456"/>
      <c r="M472" s="456"/>
      <c r="N472" s="456"/>
      <c r="O472" s="456"/>
      <c r="P472" s="456"/>
      <c r="Q472" s="456"/>
      <c r="R472" s="456"/>
      <c r="S472" s="456"/>
      <c r="T472" s="456"/>
      <c r="U472" s="456"/>
      <c r="V472" s="456"/>
      <c r="W472" s="456"/>
      <c r="X472" s="456"/>
      <c r="Y472" s="456"/>
      <c r="Z472" s="456"/>
    </row>
    <row r="473" ht="12.75" customHeight="1">
      <c r="A473" s="456"/>
      <c r="B473" s="456"/>
      <c r="C473" s="456"/>
      <c r="D473" s="456"/>
      <c r="E473" s="456"/>
      <c r="F473" s="456"/>
      <c r="G473" s="456"/>
      <c r="H473" s="456"/>
      <c r="I473" s="456"/>
      <c r="J473" s="456"/>
      <c r="K473" s="456"/>
      <c r="L473" s="456"/>
      <c r="M473" s="456"/>
      <c r="N473" s="456"/>
      <c r="O473" s="456"/>
      <c r="P473" s="456"/>
      <c r="Q473" s="456"/>
      <c r="R473" s="456"/>
      <c r="S473" s="456"/>
      <c r="T473" s="456"/>
      <c r="U473" s="456"/>
      <c r="V473" s="456"/>
      <c r="W473" s="456"/>
      <c r="X473" s="456"/>
      <c r="Y473" s="456"/>
      <c r="Z473" s="456"/>
    </row>
    <row r="474" ht="12.75" customHeight="1">
      <c r="A474" s="456"/>
      <c r="B474" s="456"/>
      <c r="C474" s="456"/>
      <c r="D474" s="456"/>
      <c r="E474" s="456"/>
      <c r="F474" s="456"/>
      <c r="G474" s="456"/>
      <c r="H474" s="456"/>
      <c r="I474" s="456"/>
      <c r="J474" s="456"/>
      <c r="K474" s="456"/>
      <c r="L474" s="456"/>
      <c r="M474" s="456"/>
      <c r="N474" s="456"/>
      <c r="O474" s="456"/>
      <c r="P474" s="456"/>
      <c r="Q474" s="456"/>
      <c r="R474" s="456"/>
      <c r="S474" s="456"/>
      <c r="T474" s="456"/>
      <c r="U474" s="456"/>
      <c r="V474" s="456"/>
      <c r="W474" s="456"/>
      <c r="X474" s="456"/>
      <c r="Y474" s="456"/>
      <c r="Z474" s="456"/>
    </row>
    <row r="475" ht="12.75" customHeight="1">
      <c r="A475" s="456"/>
      <c r="B475" s="456"/>
      <c r="C475" s="456"/>
      <c r="D475" s="456"/>
      <c r="E475" s="456"/>
      <c r="F475" s="456"/>
      <c r="G475" s="456"/>
      <c r="H475" s="456"/>
      <c r="I475" s="456"/>
      <c r="J475" s="456"/>
      <c r="K475" s="456"/>
      <c r="L475" s="456"/>
      <c r="M475" s="456"/>
      <c r="N475" s="456"/>
      <c r="O475" s="456"/>
      <c r="P475" s="456"/>
      <c r="Q475" s="456"/>
      <c r="R475" s="456"/>
      <c r="S475" s="456"/>
      <c r="T475" s="456"/>
      <c r="U475" s="456"/>
      <c r="V475" s="456"/>
      <c r="W475" s="456"/>
      <c r="X475" s="456"/>
      <c r="Y475" s="456"/>
      <c r="Z475" s="456"/>
    </row>
    <row r="476" ht="12.75" customHeight="1">
      <c r="A476" s="456"/>
      <c r="B476" s="456"/>
      <c r="C476" s="456"/>
      <c r="D476" s="456"/>
      <c r="E476" s="456"/>
      <c r="F476" s="456"/>
      <c r="G476" s="456"/>
      <c r="H476" s="456"/>
      <c r="I476" s="456"/>
      <c r="J476" s="456"/>
      <c r="K476" s="456"/>
      <c r="L476" s="456"/>
      <c r="M476" s="456"/>
      <c r="N476" s="456"/>
      <c r="O476" s="456"/>
      <c r="P476" s="456"/>
      <c r="Q476" s="456"/>
      <c r="R476" s="456"/>
      <c r="S476" s="456"/>
      <c r="T476" s="456"/>
      <c r="U476" s="456"/>
      <c r="V476" s="456"/>
      <c r="W476" s="456"/>
      <c r="X476" s="456"/>
      <c r="Y476" s="456"/>
      <c r="Z476" s="456"/>
    </row>
    <row r="477" ht="12.75" customHeight="1">
      <c r="A477" s="456"/>
      <c r="B477" s="456"/>
      <c r="C477" s="456"/>
      <c r="D477" s="456"/>
      <c r="E477" s="456"/>
      <c r="F477" s="456"/>
      <c r="G477" s="456"/>
      <c r="H477" s="456"/>
      <c r="I477" s="456"/>
      <c r="J477" s="456"/>
      <c r="K477" s="456"/>
      <c r="L477" s="456"/>
      <c r="M477" s="456"/>
      <c r="N477" s="456"/>
      <c r="O477" s="456"/>
      <c r="P477" s="456"/>
      <c r="Q477" s="456"/>
      <c r="R477" s="456"/>
      <c r="S477" s="456"/>
      <c r="T477" s="456"/>
      <c r="U477" s="456"/>
      <c r="V477" s="456"/>
      <c r="W477" s="456"/>
      <c r="X477" s="456"/>
      <c r="Y477" s="456"/>
      <c r="Z477" s="456"/>
    </row>
    <row r="478" ht="12.75" customHeight="1">
      <c r="A478" s="456"/>
      <c r="B478" s="456"/>
      <c r="C478" s="456"/>
      <c r="D478" s="456"/>
      <c r="E478" s="456"/>
      <c r="F478" s="456"/>
      <c r="G478" s="456"/>
      <c r="H478" s="456"/>
      <c r="I478" s="456"/>
      <c r="J478" s="456"/>
      <c r="K478" s="456"/>
      <c r="L478" s="456"/>
      <c r="M478" s="456"/>
      <c r="N478" s="456"/>
      <c r="O478" s="456"/>
      <c r="P478" s="456"/>
      <c r="Q478" s="456"/>
      <c r="R478" s="456"/>
      <c r="S478" s="456"/>
      <c r="T478" s="456"/>
      <c r="U478" s="456"/>
      <c r="V478" s="456"/>
      <c r="W478" s="456"/>
      <c r="X478" s="456"/>
      <c r="Y478" s="456"/>
      <c r="Z478" s="456"/>
    </row>
    <row r="479" ht="12.75" customHeight="1">
      <c r="A479" s="456"/>
      <c r="B479" s="456"/>
      <c r="C479" s="456"/>
      <c r="D479" s="456"/>
      <c r="E479" s="456"/>
      <c r="F479" s="456"/>
      <c r="G479" s="456"/>
      <c r="H479" s="456"/>
      <c r="I479" s="456"/>
      <c r="J479" s="456"/>
      <c r="K479" s="456"/>
      <c r="L479" s="456"/>
      <c r="M479" s="456"/>
      <c r="N479" s="456"/>
      <c r="O479" s="456"/>
      <c r="P479" s="456"/>
      <c r="Q479" s="456"/>
      <c r="R479" s="456"/>
      <c r="S479" s="456"/>
      <c r="T479" s="456"/>
      <c r="U479" s="456"/>
      <c r="V479" s="456"/>
      <c r="W479" s="456"/>
      <c r="X479" s="456"/>
      <c r="Y479" s="456"/>
      <c r="Z479" s="456"/>
    </row>
    <row r="480" ht="12.75" customHeight="1">
      <c r="A480" s="456"/>
      <c r="B480" s="456"/>
      <c r="C480" s="456"/>
      <c r="D480" s="456"/>
      <c r="E480" s="456"/>
      <c r="F480" s="456"/>
      <c r="G480" s="456"/>
      <c r="H480" s="456"/>
      <c r="I480" s="456"/>
      <c r="J480" s="456"/>
      <c r="K480" s="456"/>
      <c r="L480" s="456"/>
      <c r="M480" s="456"/>
      <c r="N480" s="456"/>
      <c r="O480" s="456"/>
      <c r="P480" s="456"/>
      <c r="Q480" s="456"/>
      <c r="R480" s="456"/>
      <c r="S480" s="456"/>
      <c r="T480" s="456"/>
      <c r="U480" s="456"/>
      <c r="V480" s="456"/>
      <c r="W480" s="456"/>
      <c r="X480" s="456"/>
      <c r="Y480" s="456"/>
      <c r="Z480" s="456"/>
    </row>
    <row r="481" ht="12.75" customHeight="1">
      <c r="A481" s="456"/>
      <c r="B481" s="456"/>
      <c r="C481" s="456"/>
      <c r="D481" s="456"/>
      <c r="E481" s="456"/>
      <c r="F481" s="456"/>
      <c r="G481" s="456"/>
      <c r="H481" s="456"/>
      <c r="I481" s="456"/>
      <c r="J481" s="456"/>
      <c r="K481" s="456"/>
      <c r="L481" s="456"/>
      <c r="M481" s="456"/>
      <c r="N481" s="456"/>
      <c r="O481" s="456"/>
      <c r="P481" s="456"/>
      <c r="Q481" s="456"/>
      <c r="R481" s="456"/>
      <c r="S481" s="456"/>
      <c r="T481" s="456"/>
      <c r="U481" s="456"/>
      <c r="V481" s="456"/>
      <c r="W481" s="456"/>
      <c r="X481" s="456"/>
      <c r="Y481" s="456"/>
      <c r="Z481" s="456"/>
    </row>
    <row r="482" ht="12.75" customHeight="1">
      <c r="A482" s="456"/>
      <c r="B482" s="456"/>
      <c r="C482" s="456"/>
      <c r="D482" s="456"/>
      <c r="E482" s="456"/>
      <c r="F482" s="456"/>
      <c r="G482" s="456"/>
      <c r="H482" s="456"/>
      <c r="I482" s="456"/>
      <c r="J482" s="456"/>
      <c r="K482" s="456"/>
      <c r="L482" s="456"/>
      <c r="M482" s="456"/>
      <c r="N482" s="456"/>
      <c r="O482" s="456"/>
      <c r="P482" s="456"/>
      <c r="Q482" s="456"/>
      <c r="R482" s="456"/>
      <c r="S482" s="456"/>
      <c r="T482" s="456"/>
      <c r="U482" s="456"/>
      <c r="V482" s="456"/>
      <c r="W482" s="456"/>
      <c r="X482" s="456"/>
      <c r="Y482" s="456"/>
      <c r="Z482" s="456"/>
    </row>
    <row r="483" ht="12.75" customHeight="1">
      <c r="A483" s="456"/>
      <c r="B483" s="456"/>
      <c r="C483" s="456"/>
      <c r="D483" s="456"/>
      <c r="E483" s="456"/>
      <c r="F483" s="456"/>
      <c r="G483" s="456"/>
      <c r="H483" s="456"/>
      <c r="I483" s="456"/>
      <c r="J483" s="456"/>
      <c r="K483" s="456"/>
      <c r="L483" s="456"/>
      <c r="M483" s="456"/>
      <c r="N483" s="456"/>
      <c r="O483" s="456"/>
      <c r="P483" s="456"/>
      <c r="Q483" s="456"/>
      <c r="R483" s="456"/>
      <c r="S483" s="456"/>
      <c r="T483" s="456"/>
      <c r="U483" s="456"/>
      <c r="V483" s="456"/>
      <c r="W483" s="456"/>
      <c r="X483" s="456"/>
      <c r="Y483" s="456"/>
      <c r="Z483" s="456"/>
    </row>
    <row r="484" ht="12.75" customHeight="1">
      <c r="A484" s="456"/>
      <c r="B484" s="456"/>
      <c r="C484" s="456"/>
      <c r="D484" s="456"/>
      <c r="E484" s="456"/>
      <c r="F484" s="456"/>
      <c r="G484" s="456"/>
      <c r="H484" s="456"/>
      <c r="I484" s="456"/>
      <c r="J484" s="456"/>
      <c r="K484" s="456"/>
      <c r="L484" s="456"/>
      <c r="M484" s="456"/>
      <c r="N484" s="456"/>
      <c r="O484" s="456"/>
      <c r="P484" s="456"/>
      <c r="Q484" s="456"/>
      <c r="R484" s="456"/>
      <c r="S484" s="456"/>
      <c r="T484" s="456"/>
      <c r="U484" s="456"/>
      <c r="V484" s="456"/>
      <c r="W484" s="456"/>
      <c r="X484" s="456"/>
      <c r="Y484" s="456"/>
      <c r="Z484" s="456"/>
    </row>
    <row r="485" ht="12.75" customHeight="1">
      <c r="A485" s="456"/>
      <c r="B485" s="456"/>
      <c r="C485" s="456"/>
      <c r="D485" s="456"/>
      <c r="E485" s="456"/>
      <c r="F485" s="456"/>
      <c r="G485" s="456"/>
      <c r="H485" s="456"/>
      <c r="I485" s="456"/>
      <c r="J485" s="456"/>
      <c r="K485" s="456"/>
      <c r="L485" s="456"/>
      <c r="M485" s="456"/>
      <c r="N485" s="456"/>
      <c r="O485" s="456"/>
      <c r="P485" s="456"/>
      <c r="Q485" s="456"/>
      <c r="R485" s="456"/>
      <c r="S485" s="456"/>
      <c r="T485" s="456"/>
      <c r="U485" s="456"/>
      <c r="V485" s="456"/>
      <c r="W485" s="456"/>
      <c r="X485" s="456"/>
      <c r="Y485" s="456"/>
      <c r="Z485" s="456"/>
    </row>
    <row r="486" ht="12.75" customHeight="1">
      <c r="A486" s="456"/>
      <c r="B486" s="456"/>
      <c r="C486" s="456"/>
      <c r="D486" s="456"/>
      <c r="E486" s="456"/>
      <c r="F486" s="456"/>
      <c r="G486" s="456"/>
      <c r="H486" s="456"/>
      <c r="I486" s="456"/>
      <c r="J486" s="456"/>
      <c r="K486" s="456"/>
      <c r="L486" s="456"/>
      <c r="M486" s="456"/>
      <c r="N486" s="456"/>
      <c r="O486" s="456"/>
      <c r="P486" s="456"/>
      <c r="Q486" s="456"/>
      <c r="R486" s="456"/>
      <c r="S486" s="456"/>
      <c r="T486" s="456"/>
      <c r="U486" s="456"/>
      <c r="V486" s="456"/>
      <c r="W486" s="456"/>
      <c r="X486" s="456"/>
      <c r="Y486" s="456"/>
      <c r="Z486" s="456"/>
    </row>
    <row r="487" ht="12.75" customHeight="1">
      <c r="A487" s="456"/>
      <c r="B487" s="456"/>
      <c r="C487" s="456"/>
      <c r="D487" s="456"/>
      <c r="E487" s="456"/>
      <c r="F487" s="456"/>
      <c r="G487" s="456"/>
      <c r="H487" s="456"/>
      <c r="I487" s="456"/>
      <c r="J487" s="456"/>
      <c r="K487" s="456"/>
      <c r="L487" s="456"/>
      <c r="M487" s="456"/>
      <c r="N487" s="456"/>
      <c r="O487" s="456"/>
      <c r="P487" s="456"/>
      <c r="Q487" s="456"/>
      <c r="R487" s="456"/>
      <c r="S487" s="456"/>
      <c r="T487" s="456"/>
      <c r="U487" s="456"/>
      <c r="V487" s="456"/>
      <c r="W487" s="456"/>
      <c r="X487" s="456"/>
      <c r="Y487" s="456"/>
      <c r="Z487" s="456"/>
    </row>
    <row r="488" ht="12.75" customHeight="1">
      <c r="A488" s="456"/>
      <c r="B488" s="456"/>
      <c r="C488" s="456"/>
      <c r="D488" s="456"/>
      <c r="E488" s="456"/>
      <c r="F488" s="456"/>
      <c r="G488" s="456"/>
      <c r="H488" s="456"/>
      <c r="I488" s="456"/>
      <c r="J488" s="456"/>
      <c r="K488" s="456"/>
      <c r="L488" s="456"/>
      <c r="M488" s="456"/>
      <c r="N488" s="456"/>
      <c r="O488" s="456"/>
      <c r="P488" s="456"/>
      <c r="Q488" s="456"/>
      <c r="R488" s="456"/>
      <c r="S488" s="456"/>
      <c r="T488" s="456"/>
      <c r="U488" s="456"/>
      <c r="V488" s="456"/>
      <c r="W488" s="456"/>
      <c r="X488" s="456"/>
      <c r="Y488" s="456"/>
      <c r="Z488" s="456"/>
    </row>
    <row r="489" ht="12.75" customHeight="1">
      <c r="A489" s="456"/>
      <c r="B489" s="456"/>
      <c r="C489" s="456"/>
      <c r="D489" s="456"/>
      <c r="E489" s="456"/>
      <c r="F489" s="456"/>
      <c r="G489" s="456"/>
      <c r="H489" s="456"/>
      <c r="I489" s="456"/>
      <c r="J489" s="456"/>
      <c r="K489" s="456"/>
      <c r="L489" s="456"/>
      <c r="M489" s="456"/>
      <c r="N489" s="456"/>
      <c r="O489" s="456"/>
      <c r="P489" s="456"/>
      <c r="Q489" s="456"/>
      <c r="R489" s="456"/>
      <c r="S489" s="456"/>
      <c r="T489" s="456"/>
      <c r="U489" s="456"/>
      <c r="V489" s="456"/>
      <c r="W489" s="456"/>
      <c r="X489" s="456"/>
      <c r="Y489" s="456"/>
      <c r="Z489" s="456"/>
    </row>
    <row r="490" ht="12.75" customHeight="1">
      <c r="A490" s="456"/>
      <c r="B490" s="456"/>
      <c r="C490" s="456"/>
      <c r="D490" s="456"/>
      <c r="E490" s="456"/>
      <c r="F490" s="456"/>
      <c r="G490" s="456"/>
      <c r="H490" s="456"/>
      <c r="I490" s="456"/>
      <c r="J490" s="456"/>
      <c r="K490" s="456"/>
      <c r="L490" s="456"/>
      <c r="M490" s="456"/>
      <c r="N490" s="456"/>
      <c r="O490" s="456"/>
      <c r="P490" s="456"/>
      <c r="Q490" s="456"/>
      <c r="R490" s="456"/>
      <c r="S490" s="456"/>
      <c r="T490" s="456"/>
      <c r="U490" s="456"/>
      <c r="V490" s="456"/>
      <c r="W490" s="456"/>
      <c r="X490" s="456"/>
      <c r="Y490" s="456"/>
      <c r="Z490" s="456"/>
    </row>
    <row r="491" ht="12.75" customHeight="1">
      <c r="A491" s="456"/>
      <c r="B491" s="456"/>
      <c r="C491" s="456"/>
      <c r="D491" s="456"/>
      <c r="E491" s="456"/>
      <c r="F491" s="456"/>
      <c r="G491" s="456"/>
      <c r="H491" s="456"/>
      <c r="I491" s="456"/>
      <c r="J491" s="456"/>
      <c r="K491" s="456"/>
      <c r="L491" s="456"/>
      <c r="M491" s="456"/>
      <c r="N491" s="456"/>
      <c r="O491" s="456"/>
      <c r="P491" s="456"/>
      <c r="Q491" s="456"/>
      <c r="R491" s="456"/>
      <c r="S491" s="456"/>
      <c r="T491" s="456"/>
      <c r="U491" s="456"/>
      <c r="V491" s="456"/>
      <c r="W491" s="456"/>
      <c r="X491" s="456"/>
      <c r="Y491" s="456"/>
      <c r="Z491" s="456"/>
    </row>
    <row r="492" ht="12.75" customHeight="1">
      <c r="A492" s="456"/>
      <c r="B492" s="456"/>
      <c r="C492" s="456"/>
      <c r="D492" s="456"/>
      <c r="E492" s="456"/>
      <c r="F492" s="456"/>
      <c r="G492" s="456"/>
      <c r="H492" s="456"/>
      <c r="I492" s="456"/>
      <c r="J492" s="456"/>
      <c r="K492" s="456"/>
      <c r="L492" s="456"/>
      <c r="M492" s="456"/>
      <c r="N492" s="456"/>
      <c r="O492" s="456"/>
      <c r="P492" s="456"/>
      <c r="Q492" s="456"/>
      <c r="R492" s="456"/>
      <c r="S492" s="456"/>
      <c r="T492" s="456"/>
      <c r="U492" s="456"/>
      <c r="V492" s="456"/>
      <c r="W492" s="456"/>
      <c r="X492" s="456"/>
      <c r="Y492" s="456"/>
      <c r="Z492" s="456"/>
    </row>
    <row r="493" ht="12.75" customHeight="1">
      <c r="A493" s="456"/>
      <c r="B493" s="456"/>
      <c r="C493" s="456"/>
      <c r="D493" s="456"/>
      <c r="E493" s="456"/>
      <c r="F493" s="456"/>
      <c r="G493" s="456"/>
      <c r="H493" s="456"/>
      <c r="I493" s="456"/>
      <c r="J493" s="456"/>
      <c r="K493" s="456"/>
      <c r="L493" s="456"/>
      <c r="M493" s="456"/>
      <c r="N493" s="456"/>
      <c r="O493" s="456"/>
      <c r="P493" s="456"/>
      <c r="Q493" s="456"/>
      <c r="R493" s="456"/>
      <c r="S493" s="456"/>
      <c r="T493" s="456"/>
      <c r="U493" s="456"/>
      <c r="V493" s="456"/>
      <c r="W493" s="456"/>
      <c r="X493" s="456"/>
      <c r="Y493" s="456"/>
      <c r="Z493" s="456"/>
    </row>
    <row r="494" ht="12.75" customHeight="1">
      <c r="A494" s="456"/>
      <c r="B494" s="456"/>
      <c r="C494" s="456"/>
      <c r="D494" s="456"/>
      <c r="E494" s="456"/>
      <c r="F494" s="456"/>
      <c r="G494" s="456"/>
      <c r="H494" s="456"/>
      <c r="I494" s="456"/>
      <c r="J494" s="456"/>
      <c r="K494" s="456"/>
      <c r="L494" s="456"/>
      <c r="M494" s="456"/>
      <c r="N494" s="456"/>
      <c r="O494" s="456"/>
      <c r="P494" s="456"/>
      <c r="Q494" s="456"/>
      <c r="R494" s="456"/>
      <c r="S494" s="456"/>
      <c r="T494" s="456"/>
      <c r="U494" s="456"/>
      <c r="V494" s="456"/>
      <c r="W494" s="456"/>
      <c r="X494" s="456"/>
      <c r="Y494" s="456"/>
      <c r="Z494" s="456"/>
    </row>
    <row r="495" ht="12.75" customHeight="1">
      <c r="A495" s="456"/>
      <c r="B495" s="456"/>
      <c r="C495" s="456"/>
      <c r="D495" s="456"/>
      <c r="E495" s="456"/>
      <c r="F495" s="456"/>
      <c r="G495" s="456"/>
      <c r="H495" s="456"/>
      <c r="I495" s="456"/>
      <c r="J495" s="456"/>
      <c r="K495" s="456"/>
      <c r="L495" s="456"/>
      <c r="M495" s="456"/>
      <c r="N495" s="456"/>
      <c r="O495" s="456"/>
      <c r="P495" s="456"/>
      <c r="Q495" s="456"/>
      <c r="R495" s="456"/>
      <c r="S495" s="456"/>
      <c r="T495" s="456"/>
      <c r="U495" s="456"/>
      <c r="V495" s="456"/>
      <c r="W495" s="456"/>
      <c r="X495" s="456"/>
      <c r="Y495" s="456"/>
      <c r="Z495" s="456"/>
    </row>
    <row r="496" ht="12.75" customHeight="1">
      <c r="A496" s="456"/>
      <c r="B496" s="456"/>
      <c r="C496" s="456"/>
      <c r="D496" s="456"/>
      <c r="E496" s="456"/>
      <c r="F496" s="456"/>
      <c r="G496" s="456"/>
      <c r="H496" s="456"/>
      <c r="I496" s="456"/>
      <c r="J496" s="456"/>
      <c r="K496" s="456"/>
      <c r="L496" s="456"/>
      <c r="M496" s="456"/>
      <c r="N496" s="456"/>
      <c r="O496" s="456"/>
      <c r="P496" s="456"/>
      <c r="Q496" s="456"/>
      <c r="R496" s="456"/>
      <c r="S496" s="456"/>
      <c r="T496" s="456"/>
      <c r="U496" s="456"/>
      <c r="V496" s="456"/>
      <c r="W496" s="456"/>
      <c r="X496" s="456"/>
      <c r="Y496" s="456"/>
      <c r="Z496" s="456"/>
    </row>
    <row r="497" ht="12.75" customHeight="1">
      <c r="A497" s="456"/>
      <c r="B497" s="456"/>
      <c r="C497" s="456"/>
      <c r="D497" s="456"/>
      <c r="E497" s="456"/>
      <c r="F497" s="456"/>
      <c r="G497" s="456"/>
      <c r="H497" s="456"/>
      <c r="I497" s="456"/>
      <c r="J497" s="456"/>
      <c r="K497" s="456"/>
      <c r="L497" s="456"/>
      <c r="M497" s="456"/>
      <c r="N497" s="456"/>
      <c r="O497" s="456"/>
      <c r="P497" s="456"/>
      <c r="Q497" s="456"/>
      <c r="R497" s="456"/>
      <c r="S497" s="456"/>
      <c r="T497" s="456"/>
      <c r="U497" s="456"/>
      <c r="V497" s="456"/>
      <c r="W497" s="456"/>
      <c r="X497" s="456"/>
      <c r="Y497" s="456"/>
      <c r="Z497" s="456"/>
    </row>
    <row r="498" ht="12.75" customHeight="1">
      <c r="A498" s="456"/>
      <c r="B498" s="456"/>
      <c r="C498" s="456"/>
      <c r="D498" s="456"/>
      <c r="E498" s="456"/>
      <c r="F498" s="456"/>
      <c r="G498" s="456"/>
      <c r="H498" s="456"/>
      <c r="I498" s="456"/>
      <c r="J498" s="456"/>
      <c r="K498" s="456"/>
      <c r="L498" s="456"/>
      <c r="M498" s="456"/>
      <c r="N498" s="456"/>
      <c r="O498" s="456"/>
      <c r="P498" s="456"/>
      <c r="Q498" s="456"/>
      <c r="R498" s="456"/>
      <c r="S498" s="456"/>
      <c r="T498" s="456"/>
      <c r="U498" s="456"/>
      <c r="V498" s="456"/>
      <c r="W498" s="456"/>
      <c r="X498" s="456"/>
      <c r="Y498" s="456"/>
      <c r="Z498" s="456"/>
    </row>
    <row r="499" ht="12.75" customHeight="1">
      <c r="A499" s="456"/>
      <c r="B499" s="456"/>
      <c r="C499" s="456"/>
      <c r="D499" s="456"/>
      <c r="E499" s="456"/>
      <c r="F499" s="456"/>
      <c r="G499" s="456"/>
      <c r="H499" s="456"/>
      <c r="I499" s="456"/>
      <c r="J499" s="456"/>
      <c r="K499" s="456"/>
      <c r="L499" s="456"/>
      <c r="M499" s="456"/>
      <c r="N499" s="456"/>
      <c r="O499" s="456"/>
      <c r="P499" s="456"/>
      <c r="Q499" s="456"/>
      <c r="R499" s="456"/>
      <c r="S499" s="456"/>
      <c r="T499" s="456"/>
      <c r="U499" s="456"/>
      <c r="V499" s="456"/>
      <c r="W499" s="456"/>
      <c r="X499" s="456"/>
      <c r="Y499" s="456"/>
      <c r="Z499" s="456"/>
    </row>
    <row r="500" ht="12.75" customHeight="1">
      <c r="A500" s="456"/>
      <c r="B500" s="456"/>
      <c r="C500" s="456"/>
      <c r="D500" s="456"/>
      <c r="E500" s="456"/>
      <c r="F500" s="456"/>
      <c r="G500" s="456"/>
      <c r="H500" s="456"/>
      <c r="I500" s="456"/>
      <c r="J500" s="456"/>
      <c r="K500" s="456"/>
      <c r="L500" s="456"/>
      <c r="M500" s="456"/>
      <c r="N500" s="456"/>
      <c r="O500" s="456"/>
      <c r="P500" s="456"/>
      <c r="Q500" s="456"/>
      <c r="R500" s="456"/>
      <c r="S500" s="456"/>
      <c r="T500" s="456"/>
      <c r="U500" s="456"/>
      <c r="V500" s="456"/>
      <c r="W500" s="456"/>
      <c r="X500" s="456"/>
      <c r="Y500" s="456"/>
      <c r="Z500" s="456"/>
    </row>
    <row r="501" ht="12.75" customHeight="1">
      <c r="A501" s="456"/>
      <c r="B501" s="456"/>
      <c r="C501" s="456"/>
      <c r="D501" s="456"/>
      <c r="E501" s="456"/>
      <c r="F501" s="456"/>
      <c r="G501" s="456"/>
      <c r="H501" s="456"/>
      <c r="I501" s="456"/>
      <c r="J501" s="456"/>
      <c r="K501" s="456"/>
      <c r="L501" s="456"/>
      <c r="M501" s="456"/>
      <c r="N501" s="456"/>
      <c r="O501" s="456"/>
      <c r="P501" s="456"/>
      <c r="Q501" s="456"/>
      <c r="R501" s="456"/>
      <c r="S501" s="456"/>
      <c r="T501" s="456"/>
      <c r="U501" s="456"/>
      <c r="V501" s="456"/>
      <c r="W501" s="456"/>
      <c r="X501" s="456"/>
      <c r="Y501" s="456"/>
      <c r="Z501" s="456"/>
    </row>
    <row r="502" ht="12.75" customHeight="1">
      <c r="A502" s="456"/>
      <c r="B502" s="456"/>
      <c r="C502" s="456"/>
      <c r="D502" s="456"/>
      <c r="E502" s="456"/>
      <c r="F502" s="456"/>
      <c r="G502" s="456"/>
      <c r="H502" s="456"/>
      <c r="I502" s="456"/>
      <c r="J502" s="456"/>
      <c r="K502" s="456"/>
      <c r="L502" s="456"/>
      <c r="M502" s="456"/>
      <c r="N502" s="456"/>
      <c r="O502" s="456"/>
      <c r="P502" s="456"/>
      <c r="Q502" s="456"/>
      <c r="R502" s="456"/>
      <c r="S502" s="456"/>
      <c r="T502" s="456"/>
      <c r="U502" s="456"/>
      <c r="V502" s="456"/>
      <c r="W502" s="456"/>
      <c r="X502" s="456"/>
      <c r="Y502" s="456"/>
      <c r="Z502" s="456"/>
    </row>
    <row r="503" ht="12.75" customHeight="1">
      <c r="A503" s="456"/>
      <c r="B503" s="456"/>
      <c r="C503" s="456"/>
      <c r="D503" s="456"/>
      <c r="E503" s="456"/>
      <c r="F503" s="456"/>
      <c r="G503" s="456"/>
      <c r="H503" s="456"/>
      <c r="I503" s="456"/>
      <c r="J503" s="456"/>
      <c r="K503" s="456"/>
      <c r="L503" s="456"/>
      <c r="M503" s="456"/>
      <c r="N503" s="456"/>
      <c r="O503" s="456"/>
      <c r="P503" s="456"/>
      <c r="Q503" s="456"/>
      <c r="R503" s="456"/>
      <c r="S503" s="456"/>
      <c r="T503" s="456"/>
      <c r="U503" s="456"/>
      <c r="V503" s="456"/>
      <c r="W503" s="456"/>
      <c r="X503" s="456"/>
      <c r="Y503" s="456"/>
      <c r="Z503" s="456"/>
    </row>
    <row r="504" ht="12.75" customHeight="1">
      <c r="A504" s="456"/>
      <c r="B504" s="456"/>
      <c r="C504" s="456"/>
      <c r="D504" s="456"/>
      <c r="E504" s="456"/>
      <c r="F504" s="456"/>
      <c r="G504" s="456"/>
      <c r="H504" s="456"/>
      <c r="I504" s="456"/>
      <c r="J504" s="456"/>
      <c r="K504" s="456"/>
      <c r="L504" s="456"/>
      <c r="M504" s="456"/>
      <c r="N504" s="456"/>
      <c r="O504" s="456"/>
      <c r="P504" s="456"/>
      <c r="Q504" s="456"/>
      <c r="R504" s="456"/>
      <c r="S504" s="456"/>
      <c r="T504" s="456"/>
      <c r="U504" s="456"/>
      <c r="V504" s="456"/>
      <c r="W504" s="456"/>
      <c r="X504" s="456"/>
      <c r="Y504" s="456"/>
      <c r="Z504" s="456"/>
    </row>
    <row r="505" ht="12.75" customHeight="1">
      <c r="A505" s="456"/>
      <c r="B505" s="456"/>
      <c r="C505" s="456"/>
      <c r="D505" s="456"/>
      <c r="E505" s="456"/>
      <c r="F505" s="456"/>
      <c r="G505" s="456"/>
      <c r="H505" s="456"/>
      <c r="I505" s="456"/>
      <c r="J505" s="456"/>
      <c r="K505" s="456"/>
      <c r="L505" s="456"/>
      <c r="M505" s="456"/>
      <c r="N505" s="456"/>
      <c r="O505" s="456"/>
      <c r="P505" s="456"/>
      <c r="Q505" s="456"/>
      <c r="R505" s="456"/>
      <c r="S505" s="456"/>
      <c r="T505" s="456"/>
      <c r="U505" s="456"/>
      <c r="V505" s="456"/>
      <c r="W505" s="456"/>
      <c r="X505" s="456"/>
      <c r="Y505" s="456"/>
      <c r="Z505" s="456"/>
    </row>
    <row r="506" ht="12.75" customHeight="1">
      <c r="A506" s="456"/>
      <c r="B506" s="456"/>
      <c r="C506" s="456"/>
      <c r="D506" s="456"/>
      <c r="E506" s="456"/>
      <c r="F506" s="456"/>
      <c r="G506" s="456"/>
      <c r="H506" s="456"/>
      <c r="I506" s="456"/>
      <c r="J506" s="456"/>
      <c r="K506" s="456"/>
      <c r="L506" s="456"/>
      <c r="M506" s="456"/>
      <c r="N506" s="456"/>
      <c r="O506" s="456"/>
      <c r="P506" s="456"/>
      <c r="Q506" s="456"/>
      <c r="R506" s="456"/>
      <c r="S506" s="456"/>
      <c r="T506" s="456"/>
      <c r="U506" s="456"/>
      <c r="V506" s="456"/>
      <c r="W506" s="456"/>
      <c r="X506" s="456"/>
      <c r="Y506" s="456"/>
      <c r="Z506" s="456"/>
    </row>
    <row r="507" ht="12.75" customHeight="1">
      <c r="A507" s="456"/>
      <c r="B507" s="456"/>
      <c r="C507" s="456"/>
      <c r="D507" s="456"/>
      <c r="E507" s="456"/>
      <c r="F507" s="456"/>
      <c r="G507" s="456"/>
      <c r="H507" s="456"/>
      <c r="I507" s="456"/>
      <c r="J507" s="456"/>
      <c r="K507" s="456"/>
      <c r="L507" s="456"/>
      <c r="M507" s="456"/>
      <c r="N507" s="456"/>
      <c r="O507" s="456"/>
      <c r="P507" s="456"/>
      <c r="Q507" s="456"/>
      <c r="R507" s="456"/>
      <c r="S507" s="456"/>
      <c r="T507" s="456"/>
      <c r="U507" s="456"/>
      <c r="V507" s="456"/>
      <c r="W507" s="456"/>
      <c r="X507" s="456"/>
      <c r="Y507" s="456"/>
      <c r="Z507" s="456"/>
    </row>
    <row r="508" ht="12.75" customHeight="1">
      <c r="A508" s="456"/>
      <c r="B508" s="456"/>
      <c r="C508" s="456"/>
      <c r="D508" s="456"/>
      <c r="E508" s="456"/>
      <c r="F508" s="456"/>
      <c r="G508" s="456"/>
      <c r="H508" s="456"/>
      <c r="I508" s="456"/>
      <c r="J508" s="456"/>
      <c r="K508" s="456"/>
      <c r="L508" s="456"/>
      <c r="M508" s="456"/>
      <c r="N508" s="456"/>
      <c r="O508" s="456"/>
      <c r="P508" s="456"/>
      <c r="Q508" s="456"/>
      <c r="R508" s="456"/>
      <c r="S508" s="456"/>
      <c r="T508" s="456"/>
      <c r="U508" s="456"/>
      <c r="V508" s="456"/>
      <c r="W508" s="456"/>
      <c r="X508" s="456"/>
      <c r="Y508" s="456"/>
      <c r="Z508" s="456"/>
    </row>
    <row r="509" ht="12.75" customHeight="1">
      <c r="A509" s="456"/>
      <c r="B509" s="456"/>
      <c r="C509" s="456"/>
      <c r="D509" s="456"/>
      <c r="E509" s="456"/>
      <c r="F509" s="456"/>
      <c r="G509" s="456"/>
      <c r="H509" s="456"/>
      <c r="I509" s="456"/>
      <c r="J509" s="456"/>
      <c r="K509" s="456"/>
      <c r="L509" s="456"/>
      <c r="M509" s="456"/>
      <c r="N509" s="456"/>
      <c r="O509" s="456"/>
      <c r="P509" s="456"/>
      <c r="Q509" s="456"/>
      <c r="R509" s="456"/>
      <c r="S509" s="456"/>
      <c r="T509" s="456"/>
      <c r="U509" s="456"/>
      <c r="V509" s="456"/>
      <c r="W509" s="456"/>
      <c r="X509" s="456"/>
      <c r="Y509" s="456"/>
      <c r="Z509" s="456"/>
    </row>
    <row r="510" ht="12.75" customHeight="1">
      <c r="A510" s="456"/>
      <c r="B510" s="456"/>
      <c r="C510" s="456"/>
      <c r="D510" s="456"/>
      <c r="E510" s="456"/>
      <c r="F510" s="456"/>
      <c r="G510" s="456"/>
      <c r="H510" s="456"/>
      <c r="I510" s="456"/>
      <c r="J510" s="456"/>
      <c r="K510" s="456"/>
      <c r="L510" s="456"/>
      <c r="M510" s="456"/>
      <c r="N510" s="456"/>
      <c r="O510" s="456"/>
      <c r="P510" s="456"/>
      <c r="Q510" s="456"/>
      <c r="R510" s="456"/>
      <c r="S510" s="456"/>
      <c r="T510" s="456"/>
      <c r="U510" s="456"/>
      <c r="V510" s="456"/>
      <c r="W510" s="456"/>
      <c r="X510" s="456"/>
      <c r="Y510" s="456"/>
      <c r="Z510" s="456"/>
    </row>
    <row r="511" ht="12.75" customHeight="1">
      <c r="A511" s="456"/>
      <c r="B511" s="456"/>
      <c r="C511" s="456"/>
      <c r="D511" s="456"/>
      <c r="E511" s="456"/>
      <c r="F511" s="456"/>
      <c r="G511" s="456"/>
      <c r="H511" s="456"/>
      <c r="I511" s="456"/>
      <c r="J511" s="456"/>
      <c r="K511" s="456"/>
      <c r="L511" s="456"/>
      <c r="M511" s="456"/>
      <c r="N511" s="456"/>
      <c r="O511" s="456"/>
      <c r="P511" s="456"/>
      <c r="Q511" s="456"/>
      <c r="R511" s="456"/>
      <c r="S511" s="456"/>
      <c r="T511" s="456"/>
      <c r="U511" s="456"/>
      <c r="V511" s="456"/>
      <c r="W511" s="456"/>
      <c r="X511" s="456"/>
      <c r="Y511" s="456"/>
      <c r="Z511" s="456"/>
    </row>
    <row r="512" ht="12.75" customHeight="1">
      <c r="A512" s="456"/>
      <c r="B512" s="456"/>
      <c r="C512" s="456"/>
      <c r="D512" s="456"/>
      <c r="E512" s="456"/>
      <c r="F512" s="456"/>
      <c r="G512" s="456"/>
      <c r="H512" s="456"/>
      <c r="I512" s="456"/>
      <c r="J512" s="456"/>
      <c r="K512" s="456"/>
      <c r="L512" s="456"/>
      <c r="M512" s="456"/>
      <c r="N512" s="456"/>
      <c r="O512" s="456"/>
      <c r="P512" s="456"/>
      <c r="Q512" s="456"/>
      <c r="R512" s="456"/>
      <c r="S512" s="456"/>
      <c r="T512" s="456"/>
      <c r="U512" s="456"/>
      <c r="V512" s="456"/>
      <c r="W512" s="456"/>
      <c r="X512" s="456"/>
      <c r="Y512" s="456"/>
      <c r="Z512" s="456"/>
    </row>
    <row r="513" ht="12.75" customHeight="1">
      <c r="A513" s="456"/>
      <c r="B513" s="456"/>
      <c r="C513" s="456"/>
      <c r="D513" s="456"/>
      <c r="E513" s="456"/>
      <c r="F513" s="456"/>
      <c r="G513" s="456"/>
      <c r="H513" s="456"/>
      <c r="I513" s="456"/>
      <c r="J513" s="456"/>
      <c r="K513" s="456"/>
      <c r="L513" s="456"/>
      <c r="M513" s="456"/>
      <c r="N513" s="456"/>
      <c r="O513" s="456"/>
      <c r="P513" s="456"/>
      <c r="Q513" s="456"/>
      <c r="R513" s="456"/>
      <c r="S513" s="456"/>
      <c r="T513" s="456"/>
      <c r="U513" s="456"/>
      <c r="V513" s="456"/>
      <c r="W513" s="456"/>
      <c r="X513" s="456"/>
      <c r="Y513" s="456"/>
      <c r="Z513" s="456"/>
    </row>
    <row r="514" ht="12.75" customHeight="1">
      <c r="A514" s="456"/>
      <c r="B514" s="456"/>
      <c r="C514" s="456"/>
      <c r="D514" s="456"/>
      <c r="E514" s="456"/>
      <c r="F514" s="456"/>
      <c r="G514" s="456"/>
      <c r="H514" s="456"/>
      <c r="I514" s="456"/>
      <c r="J514" s="456"/>
      <c r="K514" s="456"/>
      <c r="L514" s="456"/>
      <c r="M514" s="456"/>
      <c r="N514" s="456"/>
      <c r="O514" s="456"/>
      <c r="P514" s="456"/>
      <c r="Q514" s="456"/>
      <c r="R514" s="456"/>
      <c r="S514" s="456"/>
      <c r="T514" s="456"/>
      <c r="U514" s="456"/>
      <c r="V514" s="456"/>
      <c r="W514" s="456"/>
      <c r="X514" s="456"/>
      <c r="Y514" s="456"/>
      <c r="Z514" s="456"/>
    </row>
    <row r="515" ht="12.75" customHeight="1">
      <c r="A515" s="456"/>
      <c r="B515" s="456"/>
      <c r="C515" s="456"/>
      <c r="D515" s="456"/>
      <c r="E515" s="456"/>
      <c r="F515" s="456"/>
      <c r="G515" s="456"/>
      <c r="H515" s="456"/>
      <c r="I515" s="456"/>
      <c r="J515" s="456"/>
      <c r="K515" s="456"/>
      <c r="L515" s="456"/>
      <c r="M515" s="456"/>
      <c r="N515" s="456"/>
      <c r="O515" s="456"/>
      <c r="P515" s="456"/>
      <c r="Q515" s="456"/>
      <c r="R515" s="456"/>
      <c r="S515" s="456"/>
      <c r="T515" s="456"/>
      <c r="U515" s="456"/>
      <c r="V515" s="456"/>
      <c r="W515" s="456"/>
      <c r="X515" s="456"/>
      <c r="Y515" s="456"/>
      <c r="Z515" s="456"/>
    </row>
    <row r="516" ht="12.75" customHeight="1">
      <c r="A516" s="456"/>
      <c r="B516" s="456"/>
      <c r="C516" s="456"/>
      <c r="D516" s="456"/>
      <c r="E516" s="456"/>
      <c r="F516" s="456"/>
      <c r="G516" s="456"/>
      <c r="H516" s="456"/>
      <c r="I516" s="456"/>
      <c r="J516" s="456"/>
      <c r="K516" s="456"/>
      <c r="L516" s="456"/>
      <c r="M516" s="456"/>
      <c r="N516" s="456"/>
      <c r="O516" s="456"/>
      <c r="P516" s="456"/>
      <c r="Q516" s="456"/>
      <c r="R516" s="456"/>
      <c r="S516" s="456"/>
      <c r="T516" s="456"/>
      <c r="U516" s="456"/>
      <c r="V516" s="456"/>
      <c r="W516" s="456"/>
      <c r="X516" s="456"/>
      <c r="Y516" s="456"/>
      <c r="Z516" s="456"/>
    </row>
    <row r="517" ht="12.75" customHeight="1">
      <c r="A517" s="456"/>
      <c r="B517" s="456"/>
      <c r="C517" s="456"/>
      <c r="D517" s="456"/>
      <c r="E517" s="456"/>
      <c r="F517" s="456"/>
      <c r="G517" s="456"/>
      <c r="H517" s="456"/>
      <c r="I517" s="456"/>
      <c r="J517" s="456"/>
      <c r="K517" s="456"/>
      <c r="L517" s="456"/>
      <c r="M517" s="456"/>
      <c r="N517" s="456"/>
      <c r="O517" s="456"/>
      <c r="P517" s="456"/>
      <c r="Q517" s="456"/>
      <c r="R517" s="456"/>
      <c r="S517" s="456"/>
      <c r="T517" s="456"/>
      <c r="U517" s="456"/>
      <c r="V517" s="456"/>
      <c r="W517" s="456"/>
      <c r="X517" s="456"/>
      <c r="Y517" s="456"/>
      <c r="Z517" s="456"/>
    </row>
    <row r="518" ht="12.75" customHeight="1">
      <c r="A518" s="456"/>
      <c r="B518" s="456"/>
      <c r="C518" s="456"/>
      <c r="D518" s="456"/>
      <c r="E518" s="456"/>
      <c r="F518" s="456"/>
      <c r="G518" s="456"/>
      <c r="H518" s="456"/>
      <c r="I518" s="456"/>
      <c r="J518" s="456"/>
      <c r="K518" s="456"/>
      <c r="L518" s="456"/>
      <c r="M518" s="456"/>
      <c r="N518" s="456"/>
      <c r="O518" s="456"/>
      <c r="P518" s="456"/>
      <c r="Q518" s="456"/>
      <c r="R518" s="456"/>
      <c r="S518" s="456"/>
      <c r="T518" s="456"/>
      <c r="U518" s="456"/>
      <c r="V518" s="456"/>
      <c r="W518" s="456"/>
      <c r="X518" s="456"/>
      <c r="Y518" s="456"/>
      <c r="Z518" s="456"/>
    </row>
    <row r="519" ht="12.75" customHeight="1">
      <c r="A519" s="456"/>
      <c r="B519" s="456"/>
      <c r="C519" s="456"/>
      <c r="D519" s="456"/>
      <c r="E519" s="456"/>
      <c r="F519" s="456"/>
      <c r="G519" s="456"/>
      <c r="H519" s="456"/>
      <c r="I519" s="456"/>
      <c r="J519" s="456"/>
      <c r="K519" s="456"/>
      <c r="L519" s="456"/>
      <c r="M519" s="456"/>
      <c r="N519" s="456"/>
      <c r="O519" s="456"/>
      <c r="P519" s="456"/>
      <c r="Q519" s="456"/>
      <c r="R519" s="456"/>
      <c r="S519" s="456"/>
      <c r="T519" s="456"/>
      <c r="U519" s="456"/>
      <c r="V519" s="456"/>
      <c r="W519" s="456"/>
      <c r="X519" s="456"/>
      <c r="Y519" s="456"/>
      <c r="Z519" s="456"/>
    </row>
    <row r="520" ht="12.75" customHeight="1">
      <c r="A520" s="456"/>
      <c r="B520" s="456"/>
      <c r="C520" s="456"/>
      <c r="D520" s="456"/>
      <c r="E520" s="456"/>
      <c r="F520" s="456"/>
      <c r="G520" s="456"/>
      <c r="H520" s="456"/>
      <c r="I520" s="456"/>
      <c r="J520" s="456"/>
      <c r="K520" s="456"/>
      <c r="L520" s="456"/>
      <c r="M520" s="456"/>
      <c r="N520" s="456"/>
      <c r="O520" s="456"/>
      <c r="P520" s="456"/>
      <c r="Q520" s="456"/>
      <c r="R520" s="456"/>
      <c r="S520" s="456"/>
      <c r="T520" s="456"/>
      <c r="U520" s="456"/>
      <c r="V520" s="456"/>
      <c r="W520" s="456"/>
      <c r="X520" s="456"/>
      <c r="Y520" s="456"/>
      <c r="Z520" s="456"/>
    </row>
    <row r="521" ht="12.75" customHeight="1">
      <c r="A521" s="456"/>
      <c r="B521" s="456"/>
      <c r="C521" s="456"/>
      <c r="D521" s="456"/>
      <c r="E521" s="456"/>
      <c r="F521" s="456"/>
      <c r="G521" s="456"/>
      <c r="H521" s="456"/>
      <c r="I521" s="456"/>
      <c r="J521" s="456"/>
      <c r="K521" s="456"/>
      <c r="L521" s="456"/>
      <c r="M521" s="456"/>
      <c r="N521" s="456"/>
      <c r="O521" s="456"/>
      <c r="P521" s="456"/>
      <c r="Q521" s="456"/>
      <c r="R521" s="456"/>
      <c r="S521" s="456"/>
      <c r="T521" s="456"/>
      <c r="U521" s="456"/>
      <c r="V521" s="456"/>
      <c r="W521" s="456"/>
      <c r="X521" s="456"/>
      <c r="Y521" s="456"/>
      <c r="Z521" s="456"/>
    </row>
    <row r="522" ht="12.75" customHeight="1">
      <c r="A522" s="456"/>
      <c r="B522" s="456"/>
      <c r="C522" s="456"/>
      <c r="D522" s="456"/>
      <c r="E522" s="456"/>
      <c r="F522" s="456"/>
      <c r="G522" s="456"/>
      <c r="H522" s="456"/>
      <c r="I522" s="456"/>
      <c r="J522" s="456"/>
      <c r="K522" s="456"/>
      <c r="L522" s="456"/>
      <c r="M522" s="456"/>
      <c r="N522" s="456"/>
      <c r="O522" s="456"/>
      <c r="P522" s="456"/>
      <c r="Q522" s="456"/>
      <c r="R522" s="456"/>
      <c r="S522" s="456"/>
      <c r="T522" s="456"/>
      <c r="U522" s="456"/>
      <c r="V522" s="456"/>
      <c r="W522" s="456"/>
      <c r="X522" s="456"/>
      <c r="Y522" s="456"/>
      <c r="Z522" s="456"/>
    </row>
    <row r="523" ht="12.75" customHeight="1">
      <c r="A523" s="456"/>
      <c r="B523" s="456"/>
      <c r="C523" s="456"/>
      <c r="D523" s="456"/>
      <c r="E523" s="456"/>
      <c r="F523" s="456"/>
      <c r="G523" s="456"/>
      <c r="H523" s="456"/>
      <c r="I523" s="456"/>
      <c r="J523" s="456"/>
      <c r="K523" s="456"/>
      <c r="L523" s="456"/>
      <c r="M523" s="456"/>
      <c r="N523" s="456"/>
      <c r="O523" s="456"/>
      <c r="P523" s="456"/>
      <c r="Q523" s="456"/>
      <c r="R523" s="456"/>
      <c r="S523" s="456"/>
      <c r="T523" s="456"/>
      <c r="U523" s="456"/>
      <c r="V523" s="456"/>
      <c r="W523" s="456"/>
      <c r="X523" s="456"/>
      <c r="Y523" s="456"/>
      <c r="Z523" s="456"/>
    </row>
    <row r="524" ht="12.75" customHeight="1">
      <c r="A524" s="456"/>
      <c r="B524" s="456"/>
      <c r="C524" s="456"/>
      <c r="D524" s="456"/>
      <c r="E524" s="456"/>
      <c r="F524" s="456"/>
      <c r="G524" s="456"/>
      <c r="H524" s="456"/>
      <c r="I524" s="456"/>
      <c r="J524" s="456"/>
      <c r="K524" s="456"/>
      <c r="L524" s="456"/>
      <c r="M524" s="456"/>
      <c r="N524" s="456"/>
      <c r="O524" s="456"/>
      <c r="P524" s="456"/>
      <c r="Q524" s="456"/>
      <c r="R524" s="456"/>
      <c r="S524" s="456"/>
      <c r="T524" s="456"/>
      <c r="U524" s="456"/>
      <c r="V524" s="456"/>
      <c r="W524" s="456"/>
      <c r="X524" s="456"/>
      <c r="Y524" s="456"/>
      <c r="Z524" s="456"/>
    </row>
    <row r="525" ht="12.75" customHeight="1">
      <c r="A525" s="456"/>
      <c r="B525" s="456"/>
      <c r="C525" s="456"/>
      <c r="D525" s="456"/>
      <c r="E525" s="456"/>
      <c r="F525" s="456"/>
      <c r="G525" s="456"/>
      <c r="H525" s="456"/>
      <c r="I525" s="456"/>
      <c r="J525" s="456"/>
      <c r="K525" s="456"/>
      <c r="L525" s="456"/>
      <c r="M525" s="456"/>
      <c r="N525" s="456"/>
      <c r="O525" s="456"/>
      <c r="P525" s="456"/>
      <c r="Q525" s="456"/>
      <c r="R525" s="456"/>
      <c r="S525" s="456"/>
      <c r="T525" s="456"/>
      <c r="U525" s="456"/>
      <c r="V525" s="456"/>
      <c r="W525" s="456"/>
      <c r="X525" s="456"/>
      <c r="Y525" s="456"/>
      <c r="Z525" s="456"/>
    </row>
    <row r="526" ht="12.75" customHeight="1">
      <c r="A526" s="456"/>
      <c r="B526" s="456"/>
      <c r="C526" s="456"/>
      <c r="D526" s="456"/>
      <c r="E526" s="456"/>
      <c r="F526" s="456"/>
      <c r="G526" s="456"/>
      <c r="H526" s="456"/>
      <c r="I526" s="456"/>
      <c r="J526" s="456"/>
      <c r="K526" s="456"/>
      <c r="L526" s="456"/>
      <c r="M526" s="456"/>
      <c r="N526" s="456"/>
      <c r="O526" s="456"/>
      <c r="P526" s="456"/>
      <c r="Q526" s="456"/>
      <c r="R526" s="456"/>
      <c r="S526" s="456"/>
      <c r="T526" s="456"/>
      <c r="U526" s="456"/>
      <c r="V526" s="456"/>
      <c r="W526" s="456"/>
      <c r="X526" s="456"/>
      <c r="Y526" s="456"/>
      <c r="Z526" s="456"/>
    </row>
    <row r="527" ht="12.75" customHeight="1">
      <c r="A527" s="456"/>
      <c r="B527" s="456"/>
      <c r="C527" s="456"/>
      <c r="D527" s="456"/>
      <c r="E527" s="456"/>
      <c r="F527" s="456"/>
      <c r="G527" s="456"/>
      <c r="H527" s="456"/>
      <c r="I527" s="456"/>
      <c r="J527" s="456"/>
      <c r="K527" s="456"/>
      <c r="L527" s="456"/>
      <c r="M527" s="456"/>
      <c r="N527" s="456"/>
      <c r="O527" s="456"/>
      <c r="P527" s="456"/>
      <c r="Q527" s="456"/>
      <c r="R527" s="456"/>
      <c r="S527" s="456"/>
      <c r="T527" s="456"/>
      <c r="U527" s="456"/>
      <c r="V527" s="456"/>
      <c r="W527" s="456"/>
      <c r="X527" s="456"/>
      <c r="Y527" s="456"/>
      <c r="Z527" s="456"/>
    </row>
    <row r="528" ht="12.75" customHeight="1">
      <c r="A528" s="456"/>
      <c r="B528" s="456"/>
      <c r="C528" s="456"/>
      <c r="D528" s="456"/>
      <c r="E528" s="456"/>
      <c r="F528" s="456"/>
      <c r="G528" s="456"/>
      <c r="H528" s="456"/>
      <c r="I528" s="456"/>
      <c r="J528" s="456"/>
      <c r="K528" s="456"/>
      <c r="L528" s="456"/>
      <c r="M528" s="456"/>
      <c r="N528" s="456"/>
      <c r="O528" s="456"/>
      <c r="P528" s="456"/>
      <c r="Q528" s="456"/>
      <c r="R528" s="456"/>
      <c r="S528" s="456"/>
      <c r="T528" s="456"/>
      <c r="U528" s="456"/>
      <c r="V528" s="456"/>
      <c r="W528" s="456"/>
      <c r="X528" s="456"/>
      <c r="Y528" s="456"/>
      <c r="Z528" s="456"/>
    </row>
    <row r="529" ht="12.75" customHeight="1">
      <c r="A529" s="456"/>
      <c r="B529" s="456"/>
      <c r="C529" s="456"/>
      <c r="D529" s="456"/>
      <c r="E529" s="456"/>
      <c r="F529" s="456"/>
      <c r="G529" s="456"/>
      <c r="H529" s="456"/>
      <c r="I529" s="456"/>
      <c r="J529" s="456"/>
      <c r="K529" s="456"/>
      <c r="L529" s="456"/>
      <c r="M529" s="456"/>
      <c r="N529" s="456"/>
      <c r="O529" s="456"/>
      <c r="P529" s="456"/>
      <c r="Q529" s="456"/>
      <c r="R529" s="456"/>
      <c r="S529" s="456"/>
      <c r="T529" s="456"/>
      <c r="U529" s="456"/>
      <c r="V529" s="456"/>
      <c r="W529" s="456"/>
      <c r="X529" s="456"/>
      <c r="Y529" s="456"/>
      <c r="Z529" s="456"/>
    </row>
    <row r="530" ht="12.75" customHeight="1">
      <c r="A530" s="456"/>
      <c r="B530" s="456"/>
      <c r="C530" s="456"/>
      <c r="D530" s="456"/>
      <c r="E530" s="456"/>
      <c r="F530" s="456"/>
      <c r="G530" s="456"/>
      <c r="H530" s="456"/>
      <c r="I530" s="456"/>
      <c r="J530" s="456"/>
      <c r="K530" s="456"/>
      <c r="L530" s="456"/>
      <c r="M530" s="456"/>
      <c r="N530" s="456"/>
      <c r="O530" s="456"/>
      <c r="P530" s="456"/>
      <c r="Q530" s="456"/>
      <c r="R530" s="456"/>
      <c r="S530" s="456"/>
      <c r="T530" s="456"/>
      <c r="U530" s="456"/>
      <c r="V530" s="456"/>
      <c r="W530" s="456"/>
      <c r="X530" s="456"/>
      <c r="Y530" s="456"/>
      <c r="Z530" s="456"/>
    </row>
    <row r="531" ht="12.75" customHeight="1">
      <c r="A531" s="456"/>
      <c r="B531" s="456"/>
      <c r="C531" s="456"/>
      <c r="D531" s="456"/>
      <c r="E531" s="456"/>
      <c r="F531" s="456"/>
      <c r="G531" s="456"/>
      <c r="H531" s="456"/>
      <c r="I531" s="456"/>
      <c r="J531" s="456"/>
      <c r="K531" s="456"/>
      <c r="L531" s="456"/>
      <c r="M531" s="456"/>
      <c r="N531" s="456"/>
      <c r="O531" s="456"/>
      <c r="P531" s="456"/>
      <c r="Q531" s="456"/>
      <c r="R531" s="456"/>
      <c r="S531" s="456"/>
      <c r="T531" s="456"/>
      <c r="U531" s="456"/>
      <c r="V531" s="456"/>
      <c r="W531" s="456"/>
      <c r="X531" s="456"/>
      <c r="Y531" s="456"/>
      <c r="Z531" s="456"/>
    </row>
    <row r="532" ht="12.75" customHeight="1">
      <c r="A532" s="456"/>
      <c r="B532" s="456"/>
      <c r="C532" s="456"/>
      <c r="D532" s="456"/>
      <c r="E532" s="456"/>
      <c r="F532" s="456"/>
      <c r="G532" s="456"/>
      <c r="H532" s="456"/>
      <c r="I532" s="456"/>
      <c r="J532" s="456"/>
      <c r="K532" s="456"/>
      <c r="L532" s="456"/>
      <c r="M532" s="456"/>
      <c r="N532" s="456"/>
      <c r="O532" s="456"/>
      <c r="P532" s="456"/>
      <c r="Q532" s="456"/>
      <c r="R532" s="456"/>
      <c r="S532" s="456"/>
      <c r="T532" s="456"/>
      <c r="U532" s="456"/>
      <c r="V532" s="456"/>
      <c r="W532" s="456"/>
      <c r="X532" s="456"/>
      <c r="Y532" s="456"/>
      <c r="Z532" s="456"/>
    </row>
    <row r="533" ht="12.75" customHeight="1">
      <c r="A533" s="456"/>
      <c r="B533" s="456"/>
      <c r="C533" s="456"/>
      <c r="D533" s="456"/>
      <c r="E533" s="456"/>
      <c r="F533" s="456"/>
      <c r="G533" s="456"/>
      <c r="H533" s="456"/>
      <c r="I533" s="456"/>
      <c r="J533" s="456"/>
      <c r="K533" s="456"/>
      <c r="L533" s="456"/>
      <c r="M533" s="456"/>
      <c r="N533" s="456"/>
      <c r="O533" s="456"/>
      <c r="P533" s="456"/>
      <c r="Q533" s="456"/>
      <c r="R533" s="456"/>
      <c r="S533" s="456"/>
      <c r="T533" s="456"/>
      <c r="U533" s="456"/>
      <c r="V533" s="456"/>
      <c r="W533" s="456"/>
      <c r="X533" s="456"/>
      <c r="Y533" s="456"/>
      <c r="Z533" s="456"/>
    </row>
    <row r="534" ht="12.75" customHeight="1">
      <c r="A534" s="456"/>
      <c r="B534" s="456"/>
      <c r="C534" s="456"/>
      <c r="D534" s="456"/>
      <c r="E534" s="456"/>
      <c r="F534" s="456"/>
      <c r="G534" s="456"/>
      <c r="H534" s="456"/>
      <c r="I534" s="456"/>
      <c r="J534" s="456"/>
      <c r="K534" s="456"/>
      <c r="L534" s="456"/>
      <c r="M534" s="456"/>
      <c r="N534" s="456"/>
      <c r="O534" s="456"/>
      <c r="P534" s="456"/>
      <c r="Q534" s="456"/>
      <c r="R534" s="456"/>
      <c r="S534" s="456"/>
      <c r="T534" s="456"/>
      <c r="U534" s="456"/>
      <c r="V534" s="456"/>
      <c r="W534" s="456"/>
      <c r="X534" s="456"/>
      <c r="Y534" s="456"/>
      <c r="Z534" s="456"/>
    </row>
    <row r="535" ht="12.75" customHeight="1">
      <c r="A535" s="456"/>
      <c r="B535" s="456"/>
      <c r="C535" s="456"/>
      <c r="D535" s="456"/>
      <c r="E535" s="456"/>
      <c r="F535" s="456"/>
      <c r="G535" s="456"/>
      <c r="H535" s="456"/>
      <c r="I535" s="456"/>
      <c r="J535" s="456"/>
      <c r="K535" s="456"/>
      <c r="L535" s="456"/>
      <c r="M535" s="456"/>
      <c r="N535" s="456"/>
      <c r="O535" s="456"/>
      <c r="P535" s="456"/>
      <c r="Q535" s="456"/>
      <c r="R535" s="456"/>
      <c r="S535" s="456"/>
      <c r="T535" s="456"/>
      <c r="U535" s="456"/>
      <c r="V535" s="456"/>
      <c r="W535" s="456"/>
      <c r="X535" s="456"/>
      <c r="Y535" s="456"/>
      <c r="Z535" s="456"/>
    </row>
    <row r="536" ht="12.75" customHeight="1">
      <c r="A536" s="456"/>
      <c r="B536" s="456"/>
      <c r="C536" s="456"/>
      <c r="D536" s="456"/>
      <c r="E536" s="456"/>
      <c r="F536" s="456"/>
      <c r="G536" s="456"/>
      <c r="H536" s="456"/>
      <c r="I536" s="456"/>
      <c r="J536" s="456"/>
      <c r="K536" s="456"/>
      <c r="L536" s="456"/>
      <c r="M536" s="456"/>
      <c r="N536" s="456"/>
      <c r="O536" s="456"/>
      <c r="P536" s="456"/>
      <c r="Q536" s="456"/>
      <c r="R536" s="456"/>
      <c r="S536" s="456"/>
      <c r="T536" s="456"/>
      <c r="U536" s="456"/>
      <c r="V536" s="456"/>
      <c r="W536" s="456"/>
      <c r="X536" s="456"/>
      <c r="Y536" s="456"/>
      <c r="Z536" s="456"/>
    </row>
    <row r="537" ht="12.75" customHeight="1">
      <c r="A537" s="456"/>
      <c r="B537" s="456"/>
      <c r="C537" s="456"/>
      <c r="D537" s="456"/>
      <c r="E537" s="456"/>
      <c r="F537" s="456"/>
      <c r="G537" s="456"/>
      <c r="H537" s="456"/>
      <c r="I537" s="456"/>
      <c r="J537" s="456"/>
      <c r="K537" s="456"/>
      <c r="L537" s="456"/>
      <c r="M537" s="456"/>
      <c r="N537" s="456"/>
      <c r="O537" s="456"/>
      <c r="P537" s="456"/>
      <c r="Q537" s="456"/>
      <c r="R537" s="456"/>
      <c r="S537" s="456"/>
      <c r="T537" s="456"/>
      <c r="U537" s="456"/>
      <c r="V537" s="456"/>
      <c r="W537" s="456"/>
      <c r="X537" s="456"/>
      <c r="Y537" s="456"/>
      <c r="Z537" s="456"/>
    </row>
    <row r="538" ht="12.75" customHeight="1">
      <c r="A538" s="456"/>
      <c r="B538" s="456"/>
      <c r="C538" s="456"/>
      <c r="D538" s="456"/>
      <c r="E538" s="456"/>
      <c r="F538" s="456"/>
      <c r="G538" s="456"/>
      <c r="H538" s="456"/>
      <c r="I538" s="456"/>
      <c r="J538" s="456"/>
      <c r="K538" s="456"/>
      <c r="L538" s="456"/>
      <c r="M538" s="456"/>
      <c r="N538" s="456"/>
      <c r="O538" s="456"/>
      <c r="P538" s="456"/>
      <c r="Q538" s="456"/>
      <c r="R538" s="456"/>
      <c r="S538" s="456"/>
      <c r="T538" s="456"/>
      <c r="U538" s="456"/>
      <c r="V538" s="456"/>
      <c r="W538" s="456"/>
      <c r="X538" s="456"/>
      <c r="Y538" s="456"/>
      <c r="Z538" s="456"/>
    </row>
    <row r="539" ht="12.75" customHeight="1">
      <c r="A539" s="456"/>
      <c r="B539" s="456"/>
      <c r="C539" s="456"/>
      <c r="D539" s="456"/>
      <c r="E539" s="456"/>
      <c r="F539" s="456"/>
      <c r="G539" s="456"/>
      <c r="H539" s="456"/>
      <c r="I539" s="456"/>
      <c r="J539" s="456"/>
      <c r="K539" s="456"/>
      <c r="L539" s="456"/>
      <c r="M539" s="456"/>
      <c r="N539" s="456"/>
      <c r="O539" s="456"/>
      <c r="P539" s="456"/>
      <c r="Q539" s="456"/>
      <c r="R539" s="456"/>
      <c r="S539" s="456"/>
      <c r="T539" s="456"/>
      <c r="U539" s="456"/>
      <c r="V539" s="456"/>
      <c r="W539" s="456"/>
      <c r="X539" s="456"/>
      <c r="Y539" s="456"/>
      <c r="Z539" s="456"/>
    </row>
    <row r="540" ht="12.75" customHeight="1">
      <c r="A540" s="456"/>
      <c r="B540" s="456"/>
      <c r="C540" s="456"/>
      <c r="D540" s="456"/>
      <c r="E540" s="456"/>
      <c r="F540" s="456"/>
      <c r="G540" s="456"/>
      <c r="H540" s="456"/>
      <c r="I540" s="456"/>
      <c r="J540" s="456"/>
      <c r="K540" s="456"/>
      <c r="L540" s="456"/>
      <c r="M540" s="456"/>
      <c r="N540" s="456"/>
      <c r="O540" s="456"/>
      <c r="P540" s="456"/>
      <c r="Q540" s="456"/>
      <c r="R540" s="456"/>
      <c r="S540" s="456"/>
      <c r="T540" s="456"/>
      <c r="U540" s="456"/>
      <c r="V540" s="456"/>
      <c r="W540" s="456"/>
      <c r="X540" s="456"/>
      <c r="Y540" s="456"/>
      <c r="Z540" s="456"/>
    </row>
    <row r="541" ht="12.75" customHeight="1">
      <c r="A541" s="456"/>
      <c r="B541" s="456"/>
      <c r="C541" s="456"/>
      <c r="D541" s="456"/>
      <c r="E541" s="456"/>
      <c r="F541" s="456"/>
      <c r="G541" s="456"/>
      <c r="H541" s="456"/>
      <c r="I541" s="456"/>
      <c r="J541" s="456"/>
      <c r="K541" s="456"/>
      <c r="L541" s="456"/>
      <c r="M541" s="456"/>
      <c r="N541" s="456"/>
      <c r="O541" s="456"/>
      <c r="P541" s="456"/>
      <c r="Q541" s="456"/>
      <c r="R541" s="456"/>
      <c r="S541" s="456"/>
      <c r="T541" s="456"/>
      <c r="U541" s="456"/>
      <c r="V541" s="456"/>
      <c r="W541" s="456"/>
      <c r="X541" s="456"/>
      <c r="Y541" s="456"/>
      <c r="Z541" s="456"/>
    </row>
    <row r="542" ht="12.75" customHeight="1">
      <c r="A542" s="456"/>
      <c r="B542" s="456"/>
      <c r="C542" s="456"/>
      <c r="D542" s="456"/>
      <c r="E542" s="456"/>
      <c r="F542" s="456"/>
      <c r="G542" s="456"/>
      <c r="H542" s="456"/>
      <c r="I542" s="456"/>
      <c r="J542" s="456"/>
      <c r="K542" s="456"/>
      <c r="L542" s="456"/>
      <c r="M542" s="456"/>
      <c r="N542" s="456"/>
      <c r="O542" s="456"/>
      <c r="P542" s="456"/>
      <c r="Q542" s="456"/>
      <c r="R542" s="456"/>
      <c r="S542" s="456"/>
      <c r="T542" s="456"/>
      <c r="U542" s="456"/>
      <c r="V542" s="456"/>
      <c r="W542" s="456"/>
      <c r="X542" s="456"/>
      <c r="Y542" s="456"/>
      <c r="Z542" s="456"/>
    </row>
    <row r="543" ht="12.75" customHeight="1">
      <c r="A543" s="456"/>
      <c r="B543" s="456"/>
      <c r="C543" s="456"/>
      <c r="D543" s="456"/>
      <c r="E543" s="456"/>
      <c r="F543" s="456"/>
      <c r="G543" s="456"/>
      <c r="H543" s="456"/>
      <c r="I543" s="456"/>
      <c r="J543" s="456"/>
      <c r="K543" s="456"/>
      <c r="L543" s="456"/>
      <c r="M543" s="456"/>
      <c r="N543" s="456"/>
      <c r="O543" s="456"/>
      <c r="P543" s="456"/>
      <c r="Q543" s="456"/>
      <c r="R543" s="456"/>
      <c r="S543" s="456"/>
      <c r="T543" s="456"/>
      <c r="U543" s="456"/>
      <c r="V543" s="456"/>
      <c r="W543" s="456"/>
      <c r="X543" s="456"/>
      <c r="Y543" s="456"/>
      <c r="Z543" s="456"/>
    </row>
    <row r="544" ht="12.75" customHeight="1">
      <c r="A544" s="456"/>
      <c r="B544" s="456"/>
      <c r="C544" s="456"/>
      <c r="D544" s="456"/>
      <c r="E544" s="456"/>
      <c r="F544" s="456"/>
      <c r="G544" s="456"/>
      <c r="H544" s="456"/>
      <c r="I544" s="456"/>
      <c r="J544" s="456"/>
      <c r="K544" s="456"/>
      <c r="L544" s="456"/>
      <c r="M544" s="456"/>
      <c r="N544" s="456"/>
      <c r="O544" s="456"/>
      <c r="P544" s="456"/>
      <c r="Q544" s="456"/>
      <c r="R544" s="456"/>
      <c r="S544" s="456"/>
      <c r="T544" s="456"/>
      <c r="U544" s="456"/>
      <c r="V544" s="456"/>
      <c r="W544" s="456"/>
      <c r="X544" s="456"/>
      <c r="Y544" s="456"/>
      <c r="Z544" s="456"/>
    </row>
    <row r="545" ht="12.75" customHeight="1">
      <c r="A545" s="456"/>
      <c r="B545" s="456"/>
      <c r="C545" s="456"/>
      <c r="D545" s="456"/>
      <c r="E545" s="456"/>
      <c r="F545" s="456"/>
      <c r="G545" s="456"/>
      <c r="H545" s="456"/>
      <c r="I545" s="456"/>
      <c r="J545" s="456"/>
      <c r="K545" s="456"/>
      <c r="L545" s="456"/>
      <c r="M545" s="456"/>
      <c r="N545" s="456"/>
      <c r="O545" s="456"/>
      <c r="P545" s="456"/>
      <c r="Q545" s="456"/>
      <c r="R545" s="456"/>
      <c r="S545" s="456"/>
      <c r="T545" s="456"/>
      <c r="U545" s="456"/>
      <c r="V545" s="456"/>
      <c r="W545" s="456"/>
      <c r="X545" s="456"/>
      <c r="Y545" s="456"/>
      <c r="Z545" s="456"/>
    </row>
    <row r="546" ht="12.75" customHeight="1">
      <c r="A546" s="456"/>
      <c r="B546" s="456"/>
      <c r="C546" s="456"/>
      <c r="D546" s="456"/>
      <c r="E546" s="456"/>
      <c r="F546" s="456"/>
      <c r="G546" s="456"/>
      <c r="H546" s="456"/>
      <c r="I546" s="456"/>
      <c r="J546" s="456"/>
      <c r="K546" s="456"/>
      <c r="L546" s="456"/>
      <c r="M546" s="456"/>
      <c r="N546" s="456"/>
      <c r="O546" s="456"/>
      <c r="P546" s="456"/>
      <c r="Q546" s="456"/>
      <c r="R546" s="456"/>
      <c r="S546" s="456"/>
      <c r="T546" s="456"/>
      <c r="U546" s="456"/>
      <c r="V546" s="456"/>
      <c r="W546" s="456"/>
      <c r="X546" s="456"/>
      <c r="Y546" s="456"/>
      <c r="Z546" s="456"/>
    </row>
    <row r="547" ht="12.75" customHeight="1">
      <c r="A547" s="456"/>
      <c r="B547" s="456"/>
      <c r="C547" s="456"/>
      <c r="D547" s="456"/>
      <c r="E547" s="456"/>
      <c r="F547" s="456"/>
      <c r="G547" s="456"/>
      <c r="H547" s="456"/>
      <c r="I547" s="456"/>
      <c r="J547" s="456"/>
      <c r="K547" s="456"/>
      <c r="L547" s="456"/>
      <c r="M547" s="456"/>
      <c r="N547" s="456"/>
      <c r="O547" s="456"/>
      <c r="P547" s="456"/>
      <c r="Q547" s="456"/>
      <c r="R547" s="456"/>
      <c r="S547" s="456"/>
      <c r="T547" s="456"/>
      <c r="U547" s="456"/>
      <c r="V547" s="456"/>
      <c r="W547" s="456"/>
      <c r="X547" s="456"/>
      <c r="Y547" s="456"/>
      <c r="Z547" s="456"/>
    </row>
    <row r="548" ht="12.75" customHeight="1">
      <c r="A548" s="456"/>
      <c r="B548" s="456"/>
      <c r="C548" s="456"/>
      <c r="D548" s="456"/>
      <c r="E548" s="456"/>
      <c r="F548" s="456"/>
      <c r="G548" s="456"/>
      <c r="H548" s="456"/>
      <c r="I548" s="456"/>
      <c r="J548" s="456"/>
      <c r="K548" s="456"/>
      <c r="L548" s="456"/>
      <c r="M548" s="456"/>
      <c r="N548" s="456"/>
      <c r="O548" s="456"/>
      <c r="P548" s="456"/>
      <c r="Q548" s="456"/>
      <c r="R548" s="456"/>
      <c r="S548" s="456"/>
      <c r="T548" s="456"/>
      <c r="U548" s="456"/>
      <c r="V548" s="456"/>
      <c r="W548" s="456"/>
      <c r="X548" s="456"/>
      <c r="Y548" s="456"/>
      <c r="Z548" s="456"/>
    </row>
    <row r="549" ht="12.75" customHeight="1">
      <c r="A549" s="456"/>
      <c r="B549" s="456"/>
      <c r="C549" s="456"/>
      <c r="D549" s="456"/>
      <c r="E549" s="456"/>
      <c r="F549" s="456"/>
      <c r="G549" s="456"/>
      <c r="H549" s="456"/>
      <c r="I549" s="456"/>
      <c r="J549" s="456"/>
      <c r="K549" s="456"/>
      <c r="L549" s="456"/>
      <c r="M549" s="456"/>
      <c r="N549" s="456"/>
      <c r="O549" s="456"/>
      <c r="P549" s="456"/>
      <c r="Q549" s="456"/>
      <c r="R549" s="456"/>
      <c r="S549" s="456"/>
      <c r="T549" s="456"/>
      <c r="U549" s="456"/>
      <c r="V549" s="456"/>
      <c r="W549" s="456"/>
      <c r="X549" s="456"/>
      <c r="Y549" s="456"/>
      <c r="Z549" s="456"/>
    </row>
    <row r="550" ht="12.75" customHeight="1">
      <c r="A550" s="456"/>
      <c r="B550" s="456"/>
      <c r="C550" s="456"/>
      <c r="D550" s="456"/>
      <c r="E550" s="456"/>
      <c r="F550" s="456"/>
      <c r="G550" s="456"/>
      <c r="H550" s="456"/>
      <c r="I550" s="456"/>
      <c r="J550" s="456"/>
      <c r="K550" s="456"/>
      <c r="L550" s="456"/>
      <c r="M550" s="456"/>
      <c r="N550" s="456"/>
      <c r="O550" s="456"/>
      <c r="P550" s="456"/>
      <c r="Q550" s="456"/>
      <c r="R550" s="456"/>
      <c r="S550" s="456"/>
      <c r="T550" s="456"/>
      <c r="U550" s="456"/>
      <c r="V550" s="456"/>
      <c r="W550" s="456"/>
      <c r="X550" s="456"/>
      <c r="Y550" s="456"/>
      <c r="Z550" s="456"/>
    </row>
    <row r="551" ht="12.75" customHeight="1">
      <c r="A551" s="456"/>
      <c r="B551" s="456"/>
      <c r="C551" s="456"/>
      <c r="D551" s="456"/>
      <c r="E551" s="456"/>
      <c r="F551" s="456"/>
      <c r="G551" s="456"/>
      <c r="H551" s="456"/>
      <c r="I551" s="456"/>
      <c r="J551" s="456"/>
      <c r="K551" s="456"/>
      <c r="L551" s="456"/>
      <c r="M551" s="456"/>
      <c r="N551" s="456"/>
      <c r="O551" s="456"/>
      <c r="P551" s="456"/>
      <c r="Q551" s="456"/>
      <c r="R551" s="456"/>
      <c r="S551" s="456"/>
      <c r="T551" s="456"/>
      <c r="U551" s="456"/>
      <c r="V551" s="456"/>
      <c r="W551" s="456"/>
      <c r="X551" s="456"/>
      <c r="Y551" s="456"/>
      <c r="Z551" s="456"/>
    </row>
    <row r="552" ht="12.75" customHeight="1">
      <c r="A552" s="456"/>
      <c r="B552" s="456"/>
      <c r="C552" s="456"/>
      <c r="D552" s="456"/>
      <c r="E552" s="456"/>
      <c r="F552" s="456"/>
      <c r="G552" s="456"/>
      <c r="H552" s="456"/>
      <c r="I552" s="456"/>
      <c r="J552" s="456"/>
      <c r="K552" s="456"/>
      <c r="L552" s="456"/>
      <c r="M552" s="456"/>
      <c r="N552" s="456"/>
      <c r="O552" s="456"/>
      <c r="P552" s="456"/>
      <c r="Q552" s="456"/>
      <c r="R552" s="456"/>
      <c r="S552" s="456"/>
      <c r="T552" s="456"/>
      <c r="U552" s="456"/>
      <c r="V552" s="456"/>
      <c r="W552" s="456"/>
      <c r="X552" s="456"/>
      <c r="Y552" s="456"/>
      <c r="Z552" s="456"/>
    </row>
    <row r="553" ht="12.75" customHeight="1">
      <c r="A553" s="456"/>
      <c r="B553" s="456"/>
      <c r="C553" s="456"/>
      <c r="D553" s="456"/>
      <c r="E553" s="456"/>
      <c r="F553" s="456"/>
      <c r="G553" s="456"/>
      <c r="H553" s="456"/>
      <c r="I553" s="456"/>
      <c r="J553" s="456"/>
      <c r="K553" s="456"/>
      <c r="L553" s="456"/>
      <c r="M553" s="456"/>
      <c r="N553" s="456"/>
      <c r="O553" s="456"/>
      <c r="P553" s="456"/>
      <c r="Q553" s="456"/>
      <c r="R553" s="456"/>
      <c r="S553" s="456"/>
      <c r="T553" s="456"/>
      <c r="U553" s="456"/>
      <c r="V553" s="456"/>
      <c r="W553" s="456"/>
      <c r="X553" s="456"/>
      <c r="Y553" s="456"/>
      <c r="Z553" s="456"/>
    </row>
    <row r="554" ht="12.75" customHeight="1">
      <c r="A554" s="456"/>
      <c r="B554" s="456"/>
      <c r="C554" s="456"/>
      <c r="D554" s="456"/>
      <c r="E554" s="456"/>
      <c r="F554" s="456"/>
      <c r="G554" s="456"/>
      <c r="H554" s="456"/>
      <c r="I554" s="456"/>
      <c r="J554" s="456"/>
      <c r="K554" s="456"/>
      <c r="L554" s="456"/>
      <c r="M554" s="456"/>
      <c r="N554" s="456"/>
      <c r="O554" s="456"/>
      <c r="P554" s="456"/>
      <c r="Q554" s="456"/>
      <c r="R554" s="456"/>
      <c r="S554" s="456"/>
      <c r="T554" s="456"/>
      <c r="U554" s="456"/>
      <c r="V554" s="456"/>
      <c r="W554" s="456"/>
      <c r="X554" s="456"/>
      <c r="Y554" s="456"/>
      <c r="Z554" s="456"/>
    </row>
    <row r="555" ht="12.75" customHeight="1">
      <c r="A555" s="456"/>
      <c r="B555" s="456"/>
      <c r="C555" s="456"/>
      <c r="D555" s="456"/>
      <c r="E555" s="456"/>
      <c r="F555" s="456"/>
      <c r="G555" s="456"/>
      <c r="H555" s="456"/>
      <c r="I555" s="456"/>
      <c r="J555" s="456"/>
      <c r="K555" s="456"/>
      <c r="L555" s="456"/>
      <c r="M555" s="456"/>
      <c r="N555" s="456"/>
      <c r="O555" s="456"/>
      <c r="P555" s="456"/>
      <c r="Q555" s="456"/>
      <c r="R555" s="456"/>
      <c r="S555" s="456"/>
      <c r="T555" s="456"/>
      <c r="U555" s="456"/>
      <c r="V555" s="456"/>
      <c r="W555" s="456"/>
      <c r="X555" s="456"/>
      <c r="Y555" s="456"/>
      <c r="Z555" s="456"/>
    </row>
    <row r="556" ht="12.75" customHeight="1">
      <c r="A556" s="456"/>
      <c r="B556" s="456"/>
      <c r="C556" s="456"/>
      <c r="D556" s="456"/>
      <c r="E556" s="456"/>
      <c r="F556" s="456"/>
      <c r="G556" s="456"/>
      <c r="H556" s="456"/>
      <c r="I556" s="456"/>
      <c r="J556" s="456"/>
      <c r="K556" s="456"/>
      <c r="L556" s="456"/>
      <c r="M556" s="456"/>
      <c r="N556" s="456"/>
      <c r="O556" s="456"/>
      <c r="P556" s="456"/>
      <c r="Q556" s="456"/>
      <c r="R556" s="456"/>
      <c r="S556" s="456"/>
      <c r="T556" s="456"/>
      <c r="U556" s="456"/>
      <c r="V556" s="456"/>
      <c r="W556" s="456"/>
      <c r="X556" s="456"/>
      <c r="Y556" s="456"/>
      <c r="Z556" s="456"/>
    </row>
    <row r="557" ht="12.75" customHeight="1">
      <c r="A557" s="456"/>
      <c r="B557" s="456"/>
      <c r="C557" s="456"/>
      <c r="D557" s="456"/>
      <c r="E557" s="456"/>
      <c r="F557" s="456"/>
      <c r="G557" s="456"/>
      <c r="H557" s="456"/>
      <c r="I557" s="456"/>
      <c r="J557" s="456"/>
      <c r="K557" s="456"/>
      <c r="L557" s="456"/>
      <c r="M557" s="456"/>
      <c r="N557" s="456"/>
      <c r="O557" s="456"/>
      <c r="P557" s="456"/>
      <c r="Q557" s="456"/>
      <c r="R557" s="456"/>
      <c r="S557" s="456"/>
      <c r="T557" s="456"/>
      <c r="U557" s="456"/>
      <c r="V557" s="456"/>
      <c r="W557" s="456"/>
      <c r="X557" s="456"/>
      <c r="Y557" s="456"/>
      <c r="Z557" s="456"/>
    </row>
    <row r="558" ht="12.75" customHeight="1">
      <c r="A558" s="456"/>
      <c r="B558" s="456"/>
      <c r="C558" s="456"/>
      <c r="D558" s="456"/>
      <c r="E558" s="456"/>
      <c r="F558" s="456"/>
      <c r="G558" s="456"/>
      <c r="H558" s="456"/>
      <c r="I558" s="456"/>
      <c r="J558" s="456"/>
      <c r="K558" s="456"/>
      <c r="L558" s="456"/>
      <c r="M558" s="456"/>
      <c r="N558" s="456"/>
      <c r="O558" s="456"/>
      <c r="P558" s="456"/>
      <c r="Q558" s="456"/>
      <c r="R558" s="456"/>
      <c r="S558" s="456"/>
      <c r="T558" s="456"/>
      <c r="U558" s="456"/>
      <c r="V558" s="456"/>
      <c r="W558" s="456"/>
      <c r="X558" s="456"/>
      <c r="Y558" s="456"/>
      <c r="Z558" s="456"/>
    </row>
    <row r="559" ht="12.75" customHeight="1">
      <c r="A559" s="456"/>
      <c r="B559" s="456"/>
      <c r="C559" s="456"/>
      <c r="D559" s="456"/>
      <c r="E559" s="456"/>
      <c r="F559" s="456"/>
      <c r="G559" s="456"/>
      <c r="H559" s="456"/>
      <c r="I559" s="456"/>
      <c r="J559" s="456"/>
      <c r="K559" s="456"/>
      <c r="L559" s="456"/>
      <c r="M559" s="456"/>
      <c r="N559" s="456"/>
      <c r="O559" s="456"/>
      <c r="P559" s="456"/>
      <c r="Q559" s="456"/>
      <c r="R559" s="456"/>
      <c r="S559" s="456"/>
      <c r="T559" s="456"/>
      <c r="U559" s="456"/>
      <c r="V559" s="456"/>
      <c r="W559" s="456"/>
      <c r="X559" s="456"/>
      <c r="Y559" s="456"/>
      <c r="Z559" s="456"/>
    </row>
    <row r="560" ht="12.75" customHeight="1">
      <c r="A560" s="456"/>
      <c r="B560" s="456"/>
      <c r="C560" s="456"/>
      <c r="D560" s="456"/>
      <c r="E560" s="456"/>
      <c r="F560" s="456"/>
      <c r="G560" s="456"/>
      <c r="H560" s="456"/>
      <c r="I560" s="456"/>
      <c r="J560" s="456"/>
      <c r="K560" s="456"/>
      <c r="L560" s="456"/>
      <c r="M560" s="456"/>
      <c r="N560" s="456"/>
      <c r="O560" s="456"/>
      <c r="P560" s="456"/>
      <c r="Q560" s="456"/>
      <c r="R560" s="456"/>
      <c r="S560" s="456"/>
      <c r="T560" s="456"/>
      <c r="U560" s="456"/>
      <c r="V560" s="456"/>
      <c r="W560" s="456"/>
      <c r="X560" s="456"/>
      <c r="Y560" s="456"/>
      <c r="Z560" s="456"/>
    </row>
    <row r="561" ht="12.75" customHeight="1">
      <c r="A561" s="456"/>
      <c r="B561" s="456"/>
      <c r="C561" s="456"/>
      <c r="D561" s="456"/>
      <c r="E561" s="456"/>
      <c r="F561" s="456"/>
      <c r="G561" s="456"/>
      <c r="H561" s="456"/>
      <c r="I561" s="456"/>
      <c r="J561" s="456"/>
      <c r="K561" s="456"/>
      <c r="L561" s="456"/>
      <c r="M561" s="456"/>
      <c r="N561" s="456"/>
      <c r="O561" s="456"/>
      <c r="P561" s="456"/>
      <c r="Q561" s="456"/>
      <c r="R561" s="456"/>
      <c r="S561" s="456"/>
      <c r="T561" s="456"/>
      <c r="U561" s="456"/>
      <c r="V561" s="456"/>
      <c r="W561" s="456"/>
      <c r="X561" s="456"/>
      <c r="Y561" s="456"/>
      <c r="Z561" s="456"/>
    </row>
    <row r="562" ht="12.75" customHeight="1">
      <c r="A562" s="456"/>
      <c r="B562" s="456"/>
      <c r="C562" s="456"/>
      <c r="D562" s="456"/>
      <c r="E562" s="456"/>
      <c r="F562" s="456"/>
      <c r="G562" s="456"/>
      <c r="H562" s="456"/>
      <c r="I562" s="456"/>
      <c r="J562" s="456"/>
      <c r="K562" s="456"/>
      <c r="L562" s="456"/>
      <c r="M562" s="456"/>
      <c r="N562" s="456"/>
      <c r="O562" s="456"/>
      <c r="P562" s="456"/>
      <c r="Q562" s="456"/>
      <c r="R562" s="456"/>
      <c r="S562" s="456"/>
      <c r="T562" s="456"/>
      <c r="U562" s="456"/>
      <c r="V562" s="456"/>
      <c r="W562" s="456"/>
      <c r="X562" s="456"/>
      <c r="Y562" s="456"/>
      <c r="Z562" s="456"/>
    </row>
    <row r="563" ht="12.75" customHeight="1">
      <c r="A563" s="456"/>
      <c r="B563" s="456"/>
      <c r="C563" s="456"/>
      <c r="D563" s="456"/>
      <c r="E563" s="456"/>
      <c r="F563" s="456"/>
      <c r="G563" s="456"/>
      <c r="H563" s="456"/>
      <c r="I563" s="456"/>
      <c r="J563" s="456"/>
      <c r="K563" s="456"/>
      <c r="L563" s="456"/>
      <c r="M563" s="456"/>
      <c r="N563" s="456"/>
      <c r="O563" s="456"/>
      <c r="P563" s="456"/>
      <c r="Q563" s="456"/>
      <c r="R563" s="456"/>
      <c r="S563" s="456"/>
      <c r="T563" s="456"/>
      <c r="U563" s="456"/>
      <c r="V563" s="456"/>
      <c r="W563" s="456"/>
      <c r="X563" s="456"/>
      <c r="Y563" s="456"/>
      <c r="Z563" s="456"/>
    </row>
    <row r="564" ht="12.75" customHeight="1">
      <c r="A564" s="456"/>
      <c r="B564" s="456"/>
      <c r="C564" s="456"/>
      <c r="D564" s="456"/>
      <c r="E564" s="456"/>
      <c r="F564" s="456"/>
      <c r="G564" s="456"/>
      <c r="H564" s="456"/>
      <c r="I564" s="456"/>
      <c r="J564" s="456"/>
      <c r="K564" s="456"/>
      <c r="L564" s="456"/>
      <c r="M564" s="456"/>
      <c r="N564" s="456"/>
      <c r="O564" s="456"/>
      <c r="P564" s="456"/>
      <c r="Q564" s="456"/>
      <c r="R564" s="456"/>
      <c r="S564" s="456"/>
      <c r="T564" s="456"/>
      <c r="U564" s="456"/>
      <c r="V564" s="456"/>
      <c r="W564" s="456"/>
      <c r="X564" s="456"/>
      <c r="Y564" s="456"/>
      <c r="Z564" s="456"/>
    </row>
    <row r="565" ht="12.75" customHeight="1">
      <c r="A565" s="456"/>
      <c r="B565" s="456"/>
      <c r="C565" s="456"/>
      <c r="D565" s="456"/>
      <c r="E565" s="456"/>
      <c r="F565" s="456"/>
      <c r="G565" s="456"/>
      <c r="H565" s="456"/>
      <c r="I565" s="456"/>
      <c r="J565" s="456"/>
      <c r="K565" s="456"/>
      <c r="L565" s="456"/>
      <c r="M565" s="456"/>
      <c r="N565" s="456"/>
      <c r="O565" s="456"/>
      <c r="P565" s="456"/>
      <c r="Q565" s="456"/>
      <c r="R565" s="456"/>
      <c r="S565" s="456"/>
      <c r="T565" s="456"/>
      <c r="U565" s="456"/>
      <c r="V565" s="456"/>
      <c r="W565" s="456"/>
      <c r="X565" s="456"/>
      <c r="Y565" s="456"/>
      <c r="Z565" s="456"/>
    </row>
    <row r="566" ht="12.75" customHeight="1">
      <c r="A566" s="456"/>
      <c r="B566" s="456"/>
      <c r="C566" s="456"/>
      <c r="D566" s="456"/>
      <c r="E566" s="456"/>
      <c r="F566" s="456"/>
      <c r="G566" s="456"/>
      <c r="H566" s="456"/>
      <c r="I566" s="456"/>
      <c r="J566" s="456"/>
      <c r="K566" s="456"/>
      <c r="L566" s="456"/>
      <c r="M566" s="456"/>
      <c r="N566" s="456"/>
      <c r="O566" s="456"/>
      <c r="P566" s="456"/>
      <c r="Q566" s="456"/>
      <c r="R566" s="456"/>
      <c r="S566" s="456"/>
      <c r="T566" s="456"/>
      <c r="U566" s="456"/>
      <c r="V566" s="456"/>
      <c r="W566" s="456"/>
      <c r="X566" s="456"/>
      <c r="Y566" s="456"/>
      <c r="Z566" s="456"/>
    </row>
    <row r="567" ht="12.75" customHeight="1">
      <c r="A567" s="456"/>
      <c r="B567" s="456"/>
      <c r="C567" s="456"/>
      <c r="D567" s="456"/>
      <c r="E567" s="456"/>
      <c r="F567" s="456"/>
      <c r="G567" s="456"/>
      <c r="H567" s="456"/>
      <c r="I567" s="456"/>
      <c r="J567" s="456"/>
      <c r="K567" s="456"/>
      <c r="L567" s="456"/>
      <c r="M567" s="456"/>
      <c r="N567" s="456"/>
      <c r="O567" s="456"/>
      <c r="P567" s="456"/>
      <c r="Q567" s="456"/>
      <c r="R567" s="456"/>
      <c r="S567" s="456"/>
      <c r="T567" s="456"/>
      <c r="U567" s="456"/>
      <c r="V567" s="456"/>
      <c r="W567" s="456"/>
      <c r="X567" s="456"/>
      <c r="Y567" s="456"/>
      <c r="Z567" s="456"/>
    </row>
    <row r="568" ht="12.75" customHeight="1">
      <c r="A568" s="456"/>
      <c r="B568" s="456"/>
      <c r="C568" s="456"/>
      <c r="D568" s="456"/>
      <c r="E568" s="456"/>
      <c r="F568" s="456"/>
      <c r="G568" s="456"/>
      <c r="H568" s="456"/>
      <c r="I568" s="456"/>
      <c r="J568" s="456"/>
      <c r="K568" s="456"/>
      <c r="L568" s="456"/>
      <c r="M568" s="456"/>
      <c r="N568" s="456"/>
      <c r="O568" s="456"/>
      <c r="P568" s="456"/>
      <c r="Q568" s="456"/>
      <c r="R568" s="456"/>
      <c r="S568" s="456"/>
      <c r="T568" s="456"/>
      <c r="U568" s="456"/>
      <c r="V568" s="456"/>
      <c r="W568" s="456"/>
      <c r="X568" s="456"/>
      <c r="Y568" s="456"/>
      <c r="Z568" s="456"/>
    </row>
    <row r="569" ht="12.75" customHeight="1">
      <c r="A569" s="456"/>
      <c r="B569" s="456"/>
      <c r="C569" s="456"/>
      <c r="D569" s="456"/>
      <c r="E569" s="456"/>
      <c r="F569" s="456"/>
      <c r="G569" s="456"/>
      <c r="H569" s="456"/>
      <c r="I569" s="456"/>
      <c r="J569" s="456"/>
      <c r="K569" s="456"/>
      <c r="L569" s="456"/>
      <c r="M569" s="456"/>
      <c r="N569" s="456"/>
      <c r="O569" s="456"/>
      <c r="P569" s="456"/>
      <c r="Q569" s="456"/>
      <c r="R569" s="456"/>
      <c r="S569" s="456"/>
      <c r="T569" s="456"/>
      <c r="U569" s="456"/>
      <c r="V569" s="456"/>
      <c r="W569" s="456"/>
      <c r="X569" s="456"/>
      <c r="Y569" s="456"/>
      <c r="Z569" s="456"/>
    </row>
    <row r="570" ht="12.75" customHeight="1">
      <c r="A570" s="456"/>
      <c r="B570" s="456"/>
      <c r="C570" s="456"/>
      <c r="D570" s="456"/>
      <c r="E570" s="456"/>
      <c r="F570" s="456"/>
      <c r="G570" s="456"/>
      <c r="H570" s="456"/>
      <c r="I570" s="456"/>
      <c r="J570" s="456"/>
      <c r="K570" s="456"/>
      <c r="L570" s="456"/>
      <c r="M570" s="456"/>
      <c r="N570" s="456"/>
      <c r="O570" s="456"/>
      <c r="P570" s="456"/>
      <c r="Q570" s="456"/>
      <c r="R570" s="456"/>
      <c r="S570" s="456"/>
      <c r="T570" s="456"/>
      <c r="U570" s="456"/>
      <c r="V570" s="456"/>
      <c r="W570" s="456"/>
      <c r="X570" s="456"/>
      <c r="Y570" s="456"/>
      <c r="Z570" s="456"/>
    </row>
    <row r="571" ht="12.75" customHeight="1">
      <c r="A571" s="456"/>
      <c r="B571" s="456"/>
      <c r="C571" s="456"/>
      <c r="D571" s="456"/>
      <c r="E571" s="456"/>
      <c r="F571" s="456"/>
      <c r="G571" s="456"/>
      <c r="H571" s="456"/>
      <c r="I571" s="456"/>
      <c r="J571" s="456"/>
      <c r="K571" s="456"/>
      <c r="L571" s="456"/>
      <c r="M571" s="456"/>
      <c r="N571" s="456"/>
      <c r="O571" s="456"/>
      <c r="P571" s="456"/>
      <c r="Q571" s="456"/>
      <c r="R571" s="456"/>
      <c r="S571" s="456"/>
      <c r="T571" s="456"/>
      <c r="U571" s="456"/>
      <c r="V571" s="456"/>
      <c r="W571" s="456"/>
      <c r="X571" s="456"/>
      <c r="Y571" s="456"/>
      <c r="Z571" s="456"/>
    </row>
    <row r="572" ht="12.75" customHeight="1">
      <c r="A572" s="456"/>
      <c r="B572" s="456"/>
      <c r="C572" s="456"/>
      <c r="D572" s="456"/>
      <c r="E572" s="456"/>
      <c r="F572" s="456"/>
      <c r="G572" s="456"/>
      <c r="H572" s="456"/>
      <c r="I572" s="456"/>
      <c r="J572" s="456"/>
      <c r="K572" s="456"/>
      <c r="L572" s="456"/>
      <c r="M572" s="456"/>
      <c r="N572" s="456"/>
      <c r="O572" s="456"/>
      <c r="P572" s="456"/>
      <c r="Q572" s="456"/>
      <c r="R572" s="456"/>
      <c r="S572" s="456"/>
      <c r="T572" s="456"/>
      <c r="U572" s="456"/>
      <c r="V572" s="456"/>
      <c r="W572" s="456"/>
      <c r="X572" s="456"/>
      <c r="Y572" s="456"/>
      <c r="Z572" s="456"/>
    </row>
    <row r="573" ht="12.75" customHeight="1">
      <c r="A573" s="456"/>
      <c r="B573" s="456"/>
      <c r="C573" s="456"/>
      <c r="D573" s="456"/>
      <c r="E573" s="456"/>
      <c r="F573" s="456"/>
      <c r="G573" s="456"/>
      <c r="H573" s="456"/>
      <c r="I573" s="456"/>
      <c r="J573" s="456"/>
      <c r="K573" s="456"/>
      <c r="L573" s="456"/>
      <c r="M573" s="456"/>
      <c r="N573" s="456"/>
      <c r="O573" s="456"/>
      <c r="P573" s="456"/>
      <c r="Q573" s="456"/>
      <c r="R573" s="456"/>
      <c r="S573" s="456"/>
      <c r="T573" s="456"/>
      <c r="U573" s="456"/>
      <c r="V573" s="456"/>
      <c r="W573" s="456"/>
      <c r="X573" s="456"/>
      <c r="Y573" s="456"/>
      <c r="Z573" s="456"/>
    </row>
    <row r="574" ht="12.75" customHeight="1">
      <c r="A574" s="456"/>
      <c r="B574" s="456"/>
      <c r="C574" s="456"/>
      <c r="D574" s="456"/>
      <c r="E574" s="456"/>
      <c r="F574" s="456"/>
      <c r="G574" s="456"/>
      <c r="H574" s="456"/>
      <c r="I574" s="456"/>
      <c r="J574" s="456"/>
      <c r="K574" s="456"/>
      <c r="L574" s="456"/>
      <c r="M574" s="456"/>
      <c r="N574" s="456"/>
      <c r="O574" s="456"/>
      <c r="P574" s="456"/>
      <c r="Q574" s="456"/>
      <c r="R574" s="456"/>
      <c r="S574" s="456"/>
      <c r="T574" s="456"/>
      <c r="U574" s="456"/>
      <c r="V574" s="456"/>
      <c r="W574" s="456"/>
      <c r="X574" s="456"/>
      <c r="Y574" s="456"/>
      <c r="Z574" s="456"/>
    </row>
    <row r="575" ht="12.75" customHeight="1">
      <c r="A575" s="456"/>
      <c r="B575" s="456"/>
      <c r="C575" s="456"/>
      <c r="D575" s="456"/>
      <c r="E575" s="456"/>
      <c r="F575" s="456"/>
      <c r="G575" s="456"/>
      <c r="H575" s="456"/>
      <c r="I575" s="456"/>
      <c r="J575" s="456"/>
      <c r="K575" s="456"/>
      <c r="L575" s="456"/>
      <c r="M575" s="456"/>
      <c r="N575" s="456"/>
      <c r="O575" s="456"/>
      <c r="P575" s="456"/>
      <c r="Q575" s="456"/>
      <c r="R575" s="456"/>
      <c r="S575" s="456"/>
      <c r="T575" s="456"/>
      <c r="U575" s="456"/>
      <c r="V575" s="456"/>
      <c r="W575" s="456"/>
      <c r="X575" s="456"/>
      <c r="Y575" s="456"/>
      <c r="Z575" s="456"/>
    </row>
    <row r="576" ht="12.75" customHeight="1">
      <c r="A576" s="456"/>
      <c r="B576" s="456"/>
      <c r="C576" s="456"/>
      <c r="D576" s="456"/>
      <c r="E576" s="456"/>
      <c r="F576" s="456"/>
      <c r="G576" s="456"/>
      <c r="H576" s="456"/>
      <c r="I576" s="456"/>
      <c r="J576" s="456"/>
      <c r="K576" s="456"/>
      <c r="L576" s="456"/>
      <c r="M576" s="456"/>
      <c r="N576" s="456"/>
      <c r="O576" s="456"/>
      <c r="P576" s="456"/>
      <c r="Q576" s="456"/>
      <c r="R576" s="456"/>
      <c r="S576" s="456"/>
      <c r="T576" s="456"/>
      <c r="U576" s="456"/>
      <c r="V576" s="456"/>
      <c r="W576" s="456"/>
      <c r="X576" s="456"/>
      <c r="Y576" s="456"/>
      <c r="Z576" s="456"/>
    </row>
    <row r="577" ht="12.75" customHeight="1">
      <c r="A577" s="456"/>
      <c r="B577" s="456"/>
      <c r="C577" s="456"/>
      <c r="D577" s="456"/>
      <c r="E577" s="456"/>
      <c r="F577" s="456"/>
      <c r="G577" s="456"/>
      <c r="H577" s="456"/>
      <c r="I577" s="456"/>
      <c r="J577" s="456"/>
      <c r="K577" s="456"/>
      <c r="L577" s="456"/>
      <c r="M577" s="456"/>
      <c r="N577" s="456"/>
      <c r="O577" s="456"/>
      <c r="P577" s="456"/>
      <c r="Q577" s="456"/>
      <c r="R577" s="456"/>
      <c r="S577" s="456"/>
      <c r="T577" s="456"/>
      <c r="U577" s="456"/>
      <c r="V577" s="456"/>
      <c r="W577" s="456"/>
      <c r="X577" s="456"/>
      <c r="Y577" s="456"/>
      <c r="Z577" s="456"/>
    </row>
    <row r="578" ht="12.75" customHeight="1">
      <c r="A578" s="456"/>
      <c r="B578" s="456"/>
      <c r="C578" s="456"/>
      <c r="D578" s="456"/>
      <c r="E578" s="456"/>
      <c r="F578" s="456"/>
      <c r="G578" s="456"/>
      <c r="H578" s="456"/>
      <c r="I578" s="456"/>
      <c r="J578" s="456"/>
      <c r="K578" s="456"/>
      <c r="L578" s="456"/>
      <c r="M578" s="456"/>
      <c r="N578" s="456"/>
      <c r="O578" s="456"/>
      <c r="P578" s="456"/>
      <c r="Q578" s="456"/>
      <c r="R578" s="456"/>
      <c r="S578" s="456"/>
      <c r="T578" s="456"/>
      <c r="U578" s="456"/>
      <c r="V578" s="456"/>
      <c r="W578" s="456"/>
      <c r="X578" s="456"/>
      <c r="Y578" s="456"/>
      <c r="Z578" s="456"/>
    </row>
    <row r="579" ht="12.75" customHeight="1">
      <c r="A579" s="456"/>
      <c r="B579" s="456"/>
      <c r="C579" s="456"/>
      <c r="D579" s="456"/>
      <c r="E579" s="456"/>
      <c r="F579" s="456"/>
      <c r="G579" s="456"/>
      <c r="H579" s="456"/>
      <c r="I579" s="456"/>
      <c r="J579" s="456"/>
      <c r="K579" s="456"/>
      <c r="L579" s="456"/>
      <c r="M579" s="456"/>
      <c r="N579" s="456"/>
      <c r="O579" s="456"/>
      <c r="P579" s="456"/>
      <c r="Q579" s="456"/>
      <c r="R579" s="456"/>
      <c r="S579" s="456"/>
      <c r="T579" s="456"/>
      <c r="U579" s="456"/>
      <c r="V579" s="456"/>
      <c r="W579" s="456"/>
      <c r="X579" s="456"/>
      <c r="Y579" s="456"/>
      <c r="Z579" s="456"/>
    </row>
    <row r="580" ht="12.75" customHeight="1">
      <c r="A580" s="456"/>
      <c r="B580" s="456"/>
      <c r="C580" s="456"/>
      <c r="D580" s="456"/>
      <c r="E580" s="456"/>
      <c r="F580" s="456"/>
      <c r="G580" s="456"/>
      <c r="H580" s="456"/>
      <c r="I580" s="456"/>
      <c r="J580" s="456"/>
      <c r="K580" s="456"/>
      <c r="L580" s="456"/>
      <c r="M580" s="456"/>
      <c r="N580" s="456"/>
      <c r="O580" s="456"/>
      <c r="P580" s="456"/>
      <c r="Q580" s="456"/>
      <c r="R580" s="456"/>
      <c r="S580" s="456"/>
      <c r="T580" s="456"/>
      <c r="U580" s="456"/>
      <c r="V580" s="456"/>
      <c r="W580" s="456"/>
      <c r="X580" s="456"/>
      <c r="Y580" s="456"/>
      <c r="Z580" s="456"/>
    </row>
    <row r="581" ht="12.75" customHeight="1">
      <c r="A581" s="456"/>
      <c r="B581" s="456"/>
      <c r="C581" s="456"/>
      <c r="D581" s="456"/>
      <c r="E581" s="456"/>
      <c r="F581" s="456"/>
      <c r="G581" s="456"/>
      <c r="H581" s="456"/>
      <c r="I581" s="456"/>
      <c r="J581" s="456"/>
      <c r="K581" s="456"/>
      <c r="L581" s="456"/>
      <c r="M581" s="456"/>
      <c r="N581" s="456"/>
      <c r="O581" s="456"/>
      <c r="P581" s="456"/>
      <c r="Q581" s="456"/>
      <c r="R581" s="456"/>
      <c r="S581" s="456"/>
      <c r="T581" s="456"/>
      <c r="U581" s="456"/>
      <c r="V581" s="456"/>
      <c r="W581" s="456"/>
      <c r="X581" s="456"/>
      <c r="Y581" s="456"/>
      <c r="Z581" s="456"/>
    </row>
    <row r="582" ht="12.75" customHeight="1">
      <c r="A582" s="456"/>
      <c r="B582" s="456"/>
      <c r="C582" s="456"/>
      <c r="D582" s="456"/>
      <c r="E582" s="456"/>
      <c r="F582" s="456"/>
      <c r="G582" s="456"/>
      <c r="H582" s="456"/>
      <c r="I582" s="456"/>
      <c r="J582" s="456"/>
      <c r="K582" s="456"/>
      <c r="L582" s="456"/>
      <c r="M582" s="456"/>
      <c r="N582" s="456"/>
      <c r="O582" s="456"/>
      <c r="P582" s="456"/>
      <c r="Q582" s="456"/>
      <c r="R582" s="456"/>
      <c r="S582" s="456"/>
      <c r="T582" s="456"/>
      <c r="U582" s="456"/>
      <c r="V582" s="456"/>
      <c r="W582" s="456"/>
      <c r="X582" s="456"/>
      <c r="Y582" s="456"/>
      <c r="Z582" s="456"/>
    </row>
    <row r="583" ht="12.75" customHeight="1">
      <c r="A583" s="456"/>
      <c r="B583" s="456"/>
      <c r="C583" s="456"/>
      <c r="D583" s="456"/>
      <c r="E583" s="456"/>
      <c r="F583" s="456"/>
      <c r="G583" s="456"/>
      <c r="H583" s="456"/>
      <c r="I583" s="456"/>
      <c r="J583" s="456"/>
      <c r="K583" s="456"/>
      <c r="L583" s="456"/>
      <c r="M583" s="456"/>
      <c r="N583" s="456"/>
      <c r="O583" s="456"/>
      <c r="P583" s="456"/>
      <c r="Q583" s="456"/>
      <c r="R583" s="456"/>
      <c r="S583" s="456"/>
      <c r="T583" s="456"/>
      <c r="U583" s="456"/>
      <c r="V583" s="456"/>
      <c r="W583" s="456"/>
      <c r="X583" s="456"/>
      <c r="Y583" s="456"/>
      <c r="Z583" s="456"/>
    </row>
    <row r="584" ht="12.75" customHeight="1">
      <c r="A584" s="456"/>
      <c r="B584" s="456"/>
      <c r="C584" s="456"/>
      <c r="D584" s="456"/>
      <c r="E584" s="456"/>
      <c r="F584" s="456"/>
      <c r="G584" s="456"/>
      <c r="H584" s="456"/>
      <c r="I584" s="456"/>
      <c r="J584" s="456"/>
      <c r="K584" s="456"/>
      <c r="L584" s="456"/>
      <c r="M584" s="456"/>
      <c r="N584" s="456"/>
      <c r="O584" s="456"/>
      <c r="P584" s="456"/>
      <c r="Q584" s="456"/>
      <c r="R584" s="456"/>
      <c r="S584" s="456"/>
      <c r="T584" s="456"/>
      <c r="U584" s="456"/>
      <c r="V584" s="456"/>
      <c r="W584" s="456"/>
      <c r="X584" s="456"/>
      <c r="Y584" s="456"/>
      <c r="Z584" s="456"/>
    </row>
    <row r="585" ht="12.75" customHeight="1">
      <c r="A585" s="456"/>
      <c r="B585" s="456"/>
      <c r="C585" s="456"/>
      <c r="D585" s="456"/>
      <c r="E585" s="456"/>
      <c r="F585" s="456"/>
      <c r="G585" s="456"/>
      <c r="H585" s="456"/>
      <c r="I585" s="456"/>
      <c r="J585" s="456"/>
      <c r="K585" s="456"/>
      <c r="L585" s="456"/>
      <c r="M585" s="456"/>
      <c r="N585" s="456"/>
      <c r="O585" s="456"/>
      <c r="P585" s="456"/>
      <c r="Q585" s="456"/>
      <c r="R585" s="456"/>
      <c r="S585" s="456"/>
      <c r="T585" s="456"/>
      <c r="U585" s="456"/>
      <c r="V585" s="456"/>
      <c r="W585" s="456"/>
      <c r="X585" s="456"/>
      <c r="Y585" s="456"/>
      <c r="Z585" s="456"/>
    </row>
    <row r="586" ht="12.75" customHeight="1">
      <c r="A586" s="456"/>
      <c r="B586" s="456"/>
      <c r="C586" s="456"/>
      <c r="D586" s="456"/>
      <c r="E586" s="456"/>
      <c r="F586" s="456"/>
      <c r="G586" s="456"/>
      <c r="H586" s="456"/>
      <c r="I586" s="456"/>
      <c r="J586" s="456"/>
      <c r="K586" s="456"/>
      <c r="L586" s="456"/>
      <c r="M586" s="456"/>
      <c r="N586" s="456"/>
      <c r="O586" s="456"/>
      <c r="P586" s="456"/>
      <c r="Q586" s="456"/>
      <c r="R586" s="456"/>
      <c r="S586" s="456"/>
      <c r="T586" s="456"/>
      <c r="U586" s="456"/>
      <c r="V586" s="456"/>
      <c r="W586" s="456"/>
      <c r="X586" s="456"/>
      <c r="Y586" s="456"/>
      <c r="Z586" s="456"/>
    </row>
    <row r="587" ht="12.75" customHeight="1">
      <c r="A587" s="456"/>
      <c r="B587" s="456"/>
      <c r="C587" s="456"/>
      <c r="D587" s="456"/>
      <c r="E587" s="456"/>
      <c r="F587" s="456"/>
      <c r="G587" s="456"/>
      <c r="H587" s="456"/>
      <c r="I587" s="456"/>
      <c r="J587" s="456"/>
      <c r="K587" s="456"/>
      <c r="L587" s="456"/>
      <c r="M587" s="456"/>
      <c r="N587" s="456"/>
      <c r="O587" s="456"/>
      <c r="P587" s="456"/>
      <c r="Q587" s="456"/>
      <c r="R587" s="456"/>
      <c r="S587" s="456"/>
      <c r="T587" s="456"/>
      <c r="U587" s="456"/>
      <c r="V587" s="456"/>
      <c r="W587" s="456"/>
      <c r="X587" s="456"/>
      <c r="Y587" s="456"/>
      <c r="Z587" s="456"/>
    </row>
    <row r="588" ht="12.75" customHeight="1">
      <c r="A588" s="456"/>
      <c r="B588" s="456"/>
      <c r="C588" s="456"/>
      <c r="D588" s="456"/>
      <c r="E588" s="456"/>
      <c r="F588" s="456"/>
      <c r="G588" s="456"/>
      <c r="H588" s="456"/>
      <c r="I588" s="456"/>
      <c r="J588" s="456"/>
      <c r="K588" s="456"/>
      <c r="L588" s="456"/>
      <c r="M588" s="456"/>
      <c r="N588" s="456"/>
      <c r="O588" s="456"/>
      <c r="P588" s="456"/>
      <c r="Q588" s="456"/>
      <c r="R588" s="456"/>
      <c r="S588" s="456"/>
      <c r="T588" s="456"/>
      <c r="U588" s="456"/>
      <c r="V588" s="456"/>
      <c r="W588" s="456"/>
      <c r="X588" s="456"/>
      <c r="Y588" s="456"/>
      <c r="Z588" s="456"/>
    </row>
    <row r="589" ht="12.75" customHeight="1">
      <c r="A589" s="456"/>
      <c r="B589" s="456"/>
      <c r="C589" s="456"/>
      <c r="D589" s="456"/>
      <c r="E589" s="456"/>
      <c r="F589" s="456"/>
      <c r="G589" s="456"/>
      <c r="H589" s="456"/>
      <c r="I589" s="456"/>
      <c r="J589" s="456"/>
      <c r="K589" s="456"/>
      <c r="L589" s="456"/>
      <c r="M589" s="456"/>
      <c r="N589" s="456"/>
      <c r="O589" s="456"/>
      <c r="P589" s="456"/>
      <c r="Q589" s="456"/>
      <c r="R589" s="456"/>
      <c r="S589" s="456"/>
      <c r="T589" s="456"/>
      <c r="U589" s="456"/>
      <c r="V589" s="456"/>
      <c r="W589" s="456"/>
      <c r="X589" s="456"/>
      <c r="Y589" s="456"/>
      <c r="Z589" s="456"/>
    </row>
    <row r="590" ht="12.75" customHeight="1">
      <c r="A590" s="456"/>
      <c r="B590" s="456"/>
      <c r="C590" s="456"/>
      <c r="D590" s="456"/>
      <c r="E590" s="456"/>
      <c r="F590" s="456"/>
      <c r="G590" s="456"/>
      <c r="H590" s="456"/>
      <c r="I590" s="456"/>
      <c r="J590" s="456"/>
      <c r="K590" s="456"/>
      <c r="L590" s="456"/>
      <c r="M590" s="456"/>
      <c r="N590" s="456"/>
      <c r="O590" s="456"/>
      <c r="P590" s="456"/>
      <c r="Q590" s="456"/>
      <c r="R590" s="456"/>
      <c r="S590" s="456"/>
      <c r="T590" s="456"/>
      <c r="U590" s="456"/>
      <c r="V590" s="456"/>
      <c r="W590" s="456"/>
      <c r="X590" s="456"/>
      <c r="Y590" s="456"/>
      <c r="Z590" s="456"/>
    </row>
    <row r="591" ht="12.75" customHeight="1">
      <c r="A591" s="456"/>
      <c r="B591" s="456"/>
      <c r="C591" s="456"/>
      <c r="D591" s="456"/>
      <c r="E591" s="456"/>
      <c r="F591" s="456"/>
      <c r="G591" s="456"/>
      <c r="H591" s="456"/>
      <c r="I591" s="456"/>
      <c r="J591" s="456"/>
      <c r="K591" s="456"/>
      <c r="L591" s="456"/>
      <c r="M591" s="456"/>
      <c r="N591" s="456"/>
      <c r="O591" s="456"/>
      <c r="P591" s="456"/>
      <c r="Q591" s="456"/>
      <c r="R591" s="456"/>
      <c r="S591" s="456"/>
      <c r="T591" s="456"/>
      <c r="U591" s="456"/>
      <c r="V591" s="456"/>
      <c r="W591" s="456"/>
      <c r="X591" s="456"/>
      <c r="Y591" s="456"/>
      <c r="Z591" s="456"/>
    </row>
    <row r="592" ht="12.75" customHeight="1">
      <c r="A592" s="456"/>
      <c r="B592" s="456"/>
      <c r="C592" s="456"/>
      <c r="D592" s="456"/>
      <c r="E592" s="456"/>
      <c r="F592" s="456"/>
      <c r="G592" s="456"/>
      <c r="H592" s="456"/>
      <c r="I592" s="456"/>
      <c r="J592" s="456"/>
      <c r="K592" s="456"/>
      <c r="L592" s="456"/>
      <c r="M592" s="456"/>
      <c r="N592" s="456"/>
      <c r="O592" s="456"/>
      <c r="P592" s="456"/>
      <c r="Q592" s="456"/>
      <c r="R592" s="456"/>
      <c r="S592" s="456"/>
      <c r="T592" s="456"/>
      <c r="U592" s="456"/>
      <c r="V592" s="456"/>
      <c r="W592" s="456"/>
      <c r="X592" s="456"/>
      <c r="Y592" s="456"/>
      <c r="Z592" s="456"/>
    </row>
    <row r="593" ht="12.75" customHeight="1">
      <c r="A593" s="456"/>
      <c r="B593" s="456"/>
      <c r="C593" s="456"/>
      <c r="D593" s="456"/>
      <c r="E593" s="456"/>
      <c r="F593" s="456"/>
      <c r="G593" s="456"/>
      <c r="H593" s="456"/>
      <c r="I593" s="456"/>
      <c r="J593" s="456"/>
      <c r="K593" s="456"/>
      <c r="L593" s="456"/>
      <c r="M593" s="456"/>
      <c r="N593" s="456"/>
      <c r="O593" s="456"/>
      <c r="P593" s="456"/>
      <c r="Q593" s="456"/>
      <c r="R593" s="456"/>
      <c r="S593" s="456"/>
      <c r="T593" s="456"/>
      <c r="U593" s="456"/>
      <c r="V593" s="456"/>
      <c r="W593" s="456"/>
      <c r="X593" s="456"/>
      <c r="Y593" s="456"/>
      <c r="Z593" s="456"/>
    </row>
    <row r="594" ht="12.75" customHeight="1">
      <c r="A594" s="456"/>
      <c r="B594" s="456"/>
      <c r="C594" s="456"/>
      <c r="D594" s="456"/>
      <c r="E594" s="456"/>
      <c r="F594" s="456"/>
      <c r="G594" s="456"/>
      <c r="H594" s="456"/>
      <c r="I594" s="456"/>
      <c r="J594" s="456"/>
      <c r="K594" s="456"/>
      <c r="L594" s="456"/>
      <c r="M594" s="456"/>
      <c r="N594" s="456"/>
      <c r="O594" s="456"/>
      <c r="P594" s="456"/>
      <c r="Q594" s="456"/>
      <c r="R594" s="456"/>
      <c r="S594" s="456"/>
      <c r="T594" s="456"/>
      <c r="U594" s="456"/>
      <c r="V594" s="456"/>
      <c r="W594" s="456"/>
      <c r="X594" s="456"/>
      <c r="Y594" s="456"/>
      <c r="Z594" s="456"/>
    </row>
    <row r="595" ht="12.75" customHeight="1">
      <c r="A595" s="456"/>
      <c r="B595" s="456"/>
      <c r="C595" s="456"/>
      <c r="D595" s="456"/>
      <c r="E595" s="456"/>
      <c r="F595" s="456"/>
      <c r="G595" s="456"/>
      <c r="H595" s="456"/>
      <c r="I595" s="456"/>
      <c r="J595" s="456"/>
      <c r="K595" s="456"/>
      <c r="L595" s="456"/>
      <c r="M595" s="456"/>
      <c r="N595" s="456"/>
      <c r="O595" s="456"/>
      <c r="P595" s="456"/>
      <c r="Q595" s="456"/>
      <c r="R595" s="456"/>
      <c r="S595" s="456"/>
      <c r="T595" s="456"/>
      <c r="U595" s="456"/>
      <c r="V595" s="456"/>
      <c r="W595" s="456"/>
      <c r="X595" s="456"/>
      <c r="Y595" s="456"/>
      <c r="Z595" s="456"/>
    </row>
    <row r="596" ht="12.75" customHeight="1">
      <c r="A596" s="456"/>
      <c r="B596" s="456"/>
      <c r="C596" s="456"/>
      <c r="D596" s="456"/>
      <c r="E596" s="456"/>
      <c r="F596" s="456"/>
      <c r="G596" s="456"/>
      <c r="H596" s="456"/>
      <c r="I596" s="456"/>
      <c r="J596" s="456"/>
      <c r="K596" s="456"/>
      <c r="L596" s="456"/>
      <c r="M596" s="456"/>
      <c r="N596" s="456"/>
      <c r="O596" s="456"/>
      <c r="P596" s="456"/>
      <c r="Q596" s="456"/>
      <c r="R596" s="456"/>
      <c r="S596" s="456"/>
      <c r="T596" s="456"/>
      <c r="U596" s="456"/>
      <c r="V596" s="456"/>
      <c r="W596" s="456"/>
      <c r="X596" s="456"/>
      <c r="Y596" s="456"/>
      <c r="Z596" s="456"/>
    </row>
    <row r="597" ht="12.75" customHeight="1">
      <c r="A597" s="456"/>
      <c r="B597" s="456"/>
      <c r="C597" s="456"/>
      <c r="D597" s="456"/>
      <c r="E597" s="456"/>
      <c r="F597" s="456"/>
      <c r="G597" s="456"/>
      <c r="H597" s="456"/>
      <c r="I597" s="456"/>
      <c r="J597" s="456"/>
      <c r="K597" s="456"/>
      <c r="L597" s="456"/>
      <c r="M597" s="456"/>
      <c r="N597" s="456"/>
      <c r="O597" s="456"/>
      <c r="P597" s="456"/>
      <c r="Q597" s="456"/>
      <c r="R597" s="456"/>
      <c r="S597" s="456"/>
      <c r="T597" s="456"/>
      <c r="U597" s="456"/>
      <c r="V597" s="456"/>
      <c r="W597" s="456"/>
      <c r="X597" s="456"/>
      <c r="Y597" s="456"/>
      <c r="Z597" s="456"/>
    </row>
    <row r="598" ht="12.75" customHeight="1">
      <c r="A598" s="456"/>
      <c r="B598" s="456"/>
      <c r="C598" s="456"/>
      <c r="D598" s="456"/>
      <c r="E598" s="456"/>
      <c r="F598" s="456"/>
      <c r="G598" s="456"/>
      <c r="H598" s="456"/>
      <c r="I598" s="456"/>
      <c r="J598" s="456"/>
      <c r="K598" s="456"/>
      <c r="L598" s="456"/>
      <c r="M598" s="456"/>
      <c r="N598" s="456"/>
      <c r="O598" s="456"/>
      <c r="P598" s="456"/>
      <c r="Q598" s="456"/>
      <c r="R598" s="456"/>
      <c r="S598" s="456"/>
      <c r="T598" s="456"/>
      <c r="U598" s="456"/>
      <c r="V598" s="456"/>
      <c r="W598" s="456"/>
      <c r="X598" s="456"/>
      <c r="Y598" s="456"/>
      <c r="Z598" s="456"/>
    </row>
    <row r="599" ht="12.75" customHeight="1">
      <c r="A599" s="456"/>
      <c r="B599" s="456"/>
      <c r="C599" s="456"/>
      <c r="D599" s="456"/>
      <c r="E599" s="456"/>
      <c r="F599" s="456"/>
      <c r="G599" s="456"/>
      <c r="H599" s="456"/>
      <c r="I599" s="456"/>
      <c r="J599" s="456"/>
      <c r="K599" s="456"/>
      <c r="L599" s="456"/>
      <c r="M599" s="456"/>
      <c r="N599" s="456"/>
      <c r="O599" s="456"/>
      <c r="P599" s="456"/>
      <c r="Q599" s="456"/>
      <c r="R599" s="456"/>
      <c r="S599" s="456"/>
      <c r="T599" s="456"/>
      <c r="U599" s="456"/>
      <c r="V599" s="456"/>
      <c r="W599" s="456"/>
      <c r="X599" s="456"/>
      <c r="Y599" s="456"/>
      <c r="Z599" s="456"/>
    </row>
    <row r="600" ht="12.75" customHeight="1">
      <c r="A600" s="456"/>
      <c r="B600" s="456"/>
      <c r="C600" s="456"/>
      <c r="D600" s="456"/>
      <c r="E600" s="456"/>
      <c r="F600" s="456"/>
      <c r="G600" s="456"/>
      <c r="H600" s="456"/>
      <c r="I600" s="456"/>
      <c r="J600" s="456"/>
      <c r="K600" s="456"/>
      <c r="L600" s="456"/>
      <c r="M600" s="456"/>
      <c r="N600" s="456"/>
      <c r="O600" s="456"/>
      <c r="P600" s="456"/>
      <c r="Q600" s="456"/>
      <c r="R600" s="456"/>
      <c r="S600" s="456"/>
      <c r="T600" s="456"/>
      <c r="U600" s="456"/>
      <c r="V600" s="456"/>
      <c r="W600" s="456"/>
      <c r="X600" s="456"/>
      <c r="Y600" s="456"/>
      <c r="Z600" s="456"/>
    </row>
    <row r="601" ht="12.75" customHeight="1">
      <c r="A601" s="456"/>
      <c r="B601" s="456"/>
      <c r="C601" s="456"/>
      <c r="D601" s="456"/>
      <c r="E601" s="456"/>
      <c r="F601" s="456"/>
      <c r="G601" s="456"/>
      <c r="H601" s="456"/>
      <c r="I601" s="456"/>
      <c r="J601" s="456"/>
      <c r="K601" s="456"/>
      <c r="L601" s="456"/>
      <c r="M601" s="456"/>
      <c r="N601" s="456"/>
      <c r="O601" s="456"/>
      <c r="P601" s="456"/>
      <c r="Q601" s="456"/>
      <c r="R601" s="456"/>
      <c r="S601" s="456"/>
      <c r="T601" s="456"/>
      <c r="U601" s="456"/>
      <c r="V601" s="456"/>
      <c r="W601" s="456"/>
      <c r="X601" s="456"/>
      <c r="Y601" s="456"/>
      <c r="Z601" s="456"/>
    </row>
    <row r="602" ht="12.75" customHeight="1">
      <c r="A602" s="456"/>
      <c r="B602" s="456"/>
      <c r="C602" s="456"/>
      <c r="D602" s="456"/>
      <c r="E602" s="456"/>
      <c r="F602" s="456"/>
      <c r="G602" s="456"/>
      <c r="H602" s="456"/>
      <c r="I602" s="456"/>
      <c r="J602" s="456"/>
      <c r="K602" s="456"/>
      <c r="L602" s="456"/>
      <c r="M602" s="456"/>
      <c r="N602" s="456"/>
      <c r="O602" s="456"/>
      <c r="P602" s="456"/>
      <c r="Q602" s="456"/>
      <c r="R602" s="456"/>
      <c r="S602" s="456"/>
      <c r="T602" s="456"/>
      <c r="U602" s="456"/>
      <c r="V602" s="456"/>
      <c r="W602" s="456"/>
      <c r="X602" s="456"/>
      <c r="Y602" s="456"/>
      <c r="Z602" s="456"/>
    </row>
    <row r="603" ht="12.75" customHeight="1">
      <c r="A603" s="456"/>
      <c r="B603" s="456"/>
      <c r="C603" s="456"/>
      <c r="D603" s="456"/>
      <c r="E603" s="456"/>
      <c r="F603" s="456"/>
      <c r="G603" s="456"/>
      <c r="H603" s="456"/>
      <c r="I603" s="456"/>
      <c r="J603" s="456"/>
      <c r="K603" s="456"/>
      <c r="L603" s="456"/>
      <c r="M603" s="456"/>
      <c r="N603" s="456"/>
      <c r="O603" s="456"/>
      <c r="P603" s="456"/>
      <c r="Q603" s="456"/>
      <c r="R603" s="456"/>
      <c r="S603" s="456"/>
      <c r="T603" s="456"/>
      <c r="U603" s="456"/>
      <c r="V603" s="456"/>
      <c r="W603" s="456"/>
      <c r="X603" s="456"/>
      <c r="Y603" s="456"/>
      <c r="Z603" s="456"/>
    </row>
    <row r="604" ht="12.75" customHeight="1">
      <c r="A604" s="456"/>
      <c r="B604" s="456"/>
      <c r="C604" s="456"/>
      <c r="D604" s="456"/>
      <c r="E604" s="456"/>
      <c r="F604" s="456"/>
      <c r="G604" s="456"/>
      <c r="H604" s="456"/>
      <c r="I604" s="456"/>
      <c r="J604" s="456"/>
      <c r="K604" s="456"/>
      <c r="L604" s="456"/>
      <c r="M604" s="456"/>
      <c r="N604" s="456"/>
      <c r="O604" s="456"/>
      <c r="P604" s="456"/>
      <c r="Q604" s="456"/>
      <c r="R604" s="456"/>
      <c r="S604" s="456"/>
      <c r="T604" s="456"/>
      <c r="U604" s="456"/>
      <c r="V604" s="456"/>
      <c r="W604" s="456"/>
      <c r="X604" s="456"/>
      <c r="Y604" s="456"/>
      <c r="Z604" s="456"/>
    </row>
    <row r="605" ht="12.75" customHeight="1">
      <c r="A605" s="456"/>
      <c r="B605" s="456"/>
      <c r="C605" s="456"/>
      <c r="D605" s="456"/>
      <c r="E605" s="456"/>
      <c r="F605" s="456"/>
      <c r="G605" s="456"/>
      <c r="H605" s="456"/>
      <c r="I605" s="456"/>
      <c r="J605" s="456"/>
      <c r="K605" s="456"/>
      <c r="L605" s="456"/>
      <c r="M605" s="456"/>
      <c r="N605" s="456"/>
      <c r="O605" s="456"/>
      <c r="P605" s="456"/>
      <c r="Q605" s="456"/>
      <c r="R605" s="456"/>
      <c r="S605" s="456"/>
      <c r="T605" s="456"/>
      <c r="U605" s="456"/>
      <c r="V605" s="456"/>
      <c r="W605" s="456"/>
      <c r="X605" s="456"/>
      <c r="Y605" s="456"/>
      <c r="Z605" s="456"/>
    </row>
    <row r="606" ht="12.75" customHeight="1">
      <c r="A606" s="456"/>
      <c r="B606" s="456"/>
      <c r="C606" s="456"/>
      <c r="D606" s="456"/>
      <c r="E606" s="456"/>
      <c r="F606" s="456"/>
      <c r="G606" s="456"/>
      <c r="H606" s="456"/>
      <c r="I606" s="456"/>
      <c r="J606" s="456"/>
      <c r="K606" s="456"/>
      <c r="L606" s="456"/>
      <c r="M606" s="456"/>
      <c r="N606" s="456"/>
      <c r="O606" s="456"/>
      <c r="P606" s="456"/>
      <c r="Q606" s="456"/>
      <c r="R606" s="456"/>
      <c r="S606" s="456"/>
      <c r="T606" s="456"/>
      <c r="U606" s="456"/>
      <c r="V606" s="456"/>
      <c r="W606" s="456"/>
      <c r="X606" s="456"/>
      <c r="Y606" s="456"/>
      <c r="Z606" s="456"/>
    </row>
    <row r="607" ht="12.75" customHeight="1">
      <c r="A607" s="456"/>
      <c r="B607" s="456"/>
      <c r="C607" s="456"/>
      <c r="D607" s="456"/>
      <c r="E607" s="456"/>
      <c r="F607" s="456"/>
      <c r="G607" s="456"/>
      <c r="H607" s="456"/>
      <c r="I607" s="456"/>
      <c r="J607" s="456"/>
      <c r="K607" s="456"/>
      <c r="L607" s="456"/>
      <c r="M607" s="456"/>
      <c r="N607" s="456"/>
      <c r="O607" s="456"/>
      <c r="P607" s="456"/>
      <c r="Q607" s="456"/>
      <c r="R607" s="456"/>
      <c r="S607" s="456"/>
      <c r="T607" s="456"/>
      <c r="U607" s="456"/>
      <c r="V607" s="456"/>
      <c r="W607" s="456"/>
      <c r="X607" s="456"/>
      <c r="Y607" s="456"/>
      <c r="Z607" s="456"/>
    </row>
    <row r="608" ht="12.75" customHeight="1">
      <c r="A608" s="456"/>
      <c r="B608" s="456"/>
      <c r="C608" s="456"/>
      <c r="D608" s="456"/>
      <c r="E608" s="456"/>
      <c r="F608" s="456"/>
      <c r="G608" s="456"/>
      <c r="H608" s="456"/>
      <c r="I608" s="456"/>
      <c r="J608" s="456"/>
      <c r="K608" s="456"/>
      <c r="L608" s="456"/>
      <c r="M608" s="456"/>
      <c r="N608" s="456"/>
      <c r="O608" s="456"/>
      <c r="P608" s="456"/>
      <c r="Q608" s="456"/>
      <c r="R608" s="456"/>
      <c r="S608" s="456"/>
      <c r="T608" s="456"/>
      <c r="U608" s="456"/>
      <c r="V608" s="456"/>
      <c r="W608" s="456"/>
      <c r="X608" s="456"/>
      <c r="Y608" s="456"/>
      <c r="Z608" s="456"/>
    </row>
    <row r="609" ht="12.75" customHeight="1">
      <c r="A609" s="456"/>
      <c r="B609" s="456"/>
      <c r="C609" s="456"/>
      <c r="D609" s="456"/>
      <c r="E609" s="456"/>
      <c r="F609" s="456"/>
      <c r="G609" s="456"/>
      <c r="H609" s="456"/>
      <c r="I609" s="456"/>
      <c r="J609" s="456"/>
      <c r="K609" s="456"/>
      <c r="L609" s="456"/>
      <c r="M609" s="456"/>
      <c r="N609" s="456"/>
      <c r="O609" s="456"/>
      <c r="P609" s="456"/>
      <c r="Q609" s="456"/>
      <c r="R609" s="456"/>
      <c r="S609" s="456"/>
      <c r="T609" s="456"/>
      <c r="U609" s="456"/>
      <c r="V609" s="456"/>
      <c r="W609" s="456"/>
      <c r="X609" s="456"/>
      <c r="Y609" s="456"/>
      <c r="Z609" s="456"/>
    </row>
    <row r="610" ht="12.75" customHeight="1">
      <c r="A610" s="456"/>
      <c r="B610" s="456"/>
      <c r="C610" s="456"/>
      <c r="D610" s="456"/>
      <c r="E610" s="456"/>
      <c r="F610" s="456"/>
      <c r="G610" s="456"/>
      <c r="H610" s="456"/>
      <c r="I610" s="456"/>
      <c r="J610" s="456"/>
      <c r="K610" s="456"/>
      <c r="L610" s="456"/>
      <c r="M610" s="456"/>
      <c r="N610" s="456"/>
      <c r="O610" s="456"/>
      <c r="P610" s="456"/>
      <c r="Q610" s="456"/>
      <c r="R610" s="456"/>
      <c r="S610" s="456"/>
      <c r="T610" s="456"/>
      <c r="U610" s="456"/>
      <c r="V610" s="456"/>
      <c r="W610" s="456"/>
      <c r="X610" s="456"/>
      <c r="Y610" s="456"/>
      <c r="Z610" s="456"/>
    </row>
    <row r="611" ht="12.75" customHeight="1">
      <c r="A611" s="456"/>
      <c r="B611" s="456"/>
      <c r="C611" s="456"/>
      <c r="D611" s="456"/>
      <c r="E611" s="456"/>
      <c r="F611" s="456"/>
      <c r="G611" s="456"/>
      <c r="H611" s="456"/>
      <c r="I611" s="456"/>
      <c r="J611" s="456"/>
      <c r="K611" s="456"/>
      <c r="L611" s="456"/>
      <c r="M611" s="456"/>
      <c r="N611" s="456"/>
      <c r="O611" s="456"/>
      <c r="P611" s="456"/>
      <c r="Q611" s="456"/>
      <c r="R611" s="456"/>
      <c r="S611" s="456"/>
      <c r="T611" s="456"/>
      <c r="U611" s="456"/>
      <c r="V611" s="456"/>
      <c r="W611" s="456"/>
      <c r="X611" s="456"/>
      <c r="Y611" s="456"/>
      <c r="Z611" s="456"/>
    </row>
    <row r="612" ht="12.75" customHeight="1">
      <c r="A612" s="456"/>
      <c r="B612" s="456"/>
      <c r="C612" s="456"/>
      <c r="D612" s="456"/>
      <c r="E612" s="456"/>
      <c r="F612" s="456"/>
      <c r="G612" s="456"/>
      <c r="H612" s="456"/>
      <c r="I612" s="456"/>
      <c r="J612" s="456"/>
      <c r="K612" s="456"/>
      <c r="L612" s="456"/>
      <c r="M612" s="456"/>
      <c r="N612" s="456"/>
      <c r="O612" s="456"/>
      <c r="P612" s="456"/>
      <c r="Q612" s="456"/>
      <c r="R612" s="456"/>
      <c r="S612" s="456"/>
      <c r="T612" s="456"/>
      <c r="U612" s="456"/>
      <c r="V612" s="456"/>
      <c r="W612" s="456"/>
      <c r="X612" s="456"/>
      <c r="Y612" s="456"/>
      <c r="Z612" s="456"/>
    </row>
    <row r="613" ht="12.75" customHeight="1">
      <c r="A613" s="456"/>
      <c r="B613" s="456"/>
      <c r="C613" s="456"/>
      <c r="D613" s="456"/>
      <c r="E613" s="456"/>
      <c r="F613" s="456"/>
      <c r="G613" s="456"/>
      <c r="H613" s="456"/>
      <c r="I613" s="456"/>
      <c r="J613" s="456"/>
      <c r="K613" s="456"/>
      <c r="L613" s="456"/>
      <c r="M613" s="456"/>
      <c r="N613" s="456"/>
      <c r="O613" s="456"/>
      <c r="P613" s="456"/>
      <c r="Q613" s="456"/>
      <c r="R613" s="456"/>
      <c r="S613" s="456"/>
      <c r="T613" s="456"/>
      <c r="U613" s="456"/>
      <c r="V613" s="456"/>
      <c r="W613" s="456"/>
      <c r="X613" s="456"/>
      <c r="Y613" s="456"/>
      <c r="Z613" s="456"/>
    </row>
    <row r="614" ht="12.75" customHeight="1">
      <c r="A614" s="456"/>
      <c r="B614" s="456"/>
      <c r="C614" s="456"/>
      <c r="D614" s="456"/>
      <c r="E614" s="456"/>
      <c r="F614" s="456"/>
      <c r="G614" s="456"/>
      <c r="H614" s="456"/>
      <c r="I614" s="456"/>
      <c r="J614" s="456"/>
      <c r="K614" s="456"/>
      <c r="L614" s="456"/>
      <c r="M614" s="456"/>
      <c r="N614" s="456"/>
      <c r="O614" s="456"/>
      <c r="P614" s="456"/>
      <c r="Q614" s="456"/>
      <c r="R614" s="456"/>
      <c r="S614" s="456"/>
      <c r="T614" s="456"/>
      <c r="U614" s="456"/>
      <c r="V614" s="456"/>
      <c r="W614" s="456"/>
      <c r="X614" s="456"/>
      <c r="Y614" s="456"/>
      <c r="Z614" s="456"/>
    </row>
    <row r="615" ht="12.75" customHeight="1">
      <c r="A615" s="456"/>
      <c r="B615" s="456"/>
      <c r="C615" s="456"/>
      <c r="D615" s="456"/>
      <c r="E615" s="456"/>
      <c r="F615" s="456"/>
      <c r="G615" s="456"/>
      <c r="H615" s="456"/>
      <c r="I615" s="456"/>
      <c r="J615" s="456"/>
      <c r="K615" s="456"/>
      <c r="L615" s="456"/>
      <c r="M615" s="456"/>
      <c r="N615" s="456"/>
      <c r="O615" s="456"/>
      <c r="P615" s="456"/>
      <c r="Q615" s="456"/>
      <c r="R615" s="456"/>
      <c r="S615" s="456"/>
      <c r="T615" s="456"/>
      <c r="U615" s="456"/>
      <c r="V615" s="456"/>
      <c r="W615" s="456"/>
      <c r="X615" s="456"/>
      <c r="Y615" s="456"/>
      <c r="Z615" s="456"/>
    </row>
    <row r="616" ht="12.75" customHeight="1">
      <c r="A616" s="456"/>
      <c r="B616" s="456"/>
      <c r="C616" s="456"/>
      <c r="D616" s="456"/>
      <c r="E616" s="456"/>
      <c r="F616" s="456"/>
      <c r="G616" s="456"/>
      <c r="H616" s="456"/>
      <c r="I616" s="456"/>
      <c r="J616" s="456"/>
      <c r="K616" s="456"/>
      <c r="L616" s="456"/>
      <c r="M616" s="456"/>
      <c r="N616" s="456"/>
      <c r="O616" s="456"/>
      <c r="P616" s="456"/>
      <c r="Q616" s="456"/>
      <c r="R616" s="456"/>
      <c r="S616" s="456"/>
      <c r="T616" s="456"/>
      <c r="U616" s="456"/>
      <c r="V616" s="456"/>
      <c r="W616" s="456"/>
      <c r="X616" s="456"/>
      <c r="Y616" s="456"/>
      <c r="Z616" s="456"/>
    </row>
    <row r="617" ht="12.75" customHeight="1">
      <c r="A617" s="456"/>
      <c r="B617" s="456"/>
      <c r="C617" s="456"/>
      <c r="D617" s="456"/>
      <c r="E617" s="456"/>
      <c r="F617" s="456"/>
      <c r="G617" s="456"/>
      <c r="H617" s="456"/>
      <c r="I617" s="456"/>
      <c r="J617" s="456"/>
      <c r="K617" s="456"/>
      <c r="L617" s="456"/>
      <c r="M617" s="456"/>
      <c r="N617" s="456"/>
      <c r="O617" s="456"/>
      <c r="P617" s="456"/>
      <c r="Q617" s="456"/>
      <c r="R617" s="456"/>
      <c r="S617" s="456"/>
      <c r="T617" s="456"/>
      <c r="U617" s="456"/>
      <c r="V617" s="456"/>
      <c r="W617" s="456"/>
      <c r="X617" s="456"/>
      <c r="Y617" s="456"/>
      <c r="Z617" s="456"/>
    </row>
    <row r="618" ht="12.75" customHeight="1">
      <c r="A618" s="456"/>
      <c r="B618" s="456"/>
      <c r="C618" s="456"/>
      <c r="D618" s="456"/>
      <c r="E618" s="456"/>
      <c r="F618" s="456"/>
      <c r="G618" s="456"/>
      <c r="H618" s="456"/>
      <c r="I618" s="456"/>
      <c r="J618" s="456"/>
      <c r="K618" s="456"/>
      <c r="L618" s="456"/>
      <c r="M618" s="456"/>
      <c r="N618" s="456"/>
      <c r="O618" s="456"/>
      <c r="P618" s="456"/>
      <c r="Q618" s="456"/>
      <c r="R618" s="456"/>
      <c r="S618" s="456"/>
      <c r="T618" s="456"/>
      <c r="U618" s="456"/>
      <c r="V618" s="456"/>
      <c r="W618" s="456"/>
      <c r="X618" s="456"/>
      <c r="Y618" s="456"/>
      <c r="Z618" s="456"/>
    </row>
    <row r="619" ht="12.75" customHeight="1">
      <c r="A619" s="456"/>
      <c r="B619" s="456"/>
      <c r="C619" s="456"/>
      <c r="D619" s="456"/>
      <c r="E619" s="456"/>
      <c r="F619" s="456"/>
      <c r="G619" s="456"/>
      <c r="H619" s="456"/>
      <c r="I619" s="456"/>
      <c r="J619" s="456"/>
      <c r="K619" s="456"/>
      <c r="L619" s="456"/>
      <c r="M619" s="456"/>
      <c r="N619" s="456"/>
      <c r="O619" s="456"/>
      <c r="P619" s="456"/>
      <c r="Q619" s="456"/>
      <c r="R619" s="456"/>
      <c r="S619" s="456"/>
      <c r="T619" s="456"/>
      <c r="U619" s="456"/>
      <c r="V619" s="456"/>
      <c r="W619" s="456"/>
      <c r="X619" s="456"/>
      <c r="Y619" s="456"/>
      <c r="Z619" s="456"/>
    </row>
    <row r="620" ht="12.75" customHeight="1">
      <c r="A620" s="456"/>
      <c r="B620" s="456"/>
      <c r="C620" s="456"/>
      <c r="D620" s="456"/>
      <c r="E620" s="456"/>
      <c r="F620" s="456"/>
      <c r="G620" s="456"/>
      <c r="H620" s="456"/>
      <c r="I620" s="456"/>
      <c r="J620" s="456"/>
      <c r="K620" s="456"/>
      <c r="L620" s="456"/>
      <c r="M620" s="456"/>
      <c r="N620" s="456"/>
      <c r="O620" s="456"/>
      <c r="P620" s="456"/>
      <c r="Q620" s="456"/>
      <c r="R620" s="456"/>
      <c r="S620" s="456"/>
      <c r="T620" s="456"/>
      <c r="U620" s="456"/>
      <c r="V620" s="456"/>
      <c r="W620" s="456"/>
      <c r="X620" s="456"/>
      <c r="Y620" s="456"/>
      <c r="Z620" s="456"/>
    </row>
    <row r="621" ht="12.75" customHeight="1">
      <c r="A621" s="456"/>
      <c r="B621" s="456"/>
      <c r="C621" s="456"/>
      <c r="D621" s="456"/>
      <c r="E621" s="456"/>
      <c r="F621" s="456"/>
      <c r="G621" s="456"/>
      <c r="H621" s="456"/>
      <c r="I621" s="456"/>
      <c r="J621" s="456"/>
      <c r="K621" s="456"/>
      <c r="L621" s="456"/>
      <c r="M621" s="456"/>
      <c r="N621" s="456"/>
      <c r="O621" s="456"/>
      <c r="P621" s="456"/>
      <c r="Q621" s="456"/>
      <c r="R621" s="456"/>
      <c r="S621" s="456"/>
      <c r="T621" s="456"/>
      <c r="U621" s="456"/>
      <c r="V621" s="456"/>
      <c r="W621" s="456"/>
      <c r="X621" s="456"/>
      <c r="Y621" s="456"/>
      <c r="Z621" s="456"/>
    </row>
    <row r="622" ht="12.75" customHeight="1">
      <c r="A622" s="456"/>
      <c r="B622" s="456"/>
      <c r="C622" s="456"/>
      <c r="D622" s="456"/>
      <c r="E622" s="456"/>
      <c r="F622" s="456"/>
      <c r="G622" s="456"/>
      <c r="H622" s="456"/>
      <c r="I622" s="456"/>
      <c r="J622" s="456"/>
      <c r="K622" s="456"/>
      <c r="L622" s="456"/>
      <c r="M622" s="456"/>
      <c r="N622" s="456"/>
      <c r="O622" s="456"/>
      <c r="P622" s="456"/>
      <c r="Q622" s="456"/>
      <c r="R622" s="456"/>
      <c r="S622" s="456"/>
      <c r="T622" s="456"/>
      <c r="U622" s="456"/>
      <c r="V622" s="456"/>
      <c r="W622" s="456"/>
      <c r="X622" s="456"/>
      <c r="Y622" s="456"/>
      <c r="Z622" s="456"/>
    </row>
    <row r="623" ht="12.75" customHeight="1">
      <c r="A623" s="456"/>
      <c r="B623" s="456"/>
      <c r="C623" s="456"/>
      <c r="D623" s="456"/>
      <c r="E623" s="456"/>
      <c r="F623" s="456"/>
      <c r="G623" s="456"/>
      <c r="H623" s="456"/>
      <c r="I623" s="456"/>
      <c r="J623" s="456"/>
      <c r="K623" s="456"/>
      <c r="L623" s="456"/>
      <c r="M623" s="456"/>
      <c r="N623" s="456"/>
      <c r="O623" s="456"/>
      <c r="P623" s="456"/>
      <c r="Q623" s="456"/>
      <c r="R623" s="456"/>
      <c r="S623" s="456"/>
      <c r="T623" s="456"/>
      <c r="U623" s="456"/>
      <c r="V623" s="456"/>
      <c r="W623" s="456"/>
      <c r="X623" s="456"/>
      <c r="Y623" s="456"/>
      <c r="Z623" s="456"/>
    </row>
    <row r="624" ht="12.75" customHeight="1">
      <c r="A624" s="456"/>
      <c r="B624" s="456"/>
      <c r="C624" s="456"/>
      <c r="D624" s="456"/>
      <c r="E624" s="456"/>
      <c r="F624" s="456"/>
      <c r="G624" s="456"/>
      <c r="H624" s="456"/>
      <c r="I624" s="456"/>
      <c r="J624" s="456"/>
      <c r="K624" s="456"/>
      <c r="L624" s="456"/>
      <c r="M624" s="456"/>
      <c r="N624" s="456"/>
      <c r="O624" s="456"/>
      <c r="P624" s="456"/>
      <c r="Q624" s="456"/>
      <c r="R624" s="456"/>
      <c r="S624" s="456"/>
      <c r="T624" s="456"/>
      <c r="U624" s="456"/>
      <c r="V624" s="456"/>
      <c r="W624" s="456"/>
      <c r="X624" s="456"/>
      <c r="Y624" s="456"/>
      <c r="Z624" s="456"/>
    </row>
    <row r="625" ht="12.75" customHeight="1">
      <c r="A625" s="456"/>
      <c r="B625" s="456"/>
      <c r="C625" s="456"/>
      <c r="D625" s="456"/>
      <c r="E625" s="456"/>
      <c r="F625" s="456"/>
      <c r="G625" s="456"/>
      <c r="H625" s="456"/>
      <c r="I625" s="456"/>
      <c r="J625" s="456"/>
      <c r="K625" s="456"/>
      <c r="L625" s="456"/>
      <c r="M625" s="456"/>
      <c r="N625" s="456"/>
      <c r="O625" s="456"/>
      <c r="P625" s="456"/>
      <c r="Q625" s="456"/>
      <c r="R625" s="456"/>
      <c r="S625" s="456"/>
      <c r="T625" s="456"/>
      <c r="U625" s="456"/>
      <c r="V625" s="456"/>
      <c r="W625" s="456"/>
      <c r="X625" s="456"/>
      <c r="Y625" s="456"/>
      <c r="Z625" s="456"/>
    </row>
    <row r="626" ht="12.75" customHeight="1">
      <c r="A626" s="456"/>
      <c r="B626" s="456"/>
      <c r="C626" s="456"/>
      <c r="D626" s="456"/>
      <c r="E626" s="456"/>
      <c r="F626" s="456"/>
      <c r="G626" s="456"/>
      <c r="H626" s="456"/>
      <c r="I626" s="456"/>
      <c r="J626" s="456"/>
      <c r="K626" s="456"/>
      <c r="L626" s="456"/>
      <c r="M626" s="456"/>
      <c r="N626" s="456"/>
      <c r="O626" s="456"/>
      <c r="P626" s="456"/>
      <c r="Q626" s="456"/>
      <c r="R626" s="456"/>
      <c r="S626" s="456"/>
      <c r="T626" s="456"/>
      <c r="U626" s="456"/>
      <c r="V626" s="456"/>
      <c r="W626" s="456"/>
      <c r="X626" s="456"/>
      <c r="Y626" s="456"/>
      <c r="Z626" s="456"/>
    </row>
    <row r="627" ht="12.75" customHeight="1">
      <c r="A627" s="456"/>
      <c r="B627" s="456"/>
      <c r="C627" s="456"/>
      <c r="D627" s="456"/>
      <c r="E627" s="456"/>
      <c r="F627" s="456"/>
      <c r="G627" s="456"/>
      <c r="H627" s="456"/>
      <c r="I627" s="456"/>
      <c r="J627" s="456"/>
      <c r="K627" s="456"/>
      <c r="L627" s="456"/>
      <c r="M627" s="456"/>
      <c r="N627" s="456"/>
      <c r="O627" s="456"/>
      <c r="P627" s="456"/>
      <c r="Q627" s="456"/>
      <c r="R627" s="456"/>
      <c r="S627" s="456"/>
      <c r="T627" s="456"/>
      <c r="U627" s="456"/>
      <c r="V627" s="456"/>
      <c r="W627" s="456"/>
      <c r="X627" s="456"/>
      <c r="Y627" s="456"/>
      <c r="Z627" s="456"/>
    </row>
    <row r="628" ht="12.75" customHeight="1">
      <c r="A628" s="456"/>
      <c r="B628" s="456"/>
      <c r="C628" s="456"/>
      <c r="D628" s="456"/>
      <c r="E628" s="456"/>
      <c r="F628" s="456"/>
      <c r="G628" s="456"/>
      <c r="H628" s="456"/>
      <c r="I628" s="456"/>
      <c r="J628" s="456"/>
      <c r="K628" s="456"/>
      <c r="L628" s="456"/>
      <c r="M628" s="456"/>
      <c r="N628" s="456"/>
      <c r="O628" s="456"/>
      <c r="P628" s="456"/>
      <c r="Q628" s="456"/>
      <c r="R628" s="456"/>
      <c r="S628" s="456"/>
      <c r="T628" s="456"/>
      <c r="U628" s="456"/>
      <c r="V628" s="456"/>
      <c r="W628" s="456"/>
      <c r="X628" s="456"/>
      <c r="Y628" s="456"/>
      <c r="Z628" s="456"/>
    </row>
    <row r="629" ht="12.75" customHeight="1">
      <c r="A629" s="456"/>
      <c r="B629" s="456"/>
      <c r="C629" s="456"/>
      <c r="D629" s="456"/>
      <c r="E629" s="456"/>
      <c r="F629" s="456"/>
      <c r="G629" s="456"/>
      <c r="H629" s="456"/>
      <c r="I629" s="456"/>
      <c r="J629" s="456"/>
      <c r="K629" s="456"/>
      <c r="L629" s="456"/>
      <c r="M629" s="456"/>
      <c r="N629" s="456"/>
      <c r="O629" s="456"/>
      <c r="P629" s="456"/>
      <c r="Q629" s="456"/>
      <c r="R629" s="456"/>
      <c r="S629" s="456"/>
      <c r="T629" s="456"/>
      <c r="U629" s="456"/>
      <c r="V629" s="456"/>
      <c r="W629" s="456"/>
      <c r="X629" s="456"/>
      <c r="Y629" s="456"/>
      <c r="Z629" s="456"/>
    </row>
    <row r="630" ht="12.75" customHeight="1">
      <c r="A630" s="456"/>
      <c r="B630" s="456"/>
      <c r="C630" s="456"/>
      <c r="D630" s="456"/>
      <c r="E630" s="456"/>
      <c r="F630" s="456"/>
      <c r="G630" s="456"/>
      <c r="H630" s="456"/>
      <c r="I630" s="456"/>
      <c r="J630" s="456"/>
      <c r="K630" s="456"/>
      <c r="L630" s="456"/>
      <c r="M630" s="456"/>
      <c r="N630" s="456"/>
      <c r="O630" s="456"/>
      <c r="P630" s="456"/>
      <c r="Q630" s="456"/>
      <c r="R630" s="456"/>
      <c r="S630" s="456"/>
      <c r="T630" s="456"/>
      <c r="U630" s="456"/>
      <c r="V630" s="456"/>
      <c r="W630" s="456"/>
      <c r="X630" s="456"/>
      <c r="Y630" s="456"/>
      <c r="Z630" s="456"/>
    </row>
    <row r="631" ht="12.75" customHeight="1">
      <c r="A631" s="456"/>
      <c r="B631" s="456"/>
      <c r="C631" s="456"/>
      <c r="D631" s="456"/>
      <c r="E631" s="456"/>
      <c r="F631" s="456"/>
      <c r="G631" s="456"/>
      <c r="H631" s="456"/>
      <c r="I631" s="456"/>
      <c r="J631" s="456"/>
      <c r="K631" s="456"/>
      <c r="L631" s="456"/>
      <c r="M631" s="456"/>
      <c r="N631" s="456"/>
      <c r="O631" s="456"/>
      <c r="P631" s="456"/>
      <c r="Q631" s="456"/>
      <c r="R631" s="456"/>
      <c r="S631" s="456"/>
      <c r="T631" s="456"/>
      <c r="U631" s="456"/>
      <c r="V631" s="456"/>
      <c r="W631" s="456"/>
      <c r="X631" s="456"/>
      <c r="Y631" s="456"/>
      <c r="Z631" s="456"/>
    </row>
    <row r="632" ht="12.75" customHeight="1">
      <c r="A632" s="456"/>
      <c r="B632" s="456"/>
      <c r="C632" s="456"/>
      <c r="D632" s="456"/>
      <c r="E632" s="456"/>
      <c r="F632" s="456"/>
      <c r="G632" s="456"/>
      <c r="H632" s="456"/>
      <c r="I632" s="456"/>
      <c r="J632" s="456"/>
      <c r="K632" s="456"/>
      <c r="L632" s="456"/>
      <c r="M632" s="456"/>
      <c r="N632" s="456"/>
      <c r="O632" s="456"/>
      <c r="P632" s="456"/>
      <c r="Q632" s="456"/>
      <c r="R632" s="456"/>
      <c r="S632" s="456"/>
      <c r="T632" s="456"/>
      <c r="U632" s="456"/>
      <c r="V632" s="456"/>
      <c r="W632" s="456"/>
      <c r="X632" s="456"/>
      <c r="Y632" s="456"/>
      <c r="Z632" s="456"/>
    </row>
    <row r="633" ht="12.75" customHeight="1">
      <c r="A633" s="456"/>
      <c r="B633" s="456"/>
      <c r="C633" s="456"/>
      <c r="D633" s="456"/>
      <c r="E633" s="456"/>
      <c r="F633" s="456"/>
      <c r="G633" s="456"/>
      <c r="H633" s="456"/>
      <c r="I633" s="456"/>
      <c r="J633" s="456"/>
      <c r="K633" s="456"/>
      <c r="L633" s="456"/>
      <c r="M633" s="456"/>
      <c r="N633" s="456"/>
      <c r="O633" s="456"/>
      <c r="P633" s="456"/>
      <c r="Q633" s="456"/>
      <c r="R633" s="456"/>
      <c r="S633" s="456"/>
      <c r="T633" s="456"/>
      <c r="U633" s="456"/>
      <c r="V633" s="456"/>
      <c r="W633" s="456"/>
      <c r="X633" s="456"/>
      <c r="Y633" s="456"/>
      <c r="Z633" s="456"/>
    </row>
    <row r="634" ht="12.75" customHeight="1">
      <c r="A634" s="456"/>
      <c r="B634" s="456"/>
      <c r="C634" s="456"/>
      <c r="D634" s="456"/>
      <c r="E634" s="456"/>
      <c r="F634" s="456"/>
      <c r="G634" s="456"/>
      <c r="H634" s="456"/>
      <c r="I634" s="456"/>
      <c r="J634" s="456"/>
      <c r="K634" s="456"/>
      <c r="L634" s="456"/>
      <c r="M634" s="456"/>
      <c r="N634" s="456"/>
      <c r="O634" s="456"/>
      <c r="P634" s="456"/>
      <c r="Q634" s="456"/>
      <c r="R634" s="456"/>
      <c r="S634" s="456"/>
      <c r="T634" s="456"/>
      <c r="U634" s="456"/>
      <c r="V634" s="456"/>
      <c r="W634" s="456"/>
      <c r="X634" s="456"/>
      <c r="Y634" s="456"/>
      <c r="Z634" s="456"/>
    </row>
    <row r="635" ht="12.75" customHeight="1">
      <c r="A635" s="456"/>
      <c r="B635" s="456"/>
      <c r="C635" s="456"/>
      <c r="D635" s="456"/>
      <c r="E635" s="456"/>
      <c r="F635" s="456"/>
      <c r="G635" s="456"/>
      <c r="H635" s="456"/>
      <c r="I635" s="456"/>
      <c r="J635" s="456"/>
      <c r="K635" s="456"/>
      <c r="L635" s="456"/>
      <c r="M635" s="456"/>
      <c r="N635" s="456"/>
      <c r="O635" s="456"/>
      <c r="P635" s="456"/>
      <c r="Q635" s="456"/>
      <c r="R635" s="456"/>
      <c r="S635" s="456"/>
      <c r="T635" s="456"/>
      <c r="U635" s="456"/>
      <c r="V635" s="456"/>
      <c r="W635" s="456"/>
      <c r="X635" s="456"/>
      <c r="Y635" s="456"/>
      <c r="Z635" s="456"/>
    </row>
    <row r="636" ht="12.75" customHeight="1">
      <c r="A636" s="456"/>
      <c r="B636" s="456"/>
      <c r="C636" s="456"/>
      <c r="D636" s="456"/>
      <c r="E636" s="456"/>
      <c r="F636" s="456"/>
      <c r="G636" s="456"/>
      <c r="H636" s="456"/>
      <c r="I636" s="456"/>
      <c r="J636" s="456"/>
      <c r="K636" s="456"/>
      <c r="L636" s="456"/>
      <c r="M636" s="456"/>
      <c r="N636" s="456"/>
      <c r="O636" s="456"/>
      <c r="P636" s="456"/>
      <c r="Q636" s="456"/>
      <c r="R636" s="456"/>
      <c r="S636" s="456"/>
      <c r="T636" s="456"/>
      <c r="U636" s="456"/>
      <c r="V636" s="456"/>
      <c r="W636" s="456"/>
      <c r="X636" s="456"/>
      <c r="Y636" s="456"/>
      <c r="Z636" s="456"/>
    </row>
    <row r="637" ht="12.75" customHeight="1">
      <c r="A637" s="456"/>
      <c r="B637" s="456"/>
      <c r="C637" s="456"/>
      <c r="D637" s="456"/>
      <c r="E637" s="456"/>
      <c r="F637" s="456"/>
      <c r="G637" s="456"/>
      <c r="H637" s="456"/>
      <c r="I637" s="456"/>
      <c r="J637" s="456"/>
      <c r="K637" s="456"/>
      <c r="L637" s="456"/>
      <c r="M637" s="456"/>
      <c r="N637" s="456"/>
      <c r="O637" s="456"/>
      <c r="P637" s="456"/>
      <c r="Q637" s="456"/>
      <c r="R637" s="456"/>
      <c r="S637" s="456"/>
      <c r="T637" s="456"/>
      <c r="U637" s="456"/>
      <c r="V637" s="456"/>
      <c r="W637" s="456"/>
      <c r="X637" s="456"/>
      <c r="Y637" s="456"/>
      <c r="Z637" s="456"/>
    </row>
    <row r="638" ht="12.75" customHeight="1">
      <c r="A638" s="456"/>
      <c r="B638" s="456"/>
      <c r="C638" s="456"/>
      <c r="D638" s="456"/>
      <c r="E638" s="456"/>
      <c r="F638" s="456"/>
      <c r="G638" s="456"/>
      <c r="H638" s="456"/>
      <c r="I638" s="456"/>
      <c r="J638" s="456"/>
      <c r="K638" s="456"/>
      <c r="L638" s="456"/>
      <c r="M638" s="456"/>
      <c r="N638" s="456"/>
      <c r="O638" s="456"/>
      <c r="P638" s="456"/>
      <c r="Q638" s="456"/>
      <c r="R638" s="456"/>
      <c r="S638" s="456"/>
      <c r="T638" s="456"/>
      <c r="U638" s="456"/>
      <c r="V638" s="456"/>
      <c r="W638" s="456"/>
      <c r="X638" s="456"/>
      <c r="Y638" s="456"/>
      <c r="Z638" s="456"/>
    </row>
    <row r="639" ht="12.75" customHeight="1">
      <c r="A639" s="456"/>
      <c r="B639" s="456"/>
      <c r="C639" s="456"/>
      <c r="D639" s="456"/>
      <c r="E639" s="456"/>
      <c r="F639" s="456"/>
      <c r="G639" s="456"/>
      <c r="H639" s="456"/>
      <c r="I639" s="456"/>
      <c r="J639" s="456"/>
      <c r="K639" s="456"/>
      <c r="L639" s="456"/>
      <c r="M639" s="456"/>
      <c r="N639" s="456"/>
      <c r="O639" s="456"/>
      <c r="P639" s="456"/>
      <c r="Q639" s="456"/>
      <c r="R639" s="456"/>
      <c r="S639" s="456"/>
      <c r="T639" s="456"/>
      <c r="U639" s="456"/>
      <c r="V639" s="456"/>
      <c r="W639" s="456"/>
      <c r="X639" s="456"/>
      <c r="Y639" s="456"/>
      <c r="Z639" s="456"/>
    </row>
    <row r="640" ht="12.75" customHeight="1">
      <c r="A640" s="456"/>
      <c r="B640" s="456"/>
      <c r="C640" s="456"/>
      <c r="D640" s="456"/>
      <c r="E640" s="456"/>
      <c r="F640" s="456"/>
      <c r="G640" s="456"/>
      <c r="H640" s="456"/>
      <c r="I640" s="456"/>
      <c r="J640" s="456"/>
      <c r="K640" s="456"/>
      <c r="L640" s="456"/>
      <c r="M640" s="456"/>
      <c r="N640" s="456"/>
      <c r="O640" s="456"/>
      <c r="P640" s="456"/>
      <c r="Q640" s="456"/>
      <c r="R640" s="456"/>
      <c r="S640" s="456"/>
      <c r="T640" s="456"/>
      <c r="U640" s="456"/>
      <c r="V640" s="456"/>
      <c r="W640" s="456"/>
      <c r="X640" s="456"/>
      <c r="Y640" s="456"/>
      <c r="Z640" s="456"/>
    </row>
    <row r="641" ht="12.75" customHeight="1">
      <c r="A641" s="456"/>
      <c r="B641" s="456"/>
      <c r="C641" s="456"/>
      <c r="D641" s="456"/>
      <c r="E641" s="456"/>
      <c r="F641" s="456"/>
      <c r="G641" s="456"/>
      <c r="H641" s="456"/>
      <c r="I641" s="456"/>
      <c r="J641" s="456"/>
      <c r="K641" s="456"/>
      <c r="L641" s="456"/>
      <c r="M641" s="456"/>
      <c r="N641" s="456"/>
      <c r="O641" s="456"/>
      <c r="P641" s="456"/>
      <c r="Q641" s="456"/>
      <c r="R641" s="456"/>
      <c r="S641" s="456"/>
      <c r="T641" s="456"/>
      <c r="U641" s="456"/>
      <c r="V641" s="456"/>
      <c r="W641" s="456"/>
      <c r="X641" s="456"/>
      <c r="Y641" s="456"/>
      <c r="Z641" s="456"/>
    </row>
    <row r="642" ht="12.75" customHeight="1">
      <c r="A642" s="456"/>
      <c r="B642" s="456"/>
      <c r="C642" s="456"/>
      <c r="D642" s="456"/>
      <c r="E642" s="456"/>
      <c r="F642" s="456"/>
      <c r="G642" s="456"/>
      <c r="H642" s="456"/>
      <c r="I642" s="456"/>
      <c r="J642" s="456"/>
      <c r="K642" s="456"/>
      <c r="L642" s="456"/>
      <c r="M642" s="456"/>
      <c r="N642" s="456"/>
      <c r="O642" s="456"/>
      <c r="P642" s="456"/>
      <c r="Q642" s="456"/>
      <c r="R642" s="456"/>
      <c r="S642" s="456"/>
      <c r="T642" s="456"/>
      <c r="U642" s="456"/>
      <c r="V642" s="456"/>
      <c r="W642" s="456"/>
      <c r="X642" s="456"/>
      <c r="Y642" s="456"/>
      <c r="Z642" s="456"/>
    </row>
    <row r="643" ht="12.75" customHeight="1">
      <c r="A643" s="456"/>
      <c r="B643" s="456"/>
      <c r="C643" s="456"/>
      <c r="D643" s="456"/>
      <c r="E643" s="456"/>
      <c r="F643" s="456"/>
      <c r="G643" s="456"/>
      <c r="H643" s="456"/>
      <c r="I643" s="456"/>
      <c r="J643" s="456"/>
      <c r="K643" s="456"/>
      <c r="L643" s="456"/>
      <c r="M643" s="456"/>
      <c r="N643" s="456"/>
      <c r="O643" s="456"/>
      <c r="P643" s="456"/>
      <c r="Q643" s="456"/>
      <c r="R643" s="456"/>
      <c r="S643" s="456"/>
      <c r="T643" s="456"/>
      <c r="U643" s="456"/>
      <c r="V643" s="456"/>
      <c r="W643" s="456"/>
      <c r="X643" s="456"/>
      <c r="Y643" s="456"/>
      <c r="Z643" s="456"/>
    </row>
    <row r="644" ht="12.75" customHeight="1">
      <c r="A644" s="456"/>
      <c r="B644" s="456"/>
      <c r="C644" s="456"/>
      <c r="D644" s="456"/>
      <c r="E644" s="456"/>
      <c r="F644" s="456"/>
      <c r="G644" s="456"/>
      <c r="H644" s="456"/>
      <c r="I644" s="456"/>
      <c r="J644" s="456"/>
      <c r="K644" s="456"/>
      <c r="L644" s="456"/>
      <c r="M644" s="456"/>
      <c r="N644" s="456"/>
      <c r="O644" s="456"/>
      <c r="P644" s="456"/>
      <c r="Q644" s="456"/>
      <c r="R644" s="456"/>
      <c r="S644" s="456"/>
      <c r="T644" s="456"/>
      <c r="U644" s="456"/>
      <c r="V644" s="456"/>
      <c r="W644" s="456"/>
      <c r="X644" s="456"/>
      <c r="Y644" s="456"/>
      <c r="Z644" s="456"/>
    </row>
    <row r="645" ht="12.75" customHeight="1">
      <c r="A645" s="456"/>
      <c r="B645" s="456"/>
      <c r="C645" s="456"/>
      <c r="D645" s="456"/>
      <c r="E645" s="456"/>
      <c r="F645" s="456"/>
      <c r="G645" s="456"/>
      <c r="H645" s="456"/>
      <c r="I645" s="456"/>
      <c r="J645" s="456"/>
      <c r="K645" s="456"/>
      <c r="L645" s="456"/>
      <c r="M645" s="456"/>
      <c r="N645" s="456"/>
      <c r="O645" s="456"/>
      <c r="P645" s="456"/>
      <c r="Q645" s="456"/>
      <c r="R645" s="456"/>
      <c r="S645" s="456"/>
      <c r="T645" s="456"/>
      <c r="U645" s="456"/>
      <c r="V645" s="456"/>
      <c r="W645" s="456"/>
      <c r="X645" s="456"/>
      <c r="Y645" s="456"/>
      <c r="Z645" s="456"/>
    </row>
    <row r="646" ht="12.75" customHeight="1">
      <c r="A646" s="456"/>
      <c r="B646" s="456"/>
      <c r="C646" s="456"/>
      <c r="D646" s="456"/>
      <c r="E646" s="456"/>
      <c r="F646" s="456"/>
      <c r="G646" s="456"/>
      <c r="H646" s="456"/>
      <c r="I646" s="456"/>
      <c r="J646" s="456"/>
      <c r="K646" s="456"/>
      <c r="L646" s="456"/>
      <c r="M646" s="456"/>
      <c r="N646" s="456"/>
      <c r="O646" s="456"/>
      <c r="P646" s="456"/>
      <c r="Q646" s="456"/>
      <c r="R646" s="456"/>
      <c r="S646" s="456"/>
      <c r="T646" s="456"/>
      <c r="U646" s="456"/>
      <c r="V646" s="456"/>
      <c r="W646" s="456"/>
      <c r="X646" s="456"/>
      <c r="Y646" s="456"/>
      <c r="Z646" s="456"/>
    </row>
    <row r="647" ht="12.75" customHeight="1">
      <c r="A647" s="456"/>
      <c r="B647" s="456"/>
      <c r="C647" s="456"/>
      <c r="D647" s="456"/>
      <c r="E647" s="456"/>
      <c r="F647" s="456"/>
      <c r="G647" s="456"/>
      <c r="H647" s="456"/>
      <c r="I647" s="456"/>
      <c r="J647" s="456"/>
      <c r="K647" s="456"/>
      <c r="L647" s="456"/>
      <c r="M647" s="456"/>
      <c r="N647" s="456"/>
      <c r="O647" s="456"/>
      <c r="P647" s="456"/>
      <c r="Q647" s="456"/>
      <c r="R647" s="456"/>
      <c r="S647" s="456"/>
      <c r="T647" s="456"/>
      <c r="U647" s="456"/>
      <c r="V647" s="456"/>
      <c r="W647" s="456"/>
      <c r="X647" s="456"/>
      <c r="Y647" s="456"/>
      <c r="Z647" s="456"/>
    </row>
    <row r="648" ht="12.75" customHeight="1">
      <c r="A648" s="456"/>
      <c r="B648" s="456"/>
      <c r="C648" s="456"/>
      <c r="D648" s="456"/>
      <c r="E648" s="456"/>
      <c r="F648" s="456"/>
      <c r="G648" s="456"/>
      <c r="H648" s="456"/>
      <c r="I648" s="456"/>
      <c r="J648" s="456"/>
      <c r="K648" s="456"/>
      <c r="L648" s="456"/>
      <c r="M648" s="456"/>
      <c r="N648" s="456"/>
      <c r="O648" s="456"/>
      <c r="P648" s="456"/>
      <c r="Q648" s="456"/>
      <c r="R648" s="456"/>
      <c r="S648" s="456"/>
      <c r="T648" s="456"/>
      <c r="U648" s="456"/>
      <c r="V648" s="456"/>
      <c r="W648" s="456"/>
      <c r="X648" s="456"/>
      <c r="Y648" s="456"/>
      <c r="Z648" s="456"/>
    </row>
    <row r="649" ht="12.75" customHeight="1">
      <c r="A649" s="456"/>
      <c r="B649" s="456"/>
      <c r="C649" s="456"/>
      <c r="D649" s="456"/>
      <c r="E649" s="456"/>
      <c r="F649" s="456"/>
      <c r="G649" s="456"/>
      <c r="H649" s="456"/>
      <c r="I649" s="456"/>
      <c r="J649" s="456"/>
      <c r="K649" s="456"/>
      <c r="L649" s="456"/>
      <c r="M649" s="456"/>
      <c r="N649" s="456"/>
      <c r="O649" s="456"/>
      <c r="P649" s="456"/>
      <c r="Q649" s="456"/>
      <c r="R649" s="456"/>
      <c r="S649" s="456"/>
      <c r="T649" s="456"/>
      <c r="U649" s="456"/>
      <c r="V649" s="456"/>
      <c r="W649" s="456"/>
      <c r="X649" s="456"/>
      <c r="Y649" s="456"/>
      <c r="Z649" s="456"/>
    </row>
    <row r="650" ht="12.75" customHeight="1">
      <c r="A650" s="456"/>
      <c r="B650" s="456"/>
      <c r="C650" s="456"/>
      <c r="D650" s="456"/>
      <c r="E650" s="456"/>
      <c r="F650" s="456"/>
      <c r="G650" s="456"/>
      <c r="H650" s="456"/>
      <c r="I650" s="456"/>
      <c r="J650" s="456"/>
      <c r="K650" s="456"/>
      <c r="L650" s="456"/>
      <c r="M650" s="456"/>
      <c r="N650" s="456"/>
      <c r="O650" s="456"/>
      <c r="P650" s="456"/>
      <c r="Q650" s="456"/>
      <c r="R650" s="456"/>
      <c r="S650" s="456"/>
      <c r="T650" s="456"/>
      <c r="U650" s="456"/>
      <c r="V650" s="456"/>
      <c r="W650" s="456"/>
      <c r="X650" s="456"/>
      <c r="Y650" s="456"/>
      <c r="Z650" s="456"/>
    </row>
    <row r="651" ht="12.75" customHeight="1">
      <c r="A651" s="456"/>
      <c r="B651" s="456"/>
      <c r="C651" s="456"/>
      <c r="D651" s="456"/>
      <c r="E651" s="456"/>
      <c r="F651" s="456"/>
      <c r="G651" s="456"/>
      <c r="H651" s="456"/>
      <c r="I651" s="456"/>
      <c r="J651" s="456"/>
      <c r="K651" s="456"/>
      <c r="L651" s="456"/>
      <c r="M651" s="456"/>
      <c r="N651" s="456"/>
      <c r="O651" s="456"/>
      <c r="P651" s="456"/>
      <c r="Q651" s="456"/>
      <c r="R651" s="456"/>
      <c r="S651" s="456"/>
      <c r="T651" s="456"/>
      <c r="U651" s="456"/>
      <c r="V651" s="456"/>
      <c r="W651" s="456"/>
      <c r="X651" s="456"/>
      <c r="Y651" s="456"/>
      <c r="Z651" s="456"/>
    </row>
    <row r="652" ht="12.75" customHeight="1">
      <c r="A652" s="456"/>
      <c r="B652" s="456"/>
      <c r="C652" s="456"/>
      <c r="D652" s="456"/>
      <c r="E652" s="456"/>
      <c r="F652" s="456"/>
      <c r="G652" s="456"/>
      <c r="H652" s="456"/>
      <c r="I652" s="456"/>
      <c r="J652" s="456"/>
      <c r="K652" s="456"/>
      <c r="L652" s="456"/>
      <c r="M652" s="456"/>
      <c r="N652" s="456"/>
      <c r="O652" s="456"/>
      <c r="P652" s="456"/>
      <c r="Q652" s="456"/>
      <c r="R652" s="456"/>
      <c r="S652" s="456"/>
      <c r="T652" s="456"/>
      <c r="U652" s="456"/>
      <c r="V652" s="456"/>
      <c r="W652" s="456"/>
      <c r="X652" s="456"/>
      <c r="Y652" s="456"/>
      <c r="Z652" s="456"/>
    </row>
    <row r="653" ht="12.75" customHeight="1">
      <c r="A653" s="456"/>
      <c r="B653" s="456"/>
      <c r="C653" s="456"/>
      <c r="D653" s="456"/>
      <c r="E653" s="456"/>
      <c r="F653" s="456"/>
      <c r="G653" s="456"/>
      <c r="H653" s="456"/>
      <c r="I653" s="456"/>
      <c r="J653" s="456"/>
      <c r="K653" s="456"/>
      <c r="L653" s="456"/>
      <c r="M653" s="456"/>
      <c r="N653" s="456"/>
      <c r="O653" s="456"/>
      <c r="P653" s="456"/>
      <c r="Q653" s="456"/>
      <c r="R653" s="456"/>
      <c r="S653" s="456"/>
      <c r="T653" s="456"/>
      <c r="U653" s="456"/>
      <c r="V653" s="456"/>
      <c r="W653" s="456"/>
      <c r="X653" s="456"/>
      <c r="Y653" s="456"/>
      <c r="Z653" s="456"/>
    </row>
    <row r="654" ht="12.75" customHeight="1">
      <c r="A654" s="456"/>
      <c r="B654" s="456"/>
      <c r="C654" s="456"/>
      <c r="D654" s="456"/>
      <c r="E654" s="456"/>
      <c r="F654" s="456"/>
      <c r="G654" s="456"/>
      <c r="H654" s="456"/>
      <c r="I654" s="456"/>
      <c r="J654" s="456"/>
      <c r="K654" s="456"/>
      <c r="L654" s="456"/>
      <c r="M654" s="456"/>
      <c r="N654" s="456"/>
      <c r="O654" s="456"/>
      <c r="P654" s="456"/>
      <c r="Q654" s="456"/>
      <c r="R654" s="456"/>
      <c r="S654" s="456"/>
      <c r="T654" s="456"/>
      <c r="U654" s="456"/>
      <c r="V654" s="456"/>
      <c r="W654" s="456"/>
      <c r="X654" s="456"/>
      <c r="Y654" s="456"/>
      <c r="Z654" s="456"/>
    </row>
    <row r="655" ht="12.75" customHeight="1">
      <c r="A655" s="456"/>
      <c r="B655" s="456"/>
      <c r="C655" s="456"/>
      <c r="D655" s="456"/>
      <c r="E655" s="456"/>
      <c r="F655" s="456"/>
      <c r="G655" s="456"/>
      <c r="H655" s="456"/>
      <c r="I655" s="456"/>
      <c r="J655" s="456"/>
      <c r="K655" s="456"/>
      <c r="L655" s="456"/>
      <c r="M655" s="456"/>
      <c r="N655" s="456"/>
      <c r="O655" s="456"/>
      <c r="P655" s="456"/>
      <c r="Q655" s="456"/>
      <c r="R655" s="456"/>
      <c r="S655" s="456"/>
      <c r="T655" s="456"/>
      <c r="U655" s="456"/>
      <c r="V655" s="456"/>
      <c r="W655" s="456"/>
      <c r="X655" s="456"/>
      <c r="Y655" s="456"/>
      <c r="Z655" s="456"/>
    </row>
    <row r="656" ht="12.75" customHeight="1">
      <c r="A656" s="456"/>
      <c r="B656" s="456"/>
      <c r="C656" s="456"/>
      <c r="D656" s="456"/>
      <c r="E656" s="456"/>
      <c r="F656" s="456"/>
      <c r="G656" s="456"/>
      <c r="H656" s="456"/>
      <c r="I656" s="456"/>
      <c r="J656" s="456"/>
      <c r="K656" s="456"/>
      <c r="L656" s="456"/>
      <c r="M656" s="456"/>
      <c r="N656" s="456"/>
      <c r="O656" s="456"/>
      <c r="P656" s="456"/>
      <c r="Q656" s="456"/>
      <c r="R656" s="456"/>
      <c r="S656" s="456"/>
      <c r="T656" s="456"/>
      <c r="U656" s="456"/>
      <c r="V656" s="456"/>
      <c r="W656" s="456"/>
      <c r="X656" s="456"/>
      <c r="Y656" s="456"/>
      <c r="Z656" s="456"/>
    </row>
    <row r="657" ht="12.75" customHeight="1">
      <c r="A657" s="456"/>
      <c r="B657" s="456"/>
      <c r="C657" s="456"/>
      <c r="D657" s="456"/>
      <c r="E657" s="456"/>
      <c r="F657" s="456"/>
      <c r="G657" s="456"/>
      <c r="H657" s="456"/>
      <c r="I657" s="456"/>
      <c r="J657" s="456"/>
      <c r="K657" s="456"/>
      <c r="L657" s="456"/>
      <c r="M657" s="456"/>
      <c r="N657" s="456"/>
      <c r="O657" s="456"/>
      <c r="P657" s="456"/>
      <c r="Q657" s="456"/>
      <c r="R657" s="456"/>
      <c r="S657" s="456"/>
      <c r="T657" s="456"/>
      <c r="U657" s="456"/>
      <c r="V657" s="456"/>
      <c r="W657" s="456"/>
      <c r="X657" s="456"/>
      <c r="Y657" s="456"/>
      <c r="Z657" s="456"/>
    </row>
    <row r="658" ht="12.75" customHeight="1">
      <c r="A658" s="456"/>
      <c r="B658" s="456"/>
      <c r="C658" s="456"/>
      <c r="D658" s="456"/>
      <c r="E658" s="456"/>
      <c r="F658" s="456"/>
      <c r="G658" s="456"/>
      <c r="H658" s="456"/>
      <c r="I658" s="456"/>
      <c r="J658" s="456"/>
      <c r="K658" s="456"/>
      <c r="L658" s="456"/>
      <c r="M658" s="456"/>
      <c r="N658" s="456"/>
      <c r="O658" s="456"/>
      <c r="P658" s="456"/>
      <c r="Q658" s="456"/>
      <c r="R658" s="456"/>
      <c r="S658" s="456"/>
      <c r="T658" s="456"/>
      <c r="U658" s="456"/>
      <c r="V658" s="456"/>
      <c r="W658" s="456"/>
      <c r="X658" s="456"/>
      <c r="Y658" s="456"/>
      <c r="Z658" s="456"/>
    </row>
    <row r="659" ht="12.75" customHeight="1">
      <c r="A659" s="456"/>
      <c r="B659" s="456"/>
      <c r="C659" s="456"/>
      <c r="D659" s="456"/>
      <c r="E659" s="456"/>
      <c r="F659" s="456"/>
      <c r="G659" s="456"/>
      <c r="H659" s="456"/>
      <c r="I659" s="456"/>
      <c r="J659" s="456"/>
      <c r="K659" s="456"/>
      <c r="L659" s="456"/>
      <c r="M659" s="456"/>
      <c r="N659" s="456"/>
      <c r="O659" s="456"/>
      <c r="P659" s="456"/>
      <c r="Q659" s="456"/>
      <c r="R659" s="456"/>
      <c r="S659" s="456"/>
      <c r="T659" s="456"/>
      <c r="U659" s="456"/>
      <c r="V659" s="456"/>
      <c r="W659" s="456"/>
      <c r="X659" s="456"/>
      <c r="Y659" s="456"/>
      <c r="Z659" s="456"/>
    </row>
    <row r="660" ht="12.75" customHeight="1">
      <c r="A660" s="456"/>
      <c r="B660" s="456"/>
      <c r="C660" s="456"/>
      <c r="D660" s="456"/>
      <c r="E660" s="456"/>
      <c r="F660" s="456"/>
      <c r="G660" s="456"/>
      <c r="H660" s="456"/>
      <c r="I660" s="456"/>
      <c r="J660" s="456"/>
      <c r="K660" s="456"/>
      <c r="L660" s="456"/>
      <c r="M660" s="456"/>
      <c r="N660" s="456"/>
      <c r="O660" s="456"/>
      <c r="P660" s="456"/>
      <c r="Q660" s="456"/>
      <c r="R660" s="456"/>
      <c r="S660" s="456"/>
      <c r="T660" s="456"/>
      <c r="U660" s="456"/>
      <c r="V660" s="456"/>
      <c r="W660" s="456"/>
      <c r="X660" s="456"/>
      <c r="Y660" s="456"/>
      <c r="Z660" s="456"/>
    </row>
    <row r="661" ht="12.75" customHeight="1">
      <c r="A661" s="456"/>
      <c r="B661" s="456"/>
      <c r="C661" s="456"/>
      <c r="D661" s="456"/>
      <c r="E661" s="456"/>
      <c r="F661" s="456"/>
      <c r="G661" s="456"/>
      <c r="H661" s="456"/>
      <c r="I661" s="456"/>
      <c r="J661" s="456"/>
      <c r="K661" s="456"/>
      <c r="L661" s="456"/>
      <c r="M661" s="456"/>
      <c r="N661" s="456"/>
      <c r="O661" s="456"/>
      <c r="P661" s="456"/>
      <c r="Q661" s="456"/>
      <c r="R661" s="456"/>
      <c r="S661" s="456"/>
      <c r="T661" s="456"/>
      <c r="U661" s="456"/>
      <c r="V661" s="456"/>
      <c r="W661" s="456"/>
      <c r="X661" s="456"/>
      <c r="Y661" s="456"/>
      <c r="Z661" s="456"/>
    </row>
    <row r="662" ht="12.75" customHeight="1">
      <c r="A662" s="456"/>
      <c r="B662" s="456"/>
      <c r="C662" s="456"/>
      <c r="D662" s="456"/>
      <c r="E662" s="456"/>
      <c r="F662" s="456"/>
      <c r="G662" s="456"/>
      <c r="H662" s="456"/>
      <c r="I662" s="456"/>
      <c r="J662" s="456"/>
      <c r="K662" s="456"/>
      <c r="L662" s="456"/>
      <c r="M662" s="456"/>
      <c r="N662" s="456"/>
      <c r="O662" s="456"/>
      <c r="P662" s="456"/>
      <c r="Q662" s="456"/>
      <c r="R662" s="456"/>
      <c r="S662" s="456"/>
      <c r="T662" s="456"/>
      <c r="U662" s="456"/>
      <c r="V662" s="456"/>
      <c r="W662" s="456"/>
      <c r="X662" s="456"/>
      <c r="Y662" s="456"/>
      <c r="Z662" s="456"/>
    </row>
    <row r="663" ht="12.75" customHeight="1">
      <c r="A663" s="456"/>
      <c r="B663" s="456"/>
      <c r="C663" s="456"/>
      <c r="D663" s="456"/>
      <c r="E663" s="456"/>
      <c r="F663" s="456"/>
      <c r="G663" s="456"/>
      <c r="H663" s="456"/>
      <c r="I663" s="456"/>
      <c r="J663" s="456"/>
      <c r="K663" s="456"/>
      <c r="L663" s="456"/>
      <c r="M663" s="456"/>
      <c r="N663" s="456"/>
      <c r="O663" s="456"/>
      <c r="P663" s="456"/>
      <c r="Q663" s="456"/>
      <c r="R663" s="456"/>
      <c r="S663" s="456"/>
      <c r="T663" s="456"/>
      <c r="U663" s="456"/>
      <c r="V663" s="456"/>
      <c r="W663" s="456"/>
      <c r="X663" s="456"/>
      <c r="Y663" s="456"/>
      <c r="Z663" s="456"/>
    </row>
    <row r="664" ht="12.75" customHeight="1">
      <c r="A664" s="456"/>
      <c r="B664" s="456"/>
      <c r="C664" s="456"/>
      <c r="D664" s="456"/>
      <c r="E664" s="456"/>
      <c r="F664" s="456"/>
      <c r="G664" s="456"/>
      <c r="H664" s="456"/>
      <c r="I664" s="456"/>
      <c r="J664" s="456"/>
      <c r="K664" s="456"/>
      <c r="L664" s="456"/>
      <c r="M664" s="456"/>
      <c r="N664" s="456"/>
      <c r="O664" s="456"/>
      <c r="P664" s="456"/>
      <c r="Q664" s="456"/>
      <c r="R664" s="456"/>
      <c r="S664" s="456"/>
      <c r="T664" s="456"/>
      <c r="U664" s="456"/>
      <c r="V664" s="456"/>
      <c r="W664" s="456"/>
      <c r="X664" s="456"/>
      <c r="Y664" s="456"/>
      <c r="Z664" s="456"/>
    </row>
    <row r="665" ht="12.75" customHeight="1">
      <c r="A665" s="456"/>
      <c r="B665" s="456"/>
      <c r="C665" s="456"/>
      <c r="D665" s="456"/>
      <c r="E665" s="456"/>
      <c r="F665" s="456"/>
      <c r="G665" s="456"/>
      <c r="H665" s="456"/>
      <c r="I665" s="456"/>
      <c r="J665" s="456"/>
      <c r="K665" s="456"/>
      <c r="L665" s="456"/>
      <c r="M665" s="456"/>
      <c r="N665" s="456"/>
      <c r="O665" s="456"/>
      <c r="P665" s="456"/>
      <c r="Q665" s="456"/>
      <c r="R665" s="456"/>
      <c r="S665" s="456"/>
      <c r="T665" s="456"/>
      <c r="U665" s="456"/>
      <c r="V665" s="456"/>
      <c r="W665" s="456"/>
      <c r="X665" s="456"/>
      <c r="Y665" s="456"/>
      <c r="Z665" s="456"/>
    </row>
    <row r="666" ht="12.75" customHeight="1">
      <c r="A666" s="456"/>
      <c r="B666" s="456"/>
      <c r="C666" s="456"/>
      <c r="D666" s="456"/>
      <c r="E666" s="456"/>
      <c r="F666" s="456"/>
      <c r="G666" s="456"/>
      <c r="H666" s="456"/>
      <c r="I666" s="456"/>
      <c r="J666" s="456"/>
      <c r="K666" s="456"/>
      <c r="L666" s="456"/>
      <c r="M666" s="456"/>
      <c r="N666" s="456"/>
      <c r="O666" s="456"/>
      <c r="P666" s="456"/>
      <c r="Q666" s="456"/>
      <c r="R666" s="456"/>
      <c r="S666" s="456"/>
      <c r="T666" s="456"/>
      <c r="U666" s="456"/>
      <c r="V666" s="456"/>
      <c r="W666" s="456"/>
      <c r="X666" s="456"/>
      <c r="Y666" s="456"/>
      <c r="Z666" s="456"/>
    </row>
    <row r="667" ht="12.75" customHeight="1">
      <c r="A667" s="456"/>
      <c r="B667" s="456"/>
      <c r="C667" s="456"/>
      <c r="D667" s="456"/>
      <c r="E667" s="456"/>
      <c r="F667" s="456"/>
      <c r="G667" s="456"/>
      <c r="H667" s="456"/>
      <c r="I667" s="456"/>
      <c r="J667" s="456"/>
      <c r="K667" s="456"/>
      <c r="L667" s="456"/>
      <c r="M667" s="456"/>
      <c r="N667" s="456"/>
      <c r="O667" s="456"/>
      <c r="P667" s="456"/>
      <c r="Q667" s="456"/>
      <c r="R667" s="456"/>
      <c r="S667" s="456"/>
      <c r="T667" s="456"/>
      <c r="U667" s="456"/>
      <c r="V667" s="456"/>
      <c r="W667" s="456"/>
      <c r="X667" s="456"/>
      <c r="Y667" s="456"/>
      <c r="Z667" s="456"/>
    </row>
    <row r="668" ht="12.75" customHeight="1">
      <c r="A668" s="456"/>
      <c r="B668" s="456"/>
      <c r="C668" s="456"/>
      <c r="D668" s="456"/>
      <c r="E668" s="456"/>
      <c r="F668" s="456"/>
      <c r="G668" s="456"/>
      <c r="H668" s="456"/>
      <c r="I668" s="456"/>
      <c r="J668" s="456"/>
      <c r="K668" s="456"/>
      <c r="L668" s="456"/>
      <c r="M668" s="456"/>
      <c r="N668" s="456"/>
      <c r="O668" s="456"/>
      <c r="P668" s="456"/>
      <c r="Q668" s="456"/>
      <c r="R668" s="456"/>
      <c r="S668" s="456"/>
      <c r="T668" s="456"/>
      <c r="U668" s="456"/>
      <c r="V668" s="456"/>
      <c r="W668" s="456"/>
      <c r="X668" s="456"/>
      <c r="Y668" s="456"/>
      <c r="Z668" s="456"/>
    </row>
    <row r="669" ht="12.75" customHeight="1">
      <c r="A669" s="456"/>
      <c r="B669" s="456"/>
      <c r="C669" s="456"/>
      <c r="D669" s="456"/>
      <c r="E669" s="456"/>
      <c r="F669" s="456"/>
      <c r="G669" s="456"/>
      <c r="H669" s="456"/>
      <c r="I669" s="456"/>
      <c r="J669" s="456"/>
      <c r="K669" s="456"/>
      <c r="L669" s="456"/>
      <c r="M669" s="456"/>
      <c r="N669" s="456"/>
      <c r="O669" s="456"/>
      <c r="P669" s="456"/>
      <c r="Q669" s="456"/>
      <c r="R669" s="456"/>
      <c r="S669" s="456"/>
      <c r="T669" s="456"/>
      <c r="U669" s="456"/>
      <c r="V669" s="456"/>
      <c r="W669" s="456"/>
      <c r="X669" s="456"/>
      <c r="Y669" s="456"/>
      <c r="Z669" s="456"/>
    </row>
    <row r="670" ht="12.75" customHeight="1">
      <c r="A670" s="456"/>
      <c r="B670" s="456"/>
      <c r="C670" s="456"/>
      <c r="D670" s="456"/>
      <c r="E670" s="456"/>
      <c r="F670" s="456"/>
      <c r="G670" s="456"/>
      <c r="H670" s="456"/>
      <c r="I670" s="456"/>
      <c r="J670" s="456"/>
      <c r="K670" s="456"/>
      <c r="L670" s="456"/>
      <c r="M670" s="456"/>
      <c r="N670" s="456"/>
      <c r="O670" s="456"/>
      <c r="P670" s="456"/>
      <c r="Q670" s="456"/>
      <c r="R670" s="456"/>
      <c r="S670" s="456"/>
      <c r="T670" s="456"/>
      <c r="U670" s="456"/>
      <c r="V670" s="456"/>
      <c r="W670" s="456"/>
      <c r="X670" s="456"/>
      <c r="Y670" s="456"/>
      <c r="Z670" s="456"/>
    </row>
    <row r="671" ht="12.75" customHeight="1">
      <c r="A671" s="456"/>
      <c r="B671" s="456"/>
      <c r="C671" s="456"/>
      <c r="D671" s="456"/>
      <c r="E671" s="456"/>
      <c r="F671" s="456"/>
      <c r="G671" s="456"/>
      <c r="H671" s="456"/>
      <c r="I671" s="456"/>
      <c r="J671" s="456"/>
      <c r="K671" s="456"/>
      <c r="L671" s="456"/>
      <c r="M671" s="456"/>
      <c r="N671" s="456"/>
      <c r="O671" s="456"/>
      <c r="P671" s="456"/>
      <c r="Q671" s="456"/>
      <c r="R671" s="456"/>
      <c r="S671" s="456"/>
      <c r="T671" s="456"/>
      <c r="U671" s="456"/>
      <c r="V671" s="456"/>
      <c r="W671" s="456"/>
      <c r="X671" s="456"/>
      <c r="Y671" s="456"/>
      <c r="Z671" s="456"/>
    </row>
    <row r="672" ht="12.75" customHeight="1">
      <c r="A672" s="456"/>
      <c r="B672" s="456"/>
      <c r="C672" s="456"/>
      <c r="D672" s="456"/>
      <c r="E672" s="456"/>
      <c r="F672" s="456"/>
      <c r="G672" s="456"/>
      <c r="H672" s="456"/>
      <c r="I672" s="456"/>
      <c r="J672" s="456"/>
      <c r="K672" s="456"/>
      <c r="L672" s="456"/>
      <c r="M672" s="456"/>
      <c r="N672" s="456"/>
      <c r="O672" s="456"/>
      <c r="P672" s="456"/>
      <c r="Q672" s="456"/>
      <c r="R672" s="456"/>
      <c r="S672" s="456"/>
      <c r="T672" s="456"/>
      <c r="U672" s="456"/>
      <c r="V672" s="456"/>
      <c r="W672" s="456"/>
      <c r="X672" s="456"/>
      <c r="Y672" s="456"/>
      <c r="Z672" s="456"/>
    </row>
    <row r="673" ht="12.75" customHeight="1">
      <c r="A673" s="456"/>
      <c r="B673" s="456"/>
      <c r="C673" s="456"/>
      <c r="D673" s="456"/>
      <c r="E673" s="456"/>
      <c r="F673" s="456"/>
      <c r="G673" s="456"/>
      <c r="H673" s="456"/>
      <c r="I673" s="456"/>
      <c r="J673" s="456"/>
      <c r="K673" s="456"/>
      <c r="L673" s="456"/>
      <c r="M673" s="456"/>
      <c r="N673" s="456"/>
      <c r="O673" s="456"/>
      <c r="P673" s="456"/>
      <c r="Q673" s="456"/>
      <c r="R673" s="456"/>
      <c r="S673" s="456"/>
      <c r="T673" s="456"/>
      <c r="U673" s="456"/>
      <c r="V673" s="456"/>
      <c r="W673" s="456"/>
      <c r="X673" s="456"/>
      <c r="Y673" s="456"/>
      <c r="Z673" s="456"/>
    </row>
    <row r="674" ht="12.75" customHeight="1">
      <c r="A674" s="456"/>
      <c r="B674" s="456"/>
      <c r="C674" s="456"/>
      <c r="D674" s="456"/>
      <c r="E674" s="456"/>
      <c r="F674" s="456"/>
      <c r="G674" s="456"/>
      <c r="H674" s="456"/>
      <c r="I674" s="456"/>
      <c r="J674" s="456"/>
      <c r="K674" s="456"/>
      <c r="L674" s="456"/>
      <c r="M674" s="456"/>
      <c r="N674" s="456"/>
      <c r="O674" s="456"/>
      <c r="P674" s="456"/>
      <c r="Q674" s="456"/>
      <c r="R674" s="456"/>
      <c r="S674" s="456"/>
      <c r="T674" s="456"/>
      <c r="U674" s="456"/>
      <c r="V674" s="456"/>
      <c r="W674" s="456"/>
      <c r="X674" s="456"/>
      <c r="Y674" s="456"/>
      <c r="Z674" s="456"/>
    </row>
    <row r="675" ht="12.75" customHeight="1">
      <c r="A675" s="456"/>
      <c r="B675" s="456"/>
      <c r="C675" s="456"/>
      <c r="D675" s="456"/>
      <c r="E675" s="456"/>
      <c r="F675" s="456"/>
      <c r="G675" s="456"/>
      <c r="H675" s="456"/>
      <c r="I675" s="456"/>
      <c r="J675" s="456"/>
      <c r="K675" s="456"/>
      <c r="L675" s="456"/>
      <c r="M675" s="456"/>
      <c r="N675" s="456"/>
      <c r="O675" s="456"/>
      <c r="P675" s="456"/>
      <c r="Q675" s="456"/>
      <c r="R675" s="456"/>
      <c r="S675" s="456"/>
      <c r="T675" s="456"/>
      <c r="U675" s="456"/>
      <c r="V675" s="456"/>
      <c r="W675" s="456"/>
      <c r="X675" s="456"/>
      <c r="Y675" s="456"/>
      <c r="Z675" s="456"/>
    </row>
    <row r="676" ht="12.75" customHeight="1">
      <c r="A676" s="456"/>
      <c r="B676" s="456"/>
      <c r="C676" s="456"/>
      <c r="D676" s="456"/>
      <c r="E676" s="456"/>
      <c r="F676" s="456"/>
      <c r="G676" s="456"/>
      <c r="H676" s="456"/>
      <c r="I676" s="456"/>
      <c r="J676" s="456"/>
      <c r="K676" s="456"/>
      <c r="L676" s="456"/>
      <c r="M676" s="456"/>
      <c r="N676" s="456"/>
      <c r="O676" s="456"/>
      <c r="P676" s="456"/>
      <c r="Q676" s="456"/>
      <c r="R676" s="456"/>
      <c r="S676" s="456"/>
      <c r="T676" s="456"/>
      <c r="U676" s="456"/>
      <c r="V676" s="456"/>
      <c r="W676" s="456"/>
      <c r="X676" s="456"/>
      <c r="Y676" s="456"/>
      <c r="Z676" s="456"/>
    </row>
    <row r="677" ht="12.75" customHeight="1">
      <c r="A677" s="456"/>
      <c r="B677" s="456"/>
      <c r="C677" s="456"/>
      <c r="D677" s="456"/>
      <c r="E677" s="456"/>
      <c r="F677" s="456"/>
      <c r="G677" s="456"/>
      <c r="H677" s="456"/>
      <c r="I677" s="456"/>
      <c r="J677" s="456"/>
      <c r="K677" s="456"/>
      <c r="L677" s="456"/>
      <c r="M677" s="456"/>
      <c r="N677" s="456"/>
      <c r="O677" s="456"/>
      <c r="P677" s="456"/>
      <c r="Q677" s="456"/>
      <c r="R677" s="456"/>
      <c r="S677" s="456"/>
      <c r="T677" s="456"/>
      <c r="U677" s="456"/>
      <c r="V677" s="456"/>
      <c r="W677" s="456"/>
      <c r="X677" s="456"/>
      <c r="Y677" s="456"/>
      <c r="Z677" s="456"/>
    </row>
    <row r="678" ht="12.75" customHeight="1">
      <c r="A678" s="456"/>
      <c r="B678" s="456"/>
      <c r="C678" s="456"/>
      <c r="D678" s="456"/>
      <c r="E678" s="456"/>
      <c r="F678" s="456"/>
      <c r="G678" s="456"/>
      <c r="H678" s="456"/>
      <c r="I678" s="456"/>
      <c r="J678" s="456"/>
      <c r="K678" s="456"/>
      <c r="L678" s="456"/>
      <c r="M678" s="456"/>
      <c r="N678" s="456"/>
      <c r="O678" s="456"/>
      <c r="P678" s="456"/>
      <c r="Q678" s="456"/>
      <c r="R678" s="456"/>
      <c r="S678" s="456"/>
      <c r="T678" s="456"/>
      <c r="U678" s="456"/>
      <c r="V678" s="456"/>
      <c r="W678" s="456"/>
      <c r="X678" s="456"/>
      <c r="Y678" s="456"/>
      <c r="Z678" s="456"/>
    </row>
    <row r="679" ht="12.75" customHeight="1">
      <c r="A679" s="456"/>
      <c r="B679" s="456"/>
      <c r="C679" s="456"/>
      <c r="D679" s="456"/>
      <c r="E679" s="456"/>
      <c r="F679" s="456"/>
      <c r="G679" s="456"/>
      <c r="H679" s="456"/>
      <c r="I679" s="456"/>
      <c r="J679" s="456"/>
      <c r="K679" s="456"/>
      <c r="L679" s="456"/>
      <c r="M679" s="456"/>
      <c r="N679" s="456"/>
      <c r="O679" s="456"/>
      <c r="P679" s="456"/>
      <c r="Q679" s="456"/>
      <c r="R679" s="456"/>
      <c r="S679" s="456"/>
      <c r="T679" s="456"/>
      <c r="U679" s="456"/>
      <c r="V679" s="456"/>
      <c r="W679" s="456"/>
      <c r="X679" s="456"/>
      <c r="Y679" s="456"/>
      <c r="Z679" s="456"/>
    </row>
    <row r="680" ht="12.75" customHeight="1">
      <c r="A680" s="456"/>
      <c r="B680" s="456"/>
      <c r="C680" s="456"/>
      <c r="D680" s="456"/>
      <c r="E680" s="456"/>
      <c r="F680" s="456"/>
      <c r="G680" s="456"/>
      <c r="H680" s="456"/>
      <c r="I680" s="456"/>
      <c r="J680" s="456"/>
      <c r="K680" s="456"/>
      <c r="L680" s="456"/>
      <c r="M680" s="456"/>
      <c r="N680" s="456"/>
      <c r="O680" s="456"/>
      <c r="P680" s="456"/>
      <c r="Q680" s="456"/>
      <c r="R680" s="456"/>
      <c r="S680" s="456"/>
      <c r="T680" s="456"/>
      <c r="U680" s="456"/>
      <c r="V680" s="456"/>
      <c r="W680" s="456"/>
      <c r="X680" s="456"/>
      <c r="Y680" s="456"/>
      <c r="Z680" s="456"/>
    </row>
    <row r="681" ht="12.75" customHeight="1">
      <c r="A681" s="456"/>
      <c r="B681" s="456"/>
      <c r="C681" s="456"/>
      <c r="D681" s="456"/>
      <c r="E681" s="456"/>
      <c r="F681" s="456"/>
      <c r="G681" s="456"/>
      <c r="H681" s="456"/>
      <c r="I681" s="456"/>
      <c r="J681" s="456"/>
      <c r="K681" s="456"/>
      <c r="L681" s="456"/>
      <c r="M681" s="456"/>
      <c r="N681" s="456"/>
      <c r="O681" s="456"/>
      <c r="P681" s="456"/>
      <c r="Q681" s="456"/>
      <c r="R681" s="456"/>
      <c r="S681" s="456"/>
      <c r="T681" s="456"/>
      <c r="U681" s="456"/>
      <c r="V681" s="456"/>
      <c r="W681" s="456"/>
      <c r="X681" s="456"/>
      <c r="Y681" s="456"/>
      <c r="Z681" s="456"/>
    </row>
    <row r="682" ht="12.75" customHeight="1">
      <c r="A682" s="456"/>
      <c r="B682" s="456"/>
      <c r="C682" s="456"/>
      <c r="D682" s="456"/>
      <c r="E682" s="456"/>
      <c r="F682" s="456"/>
      <c r="G682" s="456"/>
      <c r="H682" s="456"/>
      <c r="I682" s="456"/>
      <c r="J682" s="456"/>
      <c r="K682" s="456"/>
      <c r="L682" s="456"/>
      <c r="M682" s="456"/>
      <c r="N682" s="456"/>
      <c r="O682" s="456"/>
      <c r="P682" s="456"/>
      <c r="Q682" s="456"/>
      <c r="R682" s="456"/>
      <c r="S682" s="456"/>
      <c r="T682" s="456"/>
      <c r="U682" s="456"/>
      <c r="V682" s="456"/>
      <c r="W682" s="456"/>
      <c r="X682" s="456"/>
      <c r="Y682" s="456"/>
      <c r="Z682" s="456"/>
    </row>
    <row r="683" ht="12.75" customHeight="1">
      <c r="A683" s="456"/>
      <c r="B683" s="456"/>
      <c r="C683" s="456"/>
      <c r="D683" s="456"/>
      <c r="E683" s="456"/>
      <c r="F683" s="456"/>
      <c r="G683" s="456"/>
      <c r="H683" s="456"/>
      <c r="I683" s="456"/>
      <c r="J683" s="456"/>
      <c r="K683" s="456"/>
      <c r="L683" s="456"/>
      <c r="M683" s="456"/>
      <c r="N683" s="456"/>
      <c r="O683" s="456"/>
      <c r="P683" s="456"/>
      <c r="Q683" s="456"/>
      <c r="R683" s="456"/>
      <c r="S683" s="456"/>
      <c r="T683" s="456"/>
      <c r="U683" s="456"/>
      <c r="V683" s="456"/>
      <c r="W683" s="456"/>
      <c r="X683" s="456"/>
      <c r="Y683" s="456"/>
      <c r="Z683" s="456"/>
    </row>
    <row r="684" ht="12.75" customHeight="1">
      <c r="A684" s="456"/>
      <c r="B684" s="456"/>
      <c r="C684" s="456"/>
      <c r="D684" s="456"/>
      <c r="E684" s="456"/>
      <c r="F684" s="456"/>
      <c r="G684" s="456"/>
      <c r="H684" s="456"/>
      <c r="I684" s="456"/>
      <c r="J684" s="456"/>
      <c r="K684" s="456"/>
      <c r="L684" s="456"/>
      <c r="M684" s="456"/>
      <c r="N684" s="456"/>
      <c r="O684" s="456"/>
      <c r="P684" s="456"/>
      <c r="Q684" s="456"/>
      <c r="R684" s="456"/>
      <c r="S684" s="456"/>
      <c r="T684" s="456"/>
      <c r="U684" s="456"/>
      <c r="V684" s="456"/>
      <c r="W684" s="456"/>
      <c r="X684" s="456"/>
      <c r="Y684" s="456"/>
      <c r="Z684" s="456"/>
    </row>
    <row r="685" ht="12.75" customHeight="1">
      <c r="A685" s="456"/>
      <c r="B685" s="456"/>
      <c r="C685" s="456"/>
      <c r="D685" s="456"/>
      <c r="E685" s="456"/>
      <c r="F685" s="456"/>
      <c r="G685" s="456"/>
      <c r="H685" s="456"/>
      <c r="I685" s="456"/>
      <c r="J685" s="456"/>
      <c r="K685" s="456"/>
      <c r="L685" s="456"/>
      <c r="M685" s="456"/>
      <c r="N685" s="456"/>
      <c r="O685" s="456"/>
      <c r="P685" s="456"/>
      <c r="Q685" s="456"/>
      <c r="R685" s="456"/>
      <c r="S685" s="456"/>
      <c r="T685" s="456"/>
      <c r="U685" s="456"/>
      <c r="V685" s="456"/>
      <c r="W685" s="456"/>
      <c r="X685" s="456"/>
      <c r="Y685" s="456"/>
      <c r="Z685" s="456"/>
    </row>
    <row r="686" ht="12.75" customHeight="1">
      <c r="A686" s="456"/>
      <c r="B686" s="456"/>
      <c r="C686" s="456"/>
      <c r="D686" s="456"/>
      <c r="E686" s="456"/>
      <c r="F686" s="456"/>
      <c r="G686" s="456"/>
      <c r="H686" s="456"/>
      <c r="I686" s="456"/>
      <c r="J686" s="456"/>
      <c r="K686" s="456"/>
      <c r="L686" s="456"/>
      <c r="M686" s="456"/>
      <c r="N686" s="456"/>
      <c r="O686" s="456"/>
      <c r="P686" s="456"/>
      <c r="Q686" s="456"/>
      <c r="R686" s="456"/>
      <c r="S686" s="456"/>
      <c r="T686" s="456"/>
      <c r="U686" s="456"/>
      <c r="V686" s="456"/>
      <c r="W686" s="456"/>
      <c r="X686" s="456"/>
      <c r="Y686" s="456"/>
      <c r="Z686" s="456"/>
    </row>
    <row r="687" ht="12.75" customHeight="1">
      <c r="A687" s="456"/>
      <c r="B687" s="456"/>
      <c r="C687" s="456"/>
      <c r="D687" s="456"/>
      <c r="E687" s="456"/>
      <c r="F687" s="456"/>
      <c r="G687" s="456"/>
      <c r="H687" s="456"/>
      <c r="I687" s="456"/>
      <c r="J687" s="456"/>
      <c r="K687" s="456"/>
      <c r="L687" s="456"/>
      <c r="M687" s="456"/>
      <c r="N687" s="456"/>
      <c r="O687" s="456"/>
      <c r="P687" s="456"/>
      <c r="Q687" s="456"/>
      <c r="R687" s="456"/>
      <c r="S687" s="456"/>
      <c r="T687" s="456"/>
      <c r="U687" s="456"/>
      <c r="V687" s="456"/>
      <c r="W687" s="456"/>
      <c r="X687" s="456"/>
      <c r="Y687" s="456"/>
      <c r="Z687" s="456"/>
    </row>
    <row r="688" ht="12.75" customHeight="1">
      <c r="A688" s="456"/>
      <c r="B688" s="456"/>
      <c r="C688" s="456"/>
      <c r="D688" s="456"/>
      <c r="E688" s="456"/>
      <c r="F688" s="456"/>
      <c r="G688" s="456"/>
      <c r="H688" s="456"/>
      <c r="I688" s="456"/>
      <c r="J688" s="456"/>
      <c r="K688" s="456"/>
      <c r="L688" s="456"/>
      <c r="M688" s="456"/>
      <c r="N688" s="456"/>
      <c r="O688" s="456"/>
      <c r="P688" s="456"/>
      <c r="Q688" s="456"/>
      <c r="R688" s="456"/>
      <c r="S688" s="456"/>
      <c r="T688" s="456"/>
      <c r="U688" s="456"/>
      <c r="V688" s="456"/>
      <c r="W688" s="456"/>
      <c r="X688" s="456"/>
      <c r="Y688" s="456"/>
      <c r="Z688" s="456"/>
    </row>
    <row r="689" ht="12.75" customHeight="1">
      <c r="A689" s="456"/>
      <c r="B689" s="456"/>
      <c r="C689" s="456"/>
      <c r="D689" s="456"/>
      <c r="E689" s="456"/>
      <c r="F689" s="456"/>
      <c r="G689" s="456"/>
      <c r="H689" s="456"/>
      <c r="I689" s="456"/>
      <c r="J689" s="456"/>
      <c r="K689" s="456"/>
      <c r="L689" s="456"/>
      <c r="M689" s="456"/>
      <c r="N689" s="456"/>
      <c r="O689" s="456"/>
      <c r="P689" s="456"/>
      <c r="Q689" s="456"/>
      <c r="R689" s="456"/>
      <c r="S689" s="456"/>
      <c r="T689" s="456"/>
      <c r="U689" s="456"/>
      <c r="V689" s="456"/>
      <c r="W689" s="456"/>
      <c r="X689" s="456"/>
      <c r="Y689" s="456"/>
      <c r="Z689" s="456"/>
    </row>
    <row r="690" ht="12.75" customHeight="1">
      <c r="A690" s="456"/>
      <c r="B690" s="456"/>
      <c r="C690" s="456"/>
      <c r="D690" s="456"/>
      <c r="E690" s="456"/>
      <c r="F690" s="456"/>
      <c r="G690" s="456"/>
      <c r="H690" s="456"/>
      <c r="I690" s="456"/>
      <c r="J690" s="456"/>
      <c r="K690" s="456"/>
      <c r="L690" s="456"/>
      <c r="M690" s="456"/>
      <c r="N690" s="456"/>
      <c r="O690" s="456"/>
      <c r="P690" s="456"/>
      <c r="Q690" s="456"/>
      <c r="R690" s="456"/>
      <c r="S690" s="456"/>
      <c r="T690" s="456"/>
      <c r="U690" s="456"/>
      <c r="V690" s="456"/>
      <c r="W690" s="456"/>
      <c r="X690" s="456"/>
      <c r="Y690" s="456"/>
      <c r="Z690" s="456"/>
    </row>
    <row r="691" ht="12.75" customHeight="1">
      <c r="A691" s="456"/>
      <c r="B691" s="456"/>
      <c r="C691" s="456"/>
      <c r="D691" s="456"/>
      <c r="E691" s="456"/>
      <c r="F691" s="456"/>
      <c r="G691" s="456"/>
      <c r="H691" s="456"/>
      <c r="I691" s="456"/>
      <c r="J691" s="456"/>
      <c r="K691" s="456"/>
      <c r="L691" s="456"/>
      <c r="M691" s="456"/>
      <c r="N691" s="456"/>
      <c r="O691" s="456"/>
      <c r="P691" s="456"/>
      <c r="Q691" s="456"/>
      <c r="R691" s="456"/>
      <c r="S691" s="456"/>
      <c r="T691" s="456"/>
      <c r="U691" s="456"/>
      <c r="V691" s="456"/>
      <c r="W691" s="456"/>
      <c r="X691" s="456"/>
      <c r="Y691" s="456"/>
      <c r="Z691" s="456"/>
    </row>
    <row r="692" ht="12.75" customHeight="1">
      <c r="A692" s="456"/>
      <c r="B692" s="456"/>
      <c r="C692" s="456"/>
      <c r="D692" s="456"/>
      <c r="E692" s="456"/>
      <c r="F692" s="456"/>
      <c r="G692" s="456"/>
      <c r="H692" s="456"/>
      <c r="I692" s="456"/>
      <c r="J692" s="456"/>
      <c r="K692" s="456"/>
      <c r="L692" s="456"/>
      <c r="M692" s="456"/>
      <c r="N692" s="456"/>
      <c r="O692" s="456"/>
      <c r="P692" s="456"/>
      <c r="Q692" s="456"/>
      <c r="R692" s="456"/>
      <c r="S692" s="456"/>
      <c r="T692" s="456"/>
      <c r="U692" s="456"/>
      <c r="V692" s="456"/>
      <c r="W692" s="456"/>
      <c r="X692" s="456"/>
      <c r="Y692" s="456"/>
      <c r="Z692" s="456"/>
    </row>
    <row r="693" ht="12.75" customHeight="1">
      <c r="A693" s="456"/>
      <c r="B693" s="456"/>
      <c r="C693" s="456"/>
      <c r="D693" s="456"/>
      <c r="E693" s="456"/>
      <c r="F693" s="456"/>
      <c r="G693" s="456"/>
      <c r="H693" s="456"/>
      <c r="I693" s="456"/>
      <c r="J693" s="456"/>
      <c r="K693" s="456"/>
      <c r="L693" s="456"/>
      <c r="M693" s="456"/>
      <c r="N693" s="456"/>
      <c r="O693" s="456"/>
      <c r="P693" s="456"/>
      <c r="Q693" s="456"/>
      <c r="R693" s="456"/>
      <c r="S693" s="456"/>
      <c r="T693" s="456"/>
      <c r="U693" s="456"/>
      <c r="V693" s="456"/>
      <c r="W693" s="456"/>
      <c r="X693" s="456"/>
      <c r="Y693" s="456"/>
      <c r="Z693" s="456"/>
    </row>
    <row r="694" ht="12.75" customHeight="1">
      <c r="A694" s="456"/>
      <c r="B694" s="456"/>
      <c r="C694" s="456"/>
      <c r="D694" s="456"/>
      <c r="E694" s="456"/>
      <c r="F694" s="456"/>
      <c r="G694" s="456"/>
      <c r="H694" s="456"/>
      <c r="I694" s="456"/>
      <c r="J694" s="456"/>
      <c r="K694" s="456"/>
      <c r="L694" s="456"/>
      <c r="M694" s="456"/>
      <c r="N694" s="456"/>
      <c r="O694" s="456"/>
      <c r="P694" s="456"/>
      <c r="Q694" s="456"/>
      <c r="R694" s="456"/>
      <c r="S694" s="456"/>
      <c r="T694" s="456"/>
      <c r="U694" s="456"/>
      <c r="V694" s="456"/>
      <c r="W694" s="456"/>
      <c r="X694" s="456"/>
      <c r="Y694" s="456"/>
      <c r="Z694" s="456"/>
    </row>
    <row r="695" ht="12.75" customHeight="1">
      <c r="A695" s="456"/>
      <c r="B695" s="456"/>
      <c r="C695" s="456"/>
      <c r="D695" s="456"/>
      <c r="E695" s="456"/>
      <c r="F695" s="456"/>
      <c r="G695" s="456"/>
      <c r="H695" s="456"/>
      <c r="I695" s="456"/>
      <c r="J695" s="456"/>
      <c r="K695" s="456"/>
      <c r="L695" s="456"/>
      <c r="M695" s="456"/>
      <c r="N695" s="456"/>
      <c r="O695" s="456"/>
      <c r="P695" s="456"/>
      <c r="Q695" s="456"/>
      <c r="R695" s="456"/>
      <c r="S695" s="456"/>
      <c r="T695" s="456"/>
      <c r="U695" s="456"/>
      <c r="V695" s="456"/>
      <c r="W695" s="456"/>
      <c r="X695" s="456"/>
      <c r="Y695" s="456"/>
      <c r="Z695" s="456"/>
    </row>
    <row r="696" ht="12.75" customHeight="1">
      <c r="A696" s="456"/>
      <c r="B696" s="456"/>
      <c r="C696" s="456"/>
      <c r="D696" s="456"/>
      <c r="E696" s="456"/>
      <c r="F696" s="456"/>
      <c r="G696" s="456"/>
      <c r="H696" s="456"/>
      <c r="I696" s="456"/>
      <c r="J696" s="456"/>
      <c r="K696" s="456"/>
      <c r="L696" s="456"/>
      <c r="M696" s="456"/>
      <c r="N696" s="456"/>
      <c r="O696" s="456"/>
      <c r="P696" s="456"/>
      <c r="Q696" s="456"/>
      <c r="R696" s="456"/>
      <c r="S696" s="456"/>
      <c r="T696" s="456"/>
      <c r="U696" s="456"/>
      <c r="V696" s="456"/>
      <c r="W696" s="456"/>
      <c r="X696" s="456"/>
      <c r="Y696" s="456"/>
      <c r="Z696" s="456"/>
    </row>
    <row r="697" ht="12.75" customHeight="1">
      <c r="A697" s="456"/>
      <c r="B697" s="456"/>
      <c r="C697" s="456"/>
      <c r="D697" s="456"/>
      <c r="E697" s="456"/>
      <c r="F697" s="456"/>
      <c r="G697" s="456"/>
      <c r="H697" s="456"/>
      <c r="I697" s="456"/>
      <c r="J697" s="456"/>
      <c r="K697" s="456"/>
      <c r="L697" s="456"/>
      <c r="M697" s="456"/>
      <c r="N697" s="456"/>
      <c r="O697" s="456"/>
      <c r="P697" s="456"/>
      <c r="Q697" s="456"/>
      <c r="R697" s="456"/>
      <c r="S697" s="456"/>
      <c r="T697" s="456"/>
      <c r="U697" s="456"/>
      <c r="V697" s="456"/>
      <c r="W697" s="456"/>
      <c r="X697" s="456"/>
      <c r="Y697" s="456"/>
      <c r="Z697" s="456"/>
    </row>
    <row r="698" ht="12.75" customHeight="1">
      <c r="A698" s="456"/>
      <c r="B698" s="456"/>
      <c r="C698" s="456"/>
      <c r="D698" s="456"/>
      <c r="E698" s="456"/>
      <c r="F698" s="456"/>
      <c r="G698" s="456"/>
      <c r="H698" s="456"/>
      <c r="I698" s="456"/>
      <c r="J698" s="456"/>
      <c r="K698" s="456"/>
      <c r="L698" s="456"/>
      <c r="M698" s="456"/>
      <c r="N698" s="456"/>
      <c r="O698" s="456"/>
      <c r="P698" s="456"/>
      <c r="Q698" s="456"/>
      <c r="R698" s="456"/>
      <c r="S698" s="456"/>
      <c r="T698" s="456"/>
      <c r="U698" s="456"/>
      <c r="V698" s="456"/>
      <c r="W698" s="456"/>
      <c r="X698" s="456"/>
      <c r="Y698" s="456"/>
      <c r="Z698" s="456"/>
    </row>
    <row r="699" ht="12.75" customHeight="1">
      <c r="A699" s="456"/>
      <c r="B699" s="456"/>
      <c r="C699" s="456"/>
      <c r="D699" s="456"/>
      <c r="E699" s="456"/>
      <c r="F699" s="456"/>
      <c r="G699" s="456"/>
      <c r="H699" s="456"/>
      <c r="I699" s="456"/>
      <c r="J699" s="456"/>
      <c r="K699" s="456"/>
      <c r="L699" s="456"/>
      <c r="M699" s="456"/>
      <c r="N699" s="456"/>
      <c r="O699" s="456"/>
      <c r="P699" s="456"/>
      <c r="Q699" s="456"/>
      <c r="R699" s="456"/>
      <c r="S699" s="456"/>
      <c r="T699" s="456"/>
      <c r="U699" s="456"/>
      <c r="V699" s="456"/>
      <c r="W699" s="456"/>
      <c r="X699" s="456"/>
      <c r="Y699" s="456"/>
      <c r="Z699" s="456"/>
    </row>
    <row r="700" ht="12.75" customHeight="1">
      <c r="A700" s="456"/>
      <c r="B700" s="456"/>
      <c r="C700" s="456"/>
      <c r="D700" s="456"/>
      <c r="E700" s="456"/>
      <c r="F700" s="456"/>
      <c r="G700" s="456"/>
      <c r="H700" s="456"/>
      <c r="I700" s="456"/>
      <c r="J700" s="456"/>
      <c r="K700" s="456"/>
      <c r="L700" s="456"/>
      <c r="M700" s="456"/>
      <c r="N700" s="456"/>
      <c r="O700" s="456"/>
      <c r="P700" s="456"/>
      <c r="Q700" s="456"/>
      <c r="R700" s="456"/>
      <c r="S700" s="456"/>
      <c r="T700" s="456"/>
      <c r="U700" s="456"/>
      <c r="V700" s="456"/>
      <c r="W700" s="456"/>
      <c r="X700" s="456"/>
      <c r="Y700" s="456"/>
      <c r="Z700" s="456"/>
    </row>
    <row r="701" ht="12.75" customHeight="1">
      <c r="A701" s="456"/>
      <c r="B701" s="456"/>
      <c r="C701" s="456"/>
      <c r="D701" s="456"/>
      <c r="E701" s="456"/>
      <c r="F701" s="456"/>
      <c r="G701" s="456"/>
      <c r="H701" s="456"/>
      <c r="I701" s="456"/>
      <c r="J701" s="456"/>
      <c r="K701" s="456"/>
      <c r="L701" s="456"/>
      <c r="M701" s="456"/>
      <c r="N701" s="456"/>
      <c r="O701" s="456"/>
      <c r="P701" s="456"/>
      <c r="Q701" s="456"/>
      <c r="R701" s="456"/>
      <c r="S701" s="456"/>
      <c r="T701" s="456"/>
      <c r="U701" s="456"/>
      <c r="V701" s="456"/>
      <c r="W701" s="456"/>
      <c r="X701" s="456"/>
      <c r="Y701" s="456"/>
      <c r="Z701" s="456"/>
    </row>
    <row r="702" ht="12.75" customHeight="1">
      <c r="A702" s="456"/>
      <c r="B702" s="456"/>
      <c r="C702" s="456"/>
      <c r="D702" s="456"/>
      <c r="E702" s="456"/>
      <c r="F702" s="456"/>
      <c r="G702" s="456"/>
      <c r="H702" s="456"/>
      <c r="I702" s="456"/>
      <c r="J702" s="456"/>
      <c r="K702" s="456"/>
      <c r="L702" s="456"/>
      <c r="M702" s="456"/>
      <c r="N702" s="456"/>
      <c r="O702" s="456"/>
      <c r="P702" s="456"/>
      <c r="Q702" s="456"/>
      <c r="R702" s="456"/>
      <c r="S702" s="456"/>
      <c r="T702" s="456"/>
      <c r="U702" s="456"/>
      <c r="V702" s="456"/>
      <c r="W702" s="456"/>
      <c r="X702" s="456"/>
      <c r="Y702" s="456"/>
      <c r="Z702" s="456"/>
    </row>
    <row r="703" ht="12.75" customHeight="1">
      <c r="A703" s="456"/>
      <c r="B703" s="456"/>
      <c r="C703" s="456"/>
      <c r="D703" s="456"/>
      <c r="E703" s="456"/>
      <c r="F703" s="456"/>
      <c r="G703" s="456"/>
      <c r="H703" s="456"/>
      <c r="I703" s="456"/>
      <c r="J703" s="456"/>
      <c r="K703" s="456"/>
      <c r="L703" s="456"/>
      <c r="M703" s="456"/>
      <c r="N703" s="456"/>
      <c r="O703" s="456"/>
      <c r="P703" s="456"/>
      <c r="Q703" s="456"/>
      <c r="R703" s="456"/>
      <c r="S703" s="456"/>
      <c r="T703" s="456"/>
      <c r="U703" s="456"/>
      <c r="V703" s="456"/>
      <c r="W703" s="456"/>
      <c r="X703" s="456"/>
      <c r="Y703" s="456"/>
      <c r="Z703" s="456"/>
    </row>
    <row r="704" ht="12.75" customHeight="1">
      <c r="A704" s="456"/>
      <c r="B704" s="456"/>
      <c r="C704" s="456"/>
      <c r="D704" s="456"/>
      <c r="E704" s="456"/>
      <c r="F704" s="456"/>
      <c r="G704" s="456"/>
      <c r="H704" s="456"/>
      <c r="I704" s="456"/>
      <c r="J704" s="456"/>
      <c r="K704" s="456"/>
      <c r="L704" s="456"/>
      <c r="M704" s="456"/>
      <c r="N704" s="456"/>
      <c r="O704" s="456"/>
      <c r="P704" s="456"/>
      <c r="Q704" s="456"/>
      <c r="R704" s="456"/>
      <c r="S704" s="456"/>
      <c r="T704" s="456"/>
      <c r="U704" s="456"/>
      <c r="V704" s="456"/>
      <c r="W704" s="456"/>
      <c r="X704" s="456"/>
      <c r="Y704" s="456"/>
      <c r="Z704" s="456"/>
    </row>
    <row r="705" ht="12.75" customHeight="1">
      <c r="A705" s="456"/>
      <c r="B705" s="456"/>
      <c r="C705" s="456"/>
      <c r="D705" s="456"/>
      <c r="E705" s="456"/>
      <c r="F705" s="456"/>
      <c r="G705" s="456"/>
      <c r="H705" s="456"/>
      <c r="I705" s="456"/>
      <c r="J705" s="456"/>
      <c r="K705" s="456"/>
      <c r="L705" s="456"/>
      <c r="M705" s="456"/>
      <c r="N705" s="456"/>
      <c r="O705" s="456"/>
      <c r="P705" s="456"/>
      <c r="Q705" s="456"/>
      <c r="R705" s="456"/>
      <c r="S705" s="456"/>
      <c r="T705" s="456"/>
      <c r="U705" s="456"/>
      <c r="V705" s="456"/>
      <c r="W705" s="456"/>
      <c r="X705" s="456"/>
      <c r="Y705" s="456"/>
      <c r="Z705" s="456"/>
    </row>
    <row r="706" ht="12.75" customHeight="1">
      <c r="A706" s="456"/>
      <c r="B706" s="456"/>
      <c r="C706" s="456"/>
      <c r="D706" s="456"/>
      <c r="E706" s="456"/>
      <c r="F706" s="456"/>
      <c r="G706" s="456"/>
      <c r="H706" s="456"/>
      <c r="I706" s="456"/>
      <c r="J706" s="456"/>
      <c r="K706" s="456"/>
      <c r="L706" s="456"/>
      <c r="M706" s="456"/>
      <c r="N706" s="456"/>
      <c r="O706" s="456"/>
      <c r="P706" s="456"/>
      <c r="Q706" s="456"/>
      <c r="R706" s="456"/>
      <c r="S706" s="456"/>
      <c r="T706" s="456"/>
      <c r="U706" s="456"/>
      <c r="V706" s="456"/>
      <c r="W706" s="456"/>
      <c r="X706" s="456"/>
      <c r="Y706" s="456"/>
      <c r="Z706" s="456"/>
    </row>
    <row r="707" ht="12.75" customHeight="1">
      <c r="A707" s="456"/>
      <c r="B707" s="456"/>
      <c r="C707" s="456"/>
      <c r="D707" s="456"/>
      <c r="E707" s="456"/>
      <c r="F707" s="456"/>
      <c r="G707" s="456"/>
      <c r="H707" s="456"/>
      <c r="I707" s="456"/>
      <c r="J707" s="456"/>
      <c r="K707" s="456"/>
      <c r="L707" s="456"/>
      <c r="M707" s="456"/>
      <c r="N707" s="456"/>
      <c r="O707" s="456"/>
      <c r="P707" s="456"/>
      <c r="Q707" s="456"/>
      <c r="R707" s="456"/>
      <c r="S707" s="456"/>
      <c r="T707" s="456"/>
      <c r="U707" s="456"/>
      <c r="V707" s="456"/>
      <c r="W707" s="456"/>
      <c r="X707" s="456"/>
      <c r="Y707" s="456"/>
      <c r="Z707" s="456"/>
    </row>
    <row r="708" ht="12.75" customHeight="1">
      <c r="A708" s="456"/>
      <c r="B708" s="456"/>
      <c r="C708" s="456"/>
      <c r="D708" s="456"/>
      <c r="E708" s="456"/>
      <c r="F708" s="456"/>
      <c r="G708" s="456"/>
      <c r="H708" s="456"/>
      <c r="I708" s="456"/>
      <c r="J708" s="456"/>
      <c r="K708" s="456"/>
      <c r="L708" s="456"/>
      <c r="M708" s="456"/>
      <c r="N708" s="456"/>
      <c r="O708" s="456"/>
      <c r="P708" s="456"/>
      <c r="Q708" s="456"/>
      <c r="R708" s="456"/>
      <c r="S708" s="456"/>
      <c r="T708" s="456"/>
      <c r="U708" s="456"/>
      <c r="V708" s="456"/>
      <c r="W708" s="456"/>
      <c r="X708" s="456"/>
      <c r="Y708" s="456"/>
      <c r="Z708" s="456"/>
    </row>
    <row r="709" ht="12.75" customHeight="1">
      <c r="A709" s="456"/>
      <c r="B709" s="456"/>
      <c r="C709" s="456"/>
      <c r="D709" s="456"/>
      <c r="E709" s="456"/>
      <c r="F709" s="456"/>
      <c r="G709" s="456"/>
      <c r="H709" s="456"/>
      <c r="I709" s="456"/>
      <c r="J709" s="456"/>
      <c r="K709" s="456"/>
      <c r="L709" s="456"/>
      <c r="M709" s="456"/>
      <c r="N709" s="456"/>
      <c r="O709" s="456"/>
      <c r="P709" s="456"/>
      <c r="Q709" s="456"/>
      <c r="R709" s="456"/>
      <c r="S709" s="456"/>
      <c r="T709" s="456"/>
      <c r="U709" s="456"/>
      <c r="V709" s="456"/>
      <c r="W709" s="456"/>
      <c r="X709" s="456"/>
      <c r="Y709" s="456"/>
      <c r="Z709" s="456"/>
    </row>
    <row r="710" ht="12.75" customHeight="1">
      <c r="A710" s="456"/>
      <c r="B710" s="456"/>
      <c r="C710" s="456"/>
      <c r="D710" s="456"/>
      <c r="E710" s="456"/>
      <c r="F710" s="456"/>
      <c r="G710" s="456"/>
      <c r="H710" s="456"/>
      <c r="I710" s="456"/>
      <c r="J710" s="456"/>
      <c r="K710" s="456"/>
      <c r="L710" s="456"/>
      <c r="M710" s="456"/>
      <c r="N710" s="456"/>
      <c r="O710" s="456"/>
      <c r="P710" s="456"/>
      <c r="Q710" s="456"/>
      <c r="R710" s="456"/>
      <c r="S710" s="456"/>
      <c r="T710" s="456"/>
      <c r="U710" s="456"/>
      <c r="V710" s="456"/>
      <c r="W710" s="456"/>
      <c r="X710" s="456"/>
      <c r="Y710" s="456"/>
      <c r="Z710" s="456"/>
    </row>
    <row r="711" ht="12.75" customHeight="1">
      <c r="A711" s="456"/>
      <c r="B711" s="456"/>
      <c r="C711" s="456"/>
      <c r="D711" s="456"/>
      <c r="E711" s="456"/>
      <c r="F711" s="456"/>
      <c r="G711" s="456"/>
      <c r="H711" s="456"/>
      <c r="I711" s="456"/>
      <c r="J711" s="456"/>
      <c r="K711" s="456"/>
      <c r="L711" s="456"/>
      <c r="M711" s="456"/>
      <c r="N711" s="456"/>
      <c r="O711" s="456"/>
      <c r="P711" s="456"/>
      <c r="Q711" s="456"/>
      <c r="R711" s="456"/>
      <c r="S711" s="456"/>
      <c r="T711" s="456"/>
      <c r="U711" s="456"/>
      <c r="V711" s="456"/>
      <c r="W711" s="456"/>
      <c r="X711" s="456"/>
      <c r="Y711" s="456"/>
      <c r="Z711" s="456"/>
    </row>
    <row r="712" ht="12.75" customHeight="1">
      <c r="A712" s="456"/>
      <c r="B712" s="456"/>
      <c r="C712" s="456"/>
      <c r="D712" s="456"/>
      <c r="E712" s="456"/>
      <c r="F712" s="456"/>
      <c r="G712" s="456"/>
      <c r="H712" s="456"/>
      <c r="I712" s="456"/>
      <c r="J712" s="456"/>
      <c r="K712" s="456"/>
      <c r="L712" s="456"/>
      <c r="M712" s="456"/>
      <c r="N712" s="456"/>
      <c r="O712" s="456"/>
      <c r="P712" s="456"/>
      <c r="Q712" s="456"/>
      <c r="R712" s="456"/>
      <c r="S712" s="456"/>
      <c r="T712" s="456"/>
      <c r="U712" s="456"/>
      <c r="V712" s="456"/>
      <c r="W712" s="456"/>
      <c r="X712" s="456"/>
      <c r="Y712" s="456"/>
      <c r="Z712" s="456"/>
    </row>
    <row r="713" ht="12.75" customHeight="1">
      <c r="A713" s="456"/>
      <c r="B713" s="456"/>
      <c r="C713" s="456"/>
      <c r="D713" s="456"/>
      <c r="E713" s="456"/>
      <c r="F713" s="456"/>
      <c r="G713" s="456"/>
      <c r="H713" s="456"/>
      <c r="I713" s="456"/>
      <c r="J713" s="456"/>
      <c r="K713" s="456"/>
      <c r="L713" s="456"/>
      <c r="M713" s="456"/>
      <c r="N713" s="456"/>
      <c r="O713" s="456"/>
      <c r="P713" s="456"/>
      <c r="Q713" s="456"/>
      <c r="R713" s="456"/>
      <c r="S713" s="456"/>
      <c r="T713" s="456"/>
      <c r="U713" s="456"/>
      <c r="V713" s="456"/>
      <c r="W713" s="456"/>
      <c r="X713" s="456"/>
      <c r="Y713" s="456"/>
      <c r="Z713" s="456"/>
    </row>
    <row r="714" ht="12.75" customHeight="1">
      <c r="A714" s="456"/>
      <c r="B714" s="456"/>
      <c r="C714" s="456"/>
      <c r="D714" s="456"/>
      <c r="E714" s="456"/>
      <c r="F714" s="456"/>
      <c r="G714" s="456"/>
      <c r="H714" s="456"/>
      <c r="I714" s="456"/>
      <c r="J714" s="456"/>
      <c r="K714" s="456"/>
      <c r="L714" s="456"/>
      <c r="M714" s="456"/>
      <c r="N714" s="456"/>
      <c r="O714" s="456"/>
      <c r="P714" s="456"/>
      <c r="Q714" s="456"/>
      <c r="R714" s="456"/>
      <c r="S714" s="456"/>
      <c r="T714" s="456"/>
      <c r="U714" s="456"/>
      <c r="V714" s="456"/>
      <c r="W714" s="456"/>
      <c r="X714" s="456"/>
      <c r="Y714" s="456"/>
      <c r="Z714" s="456"/>
    </row>
    <row r="715" ht="12.75" customHeight="1">
      <c r="A715" s="456"/>
      <c r="B715" s="456"/>
      <c r="C715" s="456"/>
      <c r="D715" s="456"/>
      <c r="E715" s="456"/>
      <c r="F715" s="456"/>
      <c r="G715" s="456"/>
      <c r="H715" s="456"/>
      <c r="I715" s="456"/>
      <c r="J715" s="456"/>
      <c r="K715" s="456"/>
      <c r="L715" s="456"/>
      <c r="M715" s="456"/>
      <c r="N715" s="456"/>
      <c r="O715" s="456"/>
      <c r="P715" s="456"/>
      <c r="Q715" s="456"/>
      <c r="R715" s="456"/>
      <c r="S715" s="456"/>
      <c r="T715" s="456"/>
      <c r="U715" s="456"/>
      <c r="V715" s="456"/>
      <c r="W715" s="456"/>
      <c r="X715" s="456"/>
      <c r="Y715" s="456"/>
      <c r="Z715" s="456"/>
    </row>
    <row r="716" ht="12.75" customHeight="1">
      <c r="A716" s="456"/>
      <c r="B716" s="456"/>
      <c r="C716" s="456"/>
      <c r="D716" s="456"/>
      <c r="E716" s="456"/>
      <c r="F716" s="456"/>
      <c r="G716" s="456"/>
      <c r="H716" s="456"/>
      <c r="I716" s="456"/>
      <c r="J716" s="456"/>
      <c r="K716" s="456"/>
      <c r="L716" s="456"/>
      <c r="M716" s="456"/>
      <c r="N716" s="456"/>
      <c r="O716" s="456"/>
      <c r="P716" s="456"/>
      <c r="Q716" s="456"/>
      <c r="R716" s="456"/>
      <c r="S716" s="456"/>
      <c r="T716" s="456"/>
      <c r="U716" s="456"/>
      <c r="V716" s="456"/>
      <c r="W716" s="456"/>
      <c r="X716" s="456"/>
      <c r="Y716" s="456"/>
      <c r="Z716" s="456"/>
    </row>
    <row r="717" ht="12.75" customHeight="1">
      <c r="A717" s="456"/>
      <c r="B717" s="456"/>
      <c r="C717" s="456"/>
      <c r="D717" s="456"/>
      <c r="E717" s="456"/>
      <c r="F717" s="456"/>
      <c r="G717" s="456"/>
      <c r="H717" s="456"/>
      <c r="I717" s="456"/>
      <c r="J717" s="456"/>
      <c r="K717" s="456"/>
      <c r="L717" s="456"/>
      <c r="M717" s="456"/>
      <c r="N717" s="456"/>
      <c r="O717" s="456"/>
      <c r="P717" s="456"/>
      <c r="Q717" s="456"/>
      <c r="R717" s="456"/>
      <c r="S717" s="456"/>
      <c r="T717" s="456"/>
      <c r="U717" s="456"/>
      <c r="V717" s="456"/>
      <c r="W717" s="456"/>
      <c r="X717" s="456"/>
      <c r="Y717" s="456"/>
      <c r="Z717" s="456"/>
    </row>
    <row r="718" ht="12.75" customHeight="1">
      <c r="A718" s="456"/>
      <c r="B718" s="456"/>
      <c r="C718" s="456"/>
      <c r="D718" s="456"/>
      <c r="E718" s="456"/>
      <c r="F718" s="456"/>
      <c r="G718" s="456"/>
      <c r="H718" s="456"/>
      <c r="I718" s="456"/>
      <c r="J718" s="456"/>
      <c r="K718" s="456"/>
      <c r="L718" s="456"/>
      <c r="M718" s="456"/>
      <c r="N718" s="456"/>
      <c r="O718" s="456"/>
      <c r="P718" s="456"/>
      <c r="Q718" s="456"/>
      <c r="R718" s="456"/>
      <c r="S718" s="456"/>
      <c r="T718" s="456"/>
      <c r="U718" s="456"/>
      <c r="V718" s="456"/>
      <c r="W718" s="456"/>
      <c r="X718" s="456"/>
      <c r="Y718" s="456"/>
      <c r="Z718" s="456"/>
    </row>
    <row r="719" ht="12.75" customHeight="1">
      <c r="A719" s="456"/>
      <c r="B719" s="456"/>
      <c r="C719" s="456"/>
      <c r="D719" s="456"/>
      <c r="E719" s="456"/>
      <c r="F719" s="456"/>
      <c r="G719" s="456"/>
      <c r="H719" s="456"/>
      <c r="I719" s="456"/>
      <c r="J719" s="456"/>
      <c r="K719" s="456"/>
      <c r="L719" s="456"/>
      <c r="M719" s="456"/>
      <c r="N719" s="456"/>
      <c r="O719" s="456"/>
      <c r="P719" s="456"/>
      <c r="Q719" s="456"/>
      <c r="R719" s="456"/>
      <c r="S719" s="456"/>
      <c r="T719" s="456"/>
      <c r="U719" s="456"/>
      <c r="V719" s="456"/>
      <c r="W719" s="456"/>
      <c r="X719" s="456"/>
      <c r="Y719" s="456"/>
      <c r="Z719" s="456"/>
    </row>
    <row r="720" ht="12.75" customHeight="1">
      <c r="A720" s="456"/>
      <c r="B720" s="456"/>
      <c r="C720" s="456"/>
      <c r="D720" s="456"/>
      <c r="E720" s="456"/>
      <c r="F720" s="456"/>
      <c r="G720" s="456"/>
      <c r="H720" s="456"/>
      <c r="I720" s="456"/>
      <c r="J720" s="456"/>
      <c r="K720" s="456"/>
      <c r="L720" s="456"/>
      <c r="M720" s="456"/>
      <c r="N720" s="456"/>
      <c r="O720" s="456"/>
      <c r="P720" s="456"/>
      <c r="Q720" s="456"/>
      <c r="R720" s="456"/>
      <c r="S720" s="456"/>
      <c r="T720" s="456"/>
      <c r="U720" s="456"/>
      <c r="V720" s="456"/>
      <c r="W720" s="456"/>
      <c r="X720" s="456"/>
      <c r="Y720" s="456"/>
      <c r="Z720" s="456"/>
    </row>
    <row r="721" ht="12.75" customHeight="1">
      <c r="A721" s="456"/>
      <c r="B721" s="456"/>
      <c r="C721" s="456"/>
      <c r="D721" s="456"/>
      <c r="E721" s="456"/>
      <c r="F721" s="456"/>
      <c r="G721" s="456"/>
      <c r="H721" s="456"/>
      <c r="I721" s="456"/>
      <c r="J721" s="456"/>
      <c r="K721" s="456"/>
      <c r="L721" s="456"/>
      <c r="M721" s="456"/>
      <c r="N721" s="456"/>
      <c r="O721" s="456"/>
      <c r="P721" s="456"/>
      <c r="Q721" s="456"/>
      <c r="R721" s="456"/>
      <c r="S721" s="456"/>
      <c r="T721" s="456"/>
      <c r="U721" s="456"/>
      <c r="V721" s="456"/>
      <c r="W721" s="456"/>
      <c r="X721" s="456"/>
      <c r="Y721" s="456"/>
      <c r="Z721" s="456"/>
    </row>
    <row r="722" ht="12.75" customHeight="1">
      <c r="A722" s="456"/>
      <c r="B722" s="456"/>
      <c r="C722" s="456"/>
      <c r="D722" s="456"/>
      <c r="E722" s="456"/>
      <c r="F722" s="456"/>
      <c r="G722" s="456"/>
      <c r="H722" s="456"/>
      <c r="I722" s="456"/>
      <c r="J722" s="456"/>
      <c r="K722" s="456"/>
      <c r="L722" s="456"/>
      <c r="M722" s="456"/>
      <c r="N722" s="456"/>
      <c r="O722" s="456"/>
      <c r="P722" s="456"/>
      <c r="Q722" s="456"/>
      <c r="R722" s="456"/>
      <c r="S722" s="456"/>
      <c r="T722" s="456"/>
      <c r="U722" s="456"/>
      <c r="V722" s="456"/>
      <c r="W722" s="456"/>
      <c r="X722" s="456"/>
      <c r="Y722" s="456"/>
      <c r="Z722" s="456"/>
    </row>
    <row r="723" ht="12.75" customHeight="1">
      <c r="A723" s="456"/>
      <c r="B723" s="456"/>
      <c r="C723" s="456"/>
      <c r="D723" s="456"/>
      <c r="E723" s="456"/>
      <c r="F723" s="456"/>
      <c r="G723" s="456"/>
      <c r="H723" s="456"/>
      <c r="I723" s="456"/>
      <c r="J723" s="456"/>
      <c r="K723" s="456"/>
      <c r="L723" s="456"/>
      <c r="M723" s="456"/>
      <c r="N723" s="456"/>
      <c r="O723" s="456"/>
      <c r="P723" s="456"/>
      <c r="Q723" s="456"/>
      <c r="R723" s="456"/>
      <c r="S723" s="456"/>
      <c r="T723" s="456"/>
      <c r="U723" s="456"/>
      <c r="V723" s="456"/>
      <c r="W723" s="456"/>
      <c r="X723" s="456"/>
      <c r="Y723" s="456"/>
      <c r="Z723" s="456"/>
    </row>
    <row r="724" ht="12.75" customHeight="1">
      <c r="A724" s="456"/>
      <c r="B724" s="456"/>
      <c r="C724" s="456"/>
      <c r="D724" s="456"/>
      <c r="E724" s="456"/>
      <c r="F724" s="456"/>
      <c r="G724" s="456"/>
      <c r="H724" s="456"/>
      <c r="I724" s="456"/>
      <c r="J724" s="456"/>
      <c r="K724" s="456"/>
      <c r="L724" s="456"/>
      <c r="M724" s="456"/>
      <c r="N724" s="456"/>
      <c r="O724" s="456"/>
      <c r="P724" s="456"/>
      <c r="Q724" s="456"/>
      <c r="R724" s="456"/>
      <c r="S724" s="456"/>
      <c r="T724" s="456"/>
      <c r="U724" s="456"/>
      <c r="V724" s="456"/>
      <c r="W724" s="456"/>
      <c r="X724" s="456"/>
      <c r="Y724" s="456"/>
      <c r="Z724" s="456"/>
    </row>
    <row r="725" ht="12.75" customHeight="1">
      <c r="A725" s="456"/>
      <c r="B725" s="456"/>
      <c r="C725" s="456"/>
      <c r="D725" s="456"/>
      <c r="E725" s="456"/>
      <c r="F725" s="456"/>
      <c r="G725" s="456"/>
      <c r="H725" s="456"/>
      <c r="I725" s="456"/>
      <c r="J725" s="456"/>
      <c r="K725" s="456"/>
      <c r="L725" s="456"/>
      <c r="M725" s="456"/>
      <c r="N725" s="456"/>
      <c r="O725" s="456"/>
      <c r="P725" s="456"/>
      <c r="Q725" s="456"/>
      <c r="R725" s="456"/>
      <c r="S725" s="456"/>
      <c r="T725" s="456"/>
      <c r="U725" s="456"/>
      <c r="V725" s="456"/>
      <c r="W725" s="456"/>
      <c r="X725" s="456"/>
      <c r="Y725" s="456"/>
      <c r="Z725" s="456"/>
    </row>
    <row r="726" ht="12.75" customHeight="1">
      <c r="A726" s="456"/>
      <c r="B726" s="456"/>
      <c r="C726" s="456"/>
      <c r="D726" s="456"/>
      <c r="E726" s="456"/>
      <c r="F726" s="456"/>
      <c r="G726" s="456"/>
      <c r="H726" s="456"/>
      <c r="I726" s="456"/>
      <c r="J726" s="456"/>
      <c r="K726" s="456"/>
      <c r="L726" s="456"/>
      <c r="M726" s="456"/>
      <c r="N726" s="456"/>
      <c r="O726" s="456"/>
      <c r="P726" s="456"/>
      <c r="Q726" s="456"/>
      <c r="R726" s="456"/>
      <c r="S726" s="456"/>
      <c r="T726" s="456"/>
      <c r="U726" s="456"/>
      <c r="V726" s="456"/>
      <c r="W726" s="456"/>
      <c r="X726" s="456"/>
      <c r="Y726" s="456"/>
      <c r="Z726" s="456"/>
    </row>
    <row r="727" ht="12.75" customHeight="1">
      <c r="A727" s="456"/>
      <c r="B727" s="456"/>
      <c r="C727" s="456"/>
      <c r="D727" s="456"/>
      <c r="E727" s="456"/>
      <c r="F727" s="456"/>
      <c r="G727" s="456"/>
      <c r="H727" s="456"/>
      <c r="I727" s="456"/>
      <c r="J727" s="456"/>
      <c r="K727" s="456"/>
      <c r="L727" s="456"/>
      <c r="M727" s="456"/>
      <c r="N727" s="456"/>
      <c r="O727" s="456"/>
      <c r="P727" s="456"/>
      <c r="Q727" s="456"/>
      <c r="R727" s="456"/>
      <c r="S727" s="456"/>
      <c r="T727" s="456"/>
      <c r="U727" s="456"/>
      <c r="V727" s="456"/>
      <c r="W727" s="456"/>
      <c r="X727" s="456"/>
      <c r="Y727" s="456"/>
      <c r="Z727" s="456"/>
    </row>
    <row r="728" ht="12.75" customHeight="1">
      <c r="A728" s="456"/>
      <c r="B728" s="456"/>
      <c r="C728" s="456"/>
      <c r="D728" s="456"/>
      <c r="E728" s="456"/>
      <c r="F728" s="456"/>
      <c r="G728" s="456"/>
      <c r="H728" s="456"/>
      <c r="I728" s="456"/>
      <c r="J728" s="456"/>
      <c r="K728" s="456"/>
      <c r="L728" s="456"/>
      <c r="M728" s="456"/>
      <c r="N728" s="456"/>
      <c r="O728" s="456"/>
      <c r="P728" s="456"/>
      <c r="Q728" s="456"/>
      <c r="R728" s="456"/>
      <c r="S728" s="456"/>
      <c r="T728" s="456"/>
      <c r="U728" s="456"/>
      <c r="V728" s="456"/>
      <c r="W728" s="456"/>
      <c r="X728" s="456"/>
      <c r="Y728" s="456"/>
      <c r="Z728" s="456"/>
    </row>
    <row r="729" ht="12.75" customHeight="1">
      <c r="A729" s="456"/>
      <c r="B729" s="456"/>
      <c r="C729" s="456"/>
      <c r="D729" s="456"/>
      <c r="E729" s="456"/>
      <c r="F729" s="456"/>
      <c r="G729" s="456"/>
      <c r="H729" s="456"/>
      <c r="I729" s="456"/>
      <c r="J729" s="456"/>
      <c r="K729" s="456"/>
      <c r="L729" s="456"/>
      <c r="M729" s="456"/>
      <c r="N729" s="456"/>
      <c r="O729" s="456"/>
      <c r="P729" s="456"/>
      <c r="Q729" s="456"/>
      <c r="R729" s="456"/>
      <c r="S729" s="456"/>
      <c r="T729" s="456"/>
      <c r="U729" s="456"/>
      <c r="V729" s="456"/>
      <c r="W729" s="456"/>
      <c r="X729" s="456"/>
      <c r="Y729" s="456"/>
      <c r="Z729" s="456"/>
    </row>
    <row r="730" ht="12.75" customHeight="1">
      <c r="A730" s="456"/>
      <c r="B730" s="456"/>
      <c r="C730" s="456"/>
      <c r="D730" s="456"/>
      <c r="E730" s="456"/>
      <c r="F730" s="456"/>
      <c r="G730" s="456"/>
      <c r="H730" s="456"/>
      <c r="I730" s="456"/>
      <c r="J730" s="456"/>
      <c r="K730" s="456"/>
      <c r="L730" s="456"/>
      <c r="M730" s="456"/>
      <c r="N730" s="456"/>
      <c r="O730" s="456"/>
      <c r="P730" s="456"/>
      <c r="Q730" s="456"/>
      <c r="R730" s="456"/>
      <c r="S730" s="456"/>
      <c r="T730" s="456"/>
      <c r="U730" s="456"/>
      <c r="V730" s="456"/>
      <c r="W730" s="456"/>
      <c r="X730" s="456"/>
      <c r="Y730" s="456"/>
      <c r="Z730" s="456"/>
    </row>
    <row r="731" ht="12.75" customHeight="1">
      <c r="A731" s="456"/>
      <c r="B731" s="456"/>
      <c r="C731" s="456"/>
      <c r="D731" s="456"/>
      <c r="E731" s="456"/>
      <c r="F731" s="456"/>
      <c r="G731" s="456"/>
      <c r="H731" s="456"/>
      <c r="I731" s="456"/>
      <c r="J731" s="456"/>
      <c r="K731" s="456"/>
      <c r="L731" s="456"/>
      <c r="M731" s="456"/>
      <c r="N731" s="456"/>
      <c r="O731" s="456"/>
      <c r="P731" s="456"/>
      <c r="Q731" s="456"/>
      <c r="R731" s="456"/>
      <c r="S731" s="456"/>
      <c r="T731" s="456"/>
      <c r="U731" s="456"/>
      <c r="V731" s="456"/>
      <c r="W731" s="456"/>
      <c r="X731" s="456"/>
      <c r="Y731" s="456"/>
      <c r="Z731" s="456"/>
    </row>
    <row r="732" ht="12.75" customHeight="1">
      <c r="A732" s="456"/>
      <c r="B732" s="456"/>
      <c r="C732" s="456"/>
      <c r="D732" s="456"/>
      <c r="E732" s="456"/>
      <c r="F732" s="456"/>
      <c r="G732" s="456"/>
      <c r="H732" s="456"/>
      <c r="I732" s="456"/>
      <c r="J732" s="456"/>
      <c r="K732" s="456"/>
      <c r="L732" s="456"/>
      <c r="M732" s="456"/>
      <c r="N732" s="456"/>
      <c r="O732" s="456"/>
      <c r="P732" s="456"/>
      <c r="Q732" s="456"/>
      <c r="R732" s="456"/>
      <c r="S732" s="456"/>
      <c r="T732" s="456"/>
      <c r="U732" s="456"/>
      <c r="V732" s="456"/>
      <c r="W732" s="456"/>
      <c r="X732" s="456"/>
      <c r="Y732" s="456"/>
      <c r="Z732" s="456"/>
    </row>
    <row r="733" ht="12.75" customHeight="1">
      <c r="A733" s="456"/>
      <c r="B733" s="456"/>
      <c r="C733" s="456"/>
      <c r="D733" s="456"/>
      <c r="E733" s="456"/>
      <c r="F733" s="456"/>
      <c r="G733" s="456"/>
      <c r="H733" s="456"/>
      <c r="I733" s="456"/>
      <c r="J733" s="456"/>
      <c r="K733" s="456"/>
      <c r="L733" s="456"/>
      <c r="M733" s="456"/>
      <c r="N733" s="456"/>
      <c r="O733" s="456"/>
      <c r="P733" s="456"/>
      <c r="Q733" s="456"/>
      <c r="R733" s="456"/>
      <c r="S733" s="456"/>
      <c r="T733" s="456"/>
      <c r="U733" s="456"/>
      <c r="V733" s="456"/>
      <c r="W733" s="456"/>
      <c r="X733" s="456"/>
      <c r="Y733" s="456"/>
      <c r="Z733" s="456"/>
    </row>
    <row r="734" ht="12.75" customHeight="1">
      <c r="A734" s="456"/>
      <c r="B734" s="456"/>
      <c r="C734" s="456"/>
      <c r="D734" s="456"/>
      <c r="E734" s="456"/>
      <c r="F734" s="456"/>
      <c r="G734" s="456"/>
      <c r="H734" s="456"/>
      <c r="I734" s="456"/>
      <c r="J734" s="456"/>
      <c r="K734" s="456"/>
      <c r="L734" s="456"/>
      <c r="M734" s="456"/>
      <c r="N734" s="456"/>
      <c r="O734" s="456"/>
      <c r="P734" s="456"/>
      <c r="Q734" s="456"/>
      <c r="R734" s="456"/>
      <c r="S734" s="456"/>
      <c r="T734" s="456"/>
      <c r="U734" s="456"/>
      <c r="V734" s="456"/>
      <c r="W734" s="456"/>
      <c r="X734" s="456"/>
      <c r="Y734" s="456"/>
      <c r="Z734" s="456"/>
    </row>
    <row r="735" ht="12.75" customHeight="1">
      <c r="A735" s="456"/>
      <c r="B735" s="456"/>
      <c r="C735" s="456"/>
      <c r="D735" s="456"/>
      <c r="E735" s="456"/>
      <c r="F735" s="456"/>
      <c r="G735" s="456"/>
      <c r="H735" s="456"/>
      <c r="I735" s="456"/>
      <c r="J735" s="456"/>
      <c r="K735" s="456"/>
      <c r="L735" s="456"/>
      <c r="M735" s="456"/>
      <c r="N735" s="456"/>
      <c r="O735" s="456"/>
      <c r="P735" s="456"/>
      <c r="Q735" s="456"/>
      <c r="R735" s="456"/>
      <c r="S735" s="456"/>
      <c r="T735" s="456"/>
      <c r="U735" s="456"/>
      <c r="V735" s="456"/>
      <c r="W735" s="456"/>
      <c r="X735" s="456"/>
      <c r="Y735" s="456"/>
      <c r="Z735" s="456"/>
    </row>
    <row r="736" ht="12.75" customHeight="1">
      <c r="A736" s="456"/>
      <c r="B736" s="456"/>
      <c r="C736" s="456"/>
      <c r="D736" s="456"/>
      <c r="E736" s="456"/>
      <c r="F736" s="456"/>
      <c r="G736" s="456"/>
      <c r="H736" s="456"/>
      <c r="I736" s="456"/>
      <c r="J736" s="456"/>
      <c r="K736" s="456"/>
      <c r="L736" s="456"/>
      <c r="M736" s="456"/>
      <c r="N736" s="456"/>
      <c r="O736" s="456"/>
      <c r="P736" s="456"/>
      <c r="Q736" s="456"/>
      <c r="R736" s="456"/>
      <c r="S736" s="456"/>
      <c r="T736" s="456"/>
      <c r="U736" s="456"/>
      <c r="V736" s="456"/>
      <c r="W736" s="456"/>
      <c r="X736" s="456"/>
      <c r="Y736" s="456"/>
      <c r="Z736" s="456"/>
    </row>
    <row r="737" ht="12.75" customHeight="1">
      <c r="A737" s="456"/>
      <c r="B737" s="456"/>
      <c r="C737" s="456"/>
      <c r="D737" s="456"/>
      <c r="E737" s="456"/>
      <c r="F737" s="456"/>
      <c r="G737" s="456"/>
      <c r="H737" s="456"/>
      <c r="I737" s="456"/>
      <c r="J737" s="456"/>
      <c r="K737" s="456"/>
      <c r="L737" s="456"/>
      <c r="M737" s="456"/>
      <c r="N737" s="456"/>
      <c r="O737" s="456"/>
      <c r="P737" s="456"/>
      <c r="Q737" s="456"/>
      <c r="R737" s="456"/>
      <c r="S737" s="456"/>
      <c r="T737" s="456"/>
      <c r="U737" s="456"/>
      <c r="V737" s="456"/>
      <c r="W737" s="456"/>
      <c r="X737" s="456"/>
      <c r="Y737" s="456"/>
      <c r="Z737" s="456"/>
    </row>
    <row r="738" ht="12.75" customHeight="1">
      <c r="A738" s="456"/>
      <c r="B738" s="456"/>
      <c r="C738" s="456"/>
      <c r="D738" s="456"/>
      <c r="E738" s="456"/>
      <c r="F738" s="456"/>
      <c r="G738" s="456"/>
      <c r="H738" s="456"/>
      <c r="I738" s="456"/>
      <c r="J738" s="456"/>
      <c r="K738" s="456"/>
      <c r="L738" s="456"/>
      <c r="M738" s="456"/>
      <c r="N738" s="456"/>
      <c r="O738" s="456"/>
      <c r="P738" s="456"/>
      <c r="Q738" s="456"/>
      <c r="R738" s="456"/>
      <c r="S738" s="456"/>
      <c r="T738" s="456"/>
      <c r="U738" s="456"/>
      <c r="V738" s="456"/>
      <c r="W738" s="456"/>
      <c r="X738" s="456"/>
      <c r="Y738" s="456"/>
      <c r="Z738" s="456"/>
    </row>
    <row r="739" ht="12.75" customHeight="1">
      <c r="A739" s="456"/>
      <c r="B739" s="456"/>
      <c r="C739" s="456"/>
      <c r="D739" s="456"/>
      <c r="E739" s="456"/>
      <c r="F739" s="456"/>
      <c r="G739" s="456"/>
      <c r="H739" s="456"/>
      <c r="I739" s="456"/>
      <c r="J739" s="456"/>
      <c r="K739" s="456"/>
      <c r="L739" s="456"/>
      <c r="M739" s="456"/>
      <c r="N739" s="456"/>
      <c r="O739" s="456"/>
      <c r="P739" s="456"/>
      <c r="Q739" s="456"/>
      <c r="R739" s="456"/>
      <c r="S739" s="456"/>
      <c r="T739" s="456"/>
      <c r="U739" s="456"/>
      <c r="V739" s="456"/>
      <c r="W739" s="456"/>
      <c r="X739" s="456"/>
      <c r="Y739" s="456"/>
      <c r="Z739" s="456"/>
    </row>
    <row r="740" ht="12.75" customHeight="1">
      <c r="A740" s="456"/>
      <c r="B740" s="456"/>
      <c r="C740" s="456"/>
      <c r="D740" s="456"/>
      <c r="E740" s="456"/>
      <c r="F740" s="456"/>
      <c r="G740" s="456"/>
      <c r="H740" s="456"/>
      <c r="I740" s="456"/>
      <c r="J740" s="456"/>
      <c r="K740" s="456"/>
      <c r="L740" s="456"/>
      <c r="M740" s="456"/>
      <c r="N740" s="456"/>
      <c r="O740" s="456"/>
      <c r="P740" s="456"/>
      <c r="Q740" s="456"/>
      <c r="R740" s="456"/>
      <c r="S740" s="456"/>
      <c r="T740" s="456"/>
      <c r="U740" s="456"/>
      <c r="V740" s="456"/>
      <c r="W740" s="456"/>
      <c r="X740" s="456"/>
      <c r="Y740" s="456"/>
      <c r="Z740" s="456"/>
    </row>
    <row r="741" ht="12.75" customHeight="1">
      <c r="A741" s="456"/>
      <c r="B741" s="456"/>
      <c r="C741" s="456"/>
      <c r="D741" s="456"/>
      <c r="E741" s="456"/>
      <c r="F741" s="456"/>
      <c r="G741" s="456"/>
      <c r="H741" s="456"/>
      <c r="I741" s="456"/>
      <c r="J741" s="456"/>
      <c r="K741" s="456"/>
      <c r="L741" s="456"/>
      <c r="M741" s="456"/>
      <c r="N741" s="456"/>
      <c r="O741" s="456"/>
      <c r="P741" s="456"/>
      <c r="Q741" s="456"/>
      <c r="R741" s="456"/>
      <c r="S741" s="456"/>
      <c r="T741" s="456"/>
      <c r="U741" s="456"/>
      <c r="V741" s="456"/>
      <c r="W741" s="456"/>
      <c r="X741" s="456"/>
      <c r="Y741" s="456"/>
      <c r="Z741" s="456"/>
    </row>
    <row r="742" ht="12.75" customHeight="1">
      <c r="A742" s="456"/>
      <c r="B742" s="456"/>
      <c r="C742" s="456"/>
      <c r="D742" s="456"/>
      <c r="E742" s="456"/>
      <c r="F742" s="456"/>
      <c r="G742" s="456"/>
      <c r="H742" s="456"/>
      <c r="I742" s="456"/>
      <c r="J742" s="456"/>
      <c r="K742" s="456"/>
      <c r="L742" s="456"/>
      <c r="M742" s="456"/>
      <c r="N742" s="456"/>
      <c r="O742" s="456"/>
      <c r="P742" s="456"/>
      <c r="Q742" s="456"/>
      <c r="R742" s="456"/>
      <c r="S742" s="456"/>
      <c r="T742" s="456"/>
      <c r="U742" s="456"/>
      <c r="V742" s="456"/>
      <c r="W742" s="456"/>
      <c r="X742" s="456"/>
      <c r="Y742" s="456"/>
      <c r="Z742" s="456"/>
    </row>
    <row r="743" ht="12.75" customHeight="1">
      <c r="A743" s="456"/>
      <c r="B743" s="456"/>
      <c r="C743" s="456"/>
      <c r="D743" s="456"/>
      <c r="E743" s="456"/>
      <c r="F743" s="456"/>
      <c r="G743" s="456"/>
      <c r="H743" s="456"/>
      <c r="I743" s="456"/>
      <c r="J743" s="456"/>
      <c r="K743" s="456"/>
      <c r="L743" s="456"/>
      <c r="M743" s="456"/>
      <c r="N743" s="456"/>
      <c r="O743" s="456"/>
      <c r="P743" s="456"/>
      <c r="Q743" s="456"/>
      <c r="R743" s="456"/>
      <c r="S743" s="456"/>
      <c r="T743" s="456"/>
      <c r="U743" s="456"/>
      <c r="V743" s="456"/>
      <c r="W743" s="456"/>
      <c r="X743" s="456"/>
      <c r="Y743" s="456"/>
      <c r="Z743" s="456"/>
    </row>
    <row r="744" ht="12.75" customHeight="1">
      <c r="A744" s="456"/>
      <c r="B744" s="456"/>
      <c r="C744" s="456"/>
      <c r="D744" s="456"/>
      <c r="E744" s="456"/>
      <c r="F744" s="456"/>
      <c r="G744" s="456"/>
      <c r="H744" s="456"/>
      <c r="I744" s="456"/>
      <c r="J744" s="456"/>
      <c r="K744" s="456"/>
      <c r="L744" s="456"/>
      <c r="M744" s="456"/>
      <c r="N744" s="456"/>
      <c r="O744" s="456"/>
      <c r="P744" s="456"/>
      <c r="Q744" s="456"/>
      <c r="R744" s="456"/>
      <c r="S744" s="456"/>
      <c r="T744" s="456"/>
      <c r="U744" s="456"/>
      <c r="V744" s="456"/>
      <c r="W744" s="456"/>
      <c r="X744" s="456"/>
      <c r="Y744" s="456"/>
      <c r="Z744" s="456"/>
    </row>
    <row r="745" ht="12.75" customHeight="1">
      <c r="A745" s="456"/>
      <c r="B745" s="456"/>
      <c r="C745" s="456"/>
      <c r="D745" s="456"/>
      <c r="E745" s="456"/>
      <c r="F745" s="456"/>
      <c r="G745" s="456"/>
      <c r="H745" s="456"/>
      <c r="I745" s="456"/>
      <c r="J745" s="456"/>
      <c r="K745" s="456"/>
      <c r="L745" s="456"/>
      <c r="M745" s="456"/>
      <c r="N745" s="456"/>
      <c r="O745" s="456"/>
      <c r="P745" s="456"/>
      <c r="Q745" s="456"/>
      <c r="R745" s="456"/>
      <c r="S745" s="456"/>
      <c r="T745" s="456"/>
      <c r="U745" s="456"/>
      <c r="V745" s="456"/>
      <c r="W745" s="456"/>
      <c r="X745" s="456"/>
      <c r="Y745" s="456"/>
      <c r="Z745" s="456"/>
    </row>
    <row r="746" ht="12.75" customHeight="1">
      <c r="A746" s="456"/>
      <c r="B746" s="456"/>
      <c r="C746" s="456"/>
      <c r="D746" s="456"/>
      <c r="E746" s="456"/>
      <c r="F746" s="456"/>
      <c r="G746" s="456"/>
      <c r="H746" s="456"/>
      <c r="I746" s="456"/>
      <c r="J746" s="456"/>
      <c r="K746" s="456"/>
      <c r="L746" s="456"/>
      <c r="M746" s="456"/>
      <c r="N746" s="456"/>
      <c r="O746" s="456"/>
      <c r="P746" s="456"/>
      <c r="Q746" s="456"/>
      <c r="R746" s="456"/>
      <c r="S746" s="456"/>
      <c r="T746" s="456"/>
      <c r="U746" s="456"/>
      <c r="V746" s="456"/>
      <c r="W746" s="456"/>
      <c r="X746" s="456"/>
      <c r="Y746" s="456"/>
      <c r="Z746" s="456"/>
    </row>
    <row r="747" ht="12.75" customHeight="1">
      <c r="A747" s="456"/>
      <c r="B747" s="456"/>
      <c r="C747" s="456"/>
      <c r="D747" s="456"/>
      <c r="E747" s="456"/>
      <c r="F747" s="456"/>
      <c r="G747" s="456"/>
      <c r="H747" s="456"/>
      <c r="I747" s="456"/>
      <c r="J747" s="456"/>
      <c r="K747" s="456"/>
      <c r="L747" s="456"/>
      <c r="M747" s="456"/>
      <c r="N747" s="456"/>
      <c r="O747" s="456"/>
      <c r="P747" s="456"/>
      <c r="Q747" s="456"/>
      <c r="R747" s="456"/>
      <c r="S747" s="456"/>
      <c r="T747" s="456"/>
      <c r="U747" s="456"/>
      <c r="V747" s="456"/>
      <c r="W747" s="456"/>
      <c r="X747" s="456"/>
      <c r="Y747" s="456"/>
      <c r="Z747" s="456"/>
    </row>
    <row r="748" ht="12.75" customHeight="1">
      <c r="A748" s="456"/>
      <c r="B748" s="456"/>
      <c r="C748" s="456"/>
      <c r="D748" s="456"/>
      <c r="E748" s="456"/>
      <c r="F748" s="456"/>
      <c r="G748" s="456"/>
      <c r="H748" s="456"/>
      <c r="I748" s="456"/>
      <c r="J748" s="456"/>
      <c r="K748" s="456"/>
      <c r="L748" s="456"/>
      <c r="M748" s="456"/>
      <c r="N748" s="456"/>
      <c r="O748" s="456"/>
      <c r="P748" s="456"/>
      <c r="Q748" s="456"/>
      <c r="R748" s="456"/>
      <c r="S748" s="456"/>
      <c r="T748" s="456"/>
      <c r="U748" s="456"/>
      <c r="V748" s="456"/>
      <c r="W748" s="456"/>
      <c r="X748" s="456"/>
      <c r="Y748" s="456"/>
      <c r="Z748" s="456"/>
    </row>
    <row r="749" ht="12.75" customHeight="1">
      <c r="A749" s="456"/>
      <c r="B749" s="456"/>
      <c r="C749" s="456"/>
      <c r="D749" s="456"/>
      <c r="E749" s="456"/>
      <c r="F749" s="456"/>
      <c r="G749" s="456"/>
      <c r="H749" s="456"/>
      <c r="I749" s="456"/>
      <c r="J749" s="456"/>
      <c r="K749" s="456"/>
      <c r="L749" s="456"/>
      <c r="M749" s="456"/>
      <c r="N749" s="456"/>
      <c r="O749" s="456"/>
      <c r="P749" s="456"/>
      <c r="Q749" s="456"/>
      <c r="R749" s="456"/>
      <c r="S749" s="456"/>
      <c r="T749" s="456"/>
      <c r="U749" s="456"/>
      <c r="V749" s="456"/>
      <c r="W749" s="456"/>
      <c r="X749" s="456"/>
      <c r="Y749" s="456"/>
      <c r="Z749" s="456"/>
    </row>
    <row r="750" ht="12.75" customHeight="1">
      <c r="A750" s="456"/>
      <c r="B750" s="456"/>
      <c r="C750" s="456"/>
      <c r="D750" s="456"/>
      <c r="E750" s="456"/>
      <c r="F750" s="456"/>
      <c r="G750" s="456"/>
      <c r="H750" s="456"/>
      <c r="I750" s="456"/>
      <c r="J750" s="456"/>
      <c r="K750" s="456"/>
      <c r="L750" s="456"/>
      <c r="M750" s="456"/>
      <c r="N750" s="456"/>
      <c r="O750" s="456"/>
      <c r="P750" s="456"/>
      <c r="Q750" s="456"/>
      <c r="R750" s="456"/>
      <c r="S750" s="456"/>
      <c r="T750" s="456"/>
      <c r="U750" s="456"/>
      <c r="V750" s="456"/>
      <c r="W750" s="456"/>
      <c r="X750" s="456"/>
      <c r="Y750" s="456"/>
      <c r="Z750" s="456"/>
    </row>
    <row r="751" ht="12.75" customHeight="1">
      <c r="A751" s="456"/>
      <c r="B751" s="456"/>
      <c r="C751" s="456"/>
      <c r="D751" s="456"/>
      <c r="E751" s="456"/>
      <c r="F751" s="456"/>
      <c r="G751" s="456"/>
      <c r="H751" s="456"/>
      <c r="I751" s="456"/>
      <c r="J751" s="456"/>
      <c r="K751" s="456"/>
      <c r="L751" s="456"/>
      <c r="M751" s="456"/>
      <c r="N751" s="456"/>
      <c r="O751" s="456"/>
      <c r="P751" s="456"/>
      <c r="Q751" s="456"/>
      <c r="R751" s="456"/>
      <c r="S751" s="456"/>
      <c r="T751" s="456"/>
      <c r="U751" s="456"/>
      <c r="V751" s="456"/>
      <c r="W751" s="456"/>
      <c r="X751" s="456"/>
      <c r="Y751" s="456"/>
      <c r="Z751" s="456"/>
    </row>
    <row r="752" ht="12.75" customHeight="1">
      <c r="A752" s="456"/>
      <c r="B752" s="456"/>
      <c r="C752" s="456"/>
      <c r="D752" s="456"/>
      <c r="E752" s="456"/>
      <c r="F752" s="456"/>
      <c r="G752" s="456"/>
      <c r="H752" s="456"/>
      <c r="I752" s="456"/>
      <c r="J752" s="456"/>
      <c r="K752" s="456"/>
      <c r="L752" s="456"/>
      <c r="M752" s="456"/>
      <c r="N752" s="456"/>
      <c r="O752" s="456"/>
      <c r="P752" s="456"/>
      <c r="Q752" s="456"/>
      <c r="R752" s="456"/>
      <c r="S752" s="456"/>
      <c r="T752" s="456"/>
      <c r="U752" s="456"/>
      <c r="V752" s="456"/>
      <c r="W752" s="456"/>
      <c r="X752" s="456"/>
      <c r="Y752" s="456"/>
      <c r="Z752" s="456"/>
    </row>
    <row r="753" ht="12.75" customHeight="1">
      <c r="A753" s="456"/>
      <c r="B753" s="456"/>
      <c r="C753" s="456"/>
      <c r="D753" s="456"/>
      <c r="E753" s="456"/>
      <c r="F753" s="456"/>
      <c r="G753" s="456"/>
      <c r="H753" s="456"/>
      <c r="I753" s="456"/>
      <c r="J753" s="456"/>
      <c r="K753" s="456"/>
      <c r="L753" s="456"/>
      <c r="M753" s="456"/>
      <c r="N753" s="456"/>
      <c r="O753" s="456"/>
      <c r="P753" s="456"/>
      <c r="Q753" s="456"/>
      <c r="R753" s="456"/>
      <c r="S753" s="456"/>
      <c r="T753" s="456"/>
      <c r="U753" s="456"/>
      <c r="V753" s="456"/>
      <c r="W753" s="456"/>
      <c r="X753" s="456"/>
      <c r="Y753" s="456"/>
      <c r="Z753" s="456"/>
    </row>
    <row r="754" ht="12.75" customHeight="1">
      <c r="A754" s="456"/>
      <c r="B754" s="456"/>
      <c r="C754" s="456"/>
      <c r="D754" s="456"/>
      <c r="E754" s="456"/>
      <c r="F754" s="456"/>
      <c r="G754" s="456"/>
      <c r="H754" s="456"/>
      <c r="I754" s="456"/>
      <c r="J754" s="456"/>
      <c r="K754" s="456"/>
      <c r="L754" s="456"/>
      <c r="M754" s="456"/>
      <c r="N754" s="456"/>
      <c r="O754" s="456"/>
      <c r="P754" s="456"/>
      <c r="Q754" s="456"/>
      <c r="R754" s="456"/>
      <c r="S754" s="456"/>
      <c r="T754" s="456"/>
      <c r="U754" s="456"/>
      <c r="V754" s="456"/>
      <c r="W754" s="456"/>
      <c r="X754" s="456"/>
      <c r="Y754" s="456"/>
      <c r="Z754" s="456"/>
    </row>
    <row r="755" ht="12.75" customHeight="1">
      <c r="A755" s="456"/>
      <c r="B755" s="456"/>
      <c r="C755" s="456"/>
      <c r="D755" s="456"/>
      <c r="E755" s="456"/>
      <c r="F755" s="456"/>
      <c r="G755" s="456"/>
      <c r="H755" s="456"/>
      <c r="I755" s="456"/>
      <c r="J755" s="456"/>
      <c r="K755" s="456"/>
      <c r="L755" s="456"/>
      <c r="M755" s="456"/>
      <c r="N755" s="456"/>
      <c r="O755" s="456"/>
      <c r="P755" s="456"/>
      <c r="Q755" s="456"/>
      <c r="R755" s="456"/>
      <c r="S755" s="456"/>
      <c r="T755" s="456"/>
      <c r="U755" s="456"/>
      <c r="V755" s="456"/>
      <c r="W755" s="456"/>
      <c r="X755" s="456"/>
      <c r="Y755" s="456"/>
      <c r="Z755" s="456"/>
    </row>
    <row r="756" ht="12.75" customHeight="1">
      <c r="A756" s="456"/>
      <c r="B756" s="456"/>
      <c r="C756" s="456"/>
      <c r="D756" s="456"/>
      <c r="E756" s="456"/>
      <c r="F756" s="456"/>
      <c r="G756" s="456"/>
      <c r="H756" s="456"/>
      <c r="I756" s="456"/>
      <c r="J756" s="456"/>
      <c r="K756" s="456"/>
      <c r="L756" s="456"/>
      <c r="M756" s="456"/>
      <c r="N756" s="456"/>
      <c r="O756" s="456"/>
      <c r="P756" s="456"/>
      <c r="Q756" s="456"/>
      <c r="R756" s="456"/>
      <c r="S756" s="456"/>
      <c r="T756" s="456"/>
      <c r="U756" s="456"/>
      <c r="V756" s="456"/>
      <c r="W756" s="456"/>
      <c r="X756" s="456"/>
      <c r="Y756" s="456"/>
      <c r="Z756" s="456"/>
    </row>
    <row r="757" ht="12.75" customHeight="1">
      <c r="A757" s="456"/>
      <c r="B757" s="456"/>
      <c r="C757" s="456"/>
      <c r="D757" s="456"/>
      <c r="E757" s="456"/>
      <c r="F757" s="456"/>
      <c r="G757" s="456"/>
      <c r="H757" s="456"/>
      <c r="I757" s="456"/>
      <c r="J757" s="456"/>
      <c r="K757" s="456"/>
      <c r="L757" s="456"/>
      <c r="M757" s="456"/>
      <c r="N757" s="456"/>
      <c r="O757" s="456"/>
      <c r="P757" s="456"/>
      <c r="Q757" s="456"/>
      <c r="R757" s="456"/>
      <c r="S757" s="456"/>
      <c r="T757" s="456"/>
      <c r="U757" s="456"/>
      <c r="V757" s="456"/>
      <c r="W757" s="456"/>
      <c r="X757" s="456"/>
      <c r="Y757" s="456"/>
      <c r="Z757" s="456"/>
    </row>
    <row r="758" ht="12.75" customHeight="1">
      <c r="A758" s="456"/>
      <c r="B758" s="456"/>
      <c r="C758" s="456"/>
      <c r="D758" s="456"/>
      <c r="E758" s="456"/>
      <c r="F758" s="456"/>
      <c r="G758" s="456"/>
      <c r="H758" s="456"/>
      <c r="I758" s="456"/>
      <c r="J758" s="456"/>
      <c r="K758" s="456"/>
      <c r="L758" s="456"/>
      <c r="M758" s="456"/>
      <c r="N758" s="456"/>
      <c r="O758" s="456"/>
      <c r="P758" s="456"/>
      <c r="Q758" s="456"/>
      <c r="R758" s="456"/>
      <c r="S758" s="456"/>
      <c r="T758" s="456"/>
      <c r="U758" s="456"/>
      <c r="V758" s="456"/>
      <c r="W758" s="456"/>
      <c r="X758" s="456"/>
      <c r="Y758" s="456"/>
      <c r="Z758" s="456"/>
    </row>
    <row r="759" ht="12.75" customHeight="1">
      <c r="A759" s="456"/>
      <c r="B759" s="456"/>
      <c r="C759" s="456"/>
      <c r="D759" s="456"/>
      <c r="E759" s="456"/>
      <c r="F759" s="456"/>
      <c r="G759" s="456"/>
      <c r="H759" s="456"/>
      <c r="I759" s="456"/>
      <c r="J759" s="456"/>
      <c r="K759" s="456"/>
      <c r="L759" s="456"/>
      <c r="M759" s="456"/>
      <c r="N759" s="456"/>
      <c r="O759" s="456"/>
      <c r="P759" s="456"/>
      <c r="Q759" s="456"/>
      <c r="R759" s="456"/>
      <c r="S759" s="456"/>
      <c r="T759" s="456"/>
      <c r="U759" s="456"/>
      <c r="V759" s="456"/>
      <c r="W759" s="456"/>
      <c r="X759" s="456"/>
      <c r="Y759" s="456"/>
      <c r="Z759" s="456"/>
    </row>
    <row r="760" ht="12.75" customHeight="1">
      <c r="A760" s="456"/>
      <c r="B760" s="456"/>
      <c r="C760" s="456"/>
      <c r="D760" s="456"/>
      <c r="E760" s="456"/>
      <c r="F760" s="456"/>
      <c r="G760" s="456"/>
      <c r="H760" s="456"/>
      <c r="I760" s="456"/>
      <c r="J760" s="456"/>
      <c r="K760" s="456"/>
      <c r="L760" s="456"/>
      <c r="M760" s="456"/>
      <c r="N760" s="456"/>
      <c r="O760" s="456"/>
      <c r="P760" s="456"/>
      <c r="Q760" s="456"/>
      <c r="R760" s="456"/>
      <c r="S760" s="456"/>
      <c r="T760" s="456"/>
      <c r="U760" s="456"/>
      <c r="V760" s="456"/>
      <c r="W760" s="456"/>
      <c r="X760" s="456"/>
      <c r="Y760" s="456"/>
      <c r="Z760" s="456"/>
    </row>
    <row r="761" ht="12.75" customHeight="1">
      <c r="A761" s="456"/>
      <c r="B761" s="456"/>
      <c r="C761" s="456"/>
      <c r="D761" s="456"/>
      <c r="E761" s="456"/>
      <c r="F761" s="456"/>
      <c r="G761" s="456"/>
      <c r="H761" s="456"/>
      <c r="I761" s="456"/>
      <c r="J761" s="456"/>
      <c r="K761" s="456"/>
      <c r="L761" s="456"/>
      <c r="M761" s="456"/>
      <c r="N761" s="456"/>
      <c r="O761" s="456"/>
      <c r="P761" s="456"/>
      <c r="Q761" s="456"/>
      <c r="R761" s="456"/>
      <c r="S761" s="456"/>
      <c r="T761" s="456"/>
      <c r="U761" s="456"/>
      <c r="V761" s="456"/>
      <c r="W761" s="456"/>
      <c r="X761" s="456"/>
      <c r="Y761" s="456"/>
      <c r="Z761" s="456"/>
    </row>
    <row r="762" ht="12.75" customHeight="1">
      <c r="A762" s="456"/>
      <c r="B762" s="456"/>
      <c r="C762" s="456"/>
      <c r="D762" s="456"/>
      <c r="E762" s="456"/>
      <c r="F762" s="456"/>
      <c r="G762" s="456"/>
      <c r="H762" s="456"/>
      <c r="I762" s="456"/>
      <c r="J762" s="456"/>
      <c r="K762" s="456"/>
      <c r="L762" s="456"/>
      <c r="M762" s="456"/>
      <c r="N762" s="456"/>
      <c r="O762" s="456"/>
      <c r="P762" s="456"/>
      <c r="Q762" s="456"/>
      <c r="R762" s="456"/>
      <c r="S762" s="456"/>
      <c r="T762" s="456"/>
      <c r="U762" s="456"/>
      <c r="V762" s="456"/>
      <c r="W762" s="456"/>
      <c r="X762" s="456"/>
      <c r="Y762" s="456"/>
      <c r="Z762" s="456"/>
    </row>
    <row r="763" ht="12.75" customHeight="1">
      <c r="A763" s="456"/>
      <c r="B763" s="456"/>
      <c r="C763" s="456"/>
      <c r="D763" s="456"/>
      <c r="E763" s="456"/>
      <c r="F763" s="456"/>
      <c r="G763" s="456"/>
      <c r="H763" s="456"/>
      <c r="I763" s="456"/>
      <c r="J763" s="456"/>
      <c r="K763" s="456"/>
      <c r="L763" s="456"/>
      <c r="M763" s="456"/>
      <c r="N763" s="456"/>
      <c r="O763" s="456"/>
      <c r="P763" s="456"/>
      <c r="Q763" s="456"/>
      <c r="R763" s="456"/>
      <c r="S763" s="456"/>
      <c r="T763" s="456"/>
      <c r="U763" s="456"/>
      <c r="V763" s="456"/>
      <c r="W763" s="456"/>
      <c r="X763" s="456"/>
      <c r="Y763" s="456"/>
      <c r="Z763" s="456"/>
    </row>
    <row r="764" ht="12.75" customHeight="1">
      <c r="A764" s="456"/>
      <c r="B764" s="456"/>
      <c r="C764" s="456"/>
      <c r="D764" s="456"/>
      <c r="E764" s="456"/>
      <c r="F764" s="456"/>
      <c r="G764" s="456"/>
      <c r="H764" s="456"/>
      <c r="I764" s="456"/>
      <c r="J764" s="456"/>
      <c r="K764" s="456"/>
      <c r="L764" s="456"/>
      <c r="M764" s="456"/>
      <c r="N764" s="456"/>
      <c r="O764" s="456"/>
      <c r="P764" s="456"/>
      <c r="Q764" s="456"/>
      <c r="R764" s="456"/>
      <c r="S764" s="456"/>
      <c r="T764" s="456"/>
      <c r="U764" s="456"/>
      <c r="V764" s="456"/>
      <c r="W764" s="456"/>
      <c r="X764" s="456"/>
      <c r="Y764" s="456"/>
      <c r="Z764" s="456"/>
    </row>
    <row r="765" ht="12.75" customHeight="1">
      <c r="A765" s="456"/>
      <c r="B765" s="456"/>
      <c r="C765" s="456"/>
      <c r="D765" s="456"/>
      <c r="E765" s="456"/>
      <c r="F765" s="456"/>
      <c r="G765" s="456"/>
      <c r="H765" s="456"/>
      <c r="I765" s="456"/>
      <c r="J765" s="456"/>
      <c r="K765" s="456"/>
      <c r="L765" s="456"/>
      <c r="M765" s="456"/>
      <c r="N765" s="456"/>
      <c r="O765" s="456"/>
      <c r="P765" s="456"/>
      <c r="Q765" s="456"/>
      <c r="R765" s="456"/>
      <c r="S765" s="456"/>
      <c r="T765" s="456"/>
      <c r="U765" s="456"/>
      <c r="V765" s="456"/>
      <c r="W765" s="456"/>
      <c r="X765" s="456"/>
      <c r="Y765" s="456"/>
      <c r="Z765" s="456"/>
    </row>
    <row r="766" ht="12.75" customHeight="1">
      <c r="A766" s="456"/>
      <c r="B766" s="456"/>
      <c r="C766" s="456"/>
      <c r="D766" s="456"/>
      <c r="E766" s="456"/>
      <c r="F766" s="456"/>
      <c r="G766" s="456"/>
      <c r="H766" s="456"/>
      <c r="I766" s="456"/>
      <c r="J766" s="456"/>
      <c r="K766" s="456"/>
      <c r="L766" s="456"/>
      <c r="M766" s="456"/>
      <c r="N766" s="456"/>
      <c r="O766" s="456"/>
      <c r="P766" s="456"/>
      <c r="Q766" s="456"/>
      <c r="R766" s="456"/>
      <c r="S766" s="456"/>
      <c r="T766" s="456"/>
      <c r="U766" s="456"/>
      <c r="V766" s="456"/>
      <c r="W766" s="456"/>
      <c r="X766" s="456"/>
      <c r="Y766" s="456"/>
      <c r="Z766" s="456"/>
    </row>
    <row r="767" ht="12.75" customHeight="1">
      <c r="A767" s="456"/>
      <c r="B767" s="456"/>
      <c r="C767" s="456"/>
      <c r="D767" s="456"/>
      <c r="E767" s="456"/>
      <c r="F767" s="456"/>
      <c r="G767" s="456"/>
      <c r="H767" s="456"/>
      <c r="I767" s="456"/>
      <c r="J767" s="456"/>
      <c r="K767" s="456"/>
      <c r="L767" s="456"/>
      <c r="M767" s="456"/>
      <c r="N767" s="456"/>
      <c r="O767" s="456"/>
      <c r="P767" s="456"/>
      <c r="Q767" s="456"/>
      <c r="R767" s="456"/>
      <c r="S767" s="456"/>
      <c r="T767" s="456"/>
      <c r="U767" s="456"/>
      <c r="V767" s="456"/>
      <c r="W767" s="456"/>
      <c r="X767" s="456"/>
      <c r="Y767" s="456"/>
      <c r="Z767" s="456"/>
    </row>
    <row r="768" ht="12.75" customHeight="1">
      <c r="A768" s="456"/>
      <c r="B768" s="456"/>
      <c r="C768" s="456"/>
      <c r="D768" s="456"/>
      <c r="E768" s="456"/>
      <c r="F768" s="456"/>
      <c r="G768" s="456"/>
      <c r="H768" s="456"/>
      <c r="I768" s="456"/>
      <c r="J768" s="456"/>
      <c r="K768" s="456"/>
      <c r="L768" s="456"/>
      <c r="M768" s="456"/>
      <c r="N768" s="456"/>
      <c r="O768" s="456"/>
      <c r="P768" s="456"/>
      <c r="Q768" s="456"/>
      <c r="R768" s="456"/>
      <c r="S768" s="456"/>
      <c r="T768" s="456"/>
      <c r="U768" s="456"/>
      <c r="V768" s="456"/>
      <c r="W768" s="456"/>
      <c r="X768" s="456"/>
      <c r="Y768" s="456"/>
      <c r="Z768" s="456"/>
    </row>
    <row r="769" ht="12.75" customHeight="1">
      <c r="A769" s="456"/>
      <c r="B769" s="456"/>
      <c r="C769" s="456"/>
      <c r="D769" s="456"/>
      <c r="E769" s="456"/>
      <c r="F769" s="456"/>
      <c r="G769" s="456"/>
      <c r="H769" s="456"/>
      <c r="I769" s="456"/>
      <c r="J769" s="456"/>
      <c r="K769" s="456"/>
      <c r="L769" s="456"/>
      <c r="M769" s="456"/>
      <c r="N769" s="456"/>
      <c r="O769" s="456"/>
      <c r="P769" s="456"/>
      <c r="Q769" s="456"/>
      <c r="R769" s="456"/>
      <c r="S769" s="456"/>
      <c r="T769" s="456"/>
      <c r="U769" s="456"/>
      <c r="V769" s="456"/>
      <c r="W769" s="456"/>
      <c r="X769" s="456"/>
      <c r="Y769" s="456"/>
      <c r="Z769" s="456"/>
    </row>
    <row r="770" ht="12.75" customHeight="1">
      <c r="A770" s="456"/>
      <c r="B770" s="456"/>
      <c r="C770" s="456"/>
      <c r="D770" s="456"/>
      <c r="E770" s="456"/>
      <c r="F770" s="456"/>
      <c r="G770" s="456"/>
      <c r="H770" s="456"/>
      <c r="I770" s="456"/>
      <c r="J770" s="456"/>
      <c r="K770" s="456"/>
      <c r="L770" s="456"/>
      <c r="M770" s="456"/>
      <c r="N770" s="456"/>
      <c r="O770" s="456"/>
      <c r="P770" s="456"/>
      <c r="Q770" s="456"/>
      <c r="R770" s="456"/>
      <c r="S770" s="456"/>
      <c r="T770" s="456"/>
      <c r="U770" s="456"/>
      <c r="V770" s="456"/>
      <c r="W770" s="456"/>
      <c r="X770" s="456"/>
      <c r="Y770" s="456"/>
      <c r="Z770" s="456"/>
    </row>
    <row r="771" ht="12.75" customHeight="1">
      <c r="A771" s="456"/>
      <c r="B771" s="456"/>
      <c r="C771" s="456"/>
      <c r="D771" s="456"/>
      <c r="E771" s="456"/>
      <c r="F771" s="456"/>
      <c r="G771" s="456"/>
      <c r="H771" s="456"/>
      <c r="I771" s="456"/>
      <c r="J771" s="456"/>
      <c r="K771" s="456"/>
      <c r="L771" s="456"/>
      <c r="M771" s="456"/>
      <c r="N771" s="456"/>
      <c r="O771" s="456"/>
      <c r="P771" s="456"/>
      <c r="Q771" s="456"/>
      <c r="R771" s="456"/>
      <c r="S771" s="456"/>
      <c r="T771" s="456"/>
      <c r="U771" s="456"/>
      <c r="V771" s="456"/>
      <c r="W771" s="456"/>
      <c r="X771" s="456"/>
      <c r="Y771" s="456"/>
      <c r="Z771" s="456"/>
    </row>
    <row r="772" ht="12.75" customHeight="1">
      <c r="A772" s="456"/>
      <c r="B772" s="456"/>
      <c r="C772" s="456"/>
      <c r="D772" s="456"/>
      <c r="E772" s="456"/>
      <c r="F772" s="456"/>
      <c r="G772" s="456"/>
      <c r="H772" s="456"/>
      <c r="I772" s="456"/>
      <c r="J772" s="456"/>
      <c r="K772" s="456"/>
      <c r="L772" s="456"/>
      <c r="M772" s="456"/>
      <c r="N772" s="456"/>
      <c r="O772" s="456"/>
      <c r="P772" s="456"/>
      <c r="Q772" s="456"/>
      <c r="R772" s="456"/>
      <c r="S772" s="456"/>
      <c r="T772" s="456"/>
      <c r="U772" s="456"/>
      <c r="V772" s="456"/>
      <c r="W772" s="456"/>
      <c r="X772" s="456"/>
      <c r="Y772" s="456"/>
      <c r="Z772" s="456"/>
    </row>
    <row r="773" ht="12.75" customHeight="1">
      <c r="A773" s="456"/>
      <c r="B773" s="456"/>
      <c r="C773" s="456"/>
      <c r="D773" s="456"/>
      <c r="E773" s="456"/>
      <c r="F773" s="456"/>
      <c r="G773" s="456"/>
      <c r="H773" s="456"/>
      <c r="I773" s="456"/>
      <c r="J773" s="456"/>
      <c r="K773" s="456"/>
      <c r="L773" s="456"/>
      <c r="M773" s="456"/>
      <c r="N773" s="456"/>
      <c r="O773" s="456"/>
      <c r="P773" s="456"/>
      <c r="Q773" s="456"/>
      <c r="R773" s="456"/>
      <c r="S773" s="456"/>
      <c r="T773" s="456"/>
      <c r="U773" s="456"/>
      <c r="V773" s="456"/>
      <c r="W773" s="456"/>
      <c r="X773" s="456"/>
      <c r="Y773" s="456"/>
      <c r="Z773" s="456"/>
    </row>
    <row r="774" ht="12.75" customHeight="1">
      <c r="A774" s="456"/>
      <c r="B774" s="456"/>
      <c r="C774" s="456"/>
      <c r="D774" s="456"/>
      <c r="E774" s="456"/>
      <c r="F774" s="456"/>
      <c r="G774" s="456"/>
      <c r="H774" s="456"/>
      <c r="I774" s="456"/>
      <c r="J774" s="456"/>
      <c r="K774" s="456"/>
      <c r="L774" s="456"/>
      <c r="M774" s="456"/>
      <c r="N774" s="456"/>
      <c r="O774" s="456"/>
      <c r="P774" s="456"/>
      <c r="Q774" s="456"/>
      <c r="R774" s="456"/>
      <c r="S774" s="456"/>
      <c r="T774" s="456"/>
      <c r="U774" s="456"/>
      <c r="V774" s="456"/>
      <c r="W774" s="456"/>
      <c r="X774" s="456"/>
      <c r="Y774" s="456"/>
      <c r="Z774" s="456"/>
    </row>
    <row r="775" ht="12.75" customHeight="1">
      <c r="A775" s="456"/>
      <c r="B775" s="456"/>
      <c r="C775" s="456"/>
      <c r="D775" s="456"/>
      <c r="E775" s="456"/>
      <c r="F775" s="456"/>
      <c r="G775" s="456"/>
      <c r="H775" s="456"/>
      <c r="I775" s="456"/>
      <c r="J775" s="456"/>
      <c r="K775" s="456"/>
      <c r="L775" s="456"/>
      <c r="M775" s="456"/>
      <c r="N775" s="456"/>
      <c r="O775" s="456"/>
      <c r="P775" s="456"/>
      <c r="Q775" s="456"/>
      <c r="R775" s="456"/>
      <c r="S775" s="456"/>
      <c r="T775" s="456"/>
      <c r="U775" s="456"/>
      <c r="V775" s="456"/>
      <c r="W775" s="456"/>
      <c r="X775" s="456"/>
      <c r="Y775" s="456"/>
      <c r="Z775" s="456"/>
    </row>
    <row r="776" ht="12.75" customHeight="1">
      <c r="A776" s="456"/>
      <c r="B776" s="456"/>
      <c r="C776" s="456"/>
      <c r="D776" s="456"/>
      <c r="E776" s="456"/>
      <c r="F776" s="456"/>
      <c r="G776" s="456"/>
      <c r="H776" s="456"/>
      <c r="I776" s="456"/>
      <c r="J776" s="456"/>
      <c r="K776" s="456"/>
      <c r="L776" s="456"/>
      <c r="M776" s="456"/>
      <c r="N776" s="456"/>
      <c r="O776" s="456"/>
      <c r="P776" s="456"/>
      <c r="Q776" s="456"/>
      <c r="R776" s="456"/>
      <c r="S776" s="456"/>
      <c r="T776" s="456"/>
      <c r="U776" s="456"/>
      <c r="V776" s="456"/>
      <c r="W776" s="456"/>
      <c r="X776" s="456"/>
      <c r="Y776" s="456"/>
      <c r="Z776" s="456"/>
    </row>
    <row r="777" ht="12.75" customHeight="1">
      <c r="A777" s="456"/>
      <c r="B777" s="456"/>
      <c r="C777" s="456"/>
      <c r="D777" s="456"/>
      <c r="E777" s="456"/>
      <c r="F777" s="456"/>
      <c r="G777" s="456"/>
      <c r="H777" s="456"/>
      <c r="I777" s="456"/>
      <c r="J777" s="456"/>
      <c r="K777" s="456"/>
      <c r="L777" s="456"/>
      <c r="M777" s="456"/>
      <c r="N777" s="456"/>
      <c r="O777" s="456"/>
      <c r="P777" s="456"/>
      <c r="Q777" s="456"/>
      <c r="R777" s="456"/>
      <c r="S777" s="456"/>
      <c r="T777" s="456"/>
      <c r="U777" s="456"/>
      <c r="V777" s="456"/>
      <c r="W777" s="456"/>
      <c r="X777" s="456"/>
      <c r="Y777" s="456"/>
      <c r="Z777" s="456"/>
    </row>
    <row r="778" ht="12.75" customHeight="1">
      <c r="A778" s="456"/>
      <c r="B778" s="456"/>
      <c r="C778" s="456"/>
      <c r="D778" s="456"/>
      <c r="E778" s="456"/>
      <c r="F778" s="456"/>
      <c r="G778" s="456"/>
      <c r="H778" s="456"/>
      <c r="I778" s="456"/>
      <c r="J778" s="456"/>
      <c r="K778" s="456"/>
      <c r="L778" s="456"/>
      <c r="M778" s="456"/>
      <c r="N778" s="456"/>
      <c r="O778" s="456"/>
      <c r="P778" s="456"/>
      <c r="Q778" s="456"/>
      <c r="R778" s="456"/>
      <c r="S778" s="456"/>
      <c r="T778" s="456"/>
      <c r="U778" s="456"/>
      <c r="V778" s="456"/>
      <c r="W778" s="456"/>
      <c r="X778" s="456"/>
      <c r="Y778" s="456"/>
      <c r="Z778" s="456"/>
    </row>
    <row r="779" ht="12.75" customHeight="1">
      <c r="A779" s="456"/>
      <c r="B779" s="456"/>
      <c r="C779" s="456"/>
      <c r="D779" s="456"/>
      <c r="E779" s="456"/>
      <c r="F779" s="456"/>
      <c r="G779" s="456"/>
      <c r="H779" s="456"/>
      <c r="I779" s="456"/>
      <c r="J779" s="456"/>
      <c r="K779" s="456"/>
      <c r="L779" s="456"/>
      <c r="M779" s="456"/>
      <c r="N779" s="456"/>
      <c r="O779" s="456"/>
      <c r="P779" s="456"/>
      <c r="Q779" s="456"/>
      <c r="R779" s="456"/>
      <c r="S779" s="456"/>
      <c r="T779" s="456"/>
      <c r="U779" s="456"/>
      <c r="V779" s="456"/>
      <c r="W779" s="456"/>
      <c r="X779" s="456"/>
      <c r="Y779" s="456"/>
      <c r="Z779" s="456"/>
    </row>
    <row r="780" ht="12.75" customHeight="1">
      <c r="A780" s="456"/>
      <c r="B780" s="456"/>
      <c r="C780" s="456"/>
      <c r="D780" s="456"/>
      <c r="E780" s="456"/>
      <c r="F780" s="456"/>
      <c r="G780" s="456"/>
      <c r="H780" s="456"/>
      <c r="I780" s="456"/>
      <c r="J780" s="456"/>
      <c r="K780" s="456"/>
      <c r="L780" s="456"/>
      <c r="M780" s="456"/>
      <c r="N780" s="456"/>
      <c r="O780" s="456"/>
      <c r="P780" s="456"/>
      <c r="Q780" s="456"/>
      <c r="R780" s="456"/>
      <c r="S780" s="456"/>
      <c r="T780" s="456"/>
      <c r="U780" s="456"/>
      <c r="V780" s="456"/>
      <c r="W780" s="456"/>
      <c r="X780" s="456"/>
      <c r="Y780" s="456"/>
      <c r="Z780" s="456"/>
    </row>
    <row r="781" ht="12.75" customHeight="1">
      <c r="A781" s="456"/>
      <c r="B781" s="456"/>
      <c r="C781" s="456"/>
      <c r="D781" s="456"/>
      <c r="E781" s="456"/>
      <c r="F781" s="456"/>
      <c r="G781" s="456"/>
      <c r="H781" s="456"/>
      <c r="I781" s="456"/>
      <c r="J781" s="456"/>
      <c r="K781" s="456"/>
      <c r="L781" s="456"/>
      <c r="M781" s="456"/>
      <c r="N781" s="456"/>
      <c r="O781" s="456"/>
      <c r="P781" s="456"/>
      <c r="Q781" s="456"/>
      <c r="R781" s="456"/>
      <c r="S781" s="456"/>
      <c r="T781" s="456"/>
      <c r="U781" s="456"/>
      <c r="V781" s="456"/>
      <c r="W781" s="456"/>
      <c r="X781" s="456"/>
      <c r="Y781" s="456"/>
      <c r="Z781" s="456"/>
    </row>
    <row r="782" ht="12.75" customHeight="1">
      <c r="A782" s="456"/>
      <c r="B782" s="456"/>
      <c r="C782" s="456"/>
      <c r="D782" s="456"/>
      <c r="E782" s="456"/>
      <c r="F782" s="456"/>
      <c r="G782" s="456"/>
      <c r="H782" s="456"/>
      <c r="I782" s="456"/>
      <c r="J782" s="456"/>
      <c r="K782" s="456"/>
      <c r="L782" s="456"/>
      <c r="M782" s="456"/>
      <c r="N782" s="456"/>
      <c r="O782" s="456"/>
      <c r="P782" s="456"/>
      <c r="Q782" s="456"/>
      <c r="R782" s="456"/>
      <c r="S782" s="456"/>
      <c r="T782" s="456"/>
      <c r="U782" s="456"/>
      <c r="V782" s="456"/>
      <c r="W782" s="456"/>
      <c r="X782" s="456"/>
      <c r="Y782" s="456"/>
      <c r="Z782" s="456"/>
    </row>
    <row r="783" ht="12.75" customHeight="1">
      <c r="A783" s="456"/>
      <c r="B783" s="456"/>
      <c r="C783" s="456"/>
      <c r="D783" s="456"/>
      <c r="E783" s="456"/>
      <c r="F783" s="456"/>
      <c r="G783" s="456"/>
      <c r="H783" s="456"/>
      <c r="I783" s="456"/>
      <c r="J783" s="456"/>
      <c r="K783" s="456"/>
      <c r="L783" s="456"/>
      <c r="M783" s="456"/>
      <c r="N783" s="456"/>
      <c r="O783" s="456"/>
      <c r="P783" s="456"/>
      <c r="Q783" s="456"/>
      <c r="R783" s="456"/>
      <c r="S783" s="456"/>
      <c r="T783" s="456"/>
      <c r="U783" s="456"/>
      <c r="V783" s="456"/>
      <c r="W783" s="456"/>
      <c r="X783" s="456"/>
      <c r="Y783" s="456"/>
      <c r="Z783" s="456"/>
    </row>
    <row r="784" ht="12.75" customHeight="1">
      <c r="A784" s="456"/>
      <c r="B784" s="456"/>
      <c r="C784" s="456"/>
      <c r="D784" s="456"/>
      <c r="E784" s="456"/>
      <c r="F784" s="456"/>
      <c r="G784" s="456"/>
      <c r="H784" s="456"/>
      <c r="I784" s="456"/>
      <c r="J784" s="456"/>
      <c r="K784" s="456"/>
      <c r="L784" s="456"/>
      <c r="M784" s="456"/>
      <c r="N784" s="456"/>
      <c r="O784" s="456"/>
      <c r="P784" s="456"/>
      <c r="Q784" s="456"/>
      <c r="R784" s="456"/>
      <c r="S784" s="456"/>
      <c r="T784" s="456"/>
      <c r="U784" s="456"/>
      <c r="V784" s="456"/>
      <c r="W784" s="456"/>
      <c r="X784" s="456"/>
      <c r="Y784" s="456"/>
      <c r="Z784" s="456"/>
    </row>
    <row r="785" ht="12.75" customHeight="1">
      <c r="A785" s="456"/>
      <c r="B785" s="456"/>
      <c r="C785" s="456"/>
      <c r="D785" s="456"/>
      <c r="E785" s="456"/>
      <c r="F785" s="456"/>
      <c r="G785" s="456"/>
      <c r="H785" s="456"/>
      <c r="I785" s="456"/>
      <c r="J785" s="456"/>
      <c r="K785" s="456"/>
      <c r="L785" s="456"/>
      <c r="M785" s="456"/>
      <c r="N785" s="456"/>
      <c r="O785" s="456"/>
      <c r="P785" s="456"/>
      <c r="Q785" s="456"/>
      <c r="R785" s="456"/>
      <c r="S785" s="456"/>
      <c r="T785" s="456"/>
      <c r="U785" s="456"/>
      <c r="V785" s="456"/>
      <c r="W785" s="456"/>
      <c r="X785" s="456"/>
      <c r="Y785" s="456"/>
      <c r="Z785" s="456"/>
    </row>
    <row r="786" ht="12.75" customHeight="1">
      <c r="A786" s="456"/>
      <c r="B786" s="456"/>
      <c r="C786" s="456"/>
      <c r="D786" s="456"/>
      <c r="E786" s="456"/>
      <c r="F786" s="456"/>
      <c r="G786" s="456"/>
      <c r="H786" s="456"/>
      <c r="I786" s="456"/>
      <c r="J786" s="456"/>
      <c r="K786" s="456"/>
      <c r="L786" s="456"/>
      <c r="M786" s="456"/>
      <c r="N786" s="456"/>
      <c r="O786" s="456"/>
      <c r="P786" s="456"/>
      <c r="Q786" s="456"/>
      <c r="R786" s="456"/>
      <c r="S786" s="456"/>
      <c r="T786" s="456"/>
      <c r="U786" s="456"/>
      <c r="V786" s="456"/>
      <c r="W786" s="456"/>
      <c r="X786" s="456"/>
      <c r="Y786" s="456"/>
      <c r="Z786" s="456"/>
    </row>
    <row r="787" ht="12.75" customHeight="1">
      <c r="A787" s="456"/>
      <c r="B787" s="456"/>
      <c r="C787" s="456"/>
      <c r="D787" s="456"/>
      <c r="E787" s="456"/>
      <c r="F787" s="456"/>
      <c r="G787" s="456"/>
      <c r="H787" s="456"/>
      <c r="I787" s="456"/>
      <c r="J787" s="456"/>
      <c r="K787" s="456"/>
      <c r="L787" s="456"/>
      <c r="M787" s="456"/>
      <c r="N787" s="456"/>
      <c r="O787" s="456"/>
      <c r="P787" s="456"/>
      <c r="Q787" s="456"/>
      <c r="R787" s="456"/>
      <c r="S787" s="456"/>
      <c r="T787" s="456"/>
      <c r="U787" s="456"/>
      <c r="V787" s="456"/>
      <c r="W787" s="456"/>
      <c r="X787" s="456"/>
      <c r="Y787" s="456"/>
      <c r="Z787" s="456"/>
    </row>
    <row r="788" ht="12.75" customHeight="1">
      <c r="A788" s="456"/>
      <c r="B788" s="456"/>
      <c r="C788" s="456"/>
      <c r="D788" s="456"/>
      <c r="E788" s="456"/>
      <c r="F788" s="456"/>
      <c r="G788" s="456"/>
      <c r="H788" s="456"/>
      <c r="I788" s="456"/>
      <c r="J788" s="456"/>
      <c r="K788" s="456"/>
      <c r="L788" s="456"/>
      <c r="M788" s="456"/>
      <c r="N788" s="456"/>
      <c r="O788" s="456"/>
      <c r="P788" s="456"/>
      <c r="Q788" s="456"/>
      <c r="R788" s="456"/>
      <c r="S788" s="456"/>
      <c r="T788" s="456"/>
      <c r="U788" s="456"/>
      <c r="V788" s="456"/>
      <c r="W788" s="456"/>
      <c r="X788" s="456"/>
      <c r="Y788" s="456"/>
      <c r="Z788" s="456"/>
    </row>
    <row r="789" ht="12.75" customHeight="1">
      <c r="A789" s="456"/>
      <c r="B789" s="456"/>
      <c r="C789" s="456"/>
      <c r="D789" s="456"/>
      <c r="E789" s="456"/>
      <c r="F789" s="456"/>
      <c r="G789" s="456"/>
      <c r="H789" s="456"/>
      <c r="I789" s="456"/>
      <c r="J789" s="456"/>
      <c r="K789" s="456"/>
      <c r="L789" s="456"/>
      <c r="M789" s="456"/>
      <c r="N789" s="456"/>
      <c r="O789" s="456"/>
      <c r="P789" s="456"/>
      <c r="Q789" s="456"/>
      <c r="R789" s="456"/>
      <c r="S789" s="456"/>
      <c r="T789" s="456"/>
      <c r="U789" s="456"/>
      <c r="V789" s="456"/>
      <c r="W789" s="456"/>
      <c r="X789" s="456"/>
      <c r="Y789" s="456"/>
      <c r="Z789" s="456"/>
    </row>
    <row r="790" ht="12.75" customHeight="1">
      <c r="A790" s="456"/>
      <c r="B790" s="456"/>
      <c r="C790" s="456"/>
      <c r="D790" s="456"/>
      <c r="E790" s="456"/>
      <c r="F790" s="456"/>
      <c r="G790" s="456"/>
      <c r="H790" s="456"/>
      <c r="I790" s="456"/>
      <c r="J790" s="456"/>
      <c r="K790" s="456"/>
      <c r="L790" s="456"/>
      <c r="M790" s="456"/>
      <c r="N790" s="456"/>
      <c r="O790" s="456"/>
      <c r="P790" s="456"/>
      <c r="Q790" s="456"/>
      <c r="R790" s="456"/>
      <c r="S790" s="456"/>
      <c r="T790" s="456"/>
      <c r="U790" s="456"/>
      <c r="V790" s="456"/>
      <c r="W790" s="456"/>
      <c r="X790" s="456"/>
      <c r="Y790" s="456"/>
      <c r="Z790" s="456"/>
    </row>
    <row r="791" ht="12.75" customHeight="1">
      <c r="A791" s="456"/>
      <c r="B791" s="456"/>
      <c r="C791" s="456"/>
      <c r="D791" s="456"/>
      <c r="E791" s="456"/>
      <c r="F791" s="456"/>
      <c r="G791" s="456"/>
      <c r="H791" s="456"/>
      <c r="I791" s="456"/>
      <c r="J791" s="456"/>
      <c r="K791" s="456"/>
      <c r="L791" s="456"/>
      <c r="M791" s="456"/>
      <c r="N791" s="456"/>
      <c r="O791" s="456"/>
      <c r="P791" s="456"/>
      <c r="Q791" s="456"/>
      <c r="R791" s="456"/>
      <c r="S791" s="456"/>
      <c r="T791" s="456"/>
      <c r="U791" s="456"/>
      <c r="V791" s="456"/>
      <c r="W791" s="456"/>
      <c r="X791" s="456"/>
      <c r="Y791" s="456"/>
      <c r="Z791" s="456"/>
    </row>
    <row r="792" ht="12.75" customHeight="1">
      <c r="A792" s="456"/>
      <c r="B792" s="456"/>
      <c r="C792" s="456"/>
      <c r="D792" s="456"/>
      <c r="E792" s="456"/>
      <c r="F792" s="456"/>
      <c r="G792" s="456"/>
      <c r="H792" s="456"/>
      <c r="I792" s="456"/>
      <c r="J792" s="456"/>
      <c r="K792" s="456"/>
      <c r="L792" s="456"/>
      <c r="M792" s="456"/>
      <c r="N792" s="456"/>
      <c r="O792" s="456"/>
      <c r="P792" s="456"/>
      <c r="Q792" s="456"/>
      <c r="R792" s="456"/>
      <c r="S792" s="456"/>
      <c r="T792" s="456"/>
      <c r="U792" s="456"/>
      <c r="V792" s="456"/>
      <c r="W792" s="456"/>
      <c r="X792" s="456"/>
      <c r="Y792" s="456"/>
      <c r="Z792" s="456"/>
    </row>
    <row r="793" ht="12.75" customHeight="1">
      <c r="A793" s="456"/>
      <c r="B793" s="456"/>
      <c r="C793" s="456"/>
      <c r="D793" s="456"/>
      <c r="E793" s="456"/>
      <c r="F793" s="456"/>
      <c r="G793" s="456"/>
      <c r="H793" s="456"/>
      <c r="I793" s="456"/>
      <c r="J793" s="456"/>
      <c r="K793" s="456"/>
      <c r="L793" s="456"/>
      <c r="M793" s="456"/>
      <c r="N793" s="456"/>
      <c r="O793" s="456"/>
      <c r="P793" s="456"/>
      <c r="Q793" s="456"/>
      <c r="R793" s="456"/>
      <c r="S793" s="456"/>
      <c r="T793" s="456"/>
      <c r="U793" s="456"/>
      <c r="V793" s="456"/>
      <c r="W793" s="456"/>
      <c r="X793" s="456"/>
      <c r="Y793" s="456"/>
      <c r="Z793" s="456"/>
    </row>
    <row r="794" ht="12.75" customHeight="1">
      <c r="A794" s="456"/>
      <c r="B794" s="456"/>
      <c r="C794" s="456"/>
      <c r="D794" s="456"/>
      <c r="E794" s="456"/>
      <c r="F794" s="456"/>
      <c r="G794" s="456"/>
      <c r="H794" s="456"/>
      <c r="I794" s="456"/>
      <c r="J794" s="456"/>
      <c r="K794" s="456"/>
      <c r="L794" s="456"/>
      <c r="M794" s="456"/>
      <c r="N794" s="456"/>
      <c r="O794" s="456"/>
      <c r="P794" s="456"/>
      <c r="Q794" s="456"/>
      <c r="R794" s="456"/>
      <c r="S794" s="456"/>
      <c r="T794" s="456"/>
      <c r="U794" s="456"/>
      <c r="V794" s="456"/>
      <c r="W794" s="456"/>
      <c r="X794" s="456"/>
      <c r="Y794" s="456"/>
      <c r="Z794" s="456"/>
    </row>
    <row r="795" ht="12.75" customHeight="1">
      <c r="A795" s="456"/>
      <c r="B795" s="456"/>
      <c r="C795" s="456"/>
      <c r="D795" s="456"/>
      <c r="E795" s="456"/>
      <c r="F795" s="456"/>
      <c r="G795" s="456"/>
      <c r="H795" s="456"/>
      <c r="I795" s="456"/>
      <c r="J795" s="456"/>
      <c r="K795" s="456"/>
      <c r="L795" s="456"/>
      <c r="M795" s="456"/>
      <c r="N795" s="456"/>
      <c r="O795" s="456"/>
      <c r="P795" s="456"/>
      <c r="Q795" s="456"/>
      <c r="R795" s="456"/>
      <c r="S795" s="456"/>
      <c r="T795" s="456"/>
      <c r="U795" s="456"/>
      <c r="V795" s="456"/>
      <c r="W795" s="456"/>
      <c r="X795" s="456"/>
      <c r="Y795" s="456"/>
      <c r="Z795" s="456"/>
    </row>
    <row r="796" ht="12.75" customHeight="1">
      <c r="A796" s="456"/>
      <c r="B796" s="456"/>
      <c r="C796" s="456"/>
      <c r="D796" s="456"/>
      <c r="E796" s="456"/>
      <c r="F796" s="456"/>
      <c r="G796" s="456"/>
      <c r="H796" s="456"/>
      <c r="I796" s="456"/>
      <c r="J796" s="456"/>
      <c r="K796" s="456"/>
      <c r="L796" s="456"/>
      <c r="M796" s="456"/>
      <c r="N796" s="456"/>
      <c r="O796" s="456"/>
      <c r="P796" s="456"/>
      <c r="Q796" s="456"/>
      <c r="R796" s="456"/>
      <c r="S796" s="456"/>
      <c r="T796" s="456"/>
      <c r="U796" s="456"/>
      <c r="V796" s="456"/>
      <c r="W796" s="456"/>
      <c r="X796" s="456"/>
      <c r="Y796" s="456"/>
      <c r="Z796" s="456"/>
    </row>
    <row r="797" ht="12.75" customHeight="1">
      <c r="A797" s="456"/>
      <c r="B797" s="456"/>
      <c r="C797" s="456"/>
      <c r="D797" s="456"/>
      <c r="E797" s="456"/>
      <c r="F797" s="456"/>
      <c r="G797" s="456"/>
      <c r="H797" s="456"/>
      <c r="I797" s="456"/>
      <c r="J797" s="456"/>
      <c r="K797" s="456"/>
      <c r="L797" s="456"/>
      <c r="M797" s="456"/>
      <c r="N797" s="456"/>
      <c r="O797" s="456"/>
      <c r="P797" s="456"/>
      <c r="Q797" s="456"/>
      <c r="R797" s="456"/>
      <c r="S797" s="456"/>
      <c r="T797" s="456"/>
      <c r="U797" s="456"/>
      <c r="V797" s="456"/>
      <c r="W797" s="456"/>
      <c r="X797" s="456"/>
      <c r="Y797" s="456"/>
      <c r="Z797" s="456"/>
    </row>
    <row r="798" ht="12.75" customHeight="1">
      <c r="A798" s="456"/>
      <c r="B798" s="456"/>
      <c r="C798" s="456"/>
      <c r="D798" s="456"/>
      <c r="E798" s="456"/>
      <c r="F798" s="456"/>
      <c r="G798" s="456"/>
      <c r="H798" s="456"/>
      <c r="I798" s="456"/>
      <c r="J798" s="456"/>
      <c r="K798" s="456"/>
      <c r="L798" s="456"/>
      <c r="M798" s="456"/>
      <c r="N798" s="456"/>
      <c r="O798" s="456"/>
      <c r="P798" s="456"/>
      <c r="Q798" s="456"/>
      <c r="R798" s="456"/>
      <c r="S798" s="456"/>
      <c r="T798" s="456"/>
      <c r="U798" s="456"/>
      <c r="V798" s="456"/>
      <c r="W798" s="456"/>
      <c r="X798" s="456"/>
      <c r="Y798" s="456"/>
      <c r="Z798" s="456"/>
    </row>
    <row r="799" ht="12.75" customHeight="1">
      <c r="A799" s="456"/>
      <c r="B799" s="456"/>
      <c r="C799" s="456"/>
      <c r="D799" s="456"/>
      <c r="E799" s="456"/>
      <c r="F799" s="456"/>
      <c r="G799" s="456"/>
      <c r="H799" s="456"/>
      <c r="I799" s="456"/>
      <c r="J799" s="456"/>
      <c r="K799" s="456"/>
      <c r="L799" s="456"/>
      <c r="M799" s="456"/>
      <c r="N799" s="456"/>
      <c r="O799" s="456"/>
      <c r="P799" s="456"/>
      <c r="Q799" s="456"/>
      <c r="R799" s="456"/>
      <c r="S799" s="456"/>
      <c r="T799" s="456"/>
      <c r="U799" s="456"/>
      <c r="V799" s="456"/>
      <c r="W799" s="456"/>
      <c r="X799" s="456"/>
      <c r="Y799" s="456"/>
      <c r="Z799" s="456"/>
    </row>
    <row r="800" ht="12.75" customHeight="1">
      <c r="A800" s="456"/>
      <c r="B800" s="456"/>
      <c r="C800" s="456"/>
      <c r="D800" s="456"/>
      <c r="E800" s="456"/>
      <c r="F800" s="456"/>
      <c r="G800" s="456"/>
      <c r="H800" s="456"/>
      <c r="I800" s="456"/>
      <c r="J800" s="456"/>
      <c r="K800" s="456"/>
      <c r="L800" s="456"/>
      <c r="M800" s="456"/>
      <c r="N800" s="456"/>
      <c r="O800" s="456"/>
      <c r="P800" s="456"/>
      <c r="Q800" s="456"/>
      <c r="R800" s="456"/>
      <c r="S800" s="456"/>
      <c r="T800" s="456"/>
      <c r="U800" s="456"/>
      <c r="V800" s="456"/>
      <c r="W800" s="456"/>
      <c r="X800" s="456"/>
      <c r="Y800" s="456"/>
      <c r="Z800" s="456"/>
    </row>
    <row r="801" ht="12.75" customHeight="1">
      <c r="A801" s="456"/>
      <c r="B801" s="456"/>
      <c r="C801" s="456"/>
      <c r="D801" s="456"/>
      <c r="E801" s="456"/>
      <c r="F801" s="456"/>
      <c r="G801" s="456"/>
      <c r="H801" s="456"/>
      <c r="I801" s="456"/>
      <c r="J801" s="456"/>
      <c r="K801" s="456"/>
      <c r="L801" s="456"/>
      <c r="M801" s="456"/>
      <c r="N801" s="456"/>
      <c r="O801" s="456"/>
      <c r="P801" s="456"/>
      <c r="Q801" s="456"/>
      <c r="R801" s="456"/>
      <c r="S801" s="456"/>
      <c r="T801" s="456"/>
      <c r="U801" s="456"/>
      <c r="V801" s="456"/>
      <c r="W801" s="456"/>
      <c r="X801" s="456"/>
      <c r="Y801" s="456"/>
      <c r="Z801" s="456"/>
    </row>
    <row r="802" ht="12.75" customHeight="1">
      <c r="A802" s="456"/>
      <c r="B802" s="456"/>
      <c r="C802" s="456"/>
      <c r="D802" s="456"/>
      <c r="E802" s="456"/>
      <c r="F802" s="456"/>
      <c r="G802" s="456"/>
      <c r="H802" s="456"/>
      <c r="I802" s="456"/>
      <c r="J802" s="456"/>
      <c r="K802" s="456"/>
      <c r="L802" s="456"/>
      <c r="M802" s="456"/>
      <c r="N802" s="456"/>
      <c r="O802" s="456"/>
      <c r="P802" s="456"/>
      <c r="Q802" s="456"/>
      <c r="R802" s="456"/>
      <c r="S802" s="456"/>
      <c r="T802" s="456"/>
      <c r="U802" s="456"/>
      <c r="V802" s="456"/>
      <c r="W802" s="456"/>
      <c r="X802" s="456"/>
      <c r="Y802" s="456"/>
      <c r="Z802" s="456"/>
    </row>
    <row r="803" ht="12.75" customHeight="1">
      <c r="A803" s="456"/>
      <c r="B803" s="456"/>
      <c r="C803" s="456"/>
      <c r="D803" s="456"/>
      <c r="E803" s="456"/>
      <c r="F803" s="456"/>
      <c r="G803" s="456"/>
      <c r="H803" s="456"/>
      <c r="I803" s="456"/>
      <c r="J803" s="456"/>
      <c r="K803" s="456"/>
      <c r="L803" s="456"/>
      <c r="M803" s="456"/>
      <c r="N803" s="456"/>
      <c r="O803" s="456"/>
      <c r="P803" s="456"/>
      <c r="Q803" s="456"/>
      <c r="R803" s="456"/>
      <c r="S803" s="456"/>
      <c r="T803" s="456"/>
      <c r="U803" s="456"/>
      <c r="V803" s="456"/>
      <c r="W803" s="456"/>
      <c r="X803" s="456"/>
      <c r="Y803" s="456"/>
      <c r="Z803" s="456"/>
    </row>
    <row r="804" ht="12.75" customHeight="1">
      <c r="A804" s="456"/>
      <c r="B804" s="456"/>
      <c r="C804" s="456"/>
      <c r="D804" s="456"/>
      <c r="E804" s="456"/>
      <c r="F804" s="456"/>
      <c r="G804" s="456"/>
      <c r="H804" s="456"/>
      <c r="I804" s="456"/>
      <c r="J804" s="456"/>
      <c r="K804" s="456"/>
      <c r="L804" s="456"/>
      <c r="M804" s="456"/>
      <c r="N804" s="456"/>
      <c r="O804" s="456"/>
      <c r="P804" s="456"/>
      <c r="Q804" s="456"/>
      <c r="R804" s="456"/>
      <c r="S804" s="456"/>
      <c r="T804" s="456"/>
      <c r="U804" s="456"/>
      <c r="V804" s="456"/>
      <c r="W804" s="456"/>
      <c r="X804" s="456"/>
      <c r="Y804" s="456"/>
      <c r="Z804" s="456"/>
    </row>
    <row r="805" ht="12.75" customHeight="1">
      <c r="A805" s="456"/>
      <c r="B805" s="456"/>
      <c r="C805" s="456"/>
      <c r="D805" s="456"/>
      <c r="E805" s="456"/>
      <c r="F805" s="456"/>
      <c r="G805" s="456"/>
      <c r="H805" s="456"/>
      <c r="I805" s="456"/>
      <c r="J805" s="456"/>
      <c r="K805" s="456"/>
      <c r="L805" s="456"/>
      <c r="M805" s="456"/>
      <c r="N805" s="456"/>
      <c r="O805" s="456"/>
      <c r="P805" s="456"/>
      <c r="Q805" s="456"/>
      <c r="R805" s="456"/>
      <c r="S805" s="456"/>
      <c r="T805" s="456"/>
      <c r="U805" s="456"/>
      <c r="V805" s="456"/>
      <c r="W805" s="456"/>
      <c r="X805" s="456"/>
      <c r="Y805" s="456"/>
      <c r="Z805" s="456"/>
    </row>
    <row r="806" ht="12.75" customHeight="1">
      <c r="A806" s="456"/>
      <c r="B806" s="456"/>
      <c r="C806" s="456"/>
      <c r="D806" s="456"/>
      <c r="E806" s="456"/>
      <c r="F806" s="456"/>
      <c r="G806" s="456"/>
      <c r="H806" s="456"/>
      <c r="I806" s="456"/>
      <c r="J806" s="456"/>
      <c r="K806" s="456"/>
      <c r="L806" s="456"/>
      <c r="M806" s="456"/>
      <c r="N806" s="456"/>
      <c r="O806" s="456"/>
      <c r="P806" s="456"/>
      <c r="Q806" s="456"/>
      <c r="R806" s="456"/>
      <c r="S806" s="456"/>
      <c r="T806" s="456"/>
      <c r="U806" s="456"/>
      <c r="V806" s="456"/>
      <c r="W806" s="456"/>
      <c r="X806" s="456"/>
      <c r="Y806" s="456"/>
      <c r="Z806" s="456"/>
    </row>
    <row r="807" ht="12.75" customHeight="1">
      <c r="A807" s="456"/>
      <c r="B807" s="456"/>
      <c r="C807" s="456"/>
      <c r="D807" s="456"/>
      <c r="E807" s="456"/>
      <c r="F807" s="456"/>
      <c r="G807" s="456"/>
      <c r="H807" s="456"/>
      <c r="I807" s="456"/>
      <c r="J807" s="456"/>
      <c r="K807" s="456"/>
      <c r="L807" s="456"/>
      <c r="M807" s="456"/>
      <c r="N807" s="456"/>
      <c r="O807" s="456"/>
      <c r="P807" s="456"/>
      <c r="Q807" s="456"/>
      <c r="R807" s="456"/>
      <c r="S807" s="456"/>
      <c r="T807" s="456"/>
      <c r="U807" s="456"/>
      <c r="V807" s="456"/>
      <c r="W807" s="456"/>
      <c r="X807" s="456"/>
      <c r="Y807" s="456"/>
      <c r="Z807" s="456"/>
    </row>
    <row r="808" ht="12.75" customHeight="1">
      <c r="A808" s="456"/>
      <c r="B808" s="456"/>
      <c r="C808" s="456"/>
      <c r="D808" s="456"/>
      <c r="E808" s="456"/>
      <c r="F808" s="456"/>
      <c r="G808" s="456"/>
      <c r="H808" s="456"/>
      <c r="I808" s="456"/>
      <c r="J808" s="456"/>
      <c r="K808" s="456"/>
      <c r="L808" s="456"/>
      <c r="M808" s="456"/>
      <c r="N808" s="456"/>
      <c r="O808" s="456"/>
      <c r="P808" s="456"/>
      <c r="Q808" s="456"/>
      <c r="R808" s="456"/>
      <c r="S808" s="456"/>
      <c r="T808" s="456"/>
      <c r="U808" s="456"/>
      <c r="V808" s="456"/>
      <c r="W808" s="456"/>
      <c r="X808" s="456"/>
      <c r="Y808" s="456"/>
      <c r="Z808" s="456"/>
    </row>
    <row r="809" ht="12.75" customHeight="1">
      <c r="A809" s="456"/>
      <c r="B809" s="456"/>
      <c r="C809" s="456"/>
      <c r="D809" s="456"/>
      <c r="E809" s="456"/>
      <c r="F809" s="456"/>
      <c r="G809" s="456"/>
      <c r="H809" s="456"/>
      <c r="I809" s="456"/>
      <c r="J809" s="456"/>
      <c r="K809" s="456"/>
      <c r="L809" s="456"/>
      <c r="M809" s="456"/>
      <c r="N809" s="456"/>
      <c r="O809" s="456"/>
      <c r="P809" s="456"/>
      <c r="Q809" s="456"/>
      <c r="R809" s="456"/>
      <c r="S809" s="456"/>
      <c r="T809" s="456"/>
      <c r="U809" s="456"/>
      <c r="V809" s="456"/>
      <c r="W809" s="456"/>
      <c r="X809" s="456"/>
      <c r="Y809" s="456"/>
      <c r="Z809" s="456"/>
    </row>
    <row r="810" ht="12.75" customHeight="1">
      <c r="A810" s="456"/>
      <c r="B810" s="456"/>
      <c r="C810" s="456"/>
      <c r="D810" s="456"/>
      <c r="E810" s="456"/>
      <c r="F810" s="456"/>
      <c r="G810" s="456"/>
      <c r="H810" s="456"/>
      <c r="I810" s="456"/>
      <c r="J810" s="456"/>
      <c r="K810" s="456"/>
      <c r="L810" s="456"/>
      <c r="M810" s="456"/>
      <c r="N810" s="456"/>
      <c r="O810" s="456"/>
      <c r="P810" s="456"/>
      <c r="Q810" s="456"/>
      <c r="R810" s="456"/>
      <c r="S810" s="456"/>
      <c r="T810" s="456"/>
      <c r="U810" s="456"/>
      <c r="V810" s="456"/>
      <c r="W810" s="456"/>
      <c r="X810" s="456"/>
      <c r="Y810" s="456"/>
      <c r="Z810" s="456"/>
    </row>
    <row r="811" ht="12.75" customHeight="1">
      <c r="A811" s="456"/>
      <c r="B811" s="456"/>
      <c r="C811" s="456"/>
      <c r="D811" s="456"/>
      <c r="E811" s="456"/>
      <c r="F811" s="456"/>
      <c r="G811" s="456"/>
      <c r="H811" s="456"/>
      <c r="I811" s="456"/>
      <c r="J811" s="456"/>
      <c r="K811" s="456"/>
      <c r="L811" s="456"/>
      <c r="M811" s="456"/>
      <c r="N811" s="456"/>
      <c r="O811" s="456"/>
      <c r="P811" s="456"/>
      <c r="Q811" s="456"/>
      <c r="R811" s="456"/>
      <c r="S811" s="456"/>
      <c r="T811" s="456"/>
      <c r="U811" s="456"/>
      <c r="V811" s="456"/>
      <c r="W811" s="456"/>
      <c r="X811" s="456"/>
      <c r="Y811" s="456"/>
      <c r="Z811" s="456"/>
    </row>
    <row r="812" ht="12.75" customHeight="1">
      <c r="A812" s="456"/>
      <c r="B812" s="456"/>
      <c r="C812" s="456"/>
      <c r="D812" s="456"/>
      <c r="E812" s="456"/>
      <c r="F812" s="456"/>
      <c r="G812" s="456"/>
      <c r="H812" s="456"/>
      <c r="I812" s="456"/>
      <c r="J812" s="456"/>
      <c r="K812" s="456"/>
      <c r="L812" s="456"/>
      <c r="M812" s="456"/>
      <c r="N812" s="456"/>
      <c r="O812" s="456"/>
      <c r="P812" s="456"/>
      <c r="Q812" s="456"/>
      <c r="R812" s="456"/>
      <c r="S812" s="456"/>
      <c r="T812" s="456"/>
      <c r="U812" s="456"/>
      <c r="V812" s="456"/>
      <c r="W812" s="456"/>
      <c r="X812" s="456"/>
      <c r="Y812" s="456"/>
      <c r="Z812" s="456"/>
    </row>
    <row r="813" ht="12.75" customHeight="1">
      <c r="A813" s="456"/>
      <c r="B813" s="456"/>
      <c r="C813" s="456"/>
      <c r="D813" s="456"/>
      <c r="E813" s="456"/>
      <c r="F813" s="456"/>
      <c r="G813" s="456"/>
      <c r="H813" s="456"/>
      <c r="I813" s="456"/>
      <c r="J813" s="456"/>
      <c r="K813" s="456"/>
      <c r="L813" s="456"/>
      <c r="M813" s="456"/>
      <c r="N813" s="456"/>
      <c r="O813" s="456"/>
      <c r="P813" s="456"/>
      <c r="Q813" s="456"/>
      <c r="R813" s="456"/>
      <c r="S813" s="456"/>
      <c r="T813" s="456"/>
      <c r="U813" s="456"/>
      <c r="V813" s="456"/>
      <c r="W813" s="456"/>
      <c r="X813" s="456"/>
      <c r="Y813" s="456"/>
      <c r="Z813" s="456"/>
    </row>
    <row r="814" ht="12.75" customHeight="1">
      <c r="A814" s="456"/>
      <c r="B814" s="456"/>
      <c r="C814" s="456"/>
      <c r="D814" s="456"/>
      <c r="E814" s="456"/>
      <c r="F814" s="456"/>
      <c r="G814" s="456"/>
      <c r="H814" s="456"/>
      <c r="I814" s="456"/>
      <c r="J814" s="456"/>
      <c r="K814" s="456"/>
      <c r="L814" s="456"/>
      <c r="M814" s="456"/>
      <c r="N814" s="456"/>
      <c r="O814" s="456"/>
      <c r="P814" s="456"/>
      <c r="Q814" s="456"/>
      <c r="R814" s="456"/>
      <c r="S814" s="456"/>
      <c r="T814" s="456"/>
      <c r="U814" s="456"/>
      <c r="V814" s="456"/>
      <c r="W814" s="456"/>
      <c r="X814" s="456"/>
      <c r="Y814" s="456"/>
      <c r="Z814" s="456"/>
    </row>
    <row r="815" ht="12.75" customHeight="1">
      <c r="A815" s="456"/>
      <c r="B815" s="456"/>
      <c r="C815" s="456"/>
      <c r="D815" s="456"/>
      <c r="E815" s="456"/>
      <c r="F815" s="456"/>
      <c r="G815" s="456"/>
      <c r="H815" s="456"/>
      <c r="I815" s="456"/>
      <c r="J815" s="456"/>
      <c r="K815" s="456"/>
      <c r="L815" s="456"/>
      <c r="M815" s="456"/>
      <c r="N815" s="456"/>
      <c r="O815" s="456"/>
      <c r="P815" s="456"/>
      <c r="Q815" s="456"/>
      <c r="R815" s="456"/>
      <c r="S815" s="456"/>
      <c r="T815" s="456"/>
      <c r="U815" s="456"/>
      <c r="V815" s="456"/>
      <c r="W815" s="456"/>
      <c r="X815" s="456"/>
      <c r="Y815" s="456"/>
      <c r="Z815" s="456"/>
    </row>
    <row r="816" ht="12.75" customHeight="1">
      <c r="A816" s="456"/>
      <c r="B816" s="456"/>
      <c r="C816" s="456"/>
      <c r="D816" s="456"/>
      <c r="E816" s="456"/>
      <c r="F816" s="456"/>
      <c r="G816" s="456"/>
      <c r="H816" s="456"/>
      <c r="I816" s="456"/>
      <c r="J816" s="456"/>
      <c r="K816" s="456"/>
      <c r="L816" s="456"/>
      <c r="M816" s="456"/>
      <c r="N816" s="456"/>
      <c r="O816" s="456"/>
      <c r="P816" s="456"/>
      <c r="Q816" s="456"/>
      <c r="R816" s="456"/>
      <c r="S816" s="456"/>
      <c r="T816" s="456"/>
      <c r="U816" s="456"/>
      <c r="V816" s="456"/>
      <c r="W816" s="456"/>
      <c r="X816" s="456"/>
      <c r="Y816" s="456"/>
      <c r="Z816" s="456"/>
    </row>
    <row r="817" ht="12.75" customHeight="1">
      <c r="A817" s="456"/>
      <c r="B817" s="456"/>
      <c r="C817" s="456"/>
      <c r="D817" s="456"/>
      <c r="E817" s="456"/>
      <c r="F817" s="456"/>
      <c r="G817" s="456"/>
      <c r="H817" s="456"/>
      <c r="I817" s="456"/>
      <c r="J817" s="456"/>
      <c r="K817" s="456"/>
      <c r="L817" s="456"/>
      <c r="M817" s="456"/>
      <c r="N817" s="456"/>
      <c r="O817" s="456"/>
      <c r="P817" s="456"/>
      <c r="Q817" s="456"/>
      <c r="R817" s="456"/>
      <c r="S817" s="456"/>
      <c r="T817" s="456"/>
      <c r="U817" s="456"/>
      <c r="V817" s="456"/>
      <c r="W817" s="456"/>
      <c r="X817" s="456"/>
      <c r="Y817" s="456"/>
      <c r="Z817" s="456"/>
    </row>
    <row r="818" ht="12.75" customHeight="1">
      <c r="A818" s="456"/>
      <c r="B818" s="456"/>
      <c r="C818" s="456"/>
      <c r="D818" s="456"/>
      <c r="E818" s="456"/>
      <c r="F818" s="456"/>
      <c r="G818" s="456"/>
      <c r="H818" s="456"/>
      <c r="I818" s="456"/>
      <c r="J818" s="456"/>
      <c r="K818" s="456"/>
      <c r="L818" s="456"/>
      <c r="M818" s="456"/>
      <c r="N818" s="456"/>
      <c r="O818" s="456"/>
      <c r="P818" s="456"/>
      <c r="Q818" s="456"/>
      <c r="R818" s="456"/>
      <c r="S818" s="456"/>
      <c r="T818" s="456"/>
      <c r="U818" s="456"/>
      <c r="V818" s="456"/>
      <c r="W818" s="456"/>
      <c r="X818" s="456"/>
      <c r="Y818" s="456"/>
      <c r="Z818" s="456"/>
    </row>
    <row r="819" ht="12.75" customHeight="1">
      <c r="A819" s="456"/>
      <c r="B819" s="456"/>
      <c r="C819" s="456"/>
      <c r="D819" s="456"/>
      <c r="E819" s="456"/>
      <c r="F819" s="456"/>
      <c r="G819" s="456"/>
      <c r="H819" s="456"/>
      <c r="I819" s="456"/>
      <c r="J819" s="456"/>
      <c r="K819" s="456"/>
      <c r="L819" s="456"/>
      <c r="M819" s="456"/>
      <c r="N819" s="456"/>
      <c r="O819" s="456"/>
      <c r="P819" s="456"/>
      <c r="Q819" s="456"/>
      <c r="R819" s="456"/>
      <c r="S819" s="456"/>
      <c r="T819" s="456"/>
      <c r="U819" s="456"/>
      <c r="V819" s="456"/>
      <c r="W819" s="456"/>
      <c r="X819" s="456"/>
      <c r="Y819" s="456"/>
      <c r="Z819" s="456"/>
    </row>
    <row r="820" ht="12.75" customHeight="1">
      <c r="A820" s="456"/>
      <c r="B820" s="456"/>
      <c r="C820" s="456"/>
      <c r="D820" s="456"/>
      <c r="E820" s="456"/>
      <c r="F820" s="456"/>
      <c r="G820" s="456"/>
      <c r="H820" s="456"/>
      <c r="I820" s="456"/>
      <c r="J820" s="456"/>
      <c r="K820" s="456"/>
      <c r="L820" s="456"/>
      <c r="M820" s="456"/>
      <c r="N820" s="456"/>
      <c r="O820" s="456"/>
      <c r="P820" s="456"/>
      <c r="Q820" s="456"/>
      <c r="R820" s="456"/>
      <c r="S820" s="456"/>
      <c r="T820" s="456"/>
      <c r="U820" s="456"/>
      <c r="V820" s="456"/>
      <c r="W820" s="456"/>
      <c r="X820" s="456"/>
      <c r="Y820" s="456"/>
      <c r="Z820" s="456"/>
    </row>
    <row r="821" ht="12.75" customHeight="1">
      <c r="A821" s="456"/>
      <c r="B821" s="456"/>
      <c r="C821" s="456"/>
      <c r="D821" s="456"/>
      <c r="E821" s="456"/>
      <c r="F821" s="456"/>
      <c r="G821" s="456"/>
      <c r="H821" s="456"/>
      <c r="I821" s="456"/>
      <c r="J821" s="456"/>
      <c r="K821" s="456"/>
      <c r="L821" s="456"/>
      <c r="M821" s="456"/>
      <c r="N821" s="456"/>
      <c r="O821" s="456"/>
      <c r="P821" s="456"/>
      <c r="Q821" s="456"/>
      <c r="R821" s="456"/>
      <c r="S821" s="456"/>
      <c r="T821" s="456"/>
      <c r="U821" s="456"/>
      <c r="V821" s="456"/>
      <c r="W821" s="456"/>
      <c r="X821" s="456"/>
      <c r="Y821" s="456"/>
      <c r="Z821" s="456"/>
    </row>
    <row r="822" ht="12.75" customHeight="1">
      <c r="A822" s="456"/>
      <c r="B822" s="456"/>
      <c r="C822" s="456"/>
      <c r="D822" s="456"/>
      <c r="E822" s="456"/>
      <c r="F822" s="456"/>
      <c r="G822" s="456"/>
      <c r="H822" s="456"/>
      <c r="I822" s="456"/>
      <c r="J822" s="456"/>
      <c r="K822" s="456"/>
      <c r="L822" s="456"/>
      <c r="M822" s="456"/>
      <c r="N822" s="456"/>
      <c r="O822" s="456"/>
      <c r="P822" s="456"/>
      <c r="Q822" s="456"/>
      <c r="R822" s="456"/>
      <c r="S822" s="456"/>
      <c r="T822" s="456"/>
      <c r="U822" s="456"/>
      <c r="V822" s="456"/>
      <c r="W822" s="456"/>
      <c r="X822" s="456"/>
      <c r="Y822" s="456"/>
      <c r="Z822" s="456"/>
    </row>
    <row r="823" ht="12.75" customHeight="1">
      <c r="A823" s="456"/>
      <c r="B823" s="456"/>
      <c r="C823" s="456"/>
      <c r="D823" s="456"/>
      <c r="E823" s="456"/>
      <c r="F823" s="456"/>
      <c r="G823" s="456"/>
      <c r="H823" s="456"/>
      <c r="I823" s="456"/>
      <c r="J823" s="456"/>
      <c r="K823" s="456"/>
      <c r="L823" s="456"/>
      <c r="M823" s="456"/>
      <c r="N823" s="456"/>
      <c r="O823" s="456"/>
      <c r="P823" s="456"/>
      <c r="Q823" s="456"/>
      <c r="R823" s="456"/>
      <c r="S823" s="456"/>
      <c r="T823" s="456"/>
      <c r="U823" s="456"/>
      <c r="V823" s="456"/>
      <c r="W823" s="456"/>
      <c r="X823" s="456"/>
      <c r="Y823" s="456"/>
      <c r="Z823" s="456"/>
    </row>
    <row r="824" ht="12.75" customHeight="1">
      <c r="A824" s="456"/>
      <c r="B824" s="456"/>
      <c r="C824" s="456"/>
      <c r="D824" s="456"/>
      <c r="E824" s="456"/>
      <c r="F824" s="456"/>
      <c r="G824" s="456"/>
      <c r="H824" s="456"/>
      <c r="I824" s="456"/>
      <c r="J824" s="456"/>
      <c r="K824" s="456"/>
      <c r="L824" s="456"/>
      <c r="M824" s="456"/>
      <c r="N824" s="456"/>
      <c r="O824" s="456"/>
      <c r="P824" s="456"/>
      <c r="Q824" s="456"/>
      <c r="R824" s="456"/>
      <c r="S824" s="456"/>
      <c r="T824" s="456"/>
      <c r="U824" s="456"/>
      <c r="V824" s="456"/>
      <c r="W824" s="456"/>
      <c r="X824" s="456"/>
      <c r="Y824" s="456"/>
      <c r="Z824" s="456"/>
    </row>
    <row r="825" ht="12.75" customHeight="1">
      <c r="A825" s="456"/>
      <c r="B825" s="456"/>
      <c r="C825" s="456"/>
      <c r="D825" s="456"/>
      <c r="E825" s="456"/>
      <c r="F825" s="456"/>
      <c r="G825" s="456"/>
      <c r="H825" s="456"/>
      <c r="I825" s="456"/>
      <c r="J825" s="456"/>
      <c r="K825" s="456"/>
      <c r="L825" s="456"/>
      <c r="M825" s="456"/>
      <c r="N825" s="456"/>
      <c r="O825" s="456"/>
      <c r="P825" s="456"/>
      <c r="Q825" s="456"/>
      <c r="R825" s="456"/>
      <c r="S825" s="456"/>
      <c r="T825" s="456"/>
      <c r="U825" s="456"/>
      <c r="V825" s="456"/>
      <c r="W825" s="456"/>
      <c r="X825" s="456"/>
      <c r="Y825" s="456"/>
      <c r="Z825" s="456"/>
    </row>
    <row r="826" ht="12.75" customHeight="1">
      <c r="A826" s="456"/>
      <c r="B826" s="456"/>
      <c r="C826" s="456"/>
      <c r="D826" s="456"/>
      <c r="E826" s="456"/>
      <c r="F826" s="456"/>
      <c r="G826" s="456"/>
      <c r="H826" s="456"/>
      <c r="I826" s="456"/>
      <c r="J826" s="456"/>
      <c r="K826" s="456"/>
      <c r="L826" s="456"/>
      <c r="M826" s="456"/>
      <c r="N826" s="456"/>
      <c r="O826" s="456"/>
      <c r="P826" s="456"/>
      <c r="Q826" s="456"/>
      <c r="R826" s="456"/>
      <c r="S826" s="456"/>
      <c r="T826" s="456"/>
      <c r="U826" s="456"/>
      <c r="V826" s="456"/>
      <c r="W826" s="456"/>
      <c r="X826" s="456"/>
      <c r="Y826" s="456"/>
      <c r="Z826" s="456"/>
    </row>
    <row r="827" ht="12.75" customHeight="1">
      <c r="A827" s="456"/>
      <c r="B827" s="456"/>
      <c r="C827" s="456"/>
      <c r="D827" s="456"/>
      <c r="E827" s="456"/>
      <c r="F827" s="456"/>
      <c r="G827" s="456"/>
      <c r="H827" s="456"/>
      <c r="I827" s="456"/>
      <c r="J827" s="456"/>
      <c r="K827" s="456"/>
      <c r="L827" s="456"/>
      <c r="M827" s="456"/>
      <c r="N827" s="456"/>
      <c r="O827" s="456"/>
      <c r="P827" s="456"/>
      <c r="Q827" s="456"/>
      <c r="R827" s="456"/>
      <c r="S827" s="456"/>
      <c r="T827" s="456"/>
      <c r="U827" s="456"/>
      <c r="V827" s="456"/>
      <c r="W827" s="456"/>
      <c r="X827" s="456"/>
      <c r="Y827" s="456"/>
      <c r="Z827" s="456"/>
    </row>
    <row r="828" ht="12.75" customHeight="1">
      <c r="A828" s="456"/>
      <c r="B828" s="456"/>
      <c r="C828" s="456"/>
      <c r="D828" s="456"/>
      <c r="E828" s="456"/>
      <c r="F828" s="456"/>
      <c r="G828" s="456"/>
      <c r="H828" s="456"/>
      <c r="I828" s="456"/>
      <c r="J828" s="456"/>
      <c r="K828" s="456"/>
      <c r="L828" s="456"/>
      <c r="M828" s="456"/>
      <c r="N828" s="456"/>
      <c r="O828" s="456"/>
      <c r="P828" s="456"/>
      <c r="Q828" s="456"/>
      <c r="R828" s="456"/>
      <c r="S828" s="456"/>
      <c r="T828" s="456"/>
      <c r="U828" s="456"/>
      <c r="V828" s="456"/>
      <c r="W828" s="456"/>
      <c r="X828" s="456"/>
      <c r="Y828" s="456"/>
      <c r="Z828" s="456"/>
    </row>
    <row r="829" ht="12.75" customHeight="1">
      <c r="A829" s="456"/>
      <c r="B829" s="456"/>
      <c r="C829" s="456"/>
      <c r="D829" s="456"/>
      <c r="E829" s="456"/>
      <c r="F829" s="456"/>
      <c r="G829" s="456"/>
      <c r="H829" s="456"/>
      <c r="I829" s="456"/>
      <c r="J829" s="456"/>
      <c r="K829" s="456"/>
      <c r="L829" s="456"/>
      <c r="M829" s="456"/>
      <c r="N829" s="456"/>
      <c r="O829" s="456"/>
      <c r="P829" s="456"/>
      <c r="Q829" s="456"/>
      <c r="R829" s="456"/>
      <c r="S829" s="456"/>
      <c r="T829" s="456"/>
      <c r="U829" s="456"/>
      <c r="V829" s="456"/>
      <c r="W829" s="456"/>
      <c r="X829" s="456"/>
      <c r="Y829" s="456"/>
      <c r="Z829" s="456"/>
    </row>
    <row r="830" ht="12.75" customHeight="1">
      <c r="A830" s="456"/>
      <c r="B830" s="456"/>
      <c r="C830" s="456"/>
      <c r="D830" s="456"/>
      <c r="E830" s="456"/>
      <c r="F830" s="456"/>
      <c r="G830" s="456"/>
      <c r="H830" s="456"/>
      <c r="I830" s="456"/>
      <c r="J830" s="456"/>
      <c r="K830" s="456"/>
      <c r="L830" s="456"/>
      <c r="M830" s="456"/>
      <c r="N830" s="456"/>
      <c r="O830" s="456"/>
      <c r="P830" s="456"/>
      <c r="Q830" s="456"/>
      <c r="R830" s="456"/>
      <c r="S830" s="456"/>
      <c r="T830" s="456"/>
      <c r="U830" s="456"/>
      <c r="V830" s="456"/>
      <c r="W830" s="456"/>
      <c r="X830" s="456"/>
      <c r="Y830" s="456"/>
      <c r="Z830" s="456"/>
    </row>
    <row r="831" ht="12.75" customHeight="1">
      <c r="A831" s="456"/>
      <c r="B831" s="456"/>
      <c r="C831" s="456"/>
      <c r="D831" s="456"/>
      <c r="E831" s="456"/>
      <c r="F831" s="456"/>
      <c r="G831" s="456"/>
      <c r="H831" s="456"/>
      <c r="I831" s="456"/>
      <c r="J831" s="456"/>
      <c r="K831" s="456"/>
      <c r="L831" s="456"/>
      <c r="M831" s="456"/>
      <c r="N831" s="456"/>
      <c r="O831" s="456"/>
      <c r="P831" s="456"/>
      <c r="Q831" s="456"/>
      <c r="R831" s="456"/>
      <c r="S831" s="456"/>
      <c r="T831" s="456"/>
      <c r="U831" s="456"/>
      <c r="V831" s="456"/>
      <c r="W831" s="456"/>
      <c r="X831" s="456"/>
      <c r="Y831" s="456"/>
      <c r="Z831" s="456"/>
    </row>
    <row r="832" ht="12.75" customHeight="1">
      <c r="A832" s="456"/>
      <c r="B832" s="456"/>
      <c r="C832" s="456"/>
      <c r="D832" s="456"/>
      <c r="E832" s="456"/>
      <c r="F832" s="456"/>
      <c r="G832" s="456"/>
      <c r="H832" s="456"/>
      <c r="I832" s="456"/>
      <c r="J832" s="456"/>
      <c r="K832" s="456"/>
      <c r="L832" s="456"/>
      <c r="M832" s="456"/>
      <c r="N832" s="456"/>
      <c r="O832" s="456"/>
      <c r="P832" s="456"/>
      <c r="Q832" s="456"/>
      <c r="R832" s="456"/>
      <c r="S832" s="456"/>
      <c r="T832" s="456"/>
      <c r="U832" s="456"/>
      <c r="V832" s="456"/>
      <c r="W832" s="456"/>
      <c r="X832" s="456"/>
      <c r="Y832" s="456"/>
      <c r="Z832" s="456"/>
    </row>
    <row r="833" ht="12.75" customHeight="1">
      <c r="A833" s="456"/>
      <c r="B833" s="456"/>
      <c r="C833" s="456"/>
      <c r="D833" s="456"/>
      <c r="E833" s="456"/>
      <c r="F833" s="456"/>
      <c r="G833" s="456"/>
      <c r="H833" s="456"/>
      <c r="I833" s="456"/>
      <c r="J833" s="456"/>
      <c r="K833" s="456"/>
      <c r="L833" s="456"/>
      <c r="M833" s="456"/>
      <c r="N833" s="456"/>
      <c r="O833" s="456"/>
      <c r="P833" s="456"/>
      <c r="Q833" s="456"/>
      <c r="R833" s="456"/>
      <c r="S833" s="456"/>
      <c r="T833" s="456"/>
      <c r="U833" s="456"/>
      <c r="V833" s="456"/>
      <c r="W833" s="456"/>
      <c r="X833" s="456"/>
      <c r="Y833" s="456"/>
      <c r="Z833" s="456"/>
    </row>
    <row r="834" ht="12.75" customHeight="1">
      <c r="A834" s="456"/>
      <c r="B834" s="456"/>
      <c r="C834" s="456"/>
      <c r="D834" s="456"/>
      <c r="E834" s="456"/>
      <c r="F834" s="456"/>
      <c r="G834" s="456"/>
      <c r="H834" s="456"/>
      <c r="I834" s="456"/>
      <c r="J834" s="456"/>
      <c r="K834" s="456"/>
      <c r="L834" s="456"/>
      <c r="M834" s="456"/>
      <c r="N834" s="456"/>
      <c r="O834" s="456"/>
      <c r="P834" s="456"/>
      <c r="Q834" s="456"/>
      <c r="R834" s="456"/>
      <c r="S834" s="456"/>
      <c r="T834" s="456"/>
      <c r="U834" s="456"/>
      <c r="V834" s="456"/>
      <c r="W834" s="456"/>
      <c r="X834" s="456"/>
      <c r="Y834" s="456"/>
      <c r="Z834" s="456"/>
    </row>
    <row r="835" ht="12.75" customHeight="1">
      <c r="A835" s="456"/>
      <c r="B835" s="456"/>
      <c r="C835" s="456"/>
      <c r="D835" s="456"/>
      <c r="E835" s="456"/>
      <c r="F835" s="456"/>
      <c r="G835" s="456"/>
      <c r="H835" s="456"/>
      <c r="I835" s="456"/>
      <c r="J835" s="456"/>
      <c r="K835" s="456"/>
      <c r="L835" s="456"/>
      <c r="M835" s="456"/>
      <c r="N835" s="456"/>
      <c r="O835" s="456"/>
      <c r="P835" s="456"/>
      <c r="Q835" s="456"/>
      <c r="R835" s="456"/>
      <c r="S835" s="456"/>
      <c r="T835" s="456"/>
      <c r="U835" s="456"/>
      <c r="V835" s="456"/>
      <c r="W835" s="456"/>
      <c r="X835" s="456"/>
      <c r="Y835" s="456"/>
      <c r="Z835" s="456"/>
    </row>
    <row r="836" ht="12.75" customHeight="1">
      <c r="A836" s="456"/>
      <c r="B836" s="456"/>
      <c r="C836" s="456"/>
      <c r="D836" s="456"/>
      <c r="E836" s="456"/>
      <c r="F836" s="456"/>
      <c r="G836" s="456"/>
      <c r="H836" s="456"/>
      <c r="I836" s="456"/>
      <c r="J836" s="456"/>
      <c r="K836" s="456"/>
      <c r="L836" s="456"/>
      <c r="M836" s="456"/>
      <c r="N836" s="456"/>
      <c r="O836" s="456"/>
      <c r="P836" s="456"/>
      <c r="Q836" s="456"/>
      <c r="R836" s="456"/>
      <c r="S836" s="456"/>
      <c r="T836" s="456"/>
      <c r="U836" s="456"/>
      <c r="V836" s="456"/>
      <c r="W836" s="456"/>
      <c r="X836" s="456"/>
      <c r="Y836" s="456"/>
      <c r="Z836" s="456"/>
    </row>
    <row r="837" ht="12.75" customHeight="1">
      <c r="A837" s="456"/>
      <c r="B837" s="456"/>
      <c r="C837" s="456"/>
      <c r="D837" s="456"/>
      <c r="E837" s="456"/>
      <c r="F837" s="456"/>
      <c r="G837" s="456"/>
      <c r="H837" s="456"/>
      <c r="I837" s="456"/>
      <c r="J837" s="456"/>
      <c r="K837" s="456"/>
      <c r="L837" s="456"/>
      <c r="M837" s="456"/>
      <c r="N837" s="456"/>
      <c r="O837" s="456"/>
      <c r="P837" s="456"/>
      <c r="Q837" s="456"/>
      <c r="R837" s="456"/>
      <c r="S837" s="456"/>
      <c r="T837" s="456"/>
      <c r="U837" s="456"/>
      <c r="V837" s="456"/>
      <c r="W837" s="456"/>
      <c r="X837" s="456"/>
      <c r="Y837" s="456"/>
      <c r="Z837" s="456"/>
    </row>
    <row r="838" ht="12.75" customHeight="1">
      <c r="A838" s="456"/>
      <c r="B838" s="456"/>
      <c r="C838" s="456"/>
      <c r="D838" s="456"/>
      <c r="E838" s="456"/>
      <c r="F838" s="456"/>
      <c r="G838" s="456"/>
      <c r="H838" s="456"/>
      <c r="I838" s="456"/>
      <c r="J838" s="456"/>
      <c r="K838" s="456"/>
      <c r="L838" s="456"/>
      <c r="M838" s="456"/>
      <c r="N838" s="456"/>
      <c r="O838" s="456"/>
      <c r="P838" s="456"/>
      <c r="Q838" s="456"/>
      <c r="R838" s="456"/>
      <c r="S838" s="456"/>
      <c r="T838" s="456"/>
      <c r="U838" s="456"/>
      <c r="V838" s="456"/>
      <c r="W838" s="456"/>
      <c r="X838" s="456"/>
      <c r="Y838" s="456"/>
      <c r="Z838" s="456"/>
    </row>
    <row r="839" ht="12.75" customHeight="1">
      <c r="A839" s="456"/>
      <c r="B839" s="456"/>
      <c r="C839" s="456"/>
      <c r="D839" s="456"/>
      <c r="E839" s="456"/>
      <c r="F839" s="456"/>
      <c r="G839" s="456"/>
      <c r="H839" s="456"/>
      <c r="I839" s="456"/>
      <c r="J839" s="456"/>
      <c r="K839" s="456"/>
      <c r="L839" s="456"/>
      <c r="M839" s="456"/>
      <c r="N839" s="456"/>
      <c r="O839" s="456"/>
      <c r="P839" s="456"/>
      <c r="Q839" s="456"/>
      <c r="R839" s="456"/>
      <c r="S839" s="456"/>
      <c r="T839" s="456"/>
      <c r="U839" s="456"/>
      <c r="V839" s="456"/>
      <c r="W839" s="456"/>
      <c r="X839" s="456"/>
      <c r="Y839" s="456"/>
      <c r="Z839" s="456"/>
    </row>
    <row r="840" ht="12.75" customHeight="1">
      <c r="A840" s="456"/>
      <c r="B840" s="456"/>
      <c r="C840" s="456"/>
      <c r="D840" s="456"/>
      <c r="E840" s="456"/>
      <c r="F840" s="456"/>
      <c r="G840" s="456"/>
      <c r="H840" s="456"/>
      <c r="I840" s="456"/>
      <c r="J840" s="456"/>
      <c r="K840" s="456"/>
      <c r="L840" s="456"/>
      <c r="M840" s="456"/>
      <c r="N840" s="456"/>
      <c r="O840" s="456"/>
      <c r="P840" s="456"/>
      <c r="Q840" s="456"/>
      <c r="R840" s="456"/>
      <c r="S840" s="456"/>
      <c r="T840" s="456"/>
      <c r="U840" s="456"/>
      <c r="V840" s="456"/>
      <c r="W840" s="456"/>
      <c r="X840" s="456"/>
      <c r="Y840" s="456"/>
      <c r="Z840" s="456"/>
    </row>
    <row r="841" ht="12.75" customHeight="1">
      <c r="A841" s="456"/>
      <c r="B841" s="456"/>
      <c r="C841" s="456"/>
      <c r="D841" s="456"/>
      <c r="E841" s="456"/>
      <c r="F841" s="456"/>
      <c r="G841" s="456"/>
      <c r="H841" s="456"/>
      <c r="I841" s="456"/>
      <c r="J841" s="456"/>
      <c r="K841" s="456"/>
      <c r="L841" s="456"/>
      <c r="M841" s="456"/>
      <c r="N841" s="456"/>
      <c r="O841" s="456"/>
      <c r="P841" s="456"/>
      <c r="Q841" s="456"/>
      <c r="R841" s="456"/>
      <c r="S841" s="456"/>
      <c r="T841" s="456"/>
      <c r="U841" s="456"/>
      <c r="V841" s="456"/>
      <c r="W841" s="456"/>
      <c r="X841" s="456"/>
      <c r="Y841" s="456"/>
      <c r="Z841" s="456"/>
    </row>
    <row r="842" ht="12.75" customHeight="1">
      <c r="A842" s="456"/>
      <c r="B842" s="456"/>
      <c r="C842" s="456"/>
      <c r="D842" s="456"/>
      <c r="E842" s="456"/>
      <c r="F842" s="456"/>
      <c r="G842" s="456"/>
      <c r="H842" s="456"/>
      <c r="I842" s="456"/>
      <c r="J842" s="456"/>
      <c r="K842" s="456"/>
      <c r="L842" s="456"/>
      <c r="M842" s="456"/>
      <c r="N842" s="456"/>
      <c r="O842" s="456"/>
      <c r="P842" s="456"/>
      <c r="Q842" s="456"/>
      <c r="R842" s="456"/>
      <c r="S842" s="456"/>
      <c r="T842" s="456"/>
      <c r="U842" s="456"/>
      <c r="V842" s="456"/>
      <c r="W842" s="456"/>
      <c r="X842" s="456"/>
      <c r="Y842" s="456"/>
      <c r="Z842" s="456"/>
    </row>
    <row r="843" ht="12.75" customHeight="1">
      <c r="A843" s="456"/>
      <c r="B843" s="456"/>
      <c r="C843" s="456"/>
      <c r="D843" s="456"/>
      <c r="E843" s="456"/>
      <c r="F843" s="456"/>
      <c r="G843" s="456"/>
      <c r="H843" s="456"/>
      <c r="I843" s="456"/>
      <c r="J843" s="456"/>
      <c r="K843" s="456"/>
      <c r="L843" s="456"/>
      <c r="M843" s="456"/>
      <c r="N843" s="456"/>
      <c r="O843" s="456"/>
      <c r="P843" s="456"/>
      <c r="Q843" s="456"/>
      <c r="R843" s="456"/>
      <c r="S843" s="456"/>
      <c r="T843" s="456"/>
      <c r="U843" s="456"/>
      <c r="V843" s="456"/>
      <c r="W843" s="456"/>
      <c r="X843" s="456"/>
      <c r="Y843" s="456"/>
      <c r="Z843" s="456"/>
    </row>
    <row r="844" ht="12.75" customHeight="1">
      <c r="A844" s="456"/>
      <c r="B844" s="456"/>
      <c r="C844" s="456"/>
      <c r="D844" s="456"/>
      <c r="E844" s="456"/>
      <c r="F844" s="456"/>
      <c r="G844" s="456"/>
      <c r="H844" s="456"/>
      <c r="I844" s="456"/>
      <c r="J844" s="456"/>
      <c r="K844" s="456"/>
      <c r="L844" s="456"/>
      <c r="M844" s="456"/>
      <c r="N844" s="456"/>
      <c r="O844" s="456"/>
      <c r="P844" s="456"/>
      <c r="Q844" s="456"/>
      <c r="R844" s="456"/>
      <c r="S844" s="456"/>
      <c r="T844" s="456"/>
      <c r="U844" s="456"/>
      <c r="V844" s="456"/>
      <c r="W844" s="456"/>
      <c r="X844" s="456"/>
      <c r="Y844" s="456"/>
      <c r="Z844" s="456"/>
    </row>
    <row r="845" ht="12.75" customHeight="1">
      <c r="A845" s="456"/>
      <c r="B845" s="456"/>
      <c r="C845" s="456"/>
      <c r="D845" s="456"/>
      <c r="E845" s="456"/>
      <c r="F845" s="456"/>
      <c r="G845" s="456"/>
      <c r="H845" s="456"/>
      <c r="I845" s="456"/>
      <c r="J845" s="456"/>
      <c r="K845" s="456"/>
      <c r="L845" s="456"/>
      <c r="M845" s="456"/>
      <c r="N845" s="456"/>
      <c r="O845" s="456"/>
      <c r="P845" s="456"/>
      <c r="Q845" s="456"/>
      <c r="R845" s="456"/>
      <c r="S845" s="456"/>
      <c r="T845" s="456"/>
      <c r="U845" s="456"/>
      <c r="V845" s="456"/>
      <c r="W845" s="456"/>
      <c r="X845" s="456"/>
      <c r="Y845" s="456"/>
      <c r="Z845" s="456"/>
    </row>
    <row r="846" ht="12.75" customHeight="1">
      <c r="A846" s="456"/>
      <c r="B846" s="456"/>
      <c r="C846" s="456"/>
      <c r="D846" s="456"/>
      <c r="E846" s="456"/>
      <c r="F846" s="456"/>
      <c r="G846" s="456"/>
      <c r="H846" s="456"/>
      <c r="I846" s="456"/>
      <c r="J846" s="456"/>
      <c r="K846" s="456"/>
      <c r="L846" s="456"/>
      <c r="M846" s="456"/>
      <c r="N846" s="456"/>
      <c r="O846" s="456"/>
      <c r="P846" s="456"/>
      <c r="Q846" s="456"/>
      <c r="R846" s="456"/>
      <c r="S846" s="456"/>
      <c r="T846" s="456"/>
      <c r="U846" s="456"/>
      <c r="V846" s="456"/>
      <c r="W846" s="456"/>
      <c r="X846" s="456"/>
      <c r="Y846" s="456"/>
      <c r="Z846" s="456"/>
    </row>
    <row r="847" ht="12.75" customHeight="1">
      <c r="A847" s="456"/>
      <c r="B847" s="456"/>
      <c r="C847" s="456"/>
      <c r="D847" s="456"/>
      <c r="E847" s="456"/>
      <c r="F847" s="456"/>
      <c r="G847" s="456"/>
      <c r="H847" s="456"/>
      <c r="I847" s="456"/>
      <c r="J847" s="456"/>
      <c r="K847" s="456"/>
      <c r="L847" s="456"/>
      <c r="M847" s="456"/>
      <c r="N847" s="456"/>
      <c r="O847" s="456"/>
      <c r="P847" s="456"/>
      <c r="Q847" s="456"/>
      <c r="R847" s="456"/>
      <c r="S847" s="456"/>
      <c r="T847" s="456"/>
      <c r="U847" s="456"/>
      <c r="V847" s="456"/>
      <c r="W847" s="456"/>
      <c r="X847" s="456"/>
      <c r="Y847" s="456"/>
      <c r="Z847" s="456"/>
    </row>
    <row r="848" ht="12.75" customHeight="1">
      <c r="A848" s="456"/>
      <c r="B848" s="456"/>
      <c r="C848" s="456"/>
      <c r="D848" s="456"/>
      <c r="E848" s="456"/>
      <c r="F848" s="456"/>
      <c r="G848" s="456"/>
      <c r="H848" s="456"/>
      <c r="I848" s="456"/>
      <c r="J848" s="456"/>
      <c r="K848" s="456"/>
      <c r="L848" s="456"/>
      <c r="M848" s="456"/>
      <c r="N848" s="456"/>
      <c r="O848" s="456"/>
      <c r="P848" s="456"/>
      <c r="Q848" s="456"/>
      <c r="R848" s="456"/>
      <c r="S848" s="456"/>
      <c r="T848" s="456"/>
      <c r="U848" s="456"/>
      <c r="V848" s="456"/>
      <c r="W848" s="456"/>
      <c r="X848" s="456"/>
      <c r="Y848" s="456"/>
      <c r="Z848" s="456"/>
    </row>
    <row r="849" ht="12.75" customHeight="1">
      <c r="A849" s="456"/>
      <c r="B849" s="456"/>
      <c r="C849" s="456"/>
      <c r="D849" s="456"/>
      <c r="E849" s="456"/>
      <c r="F849" s="456"/>
      <c r="G849" s="456"/>
      <c r="H849" s="456"/>
      <c r="I849" s="456"/>
      <c r="J849" s="456"/>
      <c r="K849" s="456"/>
      <c r="L849" s="456"/>
      <c r="M849" s="456"/>
      <c r="N849" s="456"/>
      <c r="O849" s="456"/>
      <c r="P849" s="456"/>
      <c r="Q849" s="456"/>
      <c r="R849" s="456"/>
      <c r="S849" s="456"/>
      <c r="T849" s="456"/>
      <c r="U849" s="456"/>
      <c r="V849" s="456"/>
      <c r="W849" s="456"/>
      <c r="X849" s="456"/>
      <c r="Y849" s="456"/>
      <c r="Z849" s="456"/>
    </row>
    <row r="850" ht="12.75" customHeight="1">
      <c r="A850" s="456"/>
      <c r="B850" s="456"/>
      <c r="C850" s="456"/>
      <c r="D850" s="456"/>
      <c r="E850" s="456"/>
      <c r="F850" s="456"/>
      <c r="G850" s="456"/>
      <c r="H850" s="456"/>
      <c r="I850" s="456"/>
      <c r="J850" s="456"/>
      <c r="K850" s="456"/>
      <c r="L850" s="456"/>
      <c r="M850" s="456"/>
      <c r="N850" s="456"/>
      <c r="O850" s="456"/>
      <c r="P850" s="456"/>
      <c r="Q850" s="456"/>
      <c r="R850" s="456"/>
      <c r="S850" s="456"/>
      <c r="T850" s="456"/>
      <c r="U850" s="456"/>
      <c r="V850" s="456"/>
      <c r="W850" s="456"/>
      <c r="X850" s="456"/>
      <c r="Y850" s="456"/>
      <c r="Z850" s="456"/>
    </row>
    <row r="851" ht="12.75" customHeight="1">
      <c r="A851" s="456"/>
      <c r="B851" s="456"/>
      <c r="C851" s="456"/>
      <c r="D851" s="456"/>
      <c r="E851" s="456"/>
      <c r="F851" s="456"/>
      <c r="G851" s="456"/>
      <c r="H851" s="456"/>
      <c r="I851" s="456"/>
      <c r="J851" s="456"/>
      <c r="K851" s="456"/>
      <c r="L851" s="456"/>
      <c r="M851" s="456"/>
      <c r="N851" s="456"/>
      <c r="O851" s="456"/>
      <c r="P851" s="456"/>
      <c r="Q851" s="456"/>
      <c r="R851" s="456"/>
      <c r="S851" s="456"/>
      <c r="T851" s="456"/>
      <c r="U851" s="456"/>
      <c r="V851" s="456"/>
      <c r="W851" s="456"/>
      <c r="X851" s="456"/>
      <c r="Y851" s="456"/>
      <c r="Z851" s="456"/>
    </row>
    <row r="852" ht="12.75" customHeight="1">
      <c r="A852" s="456"/>
      <c r="B852" s="456"/>
      <c r="C852" s="456"/>
      <c r="D852" s="456"/>
      <c r="E852" s="456"/>
      <c r="F852" s="456"/>
      <c r="G852" s="456"/>
      <c r="H852" s="456"/>
      <c r="I852" s="456"/>
      <c r="J852" s="456"/>
      <c r="K852" s="456"/>
      <c r="L852" s="456"/>
      <c r="M852" s="456"/>
      <c r="N852" s="456"/>
      <c r="O852" s="456"/>
      <c r="P852" s="456"/>
      <c r="Q852" s="456"/>
      <c r="R852" s="456"/>
      <c r="S852" s="456"/>
      <c r="T852" s="456"/>
      <c r="U852" s="456"/>
      <c r="V852" s="456"/>
      <c r="W852" s="456"/>
      <c r="X852" s="456"/>
      <c r="Y852" s="456"/>
      <c r="Z852" s="456"/>
    </row>
    <row r="853" ht="12.75" customHeight="1">
      <c r="A853" s="456"/>
      <c r="B853" s="456"/>
      <c r="C853" s="456"/>
      <c r="D853" s="456"/>
      <c r="E853" s="456"/>
      <c r="F853" s="456"/>
      <c r="G853" s="456"/>
      <c r="H853" s="456"/>
      <c r="I853" s="456"/>
      <c r="J853" s="456"/>
      <c r="K853" s="456"/>
      <c r="L853" s="456"/>
      <c r="M853" s="456"/>
      <c r="N853" s="456"/>
      <c r="O853" s="456"/>
      <c r="P853" s="456"/>
      <c r="Q853" s="456"/>
      <c r="R853" s="456"/>
      <c r="S853" s="456"/>
      <c r="T853" s="456"/>
      <c r="U853" s="456"/>
      <c r="V853" s="456"/>
      <c r="W853" s="456"/>
      <c r="X853" s="456"/>
      <c r="Y853" s="456"/>
      <c r="Z853" s="456"/>
    </row>
    <row r="854" ht="12.75" customHeight="1">
      <c r="A854" s="456"/>
      <c r="B854" s="456"/>
      <c r="C854" s="456"/>
      <c r="D854" s="456"/>
      <c r="E854" s="456"/>
      <c r="F854" s="456"/>
      <c r="G854" s="456"/>
      <c r="H854" s="456"/>
      <c r="I854" s="456"/>
      <c r="J854" s="456"/>
      <c r="K854" s="456"/>
      <c r="L854" s="456"/>
      <c r="M854" s="456"/>
      <c r="N854" s="456"/>
      <c r="O854" s="456"/>
      <c r="P854" s="456"/>
      <c r="Q854" s="456"/>
      <c r="R854" s="456"/>
      <c r="S854" s="456"/>
      <c r="T854" s="456"/>
      <c r="U854" s="456"/>
      <c r="V854" s="456"/>
      <c r="W854" s="456"/>
      <c r="X854" s="456"/>
      <c r="Y854" s="456"/>
      <c r="Z854" s="456"/>
    </row>
    <row r="855" ht="12.75" customHeight="1">
      <c r="A855" s="456"/>
      <c r="B855" s="456"/>
      <c r="C855" s="456"/>
      <c r="D855" s="456"/>
      <c r="E855" s="456"/>
      <c r="F855" s="456"/>
      <c r="G855" s="456"/>
      <c r="H855" s="456"/>
      <c r="I855" s="456"/>
      <c r="J855" s="456"/>
      <c r="K855" s="456"/>
      <c r="L855" s="456"/>
      <c r="M855" s="456"/>
      <c r="N855" s="456"/>
      <c r="O855" s="456"/>
      <c r="P855" s="456"/>
      <c r="Q855" s="456"/>
      <c r="R855" s="456"/>
      <c r="S855" s="456"/>
      <c r="T855" s="456"/>
      <c r="U855" s="456"/>
      <c r="V855" s="456"/>
      <c r="W855" s="456"/>
      <c r="X855" s="456"/>
      <c r="Y855" s="456"/>
      <c r="Z855" s="456"/>
    </row>
    <row r="856" ht="12.75" customHeight="1">
      <c r="A856" s="456"/>
      <c r="B856" s="456"/>
      <c r="C856" s="456"/>
      <c r="D856" s="456"/>
      <c r="E856" s="456"/>
      <c r="F856" s="456"/>
      <c r="G856" s="456"/>
      <c r="H856" s="456"/>
      <c r="I856" s="456"/>
      <c r="J856" s="456"/>
      <c r="K856" s="456"/>
      <c r="L856" s="456"/>
      <c r="M856" s="456"/>
      <c r="N856" s="456"/>
      <c r="O856" s="456"/>
      <c r="P856" s="456"/>
      <c r="Q856" s="456"/>
      <c r="R856" s="456"/>
      <c r="S856" s="456"/>
      <c r="T856" s="456"/>
      <c r="U856" s="456"/>
      <c r="V856" s="456"/>
      <c r="W856" s="456"/>
      <c r="X856" s="456"/>
      <c r="Y856" s="456"/>
      <c r="Z856" s="456"/>
    </row>
    <row r="857" ht="12.75" customHeight="1">
      <c r="A857" s="456"/>
      <c r="B857" s="456"/>
      <c r="C857" s="456"/>
      <c r="D857" s="456"/>
      <c r="E857" s="456"/>
      <c r="F857" s="456"/>
      <c r="G857" s="456"/>
      <c r="H857" s="456"/>
      <c r="I857" s="456"/>
      <c r="J857" s="456"/>
      <c r="K857" s="456"/>
      <c r="L857" s="456"/>
      <c r="M857" s="456"/>
      <c r="N857" s="456"/>
      <c r="O857" s="456"/>
      <c r="P857" s="456"/>
      <c r="Q857" s="456"/>
      <c r="R857" s="456"/>
      <c r="S857" s="456"/>
      <c r="T857" s="456"/>
      <c r="U857" s="456"/>
      <c r="V857" s="456"/>
      <c r="W857" s="456"/>
      <c r="X857" s="456"/>
      <c r="Y857" s="456"/>
      <c r="Z857" s="456"/>
    </row>
    <row r="858" ht="12.75" customHeight="1">
      <c r="A858" s="456"/>
      <c r="B858" s="456"/>
      <c r="C858" s="456"/>
      <c r="D858" s="456"/>
      <c r="E858" s="456"/>
      <c r="F858" s="456"/>
      <c r="G858" s="456"/>
      <c r="H858" s="456"/>
      <c r="I858" s="456"/>
      <c r="J858" s="456"/>
      <c r="K858" s="456"/>
      <c r="L858" s="456"/>
      <c r="M858" s="456"/>
      <c r="N858" s="456"/>
      <c r="O858" s="456"/>
      <c r="P858" s="456"/>
      <c r="Q858" s="456"/>
      <c r="R858" s="456"/>
      <c r="S858" s="456"/>
      <c r="T858" s="456"/>
      <c r="U858" s="456"/>
      <c r="V858" s="456"/>
      <c r="W858" s="456"/>
      <c r="X858" s="456"/>
      <c r="Y858" s="456"/>
      <c r="Z858" s="456"/>
    </row>
    <row r="859" ht="12.75" customHeight="1">
      <c r="A859" s="456"/>
      <c r="B859" s="456"/>
      <c r="C859" s="456"/>
      <c r="D859" s="456"/>
      <c r="E859" s="456"/>
      <c r="F859" s="456"/>
      <c r="G859" s="456"/>
      <c r="H859" s="456"/>
      <c r="I859" s="456"/>
      <c r="J859" s="456"/>
      <c r="K859" s="456"/>
      <c r="L859" s="456"/>
      <c r="M859" s="456"/>
      <c r="N859" s="456"/>
      <c r="O859" s="456"/>
      <c r="P859" s="456"/>
      <c r="Q859" s="456"/>
      <c r="R859" s="456"/>
      <c r="S859" s="456"/>
      <c r="T859" s="456"/>
      <c r="U859" s="456"/>
      <c r="V859" s="456"/>
      <c r="W859" s="456"/>
      <c r="X859" s="456"/>
      <c r="Y859" s="456"/>
      <c r="Z859" s="456"/>
    </row>
    <row r="860" ht="12.75" customHeight="1">
      <c r="A860" s="456"/>
      <c r="B860" s="456"/>
      <c r="C860" s="456"/>
      <c r="D860" s="456"/>
      <c r="E860" s="456"/>
      <c r="F860" s="456"/>
      <c r="G860" s="456"/>
      <c r="H860" s="456"/>
      <c r="I860" s="456"/>
      <c r="J860" s="456"/>
      <c r="K860" s="456"/>
      <c r="L860" s="456"/>
      <c r="M860" s="456"/>
      <c r="N860" s="456"/>
      <c r="O860" s="456"/>
      <c r="P860" s="456"/>
      <c r="Q860" s="456"/>
      <c r="R860" s="456"/>
      <c r="S860" s="456"/>
      <c r="T860" s="456"/>
      <c r="U860" s="456"/>
      <c r="V860" s="456"/>
      <c r="W860" s="456"/>
      <c r="X860" s="456"/>
      <c r="Y860" s="456"/>
      <c r="Z860" s="456"/>
    </row>
    <row r="861" ht="12.75" customHeight="1">
      <c r="A861" s="456"/>
      <c r="B861" s="456"/>
      <c r="C861" s="456"/>
      <c r="D861" s="456"/>
      <c r="E861" s="456"/>
      <c r="F861" s="456"/>
      <c r="G861" s="456"/>
      <c r="H861" s="456"/>
      <c r="I861" s="456"/>
      <c r="J861" s="456"/>
      <c r="K861" s="456"/>
      <c r="L861" s="456"/>
      <c r="M861" s="456"/>
      <c r="N861" s="456"/>
      <c r="O861" s="456"/>
      <c r="P861" s="456"/>
      <c r="Q861" s="456"/>
      <c r="R861" s="456"/>
      <c r="S861" s="456"/>
      <c r="T861" s="456"/>
      <c r="U861" s="456"/>
      <c r="V861" s="456"/>
      <c r="W861" s="456"/>
      <c r="X861" s="456"/>
      <c r="Y861" s="456"/>
      <c r="Z861" s="456"/>
    </row>
    <row r="862" ht="12.75" customHeight="1">
      <c r="A862" s="456"/>
      <c r="B862" s="456"/>
      <c r="C862" s="456"/>
      <c r="D862" s="456"/>
      <c r="E862" s="456"/>
      <c r="F862" s="456"/>
      <c r="G862" s="456"/>
      <c r="H862" s="456"/>
      <c r="I862" s="456"/>
      <c r="J862" s="456"/>
      <c r="K862" s="456"/>
      <c r="L862" s="456"/>
      <c r="M862" s="456"/>
      <c r="N862" s="456"/>
      <c r="O862" s="456"/>
      <c r="P862" s="456"/>
      <c r="Q862" s="456"/>
      <c r="R862" s="456"/>
      <c r="S862" s="456"/>
      <c r="T862" s="456"/>
      <c r="U862" s="456"/>
      <c r="V862" s="456"/>
      <c r="W862" s="456"/>
      <c r="X862" s="456"/>
      <c r="Y862" s="456"/>
      <c r="Z862" s="456"/>
    </row>
    <row r="863" ht="12.75" customHeight="1">
      <c r="A863" s="456"/>
      <c r="B863" s="456"/>
      <c r="C863" s="456"/>
      <c r="D863" s="456"/>
      <c r="E863" s="456"/>
      <c r="F863" s="456"/>
      <c r="G863" s="456"/>
      <c r="H863" s="456"/>
      <c r="I863" s="456"/>
      <c r="J863" s="456"/>
      <c r="K863" s="456"/>
      <c r="L863" s="456"/>
      <c r="M863" s="456"/>
      <c r="N863" s="456"/>
      <c r="O863" s="456"/>
      <c r="P863" s="456"/>
      <c r="Q863" s="456"/>
      <c r="R863" s="456"/>
      <c r="S863" s="456"/>
      <c r="T863" s="456"/>
      <c r="U863" s="456"/>
      <c r="V863" s="456"/>
      <c r="W863" s="456"/>
      <c r="X863" s="456"/>
      <c r="Y863" s="456"/>
      <c r="Z863" s="456"/>
    </row>
    <row r="864" ht="12.75" customHeight="1">
      <c r="A864" s="456"/>
      <c r="B864" s="456"/>
      <c r="C864" s="456"/>
      <c r="D864" s="456"/>
      <c r="E864" s="456"/>
      <c r="F864" s="456"/>
      <c r="G864" s="456"/>
      <c r="H864" s="456"/>
      <c r="I864" s="456"/>
      <c r="J864" s="456"/>
      <c r="K864" s="456"/>
      <c r="L864" s="456"/>
      <c r="M864" s="456"/>
      <c r="N864" s="456"/>
      <c r="O864" s="456"/>
      <c r="P864" s="456"/>
      <c r="Q864" s="456"/>
      <c r="R864" s="456"/>
      <c r="S864" s="456"/>
      <c r="T864" s="456"/>
      <c r="U864" s="456"/>
      <c r="V864" s="456"/>
      <c r="W864" s="456"/>
      <c r="X864" s="456"/>
      <c r="Y864" s="456"/>
      <c r="Z864" s="456"/>
    </row>
    <row r="865" ht="12.75" customHeight="1">
      <c r="A865" s="456"/>
      <c r="B865" s="456"/>
      <c r="C865" s="456"/>
      <c r="D865" s="456"/>
      <c r="E865" s="456"/>
      <c r="F865" s="456"/>
      <c r="G865" s="456"/>
      <c r="H865" s="456"/>
      <c r="I865" s="456"/>
      <c r="J865" s="456"/>
      <c r="K865" s="456"/>
      <c r="L865" s="456"/>
      <c r="M865" s="456"/>
      <c r="N865" s="456"/>
      <c r="O865" s="456"/>
      <c r="P865" s="456"/>
      <c r="Q865" s="456"/>
      <c r="R865" s="456"/>
      <c r="S865" s="456"/>
      <c r="T865" s="456"/>
      <c r="U865" s="456"/>
      <c r="V865" s="456"/>
      <c r="W865" s="456"/>
      <c r="X865" s="456"/>
      <c r="Y865" s="456"/>
      <c r="Z865" s="456"/>
    </row>
    <row r="866" ht="12.75" customHeight="1">
      <c r="A866" s="456"/>
      <c r="B866" s="456"/>
      <c r="C866" s="456"/>
      <c r="D866" s="456"/>
      <c r="E866" s="456"/>
      <c r="F866" s="456"/>
      <c r="G866" s="456"/>
      <c r="H866" s="456"/>
      <c r="I866" s="456"/>
      <c r="J866" s="456"/>
      <c r="K866" s="456"/>
      <c r="L866" s="456"/>
      <c r="M866" s="456"/>
      <c r="N866" s="456"/>
      <c r="O866" s="456"/>
      <c r="P866" s="456"/>
      <c r="Q866" s="456"/>
      <c r="R866" s="456"/>
      <c r="S866" s="456"/>
      <c r="T866" s="456"/>
      <c r="U866" s="456"/>
      <c r="V866" s="456"/>
      <c r="W866" s="456"/>
      <c r="X866" s="456"/>
      <c r="Y866" s="456"/>
      <c r="Z866" s="456"/>
    </row>
    <row r="867" ht="12.75" customHeight="1">
      <c r="A867" s="456"/>
      <c r="B867" s="456"/>
      <c r="C867" s="456"/>
      <c r="D867" s="456"/>
      <c r="E867" s="456"/>
      <c r="F867" s="456"/>
      <c r="G867" s="456"/>
      <c r="H867" s="456"/>
      <c r="I867" s="456"/>
      <c r="J867" s="456"/>
      <c r="K867" s="456"/>
      <c r="L867" s="456"/>
      <c r="M867" s="456"/>
      <c r="N867" s="456"/>
      <c r="O867" s="456"/>
      <c r="P867" s="456"/>
      <c r="Q867" s="456"/>
      <c r="R867" s="456"/>
      <c r="S867" s="456"/>
      <c r="T867" s="456"/>
      <c r="U867" s="456"/>
      <c r="V867" s="456"/>
      <c r="W867" s="456"/>
      <c r="X867" s="456"/>
      <c r="Y867" s="456"/>
      <c r="Z867" s="456"/>
    </row>
    <row r="868" ht="12.75" customHeight="1">
      <c r="A868" s="456"/>
      <c r="B868" s="456"/>
      <c r="C868" s="456"/>
      <c r="D868" s="456"/>
      <c r="E868" s="456"/>
      <c r="F868" s="456"/>
      <c r="G868" s="456"/>
      <c r="H868" s="456"/>
      <c r="I868" s="456"/>
      <c r="J868" s="456"/>
      <c r="K868" s="456"/>
      <c r="L868" s="456"/>
      <c r="M868" s="456"/>
      <c r="N868" s="456"/>
      <c r="O868" s="456"/>
      <c r="P868" s="456"/>
      <c r="Q868" s="456"/>
      <c r="R868" s="456"/>
      <c r="S868" s="456"/>
      <c r="T868" s="456"/>
      <c r="U868" s="456"/>
      <c r="V868" s="456"/>
      <c r="W868" s="456"/>
      <c r="X868" s="456"/>
      <c r="Y868" s="456"/>
      <c r="Z868" s="456"/>
    </row>
    <row r="869" ht="12.75" customHeight="1">
      <c r="A869" s="456"/>
      <c r="B869" s="456"/>
      <c r="C869" s="456"/>
      <c r="D869" s="456"/>
      <c r="E869" s="456"/>
      <c r="F869" s="456"/>
      <c r="G869" s="456"/>
      <c r="H869" s="456"/>
      <c r="I869" s="456"/>
      <c r="J869" s="456"/>
      <c r="K869" s="456"/>
      <c r="L869" s="456"/>
      <c r="M869" s="456"/>
      <c r="N869" s="456"/>
      <c r="O869" s="456"/>
      <c r="P869" s="456"/>
      <c r="Q869" s="456"/>
      <c r="R869" s="456"/>
      <c r="S869" s="456"/>
      <c r="T869" s="456"/>
      <c r="U869" s="456"/>
      <c r="V869" s="456"/>
      <c r="W869" s="456"/>
      <c r="X869" s="456"/>
      <c r="Y869" s="456"/>
      <c r="Z869" s="456"/>
    </row>
    <row r="870" ht="12.75" customHeight="1">
      <c r="A870" s="456"/>
      <c r="B870" s="456"/>
      <c r="C870" s="456"/>
      <c r="D870" s="456"/>
      <c r="E870" s="456"/>
      <c r="F870" s="456"/>
      <c r="G870" s="456"/>
      <c r="H870" s="456"/>
      <c r="I870" s="456"/>
      <c r="J870" s="456"/>
      <c r="K870" s="456"/>
      <c r="L870" s="456"/>
      <c r="M870" s="456"/>
      <c r="N870" s="456"/>
      <c r="O870" s="456"/>
      <c r="P870" s="456"/>
      <c r="Q870" s="456"/>
      <c r="R870" s="456"/>
      <c r="S870" s="456"/>
      <c r="T870" s="456"/>
      <c r="U870" s="456"/>
      <c r="V870" s="456"/>
      <c r="W870" s="456"/>
      <c r="X870" s="456"/>
      <c r="Y870" s="456"/>
      <c r="Z870" s="456"/>
    </row>
    <row r="871" ht="12.75" customHeight="1">
      <c r="A871" s="456"/>
      <c r="B871" s="456"/>
      <c r="C871" s="456"/>
      <c r="D871" s="456"/>
      <c r="E871" s="456"/>
      <c r="F871" s="456"/>
      <c r="G871" s="456"/>
      <c r="H871" s="456"/>
      <c r="I871" s="456"/>
      <c r="J871" s="456"/>
      <c r="K871" s="456"/>
      <c r="L871" s="456"/>
      <c r="M871" s="456"/>
      <c r="N871" s="456"/>
      <c r="O871" s="456"/>
      <c r="P871" s="456"/>
      <c r="Q871" s="456"/>
      <c r="R871" s="456"/>
      <c r="S871" s="456"/>
      <c r="T871" s="456"/>
      <c r="U871" s="456"/>
      <c r="V871" s="456"/>
      <c r="W871" s="456"/>
      <c r="X871" s="456"/>
      <c r="Y871" s="456"/>
      <c r="Z871" s="456"/>
    </row>
    <row r="872" ht="12.75" customHeight="1">
      <c r="A872" s="456"/>
      <c r="B872" s="456"/>
      <c r="C872" s="456"/>
      <c r="D872" s="456"/>
      <c r="E872" s="456"/>
      <c r="F872" s="456"/>
      <c r="G872" s="456"/>
      <c r="H872" s="456"/>
      <c r="I872" s="456"/>
      <c r="J872" s="456"/>
      <c r="K872" s="456"/>
      <c r="L872" s="456"/>
      <c r="M872" s="456"/>
      <c r="N872" s="456"/>
      <c r="O872" s="456"/>
      <c r="P872" s="456"/>
      <c r="Q872" s="456"/>
      <c r="R872" s="456"/>
      <c r="S872" s="456"/>
      <c r="T872" s="456"/>
      <c r="U872" s="456"/>
      <c r="V872" s="456"/>
      <c r="W872" s="456"/>
      <c r="X872" s="456"/>
      <c r="Y872" s="456"/>
      <c r="Z872" s="456"/>
    </row>
    <row r="873" ht="12.75" customHeight="1">
      <c r="A873" s="456"/>
      <c r="B873" s="456"/>
      <c r="C873" s="456"/>
      <c r="D873" s="456"/>
      <c r="E873" s="456"/>
      <c r="F873" s="456"/>
      <c r="G873" s="456"/>
      <c r="H873" s="456"/>
      <c r="I873" s="456"/>
      <c r="J873" s="456"/>
      <c r="K873" s="456"/>
      <c r="L873" s="456"/>
      <c r="M873" s="456"/>
      <c r="N873" s="456"/>
      <c r="O873" s="456"/>
      <c r="P873" s="456"/>
      <c r="Q873" s="456"/>
      <c r="R873" s="456"/>
      <c r="S873" s="456"/>
      <c r="T873" s="456"/>
      <c r="U873" s="456"/>
      <c r="V873" s="456"/>
      <c r="W873" s="456"/>
      <c r="X873" s="456"/>
      <c r="Y873" s="456"/>
      <c r="Z873" s="456"/>
    </row>
    <row r="874" ht="12.75" customHeight="1">
      <c r="A874" s="456"/>
      <c r="B874" s="456"/>
      <c r="C874" s="456"/>
      <c r="D874" s="456"/>
      <c r="E874" s="456"/>
      <c r="F874" s="456"/>
      <c r="G874" s="456"/>
      <c r="H874" s="456"/>
      <c r="I874" s="456"/>
      <c r="J874" s="456"/>
      <c r="K874" s="456"/>
      <c r="L874" s="456"/>
      <c r="M874" s="456"/>
      <c r="N874" s="456"/>
      <c r="O874" s="456"/>
      <c r="P874" s="456"/>
      <c r="Q874" s="456"/>
      <c r="R874" s="456"/>
      <c r="S874" s="456"/>
      <c r="T874" s="456"/>
      <c r="U874" s="456"/>
      <c r="V874" s="456"/>
      <c r="W874" s="456"/>
      <c r="X874" s="456"/>
      <c r="Y874" s="456"/>
      <c r="Z874" s="456"/>
    </row>
    <row r="875" ht="12.75" customHeight="1">
      <c r="A875" s="456"/>
      <c r="B875" s="456"/>
      <c r="C875" s="456"/>
      <c r="D875" s="456"/>
      <c r="E875" s="456"/>
      <c r="F875" s="456"/>
      <c r="G875" s="456"/>
      <c r="H875" s="456"/>
      <c r="I875" s="456"/>
      <c r="J875" s="456"/>
      <c r="K875" s="456"/>
      <c r="L875" s="456"/>
      <c r="M875" s="456"/>
      <c r="N875" s="456"/>
      <c r="O875" s="456"/>
      <c r="P875" s="456"/>
      <c r="Q875" s="456"/>
      <c r="R875" s="456"/>
      <c r="S875" s="456"/>
      <c r="T875" s="456"/>
      <c r="U875" s="456"/>
      <c r="V875" s="456"/>
      <c r="W875" s="456"/>
      <c r="X875" s="456"/>
      <c r="Y875" s="456"/>
      <c r="Z875" s="456"/>
    </row>
    <row r="876" ht="12.75" customHeight="1">
      <c r="A876" s="456"/>
      <c r="B876" s="456"/>
      <c r="C876" s="456"/>
      <c r="D876" s="456"/>
      <c r="E876" s="456"/>
      <c r="F876" s="456"/>
      <c r="G876" s="456"/>
      <c r="H876" s="456"/>
      <c r="I876" s="456"/>
      <c r="J876" s="456"/>
      <c r="K876" s="456"/>
      <c r="L876" s="456"/>
      <c r="M876" s="456"/>
      <c r="N876" s="456"/>
      <c r="O876" s="456"/>
      <c r="P876" s="456"/>
      <c r="Q876" s="456"/>
      <c r="R876" s="456"/>
      <c r="S876" s="456"/>
      <c r="T876" s="456"/>
      <c r="U876" s="456"/>
      <c r="V876" s="456"/>
      <c r="W876" s="456"/>
      <c r="X876" s="456"/>
      <c r="Y876" s="456"/>
      <c r="Z876" s="456"/>
    </row>
    <row r="877" ht="12.75" customHeight="1">
      <c r="A877" s="456"/>
      <c r="B877" s="456"/>
      <c r="C877" s="456"/>
      <c r="D877" s="456"/>
      <c r="E877" s="456"/>
      <c r="F877" s="456"/>
      <c r="G877" s="456"/>
      <c r="H877" s="456"/>
      <c r="I877" s="456"/>
      <c r="J877" s="456"/>
      <c r="K877" s="456"/>
      <c r="L877" s="456"/>
      <c r="M877" s="456"/>
      <c r="N877" s="456"/>
      <c r="O877" s="456"/>
      <c r="P877" s="456"/>
      <c r="Q877" s="456"/>
      <c r="R877" s="456"/>
      <c r="S877" s="456"/>
      <c r="T877" s="456"/>
      <c r="U877" s="456"/>
      <c r="V877" s="456"/>
      <c r="W877" s="456"/>
      <c r="X877" s="456"/>
      <c r="Y877" s="456"/>
      <c r="Z877" s="456"/>
    </row>
    <row r="878" ht="12.75" customHeight="1">
      <c r="A878" s="456"/>
      <c r="B878" s="456"/>
      <c r="C878" s="456"/>
      <c r="D878" s="456"/>
      <c r="E878" s="456"/>
      <c r="F878" s="456"/>
      <c r="G878" s="456"/>
      <c r="H878" s="456"/>
      <c r="I878" s="456"/>
      <c r="J878" s="456"/>
      <c r="K878" s="456"/>
      <c r="L878" s="456"/>
      <c r="M878" s="456"/>
      <c r="N878" s="456"/>
      <c r="O878" s="456"/>
      <c r="P878" s="456"/>
      <c r="Q878" s="456"/>
      <c r="R878" s="456"/>
      <c r="S878" s="456"/>
      <c r="T878" s="456"/>
      <c r="U878" s="456"/>
      <c r="V878" s="456"/>
      <c r="W878" s="456"/>
      <c r="X878" s="456"/>
      <c r="Y878" s="456"/>
      <c r="Z878" s="456"/>
    </row>
    <row r="879" ht="12.75" customHeight="1">
      <c r="A879" s="456"/>
      <c r="B879" s="456"/>
      <c r="C879" s="456"/>
      <c r="D879" s="456"/>
      <c r="E879" s="456"/>
      <c r="F879" s="456"/>
      <c r="G879" s="456"/>
      <c r="H879" s="456"/>
      <c r="I879" s="456"/>
      <c r="J879" s="456"/>
      <c r="K879" s="456"/>
      <c r="L879" s="456"/>
      <c r="M879" s="456"/>
      <c r="N879" s="456"/>
      <c r="O879" s="456"/>
      <c r="P879" s="456"/>
      <c r="Q879" s="456"/>
      <c r="R879" s="456"/>
      <c r="S879" s="456"/>
      <c r="T879" s="456"/>
      <c r="U879" s="456"/>
      <c r="V879" s="456"/>
      <c r="W879" s="456"/>
      <c r="X879" s="456"/>
      <c r="Y879" s="456"/>
      <c r="Z879" s="456"/>
    </row>
    <row r="880" ht="12.75" customHeight="1">
      <c r="A880" s="456"/>
      <c r="B880" s="456"/>
      <c r="C880" s="456"/>
      <c r="D880" s="456"/>
      <c r="E880" s="456"/>
      <c r="F880" s="456"/>
      <c r="G880" s="456"/>
      <c r="H880" s="456"/>
      <c r="I880" s="456"/>
      <c r="J880" s="456"/>
      <c r="K880" s="456"/>
      <c r="L880" s="456"/>
      <c r="M880" s="456"/>
      <c r="N880" s="456"/>
      <c r="O880" s="456"/>
      <c r="P880" s="456"/>
      <c r="Q880" s="456"/>
      <c r="R880" s="456"/>
      <c r="S880" s="456"/>
      <c r="T880" s="456"/>
      <c r="U880" s="456"/>
      <c r="V880" s="456"/>
      <c r="W880" s="456"/>
      <c r="X880" s="456"/>
      <c r="Y880" s="456"/>
      <c r="Z880" s="456"/>
    </row>
    <row r="881" ht="12.75" customHeight="1">
      <c r="A881" s="456"/>
      <c r="B881" s="456"/>
      <c r="C881" s="456"/>
      <c r="D881" s="456"/>
      <c r="E881" s="456"/>
      <c r="F881" s="456"/>
      <c r="G881" s="456"/>
      <c r="H881" s="456"/>
      <c r="I881" s="456"/>
      <c r="J881" s="456"/>
      <c r="K881" s="456"/>
      <c r="L881" s="456"/>
      <c r="M881" s="456"/>
      <c r="N881" s="456"/>
      <c r="O881" s="456"/>
      <c r="P881" s="456"/>
      <c r="Q881" s="456"/>
      <c r="R881" s="456"/>
      <c r="S881" s="456"/>
      <c r="T881" s="456"/>
      <c r="U881" s="456"/>
      <c r="V881" s="456"/>
      <c r="W881" s="456"/>
      <c r="X881" s="456"/>
      <c r="Y881" s="456"/>
      <c r="Z881" s="456"/>
    </row>
    <row r="882" ht="12.75" customHeight="1">
      <c r="A882" s="456"/>
      <c r="B882" s="456"/>
      <c r="C882" s="456"/>
      <c r="D882" s="456"/>
      <c r="E882" s="456"/>
      <c r="F882" s="456"/>
      <c r="G882" s="456"/>
      <c r="H882" s="456"/>
      <c r="I882" s="456"/>
      <c r="J882" s="456"/>
      <c r="K882" s="456"/>
      <c r="L882" s="456"/>
      <c r="M882" s="456"/>
      <c r="N882" s="456"/>
      <c r="O882" s="456"/>
      <c r="P882" s="456"/>
      <c r="Q882" s="456"/>
      <c r="R882" s="456"/>
      <c r="S882" s="456"/>
      <c r="T882" s="456"/>
      <c r="U882" s="456"/>
      <c r="V882" s="456"/>
      <c r="W882" s="456"/>
      <c r="X882" s="456"/>
      <c r="Y882" s="456"/>
      <c r="Z882" s="456"/>
    </row>
    <row r="883" ht="12.75" customHeight="1">
      <c r="A883" s="456"/>
      <c r="B883" s="456"/>
      <c r="C883" s="456"/>
      <c r="D883" s="456"/>
      <c r="E883" s="456"/>
      <c r="F883" s="456"/>
      <c r="G883" s="456"/>
      <c r="H883" s="456"/>
      <c r="I883" s="456"/>
      <c r="J883" s="456"/>
      <c r="K883" s="456"/>
      <c r="L883" s="456"/>
      <c r="M883" s="456"/>
      <c r="N883" s="456"/>
      <c r="O883" s="456"/>
      <c r="P883" s="456"/>
      <c r="Q883" s="456"/>
      <c r="R883" s="456"/>
      <c r="S883" s="456"/>
      <c r="T883" s="456"/>
      <c r="U883" s="456"/>
      <c r="V883" s="456"/>
      <c r="W883" s="456"/>
      <c r="X883" s="456"/>
      <c r="Y883" s="456"/>
      <c r="Z883" s="456"/>
    </row>
    <row r="884" ht="12.75" customHeight="1">
      <c r="A884" s="456"/>
      <c r="B884" s="456"/>
      <c r="C884" s="456"/>
      <c r="D884" s="456"/>
      <c r="E884" s="456"/>
      <c r="F884" s="456"/>
      <c r="G884" s="456"/>
      <c r="H884" s="456"/>
      <c r="I884" s="456"/>
      <c r="J884" s="456"/>
      <c r="K884" s="456"/>
      <c r="L884" s="456"/>
      <c r="M884" s="456"/>
      <c r="N884" s="456"/>
      <c r="O884" s="456"/>
      <c r="P884" s="456"/>
      <c r="Q884" s="456"/>
      <c r="R884" s="456"/>
      <c r="S884" s="456"/>
      <c r="T884" s="456"/>
      <c r="U884" s="456"/>
      <c r="V884" s="456"/>
      <c r="W884" s="456"/>
      <c r="X884" s="456"/>
      <c r="Y884" s="456"/>
      <c r="Z884" s="456"/>
    </row>
    <row r="885" ht="12.75" customHeight="1">
      <c r="A885" s="456"/>
      <c r="B885" s="456"/>
      <c r="C885" s="456"/>
      <c r="D885" s="456"/>
      <c r="E885" s="456"/>
      <c r="F885" s="456"/>
      <c r="G885" s="456"/>
      <c r="H885" s="456"/>
      <c r="I885" s="456"/>
      <c r="J885" s="456"/>
      <c r="K885" s="456"/>
      <c r="L885" s="456"/>
      <c r="M885" s="456"/>
      <c r="N885" s="456"/>
      <c r="O885" s="456"/>
      <c r="P885" s="456"/>
      <c r="Q885" s="456"/>
      <c r="R885" s="456"/>
      <c r="S885" s="456"/>
      <c r="T885" s="456"/>
      <c r="U885" s="456"/>
      <c r="V885" s="456"/>
      <c r="W885" s="456"/>
      <c r="X885" s="456"/>
      <c r="Y885" s="456"/>
      <c r="Z885" s="456"/>
    </row>
    <row r="886" ht="12.75" customHeight="1">
      <c r="A886" s="456"/>
      <c r="B886" s="456"/>
      <c r="C886" s="456"/>
      <c r="D886" s="456"/>
      <c r="E886" s="456"/>
      <c r="F886" s="456"/>
      <c r="G886" s="456"/>
      <c r="H886" s="456"/>
      <c r="I886" s="456"/>
      <c r="J886" s="456"/>
      <c r="K886" s="456"/>
      <c r="L886" s="456"/>
      <c r="M886" s="456"/>
      <c r="N886" s="456"/>
      <c r="O886" s="456"/>
      <c r="P886" s="456"/>
      <c r="Q886" s="456"/>
      <c r="R886" s="456"/>
      <c r="S886" s="456"/>
      <c r="T886" s="456"/>
      <c r="U886" s="456"/>
      <c r="V886" s="456"/>
      <c r="W886" s="456"/>
      <c r="X886" s="456"/>
      <c r="Y886" s="456"/>
      <c r="Z886" s="456"/>
    </row>
    <row r="887" ht="12.75" customHeight="1">
      <c r="A887" s="456"/>
      <c r="B887" s="456"/>
      <c r="C887" s="456"/>
      <c r="D887" s="456"/>
      <c r="E887" s="456"/>
      <c r="F887" s="456"/>
      <c r="G887" s="456"/>
      <c r="H887" s="456"/>
      <c r="I887" s="456"/>
      <c r="J887" s="456"/>
      <c r="K887" s="456"/>
      <c r="L887" s="456"/>
      <c r="M887" s="456"/>
      <c r="N887" s="456"/>
      <c r="O887" s="456"/>
      <c r="P887" s="456"/>
      <c r="Q887" s="456"/>
      <c r="R887" s="456"/>
      <c r="S887" s="456"/>
      <c r="T887" s="456"/>
      <c r="U887" s="456"/>
      <c r="V887" s="456"/>
      <c r="W887" s="456"/>
      <c r="X887" s="456"/>
      <c r="Y887" s="456"/>
      <c r="Z887" s="456"/>
    </row>
    <row r="888" ht="12.75" customHeight="1">
      <c r="A888" s="456"/>
      <c r="B888" s="456"/>
      <c r="C888" s="456"/>
      <c r="D888" s="456"/>
      <c r="E888" s="456"/>
      <c r="F888" s="456"/>
      <c r="G888" s="456"/>
      <c r="H888" s="456"/>
      <c r="I888" s="456"/>
      <c r="J888" s="456"/>
      <c r="K888" s="456"/>
      <c r="L888" s="456"/>
      <c r="M888" s="456"/>
      <c r="N888" s="456"/>
      <c r="O888" s="456"/>
      <c r="P888" s="456"/>
      <c r="Q888" s="456"/>
      <c r="R888" s="456"/>
      <c r="S888" s="456"/>
      <c r="T888" s="456"/>
      <c r="U888" s="456"/>
      <c r="V888" s="456"/>
      <c r="W888" s="456"/>
      <c r="X888" s="456"/>
      <c r="Y888" s="456"/>
      <c r="Z888" s="456"/>
    </row>
    <row r="889" ht="12.75" customHeight="1">
      <c r="A889" s="456"/>
      <c r="B889" s="456"/>
      <c r="C889" s="456"/>
      <c r="D889" s="456"/>
      <c r="E889" s="456"/>
      <c r="F889" s="456"/>
      <c r="G889" s="456"/>
      <c r="H889" s="456"/>
      <c r="I889" s="456"/>
      <c r="J889" s="456"/>
      <c r="K889" s="456"/>
      <c r="L889" s="456"/>
      <c r="M889" s="456"/>
      <c r="N889" s="456"/>
      <c r="O889" s="456"/>
      <c r="P889" s="456"/>
      <c r="Q889" s="456"/>
      <c r="R889" s="456"/>
      <c r="S889" s="456"/>
      <c r="T889" s="456"/>
      <c r="U889" s="456"/>
      <c r="V889" s="456"/>
      <c r="W889" s="456"/>
      <c r="X889" s="456"/>
      <c r="Y889" s="456"/>
      <c r="Z889" s="456"/>
    </row>
    <row r="890" ht="12.75" customHeight="1">
      <c r="A890" s="456"/>
      <c r="B890" s="456"/>
      <c r="C890" s="456"/>
      <c r="D890" s="456"/>
      <c r="E890" s="456"/>
      <c r="F890" s="456"/>
      <c r="G890" s="456"/>
      <c r="H890" s="456"/>
      <c r="I890" s="456"/>
      <c r="J890" s="456"/>
      <c r="K890" s="456"/>
      <c r="L890" s="456"/>
      <c r="M890" s="456"/>
      <c r="N890" s="456"/>
      <c r="O890" s="456"/>
      <c r="P890" s="456"/>
      <c r="Q890" s="456"/>
      <c r="R890" s="456"/>
      <c r="S890" s="456"/>
      <c r="T890" s="456"/>
      <c r="U890" s="456"/>
      <c r="V890" s="456"/>
      <c r="W890" s="456"/>
      <c r="X890" s="456"/>
      <c r="Y890" s="456"/>
      <c r="Z890" s="456"/>
    </row>
    <row r="891" ht="12.75" customHeight="1">
      <c r="A891" s="456"/>
      <c r="B891" s="456"/>
      <c r="C891" s="456"/>
      <c r="D891" s="456"/>
      <c r="E891" s="456"/>
      <c r="F891" s="456"/>
      <c r="G891" s="456"/>
      <c r="H891" s="456"/>
      <c r="I891" s="456"/>
      <c r="J891" s="456"/>
      <c r="K891" s="456"/>
      <c r="L891" s="456"/>
      <c r="M891" s="456"/>
      <c r="N891" s="456"/>
      <c r="O891" s="456"/>
      <c r="P891" s="456"/>
      <c r="Q891" s="456"/>
      <c r="R891" s="456"/>
      <c r="S891" s="456"/>
      <c r="T891" s="456"/>
      <c r="U891" s="456"/>
      <c r="V891" s="456"/>
      <c r="W891" s="456"/>
      <c r="X891" s="456"/>
      <c r="Y891" s="456"/>
      <c r="Z891" s="456"/>
    </row>
    <row r="892" ht="12.75" customHeight="1">
      <c r="A892" s="456"/>
      <c r="B892" s="456"/>
      <c r="C892" s="456"/>
      <c r="D892" s="456"/>
      <c r="E892" s="456"/>
      <c r="F892" s="456"/>
      <c r="G892" s="456"/>
      <c r="H892" s="456"/>
      <c r="I892" s="456"/>
      <c r="J892" s="456"/>
      <c r="K892" s="456"/>
      <c r="L892" s="456"/>
      <c r="M892" s="456"/>
      <c r="N892" s="456"/>
      <c r="O892" s="456"/>
      <c r="P892" s="456"/>
      <c r="Q892" s="456"/>
      <c r="R892" s="456"/>
      <c r="S892" s="456"/>
      <c r="T892" s="456"/>
      <c r="U892" s="456"/>
      <c r="V892" s="456"/>
      <c r="W892" s="456"/>
      <c r="X892" s="456"/>
      <c r="Y892" s="456"/>
      <c r="Z892" s="456"/>
    </row>
    <row r="893" ht="12.75" customHeight="1">
      <c r="A893" s="456"/>
      <c r="B893" s="456"/>
      <c r="C893" s="456"/>
      <c r="D893" s="456"/>
      <c r="E893" s="456"/>
      <c r="F893" s="456"/>
      <c r="G893" s="456"/>
      <c r="H893" s="456"/>
      <c r="I893" s="456"/>
      <c r="J893" s="456"/>
      <c r="K893" s="456"/>
      <c r="L893" s="456"/>
      <c r="M893" s="456"/>
      <c r="N893" s="456"/>
      <c r="O893" s="456"/>
      <c r="P893" s="456"/>
      <c r="Q893" s="456"/>
      <c r="R893" s="456"/>
      <c r="S893" s="456"/>
      <c r="T893" s="456"/>
      <c r="U893" s="456"/>
      <c r="V893" s="456"/>
      <c r="W893" s="456"/>
      <c r="X893" s="456"/>
      <c r="Y893" s="456"/>
      <c r="Z893" s="456"/>
    </row>
    <row r="894" ht="12.75" customHeight="1">
      <c r="A894" s="456"/>
      <c r="B894" s="456"/>
      <c r="C894" s="456"/>
      <c r="D894" s="456"/>
      <c r="E894" s="456"/>
      <c r="F894" s="456"/>
      <c r="G894" s="456"/>
      <c r="H894" s="456"/>
      <c r="I894" s="456"/>
      <c r="J894" s="456"/>
      <c r="K894" s="456"/>
      <c r="L894" s="456"/>
      <c r="M894" s="456"/>
      <c r="N894" s="456"/>
      <c r="O894" s="456"/>
      <c r="P894" s="456"/>
      <c r="Q894" s="456"/>
      <c r="R894" s="456"/>
      <c r="S894" s="456"/>
      <c r="T894" s="456"/>
      <c r="U894" s="456"/>
      <c r="V894" s="456"/>
      <c r="W894" s="456"/>
      <c r="X894" s="456"/>
      <c r="Y894" s="456"/>
      <c r="Z894" s="456"/>
    </row>
    <row r="895" ht="12.75" customHeight="1">
      <c r="A895" s="456"/>
      <c r="B895" s="456"/>
      <c r="C895" s="456"/>
      <c r="D895" s="456"/>
      <c r="E895" s="456"/>
      <c r="F895" s="456"/>
      <c r="G895" s="456"/>
      <c r="H895" s="456"/>
      <c r="I895" s="456"/>
      <c r="J895" s="456"/>
      <c r="K895" s="456"/>
      <c r="L895" s="456"/>
      <c r="M895" s="456"/>
      <c r="N895" s="456"/>
      <c r="O895" s="456"/>
      <c r="P895" s="456"/>
      <c r="Q895" s="456"/>
      <c r="R895" s="456"/>
      <c r="S895" s="456"/>
      <c r="T895" s="456"/>
      <c r="U895" s="456"/>
      <c r="V895" s="456"/>
      <c r="W895" s="456"/>
      <c r="X895" s="456"/>
      <c r="Y895" s="456"/>
      <c r="Z895" s="456"/>
    </row>
    <row r="896" ht="12.75" customHeight="1">
      <c r="A896" s="456"/>
      <c r="B896" s="456"/>
      <c r="C896" s="456"/>
      <c r="D896" s="456"/>
      <c r="E896" s="456"/>
      <c r="F896" s="456"/>
      <c r="G896" s="456"/>
      <c r="H896" s="456"/>
      <c r="I896" s="456"/>
      <c r="J896" s="456"/>
      <c r="K896" s="456"/>
      <c r="L896" s="456"/>
      <c r="M896" s="456"/>
      <c r="N896" s="456"/>
      <c r="O896" s="456"/>
      <c r="P896" s="456"/>
      <c r="Q896" s="456"/>
      <c r="R896" s="456"/>
      <c r="S896" s="456"/>
      <c r="T896" s="456"/>
      <c r="U896" s="456"/>
      <c r="V896" s="456"/>
      <c r="W896" s="456"/>
      <c r="X896" s="456"/>
      <c r="Y896" s="456"/>
      <c r="Z896" s="456"/>
    </row>
    <row r="897" ht="12.75" customHeight="1">
      <c r="A897" s="456"/>
      <c r="B897" s="456"/>
      <c r="C897" s="456"/>
      <c r="D897" s="456"/>
      <c r="E897" s="456"/>
      <c r="F897" s="456"/>
      <c r="G897" s="456"/>
      <c r="H897" s="456"/>
      <c r="I897" s="456"/>
      <c r="J897" s="456"/>
      <c r="K897" s="456"/>
      <c r="L897" s="456"/>
      <c r="M897" s="456"/>
      <c r="N897" s="456"/>
      <c r="O897" s="456"/>
      <c r="P897" s="456"/>
      <c r="Q897" s="456"/>
      <c r="R897" s="456"/>
      <c r="S897" s="456"/>
      <c r="T897" s="456"/>
      <c r="U897" s="456"/>
      <c r="V897" s="456"/>
      <c r="W897" s="456"/>
      <c r="X897" s="456"/>
      <c r="Y897" s="456"/>
      <c r="Z897" s="456"/>
    </row>
    <row r="898" ht="12.75" customHeight="1">
      <c r="A898" s="456"/>
      <c r="B898" s="456"/>
      <c r="C898" s="456"/>
      <c r="D898" s="456"/>
      <c r="E898" s="456"/>
      <c r="F898" s="456"/>
      <c r="G898" s="456"/>
      <c r="H898" s="456"/>
      <c r="I898" s="456"/>
      <c r="J898" s="456"/>
      <c r="K898" s="456"/>
      <c r="L898" s="456"/>
      <c r="M898" s="456"/>
      <c r="N898" s="456"/>
      <c r="O898" s="456"/>
      <c r="P898" s="456"/>
      <c r="Q898" s="456"/>
      <c r="R898" s="456"/>
      <c r="S898" s="456"/>
      <c r="T898" s="456"/>
      <c r="U898" s="456"/>
      <c r="V898" s="456"/>
      <c r="W898" s="456"/>
      <c r="X898" s="456"/>
      <c r="Y898" s="456"/>
      <c r="Z898" s="456"/>
    </row>
    <row r="899" ht="12.75" customHeight="1">
      <c r="A899" s="456"/>
      <c r="B899" s="456"/>
      <c r="C899" s="456"/>
      <c r="D899" s="456"/>
      <c r="E899" s="456"/>
      <c r="F899" s="456"/>
      <c r="G899" s="456"/>
      <c r="H899" s="456"/>
      <c r="I899" s="456"/>
      <c r="J899" s="456"/>
      <c r="K899" s="456"/>
      <c r="L899" s="456"/>
      <c r="M899" s="456"/>
      <c r="N899" s="456"/>
      <c r="O899" s="456"/>
      <c r="P899" s="456"/>
      <c r="Q899" s="456"/>
      <c r="R899" s="456"/>
      <c r="S899" s="456"/>
      <c r="T899" s="456"/>
      <c r="U899" s="456"/>
      <c r="V899" s="456"/>
      <c r="W899" s="456"/>
      <c r="X899" s="456"/>
      <c r="Y899" s="456"/>
      <c r="Z899" s="456"/>
    </row>
    <row r="900" ht="12.75" customHeight="1">
      <c r="A900" s="456"/>
      <c r="B900" s="456"/>
      <c r="C900" s="456"/>
      <c r="D900" s="456"/>
      <c r="E900" s="456"/>
      <c r="F900" s="456"/>
      <c r="G900" s="456"/>
      <c r="H900" s="456"/>
      <c r="I900" s="456"/>
      <c r="J900" s="456"/>
      <c r="K900" s="456"/>
      <c r="L900" s="456"/>
      <c r="M900" s="456"/>
      <c r="N900" s="456"/>
      <c r="O900" s="456"/>
      <c r="P900" s="456"/>
      <c r="Q900" s="456"/>
      <c r="R900" s="456"/>
      <c r="S900" s="456"/>
      <c r="T900" s="456"/>
      <c r="U900" s="456"/>
      <c r="V900" s="456"/>
      <c r="W900" s="456"/>
      <c r="X900" s="456"/>
      <c r="Y900" s="456"/>
      <c r="Z900" s="456"/>
    </row>
    <row r="901" ht="12.75" customHeight="1">
      <c r="A901" s="456"/>
      <c r="B901" s="456"/>
      <c r="C901" s="456"/>
      <c r="D901" s="456"/>
      <c r="E901" s="456"/>
      <c r="F901" s="456"/>
      <c r="G901" s="456"/>
      <c r="H901" s="456"/>
      <c r="I901" s="456"/>
      <c r="J901" s="456"/>
      <c r="K901" s="456"/>
      <c r="L901" s="456"/>
      <c r="M901" s="456"/>
      <c r="N901" s="456"/>
      <c r="O901" s="456"/>
      <c r="P901" s="456"/>
      <c r="Q901" s="456"/>
      <c r="R901" s="456"/>
      <c r="S901" s="456"/>
      <c r="T901" s="456"/>
      <c r="U901" s="456"/>
      <c r="V901" s="456"/>
      <c r="W901" s="456"/>
      <c r="X901" s="456"/>
      <c r="Y901" s="456"/>
      <c r="Z901" s="456"/>
    </row>
    <row r="902" ht="12.75" customHeight="1">
      <c r="A902" s="456"/>
      <c r="B902" s="456"/>
      <c r="C902" s="456"/>
      <c r="D902" s="456"/>
      <c r="E902" s="456"/>
      <c r="F902" s="456"/>
      <c r="G902" s="456"/>
      <c r="H902" s="456"/>
      <c r="I902" s="456"/>
      <c r="J902" s="456"/>
      <c r="K902" s="456"/>
      <c r="L902" s="456"/>
      <c r="M902" s="456"/>
      <c r="N902" s="456"/>
      <c r="O902" s="456"/>
      <c r="P902" s="456"/>
      <c r="Q902" s="456"/>
      <c r="R902" s="456"/>
      <c r="S902" s="456"/>
      <c r="T902" s="456"/>
      <c r="U902" s="456"/>
      <c r="V902" s="456"/>
      <c r="W902" s="456"/>
      <c r="X902" s="456"/>
      <c r="Y902" s="456"/>
      <c r="Z902" s="456"/>
    </row>
    <row r="903" ht="12.75" customHeight="1">
      <c r="A903" s="456"/>
      <c r="B903" s="456"/>
      <c r="C903" s="456"/>
      <c r="D903" s="456"/>
      <c r="E903" s="456"/>
      <c r="F903" s="456"/>
      <c r="G903" s="456"/>
      <c r="H903" s="456"/>
      <c r="I903" s="456"/>
      <c r="J903" s="456"/>
      <c r="K903" s="456"/>
      <c r="L903" s="456"/>
      <c r="M903" s="456"/>
      <c r="N903" s="456"/>
      <c r="O903" s="456"/>
      <c r="P903" s="456"/>
      <c r="Q903" s="456"/>
      <c r="R903" s="456"/>
      <c r="S903" s="456"/>
      <c r="T903" s="456"/>
      <c r="U903" s="456"/>
      <c r="V903" s="456"/>
      <c r="W903" s="456"/>
      <c r="X903" s="456"/>
      <c r="Y903" s="456"/>
      <c r="Z903" s="456"/>
    </row>
    <row r="904" ht="12.75" customHeight="1">
      <c r="A904" s="456"/>
      <c r="B904" s="456"/>
      <c r="C904" s="456"/>
      <c r="D904" s="456"/>
      <c r="E904" s="456"/>
      <c r="F904" s="456"/>
      <c r="G904" s="456"/>
      <c r="H904" s="456"/>
      <c r="I904" s="456"/>
      <c r="J904" s="456"/>
      <c r="K904" s="456"/>
      <c r="L904" s="456"/>
      <c r="M904" s="456"/>
      <c r="N904" s="456"/>
      <c r="O904" s="456"/>
      <c r="P904" s="456"/>
      <c r="Q904" s="456"/>
      <c r="R904" s="456"/>
      <c r="S904" s="456"/>
      <c r="T904" s="456"/>
      <c r="U904" s="456"/>
      <c r="V904" s="456"/>
      <c r="W904" s="456"/>
      <c r="X904" s="456"/>
      <c r="Y904" s="456"/>
      <c r="Z904" s="456"/>
    </row>
    <row r="905" ht="12.75" customHeight="1">
      <c r="A905" s="456"/>
      <c r="B905" s="456"/>
      <c r="C905" s="456"/>
      <c r="D905" s="456"/>
      <c r="E905" s="456"/>
      <c r="F905" s="456"/>
      <c r="G905" s="456"/>
      <c r="H905" s="456"/>
      <c r="I905" s="456"/>
      <c r="J905" s="456"/>
      <c r="K905" s="456"/>
      <c r="L905" s="456"/>
      <c r="M905" s="456"/>
      <c r="N905" s="456"/>
      <c r="O905" s="456"/>
      <c r="P905" s="456"/>
      <c r="Q905" s="456"/>
      <c r="R905" s="456"/>
      <c r="S905" s="456"/>
      <c r="T905" s="456"/>
      <c r="U905" s="456"/>
      <c r="V905" s="456"/>
      <c r="W905" s="456"/>
      <c r="X905" s="456"/>
      <c r="Y905" s="456"/>
      <c r="Z905" s="456"/>
    </row>
    <row r="906" ht="12.75" customHeight="1">
      <c r="A906" s="456"/>
      <c r="B906" s="456"/>
      <c r="C906" s="456"/>
      <c r="D906" s="456"/>
      <c r="E906" s="456"/>
      <c r="F906" s="456"/>
      <c r="G906" s="456"/>
      <c r="H906" s="456"/>
      <c r="I906" s="456"/>
      <c r="J906" s="456"/>
      <c r="K906" s="456"/>
      <c r="L906" s="456"/>
      <c r="M906" s="456"/>
      <c r="N906" s="456"/>
      <c r="O906" s="456"/>
      <c r="P906" s="456"/>
      <c r="Q906" s="456"/>
      <c r="R906" s="456"/>
      <c r="S906" s="456"/>
      <c r="T906" s="456"/>
      <c r="U906" s="456"/>
      <c r="V906" s="456"/>
      <c r="W906" s="456"/>
      <c r="X906" s="456"/>
      <c r="Y906" s="456"/>
      <c r="Z906" s="456"/>
    </row>
    <row r="907" ht="12.75" customHeight="1">
      <c r="A907" s="456"/>
      <c r="B907" s="456"/>
      <c r="C907" s="456"/>
      <c r="D907" s="456"/>
      <c r="E907" s="456"/>
      <c r="F907" s="456"/>
      <c r="G907" s="456"/>
      <c r="H907" s="456"/>
      <c r="I907" s="456"/>
      <c r="J907" s="456"/>
      <c r="K907" s="456"/>
      <c r="L907" s="456"/>
      <c r="M907" s="456"/>
      <c r="N907" s="456"/>
      <c r="O907" s="456"/>
      <c r="P907" s="456"/>
      <c r="Q907" s="456"/>
      <c r="R907" s="456"/>
      <c r="S907" s="456"/>
      <c r="T907" s="456"/>
      <c r="U907" s="456"/>
      <c r="V907" s="456"/>
      <c r="W907" s="456"/>
      <c r="X907" s="456"/>
      <c r="Y907" s="456"/>
      <c r="Z907" s="456"/>
    </row>
    <row r="908" ht="12.75" customHeight="1">
      <c r="A908" s="456"/>
      <c r="B908" s="456"/>
      <c r="C908" s="456"/>
      <c r="D908" s="456"/>
      <c r="E908" s="456"/>
      <c r="F908" s="456"/>
      <c r="G908" s="456"/>
      <c r="H908" s="456"/>
      <c r="I908" s="456"/>
      <c r="J908" s="456"/>
      <c r="K908" s="456"/>
      <c r="L908" s="456"/>
      <c r="M908" s="456"/>
      <c r="N908" s="456"/>
      <c r="O908" s="456"/>
      <c r="P908" s="456"/>
      <c r="Q908" s="456"/>
      <c r="R908" s="456"/>
      <c r="S908" s="456"/>
      <c r="T908" s="456"/>
      <c r="U908" s="456"/>
      <c r="V908" s="456"/>
      <c r="W908" s="456"/>
      <c r="X908" s="456"/>
      <c r="Y908" s="456"/>
      <c r="Z908" s="456"/>
    </row>
    <row r="909" ht="12.75" customHeight="1">
      <c r="A909" s="456"/>
      <c r="B909" s="456"/>
      <c r="C909" s="456"/>
      <c r="D909" s="456"/>
      <c r="E909" s="456"/>
      <c r="F909" s="456"/>
      <c r="G909" s="456"/>
      <c r="H909" s="456"/>
      <c r="I909" s="456"/>
      <c r="J909" s="456"/>
      <c r="K909" s="456"/>
      <c r="L909" s="456"/>
      <c r="M909" s="456"/>
      <c r="N909" s="456"/>
      <c r="O909" s="456"/>
      <c r="P909" s="456"/>
      <c r="Q909" s="456"/>
      <c r="R909" s="456"/>
      <c r="S909" s="456"/>
      <c r="T909" s="456"/>
      <c r="U909" s="456"/>
      <c r="V909" s="456"/>
      <c r="W909" s="456"/>
      <c r="X909" s="456"/>
      <c r="Y909" s="456"/>
      <c r="Z909" s="456"/>
    </row>
    <row r="910" ht="12.75" customHeight="1">
      <c r="A910" s="456"/>
      <c r="B910" s="456"/>
      <c r="C910" s="456"/>
      <c r="D910" s="456"/>
      <c r="E910" s="456"/>
      <c r="F910" s="456"/>
      <c r="G910" s="456"/>
      <c r="H910" s="456"/>
      <c r="I910" s="456"/>
      <c r="J910" s="456"/>
      <c r="K910" s="456"/>
      <c r="L910" s="456"/>
      <c r="M910" s="456"/>
      <c r="N910" s="456"/>
      <c r="O910" s="456"/>
      <c r="P910" s="456"/>
      <c r="Q910" s="456"/>
      <c r="R910" s="456"/>
      <c r="S910" s="456"/>
      <c r="T910" s="456"/>
      <c r="U910" s="456"/>
      <c r="V910" s="456"/>
      <c r="W910" s="456"/>
      <c r="X910" s="456"/>
      <c r="Y910" s="456"/>
      <c r="Z910" s="456"/>
    </row>
    <row r="911" ht="12.75" customHeight="1">
      <c r="A911" s="456"/>
      <c r="B911" s="456"/>
      <c r="C911" s="456"/>
      <c r="D911" s="456"/>
      <c r="E911" s="456"/>
      <c r="F911" s="456"/>
      <c r="G911" s="456"/>
      <c r="H911" s="456"/>
      <c r="I911" s="456"/>
      <c r="J911" s="456"/>
      <c r="K911" s="456"/>
      <c r="L911" s="456"/>
      <c r="M911" s="456"/>
      <c r="N911" s="456"/>
      <c r="O911" s="456"/>
      <c r="P911" s="456"/>
      <c r="Q911" s="456"/>
      <c r="R911" s="456"/>
      <c r="S911" s="456"/>
      <c r="T911" s="456"/>
      <c r="U911" s="456"/>
      <c r="V911" s="456"/>
      <c r="W911" s="456"/>
      <c r="X911" s="456"/>
      <c r="Y911" s="456"/>
      <c r="Z911" s="456"/>
    </row>
    <row r="912" ht="12.75" customHeight="1">
      <c r="A912" s="456"/>
      <c r="B912" s="456"/>
      <c r="C912" s="456"/>
      <c r="D912" s="456"/>
      <c r="E912" s="456"/>
      <c r="F912" s="456"/>
      <c r="G912" s="456"/>
      <c r="H912" s="456"/>
      <c r="I912" s="456"/>
      <c r="J912" s="456"/>
      <c r="K912" s="456"/>
      <c r="L912" s="456"/>
      <c r="M912" s="456"/>
      <c r="N912" s="456"/>
      <c r="O912" s="456"/>
      <c r="P912" s="456"/>
      <c r="Q912" s="456"/>
      <c r="R912" s="456"/>
      <c r="S912" s="456"/>
      <c r="T912" s="456"/>
      <c r="U912" s="456"/>
      <c r="V912" s="456"/>
      <c r="W912" s="456"/>
      <c r="X912" s="456"/>
      <c r="Y912" s="456"/>
      <c r="Z912" s="456"/>
    </row>
    <row r="913" ht="12.75" customHeight="1">
      <c r="A913" s="456"/>
      <c r="B913" s="456"/>
      <c r="C913" s="456"/>
      <c r="D913" s="456"/>
      <c r="E913" s="456"/>
      <c r="F913" s="456"/>
      <c r="G913" s="456"/>
      <c r="H913" s="456"/>
      <c r="I913" s="456"/>
      <c r="J913" s="456"/>
      <c r="K913" s="456"/>
      <c r="L913" s="456"/>
      <c r="M913" s="456"/>
      <c r="N913" s="456"/>
      <c r="O913" s="456"/>
      <c r="P913" s="456"/>
      <c r="Q913" s="456"/>
      <c r="R913" s="456"/>
      <c r="S913" s="456"/>
      <c r="T913" s="456"/>
      <c r="U913" s="456"/>
      <c r="V913" s="456"/>
      <c r="W913" s="456"/>
      <c r="X913" s="456"/>
      <c r="Y913" s="456"/>
      <c r="Z913" s="456"/>
    </row>
    <row r="914" ht="12.75" customHeight="1">
      <c r="A914" s="456"/>
      <c r="B914" s="456"/>
      <c r="C914" s="456"/>
      <c r="D914" s="456"/>
      <c r="E914" s="456"/>
      <c r="F914" s="456"/>
      <c r="G914" s="456"/>
      <c r="H914" s="456"/>
      <c r="I914" s="456"/>
      <c r="J914" s="456"/>
      <c r="K914" s="456"/>
      <c r="L914" s="456"/>
      <c r="M914" s="456"/>
      <c r="N914" s="456"/>
      <c r="O914" s="456"/>
      <c r="P914" s="456"/>
      <c r="Q914" s="456"/>
      <c r="R914" s="456"/>
      <c r="S914" s="456"/>
      <c r="T914" s="456"/>
      <c r="U914" s="456"/>
      <c r="V914" s="456"/>
      <c r="W914" s="456"/>
      <c r="X914" s="456"/>
      <c r="Y914" s="456"/>
      <c r="Z914" s="456"/>
    </row>
    <row r="915" ht="12.75" customHeight="1">
      <c r="A915" s="456"/>
      <c r="B915" s="456"/>
      <c r="C915" s="456"/>
      <c r="D915" s="456"/>
      <c r="E915" s="456"/>
      <c r="F915" s="456"/>
      <c r="G915" s="456"/>
      <c r="H915" s="456"/>
      <c r="I915" s="456"/>
      <c r="J915" s="456"/>
      <c r="K915" s="456"/>
      <c r="L915" s="456"/>
      <c r="M915" s="456"/>
      <c r="N915" s="456"/>
      <c r="O915" s="456"/>
      <c r="P915" s="456"/>
      <c r="Q915" s="456"/>
      <c r="R915" s="456"/>
      <c r="S915" s="456"/>
      <c r="T915" s="456"/>
      <c r="U915" s="456"/>
      <c r="V915" s="456"/>
      <c r="W915" s="456"/>
      <c r="X915" s="456"/>
      <c r="Y915" s="456"/>
      <c r="Z915" s="456"/>
    </row>
    <row r="916" ht="12.75" customHeight="1">
      <c r="A916" s="456"/>
      <c r="B916" s="456"/>
      <c r="C916" s="456"/>
      <c r="D916" s="456"/>
      <c r="E916" s="456"/>
      <c r="F916" s="456"/>
      <c r="G916" s="456"/>
      <c r="H916" s="456"/>
      <c r="I916" s="456"/>
      <c r="J916" s="456"/>
      <c r="K916" s="456"/>
      <c r="L916" s="456"/>
      <c r="M916" s="456"/>
      <c r="N916" s="456"/>
      <c r="O916" s="456"/>
      <c r="P916" s="456"/>
      <c r="Q916" s="456"/>
      <c r="R916" s="456"/>
      <c r="S916" s="456"/>
      <c r="T916" s="456"/>
      <c r="U916" s="456"/>
      <c r="V916" s="456"/>
      <c r="W916" s="456"/>
      <c r="X916" s="456"/>
      <c r="Y916" s="456"/>
      <c r="Z916" s="456"/>
    </row>
    <row r="917" ht="12.75" customHeight="1">
      <c r="A917" s="456"/>
      <c r="B917" s="456"/>
      <c r="C917" s="456"/>
      <c r="D917" s="456"/>
      <c r="E917" s="456"/>
      <c r="F917" s="456"/>
      <c r="G917" s="456"/>
      <c r="H917" s="456"/>
      <c r="I917" s="456"/>
      <c r="J917" s="456"/>
      <c r="K917" s="456"/>
      <c r="L917" s="456"/>
      <c r="M917" s="456"/>
      <c r="N917" s="456"/>
      <c r="O917" s="456"/>
      <c r="P917" s="456"/>
      <c r="Q917" s="456"/>
      <c r="R917" s="456"/>
      <c r="S917" s="456"/>
      <c r="T917" s="456"/>
      <c r="U917" s="456"/>
      <c r="V917" s="456"/>
      <c r="W917" s="456"/>
      <c r="X917" s="456"/>
      <c r="Y917" s="456"/>
      <c r="Z917" s="456"/>
    </row>
    <row r="918" ht="12.75" customHeight="1">
      <c r="A918" s="456"/>
      <c r="B918" s="456"/>
      <c r="C918" s="456"/>
      <c r="D918" s="456"/>
      <c r="E918" s="456"/>
      <c r="F918" s="456"/>
      <c r="G918" s="456"/>
      <c r="H918" s="456"/>
      <c r="I918" s="456"/>
      <c r="J918" s="456"/>
      <c r="K918" s="456"/>
      <c r="L918" s="456"/>
      <c r="M918" s="456"/>
      <c r="N918" s="456"/>
      <c r="O918" s="456"/>
      <c r="P918" s="456"/>
      <c r="Q918" s="456"/>
      <c r="R918" s="456"/>
      <c r="S918" s="456"/>
      <c r="T918" s="456"/>
      <c r="U918" s="456"/>
      <c r="V918" s="456"/>
      <c r="W918" s="456"/>
      <c r="X918" s="456"/>
      <c r="Y918" s="456"/>
      <c r="Z918" s="456"/>
    </row>
    <row r="919" ht="12.75" customHeight="1">
      <c r="A919" s="456"/>
      <c r="B919" s="456"/>
      <c r="C919" s="456"/>
      <c r="D919" s="456"/>
      <c r="E919" s="456"/>
      <c r="F919" s="456"/>
      <c r="G919" s="456"/>
      <c r="H919" s="456"/>
      <c r="I919" s="456"/>
      <c r="J919" s="456"/>
      <c r="K919" s="456"/>
      <c r="L919" s="456"/>
      <c r="M919" s="456"/>
      <c r="N919" s="456"/>
      <c r="O919" s="456"/>
      <c r="P919" s="456"/>
      <c r="Q919" s="456"/>
      <c r="R919" s="456"/>
      <c r="S919" s="456"/>
      <c r="T919" s="456"/>
      <c r="U919" s="456"/>
      <c r="V919" s="456"/>
      <c r="W919" s="456"/>
      <c r="X919" s="456"/>
      <c r="Y919" s="456"/>
      <c r="Z919" s="456"/>
    </row>
    <row r="920" ht="12.75" customHeight="1">
      <c r="A920" s="456"/>
      <c r="B920" s="456"/>
      <c r="C920" s="456"/>
      <c r="D920" s="456"/>
      <c r="E920" s="456"/>
      <c r="F920" s="456"/>
      <c r="G920" s="456"/>
      <c r="H920" s="456"/>
      <c r="I920" s="456"/>
      <c r="J920" s="456"/>
      <c r="K920" s="456"/>
      <c r="L920" s="456"/>
      <c r="M920" s="456"/>
      <c r="N920" s="456"/>
      <c r="O920" s="456"/>
      <c r="P920" s="456"/>
      <c r="Q920" s="456"/>
      <c r="R920" s="456"/>
      <c r="S920" s="456"/>
      <c r="T920" s="456"/>
      <c r="U920" s="456"/>
      <c r="V920" s="456"/>
      <c r="W920" s="456"/>
      <c r="X920" s="456"/>
      <c r="Y920" s="456"/>
      <c r="Z920" s="456"/>
    </row>
    <row r="921" ht="12.75" customHeight="1">
      <c r="A921" s="456"/>
      <c r="B921" s="456"/>
      <c r="C921" s="456"/>
      <c r="D921" s="456"/>
      <c r="E921" s="456"/>
      <c r="F921" s="456"/>
      <c r="G921" s="456"/>
      <c r="H921" s="456"/>
      <c r="I921" s="456"/>
      <c r="J921" s="456"/>
      <c r="K921" s="456"/>
      <c r="L921" s="456"/>
      <c r="M921" s="456"/>
      <c r="N921" s="456"/>
      <c r="O921" s="456"/>
      <c r="P921" s="456"/>
      <c r="Q921" s="456"/>
      <c r="R921" s="456"/>
      <c r="S921" s="456"/>
      <c r="T921" s="456"/>
      <c r="U921" s="456"/>
      <c r="V921" s="456"/>
      <c r="W921" s="456"/>
      <c r="X921" s="456"/>
      <c r="Y921" s="456"/>
      <c r="Z921" s="456"/>
    </row>
    <row r="922" ht="12.75" customHeight="1">
      <c r="A922" s="456"/>
      <c r="B922" s="456"/>
      <c r="C922" s="456"/>
      <c r="D922" s="456"/>
      <c r="E922" s="456"/>
      <c r="F922" s="456"/>
      <c r="G922" s="456"/>
      <c r="H922" s="456"/>
      <c r="I922" s="456"/>
      <c r="J922" s="456"/>
      <c r="K922" s="456"/>
      <c r="L922" s="456"/>
      <c r="M922" s="456"/>
      <c r="N922" s="456"/>
      <c r="O922" s="456"/>
      <c r="P922" s="456"/>
      <c r="Q922" s="456"/>
      <c r="R922" s="456"/>
      <c r="S922" s="456"/>
      <c r="T922" s="456"/>
      <c r="U922" s="456"/>
      <c r="V922" s="456"/>
      <c r="W922" s="456"/>
      <c r="X922" s="456"/>
      <c r="Y922" s="456"/>
      <c r="Z922" s="456"/>
    </row>
    <row r="923" ht="12.75" customHeight="1">
      <c r="A923" s="456"/>
      <c r="B923" s="456"/>
      <c r="C923" s="456"/>
      <c r="D923" s="456"/>
      <c r="E923" s="456"/>
      <c r="F923" s="456"/>
      <c r="G923" s="456"/>
      <c r="H923" s="456"/>
      <c r="I923" s="456"/>
      <c r="J923" s="456"/>
      <c r="K923" s="456"/>
      <c r="L923" s="456"/>
      <c r="M923" s="456"/>
      <c r="N923" s="456"/>
      <c r="O923" s="456"/>
      <c r="P923" s="456"/>
      <c r="Q923" s="456"/>
      <c r="R923" s="456"/>
      <c r="S923" s="456"/>
      <c r="T923" s="456"/>
      <c r="U923" s="456"/>
      <c r="V923" s="456"/>
      <c r="W923" s="456"/>
      <c r="X923" s="456"/>
      <c r="Y923" s="456"/>
      <c r="Z923" s="456"/>
    </row>
    <row r="924" ht="12.75" customHeight="1">
      <c r="A924" s="456"/>
      <c r="B924" s="456"/>
      <c r="C924" s="456"/>
      <c r="D924" s="456"/>
      <c r="E924" s="456"/>
      <c r="F924" s="456"/>
      <c r="G924" s="456"/>
      <c r="H924" s="456"/>
      <c r="I924" s="456"/>
      <c r="J924" s="456"/>
      <c r="K924" s="456"/>
      <c r="L924" s="456"/>
      <c r="M924" s="456"/>
      <c r="N924" s="456"/>
      <c r="O924" s="456"/>
      <c r="P924" s="456"/>
      <c r="Q924" s="456"/>
      <c r="R924" s="456"/>
      <c r="S924" s="456"/>
      <c r="T924" s="456"/>
      <c r="U924" s="456"/>
      <c r="V924" s="456"/>
      <c r="W924" s="456"/>
      <c r="X924" s="456"/>
      <c r="Y924" s="456"/>
      <c r="Z924" s="456"/>
    </row>
    <row r="925" ht="12.75" customHeight="1">
      <c r="A925" s="456"/>
      <c r="B925" s="456"/>
      <c r="C925" s="456"/>
      <c r="D925" s="456"/>
      <c r="E925" s="456"/>
      <c r="F925" s="456"/>
      <c r="G925" s="456"/>
      <c r="H925" s="456"/>
      <c r="I925" s="456"/>
      <c r="J925" s="456"/>
      <c r="K925" s="456"/>
      <c r="L925" s="456"/>
      <c r="M925" s="456"/>
      <c r="N925" s="456"/>
      <c r="O925" s="456"/>
      <c r="P925" s="456"/>
      <c r="Q925" s="456"/>
      <c r="R925" s="456"/>
      <c r="S925" s="456"/>
      <c r="T925" s="456"/>
      <c r="U925" s="456"/>
      <c r="V925" s="456"/>
      <c r="W925" s="456"/>
      <c r="X925" s="456"/>
      <c r="Y925" s="456"/>
      <c r="Z925" s="456"/>
    </row>
    <row r="926" ht="12.75" customHeight="1">
      <c r="A926" s="456"/>
      <c r="B926" s="456"/>
      <c r="C926" s="456"/>
      <c r="D926" s="456"/>
      <c r="E926" s="456"/>
      <c r="F926" s="456"/>
      <c r="G926" s="456"/>
      <c r="H926" s="456"/>
      <c r="I926" s="456"/>
      <c r="J926" s="456"/>
      <c r="K926" s="456"/>
      <c r="L926" s="456"/>
      <c r="M926" s="456"/>
      <c r="N926" s="456"/>
      <c r="O926" s="456"/>
      <c r="P926" s="456"/>
      <c r="Q926" s="456"/>
      <c r="R926" s="456"/>
      <c r="S926" s="456"/>
      <c r="T926" s="456"/>
      <c r="U926" s="456"/>
      <c r="V926" s="456"/>
      <c r="W926" s="456"/>
      <c r="X926" s="456"/>
      <c r="Y926" s="456"/>
      <c r="Z926" s="456"/>
    </row>
    <row r="927" ht="12.75" customHeight="1">
      <c r="A927" s="456"/>
      <c r="B927" s="456"/>
      <c r="C927" s="456"/>
      <c r="D927" s="456"/>
      <c r="E927" s="456"/>
      <c r="F927" s="456"/>
      <c r="G927" s="456"/>
      <c r="H927" s="456"/>
      <c r="I927" s="456"/>
      <c r="J927" s="456"/>
      <c r="K927" s="456"/>
      <c r="L927" s="456"/>
      <c r="M927" s="456"/>
      <c r="N927" s="456"/>
      <c r="O927" s="456"/>
      <c r="P927" s="456"/>
      <c r="Q927" s="456"/>
      <c r="R927" s="456"/>
      <c r="S927" s="456"/>
      <c r="T927" s="456"/>
      <c r="U927" s="456"/>
      <c r="V927" s="456"/>
      <c r="W927" s="456"/>
      <c r="X927" s="456"/>
      <c r="Y927" s="456"/>
      <c r="Z927" s="456"/>
    </row>
    <row r="928" ht="12.75" customHeight="1">
      <c r="A928" s="456"/>
      <c r="B928" s="456"/>
      <c r="C928" s="456"/>
      <c r="D928" s="456"/>
      <c r="E928" s="456"/>
      <c r="F928" s="456"/>
      <c r="G928" s="456"/>
      <c r="H928" s="456"/>
      <c r="I928" s="456"/>
      <c r="J928" s="456"/>
      <c r="K928" s="456"/>
      <c r="L928" s="456"/>
      <c r="M928" s="456"/>
      <c r="N928" s="456"/>
      <c r="O928" s="456"/>
      <c r="P928" s="456"/>
      <c r="Q928" s="456"/>
      <c r="R928" s="456"/>
      <c r="S928" s="456"/>
      <c r="T928" s="456"/>
      <c r="U928" s="456"/>
      <c r="V928" s="456"/>
      <c r="W928" s="456"/>
      <c r="X928" s="456"/>
      <c r="Y928" s="456"/>
      <c r="Z928" s="456"/>
    </row>
    <row r="929" ht="12.75" customHeight="1">
      <c r="A929" s="456"/>
      <c r="B929" s="456"/>
      <c r="C929" s="456"/>
      <c r="D929" s="456"/>
      <c r="E929" s="456"/>
      <c r="F929" s="456"/>
      <c r="G929" s="456"/>
      <c r="H929" s="456"/>
      <c r="I929" s="456"/>
      <c r="J929" s="456"/>
      <c r="K929" s="456"/>
      <c r="L929" s="456"/>
      <c r="M929" s="456"/>
      <c r="N929" s="456"/>
      <c r="O929" s="456"/>
      <c r="P929" s="456"/>
      <c r="Q929" s="456"/>
      <c r="R929" s="456"/>
      <c r="S929" s="456"/>
      <c r="T929" s="456"/>
      <c r="U929" s="456"/>
      <c r="V929" s="456"/>
      <c r="W929" s="456"/>
      <c r="X929" s="456"/>
      <c r="Y929" s="456"/>
      <c r="Z929" s="456"/>
    </row>
    <row r="930" ht="12.75" customHeight="1">
      <c r="A930" s="456"/>
      <c r="B930" s="456"/>
      <c r="C930" s="456"/>
      <c r="D930" s="456"/>
      <c r="E930" s="456"/>
      <c r="F930" s="456"/>
      <c r="G930" s="456"/>
      <c r="H930" s="456"/>
      <c r="I930" s="456"/>
      <c r="J930" s="456"/>
      <c r="K930" s="456"/>
      <c r="L930" s="456"/>
      <c r="M930" s="456"/>
      <c r="N930" s="456"/>
      <c r="O930" s="456"/>
      <c r="P930" s="456"/>
      <c r="Q930" s="456"/>
      <c r="R930" s="456"/>
      <c r="S930" s="456"/>
      <c r="T930" s="456"/>
      <c r="U930" s="456"/>
      <c r="V930" s="456"/>
      <c r="W930" s="456"/>
      <c r="X930" s="456"/>
      <c r="Y930" s="456"/>
      <c r="Z930" s="456"/>
    </row>
    <row r="931" ht="12.75" customHeight="1">
      <c r="A931" s="456"/>
      <c r="B931" s="456"/>
      <c r="C931" s="456"/>
      <c r="D931" s="456"/>
      <c r="E931" s="456"/>
      <c r="F931" s="456"/>
      <c r="G931" s="456"/>
      <c r="H931" s="456"/>
      <c r="I931" s="456"/>
      <c r="J931" s="456"/>
      <c r="K931" s="456"/>
      <c r="L931" s="456"/>
      <c r="M931" s="456"/>
      <c r="N931" s="456"/>
      <c r="O931" s="456"/>
      <c r="P931" s="456"/>
      <c r="Q931" s="456"/>
      <c r="R931" s="456"/>
      <c r="S931" s="456"/>
      <c r="T931" s="456"/>
      <c r="U931" s="456"/>
      <c r="V931" s="456"/>
      <c r="W931" s="456"/>
      <c r="X931" s="456"/>
      <c r="Y931" s="456"/>
      <c r="Z931" s="456"/>
    </row>
    <row r="932" ht="12.75" customHeight="1">
      <c r="A932" s="456"/>
      <c r="B932" s="456"/>
      <c r="C932" s="456"/>
      <c r="D932" s="456"/>
      <c r="E932" s="456"/>
      <c r="F932" s="456"/>
      <c r="G932" s="456"/>
      <c r="H932" s="456"/>
      <c r="I932" s="456"/>
      <c r="J932" s="456"/>
      <c r="K932" s="456"/>
      <c r="L932" s="456"/>
      <c r="M932" s="456"/>
      <c r="N932" s="456"/>
      <c r="O932" s="456"/>
      <c r="P932" s="456"/>
      <c r="Q932" s="456"/>
      <c r="R932" s="456"/>
      <c r="S932" s="456"/>
      <c r="T932" s="456"/>
      <c r="U932" s="456"/>
      <c r="V932" s="456"/>
      <c r="W932" s="456"/>
      <c r="X932" s="456"/>
      <c r="Y932" s="456"/>
      <c r="Z932" s="456"/>
    </row>
    <row r="933" ht="12.75" customHeight="1">
      <c r="A933" s="456"/>
      <c r="B933" s="456"/>
      <c r="C933" s="456"/>
      <c r="D933" s="456"/>
      <c r="E933" s="456"/>
      <c r="F933" s="456"/>
      <c r="G933" s="456"/>
      <c r="H933" s="456"/>
      <c r="I933" s="456"/>
      <c r="J933" s="456"/>
      <c r="K933" s="456"/>
      <c r="L933" s="456"/>
      <c r="M933" s="456"/>
      <c r="N933" s="456"/>
      <c r="O933" s="456"/>
      <c r="P933" s="456"/>
      <c r="Q933" s="456"/>
      <c r="R933" s="456"/>
      <c r="S933" s="456"/>
      <c r="T933" s="456"/>
      <c r="U933" s="456"/>
      <c r="V933" s="456"/>
      <c r="W933" s="456"/>
      <c r="X933" s="456"/>
      <c r="Y933" s="456"/>
      <c r="Z933" s="456"/>
    </row>
    <row r="934" ht="12.75" customHeight="1">
      <c r="A934" s="456"/>
      <c r="B934" s="456"/>
      <c r="C934" s="456"/>
      <c r="D934" s="456"/>
      <c r="E934" s="456"/>
      <c r="F934" s="456"/>
      <c r="G934" s="456"/>
      <c r="H934" s="456"/>
      <c r="I934" s="456"/>
      <c r="J934" s="456"/>
      <c r="K934" s="456"/>
      <c r="L934" s="456"/>
      <c r="M934" s="456"/>
      <c r="N934" s="456"/>
      <c r="O934" s="456"/>
      <c r="P934" s="456"/>
      <c r="Q934" s="456"/>
      <c r="R934" s="456"/>
      <c r="S934" s="456"/>
      <c r="T934" s="456"/>
      <c r="U934" s="456"/>
      <c r="V934" s="456"/>
      <c r="W934" s="456"/>
      <c r="X934" s="456"/>
      <c r="Y934" s="456"/>
      <c r="Z934" s="456"/>
    </row>
    <row r="935" ht="12.75" customHeight="1">
      <c r="A935" s="456"/>
      <c r="B935" s="456"/>
      <c r="C935" s="456"/>
      <c r="D935" s="456"/>
      <c r="E935" s="456"/>
      <c r="F935" s="456"/>
      <c r="G935" s="456"/>
      <c r="H935" s="456"/>
      <c r="I935" s="456"/>
      <c r="J935" s="456"/>
      <c r="K935" s="456"/>
      <c r="L935" s="456"/>
      <c r="M935" s="456"/>
      <c r="N935" s="456"/>
      <c r="O935" s="456"/>
      <c r="P935" s="456"/>
      <c r="Q935" s="456"/>
      <c r="R935" s="456"/>
      <c r="S935" s="456"/>
      <c r="T935" s="456"/>
      <c r="U935" s="456"/>
      <c r="V935" s="456"/>
      <c r="W935" s="456"/>
      <c r="X935" s="456"/>
      <c r="Y935" s="456"/>
      <c r="Z935" s="456"/>
    </row>
    <row r="936" ht="12.75" customHeight="1">
      <c r="A936" s="456"/>
      <c r="B936" s="456"/>
      <c r="C936" s="456"/>
      <c r="D936" s="456"/>
      <c r="E936" s="456"/>
      <c r="F936" s="456"/>
      <c r="G936" s="456"/>
      <c r="H936" s="456"/>
      <c r="I936" s="456"/>
      <c r="J936" s="456"/>
      <c r="K936" s="456"/>
      <c r="L936" s="456"/>
      <c r="M936" s="456"/>
      <c r="N936" s="456"/>
      <c r="O936" s="456"/>
      <c r="P936" s="456"/>
      <c r="Q936" s="456"/>
      <c r="R936" s="456"/>
      <c r="S936" s="456"/>
      <c r="T936" s="456"/>
      <c r="U936" s="456"/>
      <c r="V936" s="456"/>
      <c r="W936" s="456"/>
      <c r="X936" s="456"/>
      <c r="Y936" s="456"/>
      <c r="Z936" s="456"/>
    </row>
    <row r="937" ht="12.75" customHeight="1">
      <c r="A937" s="456"/>
      <c r="B937" s="456"/>
      <c r="C937" s="456"/>
      <c r="D937" s="456"/>
      <c r="E937" s="456"/>
      <c r="F937" s="456"/>
      <c r="G937" s="456"/>
      <c r="H937" s="456"/>
      <c r="I937" s="456"/>
      <c r="J937" s="456"/>
      <c r="K937" s="456"/>
      <c r="L937" s="456"/>
      <c r="M937" s="456"/>
      <c r="N937" s="456"/>
      <c r="O937" s="456"/>
      <c r="P937" s="456"/>
      <c r="Q937" s="456"/>
      <c r="R937" s="456"/>
      <c r="S937" s="456"/>
      <c r="T937" s="456"/>
      <c r="U937" s="456"/>
      <c r="V937" s="456"/>
      <c r="W937" s="456"/>
      <c r="X937" s="456"/>
      <c r="Y937" s="456"/>
      <c r="Z937" s="456"/>
    </row>
    <row r="938" ht="12.75" customHeight="1">
      <c r="A938" s="456"/>
      <c r="B938" s="456"/>
      <c r="C938" s="456"/>
      <c r="D938" s="456"/>
      <c r="E938" s="456"/>
      <c r="F938" s="456"/>
      <c r="G938" s="456"/>
      <c r="H938" s="456"/>
      <c r="I938" s="456"/>
      <c r="J938" s="456"/>
      <c r="K938" s="456"/>
      <c r="L938" s="456"/>
      <c r="M938" s="456"/>
      <c r="N938" s="456"/>
      <c r="O938" s="456"/>
      <c r="P938" s="456"/>
      <c r="Q938" s="456"/>
      <c r="R938" s="456"/>
      <c r="S938" s="456"/>
      <c r="T938" s="456"/>
      <c r="U938" s="456"/>
      <c r="V938" s="456"/>
      <c r="W938" s="456"/>
      <c r="X938" s="456"/>
      <c r="Y938" s="456"/>
      <c r="Z938" s="456"/>
    </row>
    <row r="939" ht="12.75" customHeight="1">
      <c r="A939" s="456"/>
      <c r="B939" s="456"/>
      <c r="C939" s="456"/>
      <c r="D939" s="456"/>
      <c r="E939" s="456"/>
      <c r="F939" s="456"/>
      <c r="G939" s="456"/>
      <c r="H939" s="456"/>
      <c r="I939" s="456"/>
      <c r="J939" s="456"/>
      <c r="K939" s="456"/>
      <c r="L939" s="456"/>
      <c r="M939" s="456"/>
      <c r="N939" s="456"/>
      <c r="O939" s="456"/>
      <c r="P939" s="456"/>
      <c r="Q939" s="456"/>
      <c r="R939" s="456"/>
      <c r="S939" s="456"/>
      <c r="T939" s="456"/>
      <c r="U939" s="456"/>
      <c r="V939" s="456"/>
      <c r="W939" s="456"/>
      <c r="X939" s="456"/>
      <c r="Y939" s="456"/>
      <c r="Z939" s="456"/>
    </row>
    <row r="940" ht="12.75" customHeight="1">
      <c r="A940" s="456"/>
      <c r="B940" s="456"/>
      <c r="C940" s="456"/>
      <c r="D940" s="456"/>
      <c r="E940" s="456"/>
      <c r="F940" s="456"/>
      <c r="G940" s="456"/>
      <c r="H940" s="456"/>
      <c r="I940" s="456"/>
      <c r="J940" s="456"/>
      <c r="K940" s="456"/>
      <c r="L940" s="456"/>
      <c r="M940" s="456"/>
      <c r="N940" s="456"/>
      <c r="O940" s="456"/>
      <c r="P940" s="456"/>
      <c r="Q940" s="456"/>
      <c r="R940" s="456"/>
      <c r="S940" s="456"/>
      <c r="T940" s="456"/>
      <c r="U940" s="456"/>
      <c r="V940" s="456"/>
      <c r="W940" s="456"/>
      <c r="X940" s="456"/>
      <c r="Y940" s="456"/>
      <c r="Z940" s="456"/>
    </row>
    <row r="941" ht="12.75" customHeight="1">
      <c r="A941" s="456"/>
      <c r="B941" s="456"/>
      <c r="C941" s="456"/>
      <c r="D941" s="456"/>
      <c r="E941" s="456"/>
      <c r="F941" s="456"/>
      <c r="G941" s="456"/>
      <c r="H941" s="456"/>
      <c r="I941" s="456"/>
      <c r="J941" s="456"/>
      <c r="K941" s="456"/>
      <c r="L941" s="456"/>
      <c r="M941" s="456"/>
      <c r="N941" s="456"/>
      <c r="O941" s="456"/>
      <c r="P941" s="456"/>
      <c r="Q941" s="456"/>
      <c r="R941" s="456"/>
      <c r="S941" s="456"/>
      <c r="T941" s="456"/>
      <c r="U941" s="456"/>
      <c r="V941" s="456"/>
      <c r="W941" s="456"/>
      <c r="X941" s="456"/>
      <c r="Y941" s="456"/>
      <c r="Z941" s="456"/>
    </row>
    <row r="942" ht="12.75" customHeight="1">
      <c r="A942" s="456"/>
      <c r="B942" s="456"/>
      <c r="C942" s="456"/>
      <c r="D942" s="456"/>
      <c r="E942" s="456"/>
      <c r="F942" s="456"/>
      <c r="G942" s="456"/>
      <c r="H942" s="456"/>
      <c r="I942" s="456"/>
      <c r="J942" s="456"/>
      <c r="K942" s="456"/>
      <c r="L942" s="456"/>
      <c r="M942" s="456"/>
      <c r="N942" s="456"/>
      <c r="O942" s="456"/>
      <c r="P942" s="456"/>
      <c r="Q942" s="456"/>
      <c r="R942" s="456"/>
      <c r="S942" s="456"/>
      <c r="T942" s="456"/>
      <c r="U942" s="456"/>
      <c r="V942" s="456"/>
      <c r="W942" s="456"/>
      <c r="X942" s="456"/>
      <c r="Y942" s="456"/>
      <c r="Z942" s="456"/>
    </row>
    <row r="943" ht="12.75" customHeight="1">
      <c r="A943" s="456"/>
      <c r="B943" s="456"/>
      <c r="C943" s="456"/>
      <c r="D943" s="456"/>
      <c r="E943" s="456"/>
      <c r="F943" s="456"/>
      <c r="G943" s="456"/>
      <c r="H943" s="456"/>
      <c r="I943" s="456"/>
      <c r="J943" s="456"/>
      <c r="K943" s="456"/>
      <c r="L943" s="456"/>
      <c r="M943" s="456"/>
      <c r="N943" s="456"/>
      <c r="O943" s="456"/>
      <c r="P943" s="456"/>
      <c r="Q943" s="456"/>
      <c r="R943" s="456"/>
      <c r="S943" s="456"/>
      <c r="T943" s="456"/>
      <c r="U943" s="456"/>
      <c r="V943" s="456"/>
      <c r="W943" s="456"/>
      <c r="X943" s="456"/>
      <c r="Y943" s="456"/>
      <c r="Z943" s="456"/>
    </row>
    <row r="944" ht="12.75" customHeight="1">
      <c r="A944" s="456"/>
      <c r="B944" s="456"/>
      <c r="C944" s="456"/>
      <c r="D944" s="456"/>
      <c r="E944" s="456"/>
      <c r="F944" s="456"/>
      <c r="G944" s="456"/>
      <c r="H944" s="456"/>
      <c r="I944" s="456"/>
      <c r="J944" s="456"/>
      <c r="K944" s="456"/>
      <c r="L944" s="456"/>
      <c r="M944" s="456"/>
      <c r="N944" s="456"/>
      <c r="O944" s="456"/>
      <c r="P944" s="456"/>
      <c r="Q944" s="456"/>
      <c r="R944" s="456"/>
      <c r="S944" s="456"/>
      <c r="T944" s="456"/>
      <c r="U944" s="456"/>
      <c r="V944" s="456"/>
      <c r="W944" s="456"/>
      <c r="X944" s="456"/>
      <c r="Y944" s="456"/>
      <c r="Z944" s="456"/>
    </row>
    <row r="945" ht="12.75" customHeight="1">
      <c r="A945" s="456"/>
      <c r="B945" s="456"/>
      <c r="C945" s="456"/>
      <c r="D945" s="456"/>
      <c r="E945" s="456"/>
      <c r="F945" s="456"/>
      <c r="G945" s="456"/>
      <c r="H945" s="456"/>
      <c r="I945" s="456"/>
      <c r="J945" s="456"/>
      <c r="K945" s="456"/>
      <c r="L945" s="456"/>
      <c r="M945" s="456"/>
      <c r="N945" s="456"/>
      <c r="O945" s="456"/>
      <c r="P945" s="456"/>
      <c r="Q945" s="456"/>
      <c r="R945" s="456"/>
      <c r="S945" s="456"/>
      <c r="T945" s="456"/>
      <c r="U945" s="456"/>
      <c r="V945" s="456"/>
      <c r="W945" s="456"/>
      <c r="X945" s="456"/>
      <c r="Y945" s="456"/>
      <c r="Z945" s="456"/>
    </row>
    <row r="946" ht="12.75" customHeight="1">
      <c r="A946" s="456"/>
      <c r="B946" s="456"/>
      <c r="C946" s="456"/>
      <c r="D946" s="456"/>
      <c r="E946" s="456"/>
      <c r="F946" s="456"/>
      <c r="G946" s="456"/>
      <c r="H946" s="456"/>
      <c r="I946" s="456"/>
      <c r="J946" s="456"/>
      <c r="K946" s="456"/>
      <c r="L946" s="456"/>
      <c r="M946" s="456"/>
      <c r="N946" s="456"/>
      <c r="O946" s="456"/>
      <c r="P946" s="456"/>
      <c r="Q946" s="456"/>
      <c r="R946" s="456"/>
      <c r="S946" s="456"/>
      <c r="T946" s="456"/>
      <c r="U946" s="456"/>
      <c r="V946" s="456"/>
      <c r="W946" s="456"/>
      <c r="X946" s="456"/>
      <c r="Y946" s="456"/>
      <c r="Z946" s="456"/>
    </row>
    <row r="947" ht="12.75" customHeight="1">
      <c r="A947" s="456"/>
      <c r="B947" s="456"/>
      <c r="C947" s="456"/>
      <c r="D947" s="456"/>
      <c r="E947" s="456"/>
      <c r="F947" s="456"/>
      <c r="G947" s="456"/>
      <c r="H947" s="456"/>
      <c r="I947" s="456"/>
      <c r="J947" s="456"/>
      <c r="K947" s="456"/>
      <c r="L947" s="456"/>
      <c r="M947" s="456"/>
      <c r="N947" s="456"/>
      <c r="O947" s="456"/>
      <c r="P947" s="456"/>
      <c r="Q947" s="456"/>
      <c r="R947" s="456"/>
      <c r="S947" s="456"/>
      <c r="T947" s="456"/>
      <c r="U947" s="456"/>
      <c r="V947" s="456"/>
      <c r="W947" s="456"/>
      <c r="X947" s="456"/>
      <c r="Y947" s="456"/>
      <c r="Z947" s="456"/>
    </row>
    <row r="948" ht="12.75" customHeight="1">
      <c r="A948" s="456"/>
      <c r="B948" s="456"/>
      <c r="C948" s="456"/>
      <c r="D948" s="456"/>
      <c r="E948" s="456"/>
      <c r="F948" s="456"/>
      <c r="G948" s="456"/>
      <c r="H948" s="456"/>
      <c r="I948" s="456"/>
      <c r="J948" s="456"/>
      <c r="K948" s="456"/>
      <c r="L948" s="456"/>
      <c r="M948" s="456"/>
      <c r="N948" s="456"/>
      <c r="O948" s="456"/>
      <c r="P948" s="456"/>
      <c r="Q948" s="456"/>
      <c r="R948" s="456"/>
      <c r="S948" s="456"/>
      <c r="T948" s="456"/>
      <c r="U948" s="456"/>
      <c r="V948" s="456"/>
      <c r="W948" s="456"/>
      <c r="X948" s="456"/>
      <c r="Y948" s="456"/>
      <c r="Z948" s="456"/>
    </row>
    <row r="949" ht="12.75" customHeight="1">
      <c r="A949" s="456"/>
      <c r="B949" s="456"/>
      <c r="C949" s="456"/>
      <c r="D949" s="456"/>
      <c r="E949" s="456"/>
      <c r="F949" s="456"/>
      <c r="G949" s="456"/>
      <c r="H949" s="456"/>
      <c r="I949" s="456"/>
      <c r="J949" s="456"/>
      <c r="K949" s="456"/>
      <c r="L949" s="456"/>
      <c r="M949" s="456"/>
      <c r="N949" s="456"/>
      <c r="O949" s="456"/>
      <c r="P949" s="456"/>
      <c r="Q949" s="456"/>
      <c r="R949" s="456"/>
      <c r="S949" s="456"/>
      <c r="T949" s="456"/>
      <c r="U949" s="456"/>
      <c r="V949" s="456"/>
      <c r="W949" s="456"/>
      <c r="X949" s="456"/>
      <c r="Y949" s="456"/>
      <c r="Z949" s="456"/>
    </row>
    <row r="950" ht="12.75" customHeight="1">
      <c r="A950" s="456"/>
      <c r="B950" s="456"/>
      <c r="C950" s="456"/>
      <c r="D950" s="456"/>
      <c r="E950" s="456"/>
      <c r="F950" s="456"/>
      <c r="G950" s="456"/>
      <c r="H950" s="456"/>
      <c r="I950" s="456"/>
      <c r="J950" s="456"/>
      <c r="K950" s="456"/>
      <c r="L950" s="456"/>
      <c r="M950" s="456"/>
      <c r="N950" s="456"/>
      <c r="O950" s="456"/>
      <c r="P950" s="456"/>
      <c r="Q950" s="456"/>
      <c r="R950" s="456"/>
      <c r="S950" s="456"/>
      <c r="T950" s="456"/>
      <c r="U950" s="456"/>
      <c r="V950" s="456"/>
      <c r="W950" s="456"/>
      <c r="X950" s="456"/>
      <c r="Y950" s="456"/>
      <c r="Z950" s="456"/>
    </row>
    <row r="951" ht="12.75" customHeight="1">
      <c r="A951" s="456"/>
      <c r="B951" s="456"/>
      <c r="C951" s="456"/>
      <c r="D951" s="456"/>
      <c r="E951" s="456"/>
      <c r="F951" s="456"/>
      <c r="G951" s="456"/>
      <c r="H951" s="456"/>
      <c r="I951" s="456"/>
      <c r="J951" s="456"/>
      <c r="K951" s="456"/>
      <c r="L951" s="456"/>
      <c r="M951" s="456"/>
      <c r="N951" s="456"/>
      <c r="O951" s="456"/>
      <c r="P951" s="456"/>
      <c r="Q951" s="456"/>
      <c r="R951" s="456"/>
      <c r="S951" s="456"/>
      <c r="T951" s="456"/>
      <c r="U951" s="456"/>
      <c r="V951" s="456"/>
      <c r="W951" s="456"/>
      <c r="X951" s="456"/>
      <c r="Y951" s="456"/>
      <c r="Z951" s="456"/>
    </row>
    <row r="952" ht="12.75" customHeight="1">
      <c r="A952" s="456"/>
      <c r="B952" s="456"/>
      <c r="C952" s="456"/>
      <c r="D952" s="456"/>
      <c r="E952" s="456"/>
      <c r="F952" s="456"/>
      <c r="G952" s="456"/>
      <c r="H952" s="456"/>
      <c r="I952" s="456"/>
      <c r="J952" s="456"/>
      <c r="K952" s="456"/>
      <c r="L952" s="456"/>
      <c r="M952" s="456"/>
      <c r="N952" s="456"/>
      <c r="O952" s="456"/>
      <c r="P952" s="456"/>
      <c r="Q952" s="456"/>
      <c r="R952" s="456"/>
      <c r="S952" s="456"/>
      <c r="T952" s="456"/>
      <c r="U952" s="456"/>
      <c r="V952" s="456"/>
      <c r="W952" s="456"/>
      <c r="X952" s="456"/>
      <c r="Y952" s="456"/>
      <c r="Z952" s="456"/>
    </row>
    <row r="953" ht="12.75" customHeight="1">
      <c r="A953" s="456"/>
      <c r="B953" s="456"/>
      <c r="C953" s="456"/>
      <c r="D953" s="456"/>
      <c r="E953" s="456"/>
      <c r="F953" s="456"/>
      <c r="G953" s="456"/>
      <c r="H953" s="456"/>
      <c r="I953" s="456"/>
      <c r="J953" s="456"/>
      <c r="K953" s="456"/>
      <c r="L953" s="456"/>
      <c r="M953" s="456"/>
      <c r="N953" s="456"/>
      <c r="O953" s="456"/>
      <c r="P953" s="456"/>
      <c r="Q953" s="456"/>
      <c r="R953" s="456"/>
      <c r="S953" s="456"/>
      <c r="T953" s="456"/>
      <c r="U953" s="456"/>
      <c r="V953" s="456"/>
      <c r="W953" s="456"/>
      <c r="X953" s="456"/>
      <c r="Y953" s="456"/>
      <c r="Z953" s="456"/>
    </row>
    <row r="954" ht="12.75" customHeight="1">
      <c r="A954" s="456"/>
      <c r="B954" s="456"/>
      <c r="C954" s="456"/>
      <c r="D954" s="456"/>
      <c r="E954" s="456"/>
      <c r="F954" s="456"/>
      <c r="G954" s="456"/>
      <c r="H954" s="456"/>
      <c r="I954" s="456"/>
      <c r="J954" s="456"/>
      <c r="K954" s="456"/>
      <c r="L954" s="456"/>
      <c r="M954" s="456"/>
      <c r="N954" s="456"/>
      <c r="O954" s="456"/>
      <c r="P954" s="456"/>
      <c r="Q954" s="456"/>
      <c r="R954" s="456"/>
      <c r="S954" s="456"/>
      <c r="T954" s="456"/>
      <c r="U954" s="456"/>
      <c r="V954" s="456"/>
      <c r="W954" s="456"/>
      <c r="X954" s="456"/>
      <c r="Y954" s="456"/>
      <c r="Z954" s="456"/>
    </row>
    <row r="955" ht="12.75" customHeight="1">
      <c r="A955" s="456"/>
      <c r="B955" s="456"/>
      <c r="C955" s="456"/>
      <c r="D955" s="456"/>
      <c r="E955" s="456"/>
      <c r="F955" s="456"/>
      <c r="G955" s="456"/>
      <c r="H955" s="456"/>
      <c r="I955" s="456"/>
      <c r="J955" s="456"/>
      <c r="K955" s="456"/>
      <c r="L955" s="456"/>
      <c r="M955" s="456"/>
      <c r="N955" s="456"/>
      <c r="O955" s="456"/>
      <c r="P955" s="456"/>
      <c r="Q955" s="456"/>
      <c r="R955" s="456"/>
      <c r="S955" s="456"/>
      <c r="T955" s="456"/>
      <c r="U955" s="456"/>
      <c r="V955" s="456"/>
      <c r="W955" s="456"/>
      <c r="X955" s="456"/>
      <c r="Y955" s="456"/>
      <c r="Z955" s="456"/>
    </row>
    <row r="956" ht="12.75" customHeight="1">
      <c r="A956" s="456"/>
      <c r="B956" s="456"/>
      <c r="C956" s="456"/>
      <c r="D956" s="456"/>
      <c r="E956" s="456"/>
      <c r="F956" s="456"/>
      <c r="G956" s="456"/>
      <c r="H956" s="456"/>
      <c r="I956" s="456"/>
      <c r="J956" s="456"/>
      <c r="K956" s="456"/>
      <c r="L956" s="456"/>
      <c r="M956" s="456"/>
      <c r="N956" s="456"/>
      <c r="O956" s="456"/>
      <c r="P956" s="456"/>
      <c r="Q956" s="456"/>
      <c r="R956" s="456"/>
      <c r="S956" s="456"/>
      <c r="T956" s="456"/>
      <c r="U956" s="456"/>
      <c r="V956" s="456"/>
      <c r="W956" s="456"/>
      <c r="X956" s="456"/>
      <c r="Y956" s="456"/>
      <c r="Z956" s="456"/>
    </row>
    <row r="957" ht="12.75" customHeight="1">
      <c r="A957" s="456"/>
      <c r="B957" s="456"/>
      <c r="C957" s="456"/>
      <c r="D957" s="456"/>
      <c r="E957" s="456"/>
      <c r="F957" s="456"/>
      <c r="G957" s="456"/>
      <c r="H957" s="456"/>
      <c r="I957" s="456"/>
      <c r="J957" s="456"/>
      <c r="K957" s="456"/>
      <c r="L957" s="456"/>
      <c r="M957" s="456"/>
      <c r="N957" s="456"/>
      <c r="O957" s="456"/>
      <c r="P957" s="456"/>
      <c r="Q957" s="456"/>
      <c r="R957" s="456"/>
      <c r="S957" s="456"/>
      <c r="T957" s="456"/>
      <c r="U957" s="456"/>
      <c r="V957" s="456"/>
      <c r="W957" s="456"/>
      <c r="X957" s="456"/>
      <c r="Y957" s="456"/>
      <c r="Z957" s="456"/>
    </row>
    <row r="958" ht="12.75" customHeight="1">
      <c r="A958" s="456"/>
      <c r="B958" s="456"/>
      <c r="C958" s="456"/>
      <c r="D958" s="456"/>
      <c r="E958" s="456"/>
      <c r="F958" s="456"/>
      <c r="G958" s="456"/>
      <c r="H958" s="456"/>
      <c r="I958" s="456"/>
      <c r="J958" s="456"/>
      <c r="K958" s="456"/>
      <c r="L958" s="456"/>
      <c r="M958" s="456"/>
      <c r="N958" s="456"/>
      <c r="O958" s="456"/>
      <c r="P958" s="456"/>
      <c r="Q958" s="456"/>
      <c r="R958" s="456"/>
      <c r="S958" s="456"/>
      <c r="T958" s="456"/>
      <c r="U958" s="456"/>
      <c r="V958" s="456"/>
      <c r="W958" s="456"/>
      <c r="X958" s="456"/>
      <c r="Y958" s="456"/>
      <c r="Z958" s="456"/>
    </row>
    <row r="959" ht="12.75" customHeight="1">
      <c r="A959" s="456"/>
      <c r="B959" s="456"/>
      <c r="C959" s="456"/>
      <c r="D959" s="456"/>
      <c r="E959" s="456"/>
      <c r="F959" s="456"/>
      <c r="G959" s="456"/>
      <c r="H959" s="456"/>
      <c r="I959" s="456"/>
      <c r="J959" s="456"/>
      <c r="K959" s="456"/>
      <c r="L959" s="456"/>
      <c r="M959" s="456"/>
      <c r="N959" s="456"/>
      <c r="O959" s="456"/>
      <c r="P959" s="456"/>
      <c r="Q959" s="456"/>
      <c r="R959" s="456"/>
      <c r="S959" s="456"/>
      <c r="T959" s="456"/>
      <c r="U959" s="456"/>
      <c r="V959" s="456"/>
      <c r="W959" s="456"/>
      <c r="X959" s="456"/>
      <c r="Y959" s="456"/>
      <c r="Z959" s="456"/>
    </row>
    <row r="960" ht="12.75" customHeight="1">
      <c r="A960" s="456"/>
      <c r="B960" s="456"/>
      <c r="C960" s="456"/>
      <c r="D960" s="456"/>
      <c r="E960" s="456"/>
      <c r="F960" s="456"/>
      <c r="G960" s="456"/>
      <c r="H960" s="456"/>
      <c r="I960" s="456"/>
      <c r="J960" s="456"/>
      <c r="K960" s="456"/>
      <c r="L960" s="456"/>
      <c r="M960" s="456"/>
      <c r="N960" s="456"/>
      <c r="O960" s="456"/>
      <c r="P960" s="456"/>
      <c r="Q960" s="456"/>
      <c r="R960" s="456"/>
      <c r="S960" s="456"/>
      <c r="T960" s="456"/>
      <c r="U960" s="456"/>
      <c r="V960" s="456"/>
      <c r="W960" s="456"/>
      <c r="X960" s="456"/>
      <c r="Y960" s="456"/>
      <c r="Z960" s="456"/>
    </row>
    <row r="961" ht="12.75" customHeight="1">
      <c r="A961" s="456"/>
      <c r="B961" s="456"/>
      <c r="C961" s="456"/>
      <c r="D961" s="456"/>
      <c r="E961" s="456"/>
      <c r="F961" s="456"/>
      <c r="G961" s="456"/>
      <c r="H961" s="456"/>
      <c r="I961" s="456"/>
      <c r="J961" s="456"/>
      <c r="K961" s="456"/>
      <c r="L961" s="456"/>
      <c r="M961" s="456"/>
      <c r="N961" s="456"/>
      <c r="O961" s="456"/>
      <c r="P961" s="456"/>
      <c r="Q961" s="456"/>
      <c r="R961" s="456"/>
      <c r="S961" s="456"/>
      <c r="T961" s="456"/>
      <c r="U961" s="456"/>
      <c r="V961" s="456"/>
      <c r="W961" s="456"/>
      <c r="X961" s="456"/>
      <c r="Y961" s="456"/>
      <c r="Z961" s="456"/>
    </row>
    <row r="962" ht="12.75" customHeight="1">
      <c r="A962" s="456"/>
      <c r="B962" s="456"/>
      <c r="C962" s="456"/>
      <c r="D962" s="456"/>
      <c r="E962" s="456"/>
      <c r="F962" s="456"/>
      <c r="G962" s="456"/>
      <c r="H962" s="456"/>
      <c r="I962" s="456"/>
      <c r="J962" s="456"/>
      <c r="K962" s="456"/>
      <c r="L962" s="456"/>
      <c r="M962" s="456"/>
      <c r="N962" s="456"/>
      <c r="O962" s="456"/>
      <c r="P962" s="456"/>
      <c r="Q962" s="456"/>
      <c r="R962" s="456"/>
      <c r="S962" s="456"/>
      <c r="T962" s="456"/>
      <c r="U962" s="456"/>
      <c r="V962" s="456"/>
      <c r="W962" s="456"/>
      <c r="X962" s="456"/>
      <c r="Y962" s="456"/>
      <c r="Z962" s="456"/>
    </row>
    <row r="963" ht="12.75" customHeight="1">
      <c r="A963" s="456"/>
      <c r="B963" s="456"/>
      <c r="C963" s="456"/>
      <c r="D963" s="456"/>
      <c r="E963" s="456"/>
      <c r="F963" s="456"/>
      <c r="G963" s="456"/>
      <c r="H963" s="456"/>
      <c r="I963" s="456"/>
      <c r="J963" s="456"/>
      <c r="K963" s="456"/>
      <c r="L963" s="456"/>
      <c r="M963" s="456"/>
      <c r="N963" s="456"/>
      <c r="O963" s="456"/>
      <c r="P963" s="456"/>
      <c r="Q963" s="456"/>
      <c r="R963" s="456"/>
      <c r="S963" s="456"/>
      <c r="T963" s="456"/>
      <c r="U963" s="456"/>
      <c r="V963" s="456"/>
      <c r="W963" s="456"/>
      <c r="X963" s="456"/>
      <c r="Y963" s="456"/>
      <c r="Z963" s="456"/>
    </row>
    <row r="964" ht="12.75" customHeight="1">
      <c r="A964" s="456"/>
      <c r="B964" s="456"/>
      <c r="C964" s="456"/>
      <c r="D964" s="456"/>
      <c r="E964" s="456"/>
      <c r="F964" s="456"/>
      <c r="G964" s="456"/>
      <c r="H964" s="456"/>
      <c r="I964" s="456"/>
      <c r="J964" s="456"/>
      <c r="K964" s="456"/>
      <c r="L964" s="456"/>
      <c r="M964" s="456"/>
      <c r="N964" s="456"/>
      <c r="O964" s="456"/>
      <c r="P964" s="456"/>
      <c r="Q964" s="456"/>
      <c r="R964" s="456"/>
      <c r="S964" s="456"/>
      <c r="T964" s="456"/>
      <c r="U964" s="456"/>
      <c r="V964" s="456"/>
      <c r="W964" s="456"/>
      <c r="X964" s="456"/>
      <c r="Y964" s="456"/>
      <c r="Z964" s="456"/>
    </row>
    <row r="965" ht="12.75" customHeight="1">
      <c r="A965" s="456"/>
      <c r="B965" s="456"/>
      <c r="C965" s="456"/>
      <c r="D965" s="456"/>
      <c r="E965" s="456"/>
      <c r="F965" s="456"/>
      <c r="G965" s="456"/>
      <c r="H965" s="456"/>
      <c r="I965" s="456"/>
      <c r="J965" s="456"/>
      <c r="K965" s="456"/>
      <c r="L965" s="456"/>
      <c r="M965" s="456"/>
      <c r="N965" s="456"/>
      <c r="O965" s="456"/>
      <c r="P965" s="456"/>
      <c r="Q965" s="456"/>
      <c r="R965" s="456"/>
      <c r="S965" s="456"/>
      <c r="T965" s="456"/>
      <c r="U965" s="456"/>
      <c r="V965" s="456"/>
      <c r="W965" s="456"/>
      <c r="X965" s="456"/>
      <c r="Y965" s="456"/>
      <c r="Z965" s="456"/>
    </row>
    <row r="966" ht="12.75" customHeight="1">
      <c r="A966" s="456"/>
      <c r="B966" s="456"/>
      <c r="C966" s="456"/>
      <c r="D966" s="456"/>
      <c r="E966" s="456"/>
      <c r="F966" s="456"/>
      <c r="G966" s="456"/>
      <c r="H966" s="456"/>
      <c r="I966" s="456"/>
      <c r="J966" s="456"/>
      <c r="K966" s="456"/>
      <c r="L966" s="456"/>
      <c r="M966" s="456"/>
      <c r="N966" s="456"/>
      <c r="O966" s="456"/>
      <c r="P966" s="456"/>
      <c r="Q966" s="456"/>
      <c r="R966" s="456"/>
      <c r="S966" s="456"/>
      <c r="T966" s="456"/>
      <c r="U966" s="456"/>
      <c r="V966" s="456"/>
      <c r="W966" s="456"/>
      <c r="X966" s="456"/>
      <c r="Y966" s="456"/>
      <c r="Z966" s="456"/>
    </row>
    <row r="967" ht="12.75" customHeight="1">
      <c r="A967" s="456"/>
      <c r="B967" s="456"/>
      <c r="C967" s="456"/>
      <c r="D967" s="456"/>
      <c r="E967" s="456"/>
      <c r="F967" s="456"/>
      <c r="G967" s="456"/>
      <c r="H967" s="456"/>
      <c r="I967" s="456"/>
      <c r="J967" s="456"/>
      <c r="K967" s="456"/>
      <c r="L967" s="456"/>
      <c r="M967" s="456"/>
      <c r="N967" s="456"/>
      <c r="O967" s="456"/>
      <c r="P967" s="456"/>
      <c r="Q967" s="456"/>
      <c r="R967" s="456"/>
      <c r="S967" s="456"/>
      <c r="T967" s="456"/>
      <c r="U967" s="456"/>
      <c r="V967" s="456"/>
      <c r="W967" s="456"/>
      <c r="X967" s="456"/>
      <c r="Y967" s="456"/>
      <c r="Z967" s="456"/>
    </row>
    <row r="968" ht="12.75" customHeight="1">
      <c r="A968" s="456"/>
      <c r="B968" s="456"/>
      <c r="C968" s="456"/>
      <c r="D968" s="456"/>
      <c r="E968" s="456"/>
      <c r="F968" s="456"/>
      <c r="G968" s="456"/>
      <c r="H968" s="456"/>
      <c r="I968" s="456"/>
      <c r="J968" s="456"/>
      <c r="K968" s="456"/>
      <c r="L968" s="456"/>
      <c r="M968" s="456"/>
      <c r="N968" s="456"/>
      <c r="O968" s="456"/>
      <c r="P968" s="456"/>
      <c r="Q968" s="456"/>
      <c r="R968" s="456"/>
      <c r="S968" s="456"/>
      <c r="T968" s="456"/>
      <c r="U968" s="456"/>
      <c r="V968" s="456"/>
      <c r="W968" s="456"/>
      <c r="X968" s="456"/>
      <c r="Y968" s="456"/>
      <c r="Z968" s="456"/>
    </row>
    <row r="969" ht="12.75" customHeight="1">
      <c r="A969" s="456"/>
      <c r="B969" s="456"/>
      <c r="C969" s="456"/>
      <c r="D969" s="456"/>
      <c r="E969" s="456"/>
      <c r="F969" s="456"/>
      <c r="G969" s="456"/>
      <c r="H969" s="456"/>
      <c r="I969" s="456"/>
      <c r="J969" s="456"/>
      <c r="K969" s="456"/>
      <c r="L969" s="456"/>
      <c r="M969" s="456"/>
      <c r="N969" s="456"/>
      <c r="O969" s="456"/>
      <c r="P969" s="456"/>
      <c r="Q969" s="456"/>
      <c r="R969" s="456"/>
      <c r="S969" s="456"/>
      <c r="T969" s="456"/>
      <c r="U969" s="456"/>
      <c r="V969" s="456"/>
      <c r="W969" s="456"/>
      <c r="X969" s="456"/>
      <c r="Y969" s="456"/>
      <c r="Z969" s="456"/>
    </row>
    <row r="970" ht="12.75" customHeight="1">
      <c r="A970" s="456"/>
      <c r="B970" s="456"/>
      <c r="C970" s="456"/>
      <c r="D970" s="456"/>
      <c r="E970" s="456"/>
      <c r="F970" s="456"/>
      <c r="G970" s="456"/>
      <c r="H970" s="456"/>
      <c r="I970" s="456"/>
      <c r="J970" s="456"/>
      <c r="K970" s="456"/>
      <c r="L970" s="456"/>
      <c r="M970" s="456"/>
      <c r="N970" s="456"/>
      <c r="O970" s="456"/>
      <c r="P970" s="456"/>
      <c r="Q970" s="456"/>
      <c r="R970" s="456"/>
      <c r="S970" s="456"/>
      <c r="T970" s="456"/>
      <c r="U970" s="456"/>
      <c r="V970" s="456"/>
      <c r="W970" s="456"/>
      <c r="X970" s="456"/>
      <c r="Y970" s="456"/>
      <c r="Z970" s="456"/>
    </row>
    <row r="971" ht="12.75" customHeight="1">
      <c r="A971" s="456"/>
      <c r="B971" s="456"/>
      <c r="C971" s="456"/>
      <c r="D971" s="456"/>
      <c r="E971" s="456"/>
      <c r="F971" s="456"/>
      <c r="G971" s="456"/>
      <c r="H971" s="456"/>
      <c r="I971" s="456"/>
      <c r="J971" s="456"/>
      <c r="K971" s="456"/>
      <c r="L971" s="456"/>
      <c r="M971" s="456"/>
      <c r="N971" s="456"/>
      <c r="O971" s="456"/>
      <c r="P971" s="456"/>
      <c r="Q971" s="456"/>
      <c r="R971" s="456"/>
      <c r="S971" s="456"/>
      <c r="T971" s="456"/>
      <c r="U971" s="456"/>
      <c r="V971" s="456"/>
      <c r="W971" s="456"/>
      <c r="X971" s="456"/>
      <c r="Y971" s="456"/>
      <c r="Z971" s="456"/>
    </row>
    <row r="972" ht="12.75" customHeight="1">
      <c r="A972" s="456"/>
      <c r="B972" s="456"/>
      <c r="C972" s="456"/>
      <c r="D972" s="456"/>
      <c r="E972" s="456"/>
      <c r="F972" s="456"/>
      <c r="G972" s="456"/>
      <c r="H972" s="456"/>
      <c r="I972" s="456"/>
      <c r="J972" s="456"/>
      <c r="K972" s="456"/>
      <c r="L972" s="456"/>
      <c r="M972" s="456"/>
      <c r="N972" s="456"/>
      <c r="O972" s="456"/>
      <c r="P972" s="456"/>
      <c r="Q972" s="456"/>
      <c r="R972" s="456"/>
      <c r="S972" s="456"/>
      <c r="T972" s="456"/>
      <c r="U972" s="456"/>
      <c r="V972" s="456"/>
      <c r="W972" s="456"/>
      <c r="X972" s="456"/>
      <c r="Y972" s="456"/>
      <c r="Z972" s="456"/>
    </row>
    <row r="973" ht="12.75" customHeight="1">
      <c r="A973" s="456"/>
      <c r="B973" s="456"/>
      <c r="C973" s="456"/>
      <c r="D973" s="456"/>
      <c r="E973" s="456"/>
      <c r="F973" s="456"/>
      <c r="G973" s="456"/>
      <c r="H973" s="456"/>
      <c r="I973" s="456"/>
      <c r="J973" s="456"/>
      <c r="K973" s="456"/>
      <c r="L973" s="456"/>
      <c r="M973" s="456"/>
      <c r="N973" s="456"/>
      <c r="O973" s="456"/>
      <c r="P973" s="456"/>
      <c r="Q973" s="456"/>
      <c r="R973" s="456"/>
      <c r="S973" s="456"/>
      <c r="T973" s="456"/>
      <c r="U973" s="456"/>
      <c r="V973" s="456"/>
      <c r="W973" s="456"/>
      <c r="X973" s="456"/>
      <c r="Y973" s="456"/>
      <c r="Z973" s="456"/>
    </row>
    <row r="974" ht="12.75" customHeight="1">
      <c r="A974" s="456"/>
      <c r="B974" s="456"/>
      <c r="C974" s="456"/>
      <c r="D974" s="456"/>
      <c r="E974" s="456"/>
      <c r="F974" s="456"/>
      <c r="G974" s="456"/>
      <c r="H974" s="456"/>
      <c r="I974" s="456"/>
      <c r="J974" s="456"/>
      <c r="K974" s="456"/>
      <c r="L974" s="456"/>
      <c r="M974" s="456"/>
      <c r="N974" s="456"/>
      <c r="O974" s="456"/>
      <c r="P974" s="456"/>
      <c r="Q974" s="456"/>
      <c r="R974" s="456"/>
      <c r="S974" s="456"/>
      <c r="T974" s="456"/>
      <c r="U974" s="456"/>
      <c r="V974" s="456"/>
      <c r="W974" s="456"/>
      <c r="X974" s="456"/>
      <c r="Y974" s="456"/>
      <c r="Z974" s="456"/>
    </row>
    <row r="975" ht="12.75" customHeight="1">
      <c r="A975" s="456"/>
      <c r="B975" s="456"/>
      <c r="C975" s="456"/>
      <c r="D975" s="456"/>
      <c r="E975" s="456"/>
      <c r="F975" s="456"/>
      <c r="G975" s="456"/>
      <c r="H975" s="456"/>
      <c r="I975" s="456"/>
      <c r="J975" s="456"/>
      <c r="K975" s="456"/>
      <c r="L975" s="456"/>
      <c r="M975" s="456"/>
      <c r="N975" s="456"/>
      <c r="O975" s="456"/>
      <c r="P975" s="456"/>
      <c r="Q975" s="456"/>
      <c r="R975" s="456"/>
      <c r="S975" s="456"/>
      <c r="T975" s="456"/>
      <c r="U975" s="456"/>
      <c r="V975" s="456"/>
      <c r="W975" s="456"/>
      <c r="X975" s="456"/>
      <c r="Y975" s="456"/>
      <c r="Z975" s="456"/>
    </row>
    <row r="976" ht="12.75" customHeight="1">
      <c r="A976" s="456"/>
      <c r="B976" s="456"/>
      <c r="C976" s="456"/>
      <c r="D976" s="456"/>
      <c r="E976" s="456"/>
      <c r="F976" s="456"/>
      <c r="G976" s="456"/>
      <c r="H976" s="456"/>
      <c r="I976" s="456"/>
      <c r="J976" s="456"/>
      <c r="K976" s="456"/>
      <c r="L976" s="456"/>
      <c r="M976" s="456"/>
      <c r="N976" s="456"/>
      <c r="O976" s="456"/>
      <c r="P976" s="456"/>
      <c r="Q976" s="456"/>
      <c r="R976" s="456"/>
      <c r="S976" s="456"/>
      <c r="T976" s="456"/>
      <c r="U976" s="456"/>
      <c r="V976" s="456"/>
      <c r="W976" s="456"/>
      <c r="X976" s="456"/>
      <c r="Y976" s="456"/>
      <c r="Z976" s="456"/>
    </row>
    <row r="977" ht="12.75" customHeight="1">
      <c r="A977" s="456"/>
      <c r="B977" s="456"/>
      <c r="C977" s="456"/>
      <c r="D977" s="456"/>
      <c r="E977" s="456"/>
      <c r="F977" s="456"/>
      <c r="G977" s="456"/>
      <c r="H977" s="456"/>
      <c r="I977" s="456"/>
      <c r="J977" s="456"/>
      <c r="K977" s="456"/>
      <c r="L977" s="456"/>
      <c r="M977" s="456"/>
      <c r="N977" s="456"/>
      <c r="O977" s="456"/>
      <c r="P977" s="456"/>
      <c r="Q977" s="456"/>
      <c r="R977" s="456"/>
      <c r="S977" s="456"/>
      <c r="T977" s="456"/>
      <c r="U977" s="456"/>
      <c r="V977" s="456"/>
      <c r="W977" s="456"/>
      <c r="X977" s="456"/>
      <c r="Y977" s="456"/>
      <c r="Z977" s="456"/>
    </row>
    <row r="978" ht="12.75" customHeight="1">
      <c r="A978" s="456"/>
      <c r="B978" s="456"/>
      <c r="C978" s="456"/>
      <c r="D978" s="456"/>
      <c r="E978" s="456"/>
      <c r="F978" s="456"/>
      <c r="G978" s="456"/>
      <c r="H978" s="456"/>
      <c r="I978" s="456"/>
      <c r="J978" s="456"/>
      <c r="K978" s="456"/>
      <c r="L978" s="456"/>
      <c r="M978" s="456"/>
      <c r="N978" s="456"/>
      <c r="O978" s="456"/>
      <c r="P978" s="456"/>
      <c r="Q978" s="456"/>
      <c r="R978" s="456"/>
      <c r="S978" s="456"/>
      <c r="T978" s="456"/>
      <c r="U978" s="456"/>
      <c r="V978" s="456"/>
      <c r="W978" s="456"/>
      <c r="X978" s="456"/>
      <c r="Y978" s="456"/>
      <c r="Z978" s="456"/>
    </row>
    <row r="979" ht="12.75" customHeight="1">
      <c r="A979" s="456"/>
      <c r="B979" s="456"/>
      <c r="C979" s="456"/>
      <c r="D979" s="456"/>
      <c r="E979" s="456"/>
      <c r="F979" s="456"/>
      <c r="G979" s="456"/>
      <c r="H979" s="456"/>
      <c r="I979" s="456"/>
      <c r="J979" s="456"/>
      <c r="K979" s="456"/>
      <c r="L979" s="456"/>
      <c r="M979" s="456"/>
      <c r="N979" s="456"/>
      <c r="O979" s="456"/>
      <c r="P979" s="456"/>
      <c r="Q979" s="456"/>
      <c r="R979" s="456"/>
      <c r="S979" s="456"/>
      <c r="T979" s="456"/>
      <c r="U979" s="456"/>
      <c r="V979" s="456"/>
      <c r="W979" s="456"/>
      <c r="X979" s="456"/>
      <c r="Y979" s="456"/>
      <c r="Z979" s="456"/>
    </row>
    <row r="980" ht="12.75" customHeight="1">
      <c r="A980" s="456"/>
      <c r="B980" s="456"/>
      <c r="C980" s="456"/>
      <c r="D980" s="456"/>
      <c r="E980" s="456"/>
      <c r="F980" s="456"/>
      <c r="G980" s="456"/>
      <c r="H980" s="456"/>
      <c r="I980" s="456"/>
      <c r="J980" s="456"/>
      <c r="K980" s="456"/>
      <c r="L980" s="456"/>
      <c r="M980" s="456"/>
      <c r="N980" s="456"/>
      <c r="O980" s="456"/>
      <c r="P980" s="456"/>
      <c r="Q980" s="456"/>
      <c r="R980" s="456"/>
      <c r="S980" s="456"/>
      <c r="T980" s="456"/>
      <c r="U980" s="456"/>
      <c r="V980" s="456"/>
      <c r="W980" s="456"/>
      <c r="X980" s="456"/>
      <c r="Y980" s="456"/>
      <c r="Z980" s="456"/>
    </row>
    <row r="981" ht="12.75" customHeight="1">
      <c r="A981" s="456"/>
      <c r="B981" s="456"/>
      <c r="C981" s="456"/>
      <c r="D981" s="456"/>
      <c r="E981" s="456"/>
      <c r="F981" s="456"/>
      <c r="G981" s="456"/>
      <c r="H981" s="456"/>
      <c r="I981" s="456"/>
      <c r="J981" s="456"/>
      <c r="K981" s="456"/>
      <c r="L981" s="456"/>
      <c r="M981" s="456"/>
      <c r="N981" s="456"/>
      <c r="O981" s="456"/>
      <c r="P981" s="456"/>
      <c r="Q981" s="456"/>
      <c r="R981" s="456"/>
      <c r="S981" s="456"/>
      <c r="T981" s="456"/>
      <c r="U981" s="456"/>
      <c r="V981" s="456"/>
      <c r="W981" s="456"/>
      <c r="X981" s="456"/>
      <c r="Y981" s="456"/>
      <c r="Z981" s="456"/>
    </row>
    <row r="982" ht="12.75" customHeight="1">
      <c r="A982" s="456"/>
      <c r="B982" s="456"/>
      <c r="C982" s="456"/>
      <c r="D982" s="456"/>
      <c r="E982" s="456"/>
      <c r="F982" s="456"/>
      <c r="G982" s="456"/>
      <c r="H982" s="456"/>
      <c r="I982" s="456"/>
      <c r="J982" s="456"/>
      <c r="K982" s="456"/>
      <c r="L982" s="456"/>
      <c r="M982" s="456"/>
      <c r="N982" s="456"/>
      <c r="O982" s="456"/>
      <c r="P982" s="456"/>
      <c r="Q982" s="456"/>
      <c r="R982" s="456"/>
      <c r="S982" s="456"/>
      <c r="T982" s="456"/>
      <c r="U982" s="456"/>
      <c r="V982" s="456"/>
      <c r="W982" s="456"/>
      <c r="X982" s="456"/>
      <c r="Y982" s="456"/>
      <c r="Z982" s="456"/>
    </row>
    <row r="983" ht="12.75" customHeight="1">
      <c r="A983" s="456"/>
      <c r="B983" s="456"/>
      <c r="C983" s="456"/>
      <c r="D983" s="456"/>
      <c r="E983" s="456"/>
      <c r="F983" s="456"/>
      <c r="G983" s="456"/>
      <c r="H983" s="456"/>
      <c r="I983" s="456"/>
      <c r="J983" s="456"/>
      <c r="K983" s="456"/>
      <c r="L983" s="456"/>
      <c r="M983" s="456"/>
      <c r="N983" s="456"/>
      <c r="O983" s="456"/>
      <c r="P983" s="456"/>
      <c r="Q983" s="456"/>
      <c r="R983" s="456"/>
      <c r="S983" s="456"/>
      <c r="T983" s="456"/>
      <c r="U983" s="456"/>
      <c r="V983" s="456"/>
      <c r="W983" s="456"/>
      <c r="X983" s="456"/>
      <c r="Y983" s="456"/>
      <c r="Z983" s="456"/>
    </row>
    <row r="984" ht="12.75" customHeight="1">
      <c r="A984" s="456"/>
      <c r="B984" s="456"/>
      <c r="C984" s="456"/>
      <c r="D984" s="456"/>
      <c r="E984" s="456"/>
      <c r="F984" s="456"/>
      <c r="G984" s="456"/>
      <c r="H984" s="456"/>
      <c r="I984" s="456"/>
      <c r="J984" s="456"/>
      <c r="K984" s="456"/>
      <c r="L984" s="456"/>
      <c r="M984" s="456"/>
      <c r="N984" s="456"/>
      <c r="O984" s="456"/>
      <c r="P984" s="456"/>
      <c r="Q984" s="456"/>
      <c r="R984" s="456"/>
      <c r="S984" s="456"/>
      <c r="T984" s="456"/>
      <c r="U984" s="456"/>
      <c r="V984" s="456"/>
      <c r="W984" s="456"/>
      <c r="X984" s="456"/>
      <c r="Y984" s="456"/>
      <c r="Z984" s="456"/>
    </row>
    <row r="985" ht="12.75" customHeight="1">
      <c r="A985" s="456"/>
      <c r="B985" s="456"/>
      <c r="C985" s="456"/>
      <c r="D985" s="456"/>
      <c r="E985" s="456"/>
      <c r="F985" s="456"/>
      <c r="G985" s="456"/>
      <c r="H985" s="456"/>
      <c r="I985" s="456"/>
      <c r="J985" s="456"/>
      <c r="K985" s="456"/>
      <c r="L985" s="456"/>
      <c r="M985" s="456"/>
      <c r="N985" s="456"/>
      <c r="O985" s="456"/>
      <c r="P985" s="456"/>
      <c r="Q985" s="456"/>
      <c r="R985" s="456"/>
      <c r="S985" s="456"/>
      <c r="T985" s="456"/>
      <c r="U985" s="456"/>
      <c r="V985" s="456"/>
      <c r="W985" s="456"/>
      <c r="X985" s="456"/>
      <c r="Y985" s="456"/>
      <c r="Z985" s="456"/>
    </row>
    <row r="986" ht="12.75" customHeight="1">
      <c r="A986" s="456"/>
      <c r="B986" s="456"/>
      <c r="C986" s="456"/>
      <c r="D986" s="456"/>
      <c r="E986" s="456"/>
      <c r="F986" s="456"/>
      <c r="G986" s="456"/>
      <c r="H986" s="456"/>
      <c r="I986" s="456"/>
      <c r="J986" s="456"/>
      <c r="K986" s="456"/>
      <c r="L986" s="456"/>
      <c r="M986" s="456"/>
      <c r="N986" s="456"/>
      <c r="O986" s="456"/>
      <c r="P986" s="456"/>
      <c r="Q986" s="456"/>
      <c r="R986" s="456"/>
      <c r="S986" s="456"/>
      <c r="T986" s="456"/>
      <c r="U986" s="456"/>
      <c r="V986" s="456"/>
      <c r="W986" s="456"/>
      <c r="X986" s="456"/>
      <c r="Y986" s="456"/>
      <c r="Z986" s="456"/>
    </row>
    <row r="987" ht="12.75" customHeight="1">
      <c r="A987" s="456"/>
      <c r="B987" s="456"/>
      <c r="C987" s="456"/>
      <c r="D987" s="456"/>
      <c r="E987" s="456"/>
      <c r="F987" s="456"/>
      <c r="G987" s="456"/>
      <c r="H987" s="456"/>
      <c r="I987" s="456"/>
      <c r="J987" s="456"/>
      <c r="K987" s="456"/>
      <c r="L987" s="456"/>
      <c r="M987" s="456"/>
      <c r="N987" s="456"/>
      <c r="O987" s="456"/>
      <c r="P987" s="456"/>
      <c r="Q987" s="456"/>
      <c r="R987" s="456"/>
      <c r="S987" s="456"/>
      <c r="T987" s="456"/>
      <c r="U987" s="456"/>
      <c r="V987" s="456"/>
      <c r="W987" s="456"/>
      <c r="X987" s="456"/>
      <c r="Y987" s="456"/>
      <c r="Z987" s="456"/>
    </row>
    <row r="988" ht="12.75" customHeight="1">
      <c r="A988" s="456"/>
      <c r="B988" s="456"/>
      <c r="C988" s="456"/>
      <c r="D988" s="456"/>
      <c r="E988" s="456"/>
      <c r="F988" s="456"/>
      <c r="G988" s="456"/>
      <c r="H988" s="456"/>
      <c r="I988" s="456"/>
      <c r="J988" s="456"/>
      <c r="K988" s="456"/>
      <c r="L988" s="456"/>
      <c r="M988" s="456"/>
      <c r="N988" s="456"/>
      <c r="O988" s="456"/>
      <c r="P988" s="456"/>
      <c r="Q988" s="456"/>
      <c r="R988" s="456"/>
      <c r="S988" s="456"/>
      <c r="T988" s="456"/>
      <c r="U988" s="456"/>
      <c r="V988" s="456"/>
      <c r="W988" s="456"/>
      <c r="X988" s="456"/>
      <c r="Y988" s="456"/>
      <c r="Z988" s="456"/>
    </row>
    <row r="989" ht="12.75" customHeight="1">
      <c r="A989" s="456"/>
      <c r="B989" s="456"/>
      <c r="C989" s="456"/>
      <c r="D989" s="456"/>
      <c r="E989" s="456"/>
      <c r="F989" s="456"/>
      <c r="G989" s="456"/>
      <c r="H989" s="456"/>
      <c r="I989" s="456"/>
      <c r="J989" s="456"/>
      <c r="K989" s="456"/>
      <c r="L989" s="456"/>
      <c r="M989" s="456"/>
      <c r="N989" s="456"/>
      <c r="O989" s="456"/>
      <c r="P989" s="456"/>
      <c r="Q989" s="456"/>
      <c r="R989" s="456"/>
      <c r="S989" s="456"/>
      <c r="T989" s="456"/>
      <c r="U989" s="456"/>
      <c r="V989" s="456"/>
      <c r="W989" s="456"/>
      <c r="X989" s="456"/>
      <c r="Y989" s="456"/>
      <c r="Z989" s="456"/>
    </row>
    <row r="990" ht="12.75" customHeight="1">
      <c r="A990" s="456"/>
      <c r="B990" s="456"/>
      <c r="C990" s="456"/>
      <c r="D990" s="456"/>
      <c r="E990" s="456"/>
      <c r="F990" s="456"/>
      <c r="G990" s="456"/>
      <c r="H990" s="456"/>
      <c r="I990" s="456"/>
      <c r="J990" s="456"/>
      <c r="K990" s="456"/>
      <c r="L990" s="456"/>
      <c r="M990" s="456"/>
      <c r="N990" s="456"/>
      <c r="O990" s="456"/>
      <c r="P990" s="456"/>
      <c r="Q990" s="456"/>
      <c r="R990" s="456"/>
      <c r="S990" s="456"/>
      <c r="T990" s="456"/>
      <c r="U990" s="456"/>
      <c r="V990" s="456"/>
      <c r="W990" s="456"/>
      <c r="X990" s="456"/>
      <c r="Y990" s="456"/>
      <c r="Z990" s="456"/>
    </row>
    <row r="991" ht="12.75" customHeight="1">
      <c r="A991" s="456"/>
      <c r="B991" s="456"/>
      <c r="C991" s="456"/>
      <c r="D991" s="456"/>
      <c r="E991" s="456"/>
      <c r="F991" s="456"/>
      <c r="G991" s="456"/>
      <c r="H991" s="456"/>
      <c r="I991" s="456"/>
      <c r="J991" s="456"/>
      <c r="K991" s="456"/>
      <c r="L991" s="456"/>
      <c r="M991" s="456"/>
      <c r="N991" s="456"/>
      <c r="O991" s="456"/>
      <c r="P991" s="456"/>
      <c r="Q991" s="456"/>
      <c r="R991" s="456"/>
      <c r="S991" s="456"/>
      <c r="T991" s="456"/>
      <c r="U991" s="456"/>
      <c r="V991" s="456"/>
      <c r="W991" s="456"/>
      <c r="X991" s="456"/>
      <c r="Y991" s="456"/>
      <c r="Z991" s="456"/>
    </row>
    <row r="992" ht="12.75" customHeight="1">
      <c r="A992" s="456"/>
      <c r="B992" s="456"/>
      <c r="C992" s="456"/>
      <c r="D992" s="456"/>
      <c r="E992" s="456"/>
      <c r="F992" s="456"/>
      <c r="G992" s="456"/>
      <c r="H992" s="456"/>
      <c r="I992" s="456"/>
      <c r="J992" s="456"/>
      <c r="K992" s="456"/>
      <c r="L992" s="456"/>
      <c r="M992" s="456"/>
      <c r="N992" s="456"/>
      <c r="O992" s="456"/>
      <c r="P992" s="456"/>
      <c r="Q992" s="456"/>
      <c r="R992" s="456"/>
      <c r="S992" s="456"/>
      <c r="T992" s="456"/>
      <c r="U992" s="456"/>
      <c r="V992" s="456"/>
      <c r="W992" s="456"/>
      <c r="X992" s="456"/>
      <c r="Y992" s="456"/>
      <c r="Z992" s="456"/>
    </row>
    <row r="993" ht="12.75" customHeight="1">
      <c r="A993" s="456"/>
      <c r="B993" s="456"/>
      <c r="C993" s="456"/>
      <c r="D993" s="456"/>
      <c r="E993" s="456"/>
      <c r="F993" s="456"/>
      <c r="G993" s="456"/>
      <c r="H993" s="456"/>
      <c r="I993" s="456"/>
      <c r="J993" s="456"/>
      <c r="K993" s="456"/>
      <c r="L993" s="456"/>
      <c r="M993" s="456"/>
      <c r="N993" s="456"/>
      <c r="O993" s="456"/>
      <c r="P993" s="456"/>
      <c r="Q993" s="456"/>
      <c r="R993" s="456"/>
      <c r="S993" s="456"/>
      <c r="T993" s="456"/>
      <c r="U993" s="456"/>
      <c r="V993" s="456"/>
      <c r="W993" s="456"/>
      <c r="X993" s="456"/>
      <c r="Y993" s="456"/>
      <c r="Z993" s="456"/>
    </row>
    <row r="994" ht="12.75" customHeight="1">
      <c r="A994" s="456"/>
      <c r="B994" s="456"/>
      <c r="C994" s="456"/>
      <c r="D994" s="456"/>
      <c r="E994" s="456"/>
      <c r="F994" s="456"/>
      <c r="G994" s="456"/>
      <c r="H994" s="456"/>
      <c r="I994" s="456"/>
      <c r="J994" s="456"/>
      <c r="K994" s="456"/>
      <c r="L994" s="456"/>
      <c r="M994" s="456"/>
      <c r="N994" s="456"/>
      <c r="O994" s="456"/>
      <c r="P994" s="456"/>
      <c r="Q994" s="456"/>
      <c r="R994" s="456"/>
      <c r="S994" s="456"/>
      <c r="T994" s="456"/>
      <c r="U994" s="456"/>
      <c r="V994" s="456"/>
      <c r="W994" s="456"/>
      <c r="X994" s="456"/>
      <c r="Y994" s="456"/>
      <c r="Z994" s="456"/>
    </row>
    <row r="995" ht="12.75" customHeight="1">
      <c r="A995" s="456"/>
      <c r="B995" s="456"/>
      <c r="C995" s="456"/>
      <c r="D995" s="456"/>
      <c r="E995" s="456"/>
      <c r="F995" s="456"/>
      <c r="G995" s="456"/>
      <c r="H995" s="456"/>
      <c r="I995" s="456"/>
      <c r="J995" s="456"/>
      <c r="K995" s="456"/>
      <c r="L995" s="456"/>
      <c r="M995" s="456"/>
      <c r="N995" s="456"/>
      <c r="O995" s="456"/>
      <c r="P995" s="456"/>
      <c r="Q995" s="456"/>
      <c r="R995" s="456"/>
      <c r="S995" s="456"/>
      <c r="T995" s="456"/>
      <c r="U995" s="456"/>
      <c r="V995" s="456"/>
      <c r="W995" s="456"/>
      <c r="X995" s="456"/>
      <c r="Y995" s="456"/>
      <c r="Z995" s="456"/>
    </row>
    <row r="996" ht="12.75" customHeight="1">
      <c r="A996" s="456"/>
      <c r="B996" s="456"/>
      <c r="C996" s="456"/>
      <c r="D996" s="456"/>
      <c r="E996" s="456"/>
      <c r="F996" s="456"/>
      <c r="G996" s="456"/>
      <c r="H996" s="456"/>
      <c r="I996" s="456"/>
      <c r="J996" s="456"/>
      <c r="K996" s="456"/>
      <c r="L996" s="456"/>
      <c r="M996" s="456"/>
      <c r="N996" s="456"/>
      <c r="O996" s="456"/>
      <c r="P996" s="456"/>
      <c r="Q996" s="456"/>
      <c r="R996" s="456"/>
      <c r="S996" s="456"/>
      <c r="T996" s="456"/>
      <c r="U996" s="456"/>
      <c r="V996" s="456"/>
      <c r="W996" s="456"/>
      <c r="X996" s="456"/>
      <c r="Y996" s="456"/>
      <c r="Z996" s="456"/>
    </row>
    <row r="997" ht="12.75" customHeight="1">
      <c r="A997" s="456"/>
      <c r="B997" s="456"/>
      <c r="C997" s="456"/>
      <c r="D997" s="456"/>
      <c r="E997" s="456"/>
      <c r="F997" s="456"/>
      <c r="G997" s="456"/>
      <c r="H997" s="456"/>
      <c r="I997" s="456"/>
      <c r="J997" s="456"/>
      <c r="K997" s="456"/>
      <c r="L997" s="456"/>
      <c r="M997" s="456"/>
      <c r="N997" s="456"/>
      <c r="O997" s="456"/>
      <c r="P997" s="456"/>
      <c r="Q997" s="456"/>
      <c r="R997" s="456"/>
      <c r="S997" s="456"/>
      <c r="T997" s="456"/>
      <c r="U997" s="456"/>
      <c r="V997" s="456"/>
      <c r="W997" s="456"/>
      <c r="X997" s="456"/>
      <c r="Y997" s="456"/>
      <c r="Z997" s="456"/>
    </row>
    <row r="998" ht="12.75" customHeight="1">
      <c r="A998" s="456"/>
      <c r="B998" s="456"/>
      <c r="C998" s="456"/>
      <c r="D998" s="456"/>
      <c r="E998" s="456"/>
      <c r="F998" s="456"/>
      <c r="G998" s="456"/>
      <c r="H998" s="456"/>
      <c r="I998" s="456"/>
      <c r="J998" s="456"/>
      <c r="K998" s="456"/>
      <c r="L998" s="456"/>
      <c r="M998" s="456"/>
      <c r="N998" s="456"/>
      <c r="O998" s="456"/>
      <c r="P998" s="456"/>
      <c r="Q998" s="456"/>
      <c r="R998" s="456"/>
      <c r="S998" s="456"/>
      <c r="T998" s="456"/>
      <c r="U998" s="456"/>
      <c r="V998" s="456"/>
      <c r="W998" s="456"/>
      <c r="X998" s="456"/>
      <c r="Y998" s="456"/>
      <c r="Z998" s="456"/>
    </row>
    <row r="999" ht="12.75" customHeight="1">
      <c r="A999" s="456"/>
      <c r="B999" s="456"/>
      <c r="C999" s="456"/>
      <c r="D999" s="456"/>
      <c r="E999" s="456"/>
      <c r="F999" s="456"/>
      <c r="G999" s="456"/>
      <c r="H999" s="456"/>
      <c r="I999" s="456"/>
      <c r="J999" s="456"/>
      <c r="K999" s="456"/>
      <c r="L999" s="456"/>
      <c r="M999" s="456"/>
      <c r="N999" s="456"/>
      <c r="O999" s="456"/>
      <c r="P999" s="456"/>
      <c r="Q999" s="456"/>
      <c r="R999" s="456"/>
      <c r="S999" s="456"/>
      <c r="T999" s="456"/>
      <c r="U999" s="456"/>
      <c r="V999" s="456"/>
      <c r="W999" s="456"/>
      <c r="X999" s="456"/>
      <c r="Y999" s="456"/>
      <c r="Z999" s="456"/>
    </row>
    <row r="1000" ht="12.75" customHeight="1">
      <c r="A1000" s="456"/>
      <c r="B1000" s="456"/>
      <c r="C1000" s="456"/>
      <c r="D1000" s="456"/>
      <c r="E1000" s="456"/>
      <c r="F1000" s="456"/>
      <c r="G1000" s="456"/>
      <c r="H1000" s="456"/>
      <c r="I1000" s="456"/>
      <c r="J1000" s="456"/>
      <c r="K1000" s="456"/>
      <c r="L1000" s="456"/>
      <c r="M1000" s="456"/>
      <c r="N1000" s="456"/>
      <c r="O1000" s="456"/>
      <c r="P1000" s="456"/>
      <c r="Q1000" s="456"/>
      <c r="R1000" s="456"/>
      <c r="S1000" s="456"/>
      <c r="T1000" s="456"/>
      <c r="U1000" s="456"/>
      <c r="V1000" s="456"/>
      <c r="W1000" s="456"/>
      <c r="X1000" s="456"/>
      <c r="Y1000" s="456"/>
      <c r="Z1000" s="456"/>
    </row>
  </sheetData>
  <mergeCells count="5">
    <mergeCell ref="B2:I2"/>
    <mergeCell ref="B10:X10"/>
    <mergeCell ref="B19:F19"/>
    <mergeCell ref="B28:G28"/>
    <mergeCell ref="B36:H36"/>
  </mergeCells>
  <printOptions/>
  <pageMargins bottom="0.75" footer="0.0" header="0.0" left="0.7" right="0.7" top="0.75"/>
  <pageSetup orientation="portrait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3" customWidth="true" width="12.5"/>
    <col min="4" max="4" customWidth="true" width="78.63"/>
    <col min="5" max="5" customWidth="true" width="18.13"/>
    <col min="6" max="6" customWidth="true" width="25.38"/>
    <col min="7" max="7" customWidth="true" width="25.0"/>
    <col min="8" max="26" customWidth="true" width="12.5"/>
  </cols>
  <sheetData>
    <row r="1" ht="12.7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2.75" customHeight="1">
      <c r="A3" s="12"/>
      <c r="B3" s="12"/>
      <c r="C3" s="12"/>
      <c r="D3" s="521" t="s">
        <v>5173</v>
      </c>
      <c r="E3" s="8"/>
      <c r="F3" s="8"/>
      <c r="G3" s="8"/>
      <c r="H3" s="8"/>
      <c r="I3" s="96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12.75" customHeight="1">
      <c r="A4" s="12"/>
      <c r="B4" s="12"/>
      <c r="C4" s="12"/>
      <c r="D4" s="72" t="s">
        <v>3447</v>
      </c>
      <c r="E4" s="313"/>
      <c r="F4" s="307">
        <v>1.0</v>
      </c>
      <c r="G4" s="307">
        <v>2.0</v>
      </c>
      <c r="H4" s="307">
        <v>4.0</v>
      </c>
      <c r="I4" s="307">
        <v>6.0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2.75" customHeight="1">
      <c r="A5" s="12"/>
      <c r="B5" s="12"/>
      <c r="C5" s="12"/>
      <c r="D5" s="72" t="s">
        <v>3448</v>
      </c>
      <c r="E5" s="460" t="s">
        <v>5174</v>
      </c>
      <c r="F5" s="307" t="s">
        <v>5175</v>
      </c>
      <c r="G5" s="307" t="s">
        <v>5176</v>
      </c>
      <c r="H5" s="307" t="s">
        <v>5177</v>
      </c>
      <c r="I5" s="307" t="s">
        <v>5178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12.75" customHeight="1">
      <c r="A6" s="12"/>
      <c r="B6" s="12"/>
      <c r="C6" s="12"/>
      <c r="D6" s="72" t="s">
        <v>5179</v>
      </c>
      <c r="E6" s="460" t="s">
        <v>222</v>
      </c>
      <c r="F6" s="307" t="s">
        <v>223</v>
      </c>
      <c r="G6" s="307" t="s">
        <v>223</v>
      </c>
      <c r="H6" s="307"/>
      <c r="I6" s="307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>
      <c r="A7" s="12"/>
      <c r="B7" s="12"/>
      <c r="C7" s="12"/>
      <c r="D7" s="72" t="s">
        <v>5180</v>
      </c>
      <c r="E7" s="460" t="s">
        <v>3339</v>
      </c>
      <c r="F7" s="307" t="s">
        <v>42</v>
      </c>
      <c r="G7" s="307" t="s">
        <v>42</v>
      </c>
      <c r="H7" s="307"/>
      <c r="I7" s="307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2.75" customHeight="1">
      <c r="A8" s="12"/>
      <c r="B8" s="12"/>
      <c r="C8" s="12"/>
      <c r="D8" s="72" t="s">
        <v>5181</v>
      </c>
      <c r="E8" s="460" t="s">
        <v>3341</v>
      </c>
      <c r="F8" s="65" t="s">
        <v>449</v>
      </c>
      <c r="G8" s="65" t="s">
        <v>449</v>
      </c>
      <c r="H8" s="536" t="s">
        <v>450</v>
      </c>
      <c r="I8" s="536" t="s">
        <v>450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2.75" customHeight="1">
      <c r="A9" s="12"/>
      <c r="B9" s="12"/>
      <c r="C9" s="12"/>
      <c r="D9" s="72" t="s">
        <v>5182</v>
      </c>
      <c r="E9" s="460" t="s">
        <v>3340</v>
      </c>
      <c r="F9" s="65" t="s">
        <v>446</v>
      </c>
      <c r="G9" s="65" t="s">
        <v>446</v>
      </c>
      <c r="H9" s="65" t="s">
        <v>446</v>
      </c>
      <c r="I9" s="65" t="s">
        <v>447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2.75" customHeight="1">
      <c r="A10" s="12"/>
      <c r="B10" s="12"/>
      <c r="C10" s="12"/>
      <c r="D10" s="72" t="s">
        <v>5183</v>
      </c>
      <c r="E10" s="460" t="s">
        <v>3436</v>
      </c>
      <c r="F10" s="67" t="s">
        <v>4960</v>
      </c>
      <c r="G10" s="67" t="s">
        <v>4960</v>
      </c>
      <c r="H10" s="67" t="s">
        <v>4960</v>
      </c>
      <c r="I10" s="67" t="s">
        <v>4960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12.75" customHeight="1">
      <c r="A11" s="12"/>
      <c r="B11" s="12"/>
      <c r="C11" s="12"/>
      <c r="D11" s="72" t="s">
        <v>5184</v>
      </c>
      <c r="E11" s="460" t="s">
        <v>3437</v>
      </c>
      <c r="F11" s="537"/>
      <c r="G11" s="67">
        <v>1.0</v>
      </c>
      <c r="H11" s="67"/>
      <c r="I11" s="67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2.75" customHeight="1">
      <c r="A12" s="12"/>
      <c r="B12" s="12"/>
      <c r="C12" s="12"/>
      <c r="D12" s="72" t="s">
        <v>5185</v>
      </c>
      <c r="E12" s="460" t="s">
        <v>4961</v>
      </c>
      <c r="F12" s="67">
        <v>0.0</v>
      </c>
      <c r="G12" s="67">
        <v>0.0</v>
      </c>
      <c r="H12" s="67">
        <v>0.0</v>
      </c>
      <c r="I12" s="67">
        <v>0.0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2.75" customHeight="1">
      <c r="A13" s="12"/>
      <c r="B13" s="12"/>
      <c r="C13" s="12"/>
      <c r="D13" s="72" t="s">
        <v>5186</v>
      </c>
      <c r="E13" s="460" t="s">
        <v>4963</v>
      </c>
      <c r="F13" s="538" t="s">
        <v>4963</v>
      </c>
      <c r="G13" s="538" t="s">
        <v>4963</v>
      </c>
      <c r="H13" s="538" t="s">
        <v>4963</v>
      </c>
      <c r="I13" s="538" t="s">
        <v>4963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2.75" customHeight="1">
      <c r="A14" s="12"/>
      <c r="B14" s="12"/>
      <c r="C14" s="12"/>
      <c r="D14" s="72" t="s">
        <v>5187</v>
      </c>
      <c r="E14" s="460" t="s">
        <v>4965</v>
      </c>
      <c r="F14" s="67"/>
      <c r="G14" s="67"/>
      <c r="H14" s="14">
        <v>1.0</v>
      </c>
      <c r="I14" s="537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2.75" customHeight="1">
      <c r="A15" s="12"/>
      <c r="B15" s="12"/>
      <c r="C15" s="12"/>
      <c r="D15" s="72" t="s">
        <v>5188</v>
      </c>
      <c r="E15" s="460" t="s">
        <v>4969</v>
      </c>
      <c r="F15" s="67"/>
      <c r="G15" s="67"/>
      <c r="H15" s="67"/>
      <c r="I15" s="67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2.75" customHeight="1">
      <c r="A16" s="12"/>
      <c r="B16" s="12"/>
      <c r="C16" s="12"/>
      <c r="D16" s="72" t="s">
        <v>5189</v>
      </c>
      <c r="E16" s="460" t="s">
        <v>4971</v>
      </c>
      <c r="F16" s="538" t="s">
        <v>4971</v>
      </c>
      <c r="G16" s="538" t="s">
        <v>4971</v>
      </c>
      <c r="H16" s="67"/>
      <c r="I16" s="67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2.75" customHeight="1">
      <c r="A17" s="12"/>
      <c r="B17" s="12"/>
      <c r="C17" s="12"/>
      <c r="D17" s="72" t="s">
        <v>5190</v>
      </c>
      <c r="E17" s="460" t="s">
        <v>4973</v>
      </c>
      <c r="F17" s="67"/>
      <c r="G17" s="67"/>
      <c r="H17" s="67"/>
      <c r="I17" s="67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2.75" customHeight="1">
      <c r="A18" s="12"/>
      <c r="B18" s="12"/>
      <c r="C18" s="12"/>
      <c r="D18" s="72" t="s">
        <v>5191</v>
      </c>
      <c r="E18" s="460" t="s">
        <v>4977</v>
      </c>
      <c r="F18" s="67"/>
      <c r="G18" s="67"/>
      <c r="H18" s="67"/>
      <c r="I18" s="67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2.75" customHeight="1">
      <c r="A19" s="12"/>
      <c r="B19" s="12"/>
      <c r="C19" s="12"/>
      <c r="D19" s="72" t="s">
        <v>765</v>
      </c>
      <c r="E19" s="460" t="s">
        <v>4950</v>
      </c>
      <c r="F19" s="464"/>
      <c r="G19" s="67"/>
      <c r="H19" s="67"/>
      <c r="I19" s="67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2.75" customHeight="1">
      <c r="A20" s="12"/>
      <c r="B20" s="12"/>
      <c r="C20" s="12"/>
      <c r="D20" s="72" t="s">
        <v>767</v>
      </c>
      <c r="E20" s="460" t="s">
        <v>5192</v>
      </c>
      <c r="F20" s="67"/>
      <c r="G20" s="67"/>
      <c r="H20" s="67"/>
      <c r="I20" s="67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2.75" customHeight="1">
      <c r="A21" s="12"/>
      <c r="B21" s="12"/>
      <c r="C21" s="12"/>
      <c r="D21" s="72" t="s">
        <v>766</v>
      </c>
      <c r="E21" s="460" t="s">
        <v>4952</v>
      </c>
      <c r="F21" s="67"/>
      <c r="G21" s="67"/>
      <c r="H21" s="67"/>
      <c r="I21" s="67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2.75" customHeight="1">
      <c r="A22" s="12"/>
      <c r="B22" s="12"/>
      <c r="C22" s="12"/>
      <c r="D22" s="258" t="s">
        <v>764</v>
      </c>
      <c r="E22" s="462" t="s">
        <v>5193</v>
      </c>
      <c r="F22" s="470"/>
      <c r="G22" s="470"/>
      <c r="H22" s="470"/>
      <c r="I22" s="470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2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2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2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2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2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2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2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2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2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2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2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2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2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2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2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2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2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2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2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2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2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2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2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2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2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2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2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2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2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2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2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2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2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2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2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2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2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2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2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2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2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2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2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2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2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2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2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2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2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2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2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2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2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2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2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2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2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2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2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2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2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2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2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2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2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2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2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2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2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2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2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2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2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2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2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2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2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2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2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2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2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2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2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2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2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2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2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2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2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2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2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2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2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2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2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2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2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2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2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2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2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2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2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2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2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2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2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2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2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2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2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2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2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2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2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2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2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2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2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2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2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2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2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2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2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2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2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2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2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2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2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2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2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2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2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2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2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2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2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2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2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2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2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2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2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2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2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2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2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2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2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2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2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2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2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2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2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2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2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2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2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2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2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2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2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2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2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2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2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2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2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2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2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2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2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2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2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2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2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2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2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2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2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2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2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2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2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2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2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2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2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2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2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2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2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2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2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2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2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2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2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2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2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2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2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2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2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2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2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2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2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2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2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2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2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2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2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2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2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2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2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2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2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2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2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2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2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2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2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2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2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2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2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2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2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2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2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2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2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2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2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2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2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2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2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2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2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2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2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2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2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2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2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2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2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2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2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2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2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2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2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2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2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2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2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2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2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2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2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2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2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2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2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2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2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2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2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2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2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2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2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2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2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2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2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2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2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2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2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2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2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2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2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2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2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2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2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2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2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2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2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2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2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2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2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2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2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2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2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2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2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2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2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2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2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2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2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2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2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2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2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2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2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2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2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2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2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2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2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2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2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2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2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2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2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2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2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2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2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2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2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2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2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2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2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2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2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2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2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2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2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2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2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2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2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2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2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2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2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2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2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2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2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2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2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2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2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2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2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2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2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2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2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2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2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2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2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2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2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2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2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2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2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2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2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2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2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2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2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2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2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2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2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2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2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2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2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2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2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2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2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2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2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2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2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2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2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2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2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2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2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2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2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2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2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2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2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2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2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2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2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2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2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2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2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2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2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2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2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2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2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2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2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2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2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2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2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2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2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2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2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2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2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2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2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2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2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2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2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2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2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2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2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2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2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2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2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2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2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2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2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2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2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2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2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2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2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2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2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2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2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2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2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2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2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2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2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2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2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2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2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2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2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2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2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2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2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2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2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2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2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2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2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2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2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2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2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2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2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2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2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2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2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2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2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2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2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2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2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2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2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2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2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2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2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2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2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2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2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2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2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2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2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2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2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2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2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2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2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2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2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2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2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2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2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2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2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2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2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2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2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2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2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2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2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2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2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2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2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2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2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2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2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2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2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2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2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2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2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2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2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2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2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2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2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2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2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2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2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2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2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2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2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2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2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2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2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2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2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2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2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2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2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2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2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2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2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2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2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2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2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2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2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2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2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2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2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2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2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2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2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2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2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2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2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2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2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2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2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2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2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2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2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2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2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2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2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2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2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2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2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2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2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2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2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2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2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2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2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2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2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2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2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2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2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2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2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2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2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2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2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2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2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2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2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2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2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2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2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2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2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2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2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2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2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2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2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2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2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2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2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2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2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2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2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2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2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2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2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2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2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2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2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2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2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2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2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2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2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2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2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2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2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2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2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2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2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2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2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2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2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2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2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2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2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2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2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2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2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2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2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2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2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2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2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2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2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2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2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2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2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2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2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2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2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2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2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2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2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2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2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2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2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2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2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2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2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2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2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2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2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2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2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2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2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2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2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2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2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2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2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2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2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2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2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2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2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2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2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2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2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2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2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2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2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2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2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2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2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2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2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2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2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2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2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2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2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2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2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2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2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2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2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2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2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2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2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2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2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2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2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2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2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2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2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2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2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2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2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2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2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2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2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2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2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2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2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2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2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2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2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2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2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2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2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2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2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2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2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2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2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2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2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2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2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2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2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2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2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2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2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2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2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2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2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2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2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2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2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2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2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2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2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2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2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2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2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2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2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2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2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2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2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2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2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2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2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2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2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2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2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2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2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2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2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2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2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2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2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2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2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2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2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2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2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2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2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2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2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2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2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2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2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2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2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2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2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2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2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2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2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2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2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2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2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2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2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2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2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2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2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2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2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2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2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2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2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2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2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2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2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2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2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2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2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2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2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2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2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2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2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2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2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2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2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2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2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2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2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2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2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2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2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2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2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2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2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2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2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2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2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2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2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2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1">
    <mergeCell ref="D3:I3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Z1000"/>
  <sheetViews>
    <sheetView workbookViewId="0"/>
  </sheetViews>
  <sheetFormatPr customHeight="1" defaultColWidth="12.63" defaultRowHeight="15.0"/>
  <cols>
    <col min="1" max="2" customWidth="true" width="9.88"/>
    <col min="3" max="3" customWidth="true" width="47.13"/>
    <col min="4" max="4" customWidth="true" width="29.5"/>
    <col min="5" max="5" customWidth="true" width="30.88"/>
    <col min="6" max="7" customWidth="true" width="31.88"/>
    <col min="8" max="8" customWidth="true" width="26.5"/>
    <col min="9" max="26" customWidth="true" width="9.88"/>
  </cols>
  <sheetData>
    <row r="1" ht="12.75" customHeight="1">
      <c r="A1" s="12"/>
      <c r="B1" s="12"/>
      <c r="C1" s="12"/>
      <c r="D1" s="12"/>
      <c r="E1" s="12"/>
      <c r="F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12"/>
      <c r="B2" s="12"/>
      <c r="C2" s="12"/>
      <c r="D2" s="12"/>
      <c r="E2" s="12"/>
      <c r="F2" s="12"/>
      <c r="H2" s="450" t="s">
        <v>4902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ht="12.75" customHeight="1">
      <c r="A3" s="12"/>
      <c r="B3" s="12"/>
      <c r="C3" s="12"/>
      <c r="D3" s="12"/>
      <c r="E3" s="12"/>
      <c r="F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ht="12.75" customHeight="1">
      <c r="A4" s="12"/>
      <c r="B4" s="12"/>
      <c r="C4" s="468" t="s">
        <v>5194</v>
      </c>
      <c r="D4" s="8"/>
      <c r="E4" s="8"/>
      <c r="F4" s="8"/>
      <c r="H4" s="539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ht="12.75" customHeight="1">
      <c r="A5" s="12"/>
      <c r="B5" s="12"/>
      <c r="C5" s="50" t="s">
        <v>3447</v>
      </c>
      <c r="D5" s="460" t="s">
        <v>3668</v>
      </c>
      <c r="E5" s="84">
        <v>1.0</v>
      </c>
      <c r="F5" s="84">
        <v>2.0</v>
      </c>
      <c r="H5" s="84">
        <v>3.0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ht="12.75" customHeight="1">
      <c r="A6" s="12"/>
      <c r="B6" s="12"/>
      <c r="C6" s="50" t="s">
        <v>3448</v>
      </c>
      <c r="D6" s="460" t="s">
        <v>3450</v>
      </c>
      <c r="E6" s="84" t="s">
        <v>5195</v>
      </c>
      <c r="F6" s="84" t="s">
        <v>5196</v>
      </c>
      <c r="H6" s="84" t="s">
        <v>5197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>
      <c r="A7" s="12"/>
      <c r="B7" s="12"/>
      <c r="C7" s="50" t="s">
        <v>5198</v>
      </c>
      <c r="D7" s="460" t="s">
        <v>3308</v>
      </c>
      <c r="E7" s="84" t="s">
        <v>3391</v>
      </c>
      <c r="F7" s="84" t="s">
        <v>3391</v>
      </c>
      <c r="H7" s="84" t="s">
        <v>3391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ht="12.75" customHeight="1">
      <c r="A8" s="12"/>
      <c r="B8" s="12"/>
      <c r="C8" s="72" t="s">
        <v>5199</v>
      </c>
      <c r="D8" s="460" t="s">
        <v>3436</v>
      </c>
      <c r="E8" s="99" t="s">
        <v>3389</v>
      </c>
      <c r="F8" s="99" t="s">
        <v>3389</v>
      </c>
      <c r="H8" s="99" t="s">
        <v>3389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2.75" customHeight="1">
      <c r="A9" s="12"/>
      <c r="B9" s="12"/>
      <c r="C9" s="72" t="s">
        <v>5200</v>
      </c>
      <c r="D9" s="460" t="s">
        <v>3</v>
      </c>
      <c r="E9" s="99">
        <v>35.0</v>
      </c>
      <c r="F9" s="99">
        <v>35.0</v>
      </c>
      <c r="H9" s="99">
        <v>35.0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2.75" customHeight="1">
      <c r="A10" s="12"/>
      <c r="B10" s="12"/>
      <c r="C10" s="50" t="s">
        <v>3730</v>
      </c>
      <c r="D10" s="460" t="s">
        <v>222</v>
      </c>
      <c r="E10" s="84">
        <v>1.0</v>
      </c>
      <c r="F10" s="84">
        <v>1.0</v>
      </c>
      <c r="H10" s="84">
        <v>1.0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12.75" customHeight="1">
      <c r="A11" s="12"/>
      <c r="B11" s="12"/>
      <c r="C11" s="50" t="s">
        <v>5201</v>
      </c>
      <c r="D11" s="460" t="s">
        <v>3339</v>
      </c>
      <c r="E11" s="100" t="s">
        <v>42</v>
      </c>
      <c r="F11" s="100" t="s">
        <v>42</v>
      </c>
      <c r="H11" s="100" t="s">
        <v>42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25.5" customHeight="1">
      <c r="A12" s="12"/>
      <c r="B12" s="12"/>
      <c r="C12" s="50" t="s">
        <v>5202</v>
      </c>
      <c r="D12" s="460" t="s">
        <v>3403</v>
      </c>
      <c r="E12" s="100" t="s">
        <v>468</v>
      </c>
      <c r="F12" s="100" t="s">
        <v>468</v>
      </c>
      <c r="H12" s="100" t="s">
        <v>468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2.75" customHeight="1">
      <c r="A13" s="12"/>
      <c r="B13" s="12"/>
      <c r="C13" s="50" t="s">
        <v>5203</v>
      </c>
      <c r="D13" s="460" t="s">
        <v>3405</v>
      </c>
      <c r="E13" s="84"/>
      <c r="F13" s="84"/>
      <c r="H13" s="8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2.75" customHeight="1">
      <c r="A14" s="12"/>
      <c r="B14" s="12"/>
      <c r="C14" s="50" t="s">
        <v>5204</v>
      </c>
      <c r="D14" s="460" t="s">
        <v>3406</v>
      </c>
      <c r="E14" s="84">
        <v>0.65</v>
      </c>
      <c r="F14" s="84">
        <v>0.65</v>
      </c>
      <c r="H14" s="84">
        <v>0.65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2.75" customHeight="1">
      <c r="A15" s="12"/>
      <c r="B15" s="12"/>
      <c r="C15" s="50" t="s">
        <v>5205</v>
      </c>
      <c r="D15" s="460" t="s">
        <v>5001</v>
      </c>
      <c r="E15" s="99">
        <v>650.0</v>
      </c>
      <c r="F15" s="99">
        <v>650.0</v>
      </c>
      <c r="H15" s="99">
        <v>650.0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2.75" customHeight="1">
      <c r="A16" s="12"/>
      <c r="B16" s="12"/>
      <c r="C16" s="72" t="s">
        <v>3753</v>
      </c>
      <c r="D16" s="460" t="s">
        <v>3308</v>
      </c>
      <c r="E16" s="99" t="s">
        <v>3391</v>
      </c>
      <c r="F16" s="99" t="s">
        <v>3391</v>
      </c>
      <c r="H16" s="99" t="s">
        <v>3391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2.75" customHeight="1">
      <c r="A17" s="12"/>
      <c r="B17" s="12"/>
      <c r="C17" s="72" t="s">
        <v>3755</v>
      </c>
      <c r="D17" s="460" t="s">
        <v>3339</v>
      </c>
      <c r="E17" s="100" t="s">
        <v>42</v>
      </c>
      <c r="F17" s="100" t="s">
        <v>42</v>
      </c>
      <c r="H17" s="100" t="s">
        <v>42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2.75" customHeight="1">
      <c r="A18" s="12"/>
      <c r="B18" s="12"/>
      <c r="C18" s="72" t="s">
        <v>3833</v>
      </c>
      <c r="D18" s="460" t="s">
        <v>3436</v>
      </c>
      <c r="E18" s="99" t="s">
        <v>3389</v>
      </c>
      <c r="F18" s="99" t="s">
        <v>3389</v>
      </c>
      <c r="H18" s="99" t="s">
        <v>3389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2.75" customHeight="1">
      <c r="A19" s="12"/>
      <c r="B19" s="12"/>
      <c r="C19" s="72" t="s">
        <v>3757</v>
      </c>
      <c r="D19" s="460" t="s">
        <v>3340</v>
      </c>
      <c r="E19" s="99" t="s">
        <v>445</v>
      </c>
      <c r="F19" s="99" t="s">
        <v>445</v>
      </c>
      <c r="H19" s="99" t="s">
        <v>445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2.75" customHeight="1">
      <c r="A20" s="12"/>
      <c r="B20" s="12"/>
      <c r="C20" s="72" t="s">
        <v>3759</v>
      </c>
      <c r="D20" s="460" t="s">
        <v>3341</v>
      </c>
      <c r="E20" s="99" t="s">
        <v>449</v>
      </c>
      <c r="F20" s="99" t="s">
        <v>450</v>
      </c>
      <c r="H20" s="99" t="s">
        <v>449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2.75" customHeight="1">
      <c r="A21" s="12"/>
      <c r="B21" s="12"/>
      <c r="C21" s="72" t="s">
        <v>5206</v>
      </c>
      <c r="D21" s="460" t="s">
        <v>5005</v>
      </c>
      <c r="E21" s="99">
        <v>0.5</v>
      </c>
      <c r="F21" s="99">
        <v>0.5</v>
      </c>
      <c r="H21" s="99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2.75" customHeight="1">
      <c r="A22" s="12"/>
      <c r="B22" s="12"/>
      <c r="C22" s="72" t="s">
        <v>5207</v>
      </c>
      <c r="D22" s="460" t="s">
        <v>5007</v>
      </c>
      <c r="E22" s="99"/>
      <c r="F22" s="99">
        <v>1.5</v>
      </c>
      <c r="H22" s="540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2.75" customHeight="1">
      <c r="A23" s="12"/>
      <c r="B23" s="12"/>
      <c r="C23" s="72" t="s">
        <v>5208</v>
      </c>
      <c r="D23" s="460" t="s">
        <v>4998</v>
      </c>
      <c r="E23" s="99"/>
      <c r="F23" s="99" t="s">
        <v>532</v>
      </c>
      <c r="H23" s="99" t="s">
        <v>532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2.75" customHeight="1">
      <c r="A24" s="12"/>
      <c r="B24" s="12"/>
      <c r="C24" s="72" t="s">
        <v>5209</v>
      </c>
      <c r="D24" s="541" t="s">
        <v>5210</v>
      </c>
      <c r="E24" s="27" t="s">
        <v>5211</v>
      </c>
      <c r="F24" s="27" t="s">
        <v>5211</v>
      </c>
      <c r="H24" s="27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2.75" customHeight="1">
      <c r="A25" s="12"/>
      <c r="B25" s="12"/>
      <c r="C25" s="72" t="s">
        <v>5212</v>
      </c>
      <c r="D25" s="541" t="s">
        <v>5068</v>
      </c>
      <c r="E25" s="27">
        <v>32.5</v>
      </c>
      <c r="F25" s="27">
        <v>97.5</v>
      </c>
      <c r="H25" s="27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2.75" customHeight="1">
      <c r="A26" s="12"/>
      <c r="B26" s="12"/>
      <c r="C26" s="72" t="s">
        <v>5213</v>
      </c>
      <c r="D26" s="541" t="s">
        <v>3631</v>
      </c>
      <c r="E26" s="27">
        <v>650.0</v>
      </c>
      <c r="F26" s="27">
        <v>650.0</v>
      </c>
      <c r="H26" s="27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2.75" customHeight="1">
      <c r="A27" s="12"/>
      <c r="B27" s="12"/>
      <c r="C27" s="72" t="s">
        <v>5214</v>
      </c>
      <c r="D27" s="541" t="s">
        <v>3646</v>
      </c>
      <c r="E27" s="27">
        <v>0.5</v>
      </c>
      <c r="F27" s="27">
        <v>1.5</v>
      </c>
      <c r="H27" s="27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2.75" customHeight="1">
      <c r="A28" s="12"/>
      <c r="B28" s="12"/>
      <c r="C28" s="258" t="s">
        <v>3723</v>
      </c>
      <c r="D28" s="488"/>
      <c r="E28" s="488"/>
      <c r="F28" s="488"/>
      <c r="H28" s="542" t="s">
        <v>5215</v>
      </c>
      <c r="I28" s="543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2.75" customHeight="1">
      <c r="A29" s="12"/>
      <c r="B29" s="12"/>
      <c r="C29" s="12"/>
      <c r="D29" s="12"/>
      <c r="E29" s="12"/>
      <c r="F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2.75" customHeight="1">
      <c r="A30" s="12"/>
      <c r="B30" s="12"/>
      <c r="C30" s="12"/>
      <c r="D30" s="12"/>
      <c r="E30" s="12"/>
      <c r="F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2.75" customHeight="1">
      <c r="A31" s="12"/>
      <c r="B31" s="12"/>
      <c r="C31" s="12"/>
      <c r="D31" s="12"/>
      <c r="E31" s="12"/>
      <c r="F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2.75" customHeight="1">
      <c r="A32" s="12"/>
      <c r="B32" s="12"/>
      <c r="C32" s="467" t="s">
        <v>5216</v>
      </c>
      <c r="D32" s="96"/>
      <c r="E32" s="12"/>
      <c r="F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2.75" customHeight="1">
      <c r="A33" s="12"/>
      <c r="B33" s="12"/>
      <c r="C33" s="544" t="s">
        <v>3936</v>
      </c>
      <c r="D33" s="460" t="s">
        <v>3937</v>
      </c>
      <c r="E33" s="12"/>
      <c r="F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2.75" customHeight="1">
      <c r="A34" s="12"/>
      <c r="B34" s="12"/>
      <c r="C34" s="67" t="s">
        <v>5217</v>
      </c>
      <c r="D34" s="545" t="s">
        <v>5218</v>
      </c>
      <c r="E34" s="12"/>
      <c r="F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2.75" customHeight="1">
      <c r="A35" s="12"/>
      <c r="B35" s="12"/>
      <c r="C35" s="67" t="s">
        <v>5219</v>
      </c>
      <c r="D35" s="545" t="s">
        <v>5220</v>
      </c>
      <c r="E35" s="12"/>
      <c r="F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2.75" customHeight="1">
      <c r="A36" s="12"/>
      <c r="B36" s="12"/>
      <c r="C36" s="67" t="s">
        <v>5221</v>
      </c>
      <c r="D36" s="545" t="s">
        <v>5222</v>
      </c>
      <c r="E36" s="12"/>
      <c r="F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2.75" customHeight="1">
      <c r="A37" s="12"/>
      <c r="B37" s="12"/>
      <c r="C37" s="470" t="s">
        <v>3452</v>
      </c>
      <c r="D37" s="546" t="s">
        <v>5223</v>
      </c>
      <c r="E37" s="12"/>
      <c r="F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2.75" customHeight="1">
      <c r="A38" s="12"/>
      <c r="B38" s="12"/>
      <c r="C38" s="12"/>
      <c r="D38" s="12"/>
      <c r="E38" s="12"/>
      <c r="F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2.75" customHeight="1">
      <c r="A39" s="12"/>
      <c r="B39" s="12"/>
      <c r="C39" s="12"/>
      <c r="D39" s="12"/>
      <c r="E39" s="12"/>
      <c r="F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2.75" customHeight="1">
      <c r="A40" s="12"/>
      <c r="B40" s="12"/>
      <c r="C40" s="12"/>
      <c r="D40" s="12"/>
      <c r="E40" s="12"/>
      <c r="F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2.75" customHeight="1">
      <c r="A41" s="12"/>
      <c r="B41" s="12"/>
      <c r="C41" s="12"/>
      <c r="D41" s="12"/>
      <c r="E41" s="12"/>
      <c r="F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2.75" customHeight="1">
      <c r="A42" s="12"/>
      <c r="B42" s="12"/>
      <c r="C42" s="12"/>
      <c r="D42" s="12"/>
      <c r="E42" s="12"/>
      <c r="F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2.75" customHeight="1">
      <c r="A43" s="12"/>
      <c r="B43" s="12"/>
      <c r="C43" s="12"/>
      <c r="D43" s="12"/>
      <c r="E43" s="12"/>
      <c r="F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2.75" customHeight="1">
      <c r="A44" s="12"/>
      <c r="B44" s="12"/>
      <c r="C44" s="12"/>
      <c r="D44" s="12"/>
      <c r="E44" s="12"/>
      <c r="F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2.75" customHeight="1">
      <c r="A45" s="12"/>
      <c r="B45" s="12"/>
      <c r="C45" s="12"/>
      <c r="D45" s="12"/>
      <c r="E45" s="12"/>
      <c r="F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2.75" customHeight="1">
      <c r="A46" s="12"/>
      <c r="B46" s="12"/>
      <c r="C46" s="12"/>
      <c r="D46" s="12"/>
      <c r="E46" s="12"/>
      <c r="F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2.75" customHeight="1">
      <c r="A47" s="12"/>
      <c r="B47" s="12"/>
      <c r="C47" s="12"/>
      <c r="D47" s="12"/>
      <c r="E47" s="12"/>
      <c r="F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2.75" customHeight="1">
      <c r="A48" s="12"/>
      <c r="B48" s="12"/>
      <c r="C48" s="12"/>
      <c r="D48" s="12"/>
      <c r="E48" s="12"/>
      <c r="F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2.75" customHeight="1">
      <c r="A49" s="12"/>
      <c r="B49" s="12"/>
      <c r="C49" s="12"/>
      <c r="D49" s="12"/>
      <c r="E49" s="12"/>
      <c r="F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2.75" customHeight="1">
      <c r="A50" s="12"/>
      <c r="B50" s="12"/>
      <c r="C50" s="12"/>
      <c r="D50" s="12"/>
      <c r="E50" s="12"/>
      <c r="F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2.75" customHeight="1">
      <c r="A51" s="12"/>
      <c r="B51" s="12"/>
      <c r="C51" s="12"/>
      <c r="D51" s="12"/>
      <c r="E51" s="12"/>
      <c r="F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2.75" customHeight="1">
      <c r="A52" s="12"/>
      <c r="B52" s="12"/>
      <c r="C52" s="12"/>
      <c r="D52" s="12"/>
      <c r="E52" s="12"/>
      <c r="F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2.75" customHeight="1">
      <c r="A53" s="12"/>
      <c r="B53" s="12"/>
      <c r="C53" s="12"/>
      <c r="D53" s="12"/>
      <c r="E53" s="12"/>
      <c r="F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2.75" customHeight="1">
      <c r="A54" s="12"/>
      <c r="B54" s="12"/>
      <c r="C54" s="12"/>
      <c r="D54" s="12"/>
      <c r="E54" s="12"/>
      <c r="F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2.75" customHeight="1">
      <c r="A55" s="12"/>
      <c r="B55" s="12"/>
      <c r="C55" s="12"/>
      <c r="D55" s="12"/>
      <c r="E55" s="12"/>
      <c r="F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2.75" customHeight="1">
      <c r="A56" s="12"/>
      <c r="B56" s="12"/>
      <c r="C56" s="12"/>
      <c r="D56" s="12"/>
      <c r="E56" s="12"/>
      <c r="F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2.75" customHeight="1">
      <c r="A57" s="12"/>
      <c r="B57" s="12"/>
      <c r="C57" s="12"/>
      <c r="D57" s="12"/>
      <c r="E57" s="12"/>
      <c r="F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2.75" customHeight="1">
      <c r="A58" s="12"/>
      <c r="B58" s="12"/>
      <c r="C58" s="12"/>
      <c r="D58" s="12"/>
      <c r="E58" s="12"/>
      <c r="F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2.75" customHeight="1">
      <c r="A59" s="12"/>
      <c r="B59" s="12"/>
      <c r="C59" s="12"/>
      <c r="D59" s="12"/>
      <c r="E59" s="12"/>
      <c r="F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2.75" customHeight="1">
      <c r="A60" s="12"/>
      <c r="B60" s="12"/>
      <c r="C60" s="12"/>
      <c r="D60" s="12"/>
      <c r="E60" s="12"/>
      <c r="F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2.75" customHeight="1">
      <c r="A61" s="12"/>
      <c r="B61" s="12"/>
      <c r="C61" s="12"/>
      <c r="D61" s="12"/>
      <c r="E61" s="12"/>
      <c r="F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2.75" customHeight="1">
      <c r="A62" s="12"/>
      <c r="B62" s="12"/>
      <c r="C62" s="12"/>
      <c r="D62" s="12"/>
      <c r="E62" s="12"/>
      <c r="F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2.75" customHeight="1">
      <c r="A63" s="12"/>
      <c r="B63" s="12"/>
      <c r="C63" s="12"/>
      <c r="D63" s="12"/>
      <c r="E63" s="12"/>
      <c r="F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2.75" customHeight="1">
      <c r="A64" s="12"/>
      <c r="B64" s="12"/>
      <c r="C64" s="12"/>
      <c r="D64" s="12"/>
      <c r="E64" s="12"/>
      <c r="F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2.75" customHeight="1">
      <c r="A65" s="12"/>
      <c r="B65" s="12"/>
      <c r="C65" s="12"/>
      <c r="D65" s="12"/>
      <c r="E65" s="12"/>
      <c r="F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2.75" customHeight="1">
      <c r="A66" s="12"/>
      <c r="B66" s="12"/>
      <c r="C66" s="12"/>
      <c r="D66" s="12"/>
      <c r="E66" s="12"/>
      <c r="F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2.75" customHeight="1">
      <c r="A67" s="12"/>
      <c r="B67" s="12"/>
      <c r="C67" s="12"/>
      <c r="D67" s="12"/>
      <c r="E67" s="12"/>
      <c r="F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2.75" customHeight="1">
      <c r="A68" s="12"/>
      <c r="B68" s="12"/>
      <c r="C68" s="12"/>
      <c r="D68" s="12"/>
      <c r="E68" s="12"/>
      <c r="F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2.75" customHeight="1">
      <c r="A69" s="12"/>
      <c r="B69" s="12"/>
      <c r="C69" s="12"/>
      <c r="D69" s="12"/>
      <c r="E69" s="12"/>
      <c r="F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2.75" customHeight="1">
      <c r="A70" s="12"/>
      <c r="B70" s="12"/>
      <c r="C70" s="12"/>
      <c r="D70" s="12"/>
      <c r="E70" s="12"/>
      <c r="F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2.75" customHeight="1">
      <c r="A71" s="12"/>
      <c r="B71" s="12"/>
      <c r="C71" s="12"/>
      <c r="D71" s="12"/>
      <c r="E71" s="12"/>
      <c r="F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2.75" customHeight="1">
      <c r="A72" s="12"/>
      <c r="B72" s="12"/>
      <c r="C72" s="12"/>
      <c r="D72" s="12"/>
      <c r="E72" s="12"/>
      <c r="F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2.75" customHeight="1">
      <c r="A73" s="12"/>
      <c r="B73" s="12"/>
      <c r="C73" s="12"/>
      <c r="D73" s="12"/>
      <c r="E73" s="12"/>
      <c r="F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2.75" customHeight="1">
      <c r="A74" s="12"/>
      <c r="B74" s="12"/>
      <c r="C74" s="12"/>
      <c r="D74" s="12"/>
      <c r="E74" s="12"/>
      <c r="F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2.75" customHeight="1">
      <c r="A75" s="12"/>
      <c r="B75" s="12"/>
      <c r="C75" s="12"/>
      <c r="D75" s="12"/>
      <c r="E75" s="12"/>
      <c r="F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2.75" customHeight="1">
      <c r="A76" s="12"/>
      <c r="B76" s="12"/>
      <c r="C76" s="12"/>
      <c r="D76" s="12"/>
      <c r="E76" s="12"/>
      <c r="F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2.75" customHeight="1">
      <c r="A77" s="12"/>
      <c r="B77" s="12"/>
      <c r="C77" s="12"/>
      <c r="D77" s="12"/>
      <c r="E77" s="12"/>
      <c r="F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2.75" customHeight="1">
      <c r="A78" s="12"/>
      <c r="B78" s="12"/>
      <c r="C78" s="12"/>
      <c r="D78" s="12"/>
      <c r="E78" s="12"/>
      <c r="F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2.75" customHeight="1">
      <c r="A79" s="12"/>
      <c r="B79" s="12"/>
      <c r="C79" s="12"/>
      <c r="D79" s="12"/>
      <c r="E79" s="12"/>
      <c r="F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2.75" customHeight="1">
      <c r="A80" s="12"/>
      <c r="B80" s="12"/>
      <c r="C80" s="12"/>
      <c r="D80" s="12"/>
      <c r="E80" s="12"/>
      <c r="F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2.75" customHeight="1">
      <c r="A81" s="12"/>
      <c r="B81" s="12"/>
      <c r="C81" s="12"/>
      <c r="D81" s="12"/>
      <c r="E81" s="12"/>
      <c r="F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2.75" customHeight="1">
      <c r="A82" s="12"/>
      <c r="B82" s="12"/>
      <c r="C82" s="12"/>
      <c r="D82" s="12"/>
      <c r="E82" s="12"/>
      <c r="F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2.75" customHeight="1">
      <c r="A83" s="12"/>
      <c r="B83" s="12"/>
      <c r="C83" s="12"/>
      <c r="D83" s="12"/>
      <c r="E83" s="12"/>
      <c r="F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2.75" customHeight="1">
      <c r="A84" s="12"/>
      <c r="B84" s="12"/>
      <c r="C84" s="12"/>
      <c r="D84" s="12"/>
      <c r="E84" s="12"/>
      <c r="F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2.75" customHeight="1">
      <c r="A85" s="12"/>
      <c r="B85" s="12"/>
      <c r="C85" s="12"/>
      <c r="D85" s="12"/>
      <c r="E85" s="12"/>
      <c r="F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2.75" customHeight="1">
      <c r="A86" s="12"/>
      <c r="B86" s="12"/>
      <c r="C86" s="12"/>
      <c r="D86" s="12"/>
      <c r="E86" s="12"/>
      <c r="F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2.75" customHeight="1">
      <c r="A87" s="12"/>
      <c r="B87" s="12"/>
      <c r="C87" s="12"/>
      <c r="D87" s="12"/>
      <c r="E87" s="12"/>
      <c r="F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2.75" customHeight="1">
      <c r="A88" s="12"/>
      <c r="B88" s="12"/>
      <c r="C88" s="12"/>
      <c r="D88" s="12"/>
      <c r="E88" s="12"/>
      <c r="F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2.75" customHeight="1">
      <c r="A89" s="12"/>
      <c r="B89" s="12"/>
      <c r="C89" s="12"/>
      <c r="D89" s="12"/>
      <c r="E89" s="12"/>
      <c r="F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2.75" customHeight="1">
      <c r="A90" s="12"/>
      <c r="B90" s="12"/>
      <c r="C90" s="12"/>
      <c r="D90" s="12"/>
      <c r="E90" s="12"/>
      <c r="F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2.75" customHeight="1">
      <c r="A91" s="12"/>
      <c r="B91" s="12"/>
      <c r="C91" s="12"/>
      <c r="D91" s="12"/>
      <c r="E91" s="12"/>
      <c r="F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2.75" customHeight="1">
      <c r="A92" s="12"/>
      <c r="B92" s="12"/>
      <c r="C92" s="12"/>
      <c r="D92" s="12"/>
      <c r="E92" s="12"/>
      <c r="F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2.75" customHeight="1">
      <c r="A93" s="12"/>
      <c r="B93" s="12"/>
      <c r="C93" s="12"/>
      <c r="D93" s="12"/>
      <c r="E93" s="12"/>
      <c r="F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2.75" customHeight="1">
      <c r="A94" s="12"/>
      <c r="B94" s="12"/>
      <c r="C94" s="12"/>
      <c r="D94" s="12"/>
      <c r="E94" s="12"/>
      <c r="F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2.75" customHeight="1">
      <c r="A95" s="12"/>
      <c r="B95" s="12"/>
      <c r="C95" s="12"/>
      <c r="D95" s="12"/>
      <c r="E95" s="12"/>
      <c r="F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2.75" customHeight="1">
      <c r="A96" s="12"/>
      <c r="B96" s="12"/>
      <c r="C96" s="12"/>
      <c r="D96" s="12"/>
      <c r="E96" s="12"/>
      <c r="F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2.75" customHeight="1">
      <c r="A97" s="12"/>
      <c r="B97" s="12"/>
      <c r="C97" s="12"/>
      <c r="D97" s="12"/>
      <c r="E97" s="12"/>
      <c r="F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2.75" customHeight="1">
      <c r="A98" s="12"/>
      <c r="B98" s="12"/>
      <c r="C98" s="12"/>
      <c r="D98" s="12"/>
      <c r="E98" s="12"/>
      <c r="F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2.75" customHeight="1">
      <c r="A99" s="12"/>
      <c r="B99" s="12"/>
      <c r="C99" s="12"/>
      <c r="D99" s="12"/>
      <c r="E99" s="12"/>
      <c r="F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2.75" customHeight="1">
      <c r="A100" s="12"/>
      <c r="B100" s="12"/>
      <c r="C100" s="12"/>
      <c r="D100" s="12"/>
      <c r="E100" s="12"/>
      <c r="F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2.75" customHeight="1">
      <c r="A101" s="12"/>
      <c r="B101" s="12"/>
      <c r="C101" s="12"/>
      <c r="D101" s="12"/>
      <c r="E101" s="12"/>
      <c r="F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2.75" customHeight="1">
      <c r="A102" s="12"/>
      <c r="B102" s="12"/>
      <c r="C102" s="12"/>
      <c r="D102" s="12"/>
      <c r="E102" s="12"/>
      <c r="F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2.75" customHeight="1">
      <c r="A103" s="12"/>
      <c r="B103" s="12"/>
      <c r="C103" s="12"/>
      <c r="D103" s="12"/>
      <c r="E103" s="12"/>
      <c r="F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2.75" customHeight="1">
      <c r="A104" s="12"/>
      <c r="B104" s="12"/>
      <c r="C104" s="12"/>
      <c r="D104" s="12"/>
      <c r="E104" s="12"/>
      <c r="F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2.75" customHeight="1">
      <c r="A105" s="12"/>
      <c r="B105" s="12"/>
      <c r="C105" s="12"/>
      <c r="D105" s="12"/>
      <c r="E105" s="12"/>
      <c r="F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2.75" customHeight="1">
      <c r="A106" s="12"/>
      <c r="B106" s="12"/>
      <c r="C106" s="12"/>
      <c r="D106" s="12"/>
      <c r="E106" s="12"/>
      <c r="F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2.75" customHeight="1">
      <c r="A107" s="12"/>
      <c r="B107" s="12"/>
      <c r="C107" s="12"/>
      <c r="D107" s="12"/>
      <c r="E107" s="12"/>
      <c r="F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2.75" customHeight="1">
      <c r="A108" s="12"/>
      <c r="B108" s="12"/>
      <c r="C108" s="12"/>
      <c r="D108" s="12"/>
      <c r="E108" s="12"/>
      <c r="F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2.75" customHeight="1">
      <c r="A109" s="12"/>
      <c r="B109" s="12"/>
      <c r="C109" s="12"/>
      <c r="D109" s="12"/>
      <c r="E109" s="12"/>
      <c r="F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2.75" customHeight="1">
      <c r="A110" s="12"/>
      <c r="B110" s="12"/>
      <c r="C110" s="12"/>
      <c r="D110" s="12"/>
      <c r="E110" s="12"/>
      <c r="F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2.75" customHeight="1">
      <c r="A111" s="12"/>
      <c r="B111" s="12"/>
      <c r="C111" s="12"/>
      <c r="D111" s="12"/>
      <c r="E111" s="12"/>
      <c r="F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2.75" customHeight="1">
      <c r="A112" s="12"/>
      <c r="B112" s="12"/>
      <c r="C112" s="12"/>
      <c r="D112" s="12"/>
      <c r="E112" s="12"/>
      <c r="F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2.75" customHeight="1">
      <c r="A113" s="12"/>
      <c r="B113" s="12"/>
      <c r="C113" s="12"/>
      <c r="D113" s="12"/>
      <c r="E113" s="12"/>
      <c r="F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2.75" customHeight="1">
      <c r="A114" s="12"/>
      <c r="B114" s="12"/>
      <c r="C114" s="12"/>
      <c r="D114" s="12"/>
      <c r="E114" s="12"/>
      <c r="F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2.75" customHeight="1">
      <c r="A115" s="12"/>
      <c r="B115" s="12"/>
      <c r="C115" s="12"/>
      <c r="D115" s="12"/>
      <c r="E115" s="12"/>
      <c r="F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2.75" customHeight="1">
      <c r="A116" s="12"/>
      <c r="B116" s="12"/>
      <c r="C116" s="12"/>
      <c r="D116" s="12"/>
      <c r="E116" s="12"/>
      <c r="F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2.75" customHeight="1">
      <c r="A117" s="12"/>
      <c r="B117" s="12"/>
      <c r="C117" s="12"/>
      <c r="D117" s="12"/>
      <c r="E117" s="12"/>
      <c r="F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2.75" customHeight="1">
      <c r="A118" s="12"/>
      <c r="B118" s="12"/>
      <c r="C118" s="12"/>
      <c r="D118" s="12"/>
      <c r="E118" s="12"/>
      <c r="F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2.75" customHeight="1">
      <c r="A119" s="12"/>
      <c r="B119" s="12"/>
      <c r="C119" s="12"/>
      <c r="D119" s="12"/>
      <c r="E119" s="12"/>
      <c r="F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2.75" customHeight="1">
      <c r="A120" s="12"/>
      <c r="B120" s="12"/>
      <c r="C120" s="12"/>
      <c r="D120" s="12"/>
      <c r="E120" s="12"/>
      <c r="F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2.75" customHeight="1">
      <c r="A121" s="12"/>
      <c r="B121" s="12"/>
      <c r="C121" s="12"/>
      <c r="D121" s="12"/>
      <c r="E121" s="12"/>
      <c r="F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2.75" customHeight="1">
      <c r="A122" s="12"/>
      <c r="B122" s="12"/>
      <c r="C122" s="12"/>
      <c r="D122" s="12"/>
      <c r="E122" s="12"/>
      <c r="F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2.75" customHeight="1">
      <c r="A123" s="12"/>
      <c r="B123" s="12"/>
      <c r="C123" s="12"/>
      <c r="D123" s="12"/>
      <c r="E123" s="12"/>
      <c r="F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2.75" customHeight="1">
      <c r="A124" s="12"/>
      <c r="B124" s="12"/>
      <c r="C124" s="12"/>
      <c r="D124" s="12"/>
      <c r="E124" s="12"/>
      <c r="F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2.75" customHeight="1">
      <c r="A125" s="12"/>
      <c r="B125" s="12"/>
      <c r="C125" s="12"/>
      <c r="D125" s="12"/>
      <c r="E125" s="12"/>
      <c r="F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2.75" customHeight="1">
      <c r="A126" s="12"/>
      <c r="B126" s="12"/>
      <c r="C126" s="12"/>
      <c r="D126" s="12"/>
      <c r="E126" s="12"/>
      <c r="F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2.75" customHeight="1">
      <c r="A127" s="12"/>
      <c r="B127" s="12"/>
      <c r="C127" s="12"/>
      <c r="D127" s="12"/>
      <c r="E127" s="12"/>
      <c r="F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2.75" customHeight="1">
      <c r="A128" s="12"/>
      <c r="B128" s="12"/>
      <c r="C128" s="12"/>
      <c r="D128" s="12"/>
      <c r="E128" s="12"/>
      <c r="F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2.75" customHeight="1">
      <c r="A129" s="12"/>
      <c r="B129" s="12"/>
      <c r="C129" s="12"/>
      <c r="D129" s="12"/>
      <c r="E129" s="12"/>
      <c r="F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2.75" customHeight="1">
      <c r="A130" s="12"/>
      <c r="B130" s="12"/>
      <c r="C130" s="12"/>
      <c r="D130" s="12"/>
      <c r="E130" s="12"/>
      <c r="F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2.75" customHeight="1">
      <c r="A131" s="12"/>
      <c r="B131" s="12"/>
      <c r="C131" s="12"/>
      <c r="D131" s="12"/>
      <c r="E131" s="12"/>
      <c r="F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2.75" customHeight="1">
      <c r="A132" s="12"/>
      <c r="B132" s="12"/>
      <c r="C132" s="12"/>
      <c r="D132" s="12"/>
      <c r="E132" s="12"/>
      <c r="F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2.75" customHeight="1">
      <c r="A133" s="12"/>
      <c r="B133" s="12"/>
      <c r="C133" s="12"/>
      <c r="D133" s="12"/>
      <c r="E133" s="12"/>
      <c r="F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2.75" customHeight="1">
      <c r="A134" s="12"/>
      <c r="B134" s="12"/>
      <c r="C134" s="12"/>
      <c r="D134" s="12"/>
      <c r="E134" s="12"/>
      <c r="F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2.75" customHeight="1">
      <c r="A135" s="12"/>
      <c r="B135" s="12"/>
      <c r="C135" s="12"/>
      <c r="D135" s="12"/>
      <c r="E135" s="12"/>
      <c r="F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2.75" customHeight="1">
      <c r="A136" s="12"/>
      <c r="B136" s="12"/>
      <c r="C136" s="12"/>
      <c r="D136" s="12"/>
      <c r="E136" s="12"/>
      <c r="F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2.75" customHeight="1">
      <c r="A137" s="12"/>
      <c r="B137" s="12"/>
      <c r="C137" s="12"/>
      <c r="D137" s="12"/>
      <c r="E137" s="12"/>
      <c r="F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2.75" customHeight="1">
      <c r="A138" s="12"/>
      <c r="B138" s="12"/>
      <c r="C138" s="12"/>
      <c r="D138" s="12"/>
      <c r="E138" s="12"/>
      <c r="F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2.75" customHeight="1">
      <c r="A139" s="12"/>
      <c r="B139" s="12"/>
      <c r="C139" s="12"/>
      <c r="D139" s="12"/>
      <c r="E139" s="12"/>
      <c r="F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2.75" customHeight="1">
      <c r="A140" s="12"/>
      <c r="B140" s="12"/>
      <c r="C140" s="12"/>
      <c r="D140" s="12"/>
      <c r="E140" s="12"/>
      <c r="F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2.75" customHeight="1">
      <c r="A141" s="12"/>
      <c r="B141" s="12"/>
      <c r="C141" s="12"/>
      <c r="D141" s="12"/>
      <c r="E141" s="12"/>
      <c r="F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2.75" customHeight="1">
      <c r="A142" s="12"/>
      <c r="B142" s="12"/>
      <c r="C142" s="12"/>
      <c r="D142" s="12"/>
      <c r="E142" s="12"/>
      <c r="F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2.75" customHeight="1">
      <c r="A143" s="12"/>
      <c r="B143" s="12"/>
      <c r="C143" s="12"/>
      <c r="D143" s="12"/>
      <c r="E143" s="12"/>
      <c r="F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2.75" customHeight="1">
      <c r="A144" s="12"/>
      <c r="B144" s="12"/>
      <c r="C144" s="12"/>
      <c r="D144" s="12"/>
      <c r="E144" s="12"/>
      <c r="F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2.75" customHeight="1">
      <c r="A145" s="12"/>
      <c r="B145" s="12"/>
      <c r="C145" s="12"/>
      <c r="D145" s="12"/>
      <c r="E145" s="12"/>
      <c r="F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2.75" customHeight="1">
      <c r="A146" s="12"/>
      <c r="B146" s="12"/>
      <c r="C146" s="12"/>
      <c r="D146" s="12"/>
      <c r="E146" s="12"/>
      <c r="F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2.75" customHeight="1">
      <c r="A147" s="12"/>
      <c r="B147" s="12"/>
      <c r="C147" s="12"/>
      <c r="D147" s="12"/>
      <c r="E147" s="12"/>
      <c r="F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2.75" customHeight="1">
      <c r="A148" s="12"/>
      <c r="B148" s="12"/>
      <c r="C148" s="12"/>
      <c r="D148" s="12"/>
      <c r="E148" s="12"/>
      <c r="F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2.75" customHeight="1">
      <c r="A149" s="12"/>
      <c r="B149" s="12"/>
      <c r="C149" s="12"/>
      <c r="D149" s="12"/>
      <c r="E149" s="12"/>
      <c r="F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2.75" customHeight="1">
      <c r="A150" s="12"/>
      <c r="B150" s="12"/>
      <c r="C150" s="12"/>
      <c r="D150" s="12"/>
      <c r="E150" s="12"/>
      <c r="F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2.75" customHeight="1">
      <c r="A151" s="12"/>
      <c r="B151" s="12"/>
      <c r="C151" s="12"/>
      <c r="D151" s="12"/>
      <c r="E151" s="12"/>
      <c r="F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2.75" customHeight="1">
      <c r="A152" s="12"/>
      <c r="B152" s="12"/>
      <c r="C152" s="12"/>
      <c r="D152" s="12"/>
      <c r="E152" s="12"/>
      <c r="F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2.75" customHeight="1">
      <c r="A153" s="12"/>
      <c r="B153" s="12"/>
      <c r="C153" s="12"/>
      <c r="D153" s="12"/>
      <c r="E153" s="12"/>
      <c r="F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2.75" customHeight="1">
      <c r="A154" s="12"/>
      <c r="B154" s="12"/>
      <c r="C154" s="12"/>
      <c r="D154" s="12"/>
      <c r="E154" s="12"/>
      <c r="F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2.75" customHeight="1">
      <c r="A155" s="12"/>
      <c r="B155" s="12"/>
      <c r="C155" s="12"/>
      <c r="D155" s="12"/>
      <c r="E155" s="12"/>
      <c r="F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2.75" customHeight="1">
      <c r="A156" s="12"/>
      <c r="B156" s="12"/>
      <c r="C156" s="12"/>
      <c r="D156" s="12"/>
      <c r="E156" s="12"/>
      <c r="F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2.75" customHeight="1">
      <c r="A157" s="12"/>
      <c r="B157" s="12"/>
      <c r="C157" s="12"/>
      <c r="D157" s="12"/>
      <c r="E157" s="12"/>
      <c r="F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2.75" customHeight="1">
      <c r="A158" s="12"/>
      <c r="B158" s="12"/>
      <c r="C158" s="12"/>
      <c r="D158" s="12"/>
      <c r="E158" s="12"/>
      <c r="F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2.75" customHeight="1">
      <c r="A159" s="12"/>
      <c r="B159" s="12"/>
      <c r="C159" s="12"/>
      <c r="D159" s="12"/>
      <c r="E159" s="12"/>
      <c r="F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2.75" customHeight="1">
      <c r="A160" s="12"/>
      <c r="B160" s="12"/>
      <c r="C160" s="12"/>
      <c r="D160" s="12"/>
      <c r="E160" s="12"/>
      <c r="F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2.75" customHeight="1">
      <c r="A161" s="12"/>
      <c r="B161" s="12"/>
      <c r="C161" s="12"/>
      <c r="D161" s="12"/>
      <c r="E161" s="12"/>
      <c r="F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2.75" customHeight="1">
      <c r="A162" s="12"/>
      <c r="B162" s="12"/>
      <c r="C162" s="12"/>
      <c r="D162" s="12"/>
      <c r="E162" s="12"/>
      <c r="F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2.75" customHeight="1">
      <c r="A163" s="12"/>
      <c r="B163" s="12"/>
      <c r="C163" s="12"/>
      <c r="D163" s="12"/>
      <c r="E163" s="12"/>
      <c r="F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2.75" customHeight="1">
      <c r="A164" s="12"/>
      <c r="B164" s="12"/>
      <c r="C164" s="12"/>
      <c r="D164" s="12"/>
      <c r="E164" s="12"/>
      <c r="F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2.75" customHeight="1">
      <c r="A165" s="12"/>
      <c r="B165" s="12"/>
      <c r="C165" s="12"/>
      <c r="D165" s="12"/>
      <c r="E165" s="12"/>
      <c r="F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2.75" customHeight="1">
      <c r="A166" s="12"/>
      <c r="B166" s="12"/>
      <c r="C166" s="12"/>
      <c r="D166" s="12"/>
      <c r="E166" s="12"/>
      <c r="F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2.75" customHeight="1">
      <c r="A167" s="12"/>
      <c r="B167" s="12"/>
      <c r="C167" s="12"/>
      <c r="D167" s="12"/>
      <c r="E167" s="12"/>
      <c r="F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2.75" customHeight="1">
      <c r="A168" s="12"/>
      <c r="B168" s="12"/>
      <c r="C168" s="12"/>
      <c r="D168" s="12"/>
      <c r="E168" s="12"/>
      <c r="F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2.75" customHeight="1">
      <c r="A169" s="12"/>
      <c r="B169" s="12"/>
      <c r="C169" s="12"/>
      <c r="D169" s="12"/>
      <c r="E169" s="12"/>
      <c r="F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2.75" customHeight="1">
      <c r="A170" s="12"/>
      <c r="B170" s="12"/>
      <c r="C170" s="12"/>
      <c r="D170" s="12"/>
      <c r="E170" s="12"/>
      <c r="F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2.75" customHeight="1">
      <c r="A171" s="12"/>
      <c r="B171" s="12"/>
      <c r="C171" s="12"/>
      <c r="D171" s="12"/>
      <c r="E171" s="12"/>
      <c r="F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2.75" customHeight="1">
      <c r="A172" s="12"/>
      <c r="B172" s="12"/>
      <c r="C172" s="12"/>
      <c r="D172" s="12"/>
      <c r="E172" s="12"/>
      <c r="F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2.75" customHeight="1">
      <c r="A173" s="12"/>
      <c r="B173" s="12"/>
      <c r="C173" s="12"/>
      <c r="D173" s="12"/>
      <c r="E173" s="12"/>
      <c r="F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2.75" customHeight="1">
      <c r="A174" s="12"/>
      <c r="B174" s="12"/>
      <c r="C174" s="12"/>
      <c r="D174" s="12"/>
      <c r="E174" s="12"/>
      <c r="F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2.75" customHeight="1">
      <c r="A175" s="12"/>
      <c r="B175" s="12"/>
      <c r="C175" s="12"/>
      <c r="D175" s="12"/>
      <c r="E175" s="12"/>
      <c r="F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2.75" customHeight="1">
      <c r="A176" s="12"/>
      <c r="B176" s="12"/>
      <c r="C176" s="12"/>
      <c r="D176" s="12"/>
      <c r="E176" s="12"/>
      <c r="F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2.75" customHeight="1">
      <c r="A177" s="12"/>
      <c r="B177" s="12"/>
      <c r="C177" s="12"/>
      <c r="D177" s="12"/>
      <c r="E177" s="12"/>
      <c r="F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2.75" customHeight="1">
      <c r="A178" s="12"/>
      <c r="B178" s="12"/>
      <c r="C178" s="12"/>
      <c r="D178" s="12"/>
      <c r="E178" s="12"/>
      <c r="F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2.75" customHeight="1">
      <c r="A179" s="12"/>
      <c r="B179" s="12"/>
      <c r="C179" s="12"/>
      <c r="D179" s="12"/>
      <c r="E179" s="12"/>
      <c r="F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2.75" customHeight="1">
      <c r="A180" s="12"/>
      <c r="B180" s="12"/>
      <c r="C180" s="12"/>
      <c r="D180" s="12"/>
      <c r="E180" s="12"/>
      <c r="F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2.75" customHeight="1">
      <c r="A181" s="12"/>
      <c r="B181" s="12"/>
      <c r="C181" s="12"/>
      <c r="D181" s="12"/>
      <c r="E181" s="12"/>
      <c r="F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2.75" customHeight="1">
      <c r="A182" s="12"/>
      <c r="B182" s="12"/>
      <c r="C182" s="12"/>
      <c r="D182" s="12"/>
      <c r="E182" s="12"/>
      <c r="F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2.75" customHeight="1">
      <c r="A183" s="12"/>
      <c r="B183" s="12"/>
      <c r="C183" s="12"/>
      <c r="D183" s="12"/>
      <c r="E183" s="12"/>
      <c r="F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2.75" customHeight="1">
      <c r="A184" s="12"/>
      <c r="B184" s="12"/>
      <c r="C184" s="12"/>
      <c r="D184" s="12"/>
      <c r="E184" s="12"/>
      <c r="F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2.75" customHeight="1">
      <c r="A185" s="12"/>
      <c r="B185" s="12"/>
      <c r="C185" s="12"/>
      <c r="D185" s="12"/>
      <c r="E185" s="12"/>
      <c r="F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2.75" customHeight="1">
      <c r="A186" s="12"/>
      <c r="B186" s="12"/>
      <c r="C186" s="12"/>
      <c r="D186" s="12"/>
      <c r="E186" s="12"/>
      <c r="F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2.75" customHeight="1">
      <c r="A187" s="12"/>
      <c r="B187" s="12"/>
      <c r="C187" s="12"/>
      <c r="D187" s="12"/>
      <c r="E187" s="12"/>
      <c r="F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2.75" customHeight="1">
      <c r="A188" s="12"/>
      <c r="B188" s="12"/>
      <c r="C188" s="12"/>
      <c r="D188" s="12"/>
      <c r="E188" s="12"/>
      <c r="F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2.75" customHeight="1">
      <c r="A189" s="12"/>
      <c r="B189" s="12"/>
      <c r="C189" s="12"/>
      <c r="D189" s="12"/>
      <c r="E189" s="12"/>
      <c r="F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2.75" customHeight="1">
      <c r="A190" s="12"/>
      <c r="B190" s="12"/>
      <c r="C190" s="12"/>
      <c r="D190" s="12"/>
      <c r="E190" s="12"/>
      <c r="F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2.75" customHeight="1">
      <c r="A191" s="12"/>
      <c r="B191" s="12"/>
      <c r="C191" s="12"/>
      <c r="D191" s="12"/>
      <c r="E191" s="12"/>
      <c r="F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2.75" customHeight="1">
      <c r="A192" s="12"/>
      <c r="B192" s="12"/>
      <c r="C192" s="12"/>
      <c r="D192" s="12"/>
      <c r="E192" s="12"/>
      <c r="F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2.75" customHeight="1">
      <c r="A193" s="12"/>
      <c r="B193" s="12"/>
      <c r="C193" s="12"/>
      <c r="D193" s="12"/>
      <c r="E193" s="12"/>
      <c r="F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2.75" customHeight="1">
      <c r="A194" s="12"/>
      <c r="B194" s="12"/>
      <c r="C194" s="12"/>
      <c r="D194" s="12"/>
      <c r="E194" s="12"/>
      <c r="F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2.75" customHeight="1">
      <c r="A195" s="12"/>
      <c r="B195" s="12"/>
      <c r="C195" s="12"/>
      <c r="D195" s="12"/>
      <c r="E195" s="12"/>
      <c r="F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2.75" customHeight="1">
      <c r="A196" s="12"/>
      <c r="B196" s="12"/>
      <c r="C196" s="12"/>
      <c r="D196" s="12"/>
      <c r="E196" s="12"/>
      <c r="F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2.75" customHeight="1">
      <c r="A197" s="12"/>
      <c r="B197" s="12"/>
      <c r="C197" s="12"/>
      <c r="D197" s="12"/>
      <c r="E197" s="12"/>
      <c r="F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2.75" customHeight="1">
      <c r="A198" s="12"/>
      <c r="B198" s="12"/>
      <c r="C198" s="12"/>
      <c r="D198" s="12"/>
      <c r="E198" s="12"/>
      <c r="F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2.75" customHeight="1">
      <c r="A199" s="12"/>
      <c r="B199" s="12"/>
      <c r="C199" s="12"/>
      <c r="D199" s="12"/>
      <c r="E199" s="12"/>
      <c r="F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2.75" customHeight="1">
      <c r="A200" s="12"/>
      <c r="B200" s="12"/>
      <c r="C200" s="12"/>
      <c r="D200" s="12"/>
      <c r="E200" s="12"/>
      <c r="F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2.75" customHeight="1">
      <c r="A201" s="12"/>
      <c r="B201" s="12"/>
      <c r="C201" s="12"/>
      <c r="D201" s="12"/>
      <c r="E201" s="12"/>
      <c r="F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2.75" customHeight="1">
      <c r="A202" s="12"/>
      <c r="B202" s="12"/>
      <c r="C202" s="12"/>
      <c r="D202" s="12"/>
      <c r="E202" s="12"/>
      <c r="F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2.75" customHeight="1">
      <c r="A203" s="12"/>
      <c r="B203" s="12"/>
      <c r="C203" s="12"/>
      <c r="D203" s="12"/>
      <c r="E203" s="12"/>
      <c r="F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2.75" customHeight="1">
      <c r="A204" s="12"/>
      <c r="B204" s="12"/>
      <c r="C204" s="12"/>
      <c r="D204" s="12"/>
      <c r="E204" s="12"/>
      <c r="F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2.75" customHeight="1">
      <c r="A205" s="12"/>
      <c r="B205" s="12"/>
      <c r="C205" s="12"/>
      <c r="D205" s="12"/>
      <c r="E205" s="12"/>
      <c r="F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2.75" customHeight="1">
      <c r="A206" s="12"/>
      <c r="B206" s="12"/>
      <c r="C206" s="12"/>
      <c r="D206" s="12"/>
      <c r="E206" s="12"/>
      <c r="F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2.75" customHeight="1">
      <c r="A207" s="12"/>
      <c r="B207" s="12"/>
      <c r="C207" s="12"/>
      <c r="D207" s="12"/>
      <c r="E207" s="12"/>
      <c r="F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2.75" customHeight="1">
      <c r="A208" s="12"/>
      <c r="B208" s="12"/>
      <c r="C208" s="12"/>
      <c r="D208" s="12"/>
      <c r="E208" s="12"/>
      <c r="F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2.75" customHeight="1">
      <c r="A209" s="12"/>
      <c r="B209" s="12"/>
      <c r="C209" s="12"/>
      <c r="D209" s="12"/>
      <c r="E209" s="12"/>
      <c r="F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2.75" customHeight="1">
      <c r="A210" s="12"/>
      <c r="B210" s="12"/>
      <c r="C210" s="12"/>
      <c r="D210" s="12"/>
      <c r="E210" s="12"/>
      <c r="F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2.75" customHeight="1">
      <c r="A211" s="12"/>
      <c r="B211" s="12"/>
      <c r="C211" s="12"/>
      <c r="D211" s="12"/>
      <c r="E211" s="12"/>
      <c r="F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2.75" customHeight="1">
      <c r="A212" s="12"/>
      <c r="B212" s="12"/>
      <c r="C212" s="12"/>
      <c r="D212" s="12"/>
      <c r="E212" s="12"/>
      <c r="F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2.75" customHeight="1">
      <c r="A213" s="12"/>
      <c r="B213" s="12"/>
      <c r="C213" s="12"/>
      <c r="D213" s="12"/>
      <c r="E213" s="12"/>
      <c r="F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2.75" customHeight="1">
      <c r="A214" s="12"/>
      <c r="B214" s="12"/>
      <c r="C214" s="12"/>
      <c r="D214" s="12"/>
      <c r="E214" s="12"/>
      <c r="F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2.75" customHeight="1">
      <c r="A215" s="12"/>
      <c r="B215" s="12"/>
      <c r="C215" s="12"/>
      <c r="D215" s="12"/>
      <c r="E215" s="12"/>
      <c r="F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2.75" customHeight="1">
      <c r="A216" s="12"/>
      <c r="B216" s="12"/>
      <c r="C216" s="12"/>
      <c r="D216" s="12"/>
      <c r="E216" s="12"/>
      <c r="F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2.75" customHeight="1">
      <c r="A217" s="12"/>
      <c r="B217" s="12"/>
      <c r="C217" s="12"/>
      <c r="D217" s="12"/>
      <c r="E217" s="12"/>
      <c r="F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2.75" customHeight="1">
      <c r="A218" s="12"/>
      <c r="B218" s="12"/>
      <c r="C218" s="12"/>
      <c r="D218" s="12"/>
      <c r="E218" s="12"/>
      <c r="F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2.75" customHeight="1">
      <c r="A219" s="12"/>
      <c r="B219" s="12"/>
      <c r="C219" s="12"/>
      <c r="D219" s="12"/>
      <c r="E219" s="12"/>
      <c r="F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2.75" customHeight="1">
      <c r="A220" s="12"/>
      <c r="B220" s="12"/>
      <c r="C220" s="12"/>
      <c r="D220" s="12"/>
      <c r="E220" s="12"/>
      <c r="F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2.75" customHeight="1">
      <c r="A221" s="12"/>
      <c r="B221" s="12"/>
      <c r="C221" s="12"/>
      <c r="D221" s="12"/>
      <c r="E221" s="12"/>
      <c r="F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2.75" customHeight="1">
      <c r="A222" s="12"/>
      <c r="B222" s="12"/>
      <c r="C222" s="12"/>
      <c r="D222" s="12"/>
      <c r="E222" s="12"/>
      <c r="F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2.75" customHeight="1">
      <c r="A223" s="12"/>
      <c r="B223" s="12"/>
      <c r="C223" s="12"/>
      <c r="D223" s="12"/>
      <c r="E223" s="12"/>
      <c r="F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2.75" customHeight="1">
      <c r="A224" s="12"/>
      <c r="B224" s="12"/>
      <c r="C224" s="12"/>
      <c r="D224" s="12"/>
      <c r="E224" s="12"/>
      <c r="F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2.75" customHeight="1">
      <c r="A225" s="12"/>
      <c r="B225" s="12"/>
      <c r="C225" s="12"/>
      <c r="D225" s="12"/>
      <c r="E225" s="12"/>
      <c r="F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2.75" customHeight="1">
      <c r="A226" s="12"/>
      <c r="B226" s="12"/>
      <c r="C226" s="12"/>
      <c r="D226" s="12"/>
      <c r="E226" s="12"/>
      <c r="F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2.75" customHeight="1">
      <c r="A227" s="12"/>
      <c r="B227" s="12"/>
      <c r="C227" s="12"/>
      <c r="D227" s="12"/>
      <c r="E227" s="12"/>
      <c r="F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2.75" customHeight="1">
      <c r="A228" s="12"/>
      <c r="B228" s="12"/>
      <c r="C228" s="12"/>
      <c r="D228" s="12"/>
      <c r="E228" s="12"/>
      <c r="F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2.75" customHeight="1">
      <c r="A229" s="12"/>
      <c r="B229" s="12"/>
      <c r="C229" s="12"/>
      <c r="D229" s="12"/>
      <c r="E229" s="12"/>
      <c r="F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2.75" customHeight="1">
      <c r="A230" s="12"/>
      <c r="B230" s="12"/>
      <c r="C230" s="12"/>
      <c r="D230" s="12"/>
      <c r="E230" s="12"/>
      <c r="F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2.75" customHeight="1">
      <c r="A231" s="12"/>
      <c r="B231" s="12"/>
      <c r="C231" s="12"/>
      <c r="D231" s="12"/>
      <c r="E231" s="12"/>
      <c r="F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2.75" customHeight="1">
      <c r="A232" s="12"/>
      <c r="B232" s="12"/>
      <c r="C232" s="12"/>
      <c r="D232" s="12"/>
      <c r="E232" s="12"/>
      <c r="F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2.75" customHeight="1">
      <c r="A233" s="12"/>
      <c r="B233" s="12"/>
      <c r="C233" s="12"/>
      <c r="D233" s="12"/>
      <c r="E233" s="12"/>
      <c r="F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2.75" customHeight="1">
      <c r="A234" s="12"/>
      <c r="B234" s="12"/>
      <c r="C234" s="12"/>
      <c r="D234" s="12"/>
      <c r="E234" s="12"/>
      <c r="F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2.75" customHeight="1">
      <c r="A235" s="12"/>
      <c r="B235" s="12"/>
      <c r="C235" s="12"/>
      <c r="D235" s="12"/>
      <c r="E235" s="12"/>
      <c r="F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2.75" customHeight="1">
      <c r="A236" s="12"/>
      <c r="B236" s="12"/>
      <c r="C236" s="12"/>
      <c r="D236" s="12"/>
      <c r="E236" s="12"/>
      <c r="F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2.75" customHeight="1">
      <c r="A237" s="12"/>
      <c r="B237" s="12"/>
      <c r="C237" s="12"/>
      <c r="D237" s="12"/>
      <c r="E237" s="12"/>
      <c r="F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2.75" customHeight="1">
      <c r="A238" s="12"/>
      <c r="B238" s="12"/>
      <c r="C238" s="12"/>
      <c r="D238" s="12"/>
      <c r="E238" s="12"/>
      <c r="F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2.75" customHeight="1">
      <c r="A239" s="12"/>
      <c r="B239" s="12"/>
      <c r="C239" s="12"/>
      <c r="D239" s="12"/>
      <c r="E239" s="12"/>
      <c r="F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2.75" customHeight="1">
      <c r="A240" s="12"/>
      <c r="B240" s="12"/>
      <c r="C240" s="12"/>
      <c r="D240" s="12"/>
      <c r="E240" s="12"/>
      <c r="F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2.75" customHeight="1">
      <c r="A241" s="12"/>
      <c r="B241" s="12"/>
      <c r="C241" s="12"/>
      <c r="D241" s="12"/>
      <c r="E241" s="12"/>
      <c r="F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2.75" customHeight="1">
      <c r="A242" s="12"/>
      <c r="B242" s="12"/>
      <c r="C242" s="12"/>
      <c r="D242" s="12"/>
      <c r="E242" s="12"/>
      <c r="F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2.75" customHeight="1">
      <c r="A243" s="12"/>
      <c r="B243" s="12"/>
      <c r="C243" s="12"/>
      <c r="D243" s="12"/>
      <c r="E243" s="12"/>
      <c r="F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2.75" customHeight="1">
      <c r="A244" s="12"/>
      <c r="B244" s="12"/>
      <c r="C244" s="12"/>
      <c r="D244" s="12"/>
      <c r="E244" s="12"/>
      <c r="F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2.75" customHeight="1">
      <c r="A245" s="12"/>
      <c r="B245" s="12"/>
      <c r="C245" s="12"/>
      <c r="D245" s="12"/>
      <c r="E245" s="12"/>
      <c r="F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2.75" customHeight="1">
      <c r="A246" s="12"/>
      <c r="B246" s="12"/>
      <c r="C246" s="12"/>
      <c r="D246" s="12"/>
      <c r="E246" s="12"/>
      <c r="F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2.75" customHeight="1">
      <c r="A247" s="12"/>
      <c r="B247" s="12"/>
      <c r="C247" s="12"/>
      <c r="D247" s="12"/>
      <c r="E247" s="12"/>
      <c r="F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2.75" customHeight="1">
      <c r="A248" s="12"/>
      <c r="B248" s="12"/>
      <c r="C248" s="12"/>
      <c r="D248" s="12"/>
      <c r="E248" s="12"/>
      <c r="F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2.75" customHeight="1">
      <c r="A249" s="12"/>
      <c r="B249" s="12"/>
      <c r="C249" s="12"/>
      <c r="D249" s="12"/>
      <c r="E249" s="12"/>
      <c r="F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2.75" customHeight="1">
      <c r="A250" s="12"/>
      <c r="B250" s="12"/>
      <c r="C250" s="12"/>
      <c r="D250" s="12"/>
      <c r="E250" s="12"/>
      <c r="F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2.75" customHeight="1">
      <c r="A251" s="12"/>
      <c r="B251" s="12"/>
      <c r="C251" s="12"/>
      <c r="D251" s="12"/>
      <c r="E251" s="12"/>
      <c r="F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2.75" customHeight="1">
      <c r="A252" s="12"/>
      <c r="B252" s="12"/>
      <c r="C252" s="12"/>
      <c r="D252" s="12"/>
      <c r="E252" s="12"/>
      <c r="F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2.75" customHeight="1">
      <c r="A253" s="12"/>
      <c r="B253" s="12"/>
      <c r="C253" s="12"/>
      <c r="D253" s="12"/>
      <c r="E253" s="12"/>
      <c r="F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2.75" customHeight="1">
      <c r="A254" s="12"/>
      <c r="B254" s="12"/>
      <c r="C254" s="12"/>
      <c r="D254" s="12"/>
      <c r="E254" s="12"/>
      <c r="F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2.75" customHeight="1">
      <c r="A255" s="12"/>
      <c r="B255" s="12"/>
      <c r="C255" s="12"/>
      <c r="D255" s="12"/>
      <c r="E255" s="12"/>
      <c r="F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2.75" customHeight="1">
      <c r="A256" s="12"/>
      <c r="B256" s="12"/>
      <c r="C256" s="12"/>
      <c r="D256" s="12"/>
      <c r="E256" s="12"/>
      <c r="F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2.75" customHeight="1">
      <c r="A257" s="12"/>
      <c r="B257" s="12"/>
      <c r="C257" s="12"/>
      <c r="D257" s="12"/>
      <c r="E257" s="12"/>
      <c r="F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2.75" customHeight="1">
      <c r="A258" s="12"/>
      <c r="B258" s="12"/>
      <c r="C258" s="12"/>
      <c r="D258" s="12"/>
      <c r="E258" s="12"/>
      <c r="F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2.75" customHeight="1">
      <c r="A259" s="12"/>
      <c r="B259" s="12"/>
      <c r="C259" s="12"/>
      <c r="D259" s="12"/>
      <c r="E259" s="12"/>
      <c r="F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2.75" customHeight="1">
      <c r="A260" s="12"/>
      <c r="B260" s="12"/>
      <c r="C260" s="12"/>
      <c r="D260" s="12"/>
      <c r="E260" s="12"/>
      <c r="F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2.75" customHeight="1">
      <c r="A261" s="12"/>
      <c r="B261" s="12"/>
      <c r="C261" s="12"/>
      <c r="D261" s="12"/>
      <c r="E261" s="12"/>
      <c r="F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2.75" customHeight="1">
      <c r="A262" s="12"/>
      <c r="B262" s="12"/>
      <c r="C262" s="12"/>
      <c r="D262" s="12"/>
      <c r="E262" s="12"/>
      <c r="F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2.75" customHeight="1">
      <c r="A263" s="12"/>
      <c r="B263" s="12"/>
      <c r="C263" s="12"/>
      <c r="D263" s="12"/>
      <c r="E263" s="12"/>
      <c r="F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2.75" customHeight="1">
      <c r="A264" s="12"/>
      <c r="B264" s="12"/>
      <c r="C264" s="12"/>
      <c r="D264" s="12"/>
      <c r="E264" s="12"/>
      <c r="F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2.75" customHeight="1">
      <c r="A265" s="12"/>
      <c r="B265" s="12"/>
      <c r="C265" s="12"/>
      <c r="D265" s="12"/>
      <c r="E265" s="12"/>
      <c r="F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2.75" customHeight="1">
      <c r="A266" s="12"/>
      <c r="B266" s="12"/>
      <c r="C266" s="12"/>
      <c r="D266" s="12"/>
      <c r="E266" s="12"/>
      <c r="F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2.75" customHeight="1">
      <c r="A267" s="12"/>
      <c r="B267" s="12"/>
      <c r="C267" s="12"/>
      <c r="D267" s="12"/>
      <c r="E267" s="12"/>
      <c r="F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2.75" customHeight="1">
      <c r="A268" s="12"/>
      <c r="B268" s="12"/>
      <c r="C268" s="12"/>
      <c r="D268" s="12"/>
      <c r="E268" s="12"/>
      <c r="F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2.75" customHeight="1">
      <c r="A269" s="12"/>
      <c r="B269" s="12"/>
      <c r="C269" s="12"/>
      <c r="D269" s="12"/>
      <c r="E269" s="12"/>
      <c r="F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2.75" customHeight="1">
      <c r="A270" s="12"/>
      <c r="B270" s="12"/>
      <c r="C270" s="12"/>
      <c r="D270" s="12"/>
      <c r="E270" s="12"/>
      <c r="F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2.75" customHeight="1">
      <c r="A271" s="12"/>
      <c r="B271" s="12"/>
      <c r="C271" s="12"/>
      <c r="D271" s="12"/>
      <c r="E271" s="12"/>
      <c r="F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2.75" customHeight="1">
      <c r="A272" s="12"/>
      <c r="B272" s="12"/>
      <c r="C272" s="12"/>
      <c r="D272" s="12"/>
      <c r="E272" s="12"/>
      <c r="F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2.75" customHeight="1">
      <c r="A273" s="12"/>
      <c r="B273" s="12"/>
      <c r="C273" s="12"/>
      <c r="D273" s="12"/>
      <c r="E273" s="12"/>
      <c r="F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2.75" customHeight="1">
      <c r="A274" s="12"/>
      <c r="B274" s="12"/>
      <c r="C274" s="12"/>
      <c r="D274" s="12"/>
      <c r="E274" s="12"/>
      <c r="F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2.75" customHeight="1">
      <c r="A275" s="12"/>
      <c r="B275" s="12"/>
      <c r="C275" s="12"/>
      <c r="D275" s="12"/>
      <c r="E275" s="12"/>
      <c r="F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2.75" customHeight="1">
      <c r="A276" s="12"/>
      <c r="B276" s="12"/>
      <c r="C276" s="12"/>
      <c r="D276" s="12"/>
      <c r="E276" s="12"/>
      <c r="F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2.75" customHeight="1">
      <c r="A277" s="12"/>
      <c r="B277" s="12"/>
      <c r="C277" s="12"/>
      <c r="D277" s="12"/>
      <c r="E277" s="12"/>
      <c r="F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2.75" customHeight="1">
      <c r="A278" s="12"/>
      <c r="B278" s="12"/>
      <c r="C278" s="12"/>
      <c r="D278" s="12"/>
      <c r="E278" s="12"/>
      <c r="F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2.75" customHeight="1">
      <c r="A279" s="12"/>
      <c r="B279" s="12"/>
      <c r="C279" s="12"/>
      <c r="D279" s="12"/>
      <c r="E279" s="12"/>
      <c r="F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2.75" customHeight="1">
      <c r="A280" s="12"/>
      <c r="B280" s="12"/>
      <c r="C280" s="12"/>
      <c r="D280" s="12"/>
      <c r="E280" s="12"/>
      <c r="F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2.75" customHeight="1">
      <c r="A281" s="12"/>
      <c r="B281" s="12"/>
      <c r="C281" s="12"/>
      <c r="D281" s="12"/>
      <c r="E281" s="12"/>
      <c r="F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2.75" customHeight="1">
      <c r="A282" s="12"/>
      <c r="B282" s="12"/>
      <c r="C282" s="12"/>
      <c r="D282" s="12"/>
      <c r="E282" s="12"/>
      <c r="F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2.75" customHeight="1">
      <c r="A283" s="12"/>
      <c r="B283" s="12"/>
      <c r="C283" s="12"/>
      <c r="D283" s="12"/>
      <c r="E283" s="12"/>
      <c r="F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2.75" customHeight="1">
      <c r="A284" s="12"/>
      <c r="B284" s="12"/>
      <c r="C284" s="12"/>
      <c r="D284" s="12"/>
      <c r="E284" s="12"/>
      <c r="F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2.75" customHeight="1">
      <c r="A285" s="12"/>
      <c r="B285" s="12"/>
      <c r="C285" s="12"/>
      <c r="D285" s="12"/>
      <c r="E285" s="12"/>
      <c r="F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2.75" customHeight="1">
      <c r="A286" s="12"/>
      <c r="B286" s="12"/>
      <c r="C286" s="12"/>
      <c r="D286" s="12"/>
      <c r="E286" s="12"/>
      <c r="F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2.75" customHeight="1">
      <c r="A287" s="12"/>
      <c r="B287" s="12"/>
      <c r="C287" s="12"/>
      <c r="D287" s="12"/>
      <c r="E287" s="12"/>
      <c r="F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2.75" customHeight="1">
      <c r="A288" s="12"/>
      <c r="B288" s="12"/>
      <c r="C288" s="12"/>
      <c r="D288" s="12"/>
      <c r="E288" s="12"/>
      <c r="F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2.75" customHeight="1">
      <c r="A289" s="12"/>
      <c r="B289" s="12"/>
      <c r="C289" s="12"/>
      <c r="D289" s="12"/>
      <c r="E289" s="12"/>
      <c r="F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2.75" customHeight="1">
      <c r="A290" s="12"/>
      <c r="B290" s="12"/>
      <c r="C290" s="12"/>
      <c r="D290" s="12"/>
      <c r="E290" s="12"/>
      <c r="F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2.75" customHeight="1">
      <c r="A291" s="12"/>
      <c r="B291" s="12"/>
      <c r="C291" s="12"/>
      <c r="D291" s="12"/>
      <c r="E291" s="12"/>
      <c r="F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2.75" customHeight="1">
      <c r="A292" s="12"/>
      <c r="B292" s="12"/>
      <c r="C292" s="12"/>
      <c r="D292" s="12"/>
      <c r="E292" s="12"/>
      <c r="F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2.75" customHeight="1">
      <c r="A293" s="12"/>
      <c r="B293" s="12"/>
      <c r="C293" s="12"/>
      <c r="D293" s="12"/>
      <c r="E293" s="12"/>
      <c r="F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2.75" customHeight="1">
      <c r="A294" s="12"/>
      <c r="B294" s="12"/>
      <c r="C294" s="12"/>
      <c r="D294" s="12"/>
      <c r="E294" s="12"/>
      <c r="F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2.75" customHeight="1">
      <c r="A295" s="12"/>
      <c r="B295" s="12"/>
      <c r="C295" s="12"/>
      <c r="D295" s="12"/>
      <c r="E295" s="12"/>
      <c r="F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2.75" customHeight="1">
      <c r="A296" s="12"/>
      <c r="B296" s="12"/>
      <c r="C296" s="12"/>
      <c r="D296" s="12"/>
      <c r="E296" s="12"/>
      <c r="F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2.75" customHeight="1">
      <c r="A297" s="12"/>
      <c r="B297" s="12"/>
      <c r="C297" s="12"/>
      <c r="D297" s="12"/>
      <c r="E297" s="12"/>
      <c r="F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2.75" customHeight="1">
      <c r="A298" s="12"/>
      <c r="B298" s="12"/>
      <c r="C298" s="12"/>
      <c r="D298" s="12"/>
      <c r="E298" s="12"/>
      <c r="F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2.75" customHeight="1">
      <c r="A299" s="12"/>
      <c r="B299" s="12"/>
      <c r="C299" s="12"/>
      <c r="D299" s="12"/>
      <c r="E299" s="12"/>
      <c r="F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2.75" customHeight="1">
      <c r="A300" s="12"/>
      <c r="B300" s="12"/>
      <c r="C300" s="12"/>
      <c r="D300" s="12"/>
      <c r="E300" s="12"/>
      <c r="F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2.75" customHeight="1">
      <c r="A301" s="12"/>
      <c r="B301" s="12"/>
      <c r="C301" s="12"/>
      <c r="D301" s="12"/>
      <c r="E301" s="12"/>
      <c r="F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2.75" customHeight="1">
      <c r="A302" s="12"/>
      <c r="B302" s="12"/>
      <c r="C302" s="12"/>
      <c r="D302" s="12"/>
      <c r="E302" s="12"/>
      <c r="F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2.75" customHeight="1">
      <c r="A303" s="12"/>
      <c r="B303" s="12"/>
      <c r="C303" s="12"/>
      <c r="D303" s="12"/>
      <c r="E303" s="12"/>
      <c r="F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2.75" customHeight="1">
      <c r="A304" s="12"/>
      <c r="B304" s="12"/>
      <c r="C304" s="12"/>
      <c r="D304" s="12"/>
      <c r="E304" s="12"/>
      <c r="F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2.75" customHeight="1">
      <c r="A305" s="12"/>
      <c r="B305" s="12"/>
      <c r="C305" s="12"/>
      <c r="D305" s="12"/>
      <c r="E305" s="12"/>
      <c r="F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2.75" customHeight="1">
      <c r="A306" s="12"/>
      <c r="B306" s="12"/>
      <c r="C306" s="12"/>
      <c r="D306" s="12"/>
      <c r="E306" s="12"/>
      <c r="F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2.75" customHeight="1">
      <c r="A307" s="12"/>
      <c r="B307" s="12"/>
      <c r="C307" s="12"/>
      <c r="D307" s="12"/>
      <c r="E307" s="12"/>
      <c r="F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2.75" customHeight="1">
      <c r="A308" s="12"/>
      <c r="B308" s="12"/>
      <c r="C308" s="12"/>
      <c r="D308" s="12"/>
      <c r="E308" s="12"/>
      <c r="F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2.75" customHeight="1">
      <c r="A309" s="12"/>
      <c r="B309" s="12"/>
      <c r="C309" s="12"/>
      <c r="D309" s="12"/>
      <c r="E309" s="12"/>
      <c r="F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2.75" customHeight="1">
      <c r="A310" s="12"/>
      <c r="B310" s="12"/>
      <c r="C310" s="12"/>
      <c r="D310" s="12"/>
      <c r="E310" s="12"/>
      <c r="F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2.75" customHeight="1">
      <c r="A311" s="12"/>
      <c r="B311" s="12"/>
      <c r="C311" s="12"/>
      <c r="D311" s="12"/>
      <c r="E311" s="12"/>
      <c r="F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2.75" customHeight="1">
      <c r="A312" s="12"/>
      <c r="B312" s="12"/>
      <c r="C312" s="12"/>
      <c r="D312" s="12"/>
      <c r="E312" s="12"/>
      <c r="F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2.75" customHeight="1">
      <c r="A313" s="12"/>
      <c r="B313" s="12"/>
      <c r="C313" s="12"/>
      <c r="D313" s="12"/>
      <c r="E313" s="12"/>
      <c r="F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2.75" customHeight="1">
      <c r="A314" s="12"/>
      <c r="B314" s="12"/>
      <c r="C314" s="12"/>
      <c r="D314" s="12"/>
      <c r="E314" s="12"/>
      <c r="F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2.75" customHeight="1">
      <c r="A315" s="12"/>
      <c r="B315" s="12"/>
      <c r="C315" s="12"/>
      <c r="D315" s="12"/>
      <c r="E315" s="12"/>
      <c r="F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2.75" customHeight="1">
      <c r="A316" s="12"/>
      <c r="B316" s="12"/>
      <c r="C316" s="12"/>
      <c r="D316" s="12"/>
      <c r="E316" s="12"/>
      <c r="F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2.75" customHeight="1">
      <c r="A317" s="12"/>
      <c r="B317" s="12"/>
      <c r="C317" s="12"/>
      <c r="D317" s="12"/>
      <c r="E317" s="12"/>
      <c r="F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2.75" customHeight="1">
      <c r="A318" s="12"/>
      <c r="B318" s="12"/>
      <c r="C318" s="12"/>
      <c r="D318" s="12"/>
      <c r="E318" s="12"/>
      <c r="F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2.75" customHeight="1">
      <c r="A319" s="12"/>
      <c r="B319" s="12"/>
      <c r="C319" s="12"/>
      <c r="D319" s="12"/>
      <c r="E319" s="12"/>
      <c r="F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2.75" customHeight="1">
      <c r="A320" s="12"/>
      <c r="B320" s="12"/>
      <c r="C320" s="12"/>
      <c r="D320" s="12"/>
      <c r="E320" s="12"/>
      <c r="F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2.75" customHeight="1">
      <c r="A321" s="12"/>
      <c r="B321" s="12"/>
      <c r="C321" s="12"/>
      <c r="D321" s="12"/>
      <c r="E321" s="12"/>
      <c r="F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2.75" customHeight="1">
      <c r="A322" s="12"/>
      <c r="B322" s="12"/>
      <c r="C322" s="12"/>
      <c r="D322" s="12"/>
      <c r="E322" s="12"/>
      <c r="F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2.75" customHeight="1">
      <c r="A323" s="12"/>
      <c r="B323" s="12"/>
      <c r="C323" s="12"/>
      <c r="D323" s="12"/>
      <c r="E323" s="12"/>
      <c r="F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2.75" customHeight="1">
      <c r="A324" s="12"/>
      <c r="B324" s="12"/>
      <c r="C324" s="12"/>
      <c r="D324" s="12"/>
      <c r="E324" s="12"/>
      <c r="F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2.75" customHeight="1">
      <c r="A325" s="12"/>
      <c r="B325" s="12"/>
      <c r="C325" s="12"/>
      <c r="D325" s="12"/>
      <c r="E325" s="12"/>
      <c r="F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2.75" customHeight="1">
      <c r="A326" s="12"/>
      <c r="B326" s="12"/>
      <c r="C326" s="12"/>
      <c r="D326" s="12"/>
      <c r="E326" s="12"/>
      <c r="F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2.75" customHeight="1">
      <c r="A327" s="12"/>
      <c r="B327" s="12"/>
      <c r="C327" s="12"/>
      <c r="D327" s="12"/>
      <c r="E327" s="12"/>
      <c r="F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2.75" customHeight="1">
      <c r="A328" s="12"/>
      <c r="B328" s="12"/>
      <c r="C328" s="12"/>
      <c r="D328" s="12"/>
      <c r="E328" s="12"/>
      <c r="F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2.75" customHeight="1">
      <c r="A329" s="12"/>
      <c r="B329" s="12"/>
      <c r="C329" s="12"/>
      <c r="D329" s="12"/>
      <c r="E329" s="12"/>
      <c r="F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2.75" customHeight="1">
      <c r="A330" s="12"/>
      <c r="B330" s="12"/>
      <c r="C330" s="12"/>
      <c r="D330" s="12"/>
      <c r="E330" s="12"/>
      <c r="F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2.75" customHeight="1">
      <c r="A331" s="12"/>
      <c r="B331" s="12"/>
      <c r="C331" s="12"/>
      <c r="D331" s="12"/>
      <c r="E331" s="12"/>
      <c r="F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2.75" customHeight="1">
      <c r="A332" s="12"/>
      <c r="B332" s="12"/>
      <c r="C332" s="12"/>
      <c r="D332" s="12"/>
      <c r="E332" s="12"/>
      <c r="F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2.75" customHeight="1">
      <c r="A333" s="12"/>
      <c r="B333" s="12"/>
      <c r="C333" s="12"/>
      <c r="D333" s="12"/>
      <c r="E333" s="12"/>
      <c r="F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2.75" customHeight="1">
      <c r="A334" s="12"/>
      <c r="B334" s="12"/>
      <c r="C334" s="12"/>
      <c r="D334" s="12"/>
      <c r="E334" s="12"/>
      <c r="F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2.75" customHeight="1">
      <c r="A335" s="12"/>
      <c r="B335" s="12"/>
      <c r="C335" s="12"/>
      <c r="D335" s="12"/>
      <c r="E335" s="12"/>
      <c r="F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2.75" customHeight="1">
      <c r="A336" s="12"/>
      <c r="B336" s="12"/>
      <c r="C336" s="12"/>
      <c r="D336" s="12"/>
      <c r="E336" s="12"/>
      <c r="F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2.75" customHeight="1">
      <c r="A337" s="12"/>
      <c r="B337" s="12"/>
      <c r="C337" s="12"/>
      <c r="D337" s="12"/>
      <c r="E337" s="12"/>
      <c r="F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2.75" customHeight="1">
      <c r="A338" s="12"/>
      <c r="B338" s="12"/>
      <c r="C338" s="12"/>
      <c r="D338" s="12"/>
      <c r="E338" s="12"/>
      <c r="F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2.75" customHeight="1">
      <c r="A339" s="12"/>
      <c r="B339" s="12"/>
      <c r="C339" s="12"/>
      <c r="D339" s="12"/>
      <c r="E339" s="12"/>
      <c r="F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2.75" customHeight="1">
      <c r="A340" s="12"/>
      <c r="B340" s="12"/>
      <c r="C340" s="12"/>
      <c r="D340" s="12"/>
      <c r="E340" s="12"/>
      <c r="F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2.75" customHeight="1">
      <c r="A341" s="12"/>
      <c r="B341" s="12"/>
      <c r="C341" s="12"/>
      <c r="D341" s="12"/>
      <c r="E341" s="12"/>
      <c r="F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2.75" customHeight="1">
      <c r="A342" s="12"/>
      <c r="B342" s="12"/>
      <c r="C342" s="12"/>
      <c r="D342" s="12"/>
      <c r="E342" s="12"/>
      <c r="F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2.75" customHeight="1">
      <c r="A343" s="12"/>
      <c r="B343" s="12"/>
      <c r="C343" s="12"/>
      <c r="D343" s="12"/>
      <c r="E343" s="12"/>
      <c r="F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2.75" customHeight="1">
      <c r="A344" s="12"/>
      <c r="B344" s="12"/>
      <c r="C344" s="12"/>
      <c r="D344" s="12"/>
      <c r="E344" s="12"/>
      <c r="F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2.75" customHeight="1">
      <c r="A345" s="12"/>
      <c r="B345" s="12"/>
      <c r="C345" s="12"/>
      <c r="D345" s="12"/>
      <c r="E345" s="12"/>
      <c r="F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2.75" customHeight="1">
      <c r="A346" s="12"/>
      <c r="B346" s="12"/>
      <c r="C346" s="12"/>
      <c r="D346" s="12"/>
      <c r="E346" s="12"/>
      <c r="F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2.75" customHeight="1">
      <c r="A347" s="12"/>
      <c r="B347" s="12"/>
      <c r="C347" s="12"/>
      <c r="D347" s="12"/>
      <c r="E347" s="12"/>
      <c r="F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2.75" customHeight="1">
      <c r="A348" s="12"/>
      <c r="B348" s="12"/>
      <c r="C348" s="12"/>
      <c r="D348" s="12"/>
      <c r="E348" s="12"/>
      <c r="F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2.75" customHeight="1">
      <c r="A349" s="12"/>
      <c r="B349" s="12"/>
      <c r="C349" s="12"/>
      <c r="D349" s="12"/>
      <c r="E349" s="12"/>
      <c r="F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2.75" customHeight="1">
      <c r="A350" s="12"/>
      <c r="B350" s="12"/>
      <c r="C350" s="12"/>
      <c r="D350" s="12"/>
      <c r="E350" s="12"/>
      <c r="F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2.75" customHeight="1">
      <c r="A351" s="12"/>
      <c r="B351" s="12"/>
      <c r="C351" s="12"/>
      <c r="D351" s="12"/>
      <c r="E351" s="12"/>
      <c r="F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2.75" customHeight="1">
      <c r="A352" s="12"/>
      <c r="B352" s="12"/>
      <c r="C352" s="12"/>
      <c r="D352" s="12"/>
      <c r="E352" s="12"/>
      <c r="F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2.75" customHeight="1">
      <c r="A353" s="12"/>
      <c r="B353" s="12"/>
      <c r="C353" s="12"/>
      <c r="D353" s="12"/>
      <c r="E353" s="12"/>
      <c r="F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2.75" customHeight="1">
      <c r="A354" s="12"/>
      <c r="B354" s="12"/>
      <c r="C354" s="12"/>
      <c r="D354" s="12"/>
      <c r="E354" s="12"/>
      <c r="F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2.75" customHeight="1">
      <c r="A355" s="12"/>
      <c r="B355" s="12"/>
      <c r="C355" s="12"/>
      <c r="D355" s="12"/>
      <c r="E355" s="12"/>
      <c r="F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2.75" customHeight="1">
      <c r="A356" s="12"/>
      <c r="B356" s="12"/>
      <c r="C356" s="12"/>
      <c r="D356" s="12"/>
      <c r="E356" s="12"/>
      <c r="F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2.75" customHeight="1">
      <c r="A357" s="12"/>
      <c r="B357" s="12"/>
      <c r="C357" s="12"/>
      <c r="D357" s="12"/>
      <c r="E357" s="12"/>
      <c r="F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2.75" customHeight="1">
      <c r="A358" s="12"/>
      <c r="B358" s="12"/>
      <c r="C358" s="12"/>
      <c r="D358" s="12"/>
      <c r="E358" s="12"/>
      <c r="F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2.75" customHeight="1">
      <c r="A359" s="12"/>
      <c r="B359" s="12"/>
      <c r="C359" s="12"/>
      <c r="D359" s="12"/>
      <c r="E359" s="12"/>
      <c r="F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2.75" customHeight="1">
      <c r="A360" s="12"/>
      <c r="B360" s="12"/>
      <c r="C360" s="12"/>
      <c r="D360" s="12"/>
      <c r="E360" s="12"/>
      <c r="F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2.75" customHeight="1">
      <c r="A361" s="12"/>
      <c r="B361" s="12"/>
      <c r="C361" s="12"/>
      <c r="D361" s="12"/>
      <c r="E361" s="12"/>
      <c r="F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2.75" customHeight="1">
      <c r="A362" s="12"/>
      <c r="B362" s="12"/>
      <c r="C362" s="12"/>
      <c r="D362" s="12"/>
      <c r="E362" s="12"/>
      <c r="F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2.75" customHeight="1">
      <c r="A363" s="12"/>
      <c r="B363" s="12"/>
      <c r="C363" s="12"/>
      <c r="D363" s="12"/>
      <c r="E363" s="12"/>
      <c r="F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2.75" customHeight="1">
      <c r="A364" s="12"/>
      <c r="B364" s="12"/>
      <c r="C364" s="12"/>
      <c r="D364" s="12"/>
      <c r="E364" s="12"/>
      <c r="F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2.75" customHeight="1">
      <c r="A365" s="12"/>
      <c r="B365" s="12"/>
      <c r="C365" s="12"/>
      <c r="D365" s="12"/>
      <c r="E365" s="12"/>
      <c r="F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2.75" customHeight="1">
      <c r="A366" s="12"/>
      <c r="B366" s="12"/>
      <c r="C366" s="12"/>
      <c r="D366" s="12"/>
      <c r="E366" s="12"/>
      <c r="F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2.75" customHeight="1">
      <c r="A367" s="12"/>
      <c r="B367" s="12"/>
      <c r="C367" s="12"/>
      <c r="D367" s="12"/>
      <c r="E367" s="12"/>
      <c r="F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2.75" customHeight="1">
      <c r="A368" s="12"/>
      <c r="B368" s="12"/>
      <c r="C368" s="12"/>
      <c r="D368" s="12"/>
      <c r="E368" s="12"/>
      <c r="F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2.75" customHeight="1">
      <c r="A369" s="12"/>
      <c r="B369" s="12"/>
      <c r="C369" s="12"/>
      <c r="D369" s="12"/>
      <c r="E369" s="12"/>
      <c r="F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2.75" customHeight="1">
      <c r="A370" s="12"/>
      <c r="B370" s="12"/>
      <c r="C370" s="12"/>
      <c r="D370" s="12"/>
      <c r="E370" s="12"/>
      <c r="F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2.75" customHeight="1">
      <c r="A371" s="12"/>
      <c r="B371" s="12"/>
      <c r="C371" s="12"/>
      <c r="D371" s="12"/>
      <c r="E371" s="12"/>
      <c r="F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2.75" customHeight="1">
      <c r="A372" s="12"/>
      <c r="B372" s="12"/>
      <c r="C372" s="12"/>
      <c r="D372" s="12"/>
      <c r="E372" s="12"/>
      <c r="F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2.75" customHeight="1">
      <c r="A373" s="12"/>
      <c r="B373" s="12"/>
      <c r="C373" s="12"/>
      <c r="D373" s="12"/>
      <c r="E373" s="12"/>
      <c r="F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2.75" customHeight="1">
      <c r="A374" s="12"/>
      <c r="B374" s="12"/>
      <c r="C374" s="12"/>
      <c r="D374" s="12"/>
      <c r="E374" s="12"/>
      <c r="F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2.75" customHeight="1">
      <c r="A375" s="12"/>
      <c r="B375" s="12"/>
      <c r="C375" s="12"/>
      <c r="D375" s="12"/>
      <c r="E375" s="12"/>
      <c r="F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2.75" customHeight="1">
      <c r="A376" s="12"/>
      <c r="B376" s="12"/>
      <c r="C376" s="12"/>
      <c r="D376" s="12"/>
      <c r="E376" s="12"/>
      <c r="F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2.75" customHeight="1">
      <c r="A377" s="12"/>
      <c r="B377" s="12"/>
      <c r="C377" s="12"/>
      <c r="D377" s="12"/>
      <c r="E377" s="12"/>
      <c r="F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2.75" customHeight="1">
      <c r="A378" s="12"/>
      <c r="B378" s="12"/>
      <c r="C378" s="12"/>
      <c r="D378" s="12"/>
      <c r="E378" s="12"/>
      <c r="F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2.75" customHeight="1">
      <c r="A379" s="12"/>
      <c r="B379" s="12"/>
      <c r="C379" s="12"/>
      <c r="D379" s="12"/>
      <c r="E379" s="12"/>
      <c r="F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2.75" customHeight="1">
      <c r="A380" s="12"/>
      <c r="B380" s="12"/>
      <c r="C380" s="12"/>
      <c r="D380" s="12"/>
      <c r="E380" s="12"/>
      <c r="F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2.75" customHeight="1">
      <c r="A381" s="12"/>
      <c r="B381" s="12"/>
      <c r="C381" s="12"/>
      <c r="D381" s="12"/>
      <c r="E381" s="12"/>
      <c r="F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2.75" customHeight="1">
      <c r="A382" s="12"/>
      <c r="B382" s="12"/>
      <c r="C382" s="12"/>
      <c r="D382" s="12"/>
      <c r="E382" s="12"/>
      <c r="F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2.75" customHeight="1">
      <c r="A383" s="12"/>
      <c r="B383" s="12"/>
      <c r="C383" s="12"/>
      <c r="D383" s="12"/>
      <c r="E383" s="12"/>
      <c r="F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2.75" customHeight="1">
      <c r="A384" s="12"/>
      <c r="B384" s="12"/>
      <c r="C384" s="12"/>
      <c r="D384" s="12"/>
      <c r="E384" s="12"/>
      <c r="F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2.75" customHeight="1">
      <c r="A385" s="12"/>
      <c r="B385" s="12"/>
      <c r="C385" s="12"/>
      <c r="D385" s="12"/>
      <c r="E385" s="12"/>
      <c r="F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2.75" customHeight="1">
      <c r="A386" s="12"/>
      <c r="B386" s="12"/>
      <c r="C386" s="12"/>
      <c r="D386" s="12"/>
      <c r="E386" s="12"/>
      <c r="F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2.75" customHeight="1">
      <c r="A387" s="12"/>
      <c r="B387" s="12"/>
      <c r="C387" s="12"/>
      <c r="D387" s="12"/>
      <c r="E387" s="12"/>
      <c r="F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2.75" customHeight="1">
      <c r="A388" s="12"/>
      <c r="B388" s="12"/>
      <c r="C388" s="12"/>
      <c r="D388" s="12"/>
      <c r="E388" s="12"/>
      <c r="F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2.75" customHeight="1">
      <c r="A389" s="12"/>
      <c r="B389" s="12"/>
      <c r="C389" s="12"/>
      <c r="D389" s="12"/>
      <c r="E389" s="12"/>
      <c r="F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2.75" customHeight="1">
      <c r="A390" s="12"/>
      <c r="B390" s="12"/>
      <c r="C390" s="12"/>
      <c r="D390" s="12"/>
      <c r="E390" s="12"/>
      <c r="F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2.75" customHeight="1">
      <c r="A391" s="12"/>
      <c r="B391" s="12"/>
      <c r="C391" s="12"/>
      <c r="D391" s="12"/>
      <c r="E391" s="12"/>
      <c r="F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2.75" customHeight="1">
      <c r="A392" s="12"/>
      <c r="B392" s="12"/>
      <c r="C392" s="12"/>
      <c r="D392" s="12"/>
      <c r="E392" s="12"/>
      <c r="F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2.75" customHeight="1">
      <c r="A393" s="12"/>
      <c r="B393" s="12"/>
      <c r="C393" s="12"/>
      <c r="D393" s="12"/>
      <c r="E393" s="12"/>
      <c r="F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2.75" customHeight="1">
      <c r="A394" s="12"/>
      <c r="B394" s="12"/>
      <c r="C394" s="12"/>
      <c r="D394" s="12"/>
      <c r="E394" s="12"/>
      <c r="F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2.75" customHeight="1">
      <c r="A395" s="12"/>
      <c r="B395" s="12"/>
      <c r="C395" s="12"/>
      <c r="D395" s="12"/>
      <c r="E395" s="12"/>
      <c r="F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2.75" customHeight="1">
      <c r="A396" s="12"/>
      <c r="B396" s="12"/>
      <c r="C396" s="12"/>
      <c r="D396" s="12"/>
      <c r="E396" s="12"/>
      <c r="F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2.75" customHeight="1">
      <c r="A397" s="12"/>
      <c r="B397" s="12"/>
      <c r="C397" s="12"/>
      <c r="D397" s="12"/>
      <c r="E397" s="12"/>
      <c r="F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2.75" customHeight="1">
      <c r="A398" s="12"/>
      <c r="B398" s="12"/>
      <c r="C398" s="12"/>
      <c r="D398" s="12"/>
      <c r="E398" s="12"/>
      <c r="F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2.75" customHeight="1">
      <c r="A399" s="12"/>
      <c r="B399" s="12"/>
      <c r="C399" s="12"/>
      <c r="D399" s="12"/>
      <c r="E399" s="12"/>
      <c r="F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2.75" customHeight="1">
      <c r="A400" s="12"/>
      <c r="B400" s="12"/>
      <c r="C400" s="12"/>
      <c r="D400" s="12"/>
      <c r="E400" s="12"/>
      <c r="F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2.75" customHeight="1">
      <c r="A401" s="12"/>
      <c r="B401" s="12"/>
      <c r="C401" s="12"/>
      <c r="D401" s="12"/>
      <c r="E401" s="12"/>
      <c r="F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2.75" customHeight="1">
      <c r="A402" s="12"/>
      <c r="B402" s="12"/>
      <c r="C402" s="12"/>
      <c r="D402" s="12"/>
      <c r="E402" s="12"/>
      <c r="F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2.75" customHeight="1">
      <c r="A403" s="12"/>
      <c r="B403" s="12"/>
      <c r="C403" s="12"/>
      <c r="D403" s="12"/>
      <c r="E403" s="12"/>
      <c r="F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2.75" customHeight="1">
      <c r="A404" s="12"/>
      <c r="B404" s="12"/>
      <c r="C404" s="12"/>
      <c r="D404" s="12"/>
      <c r="E404" s="12"/>
      <c r="F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2.75" customHeight="1">
      <c r="A405" s="12"/>
      <c r="B405" s="12"/>
      <c r="C405" s="12"/>
      <c r="D405" s="12"/>
      <c r="E405" s="12"/>
      <c r="F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2.75" customHeight="1">
      <c r="A406" s="12"/>
      <c r="B406" s="12"/>
      <c r="C406" s="12"/>
      <c r="D406" s="12"/>
      <c r="E406" s="12"/>
      <c r="F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2.75" customHeight="1">
      <c r="A407" s="12"/>
      <c r="B407" s="12"/>
      <c r="C407" s="12"/>
      <c r="D407" s="12"/>
      <c r="E407" s="12"/>
      <c r="F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2.75" customHeight="1">
      <c r="A408" s="12"/>
      <c r="B408" s="12"/>
      <c r="C408" s="12"/>
      <c r="D408" s="12"/>
      <c r="E408" s="12"/>
      <c r="F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2.75" customHeight="1">
      <c r="A409" s="12"/>
      <c r="B409" s="12"/>
      <c r="C409" s="12"/>
      <c r="D409" s="12"/>
      <c r="E409" s="12"/>
      <c r="F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2.75" customHeight="1">
      <c r="A410" s="12"/>
      <c r="B410" s="12"/>
      <c r="C410" s="12"/>
      <c r="D410" s="12"/>
      <c r="E410" s="12"/>
      <c r="F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2.75" customHeight="1">
      <c r="A411" s="12"/>
      <c r="B411" s="12"/>
      <c r="C411" s="12"/>
      <c r="D411" s="12"/>
      <c r="E411" s="12"/>
      <c r="F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2.75" customHeight="1">
      <c r="A412" s="12"/>
      <c r="B412" s="12"/>
      <c r="C412" s="12"/>
      <c r="D412" s="12"/>
      <c r="E412" s="12"/>
      <c r="F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2.75" customHeight="1">
      <c r="A413" s="12"/>
      <c r="B413" s="12"/>
      <c r="C413" s="12"/>
      <c r="D413" s="12"/>
      <c r="E413" s="12"/>
      <c r="F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2.75" customHeight="1">
      <c r="A414" s="12"/>
      <c r="B414" s="12"/>
      <c r="C414" s="12"/>
      <c r="D414" s="12"/>
      <c r="E414" s="12"/>
      <c r="F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2.75" customHeight="1">
      <c r="A415" s="12"/>
      <c r="B415" s="12"/>
      <c r="C415" s="12"/>
      <c r="D415" s="12"/>
      <c r="E415" s="12"/>
      <c r="F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2.75" customHeight="1">
      <c r="A416" s="12"/>
      <c r="B416" s="12"/>
      <c r="C416" s="12"/>
      <c r="D416" s="12"/>
      <c r="E416" s="12"/>
      <c r="F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2.75" customHeight="1">
      <c r="A417" s="12"/>
      <c r="B417" s="12"/>
      <c r="C417" s="12"/>
      <c r="D417" s="12"/>
      <c r="E417" s="12"/>
      <c r="F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2.75" customHeight="1">
      <c r="A418" s="12"/>
      <c r="B418" s="12"/>
      <c r="C418" s="12"/>
      <c r="D418" s="12"/>
      <c r="E418" s="12"/>
      <c r="F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2.75" customHeight="1">
      <c r="A419" s="12"/>
      <c r="B419" s="12"/>
      <c r="C419" s="12"/>
      <c r="D419" s="12"/>
      <c r="E419" s="12"/>
      <c r="F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2.75" customHeight="1">
      <c r="A420" s="12"/>
      <c r="B420" s="12"/>
      <c r="C420" s="12"/>
      <c r="D420" s="12"/>
      <c r="E420" s="12"/>
      <c r="F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2.75" customHeight="1">
      <c r="A421" s="12"/>
      <c r="B421" s="12"/>
      <c r="C421" s="12"/>
      <c r="D421" s="12"/>
      <c r="E421" s="12"/>
      <c r="F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2.75" customHeight="1">
      <c r="A422" s="12"/>
      <c r="B422" s="12"/>
      <c r="C422" s="12"/>
      <c r="D422" s="12"/>
      <c r="E422" s="12"/>
      <c r="F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2.75" customHeight="1">
      <c r="A423" s="12"/>
      <c r="B423" s="12"/>
      <c r="C423" s="12"/>
      <c r="D423" s="12"/>
      <c r="E423" s="12"/>
      <c r="F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2.75" customHeight="1">
      <c r="A424" s="12"/>
      <c r="B424" s="12"/>
      <c r="C424" s="12"/>
      <c r="D424" s="12"/>
      <c r="E424" s="12"/>
      <c r="F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2.75" customHeight="1">
      <c r="A425" s="12"/>
      <c r="B425" s="12"/>
      <c r="C425" s="12"/>
      <c r="D425" s="12"/>
      <c r="E425" s="12"/>
      <c r="F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2.75" customHeight="1">
      <c r="A426" s="12"/>
      <c r="B426" s="12"/>
      <c r="C426" s="12"/>
      <c r="D426" s="12"/>
      <c r="E426" s="12"/>
      <c r="F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2.75" customHeight="1">
      <c r="A427" s="12"/>
      <c r="B427" s="12"/>
      <c r="C427" s="12"/>
      <c r="D427" s="12"/>
      <c r="E427" s="12"/>
      <c r="F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2.75" customHeight="1">
      <c r="A428" s="12"/>
      <c r="B428" s="12"/>
      <c r="C428" s="12"/>
      <c r="D428" s="12"/>
      <c r="E428" s="12"/>
      <c r="F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2.75" customHeight="1">
      <c r="A429" s="12"/>
      <c r="B429" s="12"/>
      <c r="C429" s="12"/>
      <c r="D429" s="12"/>
      <c r="E429" s="12"/>
      <c r="F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2.75" customHeight="1">
      <c r="A430" s="12"/>
      <c r="B430" s="12"/>
      <c r="C430" s="12"/>
      <c r="D430" s="12"/>
      <c r="E430" s="12"/>
      <c r="F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2.75" customHeight="1">
      <c r="A431" s="12"/>
      <c r="B431" s="12"/>
      <c r="C431" s="12"/>
      <c r="D431" s="12"/>
      <c r="E431" s="12"/>
      <c r="F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2.75" customHeight="1">
      <c r="A432" s="12"/>
      <c r="B432" s="12"/>
      <c r="C432" s="12"/>
      <c r="D432" s="12"/>
      <c r="E432" s="12"/>
      <c r="F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2.75" customHeight="1">
      <c r="A433" s="12"/>
      <c r="B433" s="12"/>
      <c r="C433" s="12"/>
      <c r="D433" s="12"/>
      <c r="E433" s="12"/>
      <c r="F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2.75" customHeight="1">
      <c r="A434" s="12"/>
      <c r="B434" s="12"/>
      <c r="C434" s="12"/>
      <c r="D434" s="12"/>
      <c r="E434" s="12"/>
      <c r="F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2.75" customHeight="1">
      <c r="A435" s="12"/>
      <c r="B435" s="12"/>
      <c r="C435" s="12"/>
      <c r="D435" s="12"/>
      <c r="E435" s="12"/>
      <c r="F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2.75" customHeight="1">
      <c r="A436" s="12"/>
      <c r="B436" s="12"/>
      <c r="C436" s="12"/>
      <c r="D436" s="12"/>
      <c r="E436" s="12"/>
      <c r="F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2.75" customHeight="1">
      <c r="A437" s="12"/>
      <c r="B437" s="12"/>
      <c r="C437" s="12"/>
      <c r="D437" s="12"/>
      <c r="E437" s="12"/>
      <c r="F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2.75" customHeight="1">
      <c r="A438" s="12"/>
      <c r="B438" s="12"/>
      <c r="C438" s="12"/>
      <c r="D438" s="12"/>
      <c r="E438" s="12"/>
      <c r="F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2.75" customHeight="1">
      <c r="A439" s="12"/>
      <c r="B439" s="12"/>
      <c r="C439" s="12"/>
      <c r="D439" s="12"/>
      <c r="E439" s="12"/>
      <c r="F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2.75" customHeight="1">
      <c r="A440" s="12"/>
      <c r="B440" s="12"/>
      <c r="C440" s="12"/>
      <c r="D440" s="12"/>
      <c r="E440" s="12"/>
      <c r="F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2.75" customHeight="1">
      <c r="A441" s="12"/>
      <c r="B441" s="12"/>
      <c r="C441" s="12"/>
      <c r="D441" s="12"/>
      <c r="E441" s="12"/>
      <c r="F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2.75" customHeight="1">
      <c r="A442" s="12"/>
      <c r="B442" s="12"/>
      <c r="C442" s="12"/>
      <c r="D442" s="12"/>
      <c r="E442" s="12"/>
      <c r="F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2.75" customHeight="1">
      <c r="A443" s="12"/>
      <c r="B443" s="12"/>
      <c r="C443" s="12"/>
      <c r="D443" s="12"/>
      <c r="E443" s="12"/>
      <c r="F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2.75" customHeight="1">
      <c r="A444" s="12"/>
      <c r="B444" s="12"/>
      <c r="C444" s="12"/>
      <c r="D444" s="12"/>
      <c r="E444" s="12"/>
      <c r="F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2.75" customHeight="1">
      <c r="A445" s="12"/>
      <c r="B445" s="12"/>
      <c r="C445" s="12"/>
      <c r="D445" s="12"/>
      <c r="E445" s="12"/>
      <c r="F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2.75" customHeight="1">
      <c r="A446" s="12"/>
      <c r="B446" s="12"/>
      <c r="C446" s="12"/>
      <c r="D446" s="12"/>
      <c r="E446" s="12"/>
      <c r="F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2.75" customHeight="1">
      <c r="A447" s="12"/>
      <c r="B447" s="12"/>
      <c r="C447" s="12"/>
      <c r="D447" s="12"/>
      <c r="E447" s="12"/>
      <c r="F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2.75" customHeight="1">
      <c r="A448" s="12"/>
      <c r="B448" s="12"/>
      <c r="C448" s="12"/>
      <c r="D448" s="12"/>
      <c r="E448" s="12"/>
      <c r="F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2.75" customHeight="1">
      <c r="A449" s="12"/>
      <c r="B449" s="12"/>
      <c r="C449" s="12"/>
      <c r="D449" s="12"/>
      <c r="E449" s="12"/>
      <c r="F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2.75" customHeight="1">
      <c r="A450" s="12"/>
      <c r="B450" s="12"/>
      <c r="C450" s="12"/>
      <c r="D450" s="12"/>
      <c r="E450" s="12"/>
      <c r="F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2.75" customHeight="1">
      <c r="A451" s="12"/>
      <c r="B451" s="12"/>
      <c r="C451" s="12"/>
      <c r="D451" s="12"/>
      <c r="E451" s="12"/>
      <c r="F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2.75" customHeight="1">
      <c r="A452" s="12"/>
      <c r="B452" s="12"/>
      <c r="C452" s="12"/>
      <c r="D452" s="12"/>
      <c r="E452" s="12"/>
      <c r="F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2.75" customHeight="1">
      <c r="A453" s="12"/>
      <c r="B453" s="12"/>
      <c r="C453" s="12"/>
      <c r="D453" s="12"/>
      <c r="E453" s="12"/>
      <c r="F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2.75" customHeight="1">
      <c r="A454" s="12"/>
      <c r="B454" s="12"/>
      <c r="C454" s="12"/>
      <c r="D454" s="12"/>
      <c r="E454" s="12"/>
      <c r="F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2.75" customHeight="1">
      <c r="A455" s="12"/>
      <c r="B455" s="12"/>
      <c r="C455" s="12"/>
      <c r="D455" s="12"/>
      <c r="E455" s="12"/>
      <c r="F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2.75" customHeight="1">
      <c r="A456" s="12"/>
      <c r="B456" s="12"/>
      <c r="C456" s="12"/>
      <c r="D456" s="12"/>
      <c r="E456" s="12"/>
      <c r="F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2.75" customHeight="1">
      <c r="A457" s="12"/>
      <c r="B457" s="12"/>
      <c r="C457" s="12"/>
      <c r="D457" s="12"/>
      <c r="E457" s="12"/>
      <c r="F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2.75" customHeight="1">
      <c r="A458" s="12"/>
      <c r="B458" s="12"/>
      <c r="C458" s="12"/>
      <c r="D458" s="12"/>
      <c r="E458" s="12"/>
      <c r="F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2.75" customHeight="1">
      <c r="A459" s="12"/>
      <c r="B459" s="12"/>
      <c r="C459" s="12"/>
      <c r="D459" s="12"/>
      <c r="E459" s="12"/>
      <c r="F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2.75" customHeight="1">
      <c r="A460" s="12"/>
      <c r="B460" s="12"/>
      <c r="C460" s="12"/>
      <c r="D460" s="12"/>
      <c r="E460" s="12"/>
      <c r="F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2.75" customHeight="1">
      <c r="A461" s="12"/>
      <c r="B461" s="12"/>
      <c r="C461" s="12"/>
      <c r="D461" s="12"/>
      <c r="E461" s="12"/>
      <c r="F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2.75" customHeight="1">
      <c r="A462" s="12"/>
      <c r="B462" s="12"/>
      <c r="C462" s="12"/>
      <c r="D462" s="12"/>
      <c r="E462" s="12"/>
      <c r="F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2.75" customHeight="1">
      <c r="A463" s="12"/>
      <c r="B463" s="12"/>
      <c r="C463" s="12"/>
      <c r="D463" s="12"/>
      <c r="E463" s="12"/>
      <c r="F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2.75" customHeight="1">
      <c r="A464" s="12"/>
      <c r="B464" s="12"/>
      <c r="C464" s="12"/>
      <c r="D464" s="12"/>
      <c r="E464" s="12"/>
      <c r="F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2.75" customHeight="1">
      <c r="A465" s="12"/>
      <c r="B465" s="12"/>
      <c r="C465" s="12"/>
      <c r="D465" s="12"/>
      <c r="E465" s="12"/>
      <c r="F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2.75" customHeight="1">
      <c r="A466" s="12"/>
      <c r="B466" s="12"/>
      <c r="C466" s="12"/>
      <c r="D466" s="12"/>
      <c r="E466" s="12"/>
      <c r="F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2.75" customHeight="1">
      <c r="A467" s="12"/>
      <c r="B467" s="12"/>
      <c r="C467" s="12"/>
      <c r="D467" s="12"/>
      <c r="E467" s="12"/>
      <c r="F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2.75" customHeight="1">
      <c r="A468" s="12"/>
      <c r="B468" s="12"/>
      <c r="C468" s="12"/>
      <c r="D468" s="12"/>
      <c r="E468" s="12"/>
      <c r="F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2.75" customHeight="1">
      <c r="A469" s="12"/>
      <c r="B469" s="12"/>
      <c r="C469" s="12"/>
      <c r="D469" s="12"/>
      <c r="E469" s="12"/>
      <c r="F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2.75" customHeight="1">
      <c r="A470" s="12"/>
      <c r="B470" s="12"/>
      <c r="C470" s="12"/>
      <c r="D470" s="12"/>
      <c r="E470" s="12"/>
      <c r="F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2.75" customHeight="1">
      <c r="A471" s="12"/>
      <c r="B471" s="12"/>
      <c r="C471" s="12"/>
      <c r="D471" s="12"/>
      <c r="E471" s="12"/>
      <c r="F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2.75" customHeight="1">
      <c r="A472" s="12"/>
      <c r="B472" s="12"/>
      <c r="C472" s="12"/>
      <c r="D472" s="12"/>
      <c r="E472" s="12"/>
      <c r="F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2.75" customHeight="1">
      <c r="A473" s="12"/>
      <c r="B473" s="12"/>
      <c r="C473" s="12"/>
      <c r="D473" s="12"/>
      <c r="E473" s="12"/>
      <c r="F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2.75" customHeight="1">
      <c r="A474" s="12"/>
      <c r="B474" s="12"/>
      <c r="C474" s="12"/>
      <c r="D474" s="12"/>
      <c r="E474" s="12"/>
      <c r="F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2.75" customHeight="1">
      <c r="A475" s="12"/>
      <c r="B475" s="12"/>
      <c r="C475" s="12"/>
      <c r="D475" s="12"/>
      <c r="E475" s="12"/>
      <c r="F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2.75" customHeight="1">
      <c r="A476" s="12"/>
      <c r="B476" s="12"/>
      <c r="C476" s="12"/>
      <c r="D476" s="12"/>
      <c r="E476" s="12"/>
      <c r="F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2.75" customHeight="1">
      <c r="A477" s="12"/>
      <c r="B477" s="12"/>
      <c r="C477" s="12"/>
      <c r="D477" s="12"/>
      <c r="E477" s="12"/>
      <c r="F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2.75" customHeight="1">
      <c r="A478" s="12"/>
      <c r="B478" s="12"/>
      <c r="C478" s="12"/>
      <c r="D478" s="12"/>
      <c r="E478" s="12"/>
      <c r="F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2.75" customHeight="1">
      <c r="A479" s="12"/>
      <c r="B479" s="12"/>
      <c r="C479" s="12"/>
      <c r="D479" s="12"/>
      <c r="E479" s="12"/>
      <c r="F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2.75" customHeight="1">
      <c r="A480" s="12"/>
      <c r="B480" s="12"/>
      <c r="C480" s="12"/>
      <c r="D480" s="12"/>
      <c r="E480" s="12"/>
      <c r="F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2.75" customHeight="1">
      <c r="A481" s="12"/>
      <c r="B481" s="12"/>
      <c r="C481" s="12"/>
      <c r="D481" s="12"/>
      <c r="E481" s="12"/>
      <c r="F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2.75" customHeight="1">
      <c r="A482" s="12"/>
      <c r="B482" s="12"/>
      <c r="C482" s="12"/>
      <c r="D482" s="12"/>
      <c r="E482" s="12"/>
      <c r="F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2.75" customHeight="1">
      <c r="A483" s="12"/>
      <c r="B483" s="12"/>
      <c r="C483" s="12"/>
      <c r="D483" s="12"/>
      <c r="E483" s="12"/>
      <c r="F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2.75" customHeight="1">
      <c r="A484" s="12"/>
      <c r="B484" s="12"/>
      <c r="C484" s="12"/>
      <c r="D484" s="12"/>
      <c r="E484" s="12"/>
      <c r="F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2.75" customHeight="1">
      <c r="A485" s="12"/>
      <c r="B485" s="12"/>
      <c r="C485" s="12"/>
      <c r="D485" s="12"/>
      <c r="E485" s="12"/>
      <c r="F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2.75" customHeight="1">
      <c r="A486" s="12"/>
      <c r="B486" s="12"/>
      <c r="C486" s="12"/>
      <c r="D486" s="12"/>
      <c r="E486" s="12"/>
      <c r="F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2.75" customHeight="1">
      <c r="A487" s="12"/>
      <c r="B487" s="12"/>
      <c r="C487" s="12"/>
      <c r="D487" s="12"/>
      <c r="E487" s="12"/>
      <c r="F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2.75" customHeight="1">
      <c r="A488" s="12"/>
      <c r="B488" s="12"/>
      <c r="C488" s="12"/>
      <c r="D488" s="12"/>
      <c r="E488" s="12"/>
      <c r="F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2.75" customHeight="1">
      <c r="A489" s="12"/>
      <c r="B489" s="12"/>
      <c r="C489" s="12"/>
      <c r="D489" s="12"/>
      <c r="E489" s="12"/>
      <c r="F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2.75" customHeight="1">
      <c r="A490" s="12"/>
      <c r="B490" s="12"/>
      <c r="C490" s="12"/>
      <c r="D490" s="12"/>
      <c r="E490" s="12"/>
      <c r="F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2.75" customHeight="1">
      <c r="A491" s="12"/>
      <c r="B491" s="12"/>
      <c r="C491" s="12"/>
      <c r="D491" s="12"/>
      <c r="E491" s="12"/>
      <c r="F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2.75" customHeight="1">
      <c r="A492" s="12"/>
      <c r="B492" s="12"/>
      <c r="C492" s="12"/>
      <c r="D492" s="12"/>
      <c r="E492" s="12"/>
      <c r="F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2.75" customHeight="1">
      <c r="A493" s="12"/>
      <c r="B493" s="12"/>
      <c r="C493" s="12"/>
      <c r="D493" s="12"/>
      <c r="E493" s="12"/>
      <c r="F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2.75" customHeight="1">
      <c r="A494" s="12"/>
      <c r="B494" s="12"/>
      <c r="C494" s="12"/>
      <c r="D494" s="12"/>
      <c r="E494" s="12"/>
      <c r="F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2.75" customHeight="1">
      <c r="A495" s="12"/>
      <c r="B495" s="12"/>
      <c r="C495" s="12"/>
      <c r="D495" s="12"/>
      <c r="E495" s="12"/>
      <c r="F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2.75" customHeight="1">
      <c r="A496" s="12"/>
      <c r="B496" s="12"/>
      <c r="C496" s="12"/>
      <c r="D496" s="12"/>
      <c r="E496" s="12"/>
      <c r="F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2.75" customHeight="1">
      <c r="A497" s="12"/>
      <c r="B497" s="12"/>
      <c r="C497" s="12"/>
      <c r="D497" s="12"/>
      <c r="E497" s="12"/>
      <c r="F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2.75" customHeight="1">
      <c r="A498" s="12"/>
      <c r="B498" s="12"/>
      <c r="C498" s="12"/>
      <c r="D498" s="12"/>
      <c r="E498" s="12"/>
      <c r="F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2.75" customHeight="1">
      <c r="A499" s="12"/>
      <c r="B499" s="12"/>
      <c r="C499" s="12"/>
      <c r="D499" s="12"/>
      <c r="E499" s="12"/>
      <c r="F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2.75" customHeight="1">
      <c r="A500" s="12"/>
      <c r="B500" s="12"/>
      <c r="C500" s="12"/>
      <c r="D500" s="12"/>
      <c r="E500" s="12"/>
      <c r="F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2.75" customHeight="1">
      <c r="A501" s="12"/>
      <c r="B501" s="12"/>
      <c r="C501" s="12"/>
      <c r="D501" s="12"/>
      <c r="E501" s="12"/>
      <c r="F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2.75" customHeight="1">
      <c r="A502" s="12"/>
      <c r="B502" s="12"/>
      <c r="C502" s="12"/>
      <c r="D502" s="12"/>
      <c r="E502" s="12"/>
      <c r="F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2.75" customHeight="1">
      <c r="A503" s="12"/>
      <c r="B503" s="12"/>
      <c r="C503" s="12"/>
      <c r="D503" s="12"/>
      <c r="E503" s="12"/>
      <c r="F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2.75" customHeight="1">
      <c r="A504" s="12"/>
      <c r="B504" s="12"/>
      <c r="C504" s="12"/>
      <c r="D504" s="12"/>
      <c r="E504" s="12"/>
      <c r="F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2.75" customHeight="1">
      <c r="A505" s="12"/>
      <c r="B505" s="12"/>
      <c r="C505" s="12"/>
      <c r="D505" s="12"/>
      <c r="E505" s="12"/>
      <c r="F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2.75" customHeight="1">
      <c r="A506" s="12"/>
      <c r="B506" s="12"/>
      <c r="C506" s="12"/>
      <c r="D506" s="12"/>
      <c r="E506" s="12"/>
      <c r="F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2.75" customHeight="1">
      <c r="A507" s="12"/>
      <c r="B507" s="12"/>
      <c r="C507" s="12"/>
      <c r="D507" s="12"/>
      <c r="E507" s="12"/>
      <c r="F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2.75" customHeight="1">
      <c r="A508" s="12"/>
      <c r="B508" s="12"/>
      <c r="C508" s="12"/>
      <c r="D508" s="12"/>
      <c r="E508" s="12"/>
      <c r="F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2.75" customHeight="1">
      <c r="A509" s="12"/>
      <c r="B509" s="12"/>
      <c r="C509" s="12"/>
      <c r="D509" s="12"/>
      <c r="E509" s="12"/>
      <c r="F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2.75" customHeight="1">
      <c r="A510" s="12"/>
      <c r="B510" s="12"/>
      <c r="C510" s="12"/>
      <c r="D510" s="12"/>
      <c r="E510" s="12"/>
      <c r="F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2.75" customHeight="1">
      <c r="A511" s="12"/>
      <c r="B511" s="12"/>
      <c r="C511" s="12"/>
      <c r="D511" s="12"/>
      <c r="E511" s="12"/>
      <c r="F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2.75" customHeight="1">
      <c r="A512" s="12"/>
      <c r="B512" s="12"/>
      <c r="C512" s="12"/>
      <c r="D512" s="12"/>
      <c r="E512" s="12"/>
      <c r="F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2.75" customHeight="1">
      <c r="A513" s="12"/>
      <c r="B513" s="12"/>
      <c r="C513" s="12"/>
      <c r="D513" s="12"/>
      <c r="E513" s="12"/>
      <c r="F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2.75" customHeight="1">
      <c r="A514" s="12"/>
      <c r="B514" s="12"/>
      <c r="C514" s="12"/>
      <c r="D514" s="12"/>
      <c r="E514" s="12"/>
      <c r="F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2.75" customHeight="1">
      <c r="A515" s="12"/>
      <c r="B515" s="12"/>
      <c r="C515" s="12"/>
      <c r="D515" s="12"/>
      <c r="E515" s="12"/>
      <c r="F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2.75" customHeight="1">
      <c r="A516" s="12"/>
      <c r="B516" s="12"/>
      <c r="C516" s="12"/>
      <c r="D516" s="12"/>
      <c r="E516" s="12"/>
      <c r="F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2.75" customHeight="1">
      <c r="A517" s="12"/>
      <c r="B517" s="12"/>
      <c r="C517" s="12"/>
      <c r="D517" s="12"/>
      <c r="E517" s="12"/>
      <c r="F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2.75" customHeight="1">
      <c r="A518" s="12"/>
      <c r="B518" s="12"/>
      <c r="C518" s="12"/>
      <c r="D518" s="12"/>
      <c r="E518" s="12"/>
      <c r="F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2.75" customHeight="1">
      <c r="A519" s="12"/>
      <c r="B519" s="12"/>
      <c r="C519" s="12"/>
      <c r="D519" s="12"/>
      <c r="E519" s="12"/>
      <c r="F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2.75" customHeight="1">
      <c r="A520" s="12"/>
      <c r="B520" s="12"/>
      <c r="C520" s="12"/>
      <c r="D520" s="12"/>
      <c r="E520" s="12"/>
      <c r="F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2.75" customHeight="1">
      <c r="A521" s="12"/>
      <c r="B521" s="12"/>
      <c r="C521" s="12"/>
      <c r="D521" s="12"/>
      <c r="E521" s="12"/>
      <c r="F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2.75" customHeight="1">
      <c r="A522" s="12"/>
      <c r="B522" s="12"/>
      <c r="C522" s="12"/>
      <c r="D522" s="12"/>
      <c r="E522" s="12"/>
      <c r="F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2.75" customHeight="1">
      <c r="A523" s="12"/>
      <c r="B523" s="12"/>
      <c r="C523" s="12"/>
      <c r="D523" s="12"/>
      <c r="E523" s="12"/>
      <c r="F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2.75" customHeight="1">
      <c r="A524" s="12"/>
      <c r="B524" s="12"/>
      <c r="C524" s="12"/>
      <c r="D524" s="12"/>
      <c r="E524" s="12"/>
      <c r="F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2.75" customHeight="1">
      <c r="A525" s="12"/>
      <c r="B525" s="12"/>
      <c r="C525" s="12"/>
      <c r="D525" s="12"/>
      <c r="E525" s="12"/>
      <c r="F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2.75" customHeight="1">
      <c r="A526" s="12"/>
      <c r="B526" s="12"/>
      <c r="C526" s="12"/>
      <c r="D526" s="12"/>
      <c r="E526" s="12"/>
      <c r="F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2.75" customHeight="1">
      <c r="A527" s="12"/>
      <c r="B527" s="12"/>
      <c r="C527" s="12"/>
      <c r="D527" s="12"/>
      <c r="E527" s="12"/>
      <c r="F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2.75" customHeight="1">
      <c r="A528" s="12"/>
      <c r="B528" s="12"/>
      <c r="C528" s="12"/>
      <c r="D528" s="12"/>
      <c r="E528" s="12"/>
      <c r="F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2.75" customHeight="1">
      <c r="A529" s="12"/>
      <c r="B529" s="12"/>
      <c r="C529" s="12"/>
      <c r="D529" s="12"/>
      <c r="E529" s="12"/>
      <c r="F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2.75" customHeight="1">
      <c r="A530" s="12"/>
      <c r="B530" s="12"/>
      <c r="C530" s="12"/>
      <c r="D530" s="12"/>
      <c r="E530" s="12"/>
      <c r="F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2.75" customHeight="1">
      <c r="A531" s="12"/>
      <c r="B531" s="12"/>
      <c r="C531" s="12"/>
      <c r="D531" s="12"/>
      <c r="E531" s="12"/>
      <c r="F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2.75" customHeight="1">
      <c r="A532" s="12"/>
      <c r="B532" s="12"/>
      <c r="C532" s="12"/>
      <c r="D532" s="12"/>
      <c r="E532" s="12"/>
      <c r="F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2.75" customHeight="1">
      <c r="A533" s="12"/>
      <c r="B533" s="12"/>
      <c r="C533" s="12"/>
      <c r="D533" s="12"/>
      <c r="E533" s="12"/>
      <c r="F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2.75" customHeight="1">
      <c r="A534" s="12"/>
      <c r="B534" s="12"/>
      <c r="C534" s="12"/>
      <c r="D534" s="12"/>
      <c r="E534" s="12"/>
      <c r="F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2.75" customHeight="1">
      <c r="A535" s="12"/>
      <c r="B535" s="12"/>
      <c r="C535" s="12"/>
      <c r="D535" s="12"/>
      <c r="E535" s="12"/>
      <c r="F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2.75" customHeight="1">
      <c r="A536" s="12"/>
      <c r="B536" s="12"/>
      <c r="C536" s="12"/>
      <c r="D536" s="12"/>
      <c r="E536" s="12"/>
      <c r="F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2.75" customHeight="1">
      <c r="A537" s="12"/>
      <c r="B537" s="12"/>
      <c r="C537" s="12"/>
      <c r="D537" s="12"/>
      <c r="E537" s="12"/>
      <c r="F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2.75" customHeight="1">
      <c r="A538" s="12"/>
      <c r="B538" s="12"/>
      <c r="C538" s="12"/>
      <c r="D538" s="12"/>
      <c r="E538" s="12"/>
      <c r="F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2.75" customHeight="1">
      <c r="A539" s="12"/>
      <c r="B539" s="12"/>
      <c r="C539" s="12"/>
      <c r="D539" s="12"/>
      <c r="E539" s="12"/>
      <c r="F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2.75" customHeight="1">
      <c r="A540" s="12"/>
      <c r="B540" s="12"/>
      <c r="C540" s="12"/>
      <c r="D540" s="12"/>
      <c r="E540" s="12"/>
      <c r="F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2.75" customHeight="1">
      <c r="A541" s="12"/>
      <c r="B541" s="12"/>
      <c r="C541" s="12"/>
      <c r="D541" s="12"/>
      <c r="E541" s="12"/>
      <c r="F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2.75" customHeight="1">
      <c r="A542" s="12"/>
      <c r="B542" s="12"/>
      <c r="C542" s="12"/>
      <c r="D542" s="12"/>
      <c r="E542" s="12"/>
      <c r="F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2.75" customHeight="1">
      <c r="A543" s="12"/>
      <c r="B543" s="12"/>
      <c r="C543" s="12"/>
      <c r="D543" s="12"/>
      <c r="E543" s="12"/>
      <c r="F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2.75" customHeight="1">
      <c r="A544" s="12"/>
      <c r="B544" s="12"/>
      <c r="C544" s="12"/>
      <c r="D544" s="12"/>
      <c r="E544" s="12"/>
      <c r="F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2.75" customHeight="1">
      <c r="A545" s="12"/>
      <c r="B545" s="12"/>
      <c r="C545" s="12"/>
      <c r="D545" s="12"/>
      <c r="E545" s="12"/>
      <c r="F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2.75" customHeight="1">
      <c r="A546" s="12"/>
      <c r="B546" s="12"/>
      <c r="C546" s="12"/>
      <c r="D546" s="12"/>
      <c r="E546" s="12"/>
      <c r="F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2.75" customHeight="1">
      <c r="A547" s="12"/>
      <c r="B547" s="12"/>
      <c r="C547" s="12"/>
      <c r="D547" s="12"/>
      <c r="E547" s="12"/>
      <c r="F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2.75" customHeight="1">
      <c r="A548" s="12"/>
      <c r="B548" s="12"/>
      <c r="C548" s="12"/>
      <c r="D548" s="12"/>
      <c r="E548" s="12"/>
      <c r="F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2.75" customHeight="1">
      <c r="A549" s="12"/>
      <c r="B549" s="12"/>
      <c r="C549" s="12"/>
      <c r="D549" s="12"/>
      <c r="E549" s="12"/>
      <c r="F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2.75" customHeight="1">
      <c r="A550" s="12"/>
      <c r="B550" s="12"/>
      <c r="C550" s="12"/>
      <c r="D550" s="12"/>
      <c r="E550" s="12"/>
      <c r="F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2.75" customHeight="1">
      <c r="A551" s="12"/>
      <c r="B551" s="12"/>
      <c r="C551" s="12"/>
      <c r="D551" s="12"/>
      <c r="E551" s="12"/>
      <c r="F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2.75" customHeight="1">
      <c r="A552" s="12"/>
      <c r="B552" s="12"/>
      <c r="C552" s="12"/>
      <c r="D552" s="12"/>
      <c r="E552" s="12"/>
      <c r="F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2.75" customHeight="1">
      <c r="A553" s="12"/>
      <c r="B553" s="12"/>
      <c r="C553" s="12"/>
      <c r="D553" s="12"/>
      <c r="E553" s="12"/>
      <c r="F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2.75" customHeight="1">
      <c r="A554" s="12"/>
      <c r="B554" s="12"/>
      <c r="C554" s="12"/>
      <c r="D554" s="12"/>
      <c r="E554" s="12"/>
      <c r="F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2.75" customHeight="1">
      <c r="A555" s="12"/>
      <c r="B555" s="12"/>
      <c r="C555" s="12"/>
      <c r="D555" s="12"/>
      <c r="E555" s="12"/>
      <c r="F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2.75" customHeight="1">
      <c r="A556" s="12"/>
      <c r="B556" s="12"/>
      <c r="C556" s="12"/>
      <c r="D556" s="12"/>
      <c r="E556" s="12"/>
      <c r="F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2.75" customHeight="1">
      <c r="A557" s="12"/>
      <c r="B557" s="12"/>
      <c r="C557" s="12"/>
      <c r="D557" s="12"/>
      <c r="E557" s="12"/>
      <c r="F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2.75" customHeight="1">
      <c r="A558" s="12"/>
      <c r="B558" s="12"/>
      <c r="C558" s="12"/>
      <c r="D558" s="12"/>
      <c r="E558" s="12"/>
      <c r="F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2.75" customHeight="1">
      <c r="A559" s="12"/>
      <c r="B559" s="12"/>
      <c r="C559" s="12"/>
      <c r="D559" s="12"/>
      <c r="E559" s="12"/>
      <c r="F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2.75" customHeight="1">
      <c r="A560" s="12"/>
      <c r="B560" s="12"/>
      <c r="C560" s="12"/>
      <c r="D560" s="12"/>
      <c r="E560" s="12"/>
      <c r="F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2.75" customHeight="1">
      <c r="A561" s="12"/>
      <c r="B561" s="12"/>
      <c r="C561" s="12"/>
      <c r="D561" s="12"/>
      <c r="E561" s="12"/>
      <c r="F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2.75" customHeight="1">
      <c r="A562" s="12"/>
      <c r="B562" s="12"/>
      <c r="C562" s="12"/>
      <c r="D562" s="12"/>
      <c r="E562" s="12"/>
      <c r="F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2.75" customHeight="1">
      <c r="A563" s="12"/>
      <c r="B563" s="12"/>
      <c r="C563" s="12"/>
      <c r="D563" s="12"/>
      <c r="E563" s="12"/>
      <c r="F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2.75" customHeight="1">
      <c r="A564" s="12"/>
      <c r="B564" s="12"/>
      <c r="C564" s="12"/>
      <c r="D564" s="12"/>
      <c r="E564" s="12"/>
      <c r="F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2.75" customHeight="1">
      <c r="A565" s="12"/>
      <c r="B565" s="12"/>
      <c r="C565" s="12"/>
      <c r="D565" s="12"/>
      <c r="E565" s="12"/>
      <c r="F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2.75" customHeight="1">
      <c r="A566" s="12"/>
      <c r="B566" s="12"/>
      <c r="C566" s="12"/>
      <c r="D566" s="12"/>
      <c r="E566" s="12"/>
      <c r="F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2.75" customHeight="1">
      <c r="A567" s="12"/>
      <c r="B567" s="12"/>
      <c r="C567" s="12"/>
      <c r="D567" s="12"/>
      <c r="E567" s="12"/>
      <c r="F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2.75" customHeight="1">
      <c r="A568" s="12"/>
      <c r="B568" s="12"/>
      <c r="C568" s="12"/>
      <c r="D568" s="12"/>
      <c r="E568" s="12"/>
      <c r="F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2.75" customHeight="1">
      <c r="A569" s="12"/>
      <c r="B569" s="12"/>
      <c r="C569" s="12"/>
      <c r="D569" s="12"/>
      <c r="E569" s="12"/>
      <c r="F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2.75" customHeight="1">
      <c r="A570" s="12"/>
      <c r="B570" s="12"/>
      <c r="C570" s="12"/>
      <c r="D570" s="12"/>
      <c r="E570" s="12"/>
      <c r="F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2.75" customHeight="1">
      <c r="A571" s="12"/>
      <c r="B571" s="12"/>
      <c r="C571" s="12"/>
      <c r="D571" s="12"/>
      <c r="E571" s="12"/>
      <c r="F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2.75" customHeight="1">
      <c r="A572" s="12"/>
      <c r="B572" s="12"/>
      <c r="C572" s="12"/>
      <c r="D572" s="12"/>
      <c r="E572" s="12"/>
      <c r="F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2.75" customHeight="1">
      <c r="A573" s="12"/>
      <c r="B573" s="12"/>
      <c r="C573" s="12"/>
      <c r="D573" s="12"/>
      <c r="E573" s="12"/>
      <c r="F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2.75" customHeight="1">
      <c r="A574" s="12"/>
      <c r="B574" s="12"/>
      <c r="C574" s="12"/>
      <c r="D574" s="12"/>
      <c r="E574" s="12"/>
      <c r="F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2.75" customHeight="1">
      <c r="A575" s="12"/>
      <c r="B575" s="12"/>
      <c r="C575" s="12"/>
      <c r="D575" s="12"/>
      <c r="E575" s="12"/>
      <c r="F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2.75" customHeight="1">
      <c r="A576" s="12"/>
      <c r="B576" s="12"/>
      <c r="C576" s="12"/>
      <c r="D576" s="12"/>
      <c r="E576" s="12"/>
      <c r="F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2.75" customHeight="1">
      <c r="A577" s="12"/>
      <c r="B577" s="12"/>
      <c r="C577" s="12"/>
      <c r="D577" s="12"/>
      <c r="E577" s="12"/>
      <c r="F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2.75" customHeight="1">
      <c r="A578" s="12"/>
      <c r="B578" s="12"/>
      <c r="C578" s="12"/>
      <c r="D578" s="12"/>
      <c r="E578" s="12"/>
      <c r="F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2.75" customHeight="1">
      <c r="A579" s="12"/>
      <c r="B579" s="12"/>
      <c r="C579" s="12"/>
      <c r="D579" s="12"/>
      <c r="E579" s="12"/>
      <c r="F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2.75" customHeight="1">
      <c r="A580" s="12"/>
      <c r="B580" s="12"/>
      <c r="C580" s="12"/>
      <c r="D580" s="12"/>
      <c r="E580" s="12"/>
      <c r="F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2.75" customHeight="1">
      <c r="A581" s="12"/>
      <c r="B581" s="12"/>
      <c r="C581" s="12"/>
      <c r="D581" s="12"/>
      <c r="E581" s="12"/>
      <c r="F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2.75" customHeight="1">
      <c r="A582" s="12"/>
      <c r="B582" s="12"/>
      <c r="C582" s="12"/>
      <c r="D582" s="12"/>
      <c r="E582" s="12"/>
      <c r="F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2.75" customHeight="1">
      <c r="A583" s="12"/>
      <c r="B583" s="12"/>
      <c r="C583" s="12"/>
      <c r="D583" s="12"/>
      <c r="E583" s="12"/>
      <c r="F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2.75" customHeight="1">
      <c r="A584" s="12"/>
      <c r="B584" s="12"/>
      <c r="C584" s="12"/>
      <c r="D584" s="12"/>
      <c r="E584" s="12"/>
      <c r="F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2.75" customHeight="1">
      <c r="A585" s="12"/>
      <c r="B585" s="12"/>
      <c r="C585" s="12"/>
      <c r="D585" s="12"/>
      <c r="E585" s="12"/>
      <c r="F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2.75" customHeight="1">
      <c r="A586" s="12"/>
      <c r="B586" s="12"/>
      <c r="C586" s="12"/>
      <c r="D586" s="12"/>
      <c r="E586" s="12"/>
      <c r="F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2.75" customHeight="1">
      <c r="A587" s="12"/>
      <c r="B587" s="12"/>
      <c r="C587" s="12"/>
      <c r="D587" s="12"/>
      <c r="E587" s="12"/>
      <c r="F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2.75" customHeight="1">
      <c r="A588" s="12"/>
      <c r="B588" s="12"/>
      <c r="C588" s="12"/>
      <c r="D588" s="12"/>
      <c r="E588" s="12"/>
      <c r="F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2.75" customHeight="1">
      <c r="A589" s="12"/>
      <c r="B589" s="12"/>
      <c r="C589" s="12"/>
      <c r="D589" s="12"/>
      <c r="E589" s="12"/>
      <c r="F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2.75" customHeight="1">
      <c r="A590" s="12"/>
      <c r="B590" s="12"/>
      <c r="C590" s="12"/>
      <c r="D590" s="12"/>
      <c r="E590" s="12"/>
      <c r="F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2.75" customHeight="1">
      <c r="A591" s="12"/>
      <c r="B591" s="12"/>
      <c r="C591" s="12"/>
      <c r="D591" s="12"/>
      <c r="E591" s="12"/>
      <c r="F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2.75" customHeight="1">
      <c r="A592" s="12"/>
      <c r="B592" s="12"/>
      <c r="C592" s="12"/>
      <c r="D592" s="12"/>
      <c r="E592" s="12"/>
      <c r="F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2.75" customHeight="1">
      <c r="A593" s="12"/>
      <c r="B593" s="12"/>
      <c r="C593" s="12"/>
      <c r="D593" s="12"/>
      <c r="E593" s="12"/>
      <c r="F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2.75" customHeight="1">
      <c r="A594" s="12"/>
      <c r="B594" s="12"/>
      <c r="C594" s="12"/>
      <c r="D594" s="12"/>
      <c r="E594" s="12"/>
      <c r="F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2.75" customHeight="1">
      <c r="A595" s="12"/>
      <c r="B595" s="12"/>
      <c r="C595" s="12"/>
      <c r="D595" s="12"/>
      <c r="E595" s="12"/>
      <c r="F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2.75" customHeight="1">
      <c r="A596" s="12"/>
      <c r="B596" s="12"/>
      <c r="C596" s="12"/>
      <c r="D596" s="12"/>
      <c r="E596" s="12"/>
      <c r="F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2.75" customHeight="1">
      <c r="A597" s="12"/>
      <c r="B597" s="12"/>
      <c r="C597" s="12"/>
      <c r="D597" s="12"/>
      <c r="E597" s="12"/>
      <c r="F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2.75" customHeight="1">
      <c r="A598" s="12"/>
      <c r="B598" s="12"/>
      <c r="C598" s="12"/>
      <c r="D598" s="12"/>
      <c r="E598" s="12"/>
      <c r="F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2.75" customHeight="1">
      <c r="A599" s="12"/>
      <c r="B599" s="12"/>
      <c r="C599" s="12"/>
      <c r="D599" s="12"/>
      <c r="E599" s="12"/>
      <c r="F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2.75" customHeight="1">
      <c r="A600" s="12"/>
      <c r="B600" s="12"/>
      <c r="C600" s="12"/>
      <c r="D600" s="12"/>
      <c r="E600" s="12"/>
      <c r="F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2.75" customHeight="1">
      <c r="A601" s="12"/>
      <c r="B601" s="12"/>
      <c r="C601" s="12"/>
      <c r="D601" s="12"/>
      <c r="E601" s="12"/>
      <c r="F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2.75" customHeight="1">
      <c r="A602" s="12"/>
      <c r="B602" s="12"/>
      <c r="C602" s="12"/>
      <c r="D602" s="12"/>
      <c r="E602" s="12"/>
      <c r="F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2.75" customHeight="1">
      <c r="A603" s="12"/>
      <c r="B603" s="12"/>
      <c r="C603" s="12"/>
      <c r="D603" s="12"/>
      <c r="E603" s="12"/>
      <c r="F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2.75" customHeight="1">
      <c r="A604" s="12"/>
      <c r="B604" s="12"/>
      <c r="C604" s="12"/>
      <c r="D604" s="12"/>
      <c r="E604" s="12"/>
      <c r="F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2.75" customHeight="1">
      <c r="A605" s="12"/>
      <c r="B605" s="12"/>
      <c r="C605" s="12"/>
      <c r="D605" s="12"/>
      <c r="E605" s="12"/>
      <c r="F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2.75" customHeight="1">
      <c r="A606" s="12"/>
      <c r="B606" s="12"/>
      <c r="C606" s="12"/>
      <c r="D606" s="12"/>
      <c r="E606" s="12"/>
      <c r="F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2.75" customHeight="1">
      <c r="A607" s="12"/>
      <c r="B607" s="12"/>
      <c r="C607" s="12"/>
      <c r="D607" s="12"/>
      <c r="E607" s="12"/>
      <c r="F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2.75" customHeight="1">
      <c r="A608" s="12"/>
      <c r="B608" s="12"/>
      <c r="C608" s="12"/>
      <c r="D608" s="12"/>
      <c r="E608" s="12"/>
      <c r="F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2.75" customHeight="1">
      <c r="A609" s="12"/>
      <c r="B609" s="12"/>
      <c r="C609" s="12"/>
      <c r="D609" s="12"/>
      <c r="E609" s="12"/>
      <c r="F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2.75" customHeight="1">
      <c r="A610" s="12"/>
      <c r="B610" s="12"/>
      <c r="C610" s="12"/>
      <c r="D610" s="12"/>
      <c r="E610" s="12"/>
      <c r="F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2.75" customHeight="1">
      <c r="A611" s="12"/>
      <c r="B611" s="12"/>
      <c r="C611" s="12"/>
      <c r="D611" s="12"/>
      <c r="E611" s="12"/>
      <c r="F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2.75" customHeight="1">
      <c r="A612" s="12"/>
      <c r="B612" s="12"/>
      <c r="C612" s="12"/>
      <c r="D612" s="12"/>
      <c r="E612" s="12"/>
      <c r="F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2.75" customHeight="1">
      <c r="A613" s="12"/>
      <c r="B613" s="12"/>
      <c r="C613" s="12"/>
      <c r="D613" s="12"/>
      <c r="E613" s="12"/>
      <c r="F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2.75" customHeight="1">
      <c r="A614" s="12"/>
      <c r="B614" s="12"/>
      <c r="C614" s="12"/>
      <c r="D614" s="12"/>
      <c r="E614" s="12"/>
      <c r="F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2.75" customHeight="1">
      <c r="A615" s="12"/>
      <c r="B615" s="12"/>
      <c r="C615" s="12"/>
      <c r="D615" s="12"/>
      <c r="E615" s="12"/>
      <c r="F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2.75" customHeight="1">
      <c r="A616" s="12"/>
      <c r="B616" s="12"/>
      <c r="C616" s="12"/>
      <c r="D616" s="12"/>
      <c r="E616" s="12"/>
      <c r="F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2.75" customHeight="1">
      <c r="A617" s="12"/>
      <c r="B617" s="12"/>
      <c r="C617" s="12"/>
      <c r="D617" s="12"/>
      <c r="E617" s="12"/>
      <c r="F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2.75" customHeight="1">
      <c r="A618" s="12"/>
      <c r="B618" s="12"/>
      <c r="C618" s="12"/>
      <c r="D618" s="12"/>
      <c r="E618" s="12"/>
      <c r="F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2.75" customHeight="1">
      <c r="A619" s="12"/>
      <c r="B619" s="12"/>
      <c r="C619" s="12"/>
      <c r="D619" s="12"/>
      <c r="E619" s="12"/>
      <c r="F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2.75" customHeight="1">
      <c r="A620" s="12"/>
      <c r="B620" s="12"/>
      <c r="C620" s="12"/>
      <c r="D620" s="12"/>
      <c r="E620" s="12"/>
      <c r="F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2.75" customHeight="1">
      <c r="A621" s="12"/>
      <c r="B621" s="12"/>
      <c r="C621" s="12"/>
      <c r="D621" s="12"/>
      <c r="E621" s="12"/>
      <c r="F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2.75" customHeight="1">
      <c r="A622" s="12"/>
      <c r="B622" s="12"/>
      <c r="C622" s="12"/>
      <c r="D622" s="12"/>
      <c r="E622" s="12"/>
      <c r="F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2.75" customHeight="1">
      <c r="A623" s="12"/>
      <c r="B623" s="12"/>
      <c r="C623" s="12"/>
      <c r="D623" s="12"/>
      <c r="E623" s="12"/>
      <c r="F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2.75" customHeight="1">
      <c r="A624" s="12"/>
      <c r="B624" s="12"/>
      <c r="C624" s="12"/>
      <c r="D624" s="12"/>
      <c r="E624" s="12"/>
      <c r="F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2.75" customHeight="1">
      <c r="A625" s="12"/>
      <c r="B625" s="12"/>
      <c r="C625" s="12"/>
      <c r="D625" s="12"/>
      <c r="E625" s="12"/>
      <c r="F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2.75" customHeight="1">
      <c r="A626" s="12"/>
      <c r="B626" s="12"/>
      <c r="C626" s="12"/>
      <c r="D626" s="12"/>
      <c r="E626" s="12"/>
      <c r="F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2.75" customHeight="1">
      <c r="A627" s="12"/>
      <c r="B627" s="12"/>
      <c r="C627" s="12"/>
      <c r="D627" s="12"/>
      <c r="E627" s="12"/>
      <c r="F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2.75" customHeight="1">
      <c r="A628" s="12"/>
      <c r="B628" s="12"/>
      <c r="C628" s="12"/>
      <c r="D628" s="12"/>
      <c r="E628" s="12"/>
      <c r="F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2.75" customHeight="1">
      <c r="A629" s="12"/>
      <c r="B629" s="12"/>
      <c r="C629" s="12"/>
      <c r="D629" s="12"/>
      <c r="E629" s="12"/>
      <c r="F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2.75" customHeight="1">
      <c r="A630" s="12"/>
      <c r="B630" s="12"/>
      <c r="C630" s="12"/>
      <c r="D630" s="12"/>
      <c r="E630" s="12"/>
      <c r="F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2.75" customHeight="1">
      <c r="A631" s="12"/>
      <c r="B631" s="12"/>
      <c r="C631" s="12"/>
      <c r="D631" s="12"/>
      <c r="E631" s="12"/>
      <c r="F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2.75" customHeight="1">
      <c r="A632" s="12"/>
      <c r="B632" s="12"/>
      <c r="C632" s="12"/>
      <c r="D632" s="12"/>
      <c r="E632" s="12"/>
      <c r="F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2.75" customHeight="1">
      <c r="A633" s="12"/>
      <c r="B633" s="12"/>
      <c r="C633" s="12"/>
      <c r="D633" s="12"/>
      <c r="E633" s="12"/>
      <c r="F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2.75" customHeight="1">
      <c r="A634" s="12"/>
      <c r="B634" s="12"/>
      <c r="C634" s="12"/>
      <c r="D634" s="12"/>
      <c r="E634" s="12"/>
      <c r="F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2.75" customHeight="1">
      <c r="A635" s="12"/>
      <c r="B635" s="12"/>
      <c r="C635" s="12"/>
      <c r="D635" s="12"/>
      <c r="E635" s="12"/>
      <c r="F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2.75" customHeight="1">
      <c r="A636" s="12"/>
      <c r="B636" s="12"/>
      <c r="C636" s="12"/>
      <c r="D636" s="12"/>
      <c r="E636" s="12"/>
      <c r="F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2.75" customHeight="1">
      <c r="A637" s="12"/>
      <c r="B637" s="12"/>
      <c r="C637" s="12"/>
      <c r="D637" s="12"/>
      <c r="E637" s="12"/>
      <c r="F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2.75" customHeight="1">
      <c r="A638" s="12"/>
      <c r="B638" s="12"/>
      <c r="C638" s="12"/>
      <c r="D638" s="12"/>
      <c r="E638" s="12"/>
      <c r="F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2.75" customHeight="1">
      <c r="A639" s="12"/>
      <c r="B639" s="12"/>
      <c r="C639" s="12"/>
      <c r="D639" s="12"/>
      <c r="E639" s="12"/>
      <c r="F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2.75" customHeight="1">
      <c r="A640" s="12"/>
      <c r="B640" s="12"/>
      <c r="C640" s="12"/>
      <c r="D640" s="12"/>
      <c r="E640" s="12"/>
      <c r="F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2.75" customHeight="1">
      <c r="A641" s="12"/>
      <c r="B641" s="12"/>
      <c r="C641" s="12"/>
      <c r="D641" s="12"/>
      <c r="E641" s="12"/>
      <c r="F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2.75" customHeight="1">
      <c r="A642" s="12"/>
      <c r="B642" s="12"/>
      <c r="C642" s="12"/>
      <c r="D642" s="12"/>
      <c r="E642" s="12"/>
      <c r="F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2.75" customHeight="1">
      <c r="A643" s="12"/>
      <c r="B643" s="12"/>
      <c r="C643" s="12"/>
      <c r="D643" s="12"/>
      <c r="E643" s="12"/>
      <c r="F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2.75" customHeight="1">
      <c r="A644" s="12"/>
      <c r="B644" s="12"/>
      <c r="C644" s="12"/>
      <c r="D644" s="12"/>
      <c r="E644" s="12"/>
      <c r="F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2.75" customHeight="1">
      <c r="A645" s="12"/>
      <c r="B645" s="12"/>
      <c r="C645" s="12"/>
      <c r="D645" s="12"/>
      <c r="E645" s="12"/>
      <c r="F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2.75" customHeight="1">
      <c r="A646" s="12"/>
      <c r="B646" s="12"/>
      <c r="C646" s="12"/>
      <c r="D646" s="12"/>
      <c r="E646" s="12"/>
      <c r="F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2.75" customHeight="1">
      <c r="A647" s="12"/>
      <c r="B647" s="12"/>
      <c r="C647" s="12"/>
      <c r="D647" s="12"/>
      <c r="E647" s="12"/>
      <c r="F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2.75" customHeight="1">
      <c r="A648" s="12"/>
      <c r="B648" s="12"/>
      <c r="C648" s="12"/>
      <c r="D648" s="12"/>
      <c r="E648" s="12"/>
      <c r="F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2.75" customHeight="1">
      <c r="A649" s="12"/>
      <c r="B649" s="12"/>
      <c r="C649" s="12"/>
      <c r="D649" s="12"/>
      <c r="E649" s="12"/>
      <c r="F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2.75" customHeight="1">
      <c r="A650" s="12"/>
      <c r="B650" s="12"/>
      <c r="C650" s="12"/>
      <c r="D650" s="12"/>
      <c r="E650" s="12"/>
      <c r="F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2.75" customHeight="1">
      <c r="A651" s="12"/>
      <c r="B651" s="12"/>
      <c r="C651" s="12"/>
      <c r="D651" s="12"/>
      <c r="E651" s="12"/>
      <c r="F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2.75" customHeight="1">
      <c r="A652" s="12"/>
      <c r="B652" s="12"/>
      <c r="C652" s="12"/>
      <c r="D652" s="12"/>
      <c r="E652" s="12"/>
      <c r="F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2.75" customHeight="1">
      <c r="A653" s="12"/>
      <c r="B653" s="12"/>
      <c r="C653" s="12"/>
      <c r="D653" s="12"/>
      <c r="E653" s="12"/>
      <c r="F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2.75" customHeight="1">
      <c r="A654" s="12"/>
      <c r="B654" s="12"/>
      <c r="C654" s="12"/>
      <c r="D654" s="12"/>
      <c r="E654" s="12"/>
      <c r="F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2.75" customHeight="1">
      <c r="A655" s="12"/>
      <c r="B655" s="12"/>
      <c r="C655" s="12"/>
      <c r="D655" s="12"/>
      <c r="E655" s="12"/>
      <c r="F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2.75" customHeight="1">
      <c r="A656" s="12"/>
      <c r="B656" s="12"/>
      <c r="C656" s="12"/>
      <c r="D656" s="12"/>
      <c r="E656" s="12"/>
      <c r="F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2.75" customHeight="1">
      <c r="A657" s="12"/>
      <c r="B657" s="12"/>
      <c r="C657" s="12"/>
      <c r="D657" s="12"/>
      <c r="E657" s="12"/>
      <c r="F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2.75" customHeight="1">
      <c r="A658" s="12"/>
      <c r="B658" s="12"/>
      <c r="C658" s="12"/>
      <c r="D658" s="12"/>
      <c r="E658" s="12"/>
      <c r="F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2.75" customHeight="1">
      <c r="A659" s="12"/>
      <c r="B659" s="12"/>
      <c r="C659" s="12"/>
      <c r="D659" s="12"/>
      <c r="E659" s="12"/>
      <c r="F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2.75" customHeight="1">
      <c r="A660" s="12"/>
      <c r="B660" s="12"/>
      <c r="C660" s="12"/>
      <c r="D660" s="12"/>
      <c r="E660" s="12"/>
      <c r="F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2.75" customHeight="1">
      <c r="A661" s="12"/>
      <c r="B661" s="12"/>
      <c r="C661" s="12"/>
      <c r="D661" s="12"/>
      <c r="E661" s="12"/>
      <c r="F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2.75" customHeight="1">
      <c r="A662" s="12"/>
      <c r="B662" s="12"/>
      <c r="C662" s="12"/>
      <c r="D662" s="12"/>
      <c r="E662" s="12"/>
      <c r="F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2.75" customHeight="1">
      <c r="A663" s="12"/>
      <c r="B663" s="12"/>
      <c r="C663" s="12"/>
      <c r="D663" s="12"/>
      <c r="E663" s="12"/>
      <c r="F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2.75" customHeight="1">
      <c r="A664" s="12"/>
      <c r="B664" s="12"/>
      <c r="C664" s="12"/>
      <c r="D664" s="12"/>
      <c r="E664" s="12"/>
      <c r="F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2.75" customHeight="1">
      <c r="A665" s="12"/>
      <c r="B665" s="12"/>
      <c r="C665" s="12"/>
      <c r="D665" s="12"/>
      <c r="E665" s="12"/>
      <c r="F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2.75" customHeight="1">
      <c r="A666" s="12"/>
      <c r="B666" s="12"/>
      <c r="C666" s="12"/>
      <c r="D666" s="12"/>
      <c r="E666" s="12"/>
      <c r="F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2.75" customHeight="1">
      <c r="A667" s="12"/>
      <c r="B667" s="12"/>
      <c r="C667" s="12"/>
      <c r="D667" s="12"/>
      <c r="E667" s="12"/>
      <c r="F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2.75" customHeight="1">
      <c r="A668" s="12"/>
      <c r="B668" s="12"/>
      <c r="C668" s="12"/>
      <c r="D668" s="12"/>
      <c r="E668" s="12"/>
      <c r="F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2.75" customHeight="1">
      <c r="A669" s="12"/>
      <c r="B669" s="12"/>
      <c r="C669" s="12"/>
      <c r="D669" s="12"/>
      <c r="E669" s="12"/>
      <c r="F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2.75" customHeight="1">
      <c r="A670" s="12"/>
      <c r="B670" s="12"/>
      <c r="C670" s="12"/>
      <c r="D670" s="12"/>
      <c r="E670" s="12"/>
      <c r="F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2.75" customHeight="1">
      <c r="A671" s="12"/>
      <c r="B671" s="12"/>
      <c r="C671" s="12"/>
      <c r="D671" s="12"/>
      <c r="E671" s="12"/>
      <c r="F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2.75" customHeight="1">
      <c r="A672" s="12"/>
      <c r="B672" s="12"/>
      <c r="C672" s="12"/>
      <c r="D672" s="12"/>
      <c r="E672" s="12"/>
      <c r="F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2.75" customHeight="1">
      <c r="A673" s="12"/>
      <c r="B673" s="12"/>
      <c r="C673" s="12"/>
      <c r="D673" s="12"/>
      <c r="E673" s="12"/>
      <c r="F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2.75" customHeight="1">
      <c r="A674" s="12"/>
      <c r="B674" s="12"/>
      <c r="C674" s="12"/>
      <c r="D674" s="12"/>
      <c r="E674" s="12"/>
      <c r="F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2.75" customHeight="1">
      <c r="A675" s="12"/>
      <c r="B675" s="12"/>
      <c r="C675" s="12"/>
      <c r="D675" s="12"/>
      <c r="E675" s="12"/>
      <c r="F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2.75" customHeight="1">
      <c r="A676" s="12"/>
      <c r="B676" s="12"/>
      <c r="C676" s="12"/>
      <c r="D676" s="12"/>
      <c r="E676" s="12"/>
      <c r="F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2.75" customHeight="1">
      <c r="A677" s="12"/>
      <c r="B677" s="12"/>
      <c r="C677" s="12"/>
      <c r="D677" s="12"/>
      <c r="E677" s="12"/>
      <c r="F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2.75" customHeight="1">
      <c r="A678" s="12"/>
      <c r="B678" s="12"/>
      <c r="C678" s="12"/>
      <c r="D678" s="12"/>
      <c r="E678" s="12"/>
      <c r="F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2.75" customHeight="1">
      <c r="A679" s="12"/>
      <c r="B679" s="12"/>
      <c r="C679" s="12"/>
      <c r="D679" s="12"/>
      <c r="E679" s="12"/>
      <c r="F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2.75" customHeight="1">
      <c r="A680" s="12"/>
      <c r="B680" s="12"/>
      <c r="C680" s="12"/>
      <c r="D680" s="12"/>
      <c r="E680" s="12"/>
      <c r="F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2.75" customHeight="1">
      <c r="A681" s="12"/>
      <c r="B681" s="12"/>
      <c r="C681" s="12"/>
      <c r="D681" s="12"/>
      <c r="E681" s="12"/>
      <c r="F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2.75" customHeight="1">
      <c r="A682" s="12"/>
      <c r="B682" s="12"/>
      <c r="C682" s="12"/>
      <c r="D682" s="12"/>
      <c r="E682" s="12"/>
      <c r="F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2.75" customHeight="1">
      <c r="A683" s="12"/>
      <c r="B683" s="12"/>
      <c r="C683" s="12"/>
      <c r="D683" s="12"/>
      <c r="E683" s="12"/>
      <c r="F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2.75" customHeight="1">
      <c r="A684" s="12"/>
      <c r="B684" s="12"/>
      <c r="C684" s="12"/>
      <c r="D684" s="12"/>
      <c r="E684" s="12"/>
      <c r="F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2.75" customHeight="1">
      <c r="A685" s="12"/>
      <c r="B685" s="12"/>
      <c r="C685" s="12"/>
      <c r="D685" s="12"/>
      <c r="E685" s="12"/>
      <c r="F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2.75" customHeight="1">
      <c r="A686" s="12"/>
      <c r="B686" s="12"/>
      <c r="C686" s="12"/>
      <c r="D686" s="12"/>
      <c r="E686" s="12"/>
      <c r="F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2.75" customHeight="1">
      <c r="A687" s="12"/>
      <c r="B687" s="12"/>
      <c r="C687" s="12"/>
      <c r="D687" s="12"/>
      <c r="E687" s="12"/>
      <c r="F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2.75" customHeight="1">
      <c r="A688" s="12"/>
      <c r="B688" s="12"/>
      <c r="C688" s="12"/>
      <c r="D688" s="12"/>
      <c r="E688" s="12"/>
      <c r="F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2.75" customHeight="1">
      <c r="A689" s="12"/>
      <c r="B689" s="12"/>
      <c r="C689" s="12"/>
      <c r="D689" s="12"/>
      <c r="E689" s="12"/>
      <c r="F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2.75" customHeight="1">
      <c r="A690" s="12"/>
      <c r="B690" s="12"/>
      <c r="C690" s="12"/>
      <c r="D690" s="12"/>
      <c r="E690" s="12"/>
      <c r="F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2.75" customHeight="1">
      <c r="A691" s="12"/>
      <c r="B691" s="12"/>
      <c r="C691" s="12"/>
      <c r="D691" s="12"/>
      <c r="E691" s="12"/>
      <c r="F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2.75" customHeight="1">
      <c r="A692" s="12"/>
      <c r="B692" s="12"/>
      <c r="C692" s="12"/>
      <c r="D692" s="12"/>
      <c r="E692" s="12"/>
      <c r="F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2.75" customHeight="1">
      <c r="A693" s="12"/>
      <c r="B693" s="12"/>
      <c r="C693" s="12"/>
      <c r="D693" s="12"/>
      <c r="E693" s="12"/>
      <c r="F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2.75" customHeight="1">
      <c r="A694" s="12"/>
      <c r="B694" s="12"/>
      <c r="C694" s="12"/>
      <c r="D694" s="12"/>
      <c r="E694" s="12"/>
      <c r="F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2.75" customHeight="1">
      <c r="A695" s="12"/>
      <c r="B695" s="12"/>
      <c r="C695" s="12"/>
      <c r="D695" s="12"/>
      <c r="E695" s="12"/>
      <c r="F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2.75" customHeight="1">
      <c r="A696" s="12"/>
      <c r="B696" s="12"/>
      <c r="C696" s="12"/>
      <c r="D696" s="12"/>
      <c r="E696" s="12"/>
      <c r="F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2.75" customHeight="1">
      <c r="A697" s="12"/>
      <c r="B697" s="12"/>
      <c r="C697" s="12"/>
      <c r="D697" s="12"/>
      <c r="E697" s="12"/>
      <c r="F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2.75" customHeight="1">
      <c r="A698" s="12"/>
      <c r="B698" s="12"/>
      <c r="C698" s="12"/>
      <c r="D698" s="12"/>
      <c r="E698" s="12"/>
      <c r="F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2.75" customHeight="1">
      <c r="A699" s="12"/>
      <c r="B699" s="12"/>
      <c r="C699" s="12"/>
      <c r="D699" s="12"/>
      <c r="E699" s="12"/>
      <c r="F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2.75" customHeight="1">
      <c r="A700" s="12"/>
      <c r="B700" s="12"/>
      <c r="C700" s="12"/>
      <c r="D700" s="12"/>
      <c r="E700" s="12"/>
      <c r="F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2.75" customHeight="1">
      <c r="A701" s="12"/>
      <c r="B701" s="12"/>
      <c r="C701" s="12"/>
      <c r="D701" s="12"/>
      <c r="E701" s="12"/>
      <c r="F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2.75" customHeight="1">
      <c r="A702" s="12"/>
      <c r="B702" s="12"/>
      <c r="C702" s="12"/>
      <c r="D702" s="12"/>
      <c r="E702" s="12"/>
      <c r="F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2.75" customHeight="1">
      <c r="A703" s="12"/>
      <c r="B703" s="12"/>
      <c r="C703" s="12"/>
      <c r="D703" s="12"/>
      <c r="E703" s="12"/>
      <c r="F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2.75" customHeight="1">
      <c r="A704" s="12"/>
      <c r="B704" s="12"/>
      <c r="C704" s="12"/>
      <c r="D704" s="12"/>
      <c r="E704" s="12"/>
      <c r="F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2.75" customHeight="1">
      <c r="A705" s="12"/>
      <c r="B705" s="12"/>
      <c r="C705" s="12"/>
      <c r="D705" s="12"/>
      <c r="E705" s="12"/>
      <c r="F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2.75" customHeight="1">
      <c r="A706" s="12"/>
      <c r="B706" s="12"/>
      <c r="C706" s="12"/>
      <c r="D706" s="12"/>
      <c r="E706" s="12"/>
      <c r="F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2.75" customHeight="1">
      <c r="A707" s="12"/>
      <c r="B707" s="12"/>
      <c r="C707" s="12"/>
      <c r="D707" s="12"/>
      <c r="E707" s="12"/>
      <c r="F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2.75" customHeight="1">
      <c r="A708" s="12"/>
      <c r="B708" s="12"/>
      <c r="C708" s="12"/>
      <c r="D708" s="12"/>
      <c r="E708" s="12"/>
      <c r="F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2.75" customHeight="1">
      <c r="A709" s="12"/>
      <c r="B709" s="12"/>
      <c r="C709" s="12"/>
      <c r="D709" s="12"/>
      <c r="E709" s="12"/>
      <c r="F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2.75" customHeight="1">
      <c r="A710" s="12"/>
      <c r="B710" s="12"/>
      <c r="C710" s="12"/>
      <c r="D710" s="12"/>
      <c r="E710" s="12"/>
      <c r="F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2.75" customHeight="1">
      <c r="A711" s="12"/>
      <c r="B711" s="12"/>
      <c r="C711" s="12"/>
      <c r="D711" s="12"/>
      <c r="E711" s="12"/>
      <c r="F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2.75" customHeight="1">
      <c r="A712" s="12"/>
      <c r="B712" s="12"/>
      <c r="C712" s="12"/>
      <c r="D712" s="12"/>
      <c r="E712" s="12"/>
      <c r="F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2.75" customHeight="1">
      <c r="A713" s="12"/>
      <c r="B713" s="12"/>
      <c r="C713" s="12"/>
      <c r="D713" s="12"/>
      <c r="E713" s="12"/>
      <c r="F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2.75" customHeight="1">
      <c r="A714" s="12"/>
      <c r="B714" s="12"/>
      <c r="C714" s="12"/>
      <c r="D714" s="12"/>
      <c r="E714" s="12"/>
      <c r="F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2.75" customHeight="1">
      <c r="A715" s="12"/>
      <c r="B715" s="12"/>
      <c r="C715" s="12"/>
      <c r="D715" s="12"/>
      <c r="E715" s="12"/>
      <c r="F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2.75" customHeight="1">
      <c r="A716" s="12"/>
      <c r="B716" s="12"/>
      <c r="C716" s="12"/>
      <c r="D716" s="12"/>
      <c r="E716" s="12"/>
      <c r="F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2.75" customHeight="1">
      <c r="A717" s="12"/>
      <c r="B717" s="12"/>
      <c r="C717" s="12"/>
      <c r="D717" s="12"/>
      <c r="E717" s="12"/>
      <c r="F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2.75" customHeight="1">
      <c r="A718" s="12"/>
      <c r="B718" s="12"/>
      <c r="C718" s="12"/>
      <c r="D718" s="12"/>
      <c r="E718" s="12"/>
      <c r="F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2.75" customHeight="1">
      <c r="A719" s="12"/>
      <c r="B719" s="12"/>
      <c r="C719" s="12"/>
      <c r="D719" s="12"/>
      <c r="E719" s="12"/>
      <c r="F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2.75" customHeight="1">
      <c r="A720" s="12"/>
      <c r="B720" s="12"/>
      <c r="C720" s="12"/>
      <c r="D720" s="12"/>
      <c r="E720" s="12"/>
      <c r="F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2.75" customHeight="1">
      <c r="A721" s="12"/>
      <c r="B721" s="12"/>
      <c r="C721" s="12"/>
      <c r="D721" s="12"/>
      <c r="E721" s="12"/>
      <c r="F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2.75" customHeight="1">
      <c r="A722" s="12"/>
      <c r="B722" s="12"/>
      <c r="C722" s="12"/>
      <c r="D722" s="12"/>
      <c r="E722" s="12"/>
      <c r="F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2.75" customHeight="1">
      <c r="A723" s="12"/>
      <c r="B723" s="12"/>
      <c r="C723" s="12"/>
      <c r="D723" s="12"/>
      <c r="E723" s="12"/>
      <c r="F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2.75" customHeight="1">
      <c r="A724" s="12"/>
      <c r="B724" s="12"/>
      <c r="C724" s="12"/>
      <c r="D724" s="12"/>
      <c r="E724" s="12"/>
      <c r="F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2.75" customHeight="1">
      <c r="A725" s="12"/>
      <c r="B725" s="12"/>
      <c r="C725" s="12"/>
      <c r="D725" s="12"/>
      <c r="E725" s="12"/>
      <c r="F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2.75" customHeight="1">
      <c r="A726" s="12"/>
      <c r="B726" s="12"/>
      <c r="C726" s="12"/>
      <c r="D726" s="12"/>
      <c r="E726" s="12"/>
      <c r="F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2.75" customHeight="1">
      <c r="A727" s="12"/>
      <c r="B727" s="12"/>
      <c r="C727" s="12"/>
      <c r="D727" s="12"/>
      <c r="E727" s="12"/>
      <c r="F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2.75" customHeight="1">
      <c r="A728" s="12"/>
      <c r="B728" s="12"/>
      <c r="C728" s="12"/>
      <c r="D728" s="12"/>
      <c r="E728" s="12"/>
      <c r="F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2.75" customHeight="1">
      <c r="A729" s="12"/>
      <c r="B729" s="12"/>
      <c r="C729" s="12"/>
      <c r="D729" s="12"/>
      <c r="E729" s="12"/>
      <c r="F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2.75" customHeight="1">
      <c r="A730" s="12"/>
      <c r="B730" s="12"/>
      <c r="C730" s="12"/>
      <c r="D730" s="12"/>
      <c r="E730" s="12"/>
      <c r="F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2.75" customHeight="1">
      <c r="A731" s="12"/>
      <c r="B731" s="12"/>
      <c r="C731" s="12"/>
      <c r="D731" s="12"/>
      <c r="E731" s="12"/>
      <c r="F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2.75" customHeight="1">
      <c r="A732" s="12"/>
      <c r="B732" s="12"/>
      <c r="C732" s="12"/>
      <c r="D732" s="12"/>
      <c r="E732" s="12"/>
      <c r="F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2.75" customHeight="1">
      <c r="A733" s="12"/>
      <c r="B733" s="12"/>
      <c r="C733" s="12"/>
      <c r="D733" s="12"/>
      <c r="E733" s="12"/>
      <c r="F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2.75" customHeight="1">
      <c r="A734" s="12"/>
      <c r="B734" s="12"/>
      <c r="C734" s="12"/>
      <c r="D734" s="12"/>
      <c r="E734" s="12"/>
      <c r="F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2.75" customHeight="1">
      <c r="A735" s="12"/>
      <c r="B735" s="12"/>
      <c r="C735" s="12"/>
      <c r="D735" s="12"/>
      <c r="E735" s="12"/>
      <c r="F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2.75" customHeight="1">
      <c r="A736" s="12"/>
      <c r="B736" s="12"/>
      <c r="C736" s="12"/>
      <c r="D736" s="12"/>
      <c r="E736" s="12"/>
      <c r="F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2.75" customHeight="1">
      <c r="A737" s="12"/>
      <c r="B737" s="12"/>
      <c r="C737" s="12"/>
      <c r="D737" s="12"/>
      <c r="E737" s="12"/>
      <c r="F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2.75" customHeight="1">
      <c r="A738" s="12"/>
      <c r="B738" s="12"/>
      <c r="C738" s="12"/>
      <c r="D738" s="12"/>
      <c r="E738" s="12"/>
      <c r="F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2.75" customHeight="1">
      <c r="A739" s="12"/>
      <c r="B739" s="12"/>
      <c r="C739" s="12"/>
      <c r="D739" s="12"/>
      <c r="E739" s="12"/>
      <c r="F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2.75" customHeight="1">
      <c r="A740" s="12"/>
      <c r="B740" s="12"/>
      <c r="C740" s="12"/>
      <c r="D740" s="12"/>
      <c r="E740" s="12"/>
      <c r="F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2.75" customHeight="1">
      <c r="A741" s="12"/>
      <c r="B741" s="12"/>
      <c r="C741" s="12"/>
      <c r="D741" s="12"/>
      <c r="E741" s="12"/>
      <c r="F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2.75" customHeight="1">
      <c r="A742" s="12"/>
      <c r="B742" s="12"/>
      <c r="C742" s="12"/>
      <c r="D742" s="12"/>
      <c r="E742" s="12"/>
      <c r="F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2.75" customHeight="1">
      <c r="A743" s="12"/>
      <c r="B743" s="12"/>
      <c r="C743" s="12"/>
      <c r="D743" s="12"/>
      <c r="E743" s="12"/>
      <c r="F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2.75" customHeight="1">
      <c r="A744" s="12"/>
      <c r="B744" s="12"/>
      <c r="C744" s="12"/>
      <c r="D744" s="12"/>
      <c r="E744" s="12"/>
      <c r="F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2.75" customHeight="1">
      <c r="A745" s="12"/>
      <c r="B745" s="12"/>
      <c r="C745" s="12"/>
      <c r="D745" s="12"/>
      <c r="E745" s="12"/>
      <c r="F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2.75" customHeight="1">
      <c r="A746" s="12"/>
      <c r="B746" s="12"/>
      <c r="C746" s="12"/>
      <c r="D746" s="12"/>
      <c r="E746" s="12"/>
      <c r="F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2.75" customHeight="1">
      <c r="A747" s="12"/>
      <c r="B747" s="12"/>
      <c r="C747" s="12"/>
      <c r="D747" s="12"/>
      <c r="E747" s="12"/>
      <c r="F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2.75" customHeight="1">
      <c r="A748" s="12"/>
      <c r="B748" s="12"/>
      <c r="C748" s="12"/>
      <c r="D748" s="12"/>
      <c r="E748" s="12"/>
      <c r="F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2.75" customHeight="1">
      <c r="A749" s="12"/>
      <c r="B749" s="12"/>
      <c r="C749" s="12"/>
      <c r="D749" s="12"/>
      <c r="E749" s="12"/>
      <c r="F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2.75" customHeight="1">
      <c r="A750" s="12"/>
      <c r="B750" s="12"/>
      <c r="C750" s="12"/>
      <c r="D750" s="12"/>
      <c r="E750" s="12"/>
      <c r="F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2.75" customHeight="1">
      <c r="A751" s="12"/>
      <c r="B751" s="12"/>
      <c r="C751" s="12"/>
      <c r="D751" s="12"/>
      <c r="E751" s="12"/>
      <c r="F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2.75" customHeight="1">
      <c r="A752" s="12"/>
      <c r="B752" s="12"/>
      <c r="C752" s="12"/>
      <c r="D752" s="12"/>
      <c r="E752" s="12"/>
      <c r="F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2.75" customHeight="1">
      <c r="A753" s="12"/>
      <c r="B753" s="12"/>
      <c r="C753" s="12"/>
      <c r="D753" s="12"/>
      <c r="E753" s="12"/>
      <c r="F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2.75" customHeight="1">
      <c r="A754" s="12"/>
      <c r="B754" s="12"/>
      <c r="C754" s="12"/>
      <c r="D754" s="12"/>
      <c r="E754" s="12"/>
      <c r="F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2.75" customHeight="1">
      <c r="A755" s="12"/>
      <c r="B755" s="12"/>
      <c r="C755" s="12"/>
      <c r="D755" s="12"/>
      <c r="E755" s="12"/>
      <c r="F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2.75" customHeight="1">
      <c r="A756" s="12"/>
      <c r="B756" s="12"/>
      <c r="C756" s="12"/>
      <c r="D756" s="12"/>
      <c r="E756" s="12"/>
      <c r="F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2.75" customHeight="1">
      <c r="A757" s="12"/>
      <c r="B757" s="12"/>
      <c r="C757" s="12"/>
      <c r="D757" s="12"/>
      <c r="E757" s="12"/>
      <c r="F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2.75" customHeight="1">
      <c r="A758" s="12"/>
      <c r="B758" s="12"/>
      <c r="C758" s="12"/>
      <c r="D758" s="12"/>
      <c r="E758" s="12"/>
      <c r="F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2.75" customHeight="1">
      <c r="A759" s="12"/>
      <c r="B759" s="12"/>
      <c r="C759" s="12"/>
      <c r="D759" s="12"/>
      <c r="E759" s="12"/>
      <c r="F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2.75" customHeight="1">
      <c r="A760" s="12"/>
      <c r="B760" s="12"/>
      <c r="C760" s="12"/>
      <c r="D760" s="12"/>
      <c r="E760" s="12"/>
      <c r="F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2.75" customHeight="1">
      <c r="A761" s="12"/>
      <c r="B761" s="12"/>
      <c r="C761" s="12"/>
      <c r="D761" s="12"/>
      <c r="E761" s="12"/>
      <c r="F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2.75" customHeight="1">
      <c r="A762" s="12"/>
      <c r="B762" s="12"/>
      <c r="C762" s="12"/>
      <c r="D762" s="12"/>
      <c r="E762" s="12"/>
      <c r="F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2.75" customHeight="1">
      <c r="A763" s="12"/>
      <c r="B763" s="12"/>
      <c r="C763" s="12"/>
      <c r="D763" s="12"/>
      <c r="E763" s="12"/>
      <c r="F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2.75" customHeight="1">
      <c r="A764" s="12"/>
      <c r="B764" s="12"/>
      <c r="C764" s="12"/>
      <c r="D764" s="12"/>
      <c r="E764" s="12"/>
      <c r="F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2.75" customHeight="1">
      <c r="A765" s="12"/>
      <c r="B765" s="12"/>
      <c r="C765" s="12"/>
      <c r="D765" s="12"/>
      <c r="E765" s="12"/>
      <c r="F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2.75" customHeight="1">
      <c r="A766" s="12"/>
      <c r="B766" s="12"/>
      <c r="C766" s="12"/>
      <c r="D766" s="12"/>
      <c r="E766" s="12"/>
      <c r="F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2.75" customHeight="1">
      <c r="A767" s="12"/>
      <c r="B767" s="12"/>
      <c r="C767" s="12"/>
      <c r="D767" s="12"/>
      <c r="E767" s="12"/>
      <c r="F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2.75" customHeight="1">
      <c r="A768" s="12"/>
      <c r="B768" s="12"/>
      <c r="C768" s="12"/>
      <c r="D768" s="12"/>
      <c r="E768" s="12"/>
      <c r="F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2.75" customHeight="1">
      <c r="A769" s="12"/>
      <c r="B769" s="12"/>
      <c r="C769" s="12"/>
      <c r="D769" s="12"/>
      <c r="E769" s="12"/>
      <c r="F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2.75" customHeight="1">
      <c r="A770" s="12"/>
      <c r="B770" s="12"/>
      <c r="C770" s="12"/>
      <c r="D770" s="12"/>
      <c r="E770" s="12"/>
      <c r="F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2.75" customHeight="1">
      <c r="A771" s="12"/>
      <c r="B771" s="12"/>
      <c r="C771" s="12"/>
      <c r="D771" s="12"/>
      <c r="E771" s="12"/>
      <c r="F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2.75" customHeight="1">
      <c r="A772" s="12"/>
      <c r="B772" s="12"/>
      <c r="C772" s="12"/>
      <c r="D772" s="12"/>
      <c r="E772" s="12"/>
      <c r="F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2.75" customHeight="1">
      <c r="A773" s="12"/>
      <c r="B773" s="12"/>
      <c r="C773" s="12"/>
      <c r="D773" s="12"/>
      <c r="E773" s="12"/>
      <c r="F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2.75" customHeight="1">
      <c r="A774" s="12"/>
      <c r="B774" s="12"/>
      <c r="C774" s="12"/>
      <c r="D774" s="12"/>
      <c r="E774" s="12"/>
      <c r="F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2.75" customHeight="1">
      <c r="A775" s="12"/>
      <c r="B775" s="12"/>
      <c r="C775" s="12"/>
      <c r="D775" s="12"/>
      <c r="E775" s="12"/>
      <c r="F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2.75" customHeight="1">
      <c r="A776" s="12"/>
      <c r="B776" s="12"/>
      <c r="C776" s="12"/>
      <c r="D776" s="12"/>
      <c r="E776" s="12"/>
      <c r="F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2.75" customHeight="1">
      <c r="A777" s="12"/>
      <c r="B777" s="12"/>
      <c r="C777" s="12"/>
      <c r="D777" s="12"/>
      <c r="E777" s="12"/>
      <c r="F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2.75" customHeight="1">
      <c r="A778" s="12"/>
      <c r="B778" s="12"/>
      <c r="C778" s="12"/>
      <c r="D778" s="12"/>
      <c r="E778" s="12"/>
      <c r="F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2.75" customHeight="1">
      <c r="A779" s="12"/>
      <c r="B779" s="12"/>
      <c r="C779" s="12"/>
      <c r="D779" s="12"/>
      <c r="E779" s="12"/>
      <c r="F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2.75" customHeight="1">
      <c r="A780" s="12"/>
      <c r="B780" s="12"/>
      <c r="C780" s="12"/>
      <c r="D780" s="12"/>
      <c r="E780" s="12"/>
      <c r="F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2.75" customHeight="1">
      <c r="A781" s="12"/>
      <c r="B781" s="12"/>
      <c r="C781" s="12"/>
      <c r="D781" s="12"/>
      <c r="E781" s="12"/>
      <c r="F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2.75" customHeight="1">
      <c r="A782" s="12"/>
      <c r="B782" s="12"/>
      <c r="C782" s="12"/>
      <c r="D782" s="12"/>
      <c r="E782" s="12"/>
      <c r="F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2.75" customHeight="1">
      <c r="A783" s="12"/>
      <c r="B783" s="12"/>
      <c r="C783" s="12"/>
      <c r="D783" s="12"/>
      <c r="E783" s="12"/>
      <c r="F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2.75" customHeight="1">
      <c r="A784" s="12"/>
      <c r="B784" s="12"/>
      <c r="C784" s="12"/>
      <c r="D784" s="12"/>
      <c r="E784" s="12"/>
      <c r="F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2.75" customHeight="1">
      <c r="A785" s="12"/>
      <c r="B785" s="12"/>
      <c r="C785" s="12"/>
      <c r="D785" s="12"/>
      <c r="E785" s="12"/>
      <c r="F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2.75" customHeight="1">
      <c r="A786" s="12"/>
      <c r="B786" s="12"/>
      <c r="C786" s="12"/>
      <c r="D786" s="12"/>
      <c r="E786" s="12"/>
      <c r="F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2.75" customHeight="1">
      <c r="A787" s="12"/>
      <c r="B787" s="12"/>
      <c r="C787" s="12"/>
      <c r="D787" s="12"/>
      <c r="E787" s="12"/>
      <c r="F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2.75" customHeight="1">
      <c r="A788" s="12"/>
      <c r="B788" s="12"/>
      <c r="C788" s="12"/>
      <c r="D788" s="12"/>
      <c r="E788" s="12"/>
      <c r="F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2.75" customHeight="1">
      <c r="A789" s="12"/>
      <c r="B789" s="12"/>
      <c r="C789" s="12"/>
      <c r="D789" s="12"/>
      <c r="E789" s="12"/>
      <c r="F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2.75" customHeight="1">
      <c r="A790" s="12"/>
      <c r="B790" s="12"/>
      <c r="C790" s="12"/>
      <c r="D790" s="12"/>
      <c r="E790" s="12"/>
      <c r="F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2.75" customHeight="1">
      <c r="A791" s="12"/>
      <c r="B791" s="12"/>
      <c r="C791" s="12"/>
      <c r="D791" s="12"/>
      <c r="E791" s="12"/>
      <c r="F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2.75" customHeight="1">
      <c r="A792" s="12"/>
      <c r="B792" s="12"/>
      <c r="C792" s="12"/>
      <c r="D792" s="12"/>
      <c r="E792" s="12"/>
      <c r="F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2.75" customHeight="1">
      <c r="A793" s="12"/>
      <c r="B793" s="12"/>
      <c r="C793" s="12"/>
      <c r="D793" s="12"/>
      <c r="E793" s="12"/>
      <c r="F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2.75" customHeight="1">
      <c r="A794" s="12"/>
      <c r="B794" s="12"/>
      <c r="C794" s="12"/>
      <c r="D794" s="12"/>
      <c r="E794" s="12"/>
      <c r="F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2.75" customHeight="1">
      <c r="A795" s="12"/>
      <c r="B795" s="12"/>
      <c r="C795" s="12"/>
      <c r="D795" s="12"/>
      <c r="E795" s="12"/>
      <c r="F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2.75" customHeight="1">
      <c r="A796" s="12"/>
      <c r="B796" s="12"/>
      <c r="C796" s="12"/>
      <c r="D796" s="12"/>
      <c r="E796" s="12"/>
      <c r="F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2.75" customHeight="1">
      <c r="A797" s="12"/>
      <c r="B797" s="12"/>
      <c r="C797" s="12"/>
      <c r="D797" s="12"/>
      <c r="E797" s="12"/>
      <c r="F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2.75" customHeight="1">
      <c r="A798" s="12"/>
      <c r="B798" s="12"/>
      <c r="C798" s="12"/>
      <c r="D798" s="12"/>
      <c r="E798" s="12"/>
      <c r="F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2.75" customHeight="1">
      <c r="A799" s="12"/>
      <c r="B799" s="12"/>
      <c r="C799" s="12"/>
      <c r="D799" s="12"/>
      <c r="E799" s="12"/>
      <c r="F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2.75" customHeight="1">
      <c r="A800" s="12"/>
      <c r="B800" s="12"/>
      <c r="C800" s="12"/>
      <c r="D800" s="12"/>
      <c r="E800" s="12"/>
      <c r="F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2.75" customHeight="1">
      <c r="A801" s="12"/>
      <c r="B801" s="12"/>
      <c r="C801" s="12"/>
      <c r="D801" s="12"/>
      <c r="E801" s="12"/>
      <c r="F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2.75" customHeight="1">
      <c r="A802" s="12"/>
      <c r="B802" s="12"/>
      <c r="C802" s="12"/>
      <c r="D802" s="12"/>
      <c r="E802" s="12"/>
      <c r="F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2.75" customHeight="1">
      <c r="A803" s="12"/>
      <c r="B803" s="12"/>
      <c r="C803" s="12"/>
      <c r="D803" s="12"/>
      <c r="E803" s="12"/>
      <c r="F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2.75" customHeight="1">
      <c r="A804" s="12"/>
      <c r="B804" s="12"/>
      <c r="C804" s="12"/>
      <c r="D804" s="12"/>
      <c r="E804" s="12"/>
      <c r="F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2.75" customHeight="1">
      <c r="A805" s="12"/>
      <c r="B805" s="12"/>
      <c r="C805" s="12"/>
      <c r="D805" s="12"/>
      <c r="E805" s="12"/>
      <c r="F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2.75" customHeight="1">
      <c r="A806" s="12"/>
      <c r="B806" s="12"/>
      <c r="C806" s="12"/>
      <c r="D806" s="12"/>
      <c r="E806" s="12"/>
      <c r="F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2.75" customHeight="1">
      <c r="A807" s="12"/>
      <c r="B807" s="12"/>
      <c r="C807" s="12"/>
      <c r="D807" s="12"/>
      <c r="E807" s="12"/>
      <c r="F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2.75" customHeight="1">
      <c r="A808" s="12"/>
      <c r="B808" s="12"/>
      <c r="C808" s="12"/>
      <c r="D808" s="12"/>
      <c r="E808" s="12"/>
      <c r="F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2.75" customHeight="1">
      <c r="A809" s="12"/>
      <c r="B809" s="12"/>
      <c r="C809" s="12"/>
      <c r="D809" s="12"/>
      <c r="E809" s="12"/>
      <c r="F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2.75" customHeight="1">
      <c r="A810" s="12"/>
      <c r="B810" s="12"/>
      <c r="C810" s="12"/>
      <c r="D810" s="12"/>
      <c r="E810" s="12"/>
      <c r="F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2.75" customHeight="1">
      <c r="A811" s="12"/>
      <c r="B811" s="12"/>
      <c r="C811" s="12"/>
      <c r="D811" s="12"/>
      <c r="E811" s="12"/>
      <c r="F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2.75" customHeight="1">
      <c r="A812" s="12"/>
      <c r="B812" s="12"/>
      <c r="C812" s="12"/>
      <c r="D812" s="12"/>
      <c r="E812" s="12"/>
      <c r="F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2.75" customHeight="1">
      <c r="A813" s="12"/>
      <c r="B813" s="12"/>
      <c r="C813" s="12"/>
      <c r="D813" s="12"/>
      <c r="E813" s="12"/>
      <c r="F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2.75" customHeight="1">
      <c r="A814" s="12"/>
      <c r="B814" s="12"/>
      <c r="C814" s="12"/>
      <c r="D814" s="12"/>
      <c r="E814" s="12"/>
      <c r="F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2.75" customHeight="1">
      <c r="A815" s="12"/>
      <c r="B815" s="12"/>
      <c r="C815" s="12"/>
      <c r="D815" s="12"/>
      <c r="E815" s="12"/>
      <c r="F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2.75" customHeight="1">
      <c r="A816" s="12"/>
      <c r="B816" s="12"/>
      <c r="C816" s="12"/>
      <c r="D816" s="12"/>
      <c r="E816" s="12"/>
      <c r="F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2.75" customHeight="1">
      <c r="A817" s="12"/>
      <c r="B817" s="12"/>
      <c r="C817" s="12"/>
      <c r="D817" s="12"/>
      <c r="E817" s="12"/>
      <c r="F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2.75" customHeight="1">
      <c r="A818" s="12"/>
      <c r="B818" s="12"/>
      <c r="C818" s="12"/>
      <c r="D818" s="12"/>
      <c r="E818" s="12"/>
      <c r="F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2.75" customHeight="1">
      <c r="A819" s="12"/>
      <c r="B819" s="12"/>
      <c r="C819" s="12"/>
      <c r="D819" s="12"/>
      <c r="E819" s="12"/>
      <c r="F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2.75" customHeight="1">
      <c r="A820" s="12"/>
      <c r="B820" s="12"/>
      <c r="C820" s="12"/>
      <c r="D820" s="12"/>
      <c r="E820" s="12"/>
      <c r="F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2.75" customHeight="1">
      <c r="A821" s="12"/>
      <c r="B821" s="12"/>
      <c r="C821" s="12"/>
      <c r="D821" s="12"/>
      <c r="E821" s="12"/>
      <c r="F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2.75" customHeight="1">
      <c r="A822" s="12"/>
      <c r="B822" s="12"/>
      <c r="C822" s="12"/>
      <c r="D822" s="12"/>
      <c r="E822" s="12"/>
      <c r="F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2.75" customHeight="1">
      <c r="A823" s="12"/>
      <c r="B823" s="12"/>
      <c r="C823" s="12"/>
      <c r="D823" s="12"/>
      <c r="E823" s="12"/>
      <c r="F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2.75" customHeight="1">
      <c r="A824" s="12"/>
      <c r="B824" s="12"/>
      <c r="C824" s="12"/>
      <c r="D824" s="12"/>
      <c r="E824" s="12"/>
      <c r="F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2.75" customHeight="1">
      <c r="A825" s="12"/>
      <c r="B825" s="12"/>
      <c r="C825" s="12"/>
      <c r="D825" s="12"/>
      <c r="E825" s="12"/>
      <c r="F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2.75" customHeight="1">
      <c r="A826" s="12"/>
      <c r="B826" s="12"/>
      <c r="C826" s="12"/>
      <c r="D826" s="12"/>
      <c r="E826" s="12"/>
      <c r="F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2.75" customHeight="1">
      <c r="A827" s="12"/>
      <c r="B827" s="12"/>
      <c r="C827" s="12"/>
      <c r="D827" s="12"/>
      <c r="E827" s="12"/>
      <c r="F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2.75" customHeight="1">
      <c r="A828" s="12"/>
      <c r="B828" s="12"/>
      <c r="C828" s="12"/>
      <c r="D828" s="12"/>
      <c r="E828" s="12"/>
      <c r="F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2.75" customHeight="1">
      <c r="A829" s="12"/>
      <c r="B829" s="12"/>
      <c r="C829" s="12"/>
      <c r="D829" s="12"/>
      <c r="E829" s="12"/>
      <c r="F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2.75" customHeight="1">
      <c r="A830" s="12"/>
      <c r="B830" s="12"/>
      <c r="C830" s="12"/>
      <c r="D830" s="12"/>
      <c r="E830" s="12"/>
      <c r="F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2.75" customHeight="1">
      <c r="A831" s="12"/>
      <c r="B831" s="12"/>
      <c r="C831" s="12"/>
      <c r="D831" s="12"/>
      <c r="E831" s="12"/>
      <c r="F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2.75" customHeight="1">
      <c r="A832" s="12"/>
      <c r="B832" s="12"/>
      <c r="C832" s="12"/>
      <c r="D832" s="12"/>
      <c r="E832" s="12"/>
      <c r="F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2.75" customHeight="1">
      <c r="A833" s="12"/>
      <c r="B833" s="12"/>
      <c r="C833" s="12"/>
      <c r="D833" s="12"/>
      <c r="E833" s="12"/>
      <c r="F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2.75" customHeight="1">
      <c r="A834" s="12"/>
      <c r="B834" s="12"/>
      <c r="C834" s="12"/>
      <c r="D834" s="12"/>
      <c r="E834" s="12"/>
      <c r="F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2.75" customHeight="1">
      <c r="A835" s="12"/>
      <c r="B835" s="12"/>
      <c r="C835" s="12"/>
      <c r="D835" s="12"/>
      <c r="E835" s="12"/>
      <c r="F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2.75" customHeight="1">
      <c r="A836" s="12"/>
      <c r="B836" s="12"/>
      <c r="C836" s="12"/>
      <c r="D836" s="12"/>
      <c r="E836" s="12"/>
      <c r="F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2.75" customHeight="1">
      <c r="A837" s="12"/>
      <c r="B837" s="12"/>
      <c r="C837" s="12"/>
      <c r="D837" s="12"/>
      <c r="E837" s="12"/>
      <c r="F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2.75" customHeight="1">
      <c r="A838" s="12"/>
      <c r="B838" s="12"/>
      <c r="C838" s="12"/>
      <c r="D838" s="12"/>
      <c r="E838" s="12"/>
      <c r="F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2.75" customHeight="1">
      <c r="A839" s="12"/>
      <c r="B839" s="12"/>
      <c r="C839" s="12"/>
      <c r="D839" s="12"/>
      <c r="E839" s="12"/>
      <c r="F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2.75" customHeight="1">
      <c r="A840" s="12"/>
      <c r="B840" s="12"/>
      <c r="C840" s="12"/>
      <c r="D840" s="12"/>
      <c r="E840" s="12"/>
      <c r="F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2.75" customHeight="1">
      <c r="A841" s="12"/>
      <c r="B841" s="12"/>
      <c r="C841" s="12"/>
      <c r="D841" s="12"/>
      <c r="E841" s="12"/>
      <c r="F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2.75" customHeight="1">
      <c r="A842" s="12"/>
      <c r="B842" s="12"/>
      <c r="C842" s="12"/>
      <c r="D842" s="12"/>
      <c r="E842" s="12"/>
      <c r="F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2.75" customHeight="1">
      <c r="A843" s="12"/>
      <c r="B843" s="12"/>
      <c r="C843" s="12"/>
      <c r="D843" s="12"/>
      <c r="E843" s="12"/>
      <c r="F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2.75" customHeight="1">
      <c r="A844" s="12"/>
      <c r="B844" s="12"/>
      <c r="C844" s="12"/>
      <c r="D844" s="12"/>
      <c r="E844" s="12"/>
      <c r="F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2.75" customHeight="1">
      <c r="A845" s="12"/>
      <c r="B845" s="12"/>
      <c r="C845" s="12"/>
      <c r="D845" s="12"/>
      <c r="E845" s="12"/>
      <c r="F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2.75" customHeight="1">
      <c r="A846" s="12"/>
      <c r="B846" s="12"/>
      <c r="C846" s="12"/>
      <c r="D846" s="12"/>
      <c r="E846" s="12"/>
      <c r="F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2.75" customHeight="1">
      <c r="A847" s="12"/>
      <c r="B847" s="12"/>
      <c r="C847" s="12"/>
      <c r="D847" s="12"/>
      <c r="E847" s="12"/>
      <c r="F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2.75" customHeight="1">
      <c r="A848" s="12"/>
      <c r="B848" s="12"/>
      <c r="C848" s="12"/>
      <c r="D848" s="12"/>
      <c r="E848" s="12"/>
      <c r="F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2.75" customHeight="1">
      <c r="A849" s="12"/>
      <c r="B849" s="12"/>
      <c r="C849" s="12"/>
      <c r="D849" s="12"/>
      <c r="E849" s="12"/>
      <c r="F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2.75" customHeight="1">
      <c r="A850" s="12"/>
      <c r="B850" s="12"/>
      <c r="C850" s="12"/>
      <c r="D850" s="12"/>
      <c r="E850" s="12"/>
      <c r="F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2.75" customHeight="1">
      <c r="A851" s="12"/>
      <c r="B851" s="12"/>
      <c r="C851" s="12"/>
      <c r="D851" s="12"/>
      <c r="E851" s="12"/>
      <c r="F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2.75" customHeight="1">
      <c r="A852" s="12"/>
      <c r="B852" s="12"/>
      <c r="C852" s="12"/>
      <c r="D852" s="12"/>
      <c r="E852" s="12"/>
      <c r="F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2.75" customHeight="1">
      <c r="A853" s="12"/>
      <c r="B853" s="12"/>
      <c r="C853" s="12"/>
      <c r="D853" s="12"/>
      <c r="E853" s="12"/>
      <c r="F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2.75" customHeight="1">
      <c r="A854" s="12"/>
      <c r="B854" s="12"/>
      <c r="C854" s="12"/>
      <c r="D854" s="12"/>
      <c r="E854" s="12"/>
      <c r="F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2.75" customHeight="1">
      <c r="A855" s="12"/>
      <c r="B855" s="12"/>
      <c r="C855" s="12"/>
      <c r="D855" s="12"/>
      <c r="E855" s="12"/>
      <c r="F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2.75" customHeight="1">
      <c r="A856" s="12"/>
      <c r="B856" s="12"/>
      <c r="C856" s="12"/>
      <c r="D856" s="12"/>
      <c r="E856" s="12"/>
      <c r="F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2.75" customHeight="1">
      <c r="A857" s="12"/>
      <c r="B857" s="12"/>
      <c r="C857" s="12"/>
      <c r="D857" s="12"/>
      <c r="E857" s="12"/>
      <c r="F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2.75" customHeight="1">
      <c r="A858" s="12"/>
      <c r="B858" s="12"/>
      <c r="C858" s="12"/>
      <c r="D858" s="12"/>
      <c r="E858" s="12"/>
      <c r="F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2.75" customHeight="1">
      <c r="A859" s="12"/>
      <c r="B859" s="12"/>
      <c r="C859" s="12"/>
      <c r="D859" s="12"/>
      <c r="E859" s="12"/>
      <c r="F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2.75" customHeight="1">
      <c r="A860" s="12"/>
      <c r="B860" s="12"/>
      <c r="C860" s="12"/>
      <c r="D860" s="12"/>
      <c r="E860" s="12"/>
      <c r="F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2.75" customHeight="1">
      <c r="A861" s="12"/>
      <c r="B861" s="12"/>
      <c r="C861" s="12"/>
      <c r="D861" s="12"/>
      <c r="E861" s="12"/>
      <c r="F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2.75" customHeight="1">
      <c r="A862" s="12"/>
      <c r="B862" s="12"/>
      <c r="C862" s="12"/>
      <c r="D862" s="12"/>
      <c r="E862" s="12"/>
      <c r="F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2.75" customHeight="1">
      <c r="A863" s="12"/>
      <c r="B863" s="12"/>
      <c r="C863" s="12"/>
      <c r="D863" s="12"/>
      <c r="E863" s="12"/>
      <c r="F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2.75" customHeight="1">
      <c r="A864" s="12"/>
      <c r="B864" s="12"/>
      <c r="C864" s="12"/>
      <c r="D864" s="12"/>
      <c r="E864" s="12"/>
      <c r="F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2.75" customHeight="1">
      <c r="A865" s="12"/>
      <c r="B865" s="12"/>
      <c r="C865" s="12"/>
      <c r="D865" s="12"/>
      <c r="E865" s="12"/>
      <c r="F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2.75" customHeight="1">
      <c r="A866" s="12"/>
      <c r="B866" s="12"/>
      <c r="C866" s="12"/>
      <c r="D866" s="12"/>
      <c r="E866" s="12"/>
      <c r="F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2.75" customHeight="1">
      <c r="A867" s="12"/>
      <c r="B867" s="12"/>
      <c r="C867" s="12"/>
      <c r="D867" s="12"/>
      <c r="E867" s="12"/>
      <c r="F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2.75" customHeight="1">
      <c r="A868" s="12"/>
      <c r="B868" s="12"/>
      <c r="C868" s="12"/>
      <c r="D868" s="12"/>
      <c r="E868" s="12"/>
      <c r="F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2.75" customHeight="1">
      <c r="A869" s="12"/>
      <c r="B869" s="12"/>
      <c r="C869" s="12"/>
      <c r="D869" s="12"/>
      <c r="E869" s="12"/>
      <c r="F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2.75" customHeight="1">
      <c r="A870" s="12"/>
      <c r="B870" s="12"/>
      <c r="C870" s="12"/>
      <c r="D870" s="12"/>
      <c r="E870" s="12"/>
      <c r="F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2.75" customHeight="1">
      <c r="A871" s="12"/>
      <c r="B871" s="12"/>
      <c r="C871" s="12"/>
      <c r="D871" s="12"/>
      <c r="E871" s="12"/>
      <c r="F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2.75" customHeight="1">
      <c r="A872" s="12"/>
      <c r="B872" s="12"/>
      <c r="C872" s="12"/>
      <c r="D872" s="12"/>
      <c r="E872" s="12"/>
      <c r="F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2.75" customHeight="1">
      <c r="A873" s="12"/>
      <c r="B873" s="12"/>
      <c r="C873" s="12"/>
      <c r="D873" s="12"/>
      <c r="E873" s="12"/>
      <c r="F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2.75" customHeight="1">
      <c r="A874" s="12"/>
      <c r="B874" s="12"/>
      <c r="C874" s="12"/>
      <c r="D874" s="12"/>
      <c r="E874" s="12"/>
      <c r="F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2.75" customHeight="1">
      <c r="A875" s="12"/>
      <c r="B875" s="12"/>
      <c r="C875" s="12"/>
      <c r="D875" s="12"/>
      <c r="E875" s="12"/>
      <c r="F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2.75" customHeight="1">
      <c r="A876" s="12"/>
      <c r="B876" s="12"/>
      <c r="C876" s="12"/>
      <c r="D876" s="12"/>
      <c r="E876" s="12"/>
      <c r="F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2.75" customHeight="1">
      <c r="A877" s="12"/>
      <c r="B877" s="12"/>
      <c r="C877" s="12"/>
      <c r="D877" s="12"/>
      <c r="E877" s="12"/>
      <c r="F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2.75" customHeight="1">
      <c r="A878" s="12"/>
      <c r="B878" s="12"/>
      <c r="C878" s="12"/>
      <c r="D878" s="12"/>
      <c r="E878" s="12"/>
      <c r="F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2.75" customHeight="1">
      <c r="A879" s="12"/>
      <c r="B879" s="12"/>
      <c r="C879" s="12"/>
      <c r="D879" s="12"/>
      <c r="E879" s="12"/>
      <c r="F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2.75" customHeight="1">
      <c r="A880" s="12"/>
      <c r="B880" s="12"/>
      <c r="C880" s="12"/>
      <c r="D880" s="12"/>
      <c r="E880" s="12"/>
      <c r="F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2.75" customHeight="1">
      <c r="A881" s="12"/>
      <c r="B881" s="12"/>
      <c r="C881" s="12"/>
      <c r="D881" s="12"/>
      <c r="E881" s="12"/>
      <c r="F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2.75" customHeight="1">
      <c r="A882" s="12"/>
      <c r="B882" s="12"/>
      <c r="C882" s="12"/>
      <c r="D882" s="12"/>
      <c r="E882" s="12"/>
      <c r="F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2.75" customHeight="1">
      <c r="A883" s="12"/>
      <c r="B883" s="12"/>
      <c r="C883" s="12"/>
      <c r="D883" s="12"/>
      <c r="E883" s="12"/>
      <c r="F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2.75" customHeight="1">
      <c r="A884" s="12"/>
      <c r="B884" s="12"/>
      <c r="C884" s="12"/>
      <c r="D884" s="12"/>
      <c r="E884" s="12"/>
      <c r="F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2.75" customHeight="1">
      <c r="A885" s="12"/>
      <c r="B885" s="12"/>
      <c r="C885" s="12"/>
      <c r="D885" s="12"/>
      <c r="E885" s="12"/>
      <c r="F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2.75" customHeight="1">
      <c r="A886" s="12"/>
      <c r="B886" s="12"/>
      <c r="C886" s="12"/>
      <c r="D886" s="12"/>
      <c r="E886" s="12"/>
      <c r="F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2.75" customHeight="1">
      <c r="A887" s="12"/>
      <c r="B887" s="12"/>
      <c r="C887" s="12"/>
      <c r="D887" s="12"/>
      <c r="E887" s="12"/>
      <c r="F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2.75" customHeight="1">
      <c r="A888" s="12"/>
      <c r="B888" s="12"/>
      <c r="C888" s="12"/>
      <c r="D888" s="12"/>
      <c r="E888" s="12"/>
      <c r="F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2.75" customHeight="1">
      <c r="A889" s="12"/>
      <c r="B889" s="12"/>
      <c r="C889" s="12"/>
      <c r="D889" s="12"/>
      <c r="E889" s="12"/>
      <c r="F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2.75" customHeight="1">
      <c r="A890" s="12"/>
      <c r="B890" s="12"/>
      <c r="C890" s="12"/>
      <c r="D890" s="12"/>
      <c r="E890" s="12"/>
      <c r="F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2.75" customHeight="1">
      <c r="A891" s="12"/>
      <c r="B891" s="12"/>
      <c r="C891" s="12"/>
      <c r="D891" s="12"/>
      <c r="E891" s="12"/>
      <c r="F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2.75" customHeight="1">
      <c r="A892" s="12"/>
      <c r="B892" s="12"/>
      <c r="C892" s="12"/>
      <c r="D892" s="12"/>
      <c r="E892" s="12"/>
      <c r="F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2.75" customHeight="1">
      <c r="A893" s="12"/>
      <c r="B893" s="12"/>
      <c r="C893" s="12"/>
      <c r="D893" s="12"/>
      <c r="E893" s="12"/>
      <c r="F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2.75" customHeight="1">
      <c r="A894" s="12"/>
      <c r="B894" s="12"/>
      <c r="C894" s="12"/>
      <c r="D894" s="12"/>
      <c r="E894" s="12"/>
      <c r="F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2.75" customHeight="1">
      <c r="A895" s="12"/>
      <c r="B895" s="12"/>
      <c r="C895" s="12"/>
      <c r="D895" s="12"/>
      <c r="E895" s="12"/>
      <c r="F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2.75" customHeight="1">
      <c r="A896" s="12"/>
      <c r="B896" s="12"/>
      <c r="C896" s="12"/>
      <c r="D896" s="12"/>
      <c r="E896" s="12"/>
      <c r="F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2.75" customHeight="1">
      <c r="A897" s="12"/>
      <c r="B897" s="12"/>
      <c r="C897" s="12"/>
      <c r="D897" s="12"/>
      <c r="E897" s="12"/>
      <c r="F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2.75" customHeight="1">
      <c r="A898" s="12"/>
      <c r="B898" s="12"/>
      <c r="C898" s="12"/>
      <c r="D898" s="12"/>
      <c r="E898" s="12"/>
      <c r="F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2.75" customHeight="1">
      <c r="A899" s="12"/>
      <c r="B899" s="12"/>
      <c r="C899" s="12"/>
      <c r="D899" s="12"/>
      <c r="E899" s="12"/>
      <c r="F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2.75" customHeight="1">
      <c r="A900" s="12"/>
      <c r="B900" s="12"/>
      <c r="C900" s="12"/>
      <c r="D900" s="12"/>
      <c r="E900" s="12"/>
      <c r="F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2.75" customHeight="1">
      <c r="A901" s="12"/>
      <c r="B901" s="12"/>
      <c r="C901" s="12"/>
      <c r="D901" s="12"/>
      <c r="E901" s="12"/>
      <c r="F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2.75" customHeight="1">
      <c r="A902" s="12"/>
      <c r="B902" s="12"/>
      <c r="C902" s="12"/>
      <c r="D902" s="12"/>
      <c r="E902" s="12"/>
      <c r="F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2.75" customHeight="1">
      <c r="A903" s="12"/>
      <c r="B903" s="12"/>
      <c r="C903" s="12"/>
      <c r="D903" s="12"/>
      <c r="E903" s="12"/>
      <c r="F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2.75" customHeight="1">
      <c r="A904" s="12"/>
      <c r="B904" s="12"/>
      <c r="C904" s="12"/>
      <c r="D904" s="12"/>
      <c r="E904" s="12"/>
      <c r="F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2.75" customHeight="1">
      <c r="A905" s="12"/>
      <c r="B905" s="12"/>
      <c r="C905" s="12"/>
      <c r="D905" s="12"/>
      <c r="E905" s="12"/>
      <c r="F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2.75" customHeight="1">
      <c r="A906" s="12"/>
      <c r="B906" s="12"/>
      <c r="C906" s="12"/>
      <c r="D906" s="12"/>
      <c r="E906" s="12"/>
      <c r="F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2.75" customHeight="1">
      <c r="A907" s="12"/>
      <c r="B907" s="12"/>
      <c r="C907" s="12"/>
      <c r="D907" s="12"/>
      <c r="E907" s="12"/>
      <c r="F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2.75" customHeight="1">
      <c r="A908" s="12"/>
      <c r="B908" s="12"/>
      <c r="C908" s="12"/>
      <c r="D908" s="12"/>
      <c r="E908" s="12"/>
      <c r="F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2.75" customHeight="1">
      <c r="A909" s="12"/>
      <c r="B909" s="12"/>
      <c r="C909" s="12"/>
      <c r="D909" s="12"/>
      <c r="E909" s="12"/>
      <c r="F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2.75" customHeight="1">
      <c r="A910" s="12"/>
      <c r="B910" s="12"/>
      <c r="C910" s="12"/>
      <c r="D910" s="12"/>
      <c r="E910" s="12"/>
      <c r="F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2.75" customHeight="1">
      <c r="A911" s="12"/>
      <c r="B911" s="12"/>
      <c r="C911" s="12"/>
      <c r="D911" s="12"/>
      <c r="E911" s="12"/>
      <c r="F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2.75" customHeight="1">
      <c r="A912" s="12"/>
      <c r="B912" s="12"/>
      <c r="C912" s="12"/>
      <c r="D912" s="12"/>
      <c r="E912" s="12"/>
      <c r="F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2.75" customHeight="1">
      <c r="A913" s="12"/>
      <c r="B913" s="12"/>
      <c r="C913" s="12"/>
      <c r="D913" s="12"/>
      <c r="E913" s="12"/>
      <c r="F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2.75" customHeight="1">
      <c r="A914" s="12"/>
      <c r="B914" s="12"/>
      <c r="C914" s="12"/>
      <c r="D914" s="12"/>
      <c r="E914" s="12"/>
      <c r="F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2.75" customHeight="1">
      <c r="A915" s="12"/>
      <c r="B915" s="12"/>
      <c r="C915" s="12"/>
      <c r="D915" s="12"/>
      <c r="E915" s="12"/>
      <c r="F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2.75" customHeight="1">
      <c r="A916" s="12"/>
      <c r="B916" s="12"/>
      <c r="C916" s="12"/>
      <c r="D916" s="12"/>
      <c r="E916" s="12"/>
      <c r="F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2.75" customHeight="1">
      <c r="A917" s="12"/>
      <c r="B917" s="12"/>
      <c r="C917" s="12"/>
      <c r="D917" s="12"/>
      <c r="E917" s="12"/>
      <c r="F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2.75" customHeight="1">
      <c r="A918" s="12"/>
      <c r="B918" s="12"/>
      <c r="C918" s="12"/>
      <c r="D918" s="12"/>
      <c r="E918" s="12"/>
      <c r="F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2.75" customHeight="1">
      <c r="A919" s="12"/>
      <c r="B919" s="12"/>
      <c r="C919" s="12"/>
      <c r="D919" s="12"/>
      <c r="E919" s="12"/>
      <c r="F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2.75" customHeight="1">
      <c r="A920" s="12"/>
      <c r="B920" s="12"/>
      <c r="C920" s="12"/>
      <c r="D920" s="12"/>
      <c r="E920" s="12"/>
      <c r="F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2.75" customHeight="1">
      <c r="A921" s="12"/>
      <c r="B921" s="12"/>
      <c r="C921" s="12"/>
      <c r="D921" s="12"/>
      <c r="E921" s="12"/>
      <c r="F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2.75" customHeight="1">
      <c r="A922" s="12"/>
      <c r="B922" s="12"/>
      <c r="C922" s="12"/>
      <c r="D922" s="12"/>
      <c r="E922" s="12"/>
      <c r="F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2.75" customHeight="1">
      <c r="A923" s="12"/>
      <c r="B923" s="12"/>
      <c r="C923" s="12"/>
      <c r="D923" s="12"/>
      <c r="E923" s="12"/>
      <c r="F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2.75" customHeight="1">
      <c r="A924" s="12"/>
      <c r="B924" s="12"/>
      <c r="C924" s="12"/>
      <c r="D924" s="12"/>
      <c r="E924" s="12"/>
      <c r="F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2.75" customHeight="1">
      <c r="A925" s="12"/>
      <c r="B925" s="12"/>
      <c r="C925" s="12"/>
      <c r="D925" s="12"/>
      <c r="E925" s="12"/>
      <c r="F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2.75" customHeight="1">
      <c r="A926" s="12"/>
      <c r="B926" s="12"/>
      <c r="C926" s="12"/>
      <c r="D926" s="12"/>
      <c r="E926" s="12"/>
      <c r="F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2.75" customHeight="1">
      <c r="A927" s="12"/>
      <c r="B927" s="12"/>
      <c r="C927" s="12"/>
      <c r="D927" s="12"/>
      <c r="E927" s="12"/>
      <c r="F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2.75" customHeight="1">
      <c r="A928" s="12"/>
      <c r="B928" s="12"/>
      <c r="C928" s="12"/>
      <c r="D928" s="12"/>
      <c r="E928" s="12"/>
      <c r="F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2.75" customHeight="1">
      <c r="A929" s="12"/>
      <c r="B929" s="12"/>
      <c r="C929" s="12"/>
      <c r="D929" s="12"/>
      <c r="E929" s="12"/>
      <c r="F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2.75" customHeight="1">
      <c r="A930" s="12"/>
      <c r="B930" s="12"/>
      <c r="C930" s="12"/>
      <c r="D930" s="12"/>
      <c r="E930" s="12"/>
      <c r="F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2.75" customHeight="1">
      <c r="A931" s="12"/>
      <c r="B931" s="12"/>
      <c r="C931" s="12"/>
      <c r="D931" s="12"/>
      <c r="E931" s="12"/>
      <c r="F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2.75" customHeight="1">
      <c r="A932" s="12"/>
      <c r="B932" s="12"/>
      <c r="C932" s="12"/>
      <c r="D932" s="12"/>
      <c r="E932" s="12"/>
      <c r="F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2.75" customHeight="1">
      <c r="A933" s="12"/>
      <c r="B933" s="12"/>
      <c r="C933" s="12"/>
      <c r="D933" s="12"/>
      <c r="E933" s="12"/>
      <c r="F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2.75" customHeight="1">
      <c r="A934" s="12"/>
      <c r="B934" s="12"/>
      <c r="C934" s="12"/>
      <c r="D934" s="12"/>
      <c r="E934" s="12"/>
      <c r="F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2.75" customHeight="1">
      <c r="A935" s="12"/>
      <c r="B935" s="12"/>
      <c r="C935" s="12"/>
      <c r="D935" s="12"/>
      <c r="E935" s="12"/>
      <c r="F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2.75" customHeight="1">
      <c r="A936" s="12"/>
      <c r="B936" s="12"/>
      <c r="C936" s="12"/>
      <c r="D936" s="12"/>
      <c r="E936" s="12"/>
      <c r="F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2.75" customHeight="1">
      <c r="A937" s="12"/>
      <c r="B937" s="12"/>
      <c r="C937" s="12"/>
      <c r="D937" s="12"/>
      <c r="E937" s="12"/>
      <c r="F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2.75" customHeight="1">
      <c r="A938" s="12"/>
      <c r="B938" s="12"/>
      <c r="C938" s="12"/>
      <c r="D938" s="12"/>
      <c r="E938" s="12"/>
      <c r="F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2.75" customHeight="1">
      <c r="A939" s="12"/>
      <c r="B939" s="12"/>
      <c r="C939" s="12"/>
      <c r="D939" s="12"/>
      <c r="E939" s="12"/>
      <c r="F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2.75" customHeight="1">
      <c r="A940" s="12"/>
      <c r="B940" s="12"/>
      <c r="C940" s="12"/>
      <c r="D940" s="12"/>
      <c r="E940" s="12"/>
      <c r="F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2.75" customHeight="1">
      <c r="A941" s="12"/>
      <c r="B941" s="12"/>
      <c r="C941" s="12"/>
      <c r="D941" s="12"/>
      <c r="E941" s="12"/>
      <c r="F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2.75" customHeight="1">
      <c r="A942" s="12"/>
      <c r="B942" s="12"/>
      <c r="C942" s="12"/>
      <c r="D942" s="12"/>
      <c r="E942" s="12"/>
      <c r="F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2.75" customHeight="1">
      <c r="A943" s="12"/>
      <c r="B943" s="12"/>
      <c r="C943" s="12"/>
      <c r="D943" s="12"/>
      <c r="E943" s="12"/>
      <c r="F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2.75" customHeight="1">
      <c r="A944" s="12"/>
      <c r="B944" s="12"/>
      <c r="C944" s="12"/>
      <c r="D944" s="12"/>
      <c r="E944" s="12"/>
      <c r="F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2.75" customHeight="1">
      <c r="A945" s="12"/>
      <c r="B945" s="12"/>
      <c r="C945" s="12"/>
      <c r="D945" s="12"/>
      <c r="E945" s="12"/>
      <c r="F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2.75" customHeight="1">
      <c r="A946" s="12"/>
      <c r="B946" s="12"/>
      <c r="C946" s="12"/>
      <c r="D946" s="12"/>
      <c r="E946" s="12"/>
      <c r="F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2.75" customHeight="1">
      <c r="A947" s="12"/>
      <c r="B947" s="12"/>
      <c r="C947" s="12"/>
      <c r="D947" s="12"/>
      <c r="E947" s="12"/>
      <c r="F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2.75" customHeight="1">
      <c r="A948" s="12"/>
      <c r="B948" s="12"/>
      <c r="C948" s="12"/>
      <c r="D948" s="12"/>
      <c r="E948" s="12"/>
      <c r="F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2.75" customHeight="1">
      <c r="A949" s="12"/>
      <c r="B949" s="12"/>
      <c r="C949" s="12"/>
      <c r="D949" s="12"/>
      <c r="E949" s="12"/>
      <c r="F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2.75" customHeight="1">
      <c r="A950" s="12"/>
      <c r="B950" s="12"/>
      <c r="C950" s="12"/>
      <c r="D950" s="12"/>
      <c r="E950" s="12"/>
      <c r="F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2.75" customHeight="1">
      <c r="A951" s="12"/>
      <c r="B951" s="12"/>
      <c r="C951" s="12"/>
      <c r="D951" s="12"/>
      <c r="E951" s="12"/>
      <c r="F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2.75" customHeight="1">
      <c r="A952" s="12"/>
      <c r="B952" s="12"/>
      <c r="C952" s="12"/>
      <c r="D952" s="12"/>
      <c r="E952" s="12"/>
      <c r="F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2.75" customHeight="1">
      <c r="A953" s="12"/>
      <c r="B953" s="12"/>
      <c r="C953" s="12"/>
      <c r="D953" s="12"/>
      <c r="E953" s="12"/>
      <c r="F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2.75" customHeight="1">
      <c r="A954" s="12"/>
      <c r="B954" s="12"/>
      <c r="C954" s="12"/>
      <c r="D954" s="12"/>
      <c r="E954" s="12"/>
      <c r="F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2.75" customHeight="1">
      <c r="A955" s="12"/>
      <c r="B955" s="12"/>
      <c r="C955" s="12"/>
      <c r="D955" s="12"/>
      <c r="E955" s="12"/>
      <c r="F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2.75" customHeight="1">
      <c r="A956" s="12"/>
      <c r="B956" s="12"/>
      <c r="C956" s="12"/>
      <c r="D956" s="12"/>
      <c r="E956" s="12"/>
      <c r="F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2.75" customHeight="1">
      <c r="A957" s="12"/>
      <c r="B957" s="12"/>
      <c r="C957" s="12"/>
      <c r="D957" s="12"/>
      <c r="E957" s="12"/>
      <c r="F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2.75" customHeight="1">
      <c r="A958" s="12"/>
      <c r="B958" s="12"/>
      <c r="C958" s="12"/>
      <c r="D958" s="12"/>
      <c r="E958" s="12"/>
      <c r="F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2.75" customHeight="1">
      <c r="A959" s="12"/>
      <c r="B959" s="12"/>
      <c r="C959" s="12"/>
      <c r="D959" s="12"/>
      <c r="E959" s="12"/>
      <c r="F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2.75" customHeight="1">
      <c r="A960" s="12"/>
      <c r="B960" s="12"/>
      <c r="C960" s="12"/>
      <c r="D960" s="12"/>
      <c r="E960" s="12"/>
      <c r="F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2.75" customHeight="1">
      <c r="A961" s="12"/>
      <c r="B961" s="12"/>
      <c r="C961" s="12"/>
      <c r="D961" s="12"/>
      <c r="E961" s="12"/>
      <c r="F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2.75" customHeight="1">
      <c r="A962" s="12"/>
      <c r="B962" s="12"/>
      <c r="C962" s="12"/>
      <c r="D962" s="12"/>
      <c r="E962" s="12"/>
      <c r="F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2.75" customHeight="1">
      <c r="A963" s="12"/>
      <c r="B963" s="12"/>
      <c r="C963" s="12"/>
      <c r="D963" s="12"/>
      <c r="E963" s="12"/>
      <c r="F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2.75" customHeight="1">
      <c r="A964" s="12"/>
      <c r="B964" s="12"/>
      <c r="C964" s="12"/>
      <c r="D964" s="12"/>
      <c r="E964" s="12"/>
      <c r="F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2.75" customHeight="1">
      <c r="A965" s="12"/>
      <c r="B965" s="12"/>
      <c r="C965" s="12"/>
      <c r="D965" s="12"/>
      <c r="E965" s="12"/>
      <c r="F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2.75" customHeight="1">
      <c r="A966" s="12"/>
      <c r="B966" s="12"/>
      <c r="C966" s="12"/>
      <c r="D966" s="12"/>
      <c r="E966" s="12"/>
      <c r="F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2.75" customHeight="1">
      <c r="A967" s="12"/>
      <c r="B967" s="12"/>
      <c r="C967" s="12"/>
      <c r="D967" s="12"/>
      <c r="E967" s="12"/>
      <c r="F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2.75" customHeight="1">
      <c r="A968" s="12"/>
      <c r="B968" s="12"/>
      <c r="C968" s="12"/>
      <c r="D968" s="12"/>
      <c r="E968" s="12"/>
      <c r="F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2.75" customHeight="1">
      <c r="A969" s="12"/>
      <c r="B969" s="12"/>
      <c r="C969" s="12"/>
      <c r="D969" s="12"/>
      <c r="E969" s="12"/>
      <c r="F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2.75" customHeight="1">
      <c r="A970" s="12"/>
      <c r="B970" s="12"/>
      <c r="C970" s="12"/>
      <c r="D970" s="12"/>
      <c r="E970" s="12"/>
      <c r="F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2.75" customHeight="1">
      <c r="A971" s="12"/>
      <c r="B971" s="12"/>
      <c r="C971" s="12"/>
      <c r="D971" s="12"/>
      <c r="E971" s="12"/>
      <c r="F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2.75" customHeight="1">
      <c r="A972" s="12"/>
      <c r="B972" s="12"/>
      <c r="C972" s="12"/>
      <c r="D972" s="12"/>
      <c r="E972" s="12"/>
      <c r="F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2.75" customHeight="1">
      <c r="A973" s="12"/>
      <c r="B973" s="12"/>
      <c r="C973" s="12"/>
      <c r="D973" s="12"/>
      <c r="E973" s="12"/>
      <c r="F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2.75" customHeight="1">
      <c r="A974" s="12"/>
      <c r="B974" s="12"/>
      <c r="C974" s="12"/>
      <c r="D974" s="12"/>
      <c r="E974" s="12"/>
      <c r="F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2.75" customHeight="1">
      <c r="A975" s="12"/>
      <c r="B975" s="12"/>
      <c r="C975" s="12"/>
      <c r="D975" s="12"/>
      <c r="E975" s="12"/>
      <c r="F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2.75" customHeight="1">
      <c r="A976" s="12"/>
      <c r="B976" s="12"/>
      <c r="C976" s="12"/>
      <c r="D976" s="12"/>
      <c r="E976" s="12"/>
      <c r="F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2.75" customHeight="1">
      <c r="A977" s="12"/>
      <c r="B977" s="12"/>
      <c r="C977" s="12"/>
      <c r="D977" s="12"/>
      <c r="E977" s="12"/>
      <c r="F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2.75" customHeight="1">
      <c r="A978" s="12"/>
      <c r="B978" s="12"/>
      <c r="C978" s="12"/>
      <c r="D978" s="12"/>
      <c r="E978" s="12"/>
      <c r="F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2.75" customHeight="1">
      <c r="A979" s="12"/>
      <c r="B979" s="12"/>
      <c r="C979" s="12"/>
      <c r="D979" s="12"/>
      <c r="E979" s="12"/>
      <c r="F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2.75" customHeight="1">
      <c r="A980" s="12"/>
      <c r="B980" s="12"/>
      <c r="C980" s="12"/>
      <c r="D980" s="12"/>
      <c r="E980" s="12"/>
      <c r="F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2.75" customHeight="1">
      <c r="A981" s="12"/>
      <c r="B981" s="12"/>
      <c r="C981" s="12"/>
      <c r="D981" s="12"/>
      <c r="E981" s="12"/>
      <c r="F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2.75" customHeight="1">
      <c r="A982" s="12"/>
      <c r="B982" s="12"/>
      <c r="C982" s="12"/>
      <c r="D982" s="12"/>
      <c r="E982" s="12"/>
      <c r="F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2.75" customHeight="1">
      <c r="A983" s="12"/>
      <c r="B983" s="12"/>
      <c r="C983" s="12"/>
      <c r="D983" s="12"/>
      <c r="E983" s="12"/>
      <c r="F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2.75" customHeight="1">
      <c r="A984" s="12"/>
      <c r="B984" s="12"/>
      <c r="C984" s="12"/>
      <c r="D984" s="12"/>
      <c r="E984" s="12"/>
      <c r="F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2.75" customHeight="1">
      <c r="A985" s="12"/>
      <c r="B985" s="12"/>
      <c r="C985" s="12"/>
      <c r="D985" s="12"/>
      <c r="E985" s="12"/>
      <c r="F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2.75" customHeight="1">
      <c r="A986" s="12"/>
      <c r="B986" s="12"/>
      <c r="C986" s="12"/>
      <c r="D986" s="12"/>
      <c r="E986" s="12"/>
      <c r="F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2.75" customHeight="1">
      <c r="A987" s="12"/>
      <c r="B987" s="12"/>
      <c r="C987" s="12"/>
      <c r="D987" s="12"/>
      <c r="E987" s="12"/>
      <c r="F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2.75" customHeight="1">
      <c r="A988" s="12"/>
      <c r="B988" s="12"/>
      <c r="C988" s="12"/>
      <c r="D988" s="12"/>
      <c r="E988" s="12"/>
      <c r="F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2.75" customHeight="1">
      <c r="A989" s="12"/>
      <c r="B989" s="12"/>
      <c r="C989" s="12"/>
      <c r="D989" s="12"/>
      <c r="E989" s="12"/>
      <c r="F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2.75" customHeight="1">
      <c r="A990" s="12"/>
      <c r="B990" s="12"/>
      <c r="C990" s="12"/>
      <c r="D990" s="12"/>
      <c r="E990" s="12"/>
      <c r="F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2.75" customHeight="1">
      <c r="A991" s="12"/>
      <c r="B991" s="12"/>
      <c r="C991" s="12"/>
      <c r="D991" s="12"/>
      <c r="E991" s="12"/>
      <c r="F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2.75" customHeight="1">
      <c r="A992" s="12"/>
      <c r="B992" s="12"/>
      <c r="C992" s="12"/>
      <c r="D992" s="12"/>
      <c r="E992" s="12"/>
      <c r="F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2.75" customHeight="1">
      <c r="A993" s="12"/>
      <c r="B993" s="12"/>
      <c r="C993" s="12"/>
      <c r="D993" s="12"/>
      <c r="E993" s="12"/>
      <c r="F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2.75" customHeight="1">
      <c r="A994" s="12"/>
      <c r="B994" s="12"/>
      <c r="C994" s="12"/>
      <c r="D994" s="12"/>
      <c r="E994" s="12"/>
      <c r="F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2.75" customHeight="1">
      <c r="A995" s="12"/>
      <c r="B995" s="12"/>
      <c r="C995" s="12"/>
      <c r="D995" s="12"/>
      <c r="E995" s="12"/>
      <c r="F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2.75" customHeight="1">
      <c r="A996" s="12"/>
      <c r="B996" s="12"/>
      <c r="C996" s="12"/>
      <c r="D996" s="12"/>
      <c r="E996" s="12"/>
      <c r="F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2.75" customHeight="1">
      <c r="A997" s="12"/>
      <c r="B997" s="12"/>
      <c r="C997" s="12"/>
      <c r="D997" s="12"/>
      <c r="E997" s="12"/>
      <c r="F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2.75" customHeight="1">
      <c r="A998" s="12"/>
      <c r="B998" s="12"/>
      <c r="C998" s="12"/>
      <c r="D998" s="12"/>
      <c r="E998" s="12"/>
      <c r="F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2.75" customHeight="1">
      <c r="A999" s="12"/>
      <c r="B999" s="12"/>
      <c r="C999" s="12"/>
      <c r="D999" s="12"/>
      <c r="E999" s="12"/>
      <c r="F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2.75" customHeight="1">
      <c r="A1000" s="12"/>
      <c r="B1000" s="12"/>
      <c r="C1000" s="12"/>
      <c r="D1000" s="12"/>
      <c r="E1000" s="12"/>
      <c r="F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">
    <mergeCell ref="C4:F4"/>
    <mergeCell ref="C32:D32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B1:J1000"/>
  <sheetViews>
    <sheetView workbookViewId="0"/>
  </sheetViews>
  <sheetFormatPr customHeight="1" defaultColWidth="12.63" defaultRowHeight="15.0"/>
  <cols>
    <col min="1" max="1" customWidth="true" width="8.88"/>
    <col min="2" max="2" customWidth="true" width="15.13"/>
    <col min="3" max="3" customWidth="true" width="24.88"/>
    <col min="4" max="26" customWidth="true" width="8.88"/>
  </cols>
  <sheetData>
    <row r="1" ht="12.75" customHeight="1"/>
    <row r="2" ht="12.75" customHeight="1"/>
    <row r="3" ht="12.75" customHeight="1">
      <c r="B3" s="547" t="s">
        <v>5224</v>
      </c>
      <c r="C3" s="105"/>
    </row>
    <row r="4" ht="12.75" customHeight="1">
      <c r="B4" s="548" t="s">
        <v>5225</v>
      </c>
      <c r="C4" s="549" t="s">
        <v>5226</v>
      </c>
    </row>
    <row r="5" ht="12.75" customHeight="1">
      <c r="B5" s="192"/>
      <c r="C5" s="550" t="s">
        <v>5227</v>
      </c>
    </row>
    <row r="6" ht="12.75" customHeight="1">
      <c r="B6" s="197"/>
      <c r="C6" s="550" t="s">
        <v>5228</v>
      </c>
    </row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>
      <c r="B15" s="551" t="s">
        <v>5229</v>
      </c>
      <c r="C15" s="8"/>
      <c r="D15" s="105"/>
    </row>
    <row r="16" ht="12.75" customHeight="1">
      <c r="B16" s="552" t="s">
        <v>5230</v>
      </c>
      <c r="C16" s="552" t="s">
        <v>4899</v>
      </c>
      <c r="D16" s="553" t="s">
        <v>5231</v>
      </c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>
      <c r="J28" s="3" t="s">
        <v>5232</v>
      </c>
    </row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B3:C3"/>
    <mergeCell ref="B4:B6"/>
    <mergeCell ref="B15:D1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2010-03-31T11:38:00Z</dcterms:created>
  <dc:creator>Edward Seymour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2052-10.1.0.5973</vt:lpwstr>
  </property>
</Properties>
</file>